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bookViews>
    <workbookView xWindow="-120" yWindow="-120" windowWidth="24240" windowHeight="13740" firstSheet="11" activeTab="11"/>
  </bookViews>
  <sheets>
    <sheet name="7 лет" sheetId="1" state="hidden" r:id="rId1"/>
    <sheet name="8 лет" sheetId="2" state="hidden" r:id="rId2"/>
    <sheet name="9 лет" sheetId="3" state="hidden" r:id="rId3"/>
    <sheet name="10 лет" sheetId="4" state="hidden" r:id="rId4"/>
    <sheet name="11 лет" sheetId="5" state="hidden" r:id="rId5"/>
    <sheet name="12 лет" sheetId="6" state="hidden" r:id="rId6"/>
    <sheet name="13 лет" sheetId="7" state="hidden" r:id="rId7"/>
    <sheet name="14 лет" sheetId="8" state="hidden" r:id="rId8"/>
    <sheet name="15 лет" sheetId="9" state="hidden" r:id="rId9"/>
    <sheet name="16 лет" sheetId="10" state="hidden" r:id="rId10"/>
    <sheet name="17 лет" sheetId="11" state="hidden" r:id="rId11"/>
    <sheet name="ПРОТОКОЛ" sheetId="12" r:id="rId12"/>
    <sheet name="Командный зачет" sheetId="13" r:id="rId13"/>
    <sheet name="Личное первенство юноши" sheetId="14" r:id="rId14"/>
    <sheet name="Личное первенство девушки" sheetId="15" r:id="rId15"/>
    <sheet name="Формулы" sheetId="16" r:id="rId16"/>
  </sheets>
  <externalReferences>
    <externalReference r:id="rId17"/>
  </externalReferences>
  <definedNames>
    <definedName name="OLE_LINK1" localSheetId="15">Формулы!$E$22</definedName>
    <definedName name="OLE_LINK2" localSheetId="15">Формулы!$E$11</definedName>
  </definedNames>
  <calcPr calcId="124519"/>
</workbook>
</file>

<file path=xl/calcChain.xml><?xml version="1.0" encoding="utf-8"?>
<calcChain xmlns="http://schemas.openxmlformats.org/spreadsheetml/2006/main">
  <c r="S206" i="12"/>
  <c r="Q206"/>
  <c r="O206"/>
  <c r="M206"/>
  <c r="K206"/>
  <c r="I206"/>
  <c r="G206"/>
  <c r="E206"/>
  <c r="S205"/>
  <c r="Q205"/>
  <c r="O205"/>
  <c r="M205"/>
  <c r="K205"/>
  <c r="I205"/>
  <c r="G205"/>
  <c r="E205"/>
  <c r="S204"/>
  <c r="Q204"/>
  <c r="O204"/>
  <c r="M204"/>
  <c r="K204"/>
  <c r="I204"/>
  <c r="G204"/>
  <c r="E204"/>
  <c r="S201"/>
  <c r="Q201"/>
  <c r="O201"/>
  <c r="M201"/>
  <c r="K201"/>
  <c r="I201"/>
  <c r="G201"/>
  <c r="E201"/>
  <c r="S200"/>
  <c r="Q200"/>
  <c r="O200"/>
  <c r="M200"/>
  <c r="K200"/>
  <c r="I200"/>
  <c r="G200"/>
  <c r="E200"/>
  <c r="S199"/>
  <c r="Q199"/>
  <c r="O199"/>
  <c r="M199"/>
  <c r="K199"/>
  <c r="I199"/>
  <c r="G199"/>
  <c r="E199"/>
  <c r="T205" l="1"/>
  <c r="T206"/>
  <c r="T204"/>
  <c r="T200"/>
  <c r="T199"/>
  <c r="T201"/>
  <c r="S26" l="1"/>
  <c r="Q26"/>
  <c r="O26"/>
  <c r="M26"/>
  <c r="K26"/>
  <c r="I26"/>
  <c r="G26"/>
  <c r="E26"/>
  <c r="S25"/>
  <c r="Q25"/>
  <c r="O25"/>
  <c r="M25"/>
  <c r="K25"/>
  <c r="I25"/>
  <c r="G25"/>
  <c r="E25"/>
  <c r="S24"/>
  <c r="Q24"/>
  <c r="O24"/>
  <c r="M24"/>
  <c r="K24"/>
  <c r="I24"/>
  <c r="G24"/>
  <c r="E24"/>
  <c r="S21"/>
  <c r="Q21"/>
  <c r="O21"/>
  <c r="M21"/>
  <c r="K21"/>
  <c r="I21"/>
  <c r="G21"/>
  <c r="E21"/>
  <c r="S20"/>
  <c r="Q20"/>
  <c r="O20"/>
  <c r="M20"/>
  <c r="K20"/>
  <c r="I20"/>
  <c r="G20"/>
  <c r="E20"/>
  <c r="T20" s="1"/>
  <c r="S19"/>
  <c r="Q19"/>
  <c r="O19"/>
  <c r="M19"/>
  <c r="K19"/>
  <c r="I19"/>
  <c r="G19"/>
  <c r="E19"/>
  <c r="M55"/>
  <c r="O55"/>
  <c r="M56"/>
  <c r="O56"/>
  <c r="M57"/>
  <c r="O57"/>
  <c r="M60"/>
  <c r="O60"/>
  <c r="M61"/>
  <c r="O61"/>
  <c r="M62"/>
  <c r="O62"/>
  <c r="M91"/>
  <c r="O91"/>
  <c r="M92"/>
  <c r="O92"/>
  <c r="M93"/>
  <c r="O93"/>
  <c r="M96"/>
  <c r="O96"/>
  <c r="M97"/>
  <c r="O97"/>
  <c r="M98"/>
  <c r="O98"/>
  <c r="M127"/>
  <c r="O127"/>
  <c r="M128"/>
  <c r="O128"/>
  <c r="M129"/>
  <c r="O129"/>
  <c r="M132"/>
  <c r="O132"/>
  <c r="M133"/>
  <c r="O133"/>
  <c r="M134"/>
  <c r="O134"/>
  <c r="M163"/>
  <c r="O163"/>
  <c r="M164"/>
  <c r="O164"/>
  <c r="M165"/>
  <c r="O165"/>
  <c r="M168"/>
  <c r="O168"/>
  <c r="M169"/>
  <c r="O169"/>
  <c r="M170"/>
  <c r="O170"/>
  <c r="M235"/>
  <c r="O235"/>
  <c r="M236"/>
  <c r="O236"/>
  <c r="M237"/>
  <c r="O237"/>
  <c r="M240"/>
  <c r="O240"/>
  <c r="M241"/>
  <c r="O241"/>
  <c r="M242"/>
  <c r="O242"/>
  <c r="M271"/>
  <c r="O271"/>
  <c r="M272"/>
  <c r="O272"/>
  <c r="M273"/>
  <c r="O273"/>
  <c r="M276"/>
  <c r="O276"/>
  <c r="M277"/>
  <c r="O277"/>
  <c r="M278"/>
  <c r="O278"/>
  <c r="M307"/>
  <c r="O307"/>
  <c r="M308"/>
  <c r="O308"/>
  <c r="M309"/>
  <c r="O309"/>
  <c r="M312"/>
  <c r="O312"/>
  <c r="M313"/>
  <c r="O313"/>
  <c r="M314"/>
  <c r="O314"/>
  <c r="M343"/>
  <c r="O343"/>
  <c r="M344"/>
  <c r="O344"/>
  <c r="M345"/>
  <c r="O345"/>
  <c r="M348"/>
  <c r="O348"/>
  <c r="M349"/>
  <c r="O349"/>
  <c r="M350"/>
  <c r="O350"/>
  <c r="M379"/>
  <c r="O379"/>
  <c r="M380"/>
  <c r="O380"/>
  <c r="M381"/>
  <c r="O381"/>
  <c r="M384"/>
  <c r="O384"/>
  <c r="M385"/>
  <c r="O385"/>
  <c r="M386"/>
  <c r="O386"/>
  <c r="M415"/>
  <c r="O415"/>
  <c r="M416"/>
  <c r="O416"/>
  <c r="M417"/>
  <c r="O417"/>
  <c r="M420"/>
  <c r="O420"/>
  <c r="M421"/>
  <c r="O421"/>
  <c r="M422"/>
  <c r="O422"/>
  <c r="M451"/>
  <c r="O451"/>
  <c r="M452"/>
  <c r="O452"/>
  <c r="M453"/>
  <c r="O453"/>
  <c r="M456"/>
  <c r="O456"/>
  <c r="M457"/>
  <c r="O457"/>
  <c r="M458"/>
  <c r="O458"/>
  <c r="M487"/>
  <c r="O487"/>
  <c r="M488"/>
  <c r="O488"/>
  <c r="M489"/>
  <c r="O489"/>
  <c r="M492"/>
  <c r="O492"/>
  <c r="M493"/>
  <c r="O493"/>
  <c r="M494"/>
  <c r="O494"/>
  <c r="M523"/>
  <c r="O523"/>
  <c r="M524"/>
  <c r="O524"/>
  <c r="M525"/>
  <c r="O525"/>
  <c r="M528"/>
  <c r="O528"/>
  <c r="M529"/>
  <c r="O529"/>
  <c r="M530"/>
  <c r="O530"/>
  <c r="M559"/>
  <c r="O559"/>
  <c r="M560"/>
  <c r="O560"/>
  <c r="M561"/>
  <c r="O561"/>
  <c r="M564"/>
  <c r="O564"/>
  <c r="M565"/>
  <c r="O565"/>
  <c r="M566"/>
  <c r="O566"/>
  <c r="M595"/>
  <c r="O595"/>
  <c r="M596"/>
  <c r="O596"/>
  <c r="M597"/>
  <c r="O597"/>
  <c r="M600"/>
  <c r="O600"/>
  <c r="M601"/>
  <c r="O601"/>
  <c r="M602"/>
  <c r="O602"/>
  <c r="M631"/>
  <c r="O631"/>
  <c r="M632"/>
  <c r="O632"/>
  <c r="M633"/>
  <c r="O633"/>
  <c r="M636"/>
  <c r="O636"/>
  <c r="M637"/>
  <c r="O637"/>
  <c r="M638"/>
  <c r="O638"/>
  <c r="M667"/>
  <c r="O667"/>
  <c r="M668"/>
  <c r="O668"/>
  <c r="M669"/>
  <c r="O669"/>
  <c r="M672"/>
  <c r="O672"/>
  <c r="M673"/>
  <c r="O673"/>
  <c r="M674"/>
  <c r="O674"/>
  <c r="M703"/>
  <c r="O703"/>
  <c r="M704"/>
  <c r="O704"/>
  <c r="M705"/>
  <c r="O705"/>
  <c r="M708"/>
  <c r="O708"/>
  <c r="M709"/>
  <c r="O709"/>
  <c r="M710"/>
  <c r="O710"/>
  <c r="M739"/>
  <c r="O739"/>
  <c r="M740"/>
  <c r="O740"/>
  <c r="M741"/>
  <c r="O741"/>
  <c r="M744"/>
  <c r="O744"/>
  <c r="M745"/>
  <c r="O745"/>
  <c r="M746"/>
  <c r="O746"/>
  <c r="M775"/>
  <c r="O775"/>
  <c r="M776"/>
  <c r="O776"/>
  <c r="M777"/>
  <c r="O777"/>
  <c r="M780"/>
  <c r="O780"/>
  <c r="M781"/>
  <c r="O781"/>
  <c r="M782"/>
  <c r="O782"/>
  <c r="M811"/>
  <c r="O811"/>
  <c r="M812"/>
  <c r="O812"/>
  <c r="M813"/>
  <c r="O813"/>
  <c r="M816"/>
  <c r="O816"/>
  <c r="M817"/>
  <c r="O817"/>
  <c r="M818"/>
  <c r="O818"/>
  <c r="M847"/>
  <c r="O847"/>
  <c r="M848"/>
  <c r="O848"/>
  <c r="M849"/>
  <c r="O849"/>
  <c r="M852"/>
  <c r="O852"/>
  <c r="M853"/>
  <c r="O853"/>
  <c r="M854"/>
  <c r="O854"/>
  <c r="M883"/>
  <c r="O883"/>
  <c r="M884"/>
  <c r="O884"/>
  <c r="M885"/>
  <c r="O885"/>
  <c r="M888"/>
  <c r="O888"/>
  <c r="M889"/>
  <c r="O889"/>
  <c r="M890"/>
  <c r="O890"/>
  <c r="M919"/>
  <c r="O919"/>
  <c r="M920"/>
  <c r="O920"/>
  <c r="M921"/>
  <c r="O921"/>
  <c r="M924"/>
  <c r="O924"/>
  <c r="M925"/>
  <c r="O925"/>
  <c r="M926"/>
  <c r="O926"/>
  <c r="M955"/>
  <c r="O955"/>
  <c r="M956"/>
  <c r="O956"/>
  <c r="M957"/>
  <c r="O957"/>
  <c r="M960"/>
  <c r="O960"/>
  <c r="M961"/>
  <c r="O961"/>
  <c r="M962"/>
  <c r="O962"/>
  <c r="M991"/>
  <c r="O991"/>
  <c r="M992"/>
  <c r="O992"/>
  <c r="M993"/>
  <c r="O993"/>
  <c r="M996"/>
  <c r="O996"/>
  <c r="M997"/>
  <c r="O997"/>
  <c r="M998"/>
  <c r="O998"/>
  <c r="M1027"/>
  <c r="O1027"/>
  <c r="M1028"/>
  <c r="O1028"/>
  <c r="M1029"/>
  <c r="O1029"/>
  <c r="M1032"/>
  <c r="O1032"/>
  <c r="M1033"/>
  <c r="O1033"/>
  <c r="M1034"/>
  <c r="O1034"/>
  <c r="M1063"/>
  <c r="O1063"/>
  <c r="M1064"/>
  <c r="O1064"/>
  <c r="M1065"/>
  <c r="O1065"/>
  <c r="M1068"/>
  <c r="O1068"/>
  <c r="M1069"/>
  <c r="O1069"/>
  <c r="M1070"/>
  <c r="O1070"/>
  <c r="M1099"/>
  <c r="O1099"/>
  <c r="M1100"/>
  <c r="O1100"/>
  <c r="M1101"/>
  <c r="O1101"/>
  <c r="M1104"/>
  <c r="O1104"/>
  <c r="M1105"/>
  <c r="O1105"/>
  <c r="M1106"/>
  <c r="O1106"/>
  <c r="M1135"/>
  <c r="O1135"/>
  <c r="M1136"/>
  <c r="O1136"/>
  <c r="M1137"/>
  <c r="O1137"/>
  <c r="M1140"/>
  <c r="O1140"/>
  <c r="M1141"/>
  <c r="O1141"/>
  <c r="M1142"/>
  <c r="O1142"/>
  <c r="M1171"/>
  <c r="O1171"/>
  <c r="M1172"/>
  <c r="O1172"/>
  <c r="M1173"/>
  <c r="O1173"/>
  <c r="M1176"/>
  <c r="O1176"/>
  <c r="M1177"/>
  <c r="O1177"/>
  <c r="M1178"/>
  <c r="O1178"/>
  <c r="M1207"/>
  <c r="O1207"/>
  <c r="M1208"/>
  <c r="O1208"/>
  <c r="M1209"/>
  <c r="O1209"/>
  <c r="M1212"/>
  <c r="O1212"/>
  <c r="M1213"/>
  <c r="O1213"/>
  <c r="M1214"/>
  <c r="O1214"/>
  <c r="M1243"/>
  <c r="O1243"/>
  <c r="M1244"/>
  <c r="O1244"/>
  <c r="M1245"/>
  <c r="O1245"/>
  <c r="M1248"/>
  <c r="O1248"/>
  <c r="M1249"/>
  <c r="O1249"/>
  <c r="M1250"/>
  <c r="O1250"/>
  <c r="M1279"/>
  <c r="O1279"/>
  <c r="M1280"/>
  <c r="O1280"/>
  <c r="M1281"/>
  <c r="O1281"/>
  <c r="M1284"/>
  <c r="O1284"/>
  <c r="M1285"/>
  <c r="O1285"/>
  <c r="M1286"/>
  <c r="O1286"/>
  <c r="M1315"/>
  <c r="O1315"/>
  <c r="M1316"/>
  <c r="O1316"/>
  <c r="M1317"/>
  <c r="O1317"/>
  <c r="M1320"/>
  <c r="O1320"/>
  <c r="M1321"/>
  <c r="O1321"/>
  <c r="M1322"/>
  <c r="O1322"/>
  <c r="M1351"/>
  <c r="O1351"/>
  <c r="M1352"/>
  <c r="O1352"/>
  <c r="M1353"/>
  <c r="O1353"/>
  <c r="M1356"/>
  <c r="O1356"/>
  <c r="M1357"/>
  <c r="O1357"/>
  <c r="M1358"/>
  <c r="O1358"/>
  <c r="M1387"/>
  <c r="O1387"/>
  <c r="M1388"/>
  <c r="O1388"/>
  <c r="M1389"/>
  <c r="O1389"/>
  <c r="M1392"/>
  <c r="O1392"/>
  <c r="M1393"/>
  <c r="O1393"/>
  <c r="M1394"/>
  <c r="O1394"/>
  <c r="M1423"/>
  <c r="O1423"/>
  <c r="M1424"/>
  <c r="O1424"/>
  <c r="M1425"/>
  <c r="O1425"/>
  <c r="M1428"/>
  <c r="O1428"/>
  <c r="M1429"/>
  <c r="O1429"/>
  <c r="M1430"/>
  <c r="O1430"/>
  <c r="M1459"/>
  <c r="O1459"/>
  <c r="M1460"/>
  <c r="O1460"/>
  <c r="M1461"/>
  <c r="O1461"/>
  <c r="M1464"/>
  <c r="O1464"/>
  <c r="M1465"/>
  <c r="O1465"/>
  <c r="M1466"/>
  <c r="O1466"/>
  <c r="M1495"/>
  <c r="O1495"/>
  <c r="M1496"/>
  <c r="O1496"/>
  <c r="M1497"/>
  <c r="O1497"/>
  <c r="M1500"/>
  <c r="O1500"/>
  <c r="M1501"/>
  <c r="O1501"/>
  <c r="M1502"/>
  <c r="O1502"/>
  <c r="M1531"/>
  <c r="O1531"/>
  <c r="M1532"/>
  <c r="O1532"/>
  <c r="M1533"/>
  <c r="O1533"/>
  <c r="M1536"/>
  <c r="O1536"/>
  <c r="M1537"/>
  <c r="O1537"/>
  <c r="M1538"/>
  <c r="O1538"/>
  <c r="M1567"/>
  <c r="O1567"/>
  <c r="M1568"/>
  <c r="O1568"/>
  <c r="M1569"/>
  <c r="O1569"/>
  <c r="M1572"/>
  <c r="O1572"/>
  <c r="M1573"/>
  <c r="O1573"/>
  <c r="M1574"/>
  <c r="O1574"/>
  <c r="M1603"/>
  <c r="O1603"/>
  <c r="M1604"/>
  <c r="O1604"/>
  <c r="M1605"/>
  <c r="O1605"/>
  <c r="M1608"/>
  <c r="O1608"/>
  <c r="M1609"/>
  <c r="O1609"/>
  <c r="M1610"/>
  <c r="O1610"/>
  <c r="M1639"/>
  <c r="O1639"/>
  <c r="M1640"/>
  <c r="O1640"/>
  <c r="M1641"/>
  <c r="O1641"/>
  <c r="M1644"/>
  <c r="O1644"/>
  <c r="M1645"/>
  <c r="O1645"/>
  <c r="M1646"/>
  <c r="O1646"/>
  <c r="M1675"/>
  <c r="O1675"/>
  <c r="M1676"/>
  <c r="O1676"/>
  <c r="M1677"/>
  <c r="O1677"/>
  <c r="M1680"/>
  <c r="O1680"/>
  <c r="M1681"/>
  <c r="O1681"/>
  <c r="M1682"/>
  <c r="O1682"/>
  <c r="M1711"/>
  <c r="O1711"/>
  <c r="M1712"/>
  <c r="O1712"/>
  <c r="M1713"/>
  <c r="O1713"/>
  <c r="M1716"/>
  <c r="O1716"/>
  <c r="M1717"/>
  <c r="O1717"/>
  <c r="M1718"/>
  <c r="O1718"/>
  <c r="M1747"/>
  <c r="O1747"/>
  <c r="M1748"/>
  <c r="O1748"/>
  <c r="M1749"/>
  <c r="O1749"/>
  <c r="M1752"/>
  <c r="O1752"/>
  <c r="M1753"/>
  <c r="O1753"/>
  <c r="M1754"/>
  <c r="O1754"/>
  <c r="M1783"/>
  <c r="O1783"/>
  <c r="M1784"/>
  <c r="O1784"/>
  <c r="M1785"/>
  <c r="O1785"/>
  <c r="M1788"/>
  <c r="O1788"/>
  <c r="M1789"/>
  <c r="O1789"/>
  <c r="M1790"/>
  <c r="O1790"/>
  <c r="M1819"/>
  <c r="O1819"/>
  <c r="M1820"/>
  <c r="O1820"/>
  <c r="M1821"/>
  <c r="O1821"/>
  <c r="M1824"/>
  <c r="O1824"/>
  <c r="M1825"/>
  <c r="O1825"/>
  <c r="M1826"/>
  <c r="O1826"/>
  <c r="M1855"/>
  <c r="O1855"/>
  <c r="M1856"/>
  <c r="O1856"/>
  <c r="M1857"/>
  <c r="O1857"/>
  <c r="M1860"/>
  <c r="O1860"/>
  <c r="M1861"/>
  <c r="O1861"/>
  <c r="M1862"/>
  <c r="O1862"/>
  <c r="M1891"/>
  <c r="O1891"/>
  <c r="M1892"/>
  <c r="O1892"/>
  <c r="M1893"/>
  <c r="O1893"/>
  <c r="M1896"/>
  <c r="O1896"/>
  <c r="M1897"/>
  <c r="O1897"/>
  <c r="M1898"/>
  <c r="O1898"/>
  <c r="M1927"/>
  <c r="O1927"/>
  <c r="M1928"/>
  <c r="O1928"/>
  <c r="M1929"/>
  <c r="O1929"/>
  <c r="M1932"/>
  <c r="O1932"/>
  <c r="M1933"/>
  <c r="O1933"/>
  <c r="M1934"/>
  <c r="O1934"/>
  <c r="M1963"/>
  <c r="O1963"/>
  <c r="M1964"/>
  <c r="O1964"/>
  <c r="M1965"/>
  <c r="O1965"/>
  <c r="M1968"/>
  <c r="O1968"/>
  <c r="M1969"/>
  <c r="O1969"/>
  <c r="M1970"/>
  <c r="O1970"/>
  <c r="M1999"/>
  <c r="O1999"/>
  <c r="M2000"/>
  <c r="O2000"/>
  <c r="M2001"/>
  <c r="O2001"/>
  <c r="M2004"/>
  <c r="O2004"/>
  <c r="M2005"/>
  <c r="O2005"/>
  <c r="M2006"/>
  <c r="O2006"/>
  <c r="M2035"/>
  <c r="O2035"/>
  <c r="M2036"/>
  <c r="O2036"/>
  <c r="M2037"/>
  <c r="O2037"/>
  <c r="M2040"/>
  <c r="O2040"/>
  <c r="M2041"/>
  <c r="O2041"/>
  <c r="M2042"/>
  <c r="O2042"/>
  <c r="M2071"/>
  <c r="O2071"/>
  <c r="M2072"/>
  <c r="O2072"/>
  <c r="M2073"/>
  <c r="O2073"/>
  <c r="M2076"/>
  <c r="O2076"/>
  <c r="M2077"/>
  <c r="O2077"/>
  <c r="M2078"/>
  <c r="O2078"/>
  <c r="M2107"/>
  <c r="O2107"/>
  <c r="M2108"/>
  <c r="O2108"/>
  <c r="M2109"/>
  <c r="O2109"/>
  <c r="M2112"/>
  <c r="O2112"/>
  <c r="M2113"/>
  <c r="O2113"/>
  <c r="M2114"/>
  <c r="O2114"/>
  <c r="M2143"/>
  <c r="O2143"/>
  <c r="M2144"/>
  <c r="O2144"/>
  <c r="M2145"/>
  <c r="O2145"/>
  <c r="M2148"/>
  <c r="O2148"/>
  <c r="M2149"/>
  <c r="O2149"/>
  <c r="M2150"/>
  <c r="O2150"/>
  <c r="M2179"/>
  <c r="O2179"/>
  <c r="M2180"/>
  <c r="O2180"/>
  <c r="M2181"/>
  <c r="O2181"/>
  <c r="M2184"/>
  <c r="O2184"/>
  <c r="M2185"/>
  <c r="O2185"/>
  <c r="M2186"/>
  <c r="O2186"/>
  <c r="M2215"/>
  <c r="O2215"/>
  <c r="M2216"/>
  <c r="O2216"/>
  <c r="M2217"/>
  <c r="O2217"/>
  <c r="M2220"/>
  <c r="O2220"/>
  <c r="M2221"/>
  <c r="O2221"/>
  <c r="M2222"/>
  <c r="O2222"/>
  <c r="M2251"/>
  <c r="O2251"/>
  <c r="M2252"/>
  <c r="O2252"/>
  <c r="M2253"/>
  <c r="O2253"/>
  <c r="M2256"/>
  <c r="O2256"/>
  <c r="M2257"/>
  <c r="O2257"/>
  <c r="M2258"/>
  <c r="O2258"/>
  <c r="M2287"/>
  <c r="O2287"/>
  <c r="M2288"/>
  <c r="O2288"/>
  <c r="M2289"/>
  <c r="O2289"/>
  <c r="M2292"/>
  <c r="O2292"/>
  <c r="M2293"/>
  <c r="O2293"/>
  <c r="M2294"/>
  <c r="O2294"/>
  <c r="M2322"/>
  <c r="O2322"/>
  <c r="M2323"/>
  <c r="O2323"/>
  <c r="M2324"/>
  <c r="O2324"/>
  <c r="M2327"/>
  <c r="O2327"/>
  <c r="M2328"/>
  <c r="O2328"/>
  <c r="M2329"/>
  <c r="O2329"/>
  <c r="M2358"/>
  <c r="O2358"/>
  <c r="M2359"/>
  <c r="O2359"/>
  <c r="M2360"/>
  <c r="O2360"/>
  <c r="M2363"/>
  <c r="O2363"/>
  <c r="M2364"/>
  <c r="O2364"/>
  <c r="M2365"/>
  <c r="O2365"/>
  <c r="M2394"/>
  <c r="O2394"/>
  <c r="M2395"/>
  <c r="O2395"/>
  <c r="M2396"/>
  <c r="O2396"/>
  <c r="M2399"/>
  <c r="O2399"/>
  <c r="M2400"/>
  <c r="O2400"/>
  <c r="M2401"/>
  <c r="O2401"/>
  <c r="M2430"/>
  <c r="O2430"/>
  <c r="M2431"/>
  <c r="O2431"/>
  <c r="M2432"/>
  <c r="O2432"/>
  <c r="M2435"/>
  <c r="O2435"/>
  <c r="M2436"/>
  <c r="O2436"/>
  <c r="M2437"/>
  <c r="O2437"/>
  <c r="M2466"/>
  <c r="O2466"/>
  <c r="M2467"/>
  <c r="O2467"/>
  <c r="M2468"/>
  <c r="O2468"/>
  <c r="M2471"/>
  <c r="O2471"/>
  <c r="M2472"/>
  <c r="O2472"/>
  <c r="M2473"/>
  <c r="O2473"/>
  <c r="M2502"/>
  <c r="O2502"/>
  <c r="M2503"/>
  <c r="O2503"/>
  <c r="M2504"/>
  <c r="O2504"/>
  <c r="M2507"/>
  <c r="O2507"/>
  <c r="M2508"/>
  <c r="O2508"/>
  <c r="M2509"/>
  <c r="O2509"/>
  <c r="M2538"/>
  <c r="O2538"/>
  <c r="M2539"/>
  <c r="O2539"/>
  <c r="M2540"/>
  <c r="O2540"/>
  <c r="M2543"/>
  <c r="O2543"/>
  <c r="M2544"/>
  <c r="O2544"/>
  <c r="M2545"/>
  <c r="O2545"/>
  <c r="M2574"/>
  <c r="O2574"/>
  <c r="M2575"/>
  <c r="O2575"/>
  <c r="M2576"/>
  <c r="O2576"/>
  <c r="M2579"/>
  <c r="O2579"/>
  <c r="M2580"/>
  <c r="O2580"/>
  <c r="M2581"/>
  <c r="O2581"/>
  <c r="M2610"/>
  <c r="O2610"/>
  <c r="M2611"/>
  <c r="O2611"/>
  <c r="M2612"/>
  <c r="O2612"/>
  <c r="M2615"/>
  <c r="O2615"/>
  <c r="M2616"/>
  <c r="O2616"/>
  <c r="M2617"/>
  <c r="O2617"/>
  <c r="M2646"/>
  <c r="O2646"/>
  <c r="M2647"/>
  <c r="O2647"/>
  <c r="M2648"/>
  <c r="O2648"/>
  <c r="M2651"/>
  <c r="O2651"/>
  <c r="M2652"/>
  <c r="O2652"/>
  <c r="M2653"/>
  <c r="O2653"/>
  <c r="M2682"/>
  <c r="O2682"/>
  <c r="M2683"/>
  <c r="O2683"/>
  <c r="M2684"/>
  <c r="O2684"/>
  <c r="M2687"/>
  <c r="O2687"/>
  <c r="M2688"/>
  <c r="O2688"/>
  <c r="M2689"/>
  <c r="O2689"/>
  <c r="M2718"/>
  <c r="O2718"/>
  <c r="M2719"/>
  <c r="O2719"/>
  <c r="M2720"/>
  <c r="O2720"/>
  <c r="M2723"/>
  <c r="O2723"/>
  <c r="M2724"/>
  <c r="O2724"/>
  <c r="M2725"/>
  <c r="O2725"/>
  <c r="M2754"/>
  <c r="O2754"/>
  <c r="M2755"/>
  <c r="O2755"/>
  <c r="M2756"/>
  <c r="O2756"/>
  <c r="M2759"/>
  <c r="O2759"/>
  <c r="M2760"/>
  <c r="O2760"/>
  <c r="M2761"/>
  <c r="O2761"/>
  <c r="M2790"/>
  <c r="O2790"/>
  <c r="M2791"/>
  <c r="O2791"/>
  <c r="M2792"/>
  <c r="O2792"/>
  <c r="M2795"/>
  <c r="O2795"/>
  <c r="M2796"/>
  <c r="O2796"/>
  <c r="M2797"/>
  <c r="O2797"/>
  <c r="M2826"/>
  <c r="O2826"/>
  <c r="M2827"/>
  <c r="O2827"/>
  <c r="M2828"/>
  <c r="O2828"/>
  <c r="M2831"/>
  <c r="O2831"/>
  <c r="M2832"/>
  <c r="O2832"/>
  <c r="M2833"/>
  <c r="O2833"/>
  <c r="M2862"/>
  <c r="O2862"/>
  <c r="M2863"/>
  <c r="O2863"/>
  <c r="M2864"/>
  <c r="O2864"/>
  <c r="M2867"/>
  <c r="O2867"/>
  <c r="M2868"/>
  <c r="O2868"/>
  <c r="M2869"/>
  <c r="O2869"/>
  <c r="M2898"/>
  <c r="O2898"/>
  <c r="M2899"/>
  <c r="O2899"/>
  <c r="M2900"/>
  <c r="O2900"/>
  <c r="M2903"/>
  <c r="O2903"/>
  <c r="M2904"/>
  <c r="O2904"/>
  <c r="M2905"/>
  <c r="O2905"/>
  <c r="M2934"/>
  <c r="O2934"/>
  <c r="M2935"/>
  <c r="O2935"/>
  <c r="M2936"/>
  <c r="O2936"/>
  <c r="M2939"/>
  <c r="O2939"/>
  <c r="M2940"/>
  <c r="O2940"/>
  <c r="M2941"/>
  <c r="O2941"/>
  <c r="M2970"/>
  <c r="O2970"/>
  <c r="M2971"/>
  <c r="O2971"/>
  <c r="M2972"/>
  <c r="O2972"/>
  <c r="M2975"/>
  <c r="O2975"/>
  <c r="M2976"/>
  <c r="O2976"/>
  <c r="M2977"/>
  <c r="O2977"/>
  <c r="M3006"/>
  <c r="O3006"/>
  <c r="M3007"/>
  <c r="O3007"/>
  <c r="M3008"/>
  <c r="O3008"/>
  <c r="M3011"/>
  <c r="O3011"/>
  <c r="M3012"/>
  <c r="O3012"/>
  <c r="M3013"/>
  <c r="O3013"/>
  <c r="M3042"/>
  <c r="O3042"/>
  <c r="M3043"/>
  <c r="O3043"/>
  <c r="M3044"/>
  <c r="O3044"/>
  <c r="M3047"/>
  <c r="O3047"/>
  <c r="M3048"/>
  <c r="O3048"/>
  <c r="M3049"/>
  <c r="O3049"/>
  <c r="M3078"/>
  <c r="O3078"/>
  <c r="M3079"/>
  <c r="O3079"/>
  <c r="M3080"/>
  <c r="O3080"/>
  <c r="M3083"/>
  <c r="O3083"/>
  <c r="M3084"/>
  <c r="O3084"/>
  <c r="M3085"/>
  <c r="O3085"/>
  <c r="M3114"/>
  <c r="O3114"/>
  <c r="M3115"/>
  <c r="O3115"/>
  <c r="M3116"/>
  <c r="O3116"/>
  <c r="M3119"/>
  <c r="O3119"/>
  <c r="M3120"/>
  <c r="O3120"/>
  <c r="M3121"/>
  <c r="O3121"/>
  <c r="M3150"/>
  <c r="O3150"/>
  <c r="M3151"/>
  <c r="O3151"/>
  <c r="M3152"/>
  <c r="O3152"/>
  <c r="M3155"/>
  <c r="O3155"/>
  <c r="M3156"/>
  <c r="O3156"/>
  <c r="M3157"/>
  <c r="O3157"/>
  <c r="M3186"/>
  <c r="O3186"/>
  <c r="M3187"/>
  <c r="O3187"/>
  <c r="M3188"/>
  <c r="O3188"/>
  <c r="M3191"/>
  <c r="O3191"/>
  <c r="M3192"/>
  <c r="O3192"/>
  <c r="M3193"/>
  <c r="O3193"/>
  <c r="M3222"/>
  <c r="O3222"/>
  <c r="M3223"/>
  <c r="O3223"/>
  <c r="M3224"/>
  <c r="O3224"/>
  <c r="M3227"/>
  <c r="O3227"/>
  <c r="M3228"/>
  <c r="O3228"/>
  <c r="M3229"/>
  <c r="O3229"/>
  <c r="M3258"/>
  <c r="O3258"/>
  <c r="M3259"/>
  <c r="O3259"/>
  <c r="M3260"/>
  <c r="O3260"/>
  <c r="M3263"/>
  <c r="O3263"/>
  <c r="M3264"/>
  <c r="O3264"/>
  <c r="M3265"/>
  <c r="O3265"/>
  <c r="M3294"/>
  <c r="O3294"/>
  <c r="M3295"/>
  <c r="O3295"/>
  <c r="M3296"/>
  <c r="O3296"/>
  <c r="M3299"/>
  <c r="O3299"/>
  <c r="M3300"/>
  <c r="O3300"/>
  <c r="M3301"/>
  <c r="O3301"/>
  <c r="M3330"/>
  <c r="O3330"/>
  <c r="M3331"/>
  <c r="O3331"/>
  <c r="M3332"/>
  <c r="O3332"/>
  <c r="M3335"/>
  <c r="O3335"/>
  <c r="M3336"/>
  <c r="O3336"/>
  <c r="M3337"/>
  <c r="O3337"/>
  <c r="M3366"/>
  <c r="O3366"/>
  <c r="M3367"/>
  <c r="O3367"/>
  <c r="M3368"/>
  <c r="O3368"/>
  <c r="M3371"/>
  <c r="O3371"/>
  <c r="M3372"/>
  <c r="O3372"/>
  <c r="M3373"/>
  <c r="O3373"/>
  <c r="M3402"/>
  <c r="O3402"/>
  <c r="M3403"/>
  <c r="O3403"/>
  <c r="M3404"/>
  <c r="O3404"/>
  <c r="M3407"/>
  <c r="O3407"/>
  <c r="M3408"/>
  <c r="O3408"/>
  <c r="M3409"/>
  <c r="O3409"/>
  <c r="T21" l="1"/>
  <c r="T19"/>
  <c r="D284" i="14"/>
  <c r="E284"/>
  <c r="F284"/>
  <c r="G284"/>
  <c r="H284"/>
  <c r="I284"/>
  <c r="J284"/>
  <c r="K284"/>
  <c r="P284"/>
  <c r="D285"/>
  <c r="E285"/>
  <c r="F285"/>
  <c r="G285"/>
  <c r="H285"/>
  <c r="I285"/>
  <c r="J285"/>
  <c r="K285"/>
  <c r="P285"/>
  <c r="B284"/>
  <c r="B285"/>
  <c r="A284"/>
  <c r="A285"/>
  <c r="P283"/>
  <c r="K283"/>
  <c r="J283"/>
  <c r="I283"/>
  <c r="H283"/>
  <c r="G283"/>
  <c r="F283"/>
  <c r="E283"/>
  <c r="D283"/>
  <c r="B283"/>
  <c r="A283"/>
  <c r="J37" i="13" l="1"/>
  <c r="G6" l="1"/>
  <c r="A6"/>
  <c r="B296" i="15"/>
  <c r="B297"/>
  <c r="D296"/>
  <c r="E296"/>
  <c r="F296"/>
  <c r="G296"/>
  <c r="H296"/>
  <c r="I296"/>
  <c r="J296"/>
  <c r="K296"/>
  <c r="D297"/>
  <c r="E297"/>
  <c r="F297"/>
  <c r="G297"/>
  <c r="H297"/>
  <c r="I297"/>
  <c r="J297"/>
  <c r="K297"/>
  <c r="K295"/>
  <c r="J295"/>
  <c r="I295"/>
  <c r="H295"/>
  <c r="G295"/>
  <c r="F295"/>
  <c r="E295"/>
  <c r="D295"/>
  <c r="B295"/>
  <c r="B293"/>
  <c r="B294"/>
  <c r="D293"/>
  <c r="E293"/>
  <c r="F293"/>
  <c r="G293"/>
  <c r="H293"/>
  <c r="I293"/>
  <c r="J293"/>
  <c r="K293"/>
  <c r="D294"/>
  <c r="E294"/>
  <c r="F294"/>
  <c r="G294"/>
  <c r="H294"/>
  <c r="I294"/>
  <c r="J294"/>
  <c r="K294"/>
  <c r="K292"/>
  <c r="J292"/>
  <c r="I292"/>
  <c r="H292"/>
  <c r="G292"/>
  <c r="F292"/>
  <c r="E292"/>
  <c r="D292"/>
  <c r="B292"/>
  <c r="B290"/>
  <c r="B291"/>
  <c r="D290"/>
  <c r="E290"/>
  <c r="F290"/>
  <c r="G290"/>
  <c r="H290"/>
  <c r="I290"/>
  <c r="J290"/>
  <c r="K290"/>
  <c r="D291"/>
  <c r="E291"/>
  <c r="F291"/>
  <c r="G291"/>
  <c r="H291"/>
  <c r="I291"/>
  <c r="J291"/>
  <c r="K291"/>
  <c r="K289"/>
  <c r="J289"/>
  <c r="I289"/>
  <c r="H289"/>
  <c r="G289"/>
  <c r="F289"/>
  <c r="E289"/>
  <c r="D289"/>
  <c r="B289"/>
  <c r="B287"/>
  <c r="B288"/>
  <c r="D287"/>
  <c r="E287"/>
  <c r="F287"/>
  <c r="G287"/>
  <c r="H287"/>
  <c r="I287"/>
  <c r="J287"/>
  <c r="K287"/>
  <c r="D288"/>
  <c r="E288"/>
  <c r="F288"/>
  <c r="G288"/>
  <c r="H288"/>
  <c r="I288"/>
  <c r="J288"/>
  <c r="K288"/>
  <c r="K286"/>
  <c r="J286"/>
  <c r="I286"/>
  <c r="H286"/>
  <c r="G286"/>
  <c r="F286"/>
  <c r="E286"/>
  <c r="D286"/>
  <c r="B286"/>
  <c r="B284"/>
  <c r="B285"/>
  <c r="D284"/>
  <c r="E284"/>
  <c r="F284"/>
  <c r="G284"/>
  <c r="H284"/>
  <c r="I284"/>
  <c r="J284"/>
  <c r="K284"/>
  <c r="D285"/>
  <c r="E285"/>
  <c r="F285"/>
  <c r="G285"/>
  <c r="H285"/>
  <c r="I285"/>
  <c r="J285"/>
  <c r="K285"/>
  <c r="K283"/>
  <c r="J283"/>
  <c r="I283"/>
  <c r="H283"/>
  <c r="G283"/>
  <c r="F283"/>
  <c r="E283"/>
  <c r="D283"/>
  <c r="B283"/>
  <c r="B281"/>
  <c r="B282"/>
  <c r="D281"/>
  <c r="E281"/>
  <c r="F281"/>
  <c r="G281"/>
  <c r="H281"/>
  <c r="I281"/>
  <c r="J281"/>
  <c r="K281"/>
  <c r="D282"/>
  <c r="E282"/>
  <c r="F282"/>
  <c r="G282"/>
  <c r="H282"/>
  <c r="I282"/>
  <c r="J282"/>
  <c r="K282"/>
  <c r="K280"/>
  <c r="J280"/>
  <c r="I280"/>
  <c r="H280"/>
  <c r="G280"/>
  <c r="F280"/>
  <c r="E280"/>
  <c r="D280"/>
  <c r="B280"/>
  <c r="B278"/>
  <c r="B279"/>
  <c r="D278"/>
  <c r="E278"/>
  <c r="F278"/>
  <c r="G278"/>
  <c r="H278"/>
  <c r="I278"/>
  <c r="J278"/>
  <c r="K278"/>
  <c r="D279"/>
  <c r="E279"/>
  <c r="F279"/>
  <c r="G279"/>
  <c r="H279"/>
  <c r="I279"/>
  <c r="J279"/>
  <c r="K279"/>
  <c r="K277"/>
  <c r="J277"/>
  <c r="I277"/>
  <c r="H277"/>
  <c r="G277"/>
  <c r="F277"/>
  <c r="E277"/>
  <c r="D277"/>
  <c r="B277"/>
  <c r="B275"/>
  <c r="B276"/>
  <c r="D275"/>
  <c r="E275"/>
  <c r="F275"/>
  <c r="G275"/>
  <c r="H275"/>
  <c r="I275"/>
  <c r="J275"/>
  <c r="K275"/>
  <c r="D276"/>
  <c r="E276"/>
  <c r="F276"/>
  <c r="G276"/>
  <c r="H276"/>
  <c r="I276"/>
  <c r="J276"/>
  <c r="K276"/>
  <c r="K274"/>
  <c r="J274"/>
  <c r="I274"/>
  <c r="H274"/>
  <c r="G274"/>
  <c r="F274"/>
  <c r="E274"/>
  <c r="D274"/>
  <c r="B274"/>
  <c r="B272"/>
  <c r="B273"/>
  <c r="D272"/>
  <c r="E272"/>
  <c r="F272"/>
  <c r="G272"/>
  <c r="H272"/>
  <c r="I272"/>
  <c r="J272"/>
  <c r="K272"/>
  <c r="D273"/>
  <c r="E273"/>
  <c r="F273"/>
  <c r="G273"/>
  <c r="H273"/>
  <c r="I273"/>
  <c r="J273"/>
  <c r="K273"/>
  <c r="K271"/>
  <c r="J271"/>
  <c r="I271"/>
  <c r="H271"/>
  <c r="G271"/>
  <c r="F271"/>
  <c r="E271"/>
  <c r="D271"/>
  <c r="B271"/>
  <c r="B269"/>
  <c r="B270"/>
  <c r="D269"/>
  <c r="E269"/>
  <c r="F269"/>
  <c r="G269"/>
  <c r="H269"/>
  <c r="I269"/>
  <c r="J269"/>
  <c r="K269"/>
  <c r="D270"/>
  <c r="E270"/>
  <c r="F270"/>
  <c r="G270"/>
  <c r="H270"/>
  <c r="I270"/>
  <c r="J270"/>
  <c r="K270"/>
  <c r="K268"/>
  <c r="J268"/>
  <c r="I268"/>
  <c r="H268"/>
  <c r="G268"/>
  <c r="F268"/>
  <c r="E268"/>
  <c r="D268"/>
  <c r="B268"/>
  <c r="B266"/>
  <c r="B267"/>
  <c r="D266"/>
  <c r="E266"/>
  <c r="F266"/>
  <c r="G266"/>
  <c r="H266"/>
  <c r="I266"/>
  <c r="J266"/>
  <c r="K266"/>
  <c r="D267"/>
  <c r="E267"/>
  <c r="F267"/>
  <c r="G267"/>
  <c r="H267"/>
  <c r="I267"/>
  <c r="J267"/>
  <c r="K267"/>
  <c r="K265"/>
  <c r="J265"/>
  <c r="I265"/>
  <c r="H265"/>
  <c r="G265"/>
  <c r="F265"/>
  <c r="E265"/>
  <c r="D265"/>
  <c r="B265"/>
  <c r="B263"/>
  <c r="B264"/>
  <c r="D263"/>
  <c r="E263"/>
  <c r="F263"/>
  <c r="G263"/>
  <c r="H263"/>
  <c r="I263"/>
  <c r="J263"/>
  <c r="K263"/>
  <c r="D264"/>
  <c r="E264"/>
  <c r="F264"/>
  <c r="G264"/>
  <c r="H264"/>
  <c r="I264"/>
  <c r="J264"/>
  <c r="K264"/>
  <c r="K262"/>
  <c r="J262"/>
  <c r="I262"/>
  <c r="H262"/>
  <c r="G262"/>
  <c r="F262"/>
  <c r="E262"/>
  <c r="D262"/>
  <c r="B262"/>
  <c r="B260"/>
  <c r="B261"/>
  <c r="D260"/>
  <c r="E260"/>
  <c r="F260"/>
  <c r="G260"/>
  <c r="H260"/>
  <c r="I260"/>
  <c r="J260"/>
  <c r="K260"/>
  <c r="D261"/>
  <c r="E261"/>
  <c r="F261"/>
  <c r="G261"/>
  <c r="H261"/>
  <c r="I261"/>
  <c r="J261"/>
  <c r="K261"/>
  <c r="K259"/>
  <c r="J259"/>
  <c r="I259"/>
  <c r="H259"/>
  <c r="G259"/>
  <c r="F259"/>
  <c r="E259"/>
  <c r="D259"/>
  <c r="B259"/>
  <c r="B257"/>
  <c r="B258"/>
  <c r="D257"/>
  <c r="E257"/>
  <c r="F257"/>
  <c r="G257"/>
  <c r="H257"/>
  <c r="I257"/>
  <c r="J257"/>
  <c r="K257"/>
  <c r="D258"/>
  <c r="E258"/>
  <c r="F258"/>
  <c r="G258"/>
  <c r="H258"/>
  <c r="I258"/>
  <c r="J258"/>
  <c r="K258"/>
  <c r="K256"/>
  <c r="J256"/>
  <c r="I256"/>
  <c r="H256"/>
  <c r="G256"/>
  <c r="F256"/>
  <c r="E256"/>
  <c r="D256"/>
  <c r="B256"/>
  <c r="B254"/>
  <c r="B255"/>
  <c r="D254"/>
  <c r="E254"/>
  <c r="F254"/>
  <c r="G254"/>
  <c r="H254"/>
  <c r="I254"/>
  <c r="J254"/>
  <c r="K254"/>
  <c r="D255"/>
  <c r="E255"/>
  <c r="F255"/>
  <c r="G255"/>
  <c r="H255"/>
  <c r="I255"/>
  <c r="J255"/>
  <c r="K255"/>
  <c r="K253"/>
  <c r="J253"/>
  <c r="I253"/>
  <c r="H253"/>
  <c r="G253"/>
  <c r="F253"/>
  <c r="E253"/>
  <c r="D253"/>
  <c r="B253"/>
  <c r="B251"/>
  <c r="B252"/>
  <c r="D251"/>
  <c r="E251"/>
  <c r="F251"/>
  <c r="G251"/>
  <c r="H251"/>
  <c r="I251"/>
  <c r="J251"/>
  <c r="K251"/>
  <c r="D252"/>
  <c r="E252"/>
  <c r="F252"/>
  <c r="G252"/>
  <c r="H252"/>
  <c r="I252"/>
  <c r="J252"/>
  <c r="K252"/>
  <c r="K250"/>
  <c r="J250"/>
  <c r="I250"/>
  <c r="H250"/>
  <c r="G250"/>
  <c r="F250"/>
  <c r="E250"/>
  <c r="D250"/>
  <c r="B250"/>
  <c r="B248"/>
  <c r="B249"/>
  <c r="D248"/>
  <c r="E248"/>
  <c r="F248"/>
  <c r="G248"/>
  <c r="H248"/>
  <c r="I248"/>
  <c r="J248"/>
  <c r="K248"/>
  <c r="D249"/>
  <c r="E249"/>
  <c r="F249"/>
  <c r="G249"/>
  <c r="H249"/>
  <c r="I249"/>
  <c r="J249"/>
  <c r="K249"/>
  <c r="K247"/>
  <c r="J247"/>
  <c r="I247"/>
  <c r="H247"/>
  <c r="G247"/>
  <c r="F247"/>
  <c r="E247"/>
  <c r="D247"/>
  <c r="B247"/>
  <c r="B245"/>
  <c r="B246"/>
  <c r="D245"/>
  <c r="E245"/>
  <c r="F245"/>
  <c r="G245"/>
  <c r="H245"/>
  <c r="I245"/>
  <c r="J245"/>
  <c r="K245"/>
  <c r="D246"/>
  <c r="E246"/>
  <c r="F246"/>
  <c r="G246"/>
  <c r="H246"/>
  <c r="I246"/>
  <c r="J246"/>
  <c r="K246"/>
  <c r="K244"/>
  <c r="J244"/>
  <c r="I244"/>
  <c r="H244"/>
  <c r="G244"/>
  <c r="F244"/>
  <c r="E244"/>
  <c r="D244"/>
  <c r="B244"/>
  <c r="B242"/>
  <c r="B243"/>
  <c r="D242"/>
  <c r="E242"/>
  <c r="F242"/>
  <c r="G242"/>
  <c r="H242"/>
  <c r="I242"/>
  <c r="J242"/>
  <c r="K242"/>
  <c r="D243"/>
  <c r="E243"/>
  <c r="F243"/>
  <c r="G243"/>
  <c r="H243"/>
  <c r="I243"/>
  <c r="J243"/>
  <c r="K243"/>
  <c r="K241"/>
  <c r="J241"/>
  <c r="I241"/>
  <c r="H241"/>
  <c r="G241"/>
  <c r="F241"/>
  <c r="E241"/>
  <c r="D241"/>
  <c r="B241"/>
  <c r="B239"/>
  <c r="B240"/>
  <c r="D239"/>
  <c r="E239"/>
  <c r="F239"/>
  <c r="G239"/>
  <c r="H239"/>
  <c r="I239"/>
  <c r="J239"/>
  <c r="K239"/>
  <c r="D240"/>
  <c r="E240"/>
  <c r="F240"/>
  <c r="G240"/>
  <c r="H240"/>
  <c r="I240"/>
  <c r="J240"/>
  <c r="K240"/>
  <c r="K238"/>
  <c r="J238"/>
  <c r="I238"/>
  <c r="H238"/>
  <c r="G238"/>
  <c r="F238"/>
  <c r="E238"/>
  <c r="D238"/>
  <c r="B238"/>
  <c r="B236"/>
  <c r="B237"/>
  <c r="D236"/>
  <c r="E236"/>
  <c r="F236"/>
  <c r="G236"/>
  <c r="H236"/>
  <c r="I236"/>
  <c r="J236"/>
  <c r="K236"/>
  <c r="D237"/>
  <c r="E237"/>
  <c r="F237"/>
  <c r="G237"/>
  <c r="H237"/>
  <c r="I237"/>
  <c r="J237"/>
  <c r="K237"/>
  <c r="K235"/>
  <c r="J235"/>
  <c r="I235"/>
  <c r="H235"/>
  <c r="G235"/>
  <c r="F235"/>
  <c r="E235"/>
  <c r="D235"/>
  <c r="B235"/>
  <c r="B233"/>
  <c r="B234"/>
  <c r="D233"/>
  <c r="E233"/>
  <c r="F233"/>
  <c r="G233"/>
  <c r="H233"/>
  <c r="I233"/>
  <c r="J233"/>
  <c r="K233"/>
  <c r="D234"/>
  <c r="E234"/>
  <c r="F234"/>
  <c r="G234"/>
  <c r="H234"/>
  <c r="I234"/>
  <c r="J234"/>
  <c r="K234"/>
  <c r="K232"/>
  <c r="J232"/>
  <c r="I232"/>
  <c r="H232"/>
  <c r="G232"/>
  <c r="F232"/>
  <c r="E232"/>
  <c r="D232"/>
  <c r="B232"/>
  <c r="B230"/>
  <c r="B231"/>
  <c r="D230"/>
  <c r="E230"/>
  <c r="F230"/>
  <c r="G230"/>
  <c r="H230"/>
  <c r="I230"/>
  <c r="J230"/>
  <c r="K230"/>
  <c r="D231"/>
  <c r="E231"/>
  <c r="F231"/>
  <c r="G231"/>
  <c r="H231"/>
  <c r="I231"/>
  <c r="J231"/>
  <c r="K231"/>
  <c r="K229"/>
  <c r="J229"/>
  <c r="I229"/>
  <c r="H229"/>
  <c r="G229"/>
  <c r="F229"/>
  <c r="E229"/>
  <c r="D229"/>
  <c r="B229"/>
  <c r="B227"/>
  <c r="B228"/>
  <c r="D227"/>
  <c r="E227"/>
  <c r="F227"/>
  <c r="G227"/>
  <c r="H227"/>
  <c r="I227"/>
  <c r="J227"/>
  <c r="K227"/>
  <c r="D228"/>
  <c r="E228"/>
  <c r="F228"/>
  <c r="G228"/>
  <c r="H228"/>
  <c r="I228"/>
  <c r="J228"/>
  <c r="K228"/>
  <c r="K226"/>
  <c r="J226"/>
  <c r="I226"/>
  <c r="H226"/>
  <c r="G226"/>
  <c r="F226"/>
  <c r="E226"/>
  <c r="D226"/>
  <c r="B226"/>
  <c r="B224"/>
  <c r="B225"/>
  <c r="D224"/>
  <c r="E224"/>
  <c r="F224"/>
  <c r="G224"/>
  <c r="H224"/>
  <c r="I224"/>
  <c r="J224"/>
  <c r="K224"/>
  <c r="D225"/>
  <c r="E225"/>
  <c r="F225"/>
  <c r="G225"/>
  <c r="H225"/>
  <c r="I225"/>
  <c r="J225"/>
  <c r="K225"/>
  <c r="K223"/>
  <c r="J223"/>
  <c r="I223"/>
  <c r="H223"/>
  <c r="G223"/>
  <c r="F223"/>
  <c r="E223"/>
  <c r="D223"/>
  <c r="B223"/>
  <c r="B221"/>
  <c r="B222"/>
  <c r="D221"/>
  <c r="E221"/>
  <c r="F221"/>
  <c r="G221"/>
  <c r="H221"/>
  <c r="I221"/>
  <c r="J221"/>
  <c r="K221"/>
  <c r="D222"/>
  <c r="E222"/>
  <c r="F222"/>
  <c r="G222"/>
  <c r="H222"/>
  <c r="I222"/>
  <c r="J222"/>
  <c r="K222"/>
  <c r="K220"/>
  <c r="J220"/>
  <c r="I220"/>
  <c r="H220"/>
  <c r="G220"/>
  <c r="F220"/>
  <c r="E220"/>
  <c r="D220"/>
  <c r="B220"/>
  <c r="B218"/>
  <c r="B219"/>
  <c r="D218"/>
  <c r="E218"/>
  <c r="F218"/>
  <c r="G218"/>
  <c r="H218"/>
  <c r="I218"/>
  <c r="J218"/>
  <c r="K218"/>
  <c r="D219"/>
  <c r="E219"/>
  <c r="F219"/>
  <c r="G219"/>
  <c r="H219"/>
  <c r="I219"/>
  <c r="J219"/>
  <c r="K219"/>
  <c r="K217"/>
  <c r="J217"/>
  <c r="I217"/>
  <c r="H217"/>
  <c r="G217"/>
  <c r="F217"/>
  <c r="E217"/>
  <c r="D217"/>
  <c r="B217"/>
  <c r="B215"/>
  <c r="B216"/>
  <c r="D215"/>
  <c r="E215"/>
  <c r="F215"/>
  <c r="G215"/>
  <c r="H215"/>
  <c r="I215"/>
  <c r="J215"/>
  <c r="K215"/>
  <c r="D216"/>
  <c r="E216"/>
  <c r="F216"/>
  <c r="G216"/>
  <c r="H216"/>
  <c r="I216"/>
  <c r="J216"/>
  <c r="K216"/>
  <c r="K214"/>
  <c r="J214"/>
  <c r="I214"/>
  <c r="H214"/>
  <c r="G214"/>
  <c r="F214"/>
  <c r="E214"/>
  <c r="D214"/>
  <c r="B214"/>
  <c r="B212"/>
  <c r="B213"/>
  <c r="D212"/>
  <c r="E212"/>
  <c r="F212"/>
  <c r="G212"/>
  <c r="H212"/>
  <c r="I212"/>
  <c r="J212"/>
  <c r="K212"/>
  <c r="D213"/>
  <c r="E213"/>
  <c r="F213"/>
  <c r="G213"/>
  <c r="H213"/>
  <c r="I213"/>
  <c r="J213"/>
  <c r="K213"/>
  <c r="K211"/>
  <c r="J211"/>
  <c r="I211"/>
  <c r="H211"/>
  <c r="G211"/>
  <c r="F211"/>
  <c r="E211"/>
  <c r="D211"/>
  <c r="B211"/>
  <c r="B209"/>
  <c r="B210"/>
  <c r="D209"/>
  <c r="E209"/>
  <c r="F209"/>
  <c r="G209"/>
  <c r="H209"/>
  <c r="I209"/>
  <c r="J209"/>
  <c r="K209"/>
  <c r="D210"/>
  <c r="E210"/>
  <c r="F210"/>
  <c r="G210"/>
  <c r="H210"/>
  <c r="I210"/>
  <c r="J210"/>
  <c r="K210"/>
  <c r="K208"/>
  <c r="J208"/>
  <c r="I208"/>
  <c r="H208"/>
  <c r="G208"/>
  <c r="F208"/>
  <c r="E208"/>
  <c r="D208"/>
  <c r="B208"/>
  <c r="B206"/>
  <c r="B207"/>
  <c r="D206"/>
  <c r="E206"/>
  <c r="F206"/>
  <c r="G206"/>
  <c r="H206"/>
  <c r="I206"/>
  <c r="J206"/>
  <c r="K206"/>
  <c r="D207"/>
  <c r="E207"/>
  <c r="F207"/>
  <c r="G207"/>
  <c r="H207"/>
  <c r="I207"/>
  <c r="J207"/>
  <c r="K207"/>
  <c r="K205"/>
  <c r="J205"/>
  <c r="I205"/>
  <c r="H205"/>
  <c r="G205"/>
  <c r="F205"/>
  <c r="E205"/>
  <c r="D205"/>
  <c r="B205"/>
  <c r="B203"/>
  <c r="B204"/>
  <c r="D203"/>
  <c r="E203"/>
  <c r="F203"/>
  <c r="G203"/>
  <c r="H203"/>
  <c r="I203"/>
  <c r="J203"/>
  <c r="K203"/>
  <c r="D204"/>
  <c r="E204"/>
  <c r="F204"/>
  <c r="G204"/>
  <c r="H204"/>
  <c r="I204"/>
  <c r="J204"/>
  <c r="K204"/>
  <c r="K202"/>
  <c r="J202"/>
  <c r="I202"/>
  <c r="H202"/>
  <c r="G202"/>
  <c r="F202"/>
  <c r="E202"/>
  <c r="D202"/>
  <c r="B202"/>
  <c r="B200"/>
  <c r="B201"/>
  <c r="D200"/>
  <c r="E200"/>
  <c r="F200"/>
  <c r="G200"/>
  <c r="H200"/>
  <c r="I200"/>
  <c r="J200"/>
  <c r="K200"/>
  <c r="D201"/>
  <c r="E201"/>
  <c r="F201"/>
  <c r="G201"/>
  <c r="H201"/>
  <c r="I201"/>
  <c r="J201"/>
  <c r="K201"/>
  <c r="K199"/>
  <c r="J199"/>
  <c r="I199"/>
  <c r="H199"/>
  <c r="G199"/>
  <c r="F199"/>
  <c r="E199"/>
  <c r="D199"/>
  <c r="B199"/>
  <c r="B197"/>
  <c r="B198"/>
  <c r="D197"/>
  <c r="E197"/>
  <c r="F197"/>
  <c r="G197"/>
  <c r="H197"/>
  <c r="I197"/>
  <c r="J197"/>
  <c r="K197"/>
  <c r="D198"/>
  <c r="E198"/>
  <c r="F198"/>
  <c r="G198"/>
  <c r="H198"/>
  <c r="I198"/>
  <c r="J198"/>
  <c r="K198"/>
  <c r="K196"/>
  <c r="J196"/>
  <c r="I196"/>
  <c r="H196"/>
  <c r="G196"/>
  <c r="F196"/>
  <c r="E196"/>
  <c r="D196"/>
  <c r="B196"/>
  <c r="B194"/>
  <c r="B195"/>
  <c r="D194"/>
  <c r="E194"/>
  <c r="F194"/>
  <c r="G194"/>
  <c r="H194"/>
  <c r="I194"/>
  <c r="J194"/>
  <c r="K194"/>
  <c r="D195"/>
  <c r="E195"/>
  <c r="F195"/>
  <c r="G195"/>
  <c r="H195"/>
  <c r="I195"/>
  <c r="J195"/>
  <c r="K195"/>
  <c r="K193"/>
  <c r="J193"/>
  <c r="I193"/>
  <c r="H193"/>
  <c r="G193"/>
  <c r="F193"/>
  <c r="E193"/>
  <c r="D193"/>
  <c r="B193"/>
  <c r="B191"/>
  <c r="B192"/>
  <c r="D191"/>
  <c r="E191"/>
  <c r="F191"/>
  <c r="G191"/>
  <c r="H191"/>
  <c r="I191"/>
  <c r="J191"/>
  <c r="K191"/>
  <c r="D192"/>
  <c r="E192"/>
  <c r="F192"/>
  <c r="G192"/>
  <c r="H192"/>
  <c r="I192"/>
  <c r="J192"/>
  <c r="K192"/>
  <c r="K190"/>
  <c r="J190"/>
  <c r="I190"/>
  <c r="H190"/>
  <c r="G190"/>
  <c r="F190"/>
  <c r="E190"/>
  <c r="D190"/>
  <c r="B190"/>
  <c r="B188"/>
  <c r="B189"/>
  <c r="D188"/>
  <c r="E188"/>
  <c r="F188"/>
  <c r="G188"/>
  <c r="H188"/>
  <c r="I188"/>
  <c r="J188"/>
  <c r="K188"/>
  <c r="D189"/>
  <c r="E189"/>
  <c r="F189"/>
  <c r="G189"/>
  <c r="H189"/>
  <c r="I189"/>
  <c r="J189"/>
  <c r="K189"/>
  <c r="K187"/>
  <c r="J187"/>
  <c r="I187"/>
  <c r="H187"/>
  <c r="G187"/>
  <c r="F187"/>
  <c r="E187"/>
  <c r="D187"/>
  <c r="B187"/>
  <c r="B185"/>
  <c r="B186"/>
  <c r="D185"/>
  <c r="E185"/>
  <c r="F185"/>
  <c r="G185"/>
  <c r="H185"/>
  <c r="I185"/>
  <c r="J185"/>
  <c r="K185"/>
  <c r="D186"/>
  <c r="E186"/>
  <c r="F186"/>
  <c r="G186"/>
  <c r="H186"/>
  <c r="I186"/>
  <c r="J186"/>
  <c r="K186"/>
  <c r="K184"/>
  <c r="J184"/>
  <c r="I184"/>
  <c r="H184"/>
  <c r="G184"/>
  <c r="F184"/>
  <c r="E184"/>
  <c r="D184"/>
  <c r="B184"/>
  <c r="B182"/>
  <c r="B183"/>
  <c r="D182"/>
  <c r="E182"/>
  <c r="F182"/>
  <c r="G182"/>
  <c r="H182"/>
  <c r="I182"/>
  <c r="J182"/>
  <c r="K182"/>
  <c r="D183"/>
  <c r="E183"/>
  <c r="F183"/>
  <c r="G183"/>
  <c r="H183"/>
  <c r="I183"/>
  <c r="J183"/>
  <c r="K183"/>
  <c r="K181"/>
  <c r="J181"/>
  <c r="I181"/>
  <c r="H181"/>
  <c r="G181"/>
  <c r="F181"/>
  <c r="E181"/>
  <c r="D181"/>
  <c r="B181"/>
  <c r="B179"/>
  <c r="B180"/>
  <c r="D179"/>
  <c r="E179"/>
  <c r="F179"/>
  <c r="G179"/>
  <c r="H179"/>
  <c r="I179"/>
  <c r="J179"/>
  <c r="K179"/>
  <c r="D180"/>
  <c r="E180"/>
  <c r="F180"/>
  <c r="G180"/>
  <c r="H180"/>
  <c r="I180"/>
  <c r="J180"/>
  <c r="K180"/>
  <c r="K178"/>
  <c r="J178"/>
  <c r="I178"/>
  <c r="H178"/>
  <c r="G178"/>
  <c r="F178"/>
  <c r="E178"/>
  <c r="D178"/>
  <c r="B178"/>
  <c r="B176"/>
  <c r="B177"/>
  <c r="D176"/>
  <c r="E176"/>
  <c r="F176"/>
  <c r="G176"/>
  <c r="H176"/>
  <c r="I176"/>
  <c r="J176"/>
  <c r="K176"/>
  <c r="D177"/>
  <c r="E177"/>
  <c r="F177"/>
  <c r="G177"/>
  <c r="H177"/>
  <c r="I177"/>
  <c r="J177"/>
  <c r="K177"/>
  <c r="K175"/>
  <c r="J175"/>
  <c r="I175"/>
  <c r="H175"/>
  <c r="G175"/>
  <c r="F175"/>
  <c r="E175"/>
  <c r="D175"/>
  <c r="B175"/>
  <c r="B173"/>
  <c r="B174"/>
  <c r="D173"/>
  <c r="E173"/>
  <c r="F173"/>
  <c r="G173"/>
  <c r="H173"/>
  <c r="I173"/>
  <c r="J173"/>
  <c r="K173"/>
  <c r="D174"/>
  <c r="E174"/>
  <c r="F174"/>
  <c r="G174"/>
  <c r="H174"/>
  <c r="I174"/>
  <c r="J174"/>
  <c r="K174"/>
  <c r="K172"/>
  <c r="J172"/>
  <c r="I172"/>
  <c r="H172"/>
  <c r="G172"/>
  <c r="F172"/>
  <c r="E172"/>
  <c r="D172"/>
  <c r="B172"/>
  <c r="X2329" i="12"/>
  <c r="C207" i="15" s="1"/>
  <c r="X2328" i="12"/>
  <c r="C206" i="15" s="1"/>
  <c r="X2327" i="12"/>
  <c r="C205" i="15" s="1"/>
  <c r="X2324" i="12"/>
  <c r="C207" i="14" s="1"/>
  <c r="X2323" i="12"/>
  <c r="C206" i="14" s="1"/>
  <c r="X2322" i="12"/>
  <c r="C205" i="14" s="1"/>
  <c r="C74" i="13"/>
  <c r="B74"/>
  <c r="B170" i="15"/>
  <c r="B171"/>
  <c r="D170"/>
  <c r="E170"/>
  <c r="F170"/>
  <c r="G170"/>
  <c r="H170"/>
  <c r="I170"/>
  <c r="J170"/>
  <c r="K170"/>
  <c r="D171"/>
  <c r="E171"/>
  <c r="F171"/>
  <c r="G171"/>
  <c r="H171"/>
  <c r="I171"/>
  <c r="J171"/>
  <c r="K171"/>
  <c r="K169"/>
  <c r="J169"/>
  <c r="I169"/>
  <c r="H169"/>
  <c r="G169"/>
  <c r="F169"/>
  <c r="E169"/>
  <c r="D169"/>
  <c r="B169"/>
  <c r="B167"/>
  <c r="B168"/>
  <c r="D167"/>
  <c r="E167"/>
  <c r="F167"/>
  <c r="G167"/>
  <c r="H167"/>
  <c r="I167"/>
  <c r="J167"/>
  <c r="K167"/>
  <c r="D168"/>
  <c r="E168"/>
  <c r="F168"/>
  <c r="G168"/>
  <c r="H168"/>
  <c r="I168"/>
  <c r="J168"/>
  <c r="K168"/>
  <c r="K166"/>
  <c r="J166"/>
  <c r="I166"/>
  <c r="H166"/>
  <c r="G166"/>
  <c r="F166"/>
  <c r="E166"/>
  <c r="D166"/>
  <c r="B166"/>
  <c r="B164"/>
  <c r="B165"/>
  <c r="D164"/>
  <c r="E164"/>
  <c r="F164"/>
  <c r="G164"/>
  <c r="H164"/>
  <c r="I164"/>
  <c r="J164"/>
  <c r="K164"/>
  <c r="D165"/>
  <c r="E165"/>
  <c r="F165"/>
  <c r="G165"/>
  <c r="H165"/>
  <c r="I165"/>
  <c r="J165"/>
  <c r="K165"/>
  <c r="K163"/>
  <c r="J163"/>
  <c r="I163"/>
  <c r="H163"/>
  <c r="G163"/>
  <c r="F163"/>
  <c r="E163"/>
  <c r="D163"/>
  <c r="B163"/>
  <c r="B161"/>
  <c r="B162"/>
  <c r="D161"/>
  <c r="E161"/>
  <c r="F161"/>
  <c r="G161"/>
  <c r="H161"/>
  <c r="I161"/>
  <c r="J161"/>
  <c r="K161"/>
  <c r="D162"/>
  <c r="E162"/>
  <c r="F162"/>
  <c r="G162"/>
  <c r="H162"/>
  <c r="I162"/>
  <c r="J162"/>
  <c r="K162"/>
  <c r="K160"/>
  <c r="J160"/>
  <c r="I160"/>
  <c r="H160"/>
  <c r="G160"/>
  <c r="F160"/>
  <c r="E160"/>
  <c r="D160"/>
  <c r="B160"/>
  <c r="B158"/>
  <c r="B159"/>
  <c r="D158"/>
  <c r="E158"/>
  <c r="F158"/>
  <c r="G158"/>
  <c r="H158"/>
  <c r="I158"/>
  <c r="J158"/>
  <c r="K158"/>
  <c r="D159"/>
  <c r="E159"/>
  <c r="F159"/>
  <c r="G159"/>
  <c r="H159"/>
  <c r="I159"/>
  <c r="J159"/>
  <c r="K159"/>
  <c r="K157"/>
  <c r="J157"/>
  <c r="I157"/>
  <c r="H157"/>
  <c r="G157"/>
  <c r="F157"/>
  <c r="E157"/>
  <c r="D157"/>
  <c r="B157"/>
  <c r="B155"/>
  <c r="B156"/>
  <c r="D155"/>
  <c r="E155"/>
  <c r="F155"/>
  <c r="G155"/>
  <c r="H155"/>
  <c r="I155"/>
  <c r="J155"/>
  <c r="K155"/>
  <c r="D156"/>
  <c r="E156"/>
  <c r="F156"/>
  <c r="G156"/>
  <c r="H156"/>
  <c r="I156"/>
  <c r="J156"/>
  <c r="K156"/>
  <c r="K154"/>
  <c r="J154"/>
  <c r="I154"/>
  <c r="H154"/>
  <c r="G154"/>
  <c r="F154"/>
  <c r="E154"/>
  <c r="D154"/>
  <c r="B154"/>
  <c r="B152"/>
  <c r="B153"/>
  <c r="D152"/>
  <c r="E152"/>
  <c r="F152"/>
  <c r="G152"/>
  <c r="H152"/>
  <c r="I152"/>
  <c r="J152"/>
  <c r="K152"/>
  <c r="D153"/>
  <c r="E153"/>
  <c r="F153"/>
  <c r="G153"/>
  <c r="H153"/>
  <c r="I153"/>
  <c r="J153"/>
  <c r="K153"/>
  <c r="K151"/>
  <c r="J151"/>
  <c r="I151"/>
  <c r="H151"/>
  <c r="G151"/>
  <c r="F151"/>
  <c r="E151"/>
  <c r="D151"/>
  <c r="B151"/>
  <c r="B149"/>
  <c r="B150"/>
  <c r="D149"/>
  <c r="E149"/>
  <c r="F149"/>
  <c r="G149"/>
  <c r="H149"/>
  <c r="I149"/>
  <c r="J149"/>
  <c r="K149"/>
  <c r="D150"/>
  <c r="E150"/>
  <c r="F150"/>
  <c r="G150"/>
  <c r="H150"/>
  <c r="I150"/>
  <c r="J150"/>
  <c r="K150"/>
  <c r="K148"/>
  <c r="J148"/>
  <c r="I148"/>
  <c r="H148"/>
  <c r="G148"/>
  <c r="F148"/>
  <c r="E148"/>
  <c r="D148"/>
  <c r="B148"/>
  <c r="B146"/>
  <c r="B147"/>
  <c r="D146"/>
  <c r="E146"/>
  <c r="F146"/>
  <c r="G146"/>
  <c r="H146"/>
  <c r="I146"/>
  <c r="J146"/>
  <c r="K146"/>
  <c r="D147"/>
  <c r="E147"/>
  <c r="F147"/>
  <c r="G147"/>
  <c r="H147"/>
  <c r="I147"/>
  <c r="J147"/>
  <c r="K147"/>
  <c r="K145"/>
  <c r="J145"/>
  <c r="I145"/>
  <c r="H145"/>
  <c r="G145"/>
  <c r="F145"/>
  <c r="E145"/>
  <c r="D145"/>
  <c r="B145"/>
  <c r="B143"/>
  <c r="B144"/>
  <c r="D143"/>
  <c r="E143"/>
  <c r="F143"/>
  <c r="G143"/>
  <c r="H143"/>
  <c r="I143"/>
  <c r="J143"/>
  <c r="K143"/>
  <c r="D144"/>
  <c r="E144"/>
  <c r="F144"/>
  <c r="G144"/>
  <c r="H144"/>
  <c r="I144"/>
  <c r="J144"/>
  <c r="K144"/>
  <c r="K142"/>
  <c r="J142"/>
  <c r="I142"/>
  <c r="H142"/>
  <c r="G142"/>
  <c r="F142"/>
  <c r="E142"/>
  <c r="D142"/>
  <c r="B142"/>
  <c r="B140"/>
  <c r="B141"/>
  <c r="D140"/>
  <c r="E140"/>
  <c r="F140"/>
  <c r="G140"/>
  <c r="H140"/>
  <c r="I140"/>
  <c r="J140"/>
  <c r="K140"/>
  <c r="D141"/>
  <c r="E141"/>
  <c r="F141"/>
  <c r="G141"/>
  <c r="H141"/>
  <c r="I141"/>
  <c r="J141"/>
  <c r="K141"/>
  <c r="K139"/>
  <c r="J139"/>
  <c r="I139"/>
  <c r="H139"/>
  <c r="G139"/>
  <c r="F139"/>
  <c r="E139"/>
  <c r="D139"/>
  <c r="B139"/>
  <c r="B137"/>
  <c r="B138"/>
  <c r="D137"/>
  <c r="E137"/>
  <c r="F137"/>
  <c r="G137"/>
  <c r="H137"/>
  <c r="I137"/>
  <c r="J137"/>
  <c r="K137"/>
  <c r="D138"/>
  <c r="E138"/>
  <c r="F138"/>
  <c r="G138"/>
  <c r="H138"/>
  <c r="I138"/>
  <c r="J138"/>
  <c r="K138"/>
  <c r="K136"/>
  <c r="J136"/>
  <c r="I136"/>
  <c r="H136"/>
  <c r="G136"/>
  <c r="F136"/>
  <c r="E136"/>
  <c r="D136"/>
  <c r="B136"/>
  <c r="B134"/>
  <c r="B135"/>
  <c r="D134"/>
  <c r="E134"/>
  <c r="F134"/>
  <c r="G134"/>
  <c r="H134"/>
  <c r="I134"/>
  <c r="J134"/>
  <c r="K134"/>
  <c r="D135"/>
  <c r="E135"/>
  <c r="F135"/>
  <c r="G135"/>
  <c r="H135"/>
  <c r="I135"/>
  <c r="J135"/>
  <c r="K135"/>
  <c r="K133"/>
  <c r="J133"/>
  <c r="I133"/>
  <c r="H133"/>
  <c r="G133"/>
  <c r="F133"/>
  <c r="E133"/>
  <c r="D133"/>
  <c r="B133"/>
  <c r="B131"/>
  <c r="B132"/>
  <c r="D131"/>
  <c r="E131"/>
  <c r="F131"/>
  <c r="G131"/>
  <c r="H131"/>
  <c r="I131"/>
  <c r="J131"/>
  <c r="K131"/>
  <c r="D132"/>
  <c r="E132"/>
  <c r="F132"/>
  <c r="G132"/>
  <c r="H132"/>
  <c r="I132"/>
  <c r="J132"/>
  <c r="K132"/>
  <c r="K130"/>
  <c r="J130"/>
  <c r="I130"/>
  <c r="H130"/>
  <c r="G130"/>
  <c r="F130"/>
  <c r="E130"/>
  <c r="D130"/>
  <c r="B130"/>
  <c r="B128"/>
  <c r="B129"/>
  <c r="D128"/>
  <c r="E128"/>
  <c r="F128"/>
  <c r="G128"/>
  <c r="H128"/>
  <c r="I128"/>
  <c r="J128"/>
  <c r="K128"/>
  <c r="D129"/>
  <c r="E129"/>
  <c r="F129"/>
  <c r="G129"/>
  <c r="H129"/>
  <c r="I129"/>
  <c r="J129"/>
  <c r="K129"/>
  <c r="K127"/>
  <c r="J127"/>
  <c r="I127"/>
  <c r="H127"/>
  <c r="G127"/>
  <c r="F127"/>
  <c r="E127"/>
  <c r="D127"/>
  <c r="B127"/>
  <c r="B125"/>
  <c r="B126"/>
  <c r="D125"/>
  <c r="E125"/>
  <c r="F125"/>
  <c r="G125"/>
  <c r="H125"/>
  <c r="I125"/>
  <c r="J125"/>
  <c r="K125"/>
  <c r="D126"/>
  <c r="E126"/>
  <c r="F126"/>
  <c r="G126"/>
  <c r="H126"/>
  <c r="I126"/>
  <c r="J126"/>
  <c r="K126"/>
  <c r="K124"/>
  <c r="J124"/>
  <c r="I124"/>
  <c r="H124"/>
  <c r="G124"/>
  <c r="F124"/>
  <c r="E124"/>
  <c r="D124"/>
  <c r="B124"/>
  <c r="B122"/>
  <c r="B123"/>
  <c r="D122"/>
  <c r="E122"/>
  <c r="F122"/>
  <c r="G122"/>
  <c r="H122"/>
  <c r="I122"/>
  <c r="J122"/>
  <c r="K122"/>
  <c r="D123"/>
  <c r="E123"/>
  <c r="F123"/>
  <c r="G123"/>
  <c r="H123"/>
  <c r="I123"/>
  <c r="J123"/>
  <c r="K123"/>
  <c r="K121"/>
  <c r="J121"/>
  <c r="I121"/>
  <c r="H121"/>
  <c r="G121"/>
  <c r="F121"/>
  <c r="E121"/>
  <c r="D121"/>
  <c r="B121"/>
  <c r="B119"/>
  <c r="B120"/>
  <c r="D119"/>
  <c r="E119"/>
  <c r="F119"/>
  <c r="G119"/>
  <c r="H119"/>
  <c r="I119"/>
  <c r="J119"/>
  <c r="K119"/>
  <c r="D120"/>
  <c r="E120"/>
  <c r="F120"/>
  <c r="G120"/>
  <c r="H120"/>
  <c r="I120"/>
  <c r="J120"/>
  <c r="K120"/>
  <c r="K118"/>
  <c r="J118"/>
  <c r="I118"/>
  <c r="H118"/>
  <c r="G118"/>
  <c r="F118"/>
  <c r="E118"/>
  <c r="D118"/>
  <c r="B118"/>
  <c r="B116"/>
  <c r="B117"/>
  <c r="D116"/>
  <c r="E116"/>
  <c r="F116"/>
  <c r="G116"/>
  <c r="H116"/>
  <c r="I116"/>
  <c r="J116"/>
  <c r="K116"/>
  <c r="D117"/>
  <c r="E117"/>
  <c r="F117"/>
  <c r="G117"/>
  <c r="H117"/>
  <c r="I117"/>
  <c r="J117"/>
  <c r="K117"/>
  <c r="K115"/>
  <c r="J115"/>
  <c r="I115"/>
  <c r="H115"/>
  <c r="G115"/>
  <c r="F115"/>
  <c r="E115"/>
  <c r="D115"/>
  <c r="B115"/>
  <c r="B113"/>
  <c r="B114"/>
  <c r="D113"/>
  <c r="E113"/>
  <c r="F113"/>
  <c r="G113"/>
  <c r="H113"/>
  <c r="I113"/>
  <c r="J113"/>
  <c r="K113"/>
  <c r="D114"/>
  <c r="E114"/>
  <c r="F114"/>
  <c r="G114"/>
  <c r="H114"/>
  <c r="I114"/>
  <c r="J114"/>
  <c r="K114"/>
  <c r="K112"/>
  <c r="J112"/>
  <c r="I112"/>
  <c r="H112"/>
  <c r="G112"/>
  <c r="F112"/>
  <c r="E112"/>
  <c r="D112"/>
  <c r="B112"/>
  <c r="B110"/>
  <c r="B111"/>
  <c r="D110"/>
  <c r="E110"/>
  <c r="F110"/>
  <c r="G110"/>
  <c r="H110"/>
  <c r="I110"/>
  <c r="J110"/>
  <c r="K110"/>
  <c r="D111"/>
  <c r="E111"/>
  <c r="F111"/>
  <c r="G111"/>
  <c r="H111"/>
  <c r="I111"/>
  <c r="J111"/>
  <c r="K111"/>
  <c r="K109"/>
  <c r="J109"/>
  <c r="I109"/>
  <c r="H109"/>
  <c r="G109"/>
  <c r="F109"/>
  <c r="E109"/>
  <c r="D109"/>
  <c r="B109"/>
  <c r="B107"/>
  <c r="B108"/>
  <c r="D107"/>
  <c r="E107"/>
  <c r="F107"/>
  <c r="G107"/>
  <c r="H107"/>
  <c r="I107"/>
  <c r="J107"/>
  <c r="K107"/>
  <c r="D108"/>
  <c r="E108"/>
  <c r="F108"/>
  <c r="G108"/>
  <c r="H108"/>
  <c r="I108"/>
  <c r="J108"/>
  <c r="K108"/>
  <c r="K106"/>
  <c r="J106"/>
  <c r="I106"/>
  <c r="H106"/>
  <c r="G106"/>
  <c r="F106"/>
  <c r="E106"/>
  <c r="D106"/>
  <c r="B106"/>
  <c r="B104"/>
  <c r="B105"/>
  <c r="D104"/>
  <c r="E104"/>
  <c r="F104"/>
  <c r="G104"/>
  <c r="H104"/>
  <c r="I104"/>
  <c r="J104"/>
  <c r="K104"/>
  <c r="D105"/>
  <c r="E105"/>
  <c r="F105"/>
  <c r="G105"/>
  <c r="H105"/>
  <c r="I105"/>
  <c r="J105"/>
  <c r="K105"/>
  <c r="K103"/>
  <c r="J103"/>
  <c r="I103"/>
  <c r="H103"/>
  <c r="G103"/>
  <c r="F103"/>
  <c r="E103"/>
  <c r="D103"/>
  <c r="B103"/>
  <c r="B101"/>
  <c r="B102"/>
  <c r="D101"/>
  <c r="E101"/>
  <c r="F101"/>
  <c r="G101"/>
  <c r="H101"/>
  <c r="I101"/>
  <c r="J101"/>
  <c r="K101"/>
  <c r="D102"/>
  <c r="E102"/>
  <c r="F102"/>
  <c r="G102"/>
  <c r="H102"/>
  <c r="I102"/>
  <c r="J102"/>
  <c r="K102"/>
  <c r="K100"/>
  <c r="J100"/>
  <c r="I100"/>
  <c r="H100"/>
  <c r="G100"/>
  <c r="F100"/>
  <c r="E100"/>
  <c r="D100"/>
  <c r="B100"/>
  <c r="B98"/>
  <c r="B99"/>
  <c r="D98"/>
  <c r="E98"/>
  <c r="F98"/>
  <c r="G98"/>
  <c r="H98"/>
  <c r="I98"/>
  <c r="J98"/>
  <c r="K98"/>
  <c r="D99"/>
  <c r="E99"/>
  <c r="F99"/>
  <c r="G99"/>
  <c r="H99"/>
  <c r="I99"/>
  <c r="J99"/>
  <c r="K99"/>
  <c r="K97"/>
  <c r="J97"/>
  <c r="I97"/>
  <c r="H97"/>
  <c r="G97"/>
  <c r="F97"/>
  <c r="E97"/>
  <c r="D97"/>
  <c r="B97"/>
  <c r="B95"/>
  <c r="B96"/>
  <c r="D95"/>
  <c r="E95"/>
  <c r="F95"/>
  <c r="G95"/>
  <c r="H95"/>
  <c r="I95"/>
  <c r="J95"/>
  <c r="K95"/>
  <c r="D96"/>
  <c r="E96"/>
  <c r="F96"/>
  <c r="G96"/>
  <c r="H96"/>
  <c r="I96"/>
  <c r="J96"/>
  <c r="K96"/>
  <c r="K94"/>
  <c r="J94"/>
  <c r="I94"/>
  <c r="H94"/>
  <c r="G94"/>
  <c r="F94"/>
  <c r="E94"/>
  <c r="D94"/>
  <c r="B94"/>
  <c r="B92"/>
  <c r="B93"/>
  <c r="D92"/>
  <c r="E92"/>
  <c r="F92"/>
  <c r="G92"/>
  <c r="H92"/>
  <c r="I92"/>
  <c r="J92"/>
  <c r="K92"/>
  <c r="D93"/>
  <c r="E93"/>
  <c r="F93"/>
  <c r="G93"/>
  <c r="H93"/>
  <c r="I93"/>
  <c r="J93"/>
  <c r="K93"/>
  <c r="K91"/>
  <c r="J91"/>
  <c r="I91"/>
  <c r="H91"/>
  <c r="G91"/>
  <c r="F91"/>
  <c r="E91"/>
  <c r="D91"/>
  <c r="B91"/>
  <c r="B89"/>
  <c r="B90"/>
  <c r="D89"/>
  <c r="E89"/>
  <c r="F89"/>
  <c r="G89"/>
  <c r="H89"/>
  <c r="I89"/>
  <c r="J89"/>
  <c r="K89"/>
  <c r="D90"/>
  <c r="E90"/>
  <c r="F90"/>
  <c r="G90"/>
  <c r="H90"/>
  <c r="I90"/>
  <c r="J90"/>
  <c r="K90"/>
  <c r="K88"/>
  <c r="J88"/>
  <c r="I88"/>
  <c r="H88"/>
  <c r="G88"/>
  <c r="F88"/>
  <c r="E88"/>
  <c r="D88"/>
  <c r="B88"/>
  <c r="B86"/>
  <c r="B87"/>
  <c r="D86"/>
  <c r="E86"/>
  <c r="F86"/>
  <c r="G86"/>
  <c r="H86"/>
  <c r="I86"/>
  <c r="J86"/>
  <c r="K86"/>
  <c r="D87"/>
  <c r="E87"/>
  <c r="F87"/>
  <c r="G87"/>
  <c r="H87"/>
  <c r="I87"/>
  <c r="J87"/>
  <c r="K87"/>
  <c r="K85"/>
  <c r="J85"/>
  <c r="I85"/>
  <c r="H85"/>
  <c r="G85"/>
  <c r="F85"/>
  <c r="E85"/>
  <c r="D85"/>
  <c r="B85"/>
  <c r="B83"/>
  <c r="B84"/>
  <c r="D83"/>
  <c r="E83"/>
  <c r="F83"/>
  <c r="G83"/>
  <c r="H83"/>
  <c r="I83"/>
  <c r="J83"/>
  <c r="K83"/>
  <c r="D84"/>
  <c r="E84"/>
  <c r="F84"/>
  <c r="G84"/>
  <c r="H84"/>
  <c r="I84"/>
  <c r="J84"/>
  <c r="K84"/>
  <c r="K82"/>
  <c r="J82"/>
  <c r="I82"/>
  <c r="H82"/>
  <c r="G82"/>
  <c r="F82"/>
  <c r="E82"/>
  <c r="D82"/>
  <c r="B82"/>
  <c r="B80"/>
  <c r="B81"/>
  <c r="D80"/>
  <c r="E80"/>
  <c r="F80"/>
  <c r="G80"/>
  <c r="H80"/>
  <c r="I80"/>
  <c r="J80"/>
  <c r="K80"/>
  <c r="D81"/>
  <c r="E81"/>
  <c r="F81"/>
  <c r="G81"/>
  <c r="H81"/>
  <c r="I81"/>
  <c r="J81"/>
  <c r="K81"/>
  <c r="K79"/>
  <c r="J79"/>
  <c r="I79"/>
  <c r="H79"/>
  <c r="G79"/>
  <c r="F79"/>
  <c r="E79"/>
  <c r="D79"/>
  <c r="B79"/>
  <c r="B77"/>
  <c r="B78"/>
  <c r="D77"/>
  <c r="E77"/>
  <c r="F77"/>
  <c r="G77"/>
  <c r="H77"/>
  <c r="I77"/>
  <c r="J77"/>
  <c r="K77"/>
  <c r="D78"/>
  <c r="E78"/>
  <c r="F78"/>
  <c r="G78"/>
  <c r="H78"/>
  <c r="I78"/>
  <c r="J78"/>
  <c r="K78"/>
  <c r="K76"/>
  <c r="J76"/>
  <c r="I76"/>
  <c r="H76"/>
  <c r="G76"/>
  <c r="F76"/>
  <c r="E76"/>
  <c r="D76"/>
  <c r="B76"/>
  <c r="B74"/>
  <c r="B75"/>
  <c r="D74"/>
  <c r="E74"/>
  <c r="F74"/>
  <c r="G74"/>
  <c r="H74"/>
  <c r="I74"/>
  <c r="J74"/>
  <c r="K74"/>
  <c r="D75"/>
  <c r="E75"/>
  <c r="F75"/>
  <c r="G75"/>
  <c r="H75"/>
  <c r="I75"/>
  <c r="J75"/>
  <c r="K75"/>
  <c r="K73"/>
  <c r="J73"/>
  <c r="I73"/>
  <c r="H73"/>
  <c r="G73"/>
  <c r="F73"/>
  <c r="E73"/>
  <c r="D73"/>
  <c r="B73"/>
  <c r="B71"/>
  <c r="B72"/>
  <c r="D71"/>
  <c r="E71"/>
  <c r="F71"/>
  <c r="G71"/>
  <c r="H71"/>
  <c r="I71"/>
  <c r="J71"/>
  <c r="K71"/>
  <c r="D72"/>
  <c r="E72"/>
  <c r="F72"/>
  <c r="G72"/>
  <c r="H72"/>
  <c r="I72"/>
  <c r="J72"/>
  <c r="K72"/>
  <c r="K70"/>
  <c r="J70"/>
  <c r="I70"/>
  <c r="H70"/>
  <c r="G70"/>
  <c r="F70"/>
  <c r="E70"/>
  <c r="D70"/>
  <c r="B70"/>
  <c r="B68"/>
  <c r="B69"/>
  <c r="D68"/>
  <c r="E68"/>
  <c r="F68"/>
  <c r="G68"/>
  <c r="H68"/>
  <c r="I68"/>
  <c r="J68"/>
  <c r="K68"/>
  <c r="D69"/>
  <c r="E69"/>
  <c r="F69"/>
  <c r="G69"/>
  <c r="H69"/>
  <c r="I69"/>
  <c r="J69"/>
  <c r="K69"/>
  <c r="K67"/>
  <c r="J67"/>
  <c r="I67"/>
  <c r="H67"/>
  <c r="G67"/>
  <c r="F67"/>
  <c r="E67"/>
  <c r="D67"/>
  <c r="B67"/>
  <c r="B65"/>
  <c r="B66"/>
  <c r="D65"/>
  <c r="E65"/>
  <c r="F65"/>
  <c r="G65"/>
  <c r="H65"/>
  <c r="I65"/>
  <c r="J65"/>
  <c r="K65"/>
  <c r="D66"/>
  <c r="E66"/>
  <c r="F66"/>
  <c r="G66"/>
  <c r="H66"/>
  <c r="I66"/>
  <c r="J66"/>
  <c r="K66"/>
  <c r="K64"/>
  <c r="J64"/>
  <c r="I64"/>
  <c r="H64"/>
  <c r="G64"/>
  <c r="F64"/>
  <c r="E64"/>
  <c r="D64"/>
  <c r="B64"/>
  <c r="B62"/>
  <c r="B63"/>
  <c r="D62"/>
  <c r="E62"/>
  <c r="F62"/>
  <c r="G62"/>
  <c r="H62"/>
  <c r="I62"/>
  <c r="J62"/>
  <c r="K62"/>
  <c r="D63"/>
  <c r="E63"/>
  <c r="F63"/>
  <c r="G63"/>
  <c r="H63"/>
  <c r="I63"/>
  <c r="J63"/>
  <c r="K63"/>
  <c r="K61"/>
  <c r="J61"/>
  <c r="I61"/>
  <c r="H61"/>
  <c r="G61"/>
  <c r="F61"/>
  <c r="E61"/>
  <c r="D61"/>
  <c r="B61"/>
  <c r="B59"/>
  <c r="B60"/>
  <c r="D59"/>
  <c r="E59"/>
  <c r="F59"/>
  <c r="G59"/>
  <c r="H59"/>
  <c r="I59"/>
  <c r="J59"/>
  <c r="K59"/>
  <c r="D60"/>
  <c r="E60"/>
  <c r="F60"/>
  <c r="G60"/>
  <c r="H60"/>
  <c r="I60"/>
  <c r="J60"/>
  <c r="K60"/>
  <c r="K58"/>
  <c r="J58"/>
  <c r="I58"/>
  <c r="H58"/>
  <c r="G58"/>
  <c r="F58"/>
  <c r="E58"/>
  <c r="D58"/>
  <c r="B58"/>
  <c r="B56"/>
  <c r="B57"/>
  <c r="D56"/>
  <c r="E56"/>
  <c r="F56"/>
  <c r="G56"/>
  <c r="H56"/>
  <c r="I56"/>
  <c r="J56"/>
  <c r="K56"/>
  <c r="D57"/>
  <c r="E57"/>
  <c r="F57"/>
  <c r="G57"/>
  <c r="H57"/>
  <c r="I57"/>
  <c r="J57"/>
  <c r="K57"/>
  <c r="K55"/>
  <c r="J55"/>
  <c r="I55"/>
  <c r="H55"/>
  <c r="G55"/>
  <c r="F55"/>
  <c r="E55"/>
  <c r="D55"/>
  <c r="B55"/>
  <c r="B53"/>
  <c r="B54"/>
  <c r="D53"/>
  <c r="E53"/>
  <c r="F53"/>
  <c r="G53"/>
  <c r="H53"/>
  <c r="I53"/>
  <c r="J53"/>
  <c r="K53"/>
  <c r="D54"/>
  <c r="E54"/>
  <c r="F54"/>
  <c r="G54"/>
  <c r="H54"/>
  <c r="I54"/>
  <c r="J54"/>
  <c r="K54"/>
  <c r="K52"/>
  <c r="J52"/>
  <c r="I52"/>
  <c r="H52"/>
  <c r="G52"/>
  <c r="F52"/>
  <c r="E52"/>
  <c r="D52"/>
  <c r="B52"/>
  <c r="B50"/>
  <c r="B51"/>
  <c r="D50"/>
  <c r="E50"/>
  <c r="F50"/>
  <c r="G50"/>
  <c r="H50"/>
  <c r="I50"/>
  <c r="J50"/>
  <c r="K50"/>
  <c r="D51"/>
  <c r="E51"/>
  <c r="F51"/>
  <c r="G51"/>
  <c r="H51"/>
  <c r="I51"/>
  <c r="J51"/>
  <c r="K51"/>
  <c r="K49"/>
  <c r="J49"/>
  <c r="I49"/>
  <c r="H49"/>
  <c r="G49"/>
  <c r="F49"/>
  <c r="E49"/>
  <c r="D49"/>
  <c r="B49"/>
  <c r="B47"/>
  <c r="B48"/>
  <c r="D47"/>
  <c r="E47"/>
  <c r="F47"/>
  <c r="G47"/>
  <c r="H47"/>
  <c r="I47"/>
  <c r="J47"/>
  <c r="K47"/>
  <c r="D48"/>
  <c r="E48"/>
  <c r="F48"/>
  <c r="G48"/>
  <c r="H48"/>
  <c r="I48"/>
  <c r="J48"/>
  <c r="K48"/>
  <c r="K46"/>
  <c r="J46"/>
  <c r="I46"/>
  <c r="H46"/>
  <c r="G46"/>
  <c r="F46"/>
  <c r="E46"/>
  <c r="D46"/>
  <c r="B46"/>
  <c r="B44"/>
  <c r="B45"/>
  <c r="D44"/>
  <c r="E44"/>
  <c r="F44"/>
  <c r="G44"/>
  <c r="H44"/>
  <c r="I44"/>
  <c r="J44"/>
  <c r="K44"/>
  <c r="D45"/>
  <c r="E45"/>
  <c r="F45"/>
  <c r="G45"/>
  <c r="H45"/>
  <c r="I45"/>
  <c r="J45"/>
  <c r="K45"/>
  <c r="K43"/>
  <c r="J43"/>
  <c r="I43"/>
  <c r="H43"/>
  <c r="G43"/>
  <c r="F43"/>
  <c r="E43"/>
  <c r="D43"/>
  <c r="B43"/>
  <c r="B41"/>
  <c r="B42"/>
  <c r="D41"/>
  <c r="E41"/>
  <c r="F41"/>
  <c r="G41"/>
  <c r="H41"/>
  <c r="I41"/>
  <c r="J41"/>
  <c r="K41"/>
  <c r="D42"/>
  <c r="E42"/>
  <c r="F42"/>
  <c r="G42"/>
  <c r="H42"/>
  <c r="I42"/>
  <c r="J42"/>
  <c r="K42"/>
  <c r="K40"/>
  <c r="J40"/>
  <c r="I40"/>
  <c r="H40"/>
  <c r="G40"/>
  <c r="F40"/>
  <c r="E40"/>
  <c r="D40"/>
  <c r="B40"/>
  <c r="B38"/>
  <c r="B39"/>
  <c r="D38"/>
  <c r="E38"/>
  <c r="F38"/>
  <c r="G38"/>
  <c r="H38"/>
  <c r="I38"/>
  <c r="J38"/>
  <c r="K38"/>
  <c r="D39"/>
  <c r="E39"/>
  <c r="F39"/>
  <c r="G39"/>
  <c r="H39"/>
  <c r="I39"/>
  <c r="J39"/>
  <c r="K39"/>
  <c r="K37"/>
  <c r="J37"/>
  <c r="I37"/>
  <c r="H37"/>
  <c r="G37"/>
  <c r="F37"/>
  <c r="E37"/>
  <c r="D37"/>
  <c r="B37"/>
  <c r="B35"/>
  <c r="B36"/>
  <c r="D35"/>
  <c r="E35"/>
  <c r="F35"/>
  <c r="G35"/>
  <c r="H35"/>
  <c r="I35"/>
  <c r="J35"/>
  <c r="K35"/>
  <c r="D36"/>
  <c r="E36"/>
  <c r="F36"/>
  <c r="G36"/>
  <c r="H36"/>
  <c r="I36"/>
  <c r="J36"/>
  <c r="K36"/>
  <c r="K34"/>
  <c r="J34"/>
  <c r="I34"/>
  <c r="H34"/>
  <c r="G34"/>
  <c r="F34"/>
  <c r="E34"/>
  <c r="D34"/>
  <c r="B34"/>
  <c r="B32"/>
  <c r="B33"/>
  <c r="D32"/>
  <c r="E32"/>
  <c r="F32"/>
  <c r="G32"/>
  <c r="H32"/>
  <c r="I32"/>
  <c r="J32"/>
  <c r="K32"/>
  <c r="D33"/>
  <c r="E33"/>
  <c r="F33"/>
  <c r="G33"/>
  <c r="H33"/>
  <c r="I33"/>
  <c r="J33"/>
  <c r="K33"/>
  <c r="K31"/>
  <c r="J31"/>
  <c r="I31"/>
  <c r="H31"/>
  <c r="G31"/>
  <c r="F31"/>
  <c r="E31"/>
  <c r="D31"/>
  <c r="B31"/>
  <c r="B29"/>
  <c r="B30"/>
  <c r="D29"/>
  <c r="E29"/>
  <c r="F29"/>
  <c r="G29"/>
  <c r="H29"/>
  <c r="I29"/>
  <c r="J29"/>
  <c r="K29"/>
  <c r="D30"/>
  <c r="E30"/>
  <c r="F30"/>
  <c r="G30"/>
  <c r="H30"/>
  <c r="I30"/>
  <c r="J30"/>
  <c r="K30"/>
  <c r="K28"/>
  <c r="J28"/>
  <c r="I28"/>
  <c r="H28"/>
  <c r="G28"/>
  <c r="F28"/>
  <c r="E28"/>
  <c r="D28"/>
  <c r="B28"/>
  <c r="B26"/>
  <c r="B27"/>
  <c r="D26"/>
  <c r="E26"/>
  <c r="F26"/>
  <c r="G26"/>
  <c r="H26"/>
  <c r="I26"/>
  <c r="J26"/>
  <c r="K26"/>
  <c r="D27"/>
  <c r="E27"/>
  <c r="F27"/>
  <c r="G27"/>
  <c r="H27"/>
  <c r="I27"/>
  <c r="J27"/>
  <c r="K27"/>
  <c r="K25"/>
  <c r="J25"/>
  <c r="I25"/>
  <c r="H25"/>
  <c r="G25"/>
  <c r="F25"/>
  <c r="E25"/>
  <c r="D25"/>
  <c r="B25"/>
  <c r="B23"/>
  <c r="B24"/>
  <c r="D23"/>
  <c r="E23"/>
  <c r="F23"/>
  <c r="G23"/>
  <c r="H23"/>
  <c r="I23"/>
  <c r="J23"/>
  <c r="K23"/>
  <c r="D24"/>
  <c r="E24"/>
  <c r="F24"/>
  <c r="G24"/>
  <c r="H24"/>
  <c r="I24"/>
  <c r="J24"/>
  <c r="K24"/>
  <c r="K22"/>
  <c r="J22"/>
  <c r="I22"/>
  <c r="H22"/>
  <c r="G22"/>
  <c r="F22"/>
  <c r="E22"/>
  <c r="D22"/>
  <c r="B22"/>
  <c r="B20"/>
  <c r="B21"/>
  <c r="D20"/>
  <c r="E20"/>
  <c r="F20"/>
  <c r="G20"/>
  <c r="H20"/>
  <c r="I20"/>
  <c r="J20"/>
  <c r="K20"/>
  <c r="D21"/>
  <c r="E21"/>
  <c r="F21"/>
  <c r="G21"/>
  <c r="H21"/>
  <c r="I21"/>
  <c r="J21"/>
  <c r="K21"/>
  <c r="K19"/>
  <c r="J19"/>
  <c r="I19"/>
  <c r="H19"/>
  <c r="G19"/>
  <c r="F19"/>
  <c r="E19"/>
  <c r="D19"/>
  <c r="B19"/>
  <c r="B17"/>
  <c r="B18"/>
  <c r="D17"/>
  <c r="E17"/>
  <c r="F17"/>
  <c r="G17"/>
  <c r="H17"/>
  <c r="I17"/>
  <c r="J17"/>
  <c r="K17"/>
  <c r="D18"/>
  <c r="E18"/>
  <c r="F18"/>
  <c r="G18"/>
  <c r="H18"/>
  <c r="I18"/>
  <c r="J18"/>
  <c r="K18"/>
  <c r="K16"/>
  <c r="J16"/>
  <c r="I16"/>
  <c r="H16"/>
  <c r="G16"/>
  <c r="F16"/>
  <c r="E16"/>
  <c r="D16"/>
  <c r="B16"/>
  <c r="D14"/>
  <c r="E14"/>
  <c r="F14"/>
  <c r="G14"/>
  <c r="H14"/>
  <c r="I14"/>
  <c r="J14"/>
  <c r="K14"/>
  <c r="D15"/>
  <c r="E15"/>
  <c r="F15"/>
  <c r="G15"/>
  <c r="H15"/>
  <c r="I15"/>
  <c r="J15"/>
  <c r="K15"/>
  <c r="B14"/>
  <c r="B15"/>
  <c r="K13"/>
  <c r="J13"/>
  <c r="I13"/>
  <c r="H13"/>
  <c r="G13"/>
  <c r="F13"/>
  <c r="E13"/>
  <c r="D13"/>
  <c r="B13"/>
  <c r="S7"/>
  <c r="A7"/>
  <c r="A7" i="14"/>
  <c r="S7"/>
  <c r="A13" i="15"/>
  <c r="B296" i="14"/>
  <c r="B297"/>
  <c r="D296"/>
  <c r="E296"/>
  <c r="F296"/>
  <c r="G296"/>
  <c r="H296"/>
  <c r="I296"/>
  <c r="J296"/>
  <c r="K296"/>
  <c r="D297"/>
  <c r="E297"/>
  <c r="F297"/>
  <c r="G297"/>
  <c r="H297"/>
  <c r="I297"/>
  <c r="J297"/>
  <c r="K297"/>
  <c r="K295"/>
  <c r="J295"/>
  <c r="I295"/>
  <c r="H295"/>
  <c r="G295"/>
  <c r="F295"/>
  <c r="E295"/>
  <c r="D295"/>
  <c r="B295"/>
  <c r="B293"/>
  <c r="B294"/>
  <c r="D293"/>
  <c r="E293"/>
  <c r="F293"/>
  <c r="G293"/>
  <c r="H293"/>
  <c r="I293"/>
  <c r="J293"/>
  <c r="K293"/>
  <c r="D294"/>
  <c r="E294"/>
  <c r="F294"/>
  <c r="G294"/>
  <c r="H294"/>
  <c r="I294"/>
  <c r="J294"/>
  <c r="K294"/>
  <c r="K292"/>
  <c r="J292"/>
  <c r="I292"/>
  <c r="H292"/>
  <c r="G292"/>
  <c r="F292"/>
  <c r="E292"/>
  <c r="D292"/>
  <c r="B292"/>
  <c r="B290"/>
  <c r="B291"/>
  <c r="D290"/>
  <c r="E290"/>
  <c r="F290"/>
  <c r="G290"/>
  <c r="H290"/>
  <c r="I290"/>
  <c r="J290"/>
  <c r="K290"/>
  <c r="D291"/>
  <c r="E291"/>
  <c r="F291"/>
  <c r="G291"/>
  <c r="H291"/>
  <c r="I291"/>
  <c r="J291"/>
  <c r="K291"/>
  <c r="K289"/>
  <c r="J289"/>
  <c r="I289"/>
  <c r="H289"/>
  <c r="G289"/>
  <c r="F289"/>
  <c r="E289"/>
  <c r="D289"/>
  <c r="B289"/>
  <c r="B287"/>
  <c r="B288"/>
  <c r="D287"/>
  <c r="E287"/>
  <c r="F287"/>
  <c r="G287"/>
  <c r="H287"/>
  <c r="I287"/>
  <c r="J287"/>
  <c r="K287"/>
  <c r="D288"/>
  <c r="E288"/>
  <c r="F288"/>
  <c r="G288"/>
  <c r="H288"/>
  <c r="I288"/>
  <c r="J288"/>
  <c r="K288"/>
  <c r="K286"/>
  <c r="J286"/>
  <c r="I286"/>
  <c r="H286"/>
  <c r="G286"/>
  <c r="F286"/>
  <c r="E286"/>
  <c r="D286"/>
  <c r="B286"/>
  <c r="B281"/>
  <c r="B282"/>
  <c r="D281"/>
  <c r="E281"/>
  <c r="F281"/>
  <c r="G281"/>
  <c r="H281"/>
  <c r="I281"/>
  <c r="J281"/>
  <c r="K281"/>
  <c r="D282"/>
  <c r="E282"/>
  <c r="F282"/>
  <c r="G282"/>
  <c r="H282"/>
  <c r="I282"/>
  <c r="J282"/>
  <c r="K282"/>
  <c r="K280"/>
  <c r="J280"/>
  <c r="I280"/>
  <c r="H280"/>
  <c r="G280"/>
  <c r="F280"/>
  <c r="E280"/>
  <c r="D280"/>
  <c r="B280"/>
  <c r="B278"/>
  <c r="B279"/>
  <c r="D278"/>
  <c r="E278"/>
  <c r="F278"/>
  <c r="G278"/>
  <c r="H278"/>
  <c r="I278"/>
  <c r="J278"/>
  <c r="K278"/>
  <c r="D279"/>
  <c r="E279"/>
  <c r="F279"/>
  <c r="G279"/>
  <c r="H279"/>
  <c r="I279"/>
  <c r="J279"/>
  <c r="K279"/>
  <c r="K277"/>
  <c r="J277"/>
  <c r="I277"/>
  <c r="H277"/>
  <c r="G277"/>
  <c r="F277"/>
  <c r="E277"/>
  <c r="D277"/>
  <c r="B277"/>
  <c r="B275"/>
  <c r="B276"/>
  <c r="D275"/>
  <c r="E275"/>
  <c r="F275"/>
  <c r="G275"/>
  <c r="H275"/>
  <c r="I275"/>
  <c r="J275"/>
  <c r="K275"/>
  <c r="D276"/>
  <c r="E276"/>
  <c r="F276"/>
  <c r="G276"/>
  <c r="H276"/>
  <c r="I276"/>
  <c r="J276"/>
  <c r="K276"/>
  <c r="K274"/>
  <c r="J274"/>
  <c r="I274"/>
  <c r="H274"/>
  <c r="G274"/>
  <c r="F274"/>
  <c r="E274"/>
  <c r="D274"/>
  <c r="B274"/>
  <c r="B272"/>
  <c r="B273"/>
  <c r="D272"/>
  <c r="E272"/>
  <c r="F272"/>
  <c r="G272"/>
  <c r="H272"/>
  <c r="I272"/>
  <c r="J272"/>
  <c r="K272"/>
  <c r="D273"/>
  <c r="E273"/>
  <c r="F273"/>
  <c r="G273"/>
  <c r="H273"/>
  <c r="I273"/>
  <c r="J273"/>
  <c r="K273"/>
  <c r="K271"/>
  <c r="J271"/>
  <c r="I271"/>
  <c r="H271"/>
  <c r="G271"/>
  <c r="F271"/>
  <c r="E271"/>
  <c r="D271"/>
  <c r="B271"/>
  <c r="B269"/>
  <c r="B270"/>
  <c r="D269"/>
  <c r="E269"/>
  <c r="F269"/>
  <c r="G269"/>
  <c r="H269"/>
  <c r="I269"/>
  <c r="J269"/>
  <c r="K269"/>
  <c r="D270"/>
  <c r="E270"/>
  <c r="F270"/>
  <c r="G270"/>
  <c r="H270"/>
  <c r="I270"/>
  <c r="J270"/>
  <c r="K270"/>
  <c r="K268"/>
  <c r="J268"/>
  <c r="I268"/>
  <c r="H268"/>
  <c r="G268"/>
  <c r="F268"/>
  <c r="E268"/>
  <c r="D268"/>
  <c r="B268"/>
  <c r="B266"/>
  <c r="B267"/>
  <c r="D266"/>
  <c r="E266"/>
  <c r="F266"/>
  <c r="G266"/>
  <c r="H266"/>
  <c r="I266"/>
  <c r="J266"/>
  <c r="K266"/>
  <c r="D267"/>
  <c r="E267"/>
  <c r="F267"/>
  <c r="G267"/>
  <c r="H267"/>
  <c r="I267"/>
  <c r="J267"/>
  <c r="K267"/>
  <c r="K265"/>
  <c r="J265"/>
  <c r="I265"/>
  <c r="H265"/>
  <c r="G265"/>
  <c r="F265"/>
  <c r="E265"/>
  <c r="D265"/>
  <c r="B265"/>
  <c r="B263"/>
  <c r="B264"/>
  <c r="D263"/>
  <c r="E263"/>
  <c r="F263"/>
  <c r="G263"/>
  <c r="H263"/>
  <c r="I263"/>
  <c r="J263"/>
  <c r="K263"/>
  <c r="D264"/>
  <c r="E264"/>
  <c r="F264"/>
  <c r="G264"/>
  <c r="H264"/>
  <c r="I264"/>
  <c r="J264"/>
  <c r="K264"/>
  <c r="K262"/>
  <c r="J262"/>
  <c r="I262"/>
  <c r="H262"/>
  <c r="G262"/>
  <c r="F262"/>
  <c r="E262"/>
  <c r="D262"/>
  <c r="B262"/>
  <c r="B260"/>
  <c r="B261"/>
  <c r="D260"/>
  <c r="E260"/>
  <c r="F260"/>
  <c r="G260"/>
  <c r="H260"/>
  <c r="I260"/>
  <c r="J260"/>
  <c r="K260"/>
  <c r="D261"/>
  <c r="E261"/>
  <c r="F261"/>
  <c r="G261"/>
  <c r="H261"/>
  <c r="I261"/>
  <c r="J261"/>
  <c r="K261"/>
  <c r="K259"/>
  <c r="J259"/>
  <c r="I259"/>
  <c r="H259"/>
  <c r="G259"/>
  <c r="F259"/>
  <c r="E259"/>
  <c r="D259"/>
  <c r="B259"/>
  <c r="B257"/>
  <c r="B258"/>
  <c r="D257"/>
  <c r="E257"/>
  <c r="F257"/>
  <c r="G257"/>
  <c r="H257"/>
  <c r="I257"/>
  <c r="J257"/>
  <c r="K257"/>
  <c r="D258"/>
  <c r="E258"/>
  <c r="F258"/>
  <c r="G258"/>
  <c r="H258"/>
  <c r="I258"/>
  <c r="J258"/>
  <c r="K258"/>
  <c r="K256"/>
  <c r="J256"/>
  <c r="I256"/>
  <c r="H256"/>
  <c r="G256"/>
  <c r="F256"/>
  <c r="E256"/>
  <c r="D256"/>
  <c r="B256"/>
  <c r="B254"/>
  <c r="B255"/>
  <c r="D254"/>
  <c r="E254"/>
  <c r="F254"/>
  <c r="G254"/>
  <c r="H254"/>
  <c r="I254"/>
  <c r="J254"/>
  <c r="K254"/>
  <c r="D255"/>
  <c r="E255"/>
  <c r="F255"/>
  <c r="G255"/>
  <c r="H255"/>
  <c r="I255"/>
  <c r="J255"/>
  <c r="K255"/>
  <c r="K253"/>
  <c r="J253"/>
  <c r="I253"/>
  <c r="H253"/>
  <c r="G253"/>
  <c r="F253"/>
  <c r="E253"/>
  <c r="D253"/>
  <c r="B253"/>
  <c r="B251"/>
  <c r="B252"/>
  <c r="D251"/>
  <c r="E251"/>
  <c r="F251"/>
  <c r="G251"/>
  <c r="H251"/>
  <c r="I251"/>
  <c r="J251"/>
  <c r="K251"/>
  <c r="D252"/>
  <c r="E252"/>
  <c r="F252"/>
  <c r="G252"/>
  <c r="H252"/>
  <c r="I252"/>
  <c r="J252"/>
  <c r="K252"/>
  <c r="K250"/>
  <c r="J250"/>
  <c r="I250"/>
  <c r="H250"/>
  <c r="G250"/>
  <c r="F250"/>
  <c r="E250"/>
  <c r="D250"/>
  <c r="B250"/>
  <c r="B248"/>
  <c r="B249"/>
  <c r="D248"/>
  <c r="E248"/>
  <c r="F248"/>
  <c r="G248"/>
  <c r="H248"/>
  <c r="I248"/>
  <c r="J248"/>
  <c r="K248"/>
  <c r="D249"/>
  <c r="E249"/>
  <c r="F249"/>
  <c r="G249"/>
  <c r="H249"/>
  <c r="I249"/>
  <c r="J249"/>
  <c r="K249"/>
  <c r="K247"/>
  <c r="J247"/>
  <c r="I247"/>
  <c r="H247"/>
  <c r="G247"/>
  <c r="F247"/>
  <c r="E247"/>
  <c r="D247"/>
  <c r="B247"/>
  <c r="B245"/>
  <c r="B246"/>
  <c r="D245"/>
  <c r="E245"/>
  <c r="F245"/>
  <c r="G245"/>
  <c r="H245"/>
  <c r="I245"/>
  <c r="J245"/>
  <c r="K245"/>
  <c r="D246"/>
  <c r="E246"/>
  <c r="F246"/>
  <c r="G246"/>
  <c r="H246"/>
  <c r="I246"/>
  <c r="J246"/>
  <c r="K246"/>
  <c r="K244"/>
  <c r="J244"/>
  <c r="I244"/>
  <c r="H244"/>
  <c r="G244"/>
  <c r="F244"/>
  <c r="E244"/>
  <c r="D244"/>
  <c r="B244"/>
  <c r="B242"/>
  <c r="B243"/>
  <c r="D242"/>
  <c r="E242"/>
  <c r="F242"/>
  <c r="G242"/>
  <c r="H242"/>
  <c r="I242"/>
  <c r="J242"/>
  <c r="K242"/>
  <c r="D243"/>
  <c r="E243"/>
  <c r="F243"/>
  <c r="G243"/>
  <c r="H243"/>
  <c r="I243"/>
  <c r="J243"/>
  <c r="K243"/>
  <c r="K241"/>
  <c r="J241"/>
  <c r="I241"/>
  <c r="H241"/>
  <c r="G241"/>
  <c r="F241"/>
  <c r="E241"/>
  <c r="D241"/>
  <c r="B241"/>
  <c r="B239"/>
  <c r="B240"/>
  <c r="D239"/>
  <c r="E239"/>
  <c r="F239"/>
  <c r="G239"/>
  <c r="H239"/>
  <c r="I239"/>
  <c r="J239"/>
  <c r="K239"/>
  <c r="D240"/>
  <c r="E240"/>
  <c r="F240"/>
  <c r="G240"/>
  <c r="H240"/>
  <c r="I240"/>
  <c r="J240"/>
  <c r="K240"/>
  <c r="K238"/>
  <c r="J238"/>
  <c r="I238"/>
  <c r="H238"/>
  <c r="G238"/>
  <c r="F238"/>
  <c r="E238"/>
  <c r="D238"/>
  <c r="B238"/>
  <c r="B236"/>
  <c r="B237"/>
  <c r="D236"/>
  <c r="E236"/>
  <c r="F236"/>
  <c r="G236"/>
  <c r="H236"/>
  <c r="I236"/>
  <c r="J236"/>
  <c r="K236"/>
  <c r="D237"/>
  <c r="E237"/>
  <c r="F237"/>
  <c r="G237"/>
  <c r="H237"/>
  <c r="I237"/>
  <c r="J237"/>
  <c r="K237"/>
  <c r="K235"/>
  <c r="J235"/>
  <c r="I235"/>
  <c r="H235"/>
  <c r="G235"/>
  <c r="F235"/>
  <c r="E235"/>
  <c r="D235"/>
  <c r="B235"/>
  <c r="B233"/>
  <c r="B234"/>
  <c r="D233"/>
  <c r="E233"/>
  <c r="F233"/>
  <c r="G233"/>
  <c r="H233"/>
  <c r="I233"/>
  <c r="J233"/>
  <c r="K233"/>
  <c r="D234"/>
  <c r="E234"/>
  <c r="F234"/>
  <c r="G234"/>
  <c r="H234"/>
  <c r="I234"/>
  <c r="J234"/>
  <c r="K234"/>
  <c r="K232"/>
  <c r="J232"/>
  <c r="I232"/>
  <c r="H232"/>
  <c r="G232"/>
  <c r="F232"/>
  <c r="E232"/>
  <c r="D232"/>
  <c r="B232"/>
  <c r="B230"/>
  <c r="B231"/>
  <c r="D230"/>
  <c r="E230"/>
  <c r="F230"/>
  <c r="G230"/>
  <c r="H230"/>
  <c r="I230"/>
  <c r="J230"/>
  <c r="K230"/>
  <c r="D231"/>
  <c r="E231"/>
  <c r="F231"/>
  <c r="G231"/>
  <c r="H231"/>
  <c r="I231"/>
  <c r="J231"/>
  <c r="K231"/>
  <c r="K229"/>
  <c r="J229"/>
  <c r="I229"/>
  <c r="H229"/>
  <c r="G229"/>
  <c r="F229"/>
  <c r="E229"/>
  <c r="D229"/>
  <c r="B229"/>
  <c r="B227"/>
  <c r="B228"/>
  <c r="D227"/>
  <c r="E227"/>
  <c r="F227"/>
  <c r="G227"/>
  <c r="H227"/>
  <c r="I227"/>
  <c r="J227"/>
  <c r="K227"/>
  <c r="D228"/>
  <c r="E228"/>
  <c r="F228"/>
  <c r="G228"/>
  <c r="H228"/>
  <c r="I228"/>
  <c r="J228"/>
  <c r="K228"/>
  <c r="K226"/>
  <c r="J226"/>
  <c r="I226"/>
  <c r="H226"/>
  <c r="G226"/>
  <c r="F226"/>
  <c r="E226"/>
  <c r="D226"/>
  <c r="B226"/>
  <c r="B224"/>
  <c r="B225"/>
  <c r="D224"/>
  <c r="E224"/>
  <c r="F224"/>
  <c r="G224"/>
  <c r="H224"/>
  <c r="I224"/>
  <c r="J224"/>
  <c r="K224"/>
  <c r="D225"/>
  <c r="E225"/>
  <c r="F225"/>
  <c r="G225"/>
  <c r="H225"/>
  <c r="I225"/>
  <c r="J225"/>
  <c r="K225"/>
  <c r="K223"/>
  <c r="J223"/>
  <c r="I223"/>
  <c r="H223"/>
  <c r="G223"/>
  <c r="F223"/>
  <c r="E223"/>
  <c r="D223"/>
  <c r="B223"/>
  <c r="B221"/>
  <c r="B222"/>
  <c r="D221"/>
  <c r="E221"/>
  <c r="F221"/>
  <c r="G221"/>
  <c r="H221"/>
  <c r="I221"/>
  <c r="J221"/>
  <c r="K221"/>
  <c r="D222"/>
  <c r="E222"/>
  <c r="F222"/>
  <c r="G222"/>
  <c r="H222"/>
  <c r="I222"/>
  <c r="J222"/>
  <c r="K222"/>
  <c r="K220"/>
  <c r="J220"/>
  <c r="I220"/>
  <c r="H220"/>
  <c r="G220"/>
  <c r="F220"/>
  <c r="E220"/>
  <c r="D220"/>
  <c r="B220"/>
  <c r="B218"/>
  <c r="B219"/>
  <c r="D218"/>
  <c r="E218"/>
  <c r="F218"/>
  <c r="G218"/>
  <c r="H218"/>
  <c r="I218"/>
  <c r="J218"/>
  <c r="K218"/>
  <c r="D219"/>
  <c r="E219"/>
  <c r="F219"/>
  <c r="G219"/>
  <c r="H219"/>
  <c r="I219"/>
  <c r="J219"/>
  <c r="K219"/>
  <c r="K217"/>
  <c r="J217"/>
  <c r="I217"/>
  <c r="H217"/>
  <c r="G217"/>
  <c r="F217"/>
  <c r="E217"/>
  <c r="D217"/>
  <c r="B217"/>
  <c r="B215"/>
  <c r="B216"/>
  <c r="D215"/>
  <c r="E215"/>
  <c r="F215"/>
  <c r="G215"/>
  <c r="H215"/>
  <c r="I215"/>
  <c r="J215"/>
  <c r="K215"/>
  <c r="D216"/>
  <c r="E216"/>
  <c r="F216"/>
  <c r="G216"/>
  <c r="H216"/>
  <c r="I216"/>
  <c r="J216"/>
  <c r="K216"/>
  <c r="K214"/>
  <c r="J214"/>
  <c r="I214"/>
  <c r="H214"/>
  <c r="G214"/>
  <c r="F214"/>
  <c r="E214"/>
  <c r="D214"/>
  <c r="B214"/>
  <c r="B212"/>
  <c r="B213"/>
  <c r="D212"/>
  <c r="E212"/>
  <c r="F212"/>
  <c r="G212"/>
  <c r="H212"/>
  <c r="I212"/>
  <c r="J212"/>
  <c r="K212"/>
  <c r="D213"/>
  <c r="E213"/>
  <c r="F213"/>
  <c r="G213"/>
  <c r="H213"/>
  <c r="I213"/>
  <c r="J213"/>
  <c r="K213"/>
  <c r="K211"/>
  <c r="J211"/>
  <c r="I211"/>
  <c r="H211"/>
  <c r="G211"/>
  <c r="F211"/>
  <c r="E211"/>
  <c r="D211"/>
  <c r="B211"/>
  <c r="B209"/>
  <c r="B210"/>
  <c r="D209"/>
  <c r="E209"/>
  <c r="F209"/>
  <c r="G209"/>
  <c r="H209"/>
  <c r="I209"/>
  <c r="J209"/>
  <c r="K209"/>
  <c r="D210"/>
  <c r="E210"/>
  <c r="F210"/>
  <c r="G210"/>
  <c r="H210"/>
  <c r="I210"/>
  <c r="J210"/>
  <c r="K210"/>
  <c r="K208"/>
  <c r="J208"/>
  <c r="I208"/>
  <c r="I206"/>
  <c r="I207"/>
  <c r="H208"/>
  <c r="G208"/>
  <c r="F208"/>
  <c r="E208"/>
  <c r="D208"/>
  <c r="B208"/>
  <c r="B206"/>
  <c r="B207"/>
  <c r="D206"/>
  <c r="E206"/>
  <c r="F206"/>
  <c r="G206"/>
  <c r="H206"/>
  <c r="J206"/>
  <c r="K206"/>
  <c r="D207"/>
  <c r="E207"/>
  <c r="F207"/>
  <c r="G207"/>
  <c r="H207"/>
  <c r="J207"/>
  <c r="K207"/>
  <c r="K205"/>
  <c r="J205"/>
  <c r="I205"/>
  <c r="H205"/>
  <c r="G205"/>
  <c r="G203"/>
  <c r="G204"/>
  <c r="F205"/>
  <c r="E205"/>
  <c r="D205"/>
  <c r="B205"/>
  <c r="B203"/>
  <c r="B204"/>
  <c r="D203"/>
  <c r="E203"/>
  <c r="F203"/>
  <c r="H203"/>
  <c r="I203"/>
  <c r="J203"/>
  <c r="K203"/>
  <c r="D204"/>
  <c r="E204"/>
  <c r="F204"/>
  <c r="H204"/>
  <c r="I204"/>
  <c r="J204"/>
  <c r="K204"/>
  <c r="K202"/>
  <c r="J202"/>
  <c r="I202"/>
  <c r="H202"/>
  <c r="G202"/>
  <c r="F202"/>
  <c r="E202"/>
  <c r="D202"/>
  <c r="B202"/>
  <c r="D200"/>
  <c r="E200"/>
  <c r="F200"/>
  <c r="G200"/>
  <c r="H200"/>
  <c r="I200"/>
  <c r="J200"/>
  <c r="K200"/>
  <c r="D201"/>
  <c r="E201"/>
  <c r="F201"/>
  <c r="G201"/>
  <c r="H201"/>
  <c r="I201"/>
  <c r="J201"/>
  <c r="K201"/>
  <c r="B200"/>
  <c r="B201"/>
  <c r="K199"/>
  <c r="J199"/>
  <c r="I199"/>
  <c r="H199"/>
  <c r="G199"/>
  <c r="F199"/>
  <c r="E199"/>
  <c r="D199"/>
  <c r="B199"/>
  <c r="B197"/>
  <c r="B198"/>
  <c r="D197"/>
  <c r="E197"/>
  <c r="F197"/>
  <c r="G197"/>
  <c r="H197"/>
  <c r="I197"/>
  <c r="J197"/>
  <c r="K197"/>
  <c r="D198"/>
  <c r="E198"/>
  <c r="F198"/>
  <c r="G198"/>
  <c r="H198"/>
  <c r="I198"/>
  <c r="J198"/>
  <c r="K198"/>
  <c r="K196"/>
  <c r="J196"/>
  <c r="I196"/>
  <c r="H196"/>
  <c r="G196"/>
  <c r="F196"/>
  <c r="E196"/>
  <c r="D196"/>
  <c r="B196"/>
  <c r="B194"/>
  <c r="B195"/>
  <c r="D194"/>
  <c r="E194"/>
  <c r="F194"/>
  <c r="G194"/>
  <c r="H194"/>
  <c r="I194"/>
  <c r="J194"/>
  <c r="K194"/>
  <c r="D195"/>
  <c r="E195"/>
  <c r="F195"/>
  <c r="G195"/>
  <c r="H195"/>
  <c r="I195"/>
  <c r="J195"/>
  <c r="K195"/>
  <c r="K193"/>
  <c r="J193"/>
  <c r="I193"/>
  <c r="H193"/>
  <c r="G193"/>
  <c r="F193"/>
  <c r="E193"/>
  <c r="D193"/>
  <c r="B193"/>
  <c r="B191"/>
  <c r="B192"/>
  <c r="D191"/>
  <c r="E191"/>
  <c r="F191"/>
  <c r="G191"/>
  <c r="H191"/>
  <c r="I191"/>
  <c r="J191"/>
  <c r="K191"/>
  <c r="D192"/>
  <c r="E192"/>
  <c r="F192"/>
  <c r="G192"/>
  <c r="H192"/>
  <c r="I192"/>
  <c r="J192"/>
  <c r="K192"/>
  <c r="K190"/>
  <c r="J190"/>
  <c r="I190"/>
  <c r="H190"/>
  <c r="G190"/>
  <c r="F190"/>
  <c r="E190"/>
  <c r="D190"/>
  <c r="B190"/>
  <c r="B188"/>
  <c r="B189"/>
  <c r="D188"/>
  <c r="E188"/>
  <c r="F188"/>
  <c r="G188"/>
  <c r="H188"/>
  <c r="I188"/>
  <c r="J188"/>
  <c r="K188"/>
  <c r="D189"/>
  <c r="E189"/>
  <c r="F189"/>
  <c r="G189"/>
  <c r="H189"/>
  <c r="I189"/>
  <c r="J189"/>
  <c r="K189"/>
  <c r="K187"/>
  <c r="J187"/>
  <c r="I187"/>
  <c r="H187"/>
  <c r="G187"/>
  <c r="F187"/>
  <c r="E187"/>
  <c r="D187"/>
  <c r="B187"/>
  <c r="B185"/>
  <c r="B186"/>
  <c r="D185"/>
  <c r="E185"/>
  <c r="F185"/>
  <c r="G185"/>
  <c r="H185"/>
  <c r="I185"/>
  <c r="J185"/>
  <c r="K185"/>
  <c r="D186"/>
  <c r="E186"/>
  <c r="F186"/>
  <c r="G186"/>
  <c r="H186"/>
  <c r="I186"/>
  <c r="J186"/>
  <c r="K186"/>
  <c r="K184"/>
  <c r="J184"/>
  <c r="I184"/>
  <c r="H184"/>
  <c r="G184"/>
  <c r="F184"/>
  <c r="E184"/>
  <c r="D184"/>
  <c r="B184"/>
  <c r="B182"/>
  <c r="B183"/>
  <c r="D182"/>
  <c r="E182"/>
  <c r="F182"/>
  <c r="G182"/>
  <c r="H182"/>
  <c r="I182"/>
  <c r="J182"/>
  <c r="K182"/>
  <c r="D183"/>
  <c r="E183"/>
  <c r="F183"/>
  <c r="G183"/>
  <c r="H183"/>
  <c r="I183"/>
  <c r="J183"/>
  <c r="K183"/>
  <c r="K181"/>
  <c r="J181"/>
  <c r="I181"/>
  <c r="H181"/>
  <c r="G181"/>
  <c r="F181"/>
  <c r="E181"/>
  <c r="D181"/>
  <c r="B181"/>
  <c r="D179"/>
  <c r="E179"/>
  <c r="F179"/>
  <c r="G179"/>
  <c r="H179"/>
  <c r="I179"/>
  <c r="J179"/>
  <c r="K179"/>
  <c r="D180"/>
  <c r="E180"/>
  <c r="F180"/>
  <c r="G180"/>
  <c r="H180"/>
  <c r="I180"/>
  <c r="J180"/>
  <c r="K180"/>
  <c r="B179"/>
  <c r="B180"/>
  <c r="K178"/>
  <c r="J178"/>
  <c r="I178"/>
  <c r="H178"/>
  <c r="G178"/>
  <c r="F178"/>
  <c r="E178"/>
  <c r="D178"/>
  <c r="B178"/>
  <c r="B176"/>
  <c r="B177"/>
  <c r="D176"/>
  <c r="E176"/>
  <c r="F176"/>
  <c r="G176"/>
  <c r="H176"/>
  <c r="I176"/>
  <c r="J176"/>
  <c r="K176"/>
  <c r="D177"/>
  <c r="E177"/>
  <c r="F177"/>
  <c r="G177"/>
  <c r="H177"/>
  <c r="I177"/>
  <c r="J177"/>
  <c r="K177"/>
  <c r="K175"/>
  <c r="J175"/>
  <c r="I175"/>
  <c r="H175"/>
  <c r="G175"/>
  <c r="F175"/>
  <c r="E175"/>
  <c r="D175"/>
  <c r="B175"/>
  <c r="B173"/>
  <c r="B174"/>
  <c r="D173"/>
  <c r="E173"/>
  <c r="F173"/>
  <c r="G173"/>
  <c r="H173"/>
  <c r="I173"/>
  <c r="J173"/>
  <c r="K173"/>
  <c r="D174"/>
  <c r="E174"/>
  <c r="F174"/>
  <c r="G174"/>
  <c r="H174"/>
  <c r="I174"/>
  <c r="J174"/>
  <c r="K174"/>
  <c r="K172"/>
  <c r="J172"/>
  <c r="I172"/>
  <c r="H172"/>
  <c r="G172"/>
  <c r="F172"/>
  <c r="E172"/>
  <c r="D172"/>
  <c r="B172"/>
  <c r="D170"/>
  <c r="E170"/>
  <c r="F170"/>
  <c r="G170"/>
  <c r="H170"/>
  <c r="I170"/>
  <c r="J170"/>
  <c r="K170"/>
  <c r="D171"/>
  <c r="E171"/>
  <c r="F171"/>
  <c r="G171"/>
  <c r="H171"/>
  <c r="I171"/>
  <c r="J171"/>
  <c r="K171"/>
  <c r="B170"/>
  <c r="B171"/>
  <c r="K169"/>
  <c r="J169"/>
  <c r="I169"/>
  <c r="H169"/>
  <c r="G169"/>
  <c r="F169"/>
  <c r="E169"/>
  <c r="D169"/>
  <c r="B169"/>
  <c r="B167"/>
  <c r="B168"/>
  <c r="D167"/>
  <c r="E167"/>
  <c r="F167"/>
  <c r="G167"/>
  <c r="H167"/>
  <c r="I167"/>
  <c r="J167"/>
  <c r="K167"/>
  <c r="D168"/>
  <c r="E168"/>
  <c r="F168"/>
  <c r="G168"/>
  <c r="H168"/>
  <c r="I168"/>
  <c r="J168"/>
  <c r="K168"/>
  <c r="K166"/>
  <c r="J166"/>
  <c r="I166"/>
  <c r="H166"/>
  <c r="G166"/>
  <c r="F166"/>
  <c r="E166"/>
  <c r="D166"/>
  <c r="B166"/>
  <c r="B164"/>
  <c r="B165"/>
  <c r="D164"/>
  <c r="E164"/>
  <c r="F164"/>
  <c r="G164"/>
  <c r="H164"/>
  <c r="I164"/>
  <c r="J164"/>
  <c r="K164"/>
  <c r="D165"/>
  <c r="E165"/>
  <c r="F165"/>
  <c r="G165"/>
  <c r="H165"/>
  <c r="I165"/>
  <c r="J165"/>
  <c r="K165"/>
  <c r="K163"/>
  <c r="J163"/>
  <c r="I163"/>
  <c r="H163"/>
  <c r="G163"/>
  <c r="F163"/>
  <c r="E163"/>
  <c r="D163"/>
  <c r="B163"/>
  <c r="B161"/>
  <c r="B162"/>
  <c r="D161"/>
  <c r="E161"/>
  <c r="F161"/>
  <c r="G161"/>
  <c r="H161"/>
  <c r="I161"/>
  <c r="J161"/>
  <c r="K161"/>
  <c r="D162"/>
  <c r="E162"/>
  <c r="F162"/>
  <c r="G162"/>
  <c r="H162"/>
  <c r="I162"/>
  <c r="J162"/>
  <c r="K162"/>
  <c r="K160"/>
  <c r="J160"/>
  <c r="I160"/>
  <c r="H160"/>
  <c r="G160"/>
  <c r="F160"/>
  <c r="E160"/>
  <c r="D160"/>
  <c r="B160"/>
  <c r="B158"/>
  <c r="B159"/>
  <c r="D158"/>
  <c r="E158"/>
  <c r="F158"/>
  <c r="G158"/>
  <c r="H158"/>
  <c r="I158"/>
  <c r="J158"/>
  <c r="K158"/>
  <c r="D159"/>
  <c r="E159"/>
  <c r="F159"/>
  <c r="G159"/>
  <c r="H159"/>
  <c r="I159"/>
  <c r="J159"/>
  <c r="K159"/>
  <c r="K157"/>
  <c r="J157"/>
  <c r="I157"/>
  <c r="H157"/>
  <c r="G157"/>
  <c r="F157"/>
  <c r="E157"/>
  <c r="D157"/>
  <c r="B157"/>
  <c r="B155"/>
  <c r="B156"/>
  <c r="D155"/>
  <c r="E155"/>
  <c r="F155"/>
  <c r="G155"/>
  <c r="H155"/>
  <c r="I155"/>
  <c r="J155"/>
  <c r="K155"/>
  <c r="D156"/>
  <c r="E156"/>
  <c r="F156"/>
  <c r="G156"/>
  <c r="H156"/>
  <c r="I156"/>
  <c r="J156"/>
  <c r="K156"/>
  <c r="K154"/>
  <c r="J154"/>
  <c r="I154"/>
  <c r="H154"/>
  <c r="G154"/>
  <c r="F154"/>
  <c r="E154"/>
  <c r="D154"/>
  <c r="B154"/>
  <c r="B152"/>
  <c r="B153"/>
  <c r="D152"/>
  <c r="E152"/>
  <c r="F152"/>
  <c r="G152"/>
  <c r="H152"/>
  <c r="I152"/>
  <c r="J152"/>
  <c r="K152"/>
  <c r="D153"/>
  <c r="E153"/>
  <c r="F153"/>
  <c r="G153"/>
  <c r="H153"/>
  <c r="I153"/>
  <c r="J153"/>
  <c r="K153"/>
  <c r="K151"/>
  <c r="J151"/>
  <c r="I151"/>
  <c r="H151"/>
  <c r="G151"/>
  <c r="F151"/>
  <c r="E151"/>
  <c r="D151"/>
  <c r="B151"/>
  <c r="B149"/>
  <c r="B150"/>
  <c r="D149"/>
  <c r="E149"/>
  <c r="F149"/>
  <c r="G149"/>
  <c r="H149"/>
  <c r="I149"/>
  <c r="J149"/>
  <c r="K149"/>
  <c r="D150"/>
  <c r="E150"/>
  <c r="F150"/>
  <c r="G150"/>
  <c r="H150"/>
  <c r="I150"/>
  <c r="J150"/>
  <c r="K150"/>
  <c r="K148"/>
  <c r="J148"/>
  <c r="I148"/>
  <c r="H148"/>
  <c r="G148"/>
  <c r="F148"/>
  <c r="E148"/>
  <c r="D148"/>
  <c r="B148"/>
  <c r="B146"/>
  <c r="B147"/>
  <c r="D146"/>
  <c r="E146"/>
  <c r="F146"/>
  <c r="G146"/>
  <c r="H146"/>
  <c r="I146"/>
  <c r="J146"/>
  <c r="K146"/>
  <c r="D147"/>
  <c r="E147"/>
  <c r="F147"/>
  <c r="G147"/>
  <c r="H147"/>
  <c r="I147"/>
  <c r="J147"/>
  <c r="K147"/>
  <c r="K145"/>
  <c r="J145"/>
  <c r="I145"/>
  <c r="H145"/>
  <c r="G145"/>
  <c r="F145"/>
  <c r="E145"/>
  <c r="D145"/>
  <c r="B145"/>
  <c r="B143"/>
  <c r="B144"/>
  <c r="D143"/>
  <c r="E143"/>
  <c r="F143"/>
  <c r="G143"/>
  <c r="H143"/>
  <c r="I143"/>
  <c r="J143"/>
  <c r="K143"/>
  <c r="D144"/>
  <c r="E144"/>
  <c r="F144"/>
  <c r="G144"/>
  <c r="H144"/>
  <c r="I144"/>
  <c r="J144"/>
  <c r="K144"/>
  <c r="K142"/>
  <c r="J142"/>
  <c r="I142"/>
  <c r="H142"/>
  <c r="G142"/>
  <c r="F142"/>
  <c r="E142"/>
  <c r="D142"/>
  <c r="B142"/>
  <c r="B140"/>
  <c r="B141"/>
  <c r="D140"/>
  <c r="E140"/>
  <c r="F140"/>
  <c r="G140"/>
  <c r="H140"/>
  <c r="I140"/>
  <c r="J140"/>
  <c r="K140"/>
  <c r="D141"/>
  <c r="E141"/>
  <c r="F141"/>
  <c r="G141"/>
  <c r="H141"/>
  <c r="I141"/>
  <c r="J141"/>
  <c r="K141"/>
  <c r="K139"/>
  <c r="J139"/>
  <c r="I139"/>
  <c r="H139"/>
  <c r="G139"/>
  <c r="F139"/>
  <c r="E139"/>
  <c r="D139"/>
  <c r="B139"/>
  <c r="B137"/>
  <c r="B138"/>
  <c r="D137"/>
  <c r="E137"/>
  <c r="F137"/>
  <c r="G137"/>
  <c r="H137"/>
  <c r="I137"/>
  <c r="J137"/>
  <c r="K137"/>
  <c r="D138"/>
  <c r="E138"/>
  <c r="F138"/>
  <c r="G138"/>
  <c r="H138"/>
  <c r="I138"/>
  <c r="J138"/>
  <c r="K138"/>
  <c r="K136"/>
  <c r="J136"/>
  <c r="I136"/>
  <c r="H136"/>
  <c r="G136"/>
  <c r="F136"/>
  <c r="E136"/>
  <c r="D136"/>
  <c r="B136"/>
  <c r="B134"/>
  <c r="B135"/>
  <c r="D134"/>
  <c r="E134"/>
  <c r="F134"/>
  <c r="G134"/>
  <c r="H134"/>
  <c r="I134"/>
  <c r="J134"/>
  <c r="K134"/>
  <c r="D135"/>
  <c r="E135"/>
  <c r="F135"/>
  <c r="G135"/>
  <c r="H135"/>
  <c r="I135"/>
  <c r="J135"/>
  <c r="K135"/>
  <c r="K133"/>
  <c r="J133"/>
  <c r="I133"/>
  <c r="H133"/>
  <c r="G133"/>
  <c r="F133"/>
  <c r="E133"/>
  <c r="D133"/>
  <c r="B133"/>
  <c r="B131"/>
  <c r="B132"/>
  <c r="D131"/>
  <c r="E131"/>
  <c r="F131"/>
  <c r="G131"/>
  <c r="H131"/>
  <c r="I131"/>
  <c r="J131"/>
  <c r="K131"/>
  <c r="D132"/>
  <c r="E132"/>
  <c r="F132"/>
  <c r="G132"/>
  <c r="H132"/>
  <c r="I132"/>
  <c r="J132"/>
  <c r="K132"/>
  <c r="K130"/>
  <c r="J130"/>
  <c r="I130"/>
  <c r="H130"/>
  <c r="G130"/>
  <c r="F130"/>
  <c r="E130"/>
  <c r="D130"/>
  <c r="B130"/>
  <c r="B128"/>
  <c r="B129"/>
  <c r="D128"/>
  <c r="E128"/>
  <c r="F128"/>
  <c r="G128"/>
  <c r="H128"/>
  <c r="I128"/>
  <c r="J128"/>
  <c r="K128"/>
  <c r="D129"/>
  <c r="E129"/>
  <c r="F129"/>
  <c r="G129"/>
  <c r="H129"/>
  <c r="I129"/>
  <c r="J129"/>
  <c r="K129"/>
  <c r="K127"/>
  <c r="J127"/>
  <c r="I127"/>
  <c r="H127"/>
  <c r="G127"/>
  <c r="F127"/>
  <c r="E127"/>
  <c r="D127"/>
  <c r="B127"/>
  <c r="B125"/>
  <c r="B126"/>
  <c r="D125"/>
  <c r="E125"/>
  <c r="F125"/>
  <c r="G125"/>
  <c r="H125"/>
  <c r="I125"/>
  <c r="J125"/>
  <c r="K125"/>
  <c r="D126"/>
  <c r="E126"/>
  <c r="F126"/>
  <c r="G126"/>
  <c r="H126"/>
  <c r="I126"/>
  <c r="J126"/>
  <c r="K126"/>
  <c r="K124"/>
  <c r="J124"/>
  <c r="I124"/>
  <c r="H124"/>
  <c r="G124"/>
  <c r="F124"/>
  <c r="E124"/>
  <c r="D124"/>
  <c r="B124"/>
  <c r="B122"/>
  <c r="B123"/>
  <c r="D122"/>
  <c r="E122"/>
  <c r="F122"/>
  <c r="G122"/>
  <c r="H122"/>
  <c r="I122"/>
  <c r="J122"/>
  <c r="K122"/>
  <c r="D123"/>
  <c r="E123"/>
  <c r="F123"/>
  <c r="G123"/>
  <c r="H123"/>
  <c r="I123"/>
  <c r="J123"/>
  <c r="K123"/>
  <c r="K121"/>
  <c r="J121"/>
  <c r="I121"/>
  <c r="H121"/>
  <c r="G121"/>
  <c r="F121"/>
  <c r="E121"/>
  <c r="D121"/>
  <c r="B121"/>
  <c r="B119"/>
  <c r="B120"/>
  <c r="D119"/>
  <c r="E119"/>
  <c r="F119"/>
  <c r="G119"/>
  <c r="H119"/>
  <c r="I119"/>
  <c r="J119"/>
  <c r="K119"/>
  <c r="D120"/>
  <c r="E120"/>
  <c r="F120"/>
  <c r="G120"/>
  <c r="H120"/>
  <c r="I120"/>
  <c r="J120"/>
  <c r="K120"/>
  <c r="K118"/>
  <c r="J118"/>
  <c r="I118"/>
  <c r="H118"/>
  <c r="G118"/>
  <c r="F118"/>
  <c r="E118"/>
  <c r="D118"/>
  <c r="B118"/>
  <c r="B116"/>
  <c r="B117"/>
  <c r="D116"/>
  <c r="E116"/>
  <c r="F116"/>
  <c r="G116"/>
  <c r="H116"/>
  <c r="I116"/>
  <c r="J116"/>
  <c r="K116"/>
  <c r="D117"/>
  <c r="E117"/>
  <c r="F117"/>
  <c r="G117"/>
  <c r="H117"/>
  <c r="I117"/>
  <c r="J117"/>
  <c r="K117"/>
  <c r="K115"/>
  <c r="J115"/>
  <c r="I115"/>
  <c r="H115"/>
  <c r="G115"/>
  <c r="F115"/>
  <c r="E115"/>
  <c r="D115"/>
  <c r="B115"/>
  <c r="B113"/>
  <c r="B114"/>
  <c r="D113"/>
  <c r="E113"/>
  <c r="F113"/>
  <c r="G113"/>
  <c r="H113"/>
  <c r="I113"/>
  <c r="J113"/>
  <c r="K113"/>
  <c r="D114"/>
  <c r="E114"/>
  <c r="F114"/>
  <c r="G114"/>
  <c r="H114"/>
  <c r="I114"/>
  <c r="J114"/>
  <c r="K114"/>
  <c r="K112"/>
  <c r="J112"/>
  <c r="I112"/>
  <c r="H112"/>
  <c r="G112"/>
  <c r="F112"/>
  <c r="E112"/>
  <c r="D112"/>
  <c r="B112"/>
  <c r="B110"/>
  <c r="B111"/>
  <c r="D110"/>
  <c r="E110"/>
  <c r="F110"/>
  <c r="G110"/>
  <c r="H110"/>
  <c r="I110"/>
  <c r="J110"/>
  <c r="K110"/>
  <c r="D111"/>
  <c r="E111"/>
  <c r="F111"/>
  <c r="G111"/>
  <c r="H111"/>
  <c r="I111"/>
  <c r="J111"/>
  <c r="K111"/>
  <c r="K109"/>
  <c r="J109"/>
  <c r="I109"/>
  <c r="H109"/>
  <c r="G109"/>
  <c r="F109"/>
  <c r="E109"/>
  <c r="D109"/>
  <c r="B109"/>
  <c r="B107"/>
  <c r="B108"/>
  <c r="D107"/>
  <c r="E107"/>
  <c r="F107"/>
  <c r="G107"/>
  <c r="H107"/>
  <c r="I107"/>
  <c r="J107"/>
  <c r="K107"/>
  <c r="D108"/>
  <c r="E108"/>
  <c r="F108"/>
  <c r="G108"/>
  <c r="H108"/>
  <c r="I108"/>
  <c r="J108"/>
  <c r="K108"/>
  <c r="K106"/>
  <c r="J106"/>
  <c r="I106"/>
  <c r="H106"/>
  <c r="G106"/>
  <c r="F106"/>
  <c r="E106"/>
  <c r="D106"/>
  <c r="B106"/>
  <c r="B104"/>
  <c r="B105"/>
  <c r="D104"/>
  <c r="E104"/>
  <c r="F104"/>
  <c r="G104"/>
  <c r="H104"/>
  <c r="I104"/>
  <c r="J104"/>
  <c r="K104"/>
  <c r="D105"/>
  <c r="E105"/>
  <c r="F105"/>
  <c r="G105"/>
  <c r="H105"/>
  <c r="I105"/>
  <c r="J105"/>
  <c r="K105"/>
  <c r="K103"/>
  <c r="J103"/>
  <c r="I103"/>
  <c r="H103"/>
  <c r="G103"/>
  <c r="F103"/>
  <c r="E103"/>
  <c r="D103"/>
  <c r="B103"/>
  <c r="B101"/>
  <c r="B102"/>
  <c r="D101"/>
  <c r="E101"/>
  <c r="F101"/>
  <c r="G101"/>
  <c r="H101"/>
  <c r="I101"/>
  <c r="J101"/>
  <c r="K101"/>
  <c r="D102"/>
  <c r="E102"/>
  <c r="F102"/>
  <c r="G102"/>
  <c r="H102"/>
  <c r="I102"/>
  <c r="J102"/>
  <c r="K102"/>
  <c r="K100"/>
  <c r="J100"/>
  <c r="I100"/>
  <c r="H100"/>
  <c r="G100"/>
  <c r="F100"/>
  <c r="E100"/>
  <c r="D100"/>
  <c r="B100"/>
  <c r="D98"/>
  <c r="E98"/>
  <c r="F98"/>
  <c r="G98"/>
  <c r="H98"/>
  <c r="I98"/>
  <c r="J98"/>
  <c r="K98"/>
  <c r="D99"/>
  <c r="E99"/>
  <c r="F99"/>
  <c r="G99"/>
  <c r="H99"/>
  <c r="I99"/>
  <c r="J99"/>
  <c r="K99"/>
  <c r="B98"/>
  <c r="B99"/>
  <c r="K97"/>
  <c r="J97"/>
  <c r="I97"/>
  <c r="H97"/>
  <c r="G97"/>
  <c r="F97"/>
  <c r="E97"/>
  <c r="D97"/>
  <c r="B97"/>
  <c r="B95"/>
  <c r="B96"/>
  <c r="D95"/>
  <c r="E95"/>
  <c r="F95"/>
  <c r="G95"/>
  <c r="H95"/>
  <c r="I95"/>
  <c r="J95"/>
  <c r="K95"/>
  <c r="D96"/>
  <c r="E96"/>
  <c r="F96"/>
  <c r="G96"/>
  <c r="H96"/>
  <c r="I96"/>
  <c r="J96"/>
  <c r="K96"/>
  <c r="K94"/>
  <c r="J94"/>
  <c r="I94"/>
  <c r="H94"/>
  <c r="G94"/>
  <c r="F94"/>
  <c r="E94"/>
  <c r="D94"/>
  <c r="B94"/>
  <c r="D92"/>
  <c r="E92"/>
  <c r="F92"/>
  <c r="G92"/>
  <c r="H92"/>
  <c r="I92"/>
  <c r="J92"/>
  <c r="K92"/>
  <c r="D93"/>
  <c r="E93"/>
  <c r="F93"/>
  <c r="G93"/>
  <c r="H93"/>
  <c r="I93"/>
  <c r="J93"/>
  <c r="K93"/>
  <c r="B92"/>
  <c r="B93"/>
  <c r="K91"/>
  <c r="J91"/>
  <c r="I91"/>
  <c r="H91"/>
  <c r="G91"/>
  <c r="F91"/>
  <c r="E91"/>
  <c r="D91"/>
  <c r="B91"/>
  <c r="D89"/>
  <c r="E89"/>
  <c r="F89"/>
  <c r="G89"/>
  <c r="H89"/>
  <c r="I89"/>
  <c r="J89"/>
  <c r="K89"/>
  <c r="D90"/>
  <c r="E90"/>
  <c r="F90"/>
  <c r="G90"/>
  <c r="H90"/>
  <c r="I90"/>
  <c r="J90"/>
  <c r="K90"/>
  <c r="B89"/>
  <c r="B90"/>
  <c r="K88"/>
  <c r="J88"/>
  <c r="I88"/>
  <c r="H88"/>
  <c r="G88"/>
  <c r="F88"/>
  <c r="E88"/>
  <c r="D88"/>
  <c r="B88"/>
  <c r="D86"/>
  <c r="E86"/>
  <c r="F86"/>
  <c r="G86"/>
  <c r="H86"/>
  <c r="I86"/>
  <c r="J86"/>
  <c r="K86"/>
  <c r="D87"/>
  <c r="E87"/>
  <c r="F87"/>
  <c r="G87"/>
  <c r="H87"/>
  <c r="I87"/>
  <c r="J87"/>
  <c r="K87"/>
  <c r="B86"/>
  <c r="B87"/>
  <c r="K85"/>
  <c r="J85"/>
  <c r="I85"/>
  <c r="H85"/>
  <c r="G85"/>
  <c r="F85"/>
  <c r="E85"/>
  <c r="D85"/>
  <c r="B85"/>
  <c r="D83"/>
  <c r="E83"/>
  <c r="F83"/>
  <c r="G83"/>
  <c r="H83"/>
  <c r="I83"/>
  <c r="J83"/>
  <c r="K83"/>
  <c r="D84"/>
  <c r="E84"/>
  <c r="F84"/>
  <c r="G84"/>
  <c r="H84"/>
  <c r="I84"/>
  <c r="J84"/>
  <c r="K84"/>
  <c r="B83"/>
  <c r="B84"/>
  <c r="K82"/>
  <c r="J82"/>
  <c r="I82"/>
  <c r="H82"/>
  <c r="G82"/>
  <c r="F82"/>
  <c r="E82"/>
  <c r="D82"/>
  <c r="B82"/>
  <c r="D80"/>
  <c r="E80"/>
  <c r="F80"/>
  <c r="G80"/>
  <c r="H80"/>
  <c r="I80"/>
  <c r="J80"/>
  <c r="K80"/>
  <c r="D81"/>
  <c r="E81"/>
  <c r="F81"/>
  <c r="G81"/>
  <c r="H81"/>
  <c r="I81"/>
  <c r="J81"/>
  <c r="K81"/>
  <c r="B80"/>
  <c r="B81"/>
  <c r="K79"/>
  <c r="J79"/>
  <c r="I79"/>
  <c r="H79"/>
  <c r="G79"/>
  <c r="F79"/>
  <c r="E79"/>
  <c r="D79"/>
  <c r="B79"/>
  <c r="D77"/>
  <c r="E77"/>
  <c r="F77"/>
  <c r="G77"/>
  <c r="H77"/>
  <c r="I77"/>
  <c r="J77"/>
  <c r="K77"/>
  <c r="D78"/>
  <c r="E78"/>
  <c r="F78"/>
  <c r="G78"/>
  <c r="H78"/>
  <c r="I78"/>
  <c r="J78"/>
  <c r="K78"/>
  <c r="B77"/>
  <c r="B78"/>
  <c r="K76"/>
  <c r="J76"/>
  <c r="I76"/>
  <c r="H76"/>
  <c r="G76"/>
  <c r="F76"/>
  <c r="E76"/>
  <c r="D76"/>
  <c r="B76"/>
  <c r="D74"/>
  <c r="E74"/>
  <c r="F74"/>
  <c r="G74"/>
  <c r="H74"/>
  <c r="I74"/>
  <c r="J74"/>
  <c r="K74"/>
  <c r="D75"/>
  <c r="E75"/>
  <c r="F75"/>
  <c r="G75"/>
  <c r="H75"/>
  <c r="I75"/>
  <c r="J75"/>
  <c r="K75"/>
  <c r="B74"/>
  <c r="B75"/>
  <c r="K73"/>
  <c r="J73"/>
  <c r="I73"/>
  <c r="H73"/>
  <c r="G73"/>
  <c r="F73"/>
  <c r="E73"/>
  <c r="D73"/>
  <c r="B73"/>
  <c r="D71"/>
  <c r="E71"/>
  <c r="F71"/>
  <c r="G71"/>
  <c r="H71"/>
  <c r="I71"/>
  <c r="J71"/>
  <c r="K71"/>
  <c r="D72"/>
  <c r="E72"/>
  <c r="F72"/>
  <c r="G72"/>
  <c r="H72"/>
  <c r="I72"/>
  <c r="J72"/>
  <c r="K72"/>
  <c r="B71"/>
  <c r="B72"/>
  <c r="K70"/>
  <c r="J70"/>
  <c r="I70"/>
  <c r="H70"/>
  <c r="G70"/>
  <c r="F70"/>
  <c r="E70"/>
  <c r="D70"/>
  <c r="B70"/>
  <c r="D68"/>
  <c r="E68"/>
  <c r="F68"/>
  <c r="G68"/>
  <c r="H68"/>
  <c r="I68"/>
  <c r="J68"/>
  <c r="K68"/>
  <c r="D69"/>
  <c r="E69"/>
  <c r="F69"/>
  <c r="G69"/>
  <c r="H69"/>
  <c r="I69"/>
  <c r="J69"/>
  <c r="K69"/>
  <c r="B68"/>
  <c r="B69"/>
  <c r="K67"/>
  <c r="J67"/>
  <c r="I67"/>
  <c r="H67"/>
  <c r="G67"/>
  <c r="F67"/>
  <c r="E67"/>
  <c r="D67"/>
  <c r="B67"/>
  <c r="D65"/>
  <c r="E65"/>
  <c r="F65"/>
  <c r="G65"/>
  <c r="H65"/>
  <c r="I65"/>
  <c r="J65"/>
  <c r="K65"/>
  <c r="D66"/>
  <c r="E66"/>
  <c r="F66"/>
  <c r="G66"/>
  <c r="H66"/>
  <c r="I66"/>
  <c r="J66"/>
  <c r="K66"/>
  <c r="B65"/>
  <c r="B66"/>
  <c r="K64"/>
  <c r="J64"/>
  <c r="I64"/>
  <c r="H64"/>
  <c r="G64"/>
  <c r="F64"/>
  <c r="E64"/>
  <c r="D64"/>
  <c r="B64"/>
  <c r="D62"/>
  <c r="E62"/>
  <c r="F62"/>
  <c r="G62"/>
  <c r="H62"/>
  <c r="I62"/>
  <c r="J62"/>
  <c r="K62"/>
  <c r="D63"/>
  <c r="E63"/>
  <c r="F63"/>
  <c r="G63"/>
  <c r="H63"/>
  <c r="I63"/>
  <c r="J63"/>
  <c r="K63"/>
  <c r="B62"/>
  <c r="B63"/>
  <c r="K61"/>
  <c r="J61"/>
  <c r="I61"/>
  <c r="H61"/>
  <c r="G61"/>
  <c r="F61"/>
  <c r="E61"/>
  <c r="D61"/>
  <c r="B61"/>
  <c r="D59"/>
  <c r="E59"/>
  <c r="F59"/>
  <c r="G59"/>
  <c r="H59"/>
  <c r="I59"/>
  <c r="J59"/>
  <c r="K59"/>
  <c r="D60"/>
  <c r="E60"/>
  <c r="F60"/>
  <c r="G60"/>
  <c r="H60"/>
  <c r="I60"/>
  <c r="J60"/>
  <c r="K60"/>
  <c r="B59"/>
  <c r="B60"/>
  <c r="K58"/>
  <c r="J58"/>
  <c r="I58"/>
  <c r="H58"/>
  <c r="G58"/>
  <c r="F58"/>
  <c r="E58"/>
  <c r="D58"/>
  <c r="B58"/>
  <c r="D56"/>
  <c r="E56"/>
  <c r="F56"/>
  <c r="G56"/>
  <c r="H56"/>
  <c r="I56"/>
  <c r="J56"/>
  <c r="K56"/>
  <c r="D57"/>
  <c r="E57"/>
  <c r="F57"/>
  <c r="G57"/>
  <c r="H57"/>
  <c r="I57"/>
  <c r="J57"/>
  <c r="K57"/>
  <c r="B56"/>
  <c r="B57"/>
  <c r="K55"/>
  <c r="J55"/>
  <c r="I55"/>
  <c r="H55"/>
  <c r="G55"/>
  <c r="F55"/>
  <c r="E55"/>
  <c r="D55"/>
  <c r="B55"/>
  <c r="D53"/>
  <c r="E53"/>
  <c r="F53"/>
  <c r="G53"/>
  <c r="H53"/>
  <c r="I53"/>
  <c r="J53"/>
  <c r="K53"/>
  <c r="D54"/>
  <c r="E54"/>
  <c r="F54"/>
  <c r="G54"/>
  <c r="H54"/>
  <c r="I54"/>
  <c r="J54"/>
  <c r="K54"/>
  <c r="B53"/>
  <c r="B54"/>
  <c r="K52"/>
  <c r="J52"/>
  <c r="I52"/>
  <c r="H52"/>
  <c r="G52"/>
  <c r="F52"/>
  <c r="E52"/>
  <c r="D52"/>
  <c r="B52"/>
  <c r="D50"/>
  <c r="E50"/>
  <c r="F50"/>
  <c r="G50"/>
  <c r="H50"/>
  <c r="I50"/>
  <c r="J50"/>
  <c r="K50"/>
  <c r="D51"/>
  <c r="E51"/>
  <c r="F51"/>
  <c r="G51"/>
  <c r="H51"/>
  <c r="I51"/>
  <c r="J51"/>
  <c r="K51"/>
  <c r="B50"/>
  <c r="B51"/>
  <c r="K49"/>
  <c r="J49"/>
  <c r="I49"/>
  <c r="H49"/>
  <c r="G49"/>
  <c r="F49"/>
  <c r="E49"/>
  <c r="D49"/>
  <c r="B49"/>
  <c r="D47"/>
  <c r="E47"/>
  <c r="F47"/>
  <c r="G47"/>
  <c r="H47"/>
  <c r="I47"/>
  <c r="J47"/>
  <c r="K47"/>
  <c r="D48"/>
  <c r="E48"/>
  <c r="F48"/>
  <c r="G48"/>
  <c r="H48"/>
  <c r="I48"/>
  <c r="J48"/>
  <c r="K48"/>
  <c r="B47"/>
  <c r="B48"/>
  <c r="K46"/>
  <c r="J46"/>
  <c r="I46"/>
  <c r="H46"/>
  <c r="G46"/>
  <c r="F46"/>
  <c r="E46"/>
  <c r="D46"/>
  <c r="B46"/>
  <c r="D44"/>
  <c r="E44"/>
  <c r="F44"/>
  <c r="G44"/>
  <c r="H44"/>
  <c r="I44"/>
  <c r="J44"/>
  <c r="K44"/>
  <c r="D45"/>
  <c r="E45"/>
  <c r="F45"/>
  <c r="G45"/>
  <c r="H45"/>
  <c r="I45"/>
  <c r="J45"/>
  <c r="K45"/>
  <c r="B44"/>
  <c r="B45"/>
  <c r="K43"/>
  <c r="J43"/>
  <c r="I43"/>
  <c r="H43"/>
  <c r="G43"/>
  <c r="F43"/>
  <c r="E43"/>
  <c r="D43"/>
  <c r="B43"/>
  <c r="D41"/>
  <c r="E41"/>
  <c r="F41"/>
  <c r="G41"/>
  <c r="H41"/>
  <c r="I41"/>
  <c r="J41"/>
  <c r="K41"/>
  <c r="D42"/>
  <c r="E42"/>
  <c r="F42"/>
  <c r="G42"/>
  <c r="H42"/>
  <c r="I42"/>
  <c r="J42"/>
  <c r="K42"/>
  <c r="B41"/>
  <c r="B42"/>
  <c r="K40"/>
  <c r="J40"/>
  <c r="I40"/>
  <c r="H40"/>
  <c r="G40"/>
  <c r="F40"/>
  <c r="E40"/>
  <c r="D40"/>
  <c r="B40"/>
  <c r="D38"/>
  <c r="E38"/>
  <c r="F38"/>
  <c r="G38"/>
  <c r="H38"/>
  <c r="I38"/>
  <c r="J38"/>
  <c r="K38"/>
  <c r="D39"/>
  <c r="E39"/>
  <c r="F39"/>
  <c r="G39"/>
  <c r="H39"/>
  <c r="I39"/>
  <c r="J39"/>
  <c r="K39"/>
  <c r="B38"/>
  <c r="B39"/>
  <c r="K37"/>
  <c r="J37"/>
  <c r="I37"/>
  <c r="H37"/>
  <c r="G37"/>
  <c r="F37"/>
  <c r="E37"/>
  <c r="D37"/>
  <c r="B37"/>
  <c r="D35"/>
  <c r="E35"/>
  <c r="F35"/>
  <c r="G35"/>
  <c r="H35"/>
  <c r="I35"/>
  <c r="J35"/>
  <c r="K35"/>
  <c r="D36"/>
  <c r="E36"/>
  <c r="F36"/>
  <c r="G36"/>
  <c r="H36"/>
  <c r="I36"/>
  <c r="J36"/>
  <c r="K36"/>
  <c r="B35"/>
  <c r="B36"/>
  <c r="K34"/>
  <c r="J34"/>
  <c r="I34"/>
  <c r="H34"/>
  <c r="G34"/>
  <c r="F34"/>
  <c r="E34"/>
  <c r="D34"/>
  <c r="B34"/>
  <c r="B32"/>
  <c r="B33"/>
  <c r="D32"/>
  <c r="E32"/>
  <c r="F32"/>
  <c r="G32"/>
  <c r="H32"/>
  <c r="I32"/>
  <c r="J32"/>
  <c r="K32"/>
  <c r="D33"/>
  <c r="E33"/>
  <c r="F33"/>
  <c r="G33"/>
  <c r="H33"/>
  <c r="I33"/>
  <c r="J33"/>
  <c r="K33"/>
  <c r="K31"/>
  <c r="J31"/>
  <c r="I31"/>
  <c r="H31"/>
  <c r="G31"/>
  <c r="F31"/>
  <c r="E31"/>
  <c r="D31"/>
  <c r="B31"/>
  <c r="D29"/>
  <c r="E29"/>
  <c r="F29"/>
  <c r="G29"/>
  <c r="H29"/>
  <c r="I29"/>
  <c r="J29"/>
  <c r="K29"/>
  <c r="D30"/>
  <c r="E30"/>
  <c r="F30"/>
  <c r="G30"/>
  <c r="H30"/>
  <c r="I30"/>
  <c r="J30"/>
  <c r="K30"/>
  <c r="B29"/>
  <c r="B30"/>
  <c r="K28"/>
  <c r="J28"/>
  <c r="I28"/>
  <c r="H28"/>
  <c r="G28"/>
  <c r="F28"/>
  <c r="E28"/>
  <c r="D28"/>
  <c r="B28"/>
  <c r="D26"/>
  <c r="E26"/>
  <c r="F26"/>
  <c r="G26"/>
  <c r="H26"/>
  <c r="I26"/>
  <c r="J26"/>
  <c r="K26"/>
  <c r="D27"/>
  <c r="E27"/>
  <c r="F27"/>
  <c r="G27"/>
  <c r="H27"/>
  <c r="I27"/>
  <c r="J27"/>
  <c r="K27"/>
  <c r="B26"/>
  <c r="B27"/>
  <c r="K25"/>
  <c r="J25"/>
  <c r="I25"/>
  <c r="H25"/>
  <c r="G25"/>
  <c r="F25"/>
  <c r="E25"/>
  <c r="D25"/>
  <c r="B25"/>
  <c r="D23"/>
  <c r="E23"/>
  <c r="F23"/>
  <c r="G23"/>
  <c r="H23"/>
  <c r="I23"/>
  <c r="J23"/>
  <c r="K23"/>
  <c r="D24"/>
  <c r="E24"/>
  <c r="F24"/>
  <c r="G24"/>
  <c r="H24"/>
  <c r="I24"/>
  <c r="J24"/>
  <c r="K24"/>
  <c r="B23"/>
  <c r="B24"/>
  <c r="K22"/>
  <c r="J22"/>
  <c r="I22"/>
  <c r="H22"/>
  <c r="G22"/>
  <c r="F22"/>
  <c r="E22"/>
  <c r="D22"/>
  <c r="B22"/>
  <c r="D20"/>
  <c r="E20"/>
  <c r="F20"/>
  <c r="G20"/>
  <c r="H20"/>
  <c r="I20"/>
  <c r="J20"/>
  <c r="K20"/>
  <c r="D21"/>
  <c r="E21"/>
  <c r="F21"/>
  <c r="G21"/>
  <c r="H21"/>
  <c r="I21"/>
  <c r="J21"/>
  <c r="K21"/>
  <c r="B20"/>
  <c r="B21"/>
  <c r="K19"/>
  <c r="J19"/>
  <c r="I19"/>
  <c r="H19"/>
  <c r="G19"/>
  <c r="F19"/>
  <c r="E19"/>
  <c r="D19"/>
  <c r="B19"/>
  <c r="D17"/>
  <c r="E17"/>
  <c r="F17"/>
  <c r="G17"/>
  <c r="H17"/>
  <c r="I17"/>
  <c r="J17"/>
  <c r="K17"/>
  <c r="D18"/>
  <c r="E18"/>
  <c r="F18"/>
  <c r="G18"/>
  <c r="H18"/>
  <c r="I18"/>
  <c r="J18"/>
  <c r="K18"/>
  <c r="B17"/>
  <c r="B18"/>
  <c r="K16"/>
  <c r="J16"/>
  <c r="I16"/>
  <c r="H16"/>
  <c r="G16"/>
  <c r="F16"/>
  <c r="E16"/>
  <c r="D16"/>
  <c r="B16"/>
  <c r="B14"/>
  <c r="B15"/>
  <c r="B13"/>
  <c r="D14"/>
  <c r="D15"/>
  <c r="L14"/>
  <c r="L15"/>
  <c r="E14"/>
  <c r="F14"/>
  <c r="G14"/>
  <c r="H14"/>
  <c r="I14"/>
  <c r="J14"/>
  <c r="K14"/>
  <c r="E15"/>
  <c r="F15"/>
  <c r="G15"/>
  <c r="H15"/>
  <c r="I15"/>
  <c r="J15"/>
  <c r="K15"/>
  <c r="K13"/>
  <c r="J13"/>
  <c r="I13"/>
  <c r="H13"/>
  <c r="G13"/>
  <c r="F13"/>
  <c r="E13"/>
  <c r="D13"/>
  <c r="A13"/>
  <c r="A14"/>
  <c r="A15"/>
  <c r="S3409" i="12"/>
  <c r="S297" i="15" s="1"/>
  <c r="Q3409" i="12"/>
  <c r="R297" i="15" s="1"/>
  <c r="Q297"/>
  <c r="P297"/>
  <c r="K3409" i="12"/>
  <c r="O297" i="15" s="1"/>
  <c r="I3409" i="12"/>
  <c r="N297" i="15" s="1"/>
  <c r="G3409" i="12"/>
  <c r="M297" i="15" s="1"/>
  <c r="E3409" i="12"/>
  <c r="L297" i="15" s="1"/>
  <c r="S3408" i="12"/>
  <c r="S296" i="15" s="1"/>
  <c r="Q3408" i="12"/>
  <c r="R296" i="15" s="1"/>
  <c r="Q296"/>
  <c r="P296"/>
  <c r="K3408" i="12"/>
  <c r="O296" i="15" s="1"/>
  <c r="I3408" i="12"/>
  <c r="N296" i="15" s="1"/>
  <c r="G3408" i="12"/>
  <c r="M296" i="15" s="1"/>
  <c r="E3408" i="12"/>
  <c r="L296" i="15" s="1"/>
  <c r="S3407" i="12"/>
  <c r="S295" i="15" s="1"/>
  <c r="Q3407" i="12"/>
  <c r="R295" i="15" s="1"/>
  <c r="Q295"/>
  <c r="P295"/>
  <c r="K3407" i="12"/>
  <c r="O295" i="15" s="1"/>
  <c r="I3407" i="12"/>
  <c r="N295" i="15" s="1"/>
  <c r="G3407" i="12"/>
  <c r="M295" i="15" s="1"/>
  <c r="E3407" i="12"/>
  <c r="S3373"/>
  <c r="S294" i="15" s="1"/>
  <c r="Q3373" i="12"/>
  <c r="R294" i="15" s="1"/>
  <c r="Q294"/>
  <c r="P294"/>
  <c r="K3373" i="12"/>
  <c r="O294" i="15" s="1"/>
  <c r="I3373" i="12"/>
  <c r="N294" i="15" s="1"/>
  <c r="G3373" i="12"/>
  <c r="M294" i="15" s="1"/>
  <c r="E3373" i="12"/>
  <c r="L294" i="15" s="1"/>
  <c r="S3372" i="12"/>
  <c r="S293" i="15" s="1"/>
  <c r="Q3372" i="12"/>
  <c r="R293" i="15" s="1"/>
  <c r="Q293"/>
  <c r="P293"/>
  <c r="K3372" i="12"/>
  <c r="O293" i="15" s="1"/>
  <c r="I3372" i="12"/>
  <c r="N293" i="15" s="1"/>
  <c r="G3372" i="12"/>
  <c r="M293" i="15" s="1"/>
  <c r="E3372" i="12"/>
  <c r="L293" i="15" s="1"/>
  <c r="S3371" i="12"/>
  <c r="S292" i="15" s="1"/>
  <c r="Q3371" i="12"/>
  <c r="R292" i="15" s="1"/>
  <c r="Q292"/>
  <c r="P292"/>
  <c r="K3371" i="12"/>
  <c r="O292" i="15" s="1"/>
  <c r="I3371" i="12"/>
  <c r="N292" i="15" s="1"/>
  <c r="G3371" i="12"/>
  <c r="M292" i="15" s="1"/>
  <c r="E3371" i="12"/>
  <c r="S3337"/>
  <c r="S291" i="15" s="1"/>
  <c r="Q3337" i="12"/>
  <c r="R291" i="15" s="1"/>
  <c r="Q291"/>
  <c r="P291"/>
  <c r="K3337" i="12"/>
  <c r="O291" i="15" s="1"/>
  <c r="I3337" i="12"/>
  <c r="N291" i="15" s="1"/>
  <c r="G3337" i="12"/>
  <c r="M291" i="15" s="1"/>
  <c r="E3337" i="12"/>
  <c r="L291" i="15" s="1"/>
  <c r="S3336" i="12"/>
  <c r="S290" i="15" s="1"/>
  <c r="Q3336" i="12"/>
  <c r="R290" i="15" s="1"/>
  <c r="Q290"/>
  <c r="P290"/>
  <c r="K3336" i="12"/>
  <c r="O290" i="15" s="1"/>
  <c r="I3336" i="12"/>
  <c r="N290" i="15" s="1"/>
  <c r="G3336" i="12"/>
  <c r="M290" i="15" s="1"/>
  <c r="E3336" i="12"/>
  <c r="L290" i="15" s="1"/>
  <c r="S3335" i="12"/>
  <c r="S289" i="15" s="1"/>
  <c r="Q3335" i="12"/>
  <c r="R289" i="15" s="1"/>
  <c r="Q289"/>
  <c r="P289"/>
  <c r="K3335" i="12"/>
  <c r="O289" i="15" s="1"/>
  <c r="I3335" i="12"/>
  <c r="N289" i="15" s="1"/>
  <c r="G3335" i="12"/>
  <c r="M289" i="15" s="1"/>
  <c r="E3335" i="12"/>
  <c r="S3301"/>
  <c r="S288" i="15" s="1"/>
  <c r="Q3301" i="12"/>
  <c r="R288" i="15" s="1"/>
  <c r="Q288"/>
  <c r="P288"/>
  <c r="K3301" i="12"/>
  <c r="O288" i="15" s="1"/>
  <c r="I3301" i="12"/>
  <c r="N288" i="15" s="1"/>
  <c r="G3301" i="12"/>
  <c r="M288" i="15" s="1"/>
  <c r="E3301" i="12"/>
  <c r="S3300"/>
  <c r="S287" i="15" s="1"/>
  <c r="Q3300" i="12"/>
  <c r="R287" i="15" s="1"/>
  <c r="Q287"/>
  <c r="K3300" i="12"/>
  <c r="O287" i="15" s="1"/>
  <c r="I3300" i="12"/>
  <c r="N287" i="15" s="1"/>
  <c r="G3300" i="12"/>
  <c r="M287" i="15" s="1"/>
  <c r="E3300" i="12"/>
  <c r="L287" i="15" s="1"/>
  <c r="S3299" i="12"/>
  <c r="S286" i="15" s="1"/>
  <c r="Q3299" i="12"/>
  <c r="R286" i="15" s="1"/>
  <c r="Q286"/>
  <c r="P286"/>
  <c r="K3299" i="12"/>
  <c r="O286" i="15" s="1"/>
  <c r="I3299" i="12"/>
  <c r="N286" i="15" s="1"/>
  <c r="G3299" i="12"/>
  <c r="M286" i="15" s="1"/>
  <c r="E3299" i="12"/>
  <c r="S3265"/>
  <c r="S285" i="15" s="1"/>
  <c r="Q3265" i="12"/>
  <c r="R285" i="15" s="1"/>
  <c r="Q285"/>
  <c r="P285"/>
  <c r="K3265" i="12"/>
  <c r="O285" i="15" s="1"/>
  <c r="I3265" i="12"/>
  <c r="N285" i="15" s="1"/>
  <c r="G3265" i="12"/>
  <c r="M285" i="15" s="1"/>
  <c r="E3265" i="12"/>
  <c r="L285" i="15" s="1"/>
  <c r="S3264" i="12"/>
  <c r="S284" i="15" s="1"/>
  <c r="Q3264" i="12"/>
  <c r="R284" i="15" s="1"/>
  <c r="Q284"/>
  <c r="P284"/>
  <c r="K3264" i="12"/>
  <c r="O284" i="15" s="1"/>
  <c r="I3264" i="12"/>
  <c r="N284" i="15" s="1"/>
  <c r="G3264" i="12"/>
  <c r="M284" i="15" s="1"/>
  <c r="E3264" i="12"/>
  <c r="L284" i="15" s="1"/>
  <c r="S3263" i="12"/>
  <c r="S283" i="15" s="1"/>
  <c r="Q3263" i="12"/>
  <c r="R283" i="15" s="1"/>
  <c r="Q283"/>
  <c r="P283"/>
  <c r="K3263" i="12"/>
  <c r="O283" i="15" s="1"/>
  <c r="I3263" i="12"/>
  <c r="N283" i="15" s="1"/>
  <c r="G3263" i="12"/>
  <c r="M283" i="15" s="1"/>
  <c r="E3263" i="12"/>
  <c r="S3229"/>
  <c r="S282" i="15" s="1"/>
  <c r="Q3229" i="12"/>
  <c r="R282" i="15" s="1"/>
  <c r="Q282"/>
  <c r="P282"/>
  <c r="K3229" i="12"/>
  <c r="O282" i="15" s="1"/>
  <c r="I3229" i="12"/>
  <c r="N282" i="15" s="1"/>
  <c r="G3229" i="12"/>
  <c r="M282" i="15" s="1"/>
  <c r="E3229" i="12"/>
  <c r="L282" i="15" s="1"/>
  <c r="S3228" i="12"/>
  <c r="S281" i="15" s="1"/>
  <c r="Q3228" i="12"/>
  <c r="R281" i="15" s="1"/>
  <c r="Q281"/>
  <c r="P281"/>
  <c r="K3228" i="12"/>
  <c r="O281" i="15" s="1"/>
  <c r="I3228" i="12"/>
  <c r="N281" i="15" s="1"/>
  <c r="G3228" i="12"/>
  <c r="M281" i="15" s="1"/>
  <c r="E3228" i="12"/>
  <c r="L281" i="15" s="1"/>
  <c r="S3227" i="12"/>
  <c r="S280" i="15" s="1"/>
  <c r="Q3227" i="12"/>
  <c r="R280" i="15" s="1"/>
  <c r="Q280"/>
  <c r="P280"/>
  <c r="K3227" i="12"/>
  <c r="O280" i="15" s="1"/>
  <c r="I3227" i="12"/>
  <c r="N280" i="15" s="1"/>
  <c r="G3227" i="12"/>
  <c r="M280" i="15" s="1"/>
  <c r="E3227" i="12"/>
  <c r="S3193"/>
  <c r="S279" i="15" s="1"/>
  <c r="Q3193" i="12"/>
  <c r="R279" i="15" s="1"/>
  <c r="Q279"/>
  <c r="P279"/>
  <c r="K3193" i="12"/>
  <c r="O279" i="15" s="1"/>
  <c r="I3193" i="12"/>
  <c r="N279" i="15" s="1"/>
  <c r="G3193" i="12"/>
  <c r="M279" i="15" s="1"/>
  <c r="E3193" i="12"/>
  <c r="L279" i="15" s="1"/>
  <c r="S3192" i="12"/>
  <c r="S278" i="15" s="1"/>
  <c r="Q3192" i="12"/>
  <c r="R278" i="15" s="1"/>
  <c r="Q278"/>
  <c r="P278"/>
  <c r="K3192" i="12"/>
  <c r="O278" i="15" s="1"/>
  <c r="I3192" i="12"/>
  <c r="N278" i="15" s="1"/>
  <c r="G3192" i="12"/>
  <c r="M278" i="15" s="1"/>
  <c r="E3192" i="12"/>
  <c r="S3191"/>
  <c r="S277" i="15" s="1"/>
  <c r="Q3191" i="12"/>
  <c r="R277" i="15" s="1"/>
  <c r="Q277"/>
  <c r="K3191" i="12"/>
  <c r="O277" i="15" s="1"/>
  <c r="I3191" i="12"/>
  <c r="N277" i="15" s="1"/>
  <c r="G3191" i="12"/>
  <c r="M277" i="15" s="1"/>
  <c r="E3191" i="12"/>
  <c r="S3157"/>
  <c r="S276" i="15" s="1"/>
  <c r="Q3157" i="12"/>
  <c r="R276" i="15" s="1"/>
  <c r="Q276"/>
  <c r="P276"/>
  <c r="K3157" i="12"/>
  <c r="O276" i="15" s="1"/>
  <c r="I3157" i="12"/>
  <c r="N276" i="15" s="1"/>
  <c r="G3157" i="12"/>
  <c r="M276" i="15" s="1"/>
  <c r="E3157" i="12"/>
  <c r="L276" i="15" s="1"/>
  <c r="S3156" i="12"/>
  <c r="S275" i="15" s="1"/>
  <c r="Q3156" i="12"/>
  <c r="R275" i="15" s="1"/>
  <c r="Q275"/>
  <c r="P275"/>
  <c r="K3156" i="12"/>
  <c r="O275" i="15" s="1"/>
  <c r="I3156" i="12"/>
  <c r="N275" i="15" s="1"/>
  <c r="G3156" i="12"/>
  <c r="M275" i="15" s="1"/>
  <c r="E3156" i="12"/>
  <c r="L275" i="15" s="1"/>
  <c r="S3155" i="12"/>
  <c r="S274" i="15" s="1"/>
  <c r="Q3155" i="12"/>
  <c r="R274" i="15" s="1"/>
  <c r="Q274"/>
  <c r="P274"/>
  <c r="K3155" i="12"/>
  <c r="O274" i="15" s="1"/>
  <c r="I3155" i="12"/>
  <c r="N274" i="15" s="1"/>
  <c r="G3155" i="12"/>
  <c r="M274" i="15" s="1"/>
  <c r="E3155" i="12"/>
  <c r="S3121"/>
  <c r="S273" i="15" s="1"/>
  <c r="Q3121" i="12"/>
  <c r="R273" i="15" s="1"/>
  <c r="Q273"/>
  <c r="P273"/>
  <c r="K3121" i="12"/>
  <c r="O273" i="15" s="1"/>
  <c r="I3121" i="12"/>
  <c r="N273" i="15" s="1"/>
  <c r="G3121" i="12"/>
  <c r="M273" i="15" s="1"/>
  <c r="E3121" i="12"/>
  <c r="L273" i="15" s="1"/>
  <c r="S3120" i="12"/>
  <c r="S272" i="15" s="1"/>
  <c r="Q3120" i="12"/>
  <c r="R272" i="15" s="1"/>
  <c r="Q272"/>
  <c r="P272"/>
  <c r="K3120" i="12"/>
  <c r="O272" i="15" s="1"/>
  <c r="I3120" i="12"/>
  <c r="N272" i="15" s="1"/>
  <c r="G3120" i="12"/>
  <c r="M272" i="15" s="1"/>
  <c r="E3120" i="12"/>
  <c r="L272" i="15" s="1"/>
  <c r="S3119" i="12"/>
  <c r="S271" i="15" s="1"/>
  <c r="Q3119" i="12"/>
  <c r="R271" i="15" s="1"/>
  <c r="Q271"/>
  <c r="P271"/>
  <c r="K3119" i="12"/>
  <c r="O271" i="15" s="1"/>
  <c r="I3119" i="12"/>
  <c r="N271" i="15" s="1"/>
  <c r="G3119" i="12"/>
  <c r="M271" i="15" s="1"/>
  <c r="E3119" i="12"/>
  <c r="S3085"/>
  <c r="S270" i="15" s="1"/>
  <c r="Q3085" i="12"/>
  <c r="R270" i="15" s="1"/>
  <c r="Q270"/>
  <c r="P270"/>
  <c r="K3085" i="12"/>
  <c r="O270" i="15" s="1"/>
  <c r="I3085" i="12"/>
  <c r="N270" i="15" s="1"/>
  <c r="G3085" i="12"/>
  <c r="M270" i="15" s="1"/>
  <c r="E3085" i="12"/>
  <c r="L270" i="15" s="1"/>
  <c r="S3084" i="12"/>
  <c r="S269" i="15" s="1"/>
  <c r="Q3084" i="12"/>
  <c r="R269" i="15" s="1"/>
  <c r="Q269"/>
  <c r="P269"/>
  <c r="K3084" i="12"/>
  <c r="O269" i="15" s="1"/>
  <c r="I3084" i="12"/>
  <c r="N269" i="15" s="1"/>
  <c r="G3084" i="12"/>
  <c r="M269" i="15" s="1"/>
  <c r="E3084" i="12"/>
  <c r="L269" i="15" s="1"/>
  <c r="S3083" i="12"/>
  <c r="S268" i="15" s="1"/>
  <c r="Q3083" i="12"/>
  <c r="R268" i="15" s="1"/>
  <c r="Q268"/>
  <c r="P268"/>
  <c r="K3083" i="12"/>
  <c r="O268" i="15" s="1"/>
  <c r="I3083" i="12"/>
  <c r="N268" i="15" s="1"/>
  <c r="G3083" i="12"/>
  <c r="M268" i="15" s="1"/>
  <c r="E3083" i="12"/>
  <c r="S3049"/>
  <c r="S267" i="15" s="1"/>
  <c r="Q3049" i="12"/>
  <c r="R267" i="15" s="1"/>
  <c r="Q267"/>
  <c r="P267"/>
  <c r="K3049" i="12"/>
  <c r="O267" i="15" s="1"/>
  <c r="I3049" i="12"/>
  <c r="N267" i="15" s="1"/>
  <c r="G3049" i="12"/>
  <c r="M267" i="15" s="1"/>
  <c r="E3049" i="12"/>
  <c r="L267" i="15" s="1"/>
  <c r="S3048" i="12"/>
  <c r="S266" i="15" s="1"/>
  <c r="Q3048" i="12"/>
  <c r="R266" i="15" s="1"/>
  <c r="Q266"/>
  <c r="P266"/>
  <c r="K3048" i="12"/>
  <c r="O266" i="15" s="1"/>
  <c r="I3048" i="12"/>
  <c r="N266" i="15" s="1"/>
  <c r="G3048" i="12"/>
  <c r="M266" i="15" s="1"/>
  <c r="E3048" i="12"/>
  <c r="L266" i="15" s="1"/>
  <c r="S3047" i="12"/>
  <c r="S265" i="15" s="1"/>
  <c r="Q3047" i="12"/>
  <c r="R265" i="15" s="1"/>
  <c r="Q265"/>
  <c r="P265"/>
  <c r="K3047" i="12"/>
  <c r="O265" i="15" s="1"/>
  <c r="I3047" i="12"/>
  <c r="N265" i="15" s="1"/>
  <c r="G3047" i="12"/>
  <c r="M265" i="15" s="1"/>
  <c r="E3047" i="12"/>
  <c r="S3013"/>
  <c r="S264" i="15" s="1"/>
  <c r="Q3013" i="12"/>
  <c r="R264" i="15" s="1"/>
  <c r="Q264"/>
  <c r="P264"/>
  <c r="K3013" i="12"/>
  <c r="O264" i="15" s="1"/>
  <c r="I3013" i="12"/>
  <c r="N264" i="15" s="1"/>
  <c r="G3013" i="12"/>
  <c r="M264" i="15" s="1"/>
  <c r="E3013" i="12"/>
  <c r="L264" i="15" s="1"/>
  <c r="S3012" i="12"/>
  <c r="S263" i="15" s="1"/>
  <c r="Q3012" i="12"/>
  <c r="R263" i="15" s="1"/>
  <c r="Q263"/>
  <c r="P263"/>
  <c r="K3012" i="12"/>
  <c r="O263" i="15" s="1"/>
  <c r="I3012" i="12"/>
  <c r="N263" i="15" s="1"/>
  <c r="G3012" i="12"/>
  <c r="M263" i="15" s="1"/>
  <c r="E3012" i="12"/>
  <c r="L263" i="15" s="1"/>
  <c r="S3011" i="12"/>
  <c r="S262" i="15" s="1"/>
  <c r="Q3011" i="12"/>
  <c r="R262" i="15" s="1"/>
  <c r="Q262"/>
  <c r="P262"/>
  <c r="K3011" i="12"/>
  <c r="O262" i="15" s="1"/>
  <c r="I3011" i="12"/>
  <c r="N262" i="15" s="1"/>
  <c r="G3011" i="12"/>
  <c r="M262" i="15" s="1"/>
  <c r="E3011" i="12"/>
  <c r="S2977"/>
  <c r="S261" i="15" s="1"/>
  <c r="Q2977" i="12"/>
  <c r="R261" i="15" s="1"/>
  <c r="Q261"/>
  <c r="P261"/>
  <c r="K2977" i="12"/>
  <c r="O261" i="15" s="1"/>
  <c r="I2977" i="12"/>
  <c r="N261" i="15" s="1"/>
  <c r="G2977" i="12"/>
  <c r="M261" i="15" s="1"/>
  <c r="E2977" i="12"/>
  <c r="L261" i="15" s="1"/>
  <c r="S2976" i="12"/>
  <c r="S260" i="15" s="1"/>
  <c r="Q2976" i="12"/>
  <c r="R260" i="15" s="1"/>
  <c r="Q260"/>
  <c r="P260"/>
  <c r="K2976" i="12"/>
  <c r="O260" i="15" s="1"/>
  <c r="I2976" i="12"/>
  <c r="N260" i="15" s="1"/>
  <c r="G2976" i="12"/>
  <c r="M260" i="15" s="1"/>
  <c r="E2976" i="12"/>
  <c r="L260" i="15" s="1"/>
  <c r="S2975" i="12"/>
  <c r="S259" i="15" s="1"/>
  <c r="Q2975" i="12"/>
  <c r="R259" i="15" s="1"/>
  <c r="Q259"/>
  <c r="P259"/>
  <c r="K2975" i="12"/>
  <c r="O259" i="15" s="1"/>
  <c r="I2975" i="12"/>
  <c r="N259" i="15" s="1"/>
  <c r="G2975" i="12"/>
  <c r="M259" i="15" s="1"/>
  <c r="E2975" i="12"/>
  <c r="S2941"/>
  <c r="S258" i="15" s="1"/>
  <c r="Q2941" i="12"/>
  <c r="R258" i="15" s="1"/>
  <c r="Q258"/>
  <c r="P258"/>
  <c r="K2941" i="12"/>
  <c r="O258" i="15" s="1"/>
  <c r="I2941" i="12"/>
  <c r="N258" i="15" s="1"/>
  <c r="G2941" i="12"/>
  <c r="M258" i="15" s="1"/>
  <c r="E2941" i="12"/>
  <c r="L258" i="15" s="1"/>
  <c r="S2940" i="12"/>
  <c r="S257" i="15" s="1"/>
  <c r="Q2940" i="12"/>
  <c r="R257" i="15" s="1"/>
  <c r="Q257"/>
  <c r="P257"/>
  <c r="K2940" i="12"/>
  <c r="O257" i="15" s="1"/>
  <c r="I2940" i="12"/>
  <c r="N257" i="15" s="1"/>
  <c r="G2940" i="12"/>
  <c r="M257" i="15" s="1"/>
  <c r="E2940" i="12"/>
  <c r="L257" i="15" s="1"/>
  <c r="S2939" i="12"/>
  <c r="S256" i="15" s="1"/>
  <c r="Q2939" i="12"/>
  <c r="R256" i="15" s="1"/>
  <c r="Q256"/>
  <c r="P256"/>
  <c r="K2939" i="12"/>
  <c r="O256" i="15" s="1"/>
  <c r="I2939" i="12"/>
  <c r="N256" i="15" s="1"/>
  <c r="G2939" i="12"/>
  <c r="M256" i="15" s="1"/>
  <c r="E2939" i="12"/>
  <c r="S2905"/>
  <c r="S255" i="15" s="1"/>
  <c r="Q2905" i="12"/>
  <c r="R255" i="15" s="1"/>
  <c r="Q255"/>
  <c r="P255"/>
  <c r="K2905" i="12"/>
  <c r="O255" i="15" s="1"/>
  <c r="I2905" i="12"/>
  <c r="N255" i="15" s="1"/>
  <c r="G2905" i="12"/>
  <c r="M255" i="15" s="1"/>
  <c r="E2905" i="12"/>
  <c r="L255" i="15" s="1"/>
  <c r="S2904" i="12"/>
  <c r="S254" i="15" s="1"/>
  <c r="Q2904" i="12"/>
  <c r="R254" i="15" s="1"/>
  <c r="Q254"/>
  <c r="P254"/>
  <c r="K2904" i="12"/>
  <c r="O254" i="15" s="1"/>
  <c r="I2904" i="12"/>
  <c r="N254" i="15" s="1"/>
  <c r="G2904" i="12"/>
  <c r="M254" i="15" s="1"/>
  <c r="E2904" i="12"/>
  <c r="L254" i="15" s="1"/>
  <c r="S2903" i="12"/>
  <c r="S253" i="15" s="1"/>
  <c r="Q2903" i="12"/>
  <c r="R253" i="15" s="1"/>
  <c r="Q253"/>
  <c r="P253"/>
  <c r="K2903" i="12"/>
  <c r="O253" i="15" s="1"/>
  <c r="I2903" i="12"/>
  <c r="N253" i="15" s="1"/>
  <c r="G2903" i="12"/>
  <c r="M253" i="15" s="1"/>
  <c r="E2903" i="12"/>
  <c r="S2869"/>
  <c r="S252" i="15" s="1"/>
  <c r="Q2869" i="12"/>
  <c r="R252" i="15" s="1"/>
  <c r="Q252"/>
  <c r="P252"/>
  <c r="K2869" i="12"/>
  <c r="O252" i="15" s="1"/>
  <c r="I2869" i="12"/>
  <c r="N252" i="15" s="1"/>
  <c r="G2869" i="12"/>
  <c r="M252" i="15" s="1"/>
  <c r="E2869" i="12"/>
  <c r="L252" i="15" s="1"/>
  <c r="S2868" i="12"/>
  <c r="S251" i="15" s="1"/>
  <c r="Q2868" i="12"/>
  <c r="R251" i="15" s="1"/>
  <c r="Q251"/>
  <c r="P251"/>
  <c r="K2868" i="12"/>
  <c r="O251" i="15" s="1"/>
  <c r="I2868" i="12"/>
  <c r="N251" i="15" s="1"/>
  <c r="G2868" i="12"/>
  <c r="M251" i="15" s="1"/>
  <c r="E2868" i="12"/>
  <c r="L251" i="15" s="1"/>
  <c r="S2867" i="12"/>
  <c r="S250" i="15" s="1"/>
  <c r="Q2867" i="12"/>
  <c r="R250" i="15" s="1"/>
  <c r="Q250"/>
  <c r="P250"/>
  <c r="K2867" i="12"/>
  <c r="O250" i="15" s="1"/>
  <c r="I2867" i="12"/>
  <c r="N250" i="15" s="1"/>
  <c r="G2867" i="12"/>
  <c r="M250" i="15" s="1"/>
  <c r="E2867" i="12"/>
  <c r="S2833"/>
  <c r="S249" i="15" s="1"/>
  <c r="Q2833" i="12"/>
  <c r="R249" i="15" s="1"/>
  <c r="Q249"/>
  <c r="P249"/>
  <c r="K2833" i="12"/>
  <c r="O249" i="15" s="1"/>
  <c r="I2833" i="12"/>
  <c r="N249" i="15" s="1"/>
  <c r="G2833" i="12"/>
  <c r="M249" i="15" s="1"/>
  <c r="E2833" i="12"/>
  <c r="L249" i="15" s="1"/>
  <c r="S2832" i="12"/>
  <c r="S248" i="15" s="1"/>
  <c r="Q2832" i="12"/>
  <c r="R248" i="15" s="1"/>
  <c r="Q248"/>
  <c r="P248"/>
  <c r="K2832" i="12"/>
  <c r="O248" i="15" s="1"/>
  <c r="I2832" i="12"/>
  <c r="N248" i="15" s="1"/>
  <c r="G2832" i="12"/>
  <c r="M248" i="15" s="1"/>
  <c r="E2832" i="12"/>
  <c r="L248" i="15" s="1"/>
  <c r="S2831" i="12"/>
  <c r="S247" i="15" s="1"/>
  <c r="Q2831" i="12"/>
  <c r="Q247" i="15"/>
  <c r="P247"/>
  <c r="K2831" i="12"/>
  <c r="O247" i="15" s="1"/>
  <c r="I2831" i="12"/>
  <c r="N247" i="15" s="1"/>
  <c r="G2831" i="12"/>
  <c r="M247" i="15" s="1"/>
  <c r="E2831" i="12"/>
  <c r="S2797"/>
  <c r="S246" i="15" s="1"/>
  <c r="Q2797" i="12"/>
  <c r="R246" i="15" s="1"/>
  <c r="Q246"/>
  <c r="P246"/>
  <c r="K2797" i="12"/>
  <c r="O246" i="15" s="1"/>
  <c r="I2797" i="12"/>
  <c r="N246" i="15" s="1"/>
  <c r="G2797" i="12"/>
  <c r="M246" i="15" s="1"/>
  <c r="E2797" i="12"/>
  <c r="L246" i="15" s="1"/>
  <c r="S2796" i="12"/>
  <c r="S245" i="15" s="1"/>
  <c r="Q2796" i="12"/>
  <c r="R245" i="15" s="1"/>
  <c r="Q245"/>
  <c r="P245"/>
  <c r="K2796" i="12"/>
  <c r="O245" i="15" s="1"/>
  <c r="I2796" i="12"/>
  <c r="N245" i="15" s="1"/>
  <c r="G2796" i="12"/>
  <c r="M245" i="15" s="1"/>
  <c r="E2796" i="12"/>
  <c r="L245" i="15" s="1"/>
  <c r="S2795" i="12"/>
  <c r="S244" i="15" s="1"/>
  <c r="Q2795" i="12"/>
  <c r="R244" i="15" s="1"/>
  <c r="Q244"/>
  <c r="P244"/>
  <c r="K2795" i="12"/>
  <c r="O244" i="15" s="1"/>
  <c r="I2795" i="12"/>
  <c r="N244" i="15" s="1"/>
  <c r="G2795" i="12"/>
  <c r="M244" i="15" s="1"/>
  <c r="E2795" i="12"/>
  <c r="S2761"/>
  <c r="S243" i="15" s="1"/>
  <c r="Q2761" i="12"/>
  <c r="R243" i="15" s="1"/>
  <c r="Q243"/>
  <c r="P243"/>
  <c r="K2761" i="12"/>
  <c r="O243" i="15" s="1"/>
  <c r="I2761" i="12"/>
  <c r="N243" i="15" s="1"/>
  <c r="G2761" i="12"/>
  <c r="M243" i="15" s="1"/>
  <c r="E2761" i="12"/>
  <c r="L243" i="15" s="1"/>
  <c r="S2760" i="12"/>
  <c r="S242" i="15" s="1"/>
  <c r="Q2760" i="12"/>
  <c r="R242" i="15" s="1"/>
  <c r="Q242"/>
  <c r="P242"/>
  <c r="K2760" i="12"/>
  <c r="O242" i="15" s="1"/>
  <c r="I2760" i="12"/>
  <c r="N242" i="15" s="1"/>
  <c r="G2760" i="12"/>
  <c r="M242" i="15" s="1"/>
  <c r="E2760" i="12"/>
  <c r="L242" i="15" s="1"/>
  <c r="S2759" i="12"/>
  <c r="S241" i="15" s="1"/>
  <c r="Q2759" i="12"/>
  <c r="R241" i="15" s="1"/>
  <c r="Q241"/>
  <c r="P241"/>
  <c r="K2759" i="12"/>
  <c r="O241" i="15" s="1"/>
  <c r="I2759" i="12"/>
  <c r="N241" i="15" s="1"/>
  <c r="G2759" i="12"/>
  <c r="M241" i="15" s="1"/>
  <c r="E2759" i="12"/>
  <c r="S2725"/>
  <c r="S240" i="15" s="1"/>
  <c r="Q2725" i="12"/>
  <c r="R240" i="15" s="1"/>
  <c r="Q240"/>
  <c r="P240"/>
  <c r="K2725" i="12"/>
  <c r="O240" i="15" s="1"/>
  <c r="I2725" i="12"/>
  <c r="N240" i="15" s="1"/>
  <c r="G2725" i="12"/>
  <c r="M240" i="15" s="1"/>
  <c r="E2725" i="12"/>
  <c r="L240" i="15" s="1"/>
  <c r="S2724" i="12"/>
  <c r="S239" i="15" s="1"/>
  <c r="Q2724" i="12"/>
  <c r="R239" i="15" s="1"/>
  <c r="Q239"/>
  <c r="P239"/>
  <c r="K2724" i="12"/>
  <c r="O239" i="15" s="1"/>
  <c r="I2724" i="12"/>
  <c r="N239" i="15" s="1"/>
  <c r="G2724" i="12"/>
  <c r="M239" i="15" s="1"/>
  <c r="E2724" i="12"/>
  <c r="L239" i="15" s="1"/>
  <c r="S2723" i="12"/>
  <c r="S238" i="15" s="1"/>
  <c r="Q2723" i="12"/>
  <c r="R238" i="15" s="1"/>
  <c r="Q238"/>
  <c r="P238"/>
  <c r="K2723" i="12"/>
  <c r="O238" i="15" s="1"/>
  <c r="I2723" i="12"/>
  <c r="N238" i="15" s="1"/>
  <c r="G2723" i="12"/>
  <c r="M238" i="15" s="1"/>
  <c r="E2723" i="12"/>
  <c r="S2689"/>
  <c r="S237" i="15" s="1"/>
  <c r="Q2689" i="12"/>
  <c r="R237" i="15" s="1"/>
  <c r="Q237"/>
  <c r="P237"/>
  <c r="K2689" i="12"/>
  <c r="O237" i="15" s="1"/>
  <c r="I2689" i="12"/>
  <c r="N237" i="15" s="1"/>
  <c r="G2689" i="12"/>
  <c r="M237" i="15" s="1"/>
  <c r="E2689" i="12"/>
  <c r="L237" i="15" s="1"/>
  <c r="S2688" i="12"/>
  <c r="S236" i="15" s="1"/>
  <c r="Q2688" i="12"/>
  <c r="R236" i="15" s="1"/>
  <c r="Q236"/>
  <c r="P236"/>
  <c r="K2688" i="12"/>
  <c r="O236" i="15" s="1"/>
  <c r="I2688" i="12"/>
  <c r="N236" i="15" s="1"/>
  <c r="G2688" i="12"/>
  <c r="M236" i="15" s="1"/>
  <c r="E2688" i="12"/>
  <c r="L236" i="15" s="1"/>
  <c r="S2687" i="12"/>
  <c r="S235" i="15" s="1"/>
  <c r="Q2687" i="12"/>
  <c r="R235" i="15" s="1"/>
  <c r="Q235"/>
  <c r="P235"/>
  <c r="K2687" i="12"/>
  <c r="O235" i="15" s="1"/>
  <c r="I2687" i="12"/>
  <c r="N235" i="15" s="1"/>
  <c r="G2687" i="12"/>
  <c r="M235" i="15" s="1"/>
  <c r="E2687" i="12"/>
  <c r="S2653"/>
  <c r="S234" i="15" s="1"/>
  <c r="Q2653" i="12"/>
  <c r="R234" i="15" s="1"/>
  <c r="Q234"/>
  <c r="P234"/>
  <c r="K2653" i="12"/>
  <c r="O234" i="15" s="1"/>
  <c r="I2653" i="12"/>
  <c r="N234" i="15" s="1"/>
  <c r="G2653" i="12"/>
  <c r="M234" i="15" s="1"/>
  <c r="E2653" i="12"/>
  <c r="L234" i="15" s="1"/>
  <c r="S2652" i="12"/>
  <c r="S233" i="15" s="1"/>
  <c r="Q2652" i="12"/>
  <c r="R233" i="15" s="1"/>
  <c r="Q233"/>
  <c r="P233"/>
  <c r="K2652" i="12"/>
  <c r="O233" i="15" s="1"/>
  <c r="I2652" i="12"/>
  <c r="N233" i="15" s="1"/>
  <c r="G2652" i="12"/>
  <c r="M233" i="15" s="1"/>
  <c r="E2652" i="12"/>
  <c r="L233" i="15" s="1"/>
  <c r="S2651" i="12"/>
  <c r="S232" i="15" s="1"/>
  <c r="Q2651" i="12"/>
  <c r="R232" i="15" s="1"/>
  <c r="Q232"/>
  <c r="P232"/>
  <c r="K2651" i="12"/>
  <c r="O232" i="15" s="1"/>
  <c r="I2651" i="12"/>
  <c r="N232" i="15" s="1"/>
  <c r="G2651" i="12"/>
  <c r="M232" i="15" s="1"/>
  <c r="E2651" i="12"/>
  <c r="S2617"/>
  <c r="S231" i="15" s="1"/>
  <c r="Q2617" i="12"/>
  <c r="R231" i="15" s="1"/>
  <c r="Q231"/>
  <c r="P231"/>
  <c r="K2617" i="12"/>
  <c r="O231" i="15" s="1"/>
  <c r="I2617" i="12"/>
  <c r="N231" i="15" s="1"/>
  <c r="G2617" i="12"/>
  <c r="M231" i="15" s="1"/>
  <c r="E2617" i="12"/>
  <c r="L231" i="15" s="1"/>
  <c r="S2616" i="12"/>
  <c r="S230" i="15" s="1"/>
  <c r="Q2616" i="12"/>
  <c r="R230" i="15" s="1"/>
  <c r="Q230"/>
  <c r="P230"/>
  <c r="K2616" i="12"/>
  <c r="O230" i="15" s="1"/>
  <c r="I2616" i="12"/>
  <c r="N230" i="15" s="1"/>
  <c r="G2616" i="12"/>
  <c r="M230" i="15" s="1"/>
  <c r="E2616" i="12"/>
  <c r="L230" i="15" s="1"/>
  <c r="S2615" i="12"/>
  <c r="S229" i="15" s="1"/>
  <c r="Q2615" i="12"/>
  <c r="R229" i="15" s="1"/>
  <c r="Q229"/>
  <c r="P229"/>
  <c r="K2615" i="12"/>
  <c r="O229" i="15" s="1"/>
  <c r="I2615" i="12"/>
  <c r="N229" i="15" s="1"/>
  <c r="G2615" i="12"/>
  <c r="M229" i="15" s="1"/>
  <c r="E2615" i="12"/>
  <c r="S2581"/>
  <c r="S228" i="15" s="1"/>
  <c r="Q2581" i="12"/>
  <c r="R228" i="15" s="1"/>
  <c r="Q228"/>
  <c r="P228"/>
  <c r="K2581" i="12"/>
  <c r="O228" i="15" s="1"/>
  <c r="I2581" i="12"/>
  <c r="N228" i="15" s="1"/>
  <c r="G2581" i="12"/>
  <c r="M228" i="15" s="1"/>
  <c r="E2581" i="12"/>
  <c r="L228" i="15" s="1"/>
  <c r="S2580" i="12"/>
  <c r="S227" i="15" s="1"/>
  <c r="Q2580" i="12"/>
  <c r="R227" i="15" s="1"/>
  <c r="Q227"/>
  <c r="P227"/>
  <c r="K2580" i="12"/>
  <c r="O227" i="15" s="1"/>
  <c r="I2580" i="12"/>
  <c r="N227" i="15" s="1"/>
  <c r="G2580" i="12"/>
  <c r="M227" i="15" s="1"/>
  <c r="E2580" i="12"/>
  <c r="L227" i="15" s="1"/>
  <c r="S2579" i="12"/>
  <c r="S226" i="15" s="1"/>
  <c r="Q2579" i="12"/>
  <c r="R226" i="15" s="1"/>
  <c r="Q226"/>
  <c r="P226"/>
  <c r="K2579" i="12"/>
  <c r="O226" i="15" s="1"/>
  <c r="I2579" i="12"/>
  <c r="N226" i="15" s="1"/>
  <c r="G2579" i="12"/>
  <c r="M226" i="15" s="1"/>
  <c r="E2579" i="12"/>
  <c r="S2545"/>
  <c r="S225" i="15" s="1"/>
  <c r="Q2545" i="12"/>
  <c r="R225" i="15" s="1"/>
  <c r="Q225"/>
  <c r="P225"/>
  <c r="K2545" i="12"/>
  <c r="O225" i="15" s="1"/>
  <c r="I2545" i="12"/>
  <c r="N225" i="15" s="1"/>
  <c r="G2545" i="12"/>
  <c r="M225" i="15" s="1"/>
  <c r="E2545" i="12"/>
  <c r="L225" i="15" s="1"/>
  <c r="S2544" i="12"/>
  <c r="S224" i="15" s="1"/>
  <c r="Q2544" i="12"/>
  <c r="R224" i="15" s="1"/>
  <c r="Q224"/>
  <c r="P224"/>
  <c r="K2544" i="12"/>
  <c r="O224" i="15" s="1"/>
  <c r="I2544" i="12"/>
  <c r="N224" i="15" s="1"/>
  <c r="G2544" i="12"/>
  <c r="M224" i="15" s="1"/>
  <c r="E2544" i="12"/>
  <c r="L224" i="15" s="1"/>
  <c r="S2543" i="12"/>
  <c r="S223" i="15" s="1"/>
  <c r="Q2543" i="12"/>
  <c r="R223" i="15" s="1"/>
  <c r="Q223"/>
  <c r="P223"/>
  <c r="K2543" i="12"/>
  <c r="O223" i="15" s="1"/>
  <c r="I2543" i="12"/>
  <c r="N223" i="15" s="1"/>
  <c r="G2543" i="12"/>
  <c r="M223" i="15" s="1"/>
  <c r="E2543" i="12"/>
  <c r="S2509"/>
  <c r="S222" i="15" s="1"/>
  <c r="Q2509" i="12"/>
  <c r="R222" i="15" s="1"/>
  <c r="Q222"/>
  <c r="P222"/>
  <c r="K2509" i="12"/>
  <c r="O222" i="15" s="1"/>
  <c r="I2509" i="12"/>
  <c r="N222" i="15" s="1"/>
  <c r="G2509" i="12"/>
  <c r="M222" i="15" s="1"/>
  <c r="E2509" i="12"/>
  <c r="L222" i="15" s="1"/>
  <c r="S2508" i="12"/>
  <c r="S221" i="15" s="1"/>
  <c r="Q2508" i="12"/>
  <c r="R221" i="15" s="1"/>
  <c r="Q221"/>
  <c r="P221"/>
  <c r="K2508" i="12"/>
  <c r="O221" i="15" s="1"/>
  <c r="I2508" i="12"/>
  <c r="N221" i="15" s="1"/>
  <c r="G2508" i="12"/>
  <c r="M221" i="15" s="1"/>
  <c r="E2508" i="12"/>
  <c r="L221" i="15" s="1"/>
  <c r="S2507" i="12"/>
  <c r="S220" i="15" s="1"/>
  <c r="Q2507" i="12"/>
  <c r="R220" i="15" s="1"/>
  <c r="Q220"/>
  <c r="P220"/>
  <c r="K2507" i="12"/>
  <c r="O220" i="15" s="1"/>
  <c r="I2507" i="12"/>
  <c r="N220" i="15" s="1"/>
  <c r="G2507" i="12"/>
  <c r="M220" i="15" s="1"/>
  <c r="E2507" i="12"/>
  <c r="S2473"/>
  <c r="S219" i="15" s="1"/>
  <c r="Q2473" i="12"/>
  <c r="R219" i="15" s="1"/>
  <c r="Q219"/>
  <c r="P219"/>
  <c r="K2473" i="12"/>
  <c r="O219" i="15" s="1"/>
  <c r="I2473" i="12"/>
  <c r="N219" i="15" s="1"/>
  <c r="G2473" i="12"/>
  <c r="M219" i="15" s="1"/>
  <c r="E2473" i="12"/>
  <c r="L219" i="15" s="1"/>
  <c r="S2472" i="12"/>
  <c r="S218" i="15" s="1"/>
  <c r="Q2472" i="12"/>
  <c r="R218" i="15" s="1"/>
  <c r="Q218"/>
  <c r="P218"/>
  <c r="K2472" i="12"/>
  <c r="O218" i="15" s="1"/>
  <c r="I2472" i="12"/>
  <c r="N218" i="15" s="1"/>
  <c r="G2472" i="12"/>
  <c r="M218" i="15" s="1"/>
  <c r="E2472" i="12"/>
  <c r="L218" i="15" s="1"/>
  <c r="S2471" i="12"/>
  <c r="S217" i="15" s="1"/>
  <c r="Q2471" i="12"/>
  <c r="R217" i="15" s="1"/>
  <c r="Q217"/>
  <c r="P217"/>
  <c r="K2471" i="12"/>
  <c r="O217" i="15" s="1"/>
  <c r="I2471" i="12"/>
  <c r="N217" i="15" s="1"/>
  <c r="G2471" i="12"/>
  <c r="M217" i="15" s="1"/>
  <c r="E2471" i="12"/>
  <c r="S2437"/>
  <c r="S216" i="15" s="1"/>
  <c r="Q2437" i="12"/>
  <c r="R216" i="15" s="1"/>
  <c r="Q216"/>
  <c r="P216"/>
  <c r="K2437" i="12"/>
  <c r="O216" i="15" s="1"/>
  <c r="I2437" i="12"/>
  <c r="N216" i="15" s="1"/>
  <c r="G2437" i="12"/>
  <c r="M216" i="15" s="1"/>
  <c r="E2437" i="12"/>
  <c r="L216" i="15" s="1"/>
  <c r="S2436" i="12"/>
  <c r="S215" i="15" s="1"/>
  <c r="Q2436" i="12"/>
  <c r="R215" i="15" s="1"/>
  <c r="Q215"/>
  <c r="P215"/>
  <c r="K2436" i="12"/>
  <c r="O215" i="15" s="1"/>
  <c r="I2436" i="12"/>
  <c r="N215" i="15" s="1"/>
  <c r="G2436" i="12"/>
  <c r="M215" i="15" s="1"/>
  <c r="E2436" i="12"/>
  <c r="L215" i="15" s="1"/>
  <c r="S2435" i="12"/>
  <c r="S214" i="15" s="1"/>
  <c r="Q2435" i="12"/>
  <c r="R214" i="15" s="1"/>
  <c r="Q214"/>
  <c r="P214"/>
  <c r="K2435" i="12"/>
  <c r="O214" i="15" s="1"/>
  <c r="I2435" i="12"/>
  <c r="N214" i="15" s="1"/>
  <c r="G2435" i="12"/>
  <c r="M214" i="15" s="1"/>
  <c r="E2435" i="12"/>
  <c r="S2401"/>
  <c r="S213" i="15" s="1"/>
  <c r="Q2401" i="12"/>
  <c r="R213" i="15" s="1"/>
  <c r="Q213"/>
  <c r="P213"/>
  <c r="K2401" i="12"/>
  <c r="O213" i="15" s="1"/>
  <c r="I2401" i="12"/>
  <c r="N213" i="15" s="1"/>
  <c r="G2401" i="12"/>
  <c r="M213" i="15" s="1"/>
  <c r="E2401" i="12"/>
  <c r="L213" i="15" s="1"/>
  <c r="S2400" i="12"/>
  <c r="S212" i="15" s="1"/>
  <c r="Q2400" i="12"/>
  <c r="R212" i="15" s="1"/>
  <c r="Q212"/>
  <c r="P212"/>
  <c r="K2400" i="12"/>
  <c r="O212" i="15" s="1"/>
  <c r="I2400" i="12"/>
  <c r="N212" i="15" s="1"/>
  <c r="G2400" i="12"/>
  <c r="M212" i="15" s="1"/>
  <c r="E2400" i="12"/>
  <c r="L212" i="15" s="1"/>
  <c r="S2399" i="12"/>
  <c r="S211" i="15" s="1"/>
  <c r="Q2399" i="12"/>
  <c r="R211" i="15" s="1"/>
  <c r="Q211"/>
  <c r="P211"/>
  <c r="K2399" i="12"/>
  <c r="O211" i="15" s="1"/>
  <c r="I2399" i="12"/>
  <c r="N211" i="15" s="1"/>
  <c r="G2399" i="12"/>
  <c r="M211" i="15" s="1"/>
  <c r="E2399" i="12"/>
  <c r="S2365"/>
  <c r="S210" i="15" s="1"/>
  <c r="Q2365" i="12"/>
  <c r="R210" i="15" s="1"/>
  <c r="Q210"/>
  <c r="P210"/>
  <c r="K2365" i="12"/>
  <c r="O210" i="15" s="1"/>
  <c r="I2365" i="12"/>
  <c r="N210" i="15" s="1"/>
  <c r="G2365" i="12"/>
  <c r="M210" i="15" s="1"/>
  <c r="E2365" i="12"/>
  <c r="L210" i="15" s="1"/>
  <c r="S2364" i="12"/>
  <c r="S209" i="15" s="1"/>
  <c r="Q2364" i="12"/>
  <c r="R209" i="15" s="1"/>
  <c r="Q209"/>
  <c r="P209"/>
  <c r="K2364" i="12"/>
  <c r="O209" i="15" s="1"/>
  <c r="I2364" i="12"/>
  <c r="N209" i="15" s="1"/>
  <c r="G2364" i="12"/>
  <c r="M209" i="15" s="1"/>
  <c r="E2364" i="12"/>
  <c r="L209" i="15" s="1"/>
  <c r="S2363" i="12"/>
  <c r="S208" i="15" s="1"/>
  <c r="Q2363" i="12"/>
  <c r="R208" i="15" s="1"/>
  <c r="Q208"/>
  <c r="P208"/>
  <c r="K2363" i="12"/>
  <c r="O208" i="15" s="1"/>
  <c r="I2363" i="12"/>
  <c r="N208" i="15" s="1"/>
  <c r="G2363" i="12"/>
  <c r="M208" i="15" s="1"/>
  <c r="E2363" i="12"/>
  <c r="S2329"/>
  <c r="S207" i="15" s="1"/>
  <c r="Q2329" i="12"/>
  <c r="R207" i="15" s="1"/>
  <c r="Q207"/>
  <c r="P207"/>
  <c r="K2329" i="12"/>
  <c r="O207" i="15" s="1"/>
  <c r="I2329" i="12"/>
  <c r="N207" i="15" s="1"/>
  <c r="G2329" i="12"/>
  <c r="M207" i="15" s="1"/>
  <c r="E2329" i="12"/>
  <c r="L207" i="15" s="1"/>
  <c r="S2328" i="12"/>
  <c r="S206" i="15" s="1"/>
  <c r="Q2328" i="12"/>
  <c r="R206" i="15" s="1"/>
  <c r="Q206"/>
  <c r="P206"/>
  <c r="K2328" i="12"/>
  <c r="O206" i="15" s="1"/>
  <c r="I2328" i="12"/>
  <c r="N206" i="15" s="1"/>
  <c r="G2328" i="12"/>
  <c r="M206" i="15" s="1"/>
  <c r="E2328" i="12"/>
  <c r="L206" i="15" s="1"/>
  <c r="S2327" i="12"/>
  <c r="S205" i="15" s="1"/>
  <c r="Q2327" i="12"/>
  <c r="R205" i="15" s="1"/>
  <c r="Q205"/>
  <c r="P205"/>
  <c r="K2327" i="12"/>
  <c r="O205" i="15" s="1"/>
  <c r="I2327" i="12"/>
  <c r="N205" i="15" s="1"/>
  <c r="G2327" i="12"/>
  <c r="M205" i="15" s="1"/>
  <c r="E2327" i="12"/>
  <c r="S2294"/>
  <c r="S204" i="15" s="1"/>
  <c r="Q2294" i="12"/>
  <c r="R204" i="15" s="1"/>
  <c r="Q204"/>
  <c r="P204"/>
  <c r="K2294" i="12"/>
  <c r="O204" i="15" s="1"/>
  <c r="I2294" i="12"/>
  <c r="N204" i="15" s="1"/>
  <c r="G2294" i="12"/>
  <c r="M204" i="15" s="1"/>
  <c r="E2294" i="12"/>
  <c r="L204" i="15" s="1"/>
  <c r="S2293" i="12"/>
  <c r="S203" i="15" s="1"/>
  <c r="Q2293" i="12"/>
  <c r="R203" i="15" s="1"/>
  <c r="Q203"/>
  <c r="P203"/>
  <c r="K2293" i="12"/>
  <c r="O203" i="15" s="1"/>
  <c r="I2293" i="12"/>
  <c r="N203" i="15" s="1"/>
  <c r="G2293" i="12"/>
  <c r="M203" i="15" s="1"/>
  <c r="E2293" i="12"/>
  <c r="L203" i="15" s="1"/>
  <c r="S2292" i="12"/>
  <c r="S202" i="15" s="1"/>
  <c r="Q2292" i="12"/>
  <c r="R202" i="15" s="1"/>
  <c r="Q202"/>
  <c r="P202"/>
  <c r="K2292" i="12"/>
  <c r="O202" i="15" s="1"/>
  <c r="I2292" i="12"/>
  <c r="N202" i="15" s="1"/>
  <c r="G2292" i="12"/>
  <c r="M202" i="15" s="1"/>
  <c r="E2292" i="12"/>
  <c r="S2258"/>
  <c r="S201" i="15" s="1"/>
  <c r="Q2258" i="12"/>
  <c r="R201" i="15" s="1"/>
  <c r="Q201"/>
  <c r="P201"/>
  <c r="K2258" i="12"/>
  <c r="O201" i="15" s="1"/>
  <c r="I2258" i="12"/>
  <c r="N201" i="15" s="1"/>
  <c r="G2258" i="12"/>
  <c r="M201" i="15" s="1"/>
  <c r="E2258" i="12"/>
  <c r="L201" i="15" s="1"/>
  <c r="S2257" i="12"/>
  <c r="S200" i="15" s="1"/>
  <c r="Q2257" i="12"/>
  <c r="R200" i="15" s="1"/>
  <c r="Q200"/>
  <c r="P200"/>
  <c r="K2257" i="12"/>
  <c r="O200" i="15" s="1"/>
  <c r="I2257" i="12"/>
  <c r="N200" i="15" s="1"/>
  <c r="G2257" i="12"/>
  <c r="M200" i="15" s="1"/>
  <c r="E2257" i="12"/>
  <c r="L200" i="15" s="1"/>
  <c r="S2256" i="12"/>
  <c r="S199" i="15" s="1"/>
  <c r="Q2256" i="12"/>
  <c r="R199" i="15" s="1"/>
  <c r="Q199"/>
  <c r="P199"/>
  <c r="K2256" i="12"/>
  <c r="O199" i="15" s="1"/>
  <c r="I2256" i="12"/>
  <c r="N199" i="15" s="1"/>
  <c r="G2256" i="12"/>
  <c r="M199" i="15" s="1"/>
  <c r="E2256" i="12"/>
  <c r="S2222"/>
  <c r="S198" i="15" s="1"/>
  <c r="Q2222" i="12"/>
  <c r="R198" i="15" s="1"/>
  <c r="Q198"/>
  <c r="P198"/>
  <c r="K2222" i="12"/>
  <c r="O198" i="15" s="1"/>
  <c r="I2222" i="12"/>
  <c r="N198" i="15" s="1"/>
  <c r="G2222" i="12"/>
  <c r="M198" i="15" s="1"/>
  <c r="E2222" i="12"/>
  <c r="L198" i="15" s="1"/>
  <c r="S2221" i="12"/>
  <c r="S197" i="15" s="1"/>
  <c r="Q2221" i="12"/>
  <c r="R197" i="15" s="1"/>
  <c r="Q197"/>
  <c r="P197"/>
  <c r="K2221" i="12"/>
  <c r="O197" i="15" s="1"/>
  <c r="I2221" i="12"/>
  <c r="N197" i="15" s="1"/>
  <c r="G2221" i="12"/>
  <c r="M197" i="15" s="1"/>
  <c r="E2221" i="12"/>
  <c r="L197" i="15" s="1"/>
  <c r="S2220" i="12"/>
  <c r="S196" i="15" s="1"/>
  <c r="Q2220" i="12"/>
  <c r="R196" i="15" s="1"/>
  <c r="Q196"/>
  <c r="P196"/>
  <c r="K2220" i="12"/>
  <c r="O196" i="15" s="1"/>
  <c r="I2220" i="12"/>
  <c r="N196" i="15" s="1"/>
  <c r="G2220" i="12"/>
  <c r="M196" i="15" s="1"/>
  <c r="E2220" i="12"/>
  <c r="S2186"/>
  <c r="S195" i="15" s="1"/>
  <c r="Q2186" i="12"/>
  <c r="R195" i="15" s="1"/>
  <c r="Q195"/>
  <c r="P195"/>
  <c r="K2186" i="12"/>
  <c r="O195" i="15" s="1"/>
  <c r="I2186" i="12"/>
  <c r="N195" i="15" s="1"/>
  <c r="G2186" i="12"/>
  <c r="M195" i="15" s="1"/>
  <c r="E2186" i="12"/>
  <c r="L195" i="15" s="1"/>
  <c r="S2185" i="12"/>
  <c r="S194" i="15" s="1"/>
  <c r="Q2185" i="12"/>
  <c r="R194" i="15" s="1"/>
  <c r="Q194"/>
  <c r="P194"/>
  <c r="K2185" i="12"/>
  <c r="O194" i="15" s="1"/>
  <c r="I2185" i="12"/>
  <c r="N194" i="15" s="1"/>
  <c r="G2185" i="12"/>
  <c r="M194" i="15" s="1"/>
  <c r="E2185" i="12"/>
  <c r="L194" i="15" s="1"/>
  <c r="S2184" i="12"/>
  <c r="S193" i="15" s="1"/>
  <c r="Q2184" i="12"/>
  <c r="R193" i="15" s="1"/>
  <c r="Q193"/>
  <c r="P193"/>
  <c r="K2184" i="12"/>
  <c r="O193" i="15" s="1"/>
  <c r="I2184" i="12"/>
  <c r="N193" i="15" s="1"/>
  <c r="G2184" i="12"/>
  <c r="M193" i="15" s="1"/>
  <c r="E2184" i="12"/>
  <c r="S2150"/>
  <c r="S192" i="15" s="1"/>
  <c r="Q2150" i="12"/>
  <c r="R192" i="15" s="1"/>
  <c r="Q192"/>
  <c r="P192"/>
  <c r="K2150" i="12"/>
  <c r="O192" i="15" s="1"/>
  <c r="I2150" i="12"/>
  <c r="N192" i="15" s="1"/>
  <c r="G2150" i="12"/>
  <c r="M192" i="15" s="1"/>
  <c r="E2150" i="12"/>
  <c r="L192" i="15" s="1"/>
  <c r="S2149" i="12"/>
  <c r="S191" i="15" s="1"/>
  <c r="Q2149" i="12"/>
  <c r="R191" i="15" s="1"/>
  <c r="Q191"/>
  <c r="P191"/>
  <c r="K2149" i="12"/>
  <c r="O191" i="15" s="1"/>
  <c r="I2149" i="12"/>
  <c r="N191" i="15" s="1"/>
  <c r="G2149" i="12"/>
  <c r="M191" i="15" s="1"/>
  <c r="E2149" i="12"/>
  <c r="L191" i="15" s="1"/>
  <c r="S2148" i="12"/>
  <c r="S190" i="15" s="1"/>
  <c r="Q2148" i="12"/>
  <c r="R190" i="15" s="1"/>
  <c r="Q190"/>
  <c r="P190"/>
  <c r="K2148" i="12"/>
  <c r="O190" i="15" s="1"/>
  <c r="I2148" i="12"/>
  <c r="N190" i="15" s="1"/>
  <c r="G2148" i="12"/>
  <c r="M190" i="15" s="1"/>
  <c r="E2148" i="12"/>
  <c r="S2114"/>
  <c r="S189" i="15" s="1"/>
  <c r="Q2114" i="12"/>
  <c r="R189" i="15" s="1"/>
  <c r="Q189"/>
  <c r="P189"/>
  <c r="K2114" i="12"/>
  <c r="O189" i="15" s="1"/>
  <c r="I2114" i="12"/>
  <c r="N189" i="15" s="1"/>
  <c r="G2114" i="12"/>
  <c r="M189" i="15" s="1"/>
  <c r="E2114" i="12"/>
  <c r="L189" i="15" s="1"/>
  <c r="S2113" i="12"/>
  <c r="S188" i="15" s="1"/>
  <c r="Q2113" i="12"/>
  <c r="R188" i="15" s="1"/>
  <c r="Q188"/>
  <c r="P188"/>
  <c r="K2113" i="12"/>
  <c r="O188" i="15" s="1"/>
  <c r="I2113" i="12"/>
  <c r="N188" i="15" s="1"/>
  <c r="G2113" i="12"/>
  <c r="M188" i="15" s="1"/>
  <c r="E2113" i="12"/>
  <c r="L188" i="15" s="1"/>
  <c r="S2112" i="12"/>
  <c r="S187" i="15" s="1"/>
  <c r="Q2112" i="12"/>
  <c r="R187" i="15" s="1"/>
  <c r="Q187"/>
  <c r="P187"/>
  <c r="K2112" i="12"/>
  <c r="O187" i="15" s="1"/>
  <c r="I2112" i="12"/>
  <c r="N187" i="15" s="1"/>
  <c r="G2112" i="12"/>
  <c r="M187" i="15" s="1"/>
  <c r="E2112" i="12"/>
  <c r="S2078"/>
  <c r="S186" i="15" s="1"/>
  <c r="Q2078" i="12"/>
  <c r="R186" i="15" s="1"/>
  <c r="Q186"/>
  <c r="P186"/>
  <c r="K2078" i="12"/>
  <c r="O186" i="15" s="1"/>
  <c r="I2078" i="12"/>
  <c r="N186" i="15" s="1"/>
  <c r="G2078" i="12"/>
  <c r="M186" i="15" s="1"/>
  <c r="E2078" i="12"/>
  <c r="L186" i="15" s="1"/>
  <c r="S2077" i="12"/>
  <c r="S185" i="15" s="1"/>
  <c r="Q2077" i="12"/>
  <c r="R185" i="15" s="1"/>
  <c r="Q185"/>
  <c r="P185"/>
  <c r="K2077" i="12"/>
  <c r="O185" i="15" s="1"/>
  <c r="I2077" i="12"/>
  <c r="N185" i="15" s="1"/>
  <c r="G2077" i="12"/>
  <c r="M185" i="15" s="1"/>
  <c r="E2077" i="12"/>
  <c r="L185" i="15" s="1"/>
  <c r="S2076" i="12"/>
  <c r="S184" i="15" s="1"/>
  <c r="Q2076" i="12"/>
  <c r="R184" i="15" s="1"/>
  <c r="Q184"/>
  <c r="P184"/>
  <c r="K2076" i="12"/>
  <c r="O184" i="15" s="1"/>
  <c r="I2076" i="12"/>
  <c r="N184" i="15" s="1"/>
  <c r="G2076" i="12"/>
  <c r="M184" i="15" s="1"/>
  <c r="E2076" i="12"/>
  <c r="S2042"/>
  <c r="S183" i="15" s="1"/>
  <c r="Q2042" i="12"/>
  <c r="R183" i="15" s="1"/>
  <c r="Q183"/>
  <c r="P183"/>
  <c r="K2042" i="12"/>
  <c r="O183" i="15" s="1"/>
  <c r="I2042" i="12"/>
  <c r="N183" i="15" s="1"/>
  <c r="G2042" i="12"/>
  <c r="M183" i="15" s="1"/>
  <c r="E2042" i="12"/>
  <c r="L183" i="15" s="1"/>
  <c r="S2041" i="12"/>
  <c r="S182" i="15" s="1"/>
  <c r="Q2041" i="12"/>
  <c r="R182" i="15" s="1"/>
  <c r="Q182"/>
  <c r="P182"/>
  <c r="K2041" i="12"/>
  <c r="O182" i="15" s="1"/>
  <c r="I2041" i="12"/>
  <c r="N182" i="15" s="1"/>
  <c r="G2041" i="12"/>
  <c r="M182" i="15" s="1"/>
  <c r="E2041" i="12"/>
  <c r="L182" i="15" s="1"/>
  <c r="S2040" i="12"/>
  <c r="S181" i="15" s="1"/>
  <c r="Q2040" i="12"/>
  <c r="R181" i="15" s="1"/>
  <c r="Q181"/>
  <c r="P181"/>
  <c r="K2040" i="12"/>
  <c r="O181" i="15" s="1"/>
  <c r="I2040" i="12"/>
  <c r="N181" i="15" s="1"/>
  <c r="G2040" i="12"/>
  <c r="M181" i="15" s="1"/>
  <c r="E2040" i="12"/>
  <c r="S2006"/>
  <c r="S180" i="15" s="1"/>
  <c r="Q2006" i="12"/>
  <c r="R180" i="15" s="1"/>
  <c r="Q180"/>
  <c r="P180"/>
  <c r="K2006" i="12"/>
  <c r="O180" i="15" s="1"/>
  <c r="I2006" i="12"/>
  <c r="N180" i="15" s="1"/>
  <c r="G2006" i="12"/>
  <c r="M180" i="15" s="1"/>
  <c r="E2006" i="12"/>
  <c r="L180" i="15" s="1"/>
  <c r="S2005" i="12"/>
  <c r="S179" i="15" s="1"/>
  <c r="Q2005" i="12"/>
  <c r="R179" i="15" s="1"/>
  <c r="Q179"/>
  <c r="P179"/>
  <c r="K2005" i="12"/>
  <c r="O179" i="15" s="1"/>
  <c r="I2005" i="12"/>
  <c r="N179" i="15" s="1"/>
  <c r="G2005" i="12"/>
  <c r="M179" i="15" s="1"/>
  <c r="E2005" i="12"/>
  <c r="L179" i="15" s="1"/>
  <c r="S2004" i="12"/>
  <c r="S178" i="15" s="1"/>
  <c r="Q2004" i="12"/>
  <c r="R178" i="15" s="1"/>
  <c r="Q178"/>
  <c r="P178"/>
  <c r="K2004" i="12"/>
  <c r="O178" i="15" s="1"/>
  <c r="I2004" i="12"/>
  <c r="N178" i="15" s="1"/>
  <c r="G2004" i="12"/>
  <c r="M178" i="15" s="1"/>
  <c r="E2004" i="12"/>
  <c r="S1970"/>
  <c r="S177" i="15" s="1"/>
  <c r="Q1970" i="12"/>
  <c r="R177" i="15" s="1"/>
  <c r="Q177"/>
  <c r="P177"/>
  <c r="K1970" i="12"/>
  <c r="O177" i="15" s="1"/>
  <c r="I1970" i="12"/>
  <c r="N177" i="15" s="1"/>
  <c r="G1970" i="12"/>
  <c r="M177" i="15" s="1"/>
  <c r="E1970" i="12"/>
  <c r="L177" i="15" s="1"/>
  <c r="S1969" i="12"/>
  <c r="S176" i="15" s="1"/>
  <c r="Q1969" i="12"/>
  <c r="R176" i="15" s="1"/>
  <c r="Q176"/>
  <c r="P176"/>
  <c r="K1969" i="12"/>
  <c r="O176" i="15" s="1"/>
  <c r="I1969" i="12"/>
  <c r="N176" i="15" s="1"/>
  <c r="G1969" i="12"/>
  <c r="M176" i="15" s="1"/>
  <c r="E1969" i="12"/>
  <c r="L176" i="15" s="1"/>
  <c r="S1968" i="12"/>
  <c r="S175" i="15" s="1"/>
  <c r="Q1968" i="12"/>
  <c r="R175" i="15" s="1"/>
  <c r="Q175"/>
  <c r="P175"/>
  <c r="K1968" i="12"/>
  <c r="O175" i="15" s="1"/>
  <c r="I1968" i="12"/>
  <c r="N175" i="15" s="1"/>
  <c r="G1968" i="12"/>
  <c r="M175" i="15" s="1"/>
  <c r="E1968" i="12"/>
  <c r="S1934"/>
  <c r="S174" i="15" s="1"/>
  <c r="Q1934" i="12"/>
  <c r="R174" i="15" s="1"/>
  <c r="Q174"/>
  <c r="P174"/>
  <c r="K1934" i="12"/>
  <c r="O174" i="15" s="1"/>
  <c r="I1934" i="12"/>
  <c r="N174" i="15" s="1"/>
  <c r="G1934" i="12"/>
  <c r="M174" i="15" s="1"/>
  <c r="E1934" i="12"/>
  <c r="L174" i="15" s="1"/>
  <c r="S1933" i="12"/>
  <c r="S173" i="15" s="1"/>
  <c r="Q1933" i="12"/>
  <c r="R173" i="15" s="1"/>
  <c r="Q173"/>
  <c r="P173"/>
  <c r="K1933" i="12"/>
  <c r="O173" i="15" s="1"/>
  <c r="I1933" i="12"/>
  <c r="N173" i="15" s="1"/>
  <c r="G1933" i="12"/>
  <c r="M173" i="15" s="1"/>
  <c r="E1933" i="12"/>
  <c r="L173" i="15" s="1"/>
  <c r="S1932" i="12"/>
  <c r="S172" i="15" s="1"/>
  <c r="Q1932" i="12"/>
  <c r="R172" i="15" s="1"/>
  <c r="Q172"/>
  <c r="P172"/>
  <c r="K1932" i="12"/>
  <c r="O172" i="15" s="1"/>
  <c r="I1932" i="12"/>
  <c r="N172" i="15" s="1"/>
  <c r="G1932" i="12"/>
  <c r="M172" i="15" s="1"/>
  <c r="E1932" i="12"/>
  <c r="S1898"/>
  <c r="S171" i="15" s="1"/>
  <c r="Q1898" i="12"/>
  <c r="R171" i="15" s="1"/>
  <c r="Q171"/>
  <c r="P171"/>
  <c r="K1898" i="12"/>
  <c r="O171" i="15" s="1"/>
  <c r="I1898" i="12"/>
  <c r="N171" i="15" s="1"/>
  <c r="G1898" i="12"/>
  <c r="M171" i="15" s="1"/>
  <c r="E1898" i="12"/>
  <c r="L171" i="15" s="1"/>
  <c r="S1897" i="12"/>
  <c r="S170" i="15" s="1"/>
  <c r="Q1897" i="12"/>
  <c r="R170" i="15" s="1"/>
  <c r="Q170"/>
  <c r="P170"/>
  <c r="K1897" i="12"/>
  <c r="O170" i="15" s="1"/>
  <c r="I1897" i="12"/>
  <c r="N170" i="15" s="1"/>
  <c r="G1897" i="12"/>
  <c r="M170" i="15" s="1"/>
  <c r="E1897" i="12"/>
  <c r="L170" i="15" s="1"/>
  <c r="S1896" i="12"/>
  <c r="S169" i="15" s="1"/>
  <c r="Q1896" i="12"/>
  <c r="R169" i="15" s="1"/>
  <c r="Q169"/>
  <c r="P169"/>
  <c r="K1896" i="12"/>
  <c r="O169" i="15" s="1"/>
  <c r="I1896" i="12"/>
  <c r="N169" i="15" s="1"/>
  <c r="G1896" i="12"/>
  <c r="M169" i="15" s="1"/>
  <c r="E1896" i="12"/>
  <c r="S1862"/>
  <c r="S168" i="15" s="1"/>
  <c r="Q1862" i="12"/>
  <c r="R168" i="15" s="1"/>
  <c r="Q168"/>
  <c r="P168"/>
  <c r="K1862" i="12"/>
  <c r="O168" i="15" s="1"/>
  <c r="I1862" i="12"/>
  <c r="N168" i="15" s="1"/>
  <c r="G1862" i="12"/>
  <c r="M168" i="15" s="1"/>
  <c r="E1862" i="12"/>
  <c r="L168" i="15" s="1"/>
  <c r="S1861" i="12"/>
  <c r="S167" i="15" s="1"/>
  <c r="Q1861" i="12"/>
  <c r="R167" i="15" s="1"/>
  <c r="Q167"/>
  <c r="P167"/>
  <c r="K1861" i="12"/>
  <c r="O167" i="15" s="1"/>
  <c r="I1861" i="12"/>
  <c r="N167" i="15" s="1"/>
  <c r="G1861" i="12"/>
  <c r="M167" i="15" s="1"/>
  <c r="E1861" i="12"/>
  <c r="L167" i="15" s="1"/>
  <c r="S1860" i="12"/>
  <c r="S166" i="15" s="1"/>
  <c r="Q1860" i="12"/>
  <c r="R166" i="15" s="1"/>
  <c r="Q166"/>
  <c r="P166"/>
  <c r="K1860" i="12"/>
  <c r="O166" i="15" s="1"/>
  <c r="I1860" i="12"/>
  <c r="N166" i="15" s="1"/>
  <c r="G1860" i="12"/>
  <c r="M166" i="15" s="1"/>
  <c r="E1860" i="12"/>
  <c r="S1826"/>
  <c r="S165" i="15" s="1"/>
  <c r="Q1826" i="12"/>
  <c r="R165" i="15" s="1"/>
  <c r="Q165"/>
  <c r="P165"/>
  <c r="K1826" i="12"/>
  <c r="O165" i="15" s="1"/>
  <c r="I1826" i="12"/>
  <c r="N165" i="15" s="1"/>
  <c r="G1826" i="12"/>
  <c r="M165" i="15" s="1"/>
  <c r="E1826" i="12"/>
  <c r="L165" i="15" s="1"/>
  <c r="S1825" i="12"/>
  <c r="S164" i="15" s="1"/>
  <c r="Q1825" i="12"/>
  <c r="R164" i="15" s="1"/>
  <c r="Q164"/>
  <c r="P164"/>
  <c r="K1825" i="12"/>
  <c r="O164" i="15" s="1"/>
  <c r="I1825" i="12"/>
  <c r="N164" i="15" s="1"/>
  <c r="G1825" i="12"/>
  <c r="M164" i="15" s="1"/>
  <c r="E1825" i="12"/>
  <c r="L164" i="15" s="1"/>
  <c r="S1824" i="12"/>
  <c r="S163" i="15" s="1"/>
  <c r="Q1824" i="12"/>
  <c r="R163" i="15" s="1"/>
  <c r="Q163"/>
  <c r="P163"/>
  <c r="K1824" i="12"/>
  <c r="O163" i="15" s="1"/>
  <c r="I1824" i="12"/>
  <c r="N163" i="15" s="1"/>
  <c r="G1824" i="12"/>
  <c r="M163" i="15" s="1"/>
  <c r="E1824" i="12"/>
  <c r="S1790"/>
  <c r="S162" i="15" s="1"/>
  <c r="Q1790" i="12"/>
  <c r="R162" i="15" s="1"/>
  <c r="Q162"/>
  <c r="P162"/>
  <c r="K1790" i="12"/>
  <c r="O162" i="15" s="1"/>
  <c r="I1790" i="12"/>
  <c r="N162" i="15" s="1"/>
  <c r="G1790" i="12"/>
  <c r="M162" i="15" s="1"/>
  <c r="E1790" i="12"/>
  <c r="L162" i="15" s="1"/>
  <c r="S1789" i="12"/>
  <c r="S161" i="15" s="1"/>
  <c r="Q1789" i="12"/>
  <c r="R161" i="15" s="1"/>
  <c r="Q161"/>
  <c r="P161"/>
  <c r="K1789" i="12"/>
  <c r="O161" i="15" s="1"/>
  <c r="I1789" i="12"/>
  <c r="N161" i="15" s="1"/>
  <c r="G1789" i="12"/>
  <c r="M161" i="15" s="1"/>
  <c r="E1789" i="12"/>
  <c r="L161" i="15" s="1"/>
  <c r="S1788" i="12"/>
  <c r="S160" i="15" s="1"/>
  <c r="Q1788" i="12"/>
  <c r="R160" i="15" s="1"/>
  <c r="Q160"/>
  <c r="P160"/>
  <c r="K1788" i="12"/>
  <c r="O160" i="15" s="1"/>
  <c r="I1788" i="12"/>
  <c r="N160" i="15" s="1"/>
  <c r="G1788" i="12"/>
  <c r="M160" i="15" s="1"/>
  <c r="E1788" i="12"/>
  <c r="S1754"/>
  <c r="S159" i="15" s="1"/>
  <c r="Q1754" i="12"/>
  <c r="R159" i="15" s="1"/>
  <c r="Q159"/>
  <c r="P159"/>
  <c r="K1754" i="12"/>
  <c r="O159" i="15" s="1"/>
  <c r="I1754" i="12"/>
  <c r="N159" i="15" s="1"/>
  <c r="G1754" i="12"/>
  <c r="M159" i="15" s="1"/>
  <c r="E1754" i="12"/>
  <c r="L159" i="15" s="1"/>
  <c r="S1753" i="12"/>
  <c r="S158" i="15" s="1"/>
  <c r="Q1753" i="12"/>
  <c r="R158" i="15" s="1"/>
  <c r="Q158"/>
  <c r="P158"/>
  <c r="K1753" i="12"/>
  <c r="O158" i="15" s="1"/>
  <c r="I1753" i="12"/>
  <c r="N158" i="15" s="1"/>
  <c r="G1753" i="12"/>
  <c r="M158" i="15" s="1"/>
  <c r="E1753" i="12"/>
  <c r="L158" i="15" s="1"/>
  <c r="S1752" i="12"/>
  <c r="S157" i="15" s="1"/>
  <c r="Q1752" i="12"/>
  <c r="R157" i="15" s="1"/>
  <c r="Q157"/>
  <c r="P157"/>
  <c r="K1752" i="12"/>
  <c r="O157" i="15" s="1"/>
  <c r="I1752" i="12"/>
  <c r="N157" i="15" s="1"/>
  <c r="G1752" i="12"/>
  <c r="M157" i="15" s="1"/>
  <c r="E1752" i="12"/>
  <c r="S1718"/>
  <c r="S156" i="15" s="1"/>
  <c r="Q1718" i="12"/>
  <c r="R156" i="15" s="1"/>
  <c r="Q156"/>
  <c r="P156"/>
  <c r="K1718" i="12"/>
  <c r="O156" i="15" s="1"/>
  <c r="I1718" i="12"/>
  <c r="N156" i="15" s="1"/>
  <c r="G1718" i="12"/>
  <c r="M156" i="15" s="1"/>
  <c r="E1718" i="12"/>
  <c r="L156" i="15" s="1"/>
  <c r="S1717" i="12"/>
  <c r="S155" i="15" s="1"/>
  <c r="Q1717" i="12"/>
  <c r="R155" i="15" s="1"/>
  <c r="Q155"/>
  <c r="P155"/>
  <c r="K1717" i="12"/>
  <c r="O155" i="15" s="1"/>
  <c r="I1717" i="12"/>
  <c r="N155" i="15" s="1"/>
  <c r="G1717" i="12"/>
  <c r="M155" i="15" s="1"/>
  <c r="E1717" i="12"/>
  <c r="L155" i="15" s="1"/>
  <c r="S1716" i="12"/>
  <c r="S154" i="15" s="1"/>
  <c r="Q1716" i="12"/>
  <c r="R154" i="15" s="1"/>
  <c r="Q154"/>
  <c r="P154"/>
  <c r="K1716" i="12"/>
  <c r="O154" i="15" s="1"/>
  <c r="I1716" i="12"/>
  <c r="N154" i="15" s="1"/>
  <c r="G1716" i="12"/>
  <c r="M154" i="15" s="1"/>
  <c r="E1716" i="12"/>
  <c r="S1682"/>
  <c r="S153" i="15" s="1"/>
  <c r="Q1682" i="12"/>
  <c r="R153" i="15" s="1"/>
  <c r="Q153"/>
  <c r="P153"/>
  <c r="K1682" i="12"/>
  <c r="O153" i="15" s="1"/>
  <c r="I1682" i="12"/>
  <c r="N153" i="15" s="1"/>
  <c r="G1682" i="12"/>
  <c r="M153" i="15" s="1"/>
  <c r="E1682" i="12"/>
  <c r="L153" i="15" s="1"/>
  <c r="S1681" i="12"/>
  <c r="S152" i="15" s="1"/>
  <c r="Q1681" i="12"/>
  <c r="R152" i="15" s="1"/>
  <c r="Q152"/>
  <c r="P152"/>
  <c r="K1681" i="12"/>
  <c r="O152" i="15" s="1"/>
  <c r="I1681" i="12"/>
  <c r="N152" i="15" s="1"/>
  <c r="G1681" i="12"/>
  <c r="M152" i="15" s="1"/>
  <c r="E1681" i="12"/>
  <c r="L152" i="15" s="1"/>
  <c r="S1680" i="12"/>
  <c r="S151" i="15" s="1"/>
  <c r="Q1680" i="12"/>
  <c r="Q151" i="15"/>
  <c r="P151"/>
  <c r="K1680" i="12"/>
  <c r="O151" i="15" s="1"/>
  <c r="I1680" i="12"/>
  <c r="N151" i="15" s="1"/>
  <c r="G1680" i="12"/>
  <c r="M151" i="15" s="1"/>
  <c r="E1680" i="12"/>
  <c r="S1646"/>
  <c r="S150" i="15" s="1"/>
  <c r="Q1646" i="12"/>
  <c r="R150" i="15" s="1"/>
  <c r="Q150"/>
  <c r="P150"/>
  <c r="K1646" i="12"/>
  <c r="O150" i="15" s="1"/>
  <c r="I1646" i="12"/>
  <c r="N150" i="15" s="1"/>
  <c r="G1646" i="12"/>
  <c r="M150" i="15" s="1"/>
  <c r="E1646" i="12"/>
  <c r="L150" i="15" s="1"/>
  <c r="S1645" i="12"/>
  <c r="S149" i="15" s="1"/>
  <c r="Q1645" i="12"/>
  <c r="R149" i="15" s="1"/>
  <c r="Q149"/>
  <c r="P149"/>
  <c r="K1645" i="12"/>
  <c r="O149" i="15" s="1"/>
  <c r="I1645" i="12"/>
  <c r="N149" i="15" s="1"/>
  <c r="G1645" i="12"/>
  <c r="M149" i="15" s="1"/>
  <c r="E1645" i="12"/>
  <c r="L149" i="15" s="1"/>
  <c r="S1644" i="12"/>
  <c r="S148" i="15" s="1"/>
  <c r="Q1644" i="12"/>
  <c r="R148" i="15" s="1"/>
  <c r="Q148"/>
  <c r="P148"/>
  <c r="K1644" i="12"/>
  <c r="O148" i="15" s="1"/>
  <c r="I1644" i="12"/>
  <c r="N148" i="15" s="1"/>
  <c r="G1644" i="12"/>
  <c r="M148" i="15" s="1"/>
  <c r="E1644" i="12"/>
  <c r="S1610"/>
  <c r="S147" i="15" s="1"/>
  <c r="Q1610" i="12"/>
  <c r="R147" i="15" s="1"/>
  <c r="Q147"/>
  <c r="P147"/>
  <c r="K1610" i="12"/>
  <c r="O147" i="15" s="1"/>
  <c r="I1610" i="12"/>
  <c r="N147" i="15" s="1"/>
  <c r="G1610" i="12"/>
  <c r="M147" i="15" s="1"/>
  <c r="E1610" i="12"/>
  <c r="L147" i="15" s="1"/>
  <c r="S1609" i="12"/>
  <c r="S146" i="15" s="1"/>
  <c r="Q1609" i="12"/>
  <c r="R146" i="15" s="1"/>
  <c r="Q146"/>
  <c r="P146"/>
  <c r="K1609" i="12"/>
  <c r="O146" i="15" s="1"/>
  <c r="I1609" i="12"/>
  <c r="N146" i="15" s="1"/>
  <c r="G1609" i="12"/>
  <c r="M146" i="15" s="1"/>
  <c r="E1609" i="12"/>
  <c r="L146" i="15" s="1"/>
  <c r="S1608" i="12"/>
  <c r="S145" i="15" s="1"/>
  <c r="Q1608" i="12"/>
  <c r="R145" i="15" s="1"/>
  <c r="Q145"/>
  <c r="P145"/>
  <c r="K1608" i="12"/>
  <c r="O145" i="15" s="1"/>
  <c r="I1608" i="12"/>
  <c r="N145" i="15" s="1"/>
  <c r="G1608" i="12"/>
  <c r="M145" i="15" s="1"/>
  <c r="E1608" i="12"/>
  <c r="S1574"/>
  <c r="S144" i="15" s="1"/>
  <c r="Q1574" i="12"/>
  <c r="R144" i="15" s="1"/>
  <c r="Q144"/>
  <c r="P144"/>
  <c r="K1574" i="12"/>
  <c r="O144" i="15" s="1"/>
  <c r="I1574" i="12"/>
  <c r="N144" i="15" s="1"/>
  <c r="G1574" i="12"/>
  <c r="M144" i="15" s="1"/>
  <c r="E1574" i="12"/>
  <c r="L144" i="15" s="1"/>
  <c r="S1573" i="12"/>
  <c r="S143" i="15" s="1"/>
  <c r="Q1573" i="12"/>
  <c r="R143" i="15" s="1"/>
  <c r="Q143"/>
  <c r="P143"/>
  <c r="K1573" i="12"/>
  <c r="O143" i="15" s="1"/>
  <c r="I1573" i="12"/>
  <c r="N143" i="15" s="1"/>
  <c r="G1573" i="12"/>
  <c r="M143" i="15" s="1"/>
  <c r="E1573" i="12"/>
  <c r="L143" i="15" s="1"/>
  <c r="S1572" i="12"/>
  <c r="S142" i="15" s="1"/>
  <c r="Q1572" i="12"/>
  <c r="R142" i="15" s="1"/>
  <c r="Q142"/>
  <c r="P142"/>
  <c r="K1572" i="12"/>
  <c r="O142" i="15" s="1"/>
  <c r="I1572" i="12"/>
  <c r="N142" i="15" s="1"/>
  <c r="G1572" i="12"/>
  <c r="M142" i="15" s="1"/>
  <c r="E1572" i="12"/>
  <c r="S1538"/>
  <c r="S141" i="15" s="1"/>
  <c r="Q1538" i="12"/>
  <c r="R141" i="15" s="1"/>
  <c r="Q141"/>
  <c r="P141"/>
  <c r="K1538" i="12"/>
  <c r="O141" i="15" s="1"/>
  <c r="I1538" i="12"/>
  <c r="N141" i="15" s="1"/>
  <c r="G1538" i="12"/>
  <c r="M141" i="15" s="1"/>
  <c r="E1538" i="12"/>
  <c r="L141" i="15" s="1"/>
  <c r="S1537" i="12"/>
  <c r="S140" i="15" s="1"/>
  <c r="Q1537" i="12"/>
  <c r="R140" i="15" s="1"/>
  <c r="Q140"/>
  <c r="P140"/>
  <c r="K1537" i="12"/>
  <c r="O140" i="15" s="1"/>
  <c r="I1537" i="12"/>
  <c r="N140" i="15" s="1"/>
  <c r="G1537" i="12"/>
  <c r="M140" i="15" s="1"/>
  <c r="E1537" i="12"/>
  <c r="L140" i="15" s="1"/>
  <c r="S1536" i="12"/>
  <c r="S139" i="15" s="1"/>
  <c r="Q1536" i="12"/>
  <c r="R139" i="15" s="1"/>
  <c r="Q139"/>
  <c r="P139"/>
  <c r="K1536" i="12"/>
  <c r="O139" i="15" s="1"/>
  <c r="I1536" i="12"/>
  <c r="N139" i="15" s="1"/>
  <c r="G1536" i="12"/>
  <c r="M139" i="15" s="1"/>
  <c r="E1536" i="12"/>
  <c r="S1502"/>
  <c r="S138" i="15" s="1"/>
  <c r="Q1502" i="12"/>
  <c r="R138" i="15" s="1"/>
  <c r="Q138"/>
  <c r="P138"/>
  <c r="K1502" i="12"/>
  <c r="O138" i="15" s="1"/>
  <c r="I1502" i="12"/>
  <c r="N138" i="15" s="1"/>
  <c r="G1502" i="12"/>
  <c r="M138" i="15" s="1"/>
  <c r="E1502" i="12"/>
  <c r="L138" i="15" s="1"/>
  <c r="S1501" i="12"/>
  <c r="S137" i="15" s="1"/>
  <c r="Q1501" i="12"/>
  <c r="R137" i="15" s="1"/>
  <c r="Q137"/>
  <c r="P137"/>
  <c r="K1501" i="12"/>
  <c r="O137" i="15" s="1"/>
  <c r="I1501" i="12"/>
  <c r="N137" i="15" s="1"/>
  <c r="G1501" i="12"/>
  <c r="M137" i="15" s="1"/>
  <c r="E1501" i="12"/>
  <c r="L137" i="15" s="1"/>
  <c r="S1500" i="12"/>
  <c r="S136" i="15" s="1"/>
  <c r="Q1500" i="12"/>
  <c r="R136" i="15" s="1"/>
  <c r="Q136"/>
  <c r="P136"/>
  <c r="K1500" i="12"/>
  <c r="O136" i="15" s="1"/>
  <c r="I1500" i="12"/>
  <c r="N136" i="15" s="1"/>
  <c r="G1500" i="12"/>
  <c r="M136" i="15" s="1"/>
  <c r="E1500" i="12"/>
  <c r="S1466"/>
  <c r="S135" i="15" s="1"/>
  <c r="Q1466" i="12"/>
  <c r="R135" i="15" s="1"/>
  <c r="Q135"/>
  <c r="P135"/>
  <c r="K1466" i="12"/>
  <c r="O135" i="15" s="1"/>
  <c r="I1466" i="12"/>
  <c r="N135" i="15" s="1"/>
  <c r="G1466" i="12"/>
  <c r="M135" i="15" s="1"/>
  <c r="E1466" i="12"/>
  <c r="L135" i="15" s="1"/>
  <c r="S1465" i="12"/>
  <c r="S134" i="15" s="1"/>
  <c r="Q1465" i="12"/>
  <c r="R134" i="15" s="1"/>
  <c r="Q134"/>
  <c r="P134"/>
  <c r="K1465" i="12"/>
  <c r="O134" i="15" s="1"/>
  <c r="I1465" i="12"/>
  <c r="N134" i="15" s="1"/>
  <c r="G1465" i="12"/>
  <c r="M134" i="15" s="1"/>
  <c r="E1465" i="12"/>
  <c r="L134" i="15" s="1"/>
  <c r="S1464" i="12"/>
  <c r="S133" i="15" s="1"/>
  <c r="Q1464" i="12"/>
  <c r="R133" i="15" s="1"/>
  <c r="Q133"/>
  <c r="P133"/>
  <c r="K1464" i="12"/>
  <c r="O133" i="15" s="1"/>
  <c r="I1464" i="12"/>
  <c r="N133" i="15" s="1"/>
  <c r="G1464" i="12"/>
  <c r="M133" i="15" s="1"/>
  <c r="E1464" i="12"/>
  <c r="S1430"/>
  <c r="S132" i="15" s="1"/>
  <c r="Q1430" i="12"/>
  <c r="R132" i="15" s="1"/>
  <c r="Q132"/>
  <c r="P132"/>
  <c r="K1430" i="12"/>
  <c r="O132" i="15" s="1"/>
  <c r="I1430" i="12"/>
  <c r="N132" i="15" s="1"/>
  <c r="G1430" i="12"/>
  <c r="M132" i="15" s="1"/>
  <c r="E1430" i="12"/>
  <c r="L132" i="15" s="1"/>
  <c r="S1429" i="12"/>
  <c r="S131" i="15" s="1"/>
  <c r="Q1429" i="12"/>
  <c r="R131" i="15" s="1"/>
  <c r="Q131"/>
  <c r="P131"/>
  <c r="K1429" i="12"/>
  <c r="O131" i="15" s="1"/>
  <c r="I1429" i="12"/>
  <c r="N131" i="15" s="1"/>
  <c r="G1429" i="12"/>
  <c r="M131" i="15" s="1"/>
  <c r="E1429" i="12"/>
  <c r="L131" i="15" s="1"/>
  <c r="S1428" i="12"/>
  <c r="S130" i="15" s="1"/>
  <c r="Q1428" i="12"/>
  <c r="R130" i="15" s="1"/>
  <c r="Q130"/>
  <c r="P130"/>
  <c r="K1428" i="12"/>
  <c r="O130" i="15" s="1"/>
  <c r="I1428" i="12"/>
  <c r="N130" i="15" s="1"/>
  <c r="G1428" i="12"/>
  <c r="M130" i="15" s="1"/>
  <c r="E1428" i="12"/>
  <c r="S1394"/>
  <c r="S129" i="15" s="1"/>
  <c r="Q1394" i="12"/>
  <c r="R129" i="15" s="1"/>
  <c r="Q129"/>
  <c r="P129"/>
  <c r="K1394" i="12"/>
  <c r="O129" i="15" s="1"/>
  <c r="I1394" i="12"/>
  <c r="N129" i="15" s="1"/>
  <c r="G1394" i="12"/>
  <c r="M129" i="15" s="1"/>
  <c r="E1394" i="12"/>
  <c r="L129" i="15" s="1"/>
  <c r="S1393" i="12"/>
  <c r="S128" i="15" s="1"/>
  <c r="Q1393" i="12"/>
  <c r="R128" i="15" s="1"/>
  <c r="Q128"/>
  <c r="P128"/>
  <c r="K1393" i="12"/>
  <c r="O128" i="15" s="1"/>
  <c r="I1393" i="12"/>
  <c r="N128" i="15" s="1"/>
  <c r="G1393" i="12"/>
  <c r="M128" i="15" s="1"/>
  <c r="E1393" i="12"/>
  <c r="L128" i="15" s="1"/>
  <c r="S1392" i="12"/>
  <c r="S127" i="15" s="1"/>
  <c r="Q1392" i="12"/>
  <c r="R127" i="15" s="1"/>
  <c r="Q127"/>
  <c r="P127"/>
  <c r="K1392" i="12"/>
  <c r="O127" i="15" s="1"/>
  <c r="I1392" i="12"/>
  <c r="N127" i="15" s="1"/>
  <c r="G1392" i="12"/>
  <c r="M127" i="15" s="1"/>
  <c r="E1392" i="12"/>
  <c r="S1358"/>
  <c r="S126" i="15" s="1"/>
  <c r="Q1358" i="12"/>
  <c r="R126" i="15" s="1"/>
  <c r="Q126"/>
  <c r="P126"/>
  <c r="K1358" i="12"/>
  <c r="O126" i="15" s="1"/>
  <c r="I1358" i="12"/>
  <c r="N126" i="15" s="1"/>
  <c r="G1358" i="12"/>
  <c r="M126" i="15" s="1"/>
  <c r="E1358" i="12"/>
  <c r="L126" i="15" s="1"/>
  <c r="S1357" i="12"/>
  <c r="S125" i="15" s="1"/>
  <c r="Q1357" i="12"/>
  <c r="R125" i="15" s="1"/>
  <c r="Q125"/>
  <c r="P125"/>
  <c r="K1357" i="12"/>
  <c r="O125" i="15" s="1"/>
  <c r="I1357" i="12"/>
  <c r="N125" i="15" s="1"/>
  <c r="G1357" i="12"/>
  <c r="M125" i="15" s="1"/>
  <c r="E1357" i="12"/>
  <c r="L125" i="15" s="1"/>
  <c r="S1356" i="12"/>
  <c r="S124" i="15" s="1"/>
  <c r="Q1356" i="12"/>
  <c r="R124" i="15" s="1"/>
  <c r="Q124"/>
  <c r="P124"/>
  <c r="K1356" i="12"/>
  <c r="O124" i="15" s="1"/>
  <c r="I1356" i="12"/>
  <c r="N124" i="15" s="1"/>
  <c r="G1356" i="12"/>
  <c r="M124" i="15" s="1"/>
  <c r="E1356" i="12"/>
  <c r="S1322"/>
  <c r="S123" i="15" s="1"/>
  <c r="Q1322" i="12"/>
  <c r="R123" i="15" s="1"/>
  <c r="Q123"/>
  <c r="P123"/>
  <c r="K1322" i="12"/>
  <c r="O123" i="15" s="1"/>
  <c r="I1322" i="12"/>
  <c r="N123" i="15" s="1"/>
  <c r="G1322" i="12"/>
  <c r="M123" i="15" s="1"/>
  <c r="E1322" i="12"/>
  <c r="L123" i="15" s="1"/>
  <c r="S1321" i="12"/>
  <c r="S122" i="15" s="1"/>
  <c r="Q1321" i="12"/>
  <c r="R122" i="15" s="1"/>
  <c r="Q122"/>
  <c r="P122"/>
  <c r="K1321" i="12"/>
  <c r="O122" i="15" s="1"/>
  <c r="I1321" i="12"/>
  <c r="N122" i="15" s="1"/>
  <c r="G1321" i="12"/>
  <c r="M122" i="15" s="1"/>
  <c r="E1321" i="12"/>
  <c r="L122" i="15" s="1"/>
  <c r="S1320" i="12"/>
  <c r="S121" i="15" s="1"/>
  <c r="Q1320" i="12"/>
  <c r="R121" i="15" s="1"/>
  <c r="Q121"/>
  <c r="P121"/>
  <c r="K1320" i="12"/>
  <c r="O121" i="15" s="1"/>
  <c r="I1320" i="12"/>
  <c r="N121" i="15" s="1"/>
  <c r="G1320" i="12"/>
  <c r="M121" i="15" s="1"/>
  <c r="E1320" i="12"/>
  <c r="S1286"/>
  <c r="S120" i="15" s="1"/>
  <c r="Q1286" i="12"/>
  <c r="R120" i="15" s="1"/>
  <c r="Q120"/>
  <c r="P120"/>
  <c r="K1286" i="12"/>
  <c r="O120" i="15" s="1"/>
  <c r="I1286" i="12"/>
  <c r="N120" i="15" s="1"/>
  <c r="G1286" i="12"/>
  <c r="M120" i="15" s="1"/>
  <c r="E1286" i="12"/>
  <c r="L120" i="15" s="1"/>
  <c r="S1285" i="12"/>
  <c r="S119" i="15" s="1"/>
  <c r="Q1285" i="12"/>
  <c r="R119" i="15" s="1"/>
  <c r="Q119"/>
  <c r="P119"/>
  <c r="K1285" i="12"/>
  <c r="O119" i="15" s="1"/>
  <c r="I1285" i="12"/>
  <c r="N119" i="15" s="1"/>
  <c r="G1285" i="12"/>
  <c r="M119" i="15" s="1"/>
  <c r="E1285" i="12"/>
  <c r="L119" i="15" s="1"/>
  <c r="S1284" i="12"/>
  <c r="S118" i="15" s="1"/>
  <c r="Q1284" i="12"/>
  <c r="R118" i="15" s="1"/>
  <c r="Q118"/>
  <c r="P118"/>
  <c r="K1284" i="12"/>
  <c r="O118" i="15" s="1"/>
  <c r="I1284" i="12"/>
  <c r="N118" i="15" s="1"/>
  <c r="G1284" i="12"/>
  <c r="M118" i="15" s="1"/>
  <c r="E1284" i="12"/>
  <c r="S1250"/>
  <c r="S117" i="15" s="1"/>
  <c r="Q1250" i="12"/>
  <c r="R117" i="15" s="1"/>
  <c r="Q117"/>
  <c r="P117"/>
  <c r="K1250" i="12"/>
  <c r="O117" i="15" s="1"/>
  <c r="I1250" i="12"/>
  <c r="N117" i="15" s="1"/>
  <c r="G1250" i="12"/>
  <c r="M117" i="15" s="1"/>
  <c r="E1250" i="12"/>
  <c r="L117" i="15" s="1"/>
  <c r="S1249" i="12"/>
  <c r="S116" i="15" s="1"/>
  <c r="Q1249" i="12"/>
  <c r="R116" i="15" s="1"/>
  <c r="Q116"/>
  <c r="P116"/>
  <c r="K1249" i="12"/>
  <c r="O116" i="15" s="1"/>
  <c r="I1249" i="12"/>
  <c r="N116" i="15" s="1"/>
  <c r="G1249" i="12"/>
  <c r="M116" i="15" s="1"/>
  <c r="E1249" i="12"/>
  <c r="L116" i="15" s="1"/>
  <c r="S1248" i="12"/>
  <c r="S115" i="15" s="1"/>
  <c r="Q1248" i="12"/>
  <c r="R115" i="15" s="1"/>
  <c r="Q115"/>
  <c r="P115"/>
  <c r="K1248" i="12"/>
  <c r="O115" i="15" s="1"/>
  <c r="I1248" i="12"/>
  <c r="N115" i="15" s="1"/>
  <c r="G1248" i="12"/>
  <c r="M115" i="15" s="1"/>
  <c r="E1248" i="12"/>
  <c r="S1214"/>
  <c r="S114" i="15" s="1"/>
  <c r="Q1214" i="12"/>
  <c r="R114" i="15" s="1"/>
  <c r="Q114"/>
  <c r="P114"/>
  <c r="K1214" i="12"/>
  <c r="O114" i="15" s="1"/>
  <c r="I1214" i="12"/>
  <c r="N114" i="15" s="1"/>
  <c r="G1214" i="12"/>
  <c r="M114" i="15" s="1"/>
  <c r="E1214" i="12"/>
  <c r="L114" i="15" s="1"/>
  <c r="S1213" i="12"/>
  <c r="S113" i="15" s="1"/>
  <c r="Q1213" i="12"/>
  <c r="R113" i="15" s="1"/>
  <c r="Q113"/>
  <c r="P113"/>
  <c r="K1213" i="12"/>
  <c r="O113" i="15" s="1"/>
  <c r="I1213" i="12"/>
  <c r="N113" i="15" s="1"/>
  <c r="G1213" i="12"/>
  <c r="M113" i="15" s="1"/>
  <c r="E1213" i="12"/>
  <c r="L113" i="15" s="1"/>
  <c r="S1212" i="12"/>
  <c r="S112" i="15" s="1"/>
  <c r="Q1212" i="12"/>
  <c r="R112" i="15" s="1"/>
  <c r="Q112"/>
  <c r="P112"/>
  <c r="K1212" i="12"/>
  <c r="O112" i="15" s="1"/>
  <c r="I1212" i="12"/>
  <c r="N112" i="15" s="1"/>
  <c r="G1212" i="12"/>
  <c r="M112" i="15" s="1"/>
  <c r="E1212" i="12"/>
  <c r="S1178"/>
  <c r="S111" i="15" s="1"/>
  <c r="Q1178" i="12"/>
  <c r="R111" i="15" s="1"/>
  <c r="Q111"/>
  <c r="P111"/>
  <c r="K1178" i="12"/>
  <c r="O111" i="15" s="1"/>
  <c r="I1178" i="12"/>
  <c r="N111" i="15" s="1"/>
  <c r="G1178" i="12"/>
  <c r="M111" i="15" s="1"/>
  <c r="E1178" i="12"/>
  <c r="L111" i="15" s="1"/>
  <c r="S1177" i="12"/>
  <c r="S110" i="15" s="1"/>
  <c r="Q1177" i="12"/>
  <c r="R110" i="15" s="1"/>
  <c r="Q110"/>
  <c r="P110"/>
  <c r="K1177" i="12"/>
  <c r="O110" i="15" s="1"/>
  <c r="I1177" i="12"/>
  <c r="N110" i="15" s="1"/>
  <c r="G1177" i="12"/>
  <c r="M110" i="15" s="1"/>
  <c r="E1177" i="12"/>
  <c r="L110" i="15" s="1"/>
  <c r="S1176" i="12"/>
  <c r="S109" i="15" s="1"/>
  <c r="Q1176" i="12"/>
  <c r="R109" i="15" s="1"/>
  <c r="Q109"/>
  <c r="P109"/>
  <c r="K1176" i="12"/>
  <c r="O109" i="15" s="1"/>
  <c r="I1176" i="12"/>
  <c r="N109" i="15" s="1"/>
  <c r="G1176" i="12"/>
  <c r="M109" i="15" s="1"/>
  <c r="E1176" i="12"/>
  <c r="S1142"/>
  <c r="S108" i="15" s="1"/>
  <c r="Q1142" i="12"/>
  <c r="R108" i="15" s="1"/>
  <c r="Q108"/>
  <c r="P108"/>
  <c r="K1142" i="12"/>
  <c r="O108" i="15" s="1"/>
  <c r="I1142" i="12"/>
  <c r="N108" i="15" s="1"/>
  <c r="G1142" i="12"/>
  <c r="M108" i="15" s="1"/>
  <c r="E1142" i="12"/>
  <c r="L108" i="15" s="1"/>
  <c r="S1141" i="12"/>
  <c r="S107" i="15" s="1"/>
  <c r="Q1141" i="12"/>
  <c r="R107" i="15" s="1"/>
  <c r="Q107"/>
  <c r="P107"/>
  <c r="K1141" i="12"/>
  <c r="O107" i="15" s="1"/>
  <c r="I1141" i="12"/>
  <c r="N107" i="15" s="1"/>
  <c r="G1141" i="12"/>
  <c r="M107" i="15" s="1"/>
  <c r="E1141" i="12"/>
  <c r="L107" i="15" s="1"/>
  <c r="S1140" i="12"/>
  <c r="S106" i="15" s="1"/>
  <c r="Q1140" i="12"/>
  <c r="R106" i="15" s="1"/>
  <c r="Q106"/>
  <c r="P106"/>
  <c r="K1140" i="12"/>
  <c r="O106" i="15" s="1"/>
  <c r="I1140" i="12"/>
  <c r="N106" i="15" s="1"/>
  <c r="G1140" i="12"/>
  <c r="M106" i="15" s="1"/>
  <c r="E1140" i="12"/>
  <c r="S1106"/>
  <c r="S105" i="15" s="1"/>
  <c r="Q1106" i="12"/>
  <c r="R105" i="15" s="1"/>
  <c r="Q105"/>
  <c r="P105"/>
  <c r="K1106" i="12"/>
  <c r="O105" i="15" s="1"/>
  <c r="I1106" i="12"/>
  <c r="N105" i="15" s="1"/>
  <c r="G1106" i="12"/>
  <c r="M105" i="15" s="1"/>
  <c r="E1106" i="12"/>
  <c r="L105" i="15" s="1"/>
  <c r="S1105" i="12"/>
  <c r="S104" i="15" s="1"/>
  <c r="Q1105" i="12"/>
  <c r="R104" i="15" s="1"/>
  <c r="Q104"/>
  <c r="P104"/>
  <c r="K1105" i="12"/>
  <c r="O104" i="15" s="1"/>
  <c r="I1105" i="12"/>
  <c r="N104" i="15" s="1"/>
  <c r="G1105" i="12"/>
  <c r="M104" i="15" s="1"/>
  <c r="E1105" i="12"/>
  <c r="L104" i="15" s="1"/>
  <c r="S1104" i="12"/>
  <c r="S103" i="15" s="1"/>
  <c r="Q1104" i="12"/>
  <c r="R103" i="15" s="1"/>
  <c r="Q103"/>
  <c r="P103"/>
  <c r="K1104" i="12"/>
  <c r="O103" i="15" s="1"/>
  <c r="I1104" i="12"/>
  <c r="N103" i="15" s="1"/>
  <c r="G1104" i="12"/>
  <c r="M103" i="15" s="1"/>
  <c r="E1104" i="12"/>
  <c r="S1070"/>
  <c r="S102" i="15" s="1"/>
  <c r="Q1070" i="12"/>
  <c r="R102" i="15" s="1"/>
  <c r="Q102"/>
  <c r="P102"/>
  <c r="K1070" i="12"/>
  <c r="O102" i="15" s="1"/>
  <c r="I1070" i="12"/>
  <c r="N102" i="15" s="1"/>
  <c r="G1070" i="12"/>
  <c r="M102" i="15" s="1"/>
  <c r="E1070" i="12"/>
  <c r="L102" i="15" s="1"/>
  <c r="S1069" i="12"/>
  <c r="S101" i="15" s="1"/>
  <c r="Q1069" i="12"/>
  <c r="R101" i="15" s="1"/>
  <c r="Q101"/>
  <c r="P101"/>
  <c r="K1069" i="12"/>
  <c r="O101" i="15" s="1"/>
  <c r="I1069" i="12"/>
  <c r="N101" i="15" s="1"/>
  <c r="G1069" i="12"/>
  <c r="M101" i="15" s="1"/>
  <c r="E1069" i="12"/>
  <c r="L101" i="15" s="1"/>
  <c r="S1068" i="12"/>
  <c r="S100" i="15" s="1"/>
  <c r="Q1068" i="12"/>
  <c r="R100" i="15" s="1"/>
  <c r="Q100"/>
  <c r="P100"/>
  <c r="K1068" i="12"/>
  <c r="O100" i="15" s="1"/>
  <c r="I1068" i="12"/>
  <c r="N100" i="15" s="1"/>
  <c r="G1068" i="12"/>
  <c r="M100" i="15" s="1"/>
  <c r="E1068" i="12"/>
  <c r="S1034"/>
  <c r="S99" i="15" s="1"/>
  <c r="Q1034" i="12"/>
  <c r="R99" i="15" s="1"/>
  <c r="Q99"/>
  <c r="P99"/>
  <c r="K1034" i="12"/>
  <c r="O99" i="15" s="1"/>
  <c r="I1034" i="12"/>
  <c r="N99" i="15" s="1"/>
  <c r="G1034" i="12"/>
  <c r="M99" i="15" s="1"/>
  <c r="E1034" i="12"/>
  <c r="L99" i="15" s="1"/>
  <c r="S1033" i="12"/>
  <c r="S98" i="15" s="1"/>
  <c r="Q1033" i="12"/>
  <c r="R98" i="15" s="1"/>
  <c r="Q98"/>
  <c r="P98"/>
  <c r="K1033" i="12"/>
  <c r="O98" i="15" s="1"/>
  <c r="I1033" i="12"/>
  <c r="N98" i="15" s="1"/>
  <c r="G1033" i="12"/>
  <c r="M98" i="15" s="1"/>
  <c r="E1033" i="12"/>
  <c r="L98" i="15" s="1"/>
  <c r="S1032" i="12"/>
  <c r="S97" i="15" s="1"/>
  <c r="Q1032" i="12"/>
  <c r="R97" i="15" s="1"/>
  <c r="Q97"/>
  <c r="P97"/>
  <c r="K1032" i="12"/>
  <c r="O97" i="15" s="1"/>
  <c r="I1032" i="12"/>
  <c r="N97" i="15" s="1"/>
  <c r="G1032" i="12"/>
  <c r="M97" i="15" s="1"/>
  <c r="E1032" i="12"/>
  <c r="S998"/>
  <c r="S96" i="15" s="1"/>
  <c r="Q998" i="12"/>
  <c r="R96" i="15" s="1"/>
  <c r="Q96"/>
  <c r="P96"/>
  <c r="K998" i="12"/>
  <c r="O96" i="15" s="1"/>
  <c r="I998" i="12"/>
  <c r="N96" i="15" s="1"/>
  <c r="G998" i="12"/>
  <c r="M96" i="15" s="1"/>
  <c r="E998" i="12"/>
  <c r="L96" i="15" s="1"/>
  <c r="S997" i="12"/>
  <c r="S95" i="15" s="1"/>
  <c r="Q997" i="12"/>
  <c r="R95" i="15" s="1"/>
  <c r="Q95"/>
  <c r="P95"/>
  <c r="K997" i="12"/>
  <c r="O95" i="15" s="1"/>
  <c r="I997" i="12"/>
  <c r="N95" i="15" s="1"/>
  <c r="G997" i="12"/>
  <c r="M95" i="15" s="1"/>
  <c r="E997" i="12"/>
  <c r="L95" i="15" s="1"/>
  <c r="S996" i="12"/>
  <c r="S94" i="15" s="1"/>
  <c r="Q996" i="12"/>
  <c r="R94" i="15" s="1"/>
  <c r="Q94"/>
  <c r="P94"/>
  <c r="K996" i="12"/>
  <c r="O94" i="15" s="1"/>
  <c r="I996" i="12"/>
  <c r="N94" i="15" s="1"/>
  <c r="G996" i="12"/>
  <c r="M94" i="15" s="1"/>
  <c r="E996" i="12"/>
  <c r="S962"/>
  <c r="S93" i="15" s="1"/>
  <c r="Q962" i="12"/>
  <c r="R93" i="15" s="1"/>
  <c r="Q93"/>
  <c r="P93"/>
  <c r="K962" i="12"/>
  <c r="O93" i="15" s="1"/>
  <c r="I962" i="12"/>
  <c r="N93" i="15" s="1"/>
  <c r="G962" i="12"/>
  <c r="M93" i="15" s="1"/>
  <c r="E962" i="12"/>
  <c r="L93" i="15" s="1"/>
  <c r="S961" i="12"/>
  <c r="S92" i="15" s="1"/>
  <c r="Q961" i="12"/>
  <c r="R92" i="15" s="1"/>
  <c r="Q92"/>
  <c r="P92"/>
  <c r="K961" i="12"/>
  <c r="O92" i="15" s="1"/>
  <c r="I961" i="12"/>
  <c r="N92" i="15" s="1"/>
  <c r="G961" i="12"/>
  <c r="M92" i="15" s="1"/>
  <c r="E961" i="12"/>
  <c r="L92" i="15" s="1"/>
  <c r="S960" i="12"/>
  <c r="S91" i="15" s="1"/>
  <c r="Q960" i="12"/>
  <c r="R91" i="15" s="1"/>
  <c r="Q91"/>
  <c r="P91"/>
  <c r="K960" i="12"/>
  <c r="O91" i="15" s="1"/>
  <c r="I960" i="12"/>
  <c r="N91" i="15" s="1"/>
  <c r="G960" i="12"/>
  <c r="M91" i="15" s="1"/>
  <c r="E960" i="12"/>
  <c r="S926"/>
  <c r="S90" i="15" s="1"/>
  <c r="Q926" i="12"/>
  <c r="R90" i="15" s="1"/>
  <c r="Q90"/>
  <c r="P90"/>
  <c r="K926" i="12"/>
  <c r="O90" i="15" s="1"/>
  <c r="I926" i="12"/>
  <c r="N90" i="15" s="1"/>
  <c r="G926" i="12"/>
  <c r="M90" i="15" s="1"/>
  <c r="E926" i="12"/>
  <c r="L90" i="15" s="1"/>
  <c r="S925" i="12"/>
  <c r="S89" i="15" s="1"/>
  <c r="Q925" i="12"/>
  <c r="R89" i="15" s="1"/>
  <c r="Q89"/>
  <c r="P89"/>
  <c r="K925" i="12"/>
  <c r="O89" i="15" s="1"/>
  <c r="I925" i="12"/>
  <c r="N89" i="15" s="1"/>
  <c r="G925" i="12"/>
  <c r="M89" i="15" s="1"/>
  <c r="E925" i="12"/>
  <c r="L89" i="15" s="1"/>
  <c r="S924" i="12"/>
  <c r="S88" i="15" s="1"/>
  <c r="Q924" i="12"/>
  <c r="R88" i="15" s="1"/>
  <c r="Q88"/>
  <c r="P88"/>
  <c r="K924" i="12"/>
  <c r="O88" i="15" s="1"/>
  <c r="I924" i="12"/>
  <c r="N88" i="15" s="1"/>
  <c r="G924" i="12"/>
  <c r="M88" i="15" s="1"/>
  <c r="E924" i="12"/>
  <c r="S890"/>
  <c r="S87" i="15" s="1"/>
  <c r="Q890" i="12"/>
  <c r="R87" i="15" s="1"/>
  <c r="Q87"/>
  <c r="P87"/>
  <c r="K890" i="12"/>
  <c r="O87" i="15" s="1"/>
  <c r="I890" i="12"/>
  <c r="N87" i="15" s="1"/>
  <c r="G890" i="12"/>
  <c r="M87" i="15" s="1"/>
  <c r="E890" i="12"/>
  <c r="L87" i="15" s="1"/>
  <c r="S889" i="12"/>
  <c r="S86" i="15" s="1"/>
  <c r="Q889" i="12"/>
  <c r="R86" i="15" s="1"/>
  <c r="Q86"/>
  <c r="P86"/>
  <c r="K889" i="12"/>
  <c r="O86" i="15" s="1"/>
  <c r="I889" i="12"/>
  <c r="N86" i="15" s="1"/>
  <c r="G889" i="12"/>
  <c r="M86" i="15" s="1"/>
  <c r="E889" i="12"/>
  <c r="L86" i="15" s="1"/>
  <c r="S888" i="12"/>
  <c r="S85" i="15" s="1"/>
  <c r="Q888" i="12"/>
  <c r="R85" i="15" s="1"/>
  <c r="Q85"/>
  <c r="P85"/>
  <c r="K888" i="12"/>
  <c r="O85" i="15" s="1"/>
  <c r="I888" i="12"/>
  <c r="N85" i="15" s="1"/>
  <c r="G888" i="12"/>
  <c r="M85" i="15" s="1"/>
  <c r="E888" i="12"/>
  <c r="S854"/>
  <c r="S84" i="15" s="1"/>
  <c r="Q854" i="12"/>
  <c r="R84" i="15" s="1"/>
  <c r="Q84"/>
  <c r="P84"/>
  <c r="K854" i="12"/>
  <c r="O84" i="15" s="1"/>
  <c r="I854" i="12"/>
  <c r="N84" i="15" s="1"/>
  <c r="G854" i="12"/>
  <c r="M84" i="15" s="1"/>
  <c r="E854" i="12"/>
  <c r="L84" i="15" s="1"/>
  <c r="S853" i="12"/>
  <c r="S83" i="15" s="1"/>
  <c r="Q853" i="12"/>
  <c r="R83" i="15" s="1"/>
  <c r="Q83"/>
  <c r="P83"/>
  <c r="K853" i="12"/>
  <c r="O83" i="15" s="1"/>
  <c r="I853" i="12"/>
  <c r="N83" i="15" s="1"/>
  <c r="G853" i="12"/>
  <c r="M83" i="15" s="1"/>
  <c r="E853" i="12"/>
  <c r="L83" i="15" s="1"/>
  <c r="S852" i="12"/>
  <c r="S82" i="15" s="1"/>
  <c r="Q852" i="12"/>
  <c r="R82" i="15" s="1"/>
  <c r="Q82"/>
  <c r="P82"/>
  <c r="K852" i="12"/>
  <c r="O82" i="15" s="1"/>
  <c r="I852" i="12"/>
  <c r="N82" i="15" s="1"/>
  <c r="G852" i="12"/>
  <c r="M82" i="15" s="1"/>
  <c r="E852" i="12"/>
  <c r="S818"/>
  <c r="S81" i="15" s="1"/>
  <c r="Q818" i="12"/>
  <c r="R81" i="15" s="1"/>
  <c r="Q81"/>
  <c r="P81"/>
  <c r="K818" i="12"/>
  <c r="O81" i="15" s="1"/>
  <c r="I818" i="12"/>
  <c r="N81" i="15" s="1"/>
  <c r="G818" i="12"/>
  <c r="M81" i="15" s="1"/>
  <c r="E818" i="12"/>
  <c r="L81" i="15" s="1"/>
  <c r="S817" i="12"/>
  <c r="S80" i="15" s="1"/>
  <c r="Q817" i="12"/>
  <c r="R80" i="15" s="1"/>
  <c r="Q80"/>
  <c r="P80"/>
  <c r="K817" i="12"/>
  <c r="O80" i="15" s="1"/>
  <c r="I817" i="12"/>
  <c r="N80" i="15" s="1"/>
  <c r="G817" i="12"/>
  <c r="M80" i="15" s="1"/>
  <c r="E817" i="12"/>
  <c r="L80" i="15" s="1"/>
  <c r="S816" i="12"/>
  <c r="S79" i="15" s="1"/>
  <c r="Q816" i="12"/>
  <c r="R79" i="15" s="1"/>
  <c r="Q79"/>
  <c r="P79"/>
  <c r="K816" i="12"/>
  <c r="O79" i="15" s="1"/>
  <c r="I816" i="12"/>
  <c r="N79" i="15" s="1"/>
  <c r="G816" i="12"/>
  <c r="M79" i="15" s="1"/>
  <c r="E816" i="12"/>
  <c r="S782"/>
  <c r="S78" i="15" s="1"/>
  <c r="Q782" i="12"/>
  <c r="R78" i="15" s="1"/>
  <c r="Q78"/>
  <c r="P78"/>
  <c r="K782" i="12"/>
  <c r="O78" i="15" s="1"/>
  <c r="I782" i="12"/>
  <c r="N78" i="15" s="1"/>
  <c r="G782" i="12"/>
  <c r="M78" i="15" s="1"/>
  <c r="E782" i="12"/>
  <c r="L78" i="15" s="1"/>
  <c r="S781" i="12"/>
  <c r="S77" i="15" s="1"/>
  <c r="Q781" i="12"/>
  <c r="R77" i="15" s="1"/>
  <c r="Q77"/>
  <c r="P77"/>
  <c r="K781" i="12"/>
  <c r="O77" i="15" s="1"/>
  <c r="I781" i="12"/>
  <c r="N77" i="15" s="1"/>
  <c r="G781" i="12"/>
  <c r="M77" i="15" s="1"/>
  <c r="E781" i="12"/>
  <c r="L77" i="15" s="1"/>
  <c r="S780" i="12"/>
  <c r="S76" i="15" s="1"/>
  <c r="Q780" i="12"/>
  <c r="R76" i="15" s="1"/>
  <c r="Q76"/>
  <c r="P76"/>
  <c r="K780" i="12"/>
  <c r="O76" i="15" s="1"/>
  <c r="I780" i="12"/>
  <c r="N76" i="15" s="1"/>
  <c r="G780" i="12"/>
  <c r="M76" i="15" s="1"/>
  <c r="E780" i="12"/>
  <c r="S746"/>
  <c r="S75" i="15" s="1"/>
  <c r="Q746" i="12"/>
  <c r="R75" i="15" s="1"/>
  <c r="Q75"/>
  <c r="P75"/>
  <c r="K746" i="12"/>
  <c r="O75" i="15" s="1"/>
  <c r="I746" i="12"/>
  <c r="N75" i="15" s="1"/>
  <c r="G746" i="12"/>
  <c r="M75" i="15" s="1"/>
  <c r="E746" i="12"/>
  <c r="L75" i="15" s="1"/>
  <c r="S745" i="12"/>
  <c r="S74" i="15" s="1"/>
  <c r="Q745" i="12"/>
  <c r="R74" i="15" s="1"/>
  <c r="Q74"/>
  <c r="P74"/>
  <c r="K745" i="12"/>
  <c r="O74" i="15" s="1"/>
  <c r="I745" i="12"/>
  <c r="N74" i="15" s="1"/>
  <c r="G745" i="12"/>
  <c r="M74" i="15" s="1"/>
  <c r="E745" i="12"/>
  <c r="L74" i="15" s="1"/>
  <c r="S744" i="12"/>
  <c r="S73" i="15" s="1"/>
  <c r="Q744" i="12"/>
  <c r="R73" i="15" s="1"/>
  <c r="Q73"/>
  <c r="P73"/>
  <c r="K744" i="12"/>
  <c r="O73" i="15" s="1"/>
  <c r="I744" i="12"/>
  <c r="N73" i="15" s="1"/>
  <c r="G744" i="12"/>
  <c r="M73" i="15" s="1"/>
  <c r="E744" i="12"/>
  <c r="S710"/>
  <c r="Q710"/>
  <c r="K710"/>
  <c r="O72" i="15" s="1"/>
  <c r="I710" i="12"/>
  <c r="G710"/>
  <c r="E710"/>
  <c r="S709"/>
  <c r="Q709"/>
  <c r="K709"/>
  <c r="O71" i="15" s="1"/>
  <c r="I709" i="12"/>
  <c r="G709"/>
  <c r="E709"/>
  <c r="S708"/>
  <c r="Q708"/>
  <c r="K708"/>
  <c r="O70" i="15" s="1"/>
  <c r="I708" i="12"/>
  <c r="G708"/>
  <c r="E708"/>
  <c r="K29" i="13" s="1"/>
  <c r="S674" i="12"/>
  <c r="Q674"/>
  <c r="K674"/>
  <c r="O69" i="15" s="1"/>
  <c r="I674" i="12"/>
  <c r="G674"/>
  <c r="E674"/>
  <c r="S673"/>
  <c r="Q673"/>
  <c r="K673"/>
  <c r="O68" i="15" s="1"/>
  <c r="I673" i="12"/>
  <c r="G673"/>
  <c r="E673"/>
  <c r="S672"/>
  <c r="Q672"/>
  <c r="K672"/>
  <c r="O67" i="15" s="1"/>
  <c r="I672" i="12"/>
  <c r="G672"/>
  <c r="E672"/>
  <c r="S638"/>
  <c r="Q638"/>
  <c r="K638"/>
  <c r="O66" i="15" s="1"/>
  <c r="I638" i="12"/>
  <c r="G638"/>
  <c r="E638"/>
  <c r="S637"/>
  <c r="Q637"/>
  <c r="K637"/>
  <c r="O65" i="15" s="1"/>
  <c r="I637" i="12"/>
  <c r="G637"/>
  <c r="E637"/>
  <c r="S636"/>
  <c r="Q636"/>
  <c r="K636"/>
  <c r="O64" i="15" s="1"/>
  <c r="I636" i="12"/>
  <c r="G636"/>
  <c r="E636"/>
  <c r="K27" i="13" s="1"/>
  <c r="S602" i="12"/>
  <c r="Q602"/>
  <c r="K602"/>
  <c r="O63" i="15" s="1"/>
  <c r="I602" i="12"/>
  <c r="G602"/>
  <c r="E602"/>
  <c r="S601"/>
  <c r="Q601"/>
  <c r="K601"/>
  <c r="O62" i="15" s="1"/>
  <c r="I601" i="12"/>
  <c r="G601"/>
  <c r="E601"/>
  <c r="S600"/>
  <c r="Q600"/>
  <c r="K600"/>
  <c r="O61" i="15" s="1"/>
  <c r="I600" i="12"/>
  <c r="G600"/>
  <c r="E600"/>
  <c r="S566"/>
  <c r="Q566"/>
  <c r="K566"/>
  <c r="O60" i="15" s="1"/>
  <c r="I566" i="12"/>
  <c r="G566"/>
  <c r="E566"/>
  <c r="S565"/>
  <c r="Q565"/>
  <c r="K565"/>
  <c r="O59" i="15" s="1"/>
  <c r="I565" i="12"/>
  <c r="G565"/>
  <c r="E565"/>
  <c r="S564"/>
  <c r="Q564"/>
  <c r="K564"/>
  <c r="O58" i="15" s="1"/>
  <c r="I564" i="12"/>
  <c r="G564"/>
  <c r="E564"/>
  <c r="K25" i="13" s="1"/>
  <c r="S530" i="12"/>
  <c r="Q530"/>
  <c r="K530"/>
  <c r="O57" i="15" s="1"/>
  <c r="I530" i="12"/>
  <c r="G530"/>
  <c r="E530"/>
  <c r="S529"/>
  <c r="Q529"/>
  <c r="K529"/>
  <c r="O56" i="15" s="1"/>
  <c r="I529" i="12"/>
  <c r="G529"/>
  <c r="E529"/>
  <c r="S528"/>
  <c r="Q528"/>
  <c r="K528"/>
  <c r="O55" i="15" s="1"/>
  <c r="I528" i="12"/>
  <c r="G528"/>
  <c r="E528"/>
  <c r="S494"/>
  <c r="Q494"/>
  <c r="K494"/>
  <c r="O54" i="15" s="1"/>
  <c r="I494" i="12"/>
  <c r="G494"/>
  <c r="E494"/>
  <c r="S493"/>
  <c r="Q493"/>
  <c r="K493"/>
  <c r="O53" i="15" s="1"/>
  <c r="I493" i="12"/>
  <c r="G493"/>
  <c r="E493"/>
  <c r="S492"/>
  <c r="Q492"/>
  <c r="K492"/>
  <c r="O52" i="15" s="1"/>
  <c r="I492" i="12"/>
  <c r="G492"/>
  <c r="E492"/>
  <c r="K23" i="13" s="1"/>
  <c r="S458" i="12"/>
  <c r="Q458"/>
  <c r="K458"/>
  <c r="O51" i="15" s="1"/>
  <c r="I458" i="12"/>
  <c r="G458"/>
  <c r="E458"/>
  <c r="S457"/>
  <c r="Q457"/>
  <c r="K457"/>
  <c r="O50" i="15" s="1"/>
  <c r="I457" i="12"/>
  <c r="G457"/>
  <c r="E457"/>
  <c r="S456"/>
  <c r="Q456"/>
  <c r="K456"/>
  <c r="O49" i="15" s="1"/>
  <c r="I456" i="12"/>
  <c r="G456"/>
  <c r="E456"/>
  <c r="S422"/>
  <c r="Q422"/>
  <c r="K422"/>
  <c r="O48" i="15" s="1"/>
  <c r="I422" i="12"/>
  <c r="G422"/>
  <c r="E422"/>
  <c r="S421"/>
  <c r="Q421"/>
  <c r="K421"/>
  <c r="O47" i="15" s="1"/>
  <c r="I421" i="12"/>
  <c r="G421"/>
  <c r="E421"/>
  <c r="S420"/>
  <c r="Q420"/>
  <c r="K420"/>
  <c r="O46" i="15" s="1"/>
  <c r="I420" i="12"/>
  <c r="G420"/>
  <c r="E420"/>
  <c r="K21" i="13" s="1"/>
  <c r="S386" i="12"/>
  <c r="Q386"/>
  <c r="K386"/>
  <c r="O45" i="15" s="1"/>
  <c r="I386" i="12"/>
  <c r="G386"/>
  <c r="E386"/>
  <c r="S385"/>
  <c r="Q385"/>
  <c r="K385"/>
  <c r="O44" i="15" s="1"/>
  <c r="I385" i="12"/>
  <c r="G385"/>
  <c r="E385"/>
  <c r="S384"/>
  <c r="Q384"/>
  <c r="K384"/>
  <c r="O43" i="15" s="1"/>
  <c r="I384" i="12"/>
  <c r="G384"/>
  <c r="E384"/>
  <c r="S350"/>
  <c r="Q350"/>
  <c r="K350"/>
  <c r="O42" i="15" s="1"/>
  <c r="I350" i="12"/>
  <c r="G350"/>
  <c r="E350"/>
  <c r="S349"/>
  <c r="Q349"/>
  <c r="K349"/>
  <c r="O41" i="15" s="1"/>
  <c r="I349" i="12"/>
  <c r="G349"/>
  <c r="E349"/>
  <c r="S348"/>
  <c r="Q348"/>
  <c r="K348"/>
  <c r="O40" i="15" s="1"/>
  <c r="I348" i="12"/>
  <c r="G348"/>
  <c r="E348"/>
  <c r="K19" i="13" s="1"/>
  <c r="S314" i="12"/>
  <c r="Q314"/>
  <c r="K314"/>
  <c r="O39" i="15" s="1"/>
  <c r="I314" i="12"/>
  <c r="G314"/>
  <c r="E314"/>
  <c r="S313"/>
  <c r="Q313"/>
  <c r="K313"/>
  <c r="O38" i="15" s="1"/>
  <c r="I313" i="12"/>
  <c r="G313"/>
  <c r="E313"/>
  <c r="S312"/>
  <c r="Q312"/>
  <c r="K312"/>
  <c r="O37" i="15" s="1"/>
  <c r="I312" i="12"/>
  <c r="G312"/>
  <c r="E312"/>
  <c r="S278"/>
  <c r="Q278"/>
  <c r="K278"/>
  <c r="O36" i="15" s="1"/>
  <c r="I278" i="12"/>
  <c r="G278"/>
  <c r="E278"/>
  <c r="S277"/>
  <c r="Q277"/>
  <c r="K277"/>
  <c r="O35" i="15" s="1"/>
  <c r="I277" i="12"/>
  <c r="G277"/>
  <c r="E277"/>
  <c r="S276"/>
  <c r="Q276"/>
  <c r="K276"/>
  <c r="O34" i="15" s="1"/>
  <c r="I276" i="12"/>
  <c r="G276"/>
  <c r="E276"/>
  <c r="S242"/>
  <c r="Q242"/>
  <c r="K242"/>
  <c r="O33" i="15" s="1"/>
  <c r="I242" i="12"/>
  <c r="G242"/>
  <c r="E242"/>
  <c r="S241"/>
  <c r="Q241"/>
  <c r="K241"/>
  <c r="O32" i="15" s="1"/>
  <c r="I241" i="12"/>
  <c r="G241"/>
  <c r="E241"/>
  <c r="S240"/>
  <c r="Q240"/>
  <c r="K240"/>
  <c r="O31" i="15" s="1"/>
  <c r="I240" i="12"/>
  <c r="G240"/>
  <c r="E240"/>
  <c r="O30" i="15"/>
  <c r="O29"/>
  <c r="O28"/>
  <c r="K15" i="13"/>
  <c r="S170" i="12"/>
  <c r="Q170"/>
  <c r="K170"/>
  <c r="O27" i="15" s="1"/>
  <c r="I170" i="12"/>
  <c r="G170"/>
  <c r="E170"/>
  <c r="S169"/>
  <c r="Q169"/>
  <c r="K169"/>
  <c r="O26" i="15" s="1"/>
  <c r="I169" i="12"/>
  <c r="G169"/>
  <c r="E169"/>
  <c r="S168"/>
  <c r="Q168"/>
  <c r="K168"/>
  <c r="O25" i="15" s="1"/>
  <c r="I168" i="12"/>
  <c r="G168"/>
  <c r="E168"/>
  <c r="S134"/>
  <c r="Q134"/>
  <c r="K134"/>
  <c r="O24" i="15" s="1"/>
  <c r="I134" i="12"/>
  <c r="G134"/>
  <c r="E134"/>
  <c r="S133"/>
  <c r="Q133"/>
  <c r="K133"/>
  <c r="O23" i="15" s="1"/>
  <c r="I133" i="12"/>
  <c r="G133"/>
  <c r="E133"/>
  <c r="S132"/>
  <c r="Q132"/>
  <c r="K132"/>
  <c r="O22" i="15" s="1"/>
  <c r="I132" i="12"/>
  <c r="G132"/>
  <c r="E132"/>
  <c r="S98"/>
  <c r="Q98"/>
  <c r="K98"/>
  <c r="O21" i="15" s="1"/>
  <c r="I98" i="12"/>
  <c r="G98"/>
  <c r="E98"/>
  <c r="S97"/>
  <c r="Q97"/>
  <c r="K97"/>
  <c r="O20" i="15" s="1"/>
  <c r="I97" i="12"/>
  <c r="G97"/>
  <c r="E97"/>
  <c r="S96"/>
  <c r="Q96"/>
  <c r="K96"/>
  <c r="O19" i="15" s="1"/>
  <c r="I96" i="12"/>
  <c r="G96"/>
  <c r="E96"/>
  <c r="S62"/>
  <c r="Q62"/>
  <c r="K62"/>
  <c r="O18" i="15" s="1"/>
  <c r="I62" i="12"/>
  <c r="G62"/>
  <c r="E62"/>
  <c r="S61"/>
  <c r="Q61"/>
  <c r="K61"/>
  <c r="O17" i="15" s="1"/>
  <c r="I61" i="12"/>
  <c r="G61"/>
  <c r="E61"/>
  <c r="S60"/>
  <c r="Q60"/>
  <c r="K60"/>
  <c r="O16" i="15" s="1"/>
  <c r="I60" i="12"/>
  <c r="G60"/>
  <c r="E60"/>
  <c r="S3404"/>
  <c r="S297" i="14" s="1"/>
  <c r="Q3404" i="12"/>
  <c r="R297" i="14" s="1"/>
  <c r="Q297"/>
  <c r="P297"/>
  <c r="K3404" i="12"/>
  <c r="O297" i="14" s="1"/>
  <c r="I3404" i="12"/>
  <c r="N297" i="14" s="1"/>
  <c r="G3404" i="12"/>
  <c r="M297" i="14" s="1"/>
  <c r="E3404" i="12"/>
  <c r="L297" i="14" s="1"/>
  <c r="S3403" i="12"/>
  <c r="S296" i="14" s="1"/>
  <c r="Q3403" i="12"/>
  <c r="R296" i="14" s="1"/>
  <c r="Q296"/>
  <c r="P296"/>
  <c r="K3403" i="12"/>
  <c r="O296" i="14" s="1"/>
  <c r="I3403" i="12"/>
  <c r="N296" i="14" s="1"/>
  <c r="G3403" i="12"/>
  <c r="M296" i="14" s="1"/>
  <c r="E3403" i="12"/>
  <c r="L296" i="14" s="1"/>
  <c r="S3402" i="12"/>
  <c r="S295" i="14" s="1"/>
  <c r="Q3402" i="12"/>
  <c r="R295" i="14" s="1"/>
  <c r="Q295"/>
  <c r="P295"/>
  <c r="K3402" i="12"/>
  <c r="O295" i="14" s="1"/>
  <c r="I3402" i="12"/>
  <c r="N295" i="14" s="1"/>
  <c r="G3402" i="12"/>
  <c r="M295" i="14" s="1"/>
  <c r="E3402" i="12"/>
  <c r="S3368"/>
  <c r="S294" i="14" s="1"/>
  <c r="Q3368" i="12"/>
  <c r="R294" i="14" s="1"/>
  <c r="Q294"/>
  <c r="P294"/>
  <c r="K3368" i="12"/>
  <c r="O294" i="14" s="1"/>
  <c r="I3368" i="12"/>
  <c r="N294" i="14" s="1"/>
  <c r="G3368" i="12"/>
  <c r="M294" i="14" s="1"/>
  <c r="E3368" i="12"/>
  <c r="L294" i="14" s="1"/>
  <c r="S3367" i="12"/>
  <c r="S293" i="14" s="1"/>
  <c r="Q3367" i="12"/>
  <c r="R293" i="14" s="1"/>
  <c r="Q293"/>
  <c r="P293"/>
  <c r="K3367" i="12"/>
  <c r="O293" i="14" s="1"/>
  <c r="I3367" i="12"/>
  <c r="N293" i="14" s="1"/>
  <c r="G3367" i="12"/>
  <c r="M293" i="14" s="1"/>
  <c r="E3367" i="12"/>
  <c r="L293" i="14" s="1"/>
  <c r="S3366" i="12"/>
  <c r="S292" i="14" s="1"/>
  <c r="Q3366" i="12"/>
  <c r="R292" i="14" s="1"/>
  <c r="Q292"/>
  <c r="P292"/>
  <c r="K3366" i="12"/>
  <c r="O292" i="14" s="1"/>
  <c r="I3366" i="12"/>
  <c r="N292" i="14" s="1"/>
  <c r="G3366" i="12"/>
  <c r="M292" i="14" s="1"/>
  <c r="E3366" i="12"/>
  <c r="S3332"/>
  <c r="S291" i="14" s="1"/>
  <c r="Q3332" i="12"/>
  <c r="R291" i="14" s="1"/>
  <c r="Q291"/>
  <c r="P291"/>
  <c r="K3332" i="12"/>
  <c r="O291" i="14" s="1"/>
  <c r="I3332" i="12"/>
  <c r="N291" i="14" s="1"/>
  <c r="G3332" i="12"/>
  <c r="M291" i="14" s="1"/>
  <c r="E3332" i="12"/>
  <c r="L291" i="14" s="1"/>
  <c r="S3331" i="12"/>
  <c r="S290" i="14" s="1"/>
  <c r="Q3331" i="12"/>
  <c r="R290" i="14" s="1"/>
  <c r="Q290"/>
  <c r="P290"/>
  <c r="K3331" i="12"/>
  <c r="O290" i="14" s="1"/>
  <c r="I3331" i="12"/>
  <c r="N290" i="14" s="1"/>
  <c r="G3331" i="12"/>
  <c r="M290" i="14" s="1"/>
  <c r="E3331" i="12"/>
  <c r="L290" i="14" s="1"/>
  <c r="S3330" i="12"/>
  <c r="S289" i="14" s="1"/>
  <c r="Q3330" i="12"/>
  <c r="R289" i="14" s="1"/>
  <c r="Q289"/>
  <c r="P289"/>
  <c r="K3330" i="12"/>
  <c r="O289" i="14" s="1"/>
  <c r="I3330" i="12"/>
  <c r="N289" i="14" s="1"/>
  <c r="G3330" i="12"/>
  <c r="M289" i="14" s="1"/>
  <c r="E3330" i="12"/>
  <c r="S3296"/>
  <c r="S288" i="14" s="1"/>
  <c r="Q3296" i="12"/>
  <c r="R288" i="14" s="1"/>
  <c r="Q288"/>
  <c r="P288"/>
  <c r="K3296" i="12"/>
  <c r="O288" i="14" s="1"/>
  <c r="I3296" i="12"/>
  <c r="N288" i="14" s="1"/>
  <c r="G3296" i="12"/>
  <c r="M288" i="14" s="1"/>
  <c r="E3296" i="12"/>
  <c r="L288" i="14" s="1"/>
  <c r="S3295" i="12"/>
  <c r="S287" i="14" s="1"/>
  <c r="Q3295" i="12"/>
  <c r="R287" i="14" s="1"/>
  <c r="Q287"/>
  <c r="P287"/>
  <c r="K3295" i="12"/>
  <c r="O287" i="14" s="1"/>
  <c r="I3295" i="12"/>
  <c r="N287" i="14" s="1"/>
  <c r="G3295" i="12"/>
  <c r="M287" i="14" s="1"/>
  <c r="E3295" i="12"/>
  <c r="L287" i="14" s="1"/>
  <c r="S3294" i="12"/>
  <c r="S286" i="14" s="1"/>
  <c r="Q3294" i="12"/>
  <c r="R286" i="14" s="1"/>
  <c r="Q286"/>
  <c r="P286"/>
  <c r="K3294" i="12"/>
  <c r="O286" i="14" s="1"/>
  <c r="I3294" i="12"/>
  <c r="N286" i="14" s="1"/>
  <c r="G3294" i="12"/>
  <c r="M286" i="14" s="1"/>
  <c r="E3294" i="12"/>
  <c r="S3260"/>
  <c r="S285" i="14" s="1"/>
  <c r="Q3260" i="12"/>
  <c r="R285" i="14" s="1"/>
  <c r="Q285"/>
  <c r="K3260" i="12"/>
  <c r="O285" i="14" s="1"/>
  <c r="I3260" i="12"/>
  <c r="N285" i="14" s="1"/>
  <c r="G3260" i="12"/>
  <c r="M285" i="14" s="1"/>
  <c r="E3260" i="12"/>
  <c r="L285" i="14" s="1"/>
  <c r="S3259" i="12"/>
  <c r="S284" i="14" s="1"/>
  <c r="Q3259" i="12"/>
  <c r="R284" i="14" s="1"/>
  <c r="Q284"/>
  <c r="K3259" i="12"/>
  <c r="O284" i="14" s="1"/>
  <c r="I3259" i="12"/>
  <c r="N284" i="14" s="1"/>
  <c r="G3259" i="12"/>
  <c r="M284" i="14" s="1"/>
  <c r="E3259" i="12"/>
  <c r="L284" i="14" s="1"/>
  <c r="S3258" i="12"/>
  <c r="S283" i="14" s="1"/>
  <c r="Q3258" i="12"/>
  <c r="R283" i="14" s="1"/>
  <c r="Q283"/>
  <c r="K3258" i="12"/>
  <c r="O283" i="14" s="1"/>
  <c r="I3258" i="12"/>
  <c r="N283" i="14" s="1"/>
  <c r="G3258" i="12"/>
  <c r="M283" i="14" s="1"/>
  <c r="E3258" i="12"/>
  <c r="L283" i="14" s="1"/>
  <c r="S3224" i="12"/>
  <c r="S282" i="14" s="1"/>
  <c r="Q3224" i="12"/>
  <c r="R282" i="14" s="1"/>
  <c r="Q282"/>
  <c r="P282"/>
  <c r="K3224" i="12"/>
  <c r="O282" i="14" s="1"/>
  <c r="I3224" i="12"/>
  <c r="N282" i="14" s="1"/>
  <c r="G3224" i="12"/>
  <c r="M282" i="14" s="1"/>
  <c r="E3224" i="12"/>
  <c r="L282" i="14" s="1"/>
  <c r="S3223" i="12"/>
  <c r="S281" i="14" s="1"/>
  <c r="Q3223" i="12"/>
  <c r="R281" i="14" s="1"/>
  <c r="Q281"/>
  <c r="P281"/>
  <c r="K3223" i="12"/>
  <c r="O281" i="14" s="1"/>
  <c r="I3223" i="12"/>
  <c r="N281" i="14" s="1"/>
  <c r="G3223" i="12"/>
  <c r="M281" i="14" s="1"/>
  <c r="E3223" i="12"/>
  <c r="L281" i="14" s="1"/>
  <c r="S3222" i="12"/>
  <c r="S280" i="14" s="1"/>
  <c r="Q3222" i="12"/>
  <c r="R280" i="14" s="1"/>
  <c r="Q280"/>
  <c r="P280"/>
  <c r="K3222" i="12"/>
  <c r="O280" i="14" s="1"/>
  <c r="I3222" i="12"/>
  <c r="N280" i="14" s="1"/>
  <c r="G3222" i="12"/>
  <c r="M280" i="14" s="1"/>
  <c r="E3222" i="12"/>
  <c r="S3188"/>
  <c r="S279" i="14" s="1"/>
  <c r="Q3188" i="12"/>
  <c r="R279" i="14" s="1"/>
  <c r="Q279"/>
  <c r="P279"/>
  <c r="K3188" i="12"/>
  <c r="O279" i="14" s="1"/>
  <c r="I3188" i="12"/>
  <c r="N279" i="14" s="1"/>
  <c r="G3188" i="12"/>
  <c r="M279" i="14" s="1"/>
  <c r="E3188" i="12"/>
  <c r="L279" i="14" s="1"/>
  <c r="S3187" i="12"/>
  <c r="S278" i="14" s="1"/>
  <c r="Q3187" i="12"/>
  <c r="R278" i="14" s="1"/>
  <c r="Q278"/>
  <c r="P278"/>
  <c r="K3187" i="12"/>
  <c r="O278" i="14" s="1"/>
  <c r="I3187" i="12"/>
  <c r="N278" i="14" s="1"/>
  <c r="G3187" i="12"/>
  <c r="M278" i="14" s="1"/>
  <c r="E3187" i="12"/>
  <c r="L278" i="14" s="1"/>
  <c r="S3186" i="12"/>
  <c r="S277" i="14" s="1"/>
  <c r="Q3186" i="12"/>
  <c r="R277" i="14" s="1"/>
  <c r="Q277"/>
  <c r="P277"/>
  <c r="K3186" i="12"/>
  <c r="O277" i="14" s="1"/>
  <c r="I3186" i="12"/>
  <c r="N277" i="14" s="1"/>
  <c r="G3186" i="12"/>
  <c r="M277" i="14" s="1"/>
  <c r="E3186" i="12"/>
  <c r="S3152"/>
  <c r="S276" i="14" s="1"/>
  <c r="Q3152" i="12"/>
  <c r="R276" i="14" s="1"/>
  <c r="Q276"/>
  <c r="P276"/>
  <c r="K3152" i="12"/>
  <c r="O276" i="14" s="1"/>
  <c r="I3152" i="12"/>
  <c r="N276" i="14" s="1"/>
  <c r="G3152" i="12"/>
  <c r="M276" i="14" s="1"/>
  <c r="E3152" i="12"/>
  <c r="L276" i="14" s="1"/>
  <c r="S3151" i="12"/>
  <c r="S275" i="14" s="1"/>
  <c r="Q3151" i="12"/>
  <c r="R275" i="14" s="1"/>
  <c r="Q275"/>
  <c r="P275"/>
  <c r="K3151" i="12"/>
  <c r="O275" i="14" s="1"/>
  <c r="I3151" i="12"/>
  <c r="N275" i="14" s="1"/>
  <c r="G3151" i="12"/>
  <c r="M275" i="14" s="1"/>
  <c r="E3151" i="12"/>
  <c r="L275" i="14" s="1"/>
  <c r="S3150" i="12"/>
  <c r="S274" i="14" s="1"/>
  <c r="Q3150" i="12"/>
  <c r="R274" i="14" s="1"/>
  <c r="Q274"/>
  <c r="P274"/>
  <c r="K3150" i="12"/>
  <c r="O274" i="14" s="1"/>
  <c r="I3150" i="12"/>
  <c r="N274" i="14" s="1"/>
  <c r="G3150" i="12"/>
  <c r="M274" i="14" s="1"/>
  <c r="E3150" i="12"/>
  <c r="S3116"/>
  <c r="S273" i="14" s="1"/>
  <c r="Q3116" i="12"/>
  <c r="R273" i="14" s="1"/>
  <c r="Q273"/>
  <c r="P273"/>
  <c r="K3116" i="12"/>
  <c r="O273" i="14" s="1"/>
  <c r="I3116" i="12"/>
  <c r="N273" i="14" s="1"/>
  <c r="G3116" i="12"/>
  <c r="M273" i="14" s="1"/>
  <c r="E3116" i="12"/>
  <c r="L273" i="14" s="1"/>
  <c r="S3115" i="12"/>
  <c r="S272" i="14" s="1"/>
  <c r="Q3115" i="12"/>
  <c r="R272" i="14" s="1"/>
  <c r="Q272"/>
  <c r="P272"/>
  <c r="K3115" i="12"/>
  <c r="O272" i="14" s="1"/>
  <c r="I3115" i="12"/>
  <c r="N272" i="14" s="1"/>
  <c r="G3115" i="12"/>
  <c r="M272" i="14" s="1"/>
  <c r="E3115" i="12"/>
  <c r="L272" i="14" s="1"/>
  <c r="S3114" i="12"/>
  <c r="S271" i="14" s="1"/>
  <c r="Q3114" i="12"/>
  <c r="R271" i="14" s="1"/>
  <c r="Q271"/>
  <c r="P271"/>
  <c r="K3114" i="12"/>
  <c r="O271" i="14" s="1"/>
  <c r="I3114" i="12"/>
  <c r="N271" i="14" s="1"/>
  <c r="G3114" i="12"/>
  <c r="M271" i="14" s="1"/>
  <c r="E3114" i="12"/>
  <c r="S3080"/>
  <c r="S270" i="14" s="1"/>
  <c r="Q3080" i="12"/>
  <c r="R270" i="14" s="1"/>
  <c r="Q270"/>
  <c r="P270"/>
  <c r="K3080" i="12"/>
  <c r="O270" i="14" s="1"/>
  <c r="I3080" i="12"/>
  <c r="N270" i="14" s="1"/>
  <c r="G3080" i="12"/>
  <c r="M270" i="14" s="1"/>
  <c r="E3080" i="12"/>
  <c r="L270" i="14" s="1"/>
  <c r="S3079" i="12"/>
  <c r="S269" i="14" s="1"/>
  <c r="Q3079" i="12"/>
  <c r="R269" i="14" s="1"/>
  <c r="Q269"/>
  <c r="P269"/>
  <c r="K3079" i="12"/>
  <c r="O269" i="14" s="1"/>
  <c r="I3079" i="12"/>
  <c r="N269" i="14" s="1"/>
  <c r="G3079" i="12"/>
  <c r="M269" i="14" s="1"/>
  <c r="E3079" i="12"/>
  <c r="L269" i="14" s="1"/>
  <c r="S3078" i="12"/>
  <c r="S268" i="14" s="1"/>
  <c r="Q3078" i="12"/>
  <c r="R268" i="14" s="1"/>
  <c r="Q268"/>
  <c r="P268"/>
  <c r="K3078" i="12"/>
  <c r="O268" i="14" s="1"/>
  <c r="I3078" i="12"/>
  <c r="N268" i="14" s="1"/>
  <c r="G3078" i="12"/>
  <c r="M268" i="14" s="1"/>
  <c r="E3078" i="12"/>
  <c r="S3044"/>
  <c r="S267" i="14" s="1"/>
  <c r="Q3044" i="12"/>
  <c r="R267" i="14" s="1"/>
  <c r="Q267"/>
  <c r="P267"/>
  <c r="K3044" i="12"/>
  <c r="O267" i="14" s="1"/>
  <c r="I3044" i="12"/>
  <c r="N267" i="14" s="1"/>
  <c r="G3044" i="12"/>
  <c r="M267" i="14" s="1"/>
  <c r="E3044" i="12"/>
  <c r="L267" i="14" s="1"/>
  <c r="S3043" i="12"/>
  <c r="S266" i="14" s="1"/>
  <c r="Q3043" i="12"/>
  <c r="R266" i="14" s="1"/>
  <c r="Q266"/>
  <c r="P266"/>
  <c r="K3043" i="12"/>
  <c r="O266" i="14" s="1"/>
  <c r="I3043" i="12"/>
  <c r="N266" i="14" s="1"/>
  <c r="G3043" i="12"/>
  <c r="M266" i="14" s="1"/>
  <c r="E3043" i="12"/>
  <c r="L266" i="14" s="1"/>
  <c r="S3042" i="12"/>
  <c r="S265" i="14" s="1"/>
  <c r="Q3042" i="12"/>
  <c r="R265" i="14" s="1"/>
  <c r="Q265"/>
  <c r="P265"/>
  <c r="K3042" i="12"/>
  <c r="O265" i="14" s="1"/>
  <c r="I3042" i="12"/>
  <c r="N265" i="14" s="1"/>
  <c r="G3042" i="12"/>
  <c r="M265" i="14" s="1"/>
  <c r="E3042" i="12"/>
  <c r="S3008"/>
  <c r="S264" i="14" s="1"/>
  <c r="Q3008" i="12"/>
  <c r="R264" i="14" s="1"/>
  <c r="Q264"/>
  <c r="P264"/>
  <c r="K3008" i="12"/>
  <c r="O264" i="14" s="1"/>
  <c r="I3008" i="12"/>
  <c r="N264" i="14" s="1"/>
  <c r="G3008" i="12"/>
  <c r="M264" i="14" s="1"/>
  <c r="E3008" i="12"/>
  <c r="L264" i="14" s="1"/>
  <c r="S3007" i="12"/>
  <c r="S263" i="14" s="1"/>
  <c r="Q3007" i="12"/>
  <c r="R263" i="14" s="1"/>
  <c r="Q263"/>
  <c r="P263"/>
  <c r="K3007" i="12"/>
  <c r="O263" i="14" s="1"/>
  <c r="I3007" i="12"/>
  <c r="N263" i="14" s="1"/>
  <c r="G3007" i="12"/>
  <c r="M263" i="14" s="1"/>
  <c r="E3007" i="12"/>
  <c r="L263" i="14" s="1"/>
  <c r="S3006" i="12"/>
  <c r="S262" i="14" s="1"/>
  <c r="Q3006" i="12"/>
  <c r="R262" i="14" s="1"/>
  <c r="Q262"/>
  <c r="P262"/>
  <c r="K3006" i="12"/>
  <c r="O262" i="14" s="1"/>
  <c r="I3006" i="12"/>
  <c r="N262" i="14" s="1"/>
  <c r="G3006" i="12"/>
  <c r="M262" i="14" s="1"/>
  <c r="E3006" i="12"/>
  <c r="S2972"/>
  <c r="S261" i="14" s="1"/>
  <c r="Q2972" i="12"/>
  <c r="R261" i="14" s="1"/>
  <c r="Q261"/>
  <c r="P261"/>
  <c r="K2972" i="12"/>
  <c r="O261" i="14" s="1"/>
  <c r="I2972" i="12"/>
  <c r="N261" i="14" s="1"/>
  <c r="G2972" i="12"/>
  <c r="M261" i="14" s="1"/>
  <c r="E2972" i="12"/>
  <c r="L261" i="14" s="1"/>
  <c r="S2971" i="12"/>
  <c r="S260" i="14" s="1"/>
  <c r="Q2971" i="12"/>
  <c r="R260" i="14" s="1"/>
  <c r="Q260"/>
  <c r="P260"/>
  <c r="K2971" i="12"/>
  <c r="O260" i="14" s="1"/>
  <c r="I2971" i="12"/>
  <c r="N260" i="14" s="1"/>
  <c r="G2971" i="12"/>
  <c r="M260" i="14" s="1"/>
  <c r="E2971" i="12"/>
  <c r="L260" i="14" s="1"/>
  <c r="S2970" i="12"/>
  <c r="S259" i="14" s="1"/>
  <c r="Q2970" i="12"/>
  <c r="R259" i="14" s="1"/>
  <c r="Q259"/>
  <c r="P259"/>
  <c r="K2970" i="12"/>
  <c r="O259" i="14" s="1"/>
  <c r="I2970" i="12"/>
  <c r="N259" i="14" s="1"/>
  <c r="G2970" i="12"/>
  <c r="M259" i="14" s="1"/>
  <c r="E2970" i="12"/>
  <c r="S2936"/>
  <c r="S258" i="14" s="1"/>
  <c r="Q2936" i="12"/>
  <c r="R258" i="14" s="1"/>
  <c r="Q258"/>
  <c r="P258"/>
  <c r="K2936" i="12"/>
  <c r="O258" i="14" s="1"/>
  <c r="I2936" i="12"/>
  <c r="N258" i="14" s="1"/>
  <c r="G2936" i="12"/>
  <c r="M258" i="14" s="1"/>
  <c r="E2936" i="12"/>
  <c r="L258" i="14" s="1"/>
  <c r="S2935" i="12"/>
  <c r="S257" i="14" s="1"/>
  <c r="Q2935" i="12"/>
  <c r="R257" i="14" s="1"/>
  <c r="Q257"/>
  <c r="P257"/>
  <c r="K2935" i="12"/>
  <c r="O257" i="14" s="1"/>
  <c r="I2935" i="12"/>
  <c r="N257" i="14" s="1"/>
  <c r="G2935" i="12"/>
  <c r="M257" i="14" s="1"/>
  <c r="E2935" i="12"/>
  <c r="L257" i="14" s="1"/>
  <c r="S2934" i="12"/>
  <c r="S256" i="14" s="1"/>
  <c r="Q2934" i="12"/>
  <c r="R256" i="14" s="1"/>
  <c r="Q256"/>
  <c r="P256"/>
  <c r="K2934" i="12"/>
  <c r="O256" i="14" s="1"/>
  <c r="I2934" i="12"/>
  <c r="N256" i="14" s="1"/>
  <c r="G2934" i="12"/>
  <c r="M256" i="14" s="1"/>
  <c r="E2934" i="12"/>
  <c r="S2900"/>
  <c r="S255" i="14" s="1"/>
  <c r="Q2900" i="12"/>
  <c r="R255" i="14" s="1"/>
  <c r="Q255"/>
  <c r="P255"/>
  <c r="K2900" i="12"/>
  <c r="O255" i="14" s="1"/>
  <c r="I2900" i="12"/>
  <c r="N255" i="14" s="1"/>
  <c r="G2900" i="12"/>
  <c r="M255" i="14" s="1"/>
  <c r="E2900" i="12"/>
  <c r="L255" i="14" s="1"/>
  <c r="S2899" i="12"/>
  <c r="S254" i="14" s="1"/>
  <c r="Q2899" i="12"/>
  <c r="R254" i="14" s="1"/>
  <c r="Q254"/>
  <c r="P254"/>
  <c r="K2899" i="12"/>
  <c r="O254" i="14" s="1"/>
  <c r="I2899" i="12"/>
  <c r="N254" i="14" s="1"/>
  <c r="G2899" i="12"/>
  <c r="M254" i="14" s="1"/>
  <c r="E2899" i="12"/>
  <c r="L254" i="14" s="1"/>
  <c r="S2898" i="12"/>
  <c r="S253" i="14" s="1"/>
  <c r="Q2898" i="12"/>
  <c r="R253" i="14" s="1"/>
  <c r="Q253"/>
  <c r="P253"/>
  <c r="K2898" i="12"/>
  <c r="O253" i="14" s="1"/>
  <c r="I2898" i="12"/>
  <c r="N253" i="14" s="1"/>
  <c r="G2898" i="12"/>
  <c r="M253" i="14" s="1"/>
  <c r="E2898" i="12"/>
  <c r="S2864"/>
  <c r="S252" i="14" s="1"/>
  <c r="Q2864" i="12"/>
  <c r="R252" i="14" s="1"/>
  <c r="Q252"/>
  <c r="P252"/>
  <c r="K2864" i="12"/>
  <c r="O252" i="14" s="1"/>
  <c r="I2864" i="12"/>
  <c r="N252" i="14" s="1"/>
  <c r="G2864" i="12"/>
  <c r="M252" i="14" s="1"/>
  <c r="E2864" i="12"/>
  <c r="L252" i="14" s="1"/>
  <c r="S2863" i="12"/>
  <c r="S251" i="14" s="1"/>
  <c r="Q2863" i="12"/>
  <c r="R251" i="14" s="1"/>
  <c r="Q251"/>
  <c r="P251"/>
  <c r="K2863" i="12"/>
  <c r="O251" i="14" s="1"/>
  <c r="I2863" i="12"/>
  <c r="N251" i="14" s="1"/>
  <c r="G2863" i="12"/>
  <c r="M251" i="14" s="1"/>
  <c r="E2863" i="12"/>
  <c r="L251" i="14" s="1"/>
  <c r="S2862" i="12"/>
  <c r="S250" i="14" s="1"/>
  <c r="Q2862" i="12"/>
  <c r="R250" i="14" s="1"/>
  <c r="Q250"/>
  <c r="P250"/>
  <c r="K2862" i="12"/>
  <c r="O250" i="14" s="1"/>
  <c r="I2862" i="12"/>
  <c r="N250" i="14" s="1"/>
  <c r="G2862" i="12"/>
  <c r="M250" i="14" s="1"/>
  <c r="E2862" i="12"/>
  <c r="S2828"/>
  <c r="S249" i="14" s="1"/>
  <c r="Q2828" i="12"/>
  <c r="R249" i="14" s="1"/>
  <c r="Q249"/>
  <c r="P249"/>
  <c r="K2828" i="12"/>
  <c r="O249" i="14" s="1"/>
  <c r="I2828" i="12"/>
  <c r="N249" i="14" s="1"/>
  <c r="G2828" i="12"/>
  <c r="M249" i="14" s="1"/>
  <c r="E2828" i="12"/>
  <c r="L249" i="14" s="1"/>
  <c r="S2827" i="12"/>
  <c r="S248" i="14" s="1"/>
  <c r="Q2827" i="12"/>
  <c r="R248" i="14" s="1"/>
  <c r="Q248"/>
  <c r="P248"/>
  <c r="K2827" i="12"/>
  <c r="O248" i="14" s="1"/>
  <c r="I2827" i="12"/>
  <c r="N248" i="14" s="1"/>
  <c r="G2827" i="12"/>
  <c r="M248" i="14" s="1"/>
  <c r="E2827" i="12"/>
  <c r="L248" i="14" s="1"/>
  <c r="S2826" i="12"/>
  <c r="S247" i="14" s="1"/>
  <c r="Q2826" i="12"/>
  <c r="R247" i="14" s="1"/>
  <c r="Q247"/>
  <c r="P247"/>
  <c r="K2826" i="12"/>
  <c r="O247" i="14" s="1"/>
  <c r="I2826" i="12"/>
  <c r="N247" i="14" s="1"/>
  <c r="G2826" i="12"/>
  <c r="M247" i="14" s="1"/>
  <c r="E2826" i="12"/>
  <c r="S2792"/>
  <c r="S246" i="14" s="1"/>
  <c r="Q2792" i="12"/>
  <c r="R246" i="14" s="1"/>
  <c r="Q246"/>
  <c r="P246"/>
  <c r="K2792" i="12"/>
  <c r="O246" i="14" s="1"/>
  <c r="I2792" i="12"/>
  <c r="N246" i="14" s="1"/>
  <c r="G2792" i="12"/>
  <c r="M246" i="14" s="1"/>
  <c r="E2792" i="12"/>
  <c r="L246" i="14" s="1"/>
  <c r="S2791" i="12"/>
  <c r="S245" i="14" s="1"/>
  <c r="Q2791" i="12"/>
  <c r="R245" i="14" s="1"/>
  <c r="Q245"/>
  <c r="P245"/>
  <c r="K2791" i="12"/>
  <c r="O245" i="14" s="1"/>
  <c r="I2791" i="12"/>
  <c r="N245" i="14" s="1"/>
  <c r="G2791" i="12"/>
  <c r="M245" i="14" s="1"/>
  <c r="E2791" i="12"/>
  <c r="L245" i="14" s="1"/>
  <c r="S2790" i="12"/>
  <c r="S244" i="14" s="1"/>
  <c r="Q2790" i="12"/>
  <c r="R244" i="14" s="1"/>
  <c r="Q244"/>
  <c r="P244"/>
  <c r="K2790" i="12"/>
  <c r="O244" i="14" s="1"/>
  <c r="I2790" i="12"/>
  <c r="N244" i="14" s="1"/>
  <c r="G2790" i="12"/>
  <c r="M244" i="14" s="1"/>
  <c r="E2790" i="12"/>
  <c r="S2756"/>
  <c r="S243" i="14" s="1"/>
  <c r="Q2756" i="12"/>
  <c r="R243" i="14" s="1"/>
  <c r="Q243"/>
  <c r="P243"/>
  <c r="K2756" i="12"/>
  <c r="O243" i="14" s="1"/>
  <c r="I2756" i="12"/>
  <c r="N243" i="14" s="1"/>
  <c r="G2756" i="12"/>
  <c r="M243" i="14" s="1"/>
  <c r="E2756" i="12"/>
  <c r="L243" i="14" s="1"/>
  <c r="S2755" i="12"/>
  <c r="S242" i="14" s="1"/>
  <c r="Q2755" i="12"/>
  <c r="R242" i="14" s="1"/>
  <c r="Q242"/>
  <c r="P242"/>
  <c r="K2755" i="12"/>
  <c r="O242" i="14" s="1"/>
  <c r="I2755" i="12"/>
  <c r="N242" i="14" s="1"/>
  <c r="G2755" i="12"/>
  <c r="M242" i="14" s="1"/>
  <c r="E2755" i="12"/>
  <c r="L242" i="14" s="1"/>
  <c r="S2754" i="12"/>
  <c r="S241" i="14" s="1"/>
  <c r="Q2754" i="12"/>
  <c r="R241" i="14" s="1"/>
  <c r="Q241"/>
  <c r="P241"/>
  <c r="K2754" i="12"/>
  <c r="O241" i="14" s="1"/>
  <c r="I2754" i="12"/>
  <c r="N241" i="14" s="1"/>
  <c r="G2754" i="12"/>
  <c r="M241" i="14" s="1"/>
  <c r="E2754" i="12"/>
  <c r="S2720"/>
  <c r="S240" i="14" s="1"/>
  <c r="Q2720" i="12"/>
  <c r="R240" i="14" s="1"/>
  <c r="Q240"/>
  <c r="P240"/>
  <c r="K2720" i="12"/>
  <c r="O240" i="14" s="1"/>
  <c r="I2720" i="12"/>
  <c r="N240" i="14" s="1"/>
  <c r="G2720" i="12"/>
  <c r="M240" i="14" s="1"/>
  <c r="E2720" i="12"/>
  <c r="L240" i="14" s="1"/>
  <c r="S2719" i="12"/>
  <c r="S239" i="14" s="1"/>
  <c r="Q2719" i="12"/>
  <c r="R239" i="14" s="1"/>
  <c r="Q239"/>
  <c r="P239"/>
  <c r="K2719" i="12"/>
  <c r="O239" i="14" s="1"/>
  <c r="I2719" i="12"/>
  <c r="N239" i="14" s="1"/>
  <c r="G2719" i="12"/>
  <c r="M239" i="14" s="1"/>
  <c r="E2719" i="12"/>
  <c r="L239" i="14" s="1"/>
  <c r="S2718" i="12"/>
  <c r="S238" i="14" s="1"/>
  <c r="Q2718" i="12"/>
  <c r="R238" i="14" s="1"/>
  <c r="Q238"/>
  <c r="P238"/>
  <c r="K2718" i="12"/>
  <c r="O238" i="14" s="1"/>
  <c r="I2718" i="12"/>
  <c r="N238" i="14" s="1"/>
  <c r="G2718" i="12"/>
  <c r="M238" i="14" s="1"/>
  <c r="E2718" i="12"/>
  <c r="S2684"/>
  <c r="S237" i="14" s="1"/>
  <c r="Q2684" i="12"/>
  <c r="R237" i="14" s="1"/>
  <c r="Q237"/>
  <c r="P237"/>
  <c r="K2684" i="12"/>
  <c r="O237" i="14" s="1"/>
  <c r="I2684" i="12"/>
  <c r="N237" i="14" s="1"/>
  <c r="G2684" i="12"/>
  <c r="M237" i="14" s="1"/>
  <c r="E2684" i="12"/>
  <c r="L237" i="14" s="1"/>
  <c r="S2683" i="12"/>
  <c r="S236" i="14" s="1"/>
  <c r="Q2683" i="12"/>
  <c r="R236" i="14" s="1"/>
  <c r="Q236"/>
  <c r="P236"/>
  <c r="K2683" i="12"/>
  <c r="O236" i="14" s="1"/>
  <c r="I2683" i="12"/>
  <c r="N236" i="14" s="1"/>
  <c r="G2683" i="12"/>
  <c r="M236" i="14" s="1"/>
  <c r="E2683" i="12"/>
  <c r="L236" i="14" s="1"/>
  <c r="S2682" i="12"/>
  <c r="S235" i="14" s="1"/>
  <c r="Q2682" i="12"/>
  <c r="R235" i="14" s="1"/>
  <c r="Q235"/>
  <c r="P235"/>
  <c r="K2682" i="12"/>
  <c r="O235" i="14" s="1"/>
  <c r="I2682" i="12"/>
  <c r="N235" i="14" s="1"/>
  <c r="G2682" i="12"/>
  <c r="M235" i="14" s="1"/>
  <c r="E2682" i="12"/>
  <c r="S2648"/>
  <c r="S234" i="14" s="1"/>
  <c r="Q2648" i="12"/>
  <c r="R234" i="14" s="1"/>
  <c r="Q234"/>
  <c r="P234"/>
  <c r="K2648" i="12"/>
  <c r="O234" i="14" s="1"/>
  <c r="I2648" i="12"/>
  <c r="N234" i="14" s="1"/>
  <c r="G2648" i="12"/>
  <c r="M234" i="14" s="1"/>
  <c r="E2648" i="12"/>
  <c r="L234" i="14" s="1"/>
  <c r="S2647" i="12"/>
  <c r="S233" i="14" s="1"/>
  <c r="Q2647" i="12"/>
  <c r="R233" i="14" s="1"/>
  <c r="Q233"/>
  <c r="P233"/>
  <c r="K2647" i="12"/>
  <c r="O233" i="14" s="1"/>
  <c r="I2647" i="12"/>
  <c r="N233" i="14" s="1"/>
  <c r="G2647" i="12"/>
  <c r="M233" i="14" s="1"/>
  <c r="E2647" i="12"/>
  <c r="L233" i="14" s="1"/>
  <c r="S2646" i="12"/>
  <c r="S232" i="14" s="1"/>
  <c r="Q2646" i="12"/>
  <c r="R232" i="14" s="1"/>
  <c r="Q232"/>
  <c r="P232"/>
  <c r="K2646" i="12"/>
  <c r="O232" i="14" s="1"/>
  <c r="I2646" i="12"/>
  <c r="N232" i="14" s="1"/>
  <c r="G2646" i="12"/>
  <c r="M232" i="14" s="1"/>
  <c r="E2646" i="12"/>
  <c r="S2612"/>
  <c r="S231" i="14" s="1"/>
  <c r="Q2612" i="12"/>
  <c r="R231" i="14" s="1"/>
  <c r="Q231"/>
  <c r="P231"/>
  <c r="K2612" i="12"/>
  <c r="O231" i="14" s="1"/>
  <c r="I2612" i="12"/>
  <c r="N231" i="14" s="1"/>
  <c r="G2612" i="12"/>
  <c r="M231" i="14" s="1"/>
  <c r="E2612" i="12"/>
  <c r="L231" i="14" s="1"/>
  <c r="S2611" i="12"/>
  <c r="S230" i="14" s="1"/>
  <c r="Q2611" i="12"/>
  <c r="R230" i="14" s="1"/>
  <c r="Q230"/>
  <c r="P230"/>
  <c r="K2611" i="12"/>
  <c r="O230" i="14" s="1"/>
  <c r="I2611" i="12"/>
  <c r="N230" i="14" s="1"/>
  <c r="G2611" i="12"/>
  <c r="M230" i="14" s="1"/>
  <c r="E2611" i="12"/>
  <c r="L230" i="14" s="1"/>
  <c r="S2610" i="12"/>
  <c r="S229" i="14" s="1"/>
  <c r="Q2610" i="12"/>
  <c r="R229" i="14" s="1"/>
  <c r="Q229"/>
  <c r="P229"/>
  <c r="K2610" i="12"/>
  <c r="O229" i="14" s="1"/>
  <c r="I2610" i="12"/>
  <c r="N229" i="14" s="1"/>
  <c r="G2610" i="12"/>
  <c r="M229" i="14" s="1"/>
  <c r="E2610" i="12"/>
  <c r="S2576"/>
  <c r="S228" i="14" s="1"/>
  <c r="Q2576" i="12"/>
  <c r="R228" i="14" s="1"/>
  <c r="Q228"/>
  <c r="P228"/>
  <c r="K2576" i="12"/>
  <c r="O228" i="14" s="1"/>
  <c r="I2576" i="12"/>
  <c r="N228" i="14" s="1"/>
  <c r="G2576" i="12"/>
  <c r="M228" i="14" s="1"/>
  <c r="E2576" i="12"/>
  <c r="L228" i="14" s="1"/>
  <c r="S2575" i="12"/>
  <c r="S227" i="14" s="1"/>
  <c r="Q2575" i="12"/>
  <c r="R227" i="14" s="1"/>
  <c r="Q227"/>
  <c r="P227"/>
  <c r="K2575" i="12"/>
  <c r="O227" i="14" s="1"/>
  <c r="I2575" i="12"/>
  <c r="N227" i="14" s="1"/>
  <c r="G2575" i="12"/>
  <c r="M227" i="14" s="1"/>
  <c r="E2575" i="12"/>
  <c r="L227" i="14" s="1"/>
  <c r="S2574" i="12"/>
  <c r="S226" i="14" s="1"/>
  <c r="Q2574" i="12"/>
  <c r="R226" i="14" s="1"/>
  <c r="Q226"/>
  <c r="P226"/>
  <c r="K2574" i="12"/>
  <c r="O226" i="14" s="1"/>
  <c r="I2574" i="12"/>
  <c r="N226" i="14" s="1"/>
  <c r="G2574" i="12"/>
  <c r="M226" i="14" s="1"/>
  <c r="E2574" i="12"/>
  <c r="S2540"/>
  <c r="S225" i="14" s="1"/>
  <c r="Q2540" i="12"/>
  <c r="R225" i="14" s="1"/>
  <c r="Q225"/>
  <c r="P225"/>
  <c r="K2540" i="12"/>
  <c r="O225" i="14" s="1"/>
  <c r="I2540" i="12"/>
  <c r="N225" i="14" s="1"/>
  <c r="G2540" i="12"/>
  <c r="M225" i="14" s="1"/>
  <c r="E2540" i="12"/>
  <c r="L225" i="14" s="1"/>
  <c r="S2539" i="12"/>
  <c r="S224" i="14" s="1"/>
  <c r="Q2539" i="12"/>
  <c r="R224" i="14" s="1"/>
  <c r="Q224"/>
  <c r="P224"/>
  <c r="K2539" i="12"/>
  <c r="O224" i="14" s="1"/>
  <c r="I2539" i="12"/>
  <c r="N224" i="14" s="1"/>
  <c r="G2539" i="12"/>
  <c r="M224" i="14" s="1"/>
  <c r="E2539" i="12"/>
  <c r="L224" i="14" s="1"/>
  <c r="S2538" i="12"/>
  <c r="S223" i="14" s="1"/>
  <c r="Q2538" i="12"/>
  <c r="R223" i="14" s="1"/>
  <c r="Q223"/>
  <c r="P223"/>
  <c r="K2538" i="12"/>
  <c r="O223" i="14" s="1"/>
  <c r="I2538" i="12"/>
  <c r="N223" i="14" s="1"/>
  <c r="G2538" i="12"/>
  <c r="M223" i="14" s="1"/>
  <c r="E2538" i="12"/>
  <c r="S2504"/>
  <c r="S222" i="14" s="1"/>
  <c r="Q2504" i="12"/>
  <c r="R222" i="14" s="1"/>
  <c r="Q222"/>
  <c r="P222"/>
  <c r="K2504" i="12"/>
  <c r="O222" i="14" s="1"/>
  <c r="I2504" i="12"/>
  <c r="N222" i="14" s="1"/>
  <c r="G2504" i="12"/>
  <c r="M222" i="14" s="1"/>
  <c r="E2504" i="12"/>
  <c r="L222" i="14" s="1"/>
  <c r="S2503" i="12"/>
  <c r="S221" i="14" s="1"/>
  <c r="Q2503" i="12"/>
  <c r="R221" i="14" s="1"/>
  <c r="Q221"/>
  <c r="P221"/>
  <c r="K2503" i="12"/>
  <c r="O221" i="14" s="1"/>
  <c r="I2503" i="12"/>
  <c r="N221" i="14" s="1"/>
  <c r="G2503" i="12"/>
  <c r="M221" i="14" s="1"/>
  <c r="E2503" i="12"/>
  <c r="L221" i="14" s="1"/>
  <c r="S2502" i="12"/>
  <c r="S220" i="14" s="1"/>
  <c r="Q2502" i="12"/>
  <c r="R220" i="14" s="1"/>
  <c r="Q220"/>
  <c r="P220"/>
  <c r="K2502" i="12"/>
  <c r="O220" i="14" s="1"/>
  <c r="I2502" i="12"/>
  <c r="N220" i="14" s="1"/>
  <c r="G2502" i="12"/>
  <c r="M220" i="14" s="1"/>
  <c r="E2502" i="12"/>
  <c r="S2468"/>
  <c r="S219" i="14" s="1"/>
  <c r="Q2468" i="12"/>
  <c r="R219" i="14" s="1"/>
  <c r="Q219"/>
  <c r="P219"/>
  <c r="K2468" i="12"/>
  <c r="O219" i="14" s="1"/>
  <c r="I2468" i="12"/>
  <c r="N219" i="14" s="1"/>
  <c r="G2468" i="12"/>
  <c r="M219" i="14" s="1"/>
  <c r="E2468" i="12"/>
  <c r="L219" i="14" s="1"/>
  <c r="S2467" i="12"/>
  <c r="S218" i="14" s="1"/>
  <c r="Q2467" i="12"/>
  <c r="R218" i="14" s="1"/>
  <c r="Q218"/>
  <c r="P218"/>
  <c r="K2467" i="12"/>
  <c r="O218" i="14" s="1"/>
  <c r="I2467" i="12"/>
  <c r="N218" i="14" s="1"/>
  <c r="G2467" i="12"/>
  <c r="M218" i="14" s="1"/>
  <c r="E2467" i="12"/>
  <c r="L218" i="14" s="1"/>
  <c r="S2466" i="12"/>
  <c r="S217" i="14" s="1"/>
  <c r="Q2466" i="12"/>
  <c r="R217" i="14" s="1"/>
  <c r="Q217"/>
  <c r="P217"/>
  <c r="K2466" i="12"/>
  <c r="O217" i="14" s="1"/>
  <c r="I2466" i="12"/>
  <c r="N217" i="14" s="1"/>
  <c r="G2466" i="12"/>
  <c r="M217" i="14" s="1"/>
  <c r="E2466" i="12"/>
  <c r="S2432"/>
  <c r="S216" i="14" s="1"/>
  <c r="Q2432" i="12"/>
  <c r="R216" i="14" s="1"/>
  <c r="Q216"/>
  <c r="P216"/>
  <c r="K2432" i="12"/>
  <c r="O216" i="14" s="1"/>
  <c r="I2432" i="12"/>
  <c r="N216" i="14" s="1"/>
  <c r="G2432" i="12"/>
  <c r="M216" i="14" s="1"/>
  <c r="E2432" i="12"/>
  <c r="L216" i="14" s="1"/>
  <c r="S2431" i="12"/>
  <c r="S215" i="14" s="1"/>
  <c r="Q2431" i="12"/>
  <c r="R215" i="14" s="1"/>
  <c r="Q215"/>
  <c r="P215"/>
  <c r="K2431" i="12"/>
  <c r="O215" i="14" s="1"/>
  <c r="I2431" i="12"/>
  <c r="N215" i="14" s="1"/>
  <c r="G2431" i="12"/>
  <c r="M215" i="14" s="1"/>
  <c r="E2431" i="12"/>
  <c r="L215" i="14" s="1"/>
  <c r="S2430" i="12"/>
  <c r="S214" i="14" s="1"/>
  <c r="Q2430" i="12"/>
  <c r="R214" i="14" s="1"/>
  <c r="Q214"/>
  <c r="P214"/>
  <c r="K2430" i="12"/>
  <c r="O214" i="14" s="1"/>
  <c r="I2430" i="12"/>
  <c r="N214" i="14" s="1"/>
  <c r="G2430" i="12"/>
  <c r="M214" i="14" s="1"/>
  <c r="E2430" i="12"/>
  <c r="S2396"/>
  <c r="S213" i="14" s="1"/>
  <c r="Q2396" i="12"/>
  <c r="R213" i="14" s="1"/>
  <c r="Q213"/>
  <c r="P213"/>
  <c r="K2396" i="12"/>
  <c r="O213" i="14" s="1"/>
  <c r="I2396" i="12"/>
  <c r="N213" i="14" s="1"/>
  <c r="G2396" i="12"/>
  <c r="M213" i="14" s="1"/>
  <c r="E2396" i="12"/>
  <c r="L213" i="14" s="1"/>
  <c r="S2395" i="12"/>
  <c r="S212" i="14" s="1"/>
  <c r="Q2395" i="12"/>
  <c r="R212" i="14" s="1"/>
  <c r="Q212"/>
  <c r="P212"/>
  <c r="K2395" i="12"/>
  <c r="O212" i="14" s="1"/>
  <c r="I2395" i="12"/>
  <c r="N212" i="14" s="1"/>
  <c r="G2395" i="12"/>
  <c r="M212" i="14" s="1"/>
  <c r="E2395" i="12"/>
  <c r="L212" i="14" s="1"/>
  <c r="S2394" i="12"/>
  <c r="S211" i="14" s="1"/>
  <c r="Q2394" i="12"/>
  <c r="R211" i="14" s="1"/>
  <c r="Q211"/>
  <c r="P211"/>
  <c r="K2394" i="12"/>
  <c r="O211" i="14" s="1"/>
  <c r="I2394" i="12"/>
  <c r="N211" i="14" s="1"/>
  <c r="G2394" i="12"/>
  <c r="M211" i="14" s="1"/>
  <c r="E2394" i="12"/>
  <c r="S2360"/>
  <c r="S210" i="14" s="1"/>
  <c r="Q2360" i="12"/>
  <c r="R210" i="14" s="1"/>
  <c r="Q210"/>
  <c r="P210"/>
  <c r="K2360" i="12"/>
  <c r="O210" i="14" s="1"/>
  <c r="I2360" i="12"/>
  <c r="N210" i="14" s="1"/>
  <c r="G2360" i="12"/>
  <c r="M210" i="14" s="1"/>
  <c r="E2360" i="12"/>
  <c r="L210" i="14" s="1"/>
  <c r="S2359" i="12"/>
  <c r="S209" i="14" s="1"/>
  <c r="Q2359" i="12"/>
  <c r="R209" i="14" s="1"/>
  <c r="Q209"/>
  <c r="P209"/>
  <c r="K2359" i="12"/>
  <c r="O209" i="14" s="1"/>
  <c r="I2359" i="12"/>
  <c r="N209" i="14" s="1"/>
  <c r="G2359" i="12"/>
  <c r="M209" i="14" s="1"/>
  <c r="E2359" i="12"/>
  <c r="L209" i="14" s="1"/>
  <c r="S2358" i="12"/>
  <c r="S208" i="14" s="1"/>
  <c r="Q2358" i="12"/>
  <c r="R208" i="14" s="1"/>
  <c r="Q208"/>
  <c r="P208"/>
  <c r="K2358" i="12"/>
  <c r="O208" i="14" s="1"/>
  <c r="I2358" i="12"/>
  <c r="N208" i="14" s="1"/>
  <c r="G2358" i="12"/>
  <c r="M208" i="14" s="1"/>
  <c r="E2358" i="12"/>
  <c r="S2324"/>
  <c r="S207" i="14" s="1"/>
  <c r="Q2324" i="12"/>
  <c r="R207" i="14" s="1"/>
  <c r="Q207"/>
  <c r="P207"/>
  <c r="K2324" i="12"/>
  <c r="O207" i="14" s="1"/>
  <c r="I2324" i="12"/>
  <c r="N207" i="14" s="1"/>
  <c r="G2324" i="12"/>
  <c r="M207" i="14" s="1"/>
  <c r="E2324" i="12"/>
  <c r="L207" i="14" s="1"/>
  <c r="S2323" i="12"/>
  <c r="S206" i="14" s="1"/>
  <c r="Q2323" i="12"/>
  <c r="R206" i="14" s="1"/>
  <c r="Q206"/>
  <c r="P206"/>
  <c r="K2323" i="12"/>
  <c r="O206" i="14" s="1"/>
  <c r="I2323" i="12"/>
  <c r="N206" i="14" s="1"/>
  <c r="G2323" i="12"/>
  <c r="M206" i="14" s="1"/>
  <c r="E2323" i="12"/>
  <c r="L206" i="14" s="1"/>
  <c r="S2322" i="12"/>
  <c r="S205" i="14" s="1"/>
  <c r="Q2322" i="12"/>
  <c r="R205" i="14" s="1"/>
  <c r="Q205"/>
  <c r="P205"/>
  <c r="K2322" i="12"/>
  <c r="O205" i="14" s="1"/>
  <c r="I2322" i="12"/>
  <c r="N205" i="14" s="1"/>
  <c r="G2322" i="12"/>
  <c r="M205" i="14" s="1"/>
  <c r="E2322" i="12"/>
  <c r="S2289"/>
  <c r="S204" i="14" s="1"/>
  <c r="Q2289" i="12"/>
  <c r="R204" i="14" s="1"/>
  <c r="Q204"/>
  <c r="P204"/>
  <c r="K2289" i="12"/>
  <c r="O204" i="14" s="1"/>
  <c r="I2289" i="12"/>
  <c r="N204" i="14" s="1"/>
  <c r="G2289" i="12"/>
  <c r="M204" i="14" s="1"/>
  <c r="E2289" i="12"/>
  <c r="L204" i="14" s="1"/>
  <c r="S2288" i="12"/>
  <c r="S203" i="14" s="1"/>
  <c r="Q2288" i="12"/>
  <c r="R203" i="14" s="1"/>
  <c r="Q203"/>
  <c r="P203"/>
  <c r="K2288" i="12"/>
  <c r="O203" i="14" s="1"/>
  <c r="I2288" i="12"/>
  <c r="N203" i="14" s="1"/>
  <c r="G2288" i="12"/>
  <c r="M203" i="14" s="1"/>
  <c r="E2288" i="12"/>
  <c r="L203" i="14" s="1"/>
  <c r="S2287" i="12"/>
  <c r="S202" i="14" s="1"/>
  <c r="Q2287" i="12"/>
  <c r="R202" i="14" s="1"/>
  <c r="Q202"/>
  <c r="P202"/>
  <c r="K2287" i="12"/>
  <c r="O202" i="14" s="1"/>
  <c r="I2287" i="12"/>
  <c r="N202" i="14" s="1"/>
  <c r="G2287" i="12"/>
  <c r="M202" i="14" s="1"/>
  <c r="E2287" i="12"/>
  <c r="S2253"/>
  <c r="S201" i="14" s="1"/>
  <c r="Q2253" i="12"/>
  <c r="R201" i="14" s="1"/>
  <c r="Q201"/>
  <c r="P201"/>
  <c r="K2253" i="12"/>
  <c r="O201" i="14" s="1"/>
  <c r="I2253" i="12"/>
  <c r="N201" i="14" s="1"/>
  <c r="G2253" i="12"/>
  <c r="M201" i="14" s="1"/>
  <c r="E2253" i="12"/>
  <c r="L201" i="14" s="1"/>
  <c r="S2252" i="12"/>
  <c r="S200" i="14" s="1"/>
  <c r="Q2252" i="12"/>
  <c r="R200" i="14" s="1"/>
  <c r="Q200"/>
  <c r="P200"/>
  <c r="K2252" i="12"/>
  <c r="O200" i="14" s="1"/>
  <c r="I2252" i="12"/>
  <c r="N200" i="14" s="1"/>
  <c r="G2252" i="12"/>
  <c r="M200" i="14" s="1"/>
  <c r="E2252" i="12"/>
  <c r="L200" i="14" s="1"/>
  <c r="S2251" i="12"/>
  <c r="S199" i="14" s="1"/>
  <c r="Q2251" i="12"/>
  <c r="R199" i="14" s="1"/>
  <c r="Q199"/>
  <c r="P199"/>
  <c r="K2251" i="12"/>
  <c r="O199" i="14" s="1"/>
  <c r="I2251" i="12"/>
  <c r="N199" i="14" s="1"/>
  <c r="G2251" i="12"/>
  <c r="M199" i="14" s="1"/>
  <c r="E2251" i="12"/>
  <c r="S2217"/>
  <c r="S198" i="14" s="1"/>
  <c r="Q2217" i="12"/>
  <c r="R198" i="14" s="1"/>
  <c r="Q198"/>
  <c r="P198"/>
  <c r="K2217" i="12"/>
  <c r="O198" i="14" s="1"/>
  <c r="I2217" i="12"/>
  <c r="N198" i="14" s="1"/>
  <c r="G2217" i="12"/>
  <c r="M198" i="14" s="1"/>
  <c r="E2217" i="12"/>
  <c r="L198" i="14" s="1"/>
  <c r="S2216" i="12"/>
  <c r="S197" i="14" s="1"/>
  <c r="Q2216" i="12"/>
  <c r="R197" i="14" s="1"/>
  <c r="Q197"/>
  <c r="P197"/>
  <c r="K2216" i="12"/>
  <c r="O197" i="14" s="1"/>
  <c r="I2216" i="12"/>
  <c r="N197" i="14" s="1"/>
  <c r="G2216" i="12"/>
  <c r="M197" i="14" s="1"/>
  <c r="E2216" i="12"/>
  <c r="L197" i="14" s="1"/>
  <c r="S2215" i="12"/>
  <c r="S196" i="14" s="1"/>
  <c r="Q2215" i="12"/>
  <c r="R196" i="14" s="1"/>
  <c r="Q196"/>
  <c r="P196"/>
  <c r="K2215" i="12"/>
  <c r="O196" i="14" s="1"/>
  <c r="I2215" i="12"/>
  <c r="N196" i="14" s="1"/>
  <c r="G2215" i="12"/>
  <c r="M196" i="14" s="1"/>
  <c r="E2215" i="12"/>
  <c r="S2181"/>
  <c r="S195" i="14" s="1"/>
  <c r="Q2181" i="12"/>
  <c r="R195" i="14" s="1"/>
  <c r="Q195"/>
  <c r="P195"/>
  <c r="K2181" i="12"/>
  <c r="O195" i="14" s="1"/>
  <c r="I2181" i="12"/>
  <c r="N195" i="14" s="1"/>
  <c r="G2181" i="12"/>
  <c r="M195" i="14" s="1"/>
  <c r="E2181" i="12"/>
  <c r="L195" i="14" s="1"/>
  <c r="S2180" i="12"/>
  <c r="S194" i="14" s="1"/>
  <c r="Q2180" i="12"/>
  <c r="R194" i="14" s="1"/>
  <c r="Q194"/>
  <c r="P194"/>
  <c r="K2180" i="12"/>
  <c r="O194" i="14" s="1"/>
  <c r="I2180" i="12"/>
  <c r="N194" i="14" s="1"/>
  <c r="G2180" i="12"/>
  <c r="M194" i="14" s="1"/>
  <c r="E2180" i="12"/>
  <c r="L194" i="14" s="1"/>
  <c r="S2179" i="12"/>
  <c r="S193" i="14" s="1"/>
  <c r="Q2179" i="12"/>
  <c r="R193" i="14" s="1"/>
  <c r="Q193"/>
  <c r="P193"/>
  <c r="K2179" i="12"/>
  <c r="O193" i="14" s="1"/>
  <c r="I2179" i="12"/>
  <c r="N193" i="14" s="1"/>
  <c r="G2179" i="12"/>
  <c r="M193" i="14" s="1"/>
  <c r="E2179" i="12"/>
  <c r="S2145"/>
  <c r="S192" i="14" s="1"/>
  <c r="Q2145" i="12"/>
  <c r="R192" i="14" s="1"/>
  <c r="Q192"/>
  <c r="P192"/>
  <c r="K2145" i="12"/>
  <c r="O192" i="14" s="1"/>
  <c r="I2145" i="12"/>
  <c r="N192" i="14" s="1"/>
  <c r="G2145" i="12"/>
  <c r="M192" i="14" s="1"/>
  <c r="E2145" i="12"/>
  <c r="L192" i="14" s="1"/>
  <c r="S2144" i="12"/>
  <c r="S191" i="14" s="1"/>
  <c r="Q2144" i="12"/>
  <c r="R191" i="14" s="1"/>
  <c r="Q191"/>
  <c r="P191"/>
  <c r="K2144" i="12"/>
  <c r="O191" i="14" s="1"/>
  <c r="I2144" i="12"/>
  <c r="N191" i="14" s="1"/>
  <c r="G2144" i="12"/>
  <c r="M191" i="14" s="1"/>
  <c r="E2144" i="12"/>
  <c r="L191" i="14" s="1"/>
  <c r="S2143" i="12"/>
  <c r="S190" i="14" s="1"/>
  <c r="Q2143" i="12"/>
  <c r="R190" i="14" s="1"/>
  <c r="Q190"/>
  <c r="P190"/>
  <c r="K2143" i="12"/>
  <c r="O190" i="14" s="1"/>
  <c r="I2143" i="12"/>
  <c r="N190" i="14" s="1"/>
  <c r="G2143" i="12"/>
  <c r="M190" i="14" s="1"/>
  <c r="E2143" i="12"/>
  <c r="S2109"/>
  <c r="S189" i="14" s="1"/>
  <c r="Q2109" i="12"/>
  <c r="R189" i="14" s="1"/>
  <c r="Q189"/>
  <c r="P189"/>
  <c r="K2109" i="12"/>
  <c r="O189" i="14" s="1"/>
  <c r="I2109" i="12"/>
  <c r="N189" i="14" s="1"/>
  <c r="G2109" i="12"/>
  <c r="M189" i="14" s="1"/>
  <c r="E2109" i="12"/>
  <c r="L189" i="14" s="1"/>
  <c r="S2108" i="12"/>
  <c r="S188" i="14" s="1"/>
  <c r="Q2108" i="12"/>
  <c r="R188" i="14" s="1"/>
  <c r="Q188"/>
  <c r="P188"/>
  <c r="K2108" i="12"/>
  <c r="O188" i="14" s="1"/>
  <c r="I2108" i="12"/>
  <c r="N188" i="14" s="1"/>
  <c r="G2108" i="12"/>
  <c r="M188" i="14" s="1"/>
  <c r="E2108" i="12"/>
  <c r="L188" i="14" s="1"/>
  <c r="S2107" i="12"/>
  <c r="S187" i="14" s="1"/>
  <c r="Q2107" i="12"/>
  <c r="R187" i="14" s="1"/>
  <c r="Q187"/>
  <c r="P187"/>
  <c r="K2107" i="12"/>
  <c r="O187" i="14" s="1"/>
  <c r="I2107" i="12"/>
  <c r="N187" i="14" s="1"/>
  <c r="G2107" i="12"/>
  <c r="M187" i="14" s="1"/>
  <c r="E2107" i="12"/>
  <c r="S2073"/>
  <c r="S186" i="14" s="1"/>
  <c r="Q2073" i="12"/>
  <c r="R186" i="14" s="1"/>
  <c r="Q186"/>
  <c r="P186"/>
  <c r="K2073" i="12"/>
  <c r="O186" i="14" s="1"/>
  <c r="I2073" i="12"/>
  <c r="N186" i="14" s="1"/>
  <c r="G2073" i="12"/>
  <c r="M186" i="14" s="1"/>
  <c r="E2073" i="12"/>
  <c r="L186" i="14" s="1"/>
  <c r="S2072" i="12"/>
  <c r="S185" i="14" s="1"/>
  <c r="Q2072" i="12"/>
  <c r="R185" i="14" s="1"/>
  <c r="Q185"/>
  <c r="P185"/>
  <c r="K2072" i="12"/>
  <c r="O185" i="14" s="1"/>
  <c r="I2072" i="12"/>
  <c r="N185" i="14" s="1"/>
  <c r="G2072" i="12"/>
  <c r="M185" i="14" s="1"/>
  <c r="E2072" i="12"/>
  <c r="L185" i="14" s="1"/>
  <c r="S2071" i="12"/>
  <c r="S184" i="14" s="1"/>
  <c r="Q2071" i="12"/>
  <c r="R184" i="14" s="1"/>
  <c r="Q184"/>
  <c r="P184"/>
  <c r="K2071" i="12"/>
  <c r="O184" i="14" s="1"/>
  <c r="I2071" i="12"/>
  <c r="N184" i="14" s="1"/>
  <c r="G2071" i="12"/>
  <c r="M184" i="14" s="1"/>
  <c r="E2071" i="12"/>
  <c r="S2037"/>
  <c r="S183" i="14" s="1"/>
  <c r="Q2037" i="12"/>
  <c r="R183" i="14" s="1"/>
  <c r="Q183"/>
  <c r="P183"/>
  <c r="K2037" i="12"/>
  <c r="O183" i="14" s="1"/>
  <c r="I2037" i="12"/>
  <c r="N183" i="14" s="1"/>
  <c r="G2037" i="12"/>
  <c r="M183" i="14" s="1"/>
  <c r="E2037" i="12"/>
  <c r="L183" i="14" s="1"/>
  <c r="S2036" i="12"/>
  <c r="S182" i="14" s="1"/>
  <c r="Q2036" i="12"/>
  <c r="R182" i="14" s="1"/>
  <c r="Q182"/>
  <c r="P182"/>
  <c r="K2036" i="12"/>
  <c r="O182" i="14" s="1"/>
  <c r="I2036" i="12"/>
  <c r="N182" i="14" s="1"/>
  <c r="G2036" i="12"/>
  <c r="M182" i="14" s="1"/>
  <c r="E2036" i="12"/>
  <c r="L182" i="14" s="1"/>
  <c r="S2035" i="12"/>
  <c r="S181" i="14" s="1"/>
  <c r="Q2035" i="12"/>
  <c r="R181" i="14" s="1"/>
  <c r="Q181"/>
  <c r="P181"/>
  <c r="K2035" i="12"/>
  <c r="O181" i="14" s="1"/>
  <c r="I2035" i="12"/>
  <c r="N181" i="14" s="1"/>
  <c r="G2035" i="12"/>
  <c r="M181" i="14" s="1"/>
  <c r="E2035" i="12"/>
  <c r="S2001"/>
  <c r="S180" i="14" s="1"/>
  <c r="Q2001" i="12"/>
  <c r="R180" i="14" s="1"/>
  <c r="Q180"/>
  <c r="P180"/>
  <c r="K2001" i="12"/>
  <c r="O180" i="14" s="1"/>
  <c r="I2001" i="12"/>
  <c r="N180" i="14" s="1"/>
  <c r="G2001" i="12"/>
  <c r="M180" i="14" s="1"/>
  <c r="E2001" i="12"/>
  <c r="L180" i="14" s="1"/>
  <c r="S2000" i="12"/>
  <c r="S179" i="14" s="1"/>
  <c r="Q2000" i="12"/>
  <c r="R179" i="14" s="1"/>
  <c r="Q179"/>
  <c r="P179"/>
  <c r="K2000" i="12"/>
  <c r="O179" i="14" s="1"/>
  <c r="I2000" i="12"/>
  <c r="N179" i="14" s="1"/>
  <c r="G2000" i="12"/>
  <c r="M179" i="14" s="1"/>
  <c r="E2000" i="12"/>
  <c r="L179" i="14" s="1"/>
  <c r="S1999" i="12"/>
  <c r="S178" i="14" s="1"/>
  <c r="Q1999" i="12"/>
  <c r="R178" i="14" s="1"/>
  <c r="Q178"/>
  <c r="P178"/>
  <c r="K1999" i="12"/>
  <c r="O178" i="14" s="1"/>
  <c r="I1999" i="12"/>
  <c r="N178" i="14" s="1"/>
  <c r="G1999" i="12"/>
  <c r="M178" i="14" s="1"/>
  <c r="E1999" i="12"/>
  <c r="S1965"/>
  <c r="S177" i="14" s="1"/>
  <c r="Q1965" i="12"/>
  <c r="R177" i="14" s="1"/>
  <c r="Q177"/>
  <c r="P177"/>
  <c r="K1965" i="12"/>
  <c r="O177" i="14" s="1"/>
  <c r="I1965" i="12"/>
  <c r="N177" i="14" s="1"/>
  <c r="G1965" i="12"/>
  <c r="M177" i="14" s="1"/>
  <c r="E1965" i="12"/>
  <c r="L177" i="14" s="1"/>
  <c r="S1964" i="12"/>
  <c r="S176" i="14" s="1"/>
  <c r="Q1964" i="12"/>
  <c r="R176" i="14" s="1"/>
  <c r="Q176"/>
  <c r="P176"/>
  <c r="K1964" i="12"/>
  <c r="O176" i="14" s="1"/>
  <c r="I1964" i="12"/>
  <c r="N176" i="14" s="1"/>
  <c r="G1964" i="12"/>
  <c r="M176" i="14" s="1"/>
  <c r="E1964" i="12"/>
  <c r="L176" i="14" s="1"/>
  <c r="S1963" i="12"/>
  <c r="S175" i="14" s="1"/>
  <c r="Q1963" i="12"/>
  <c r="R175" i="14" s="1"/>
  <c r="Q175"/>
  <c r="P175"/>
  <c r="K1963" i="12"/>
  <c r="O175" i="14" s="1"/>
  <c r="I1963" i="12"/>
  <c r="N175" i="14" s="1"/>
  <c r="G1963" i="12"/>
  <c r="M175" i="14" s="1"/>
  <c r="E1963" i="12"/>
  <c r="S1929"/>
  <c r="S174" i="14" s="1"/>
  <c r="Q1929" i="12"/>
  <c r="R174" i="14" s="1"/>
  <c r="Q174"/>
  <c r="P174"/>
  <c r="K1929" i="12"/>
  <c r="O174" i="14" s="1"/>
  <c r="I1929" i="12"/>
  <c r="N174" i="14" s="1"/>
  <c r="G1929" i="12"/>
  <c r="M174" i="14" s="1"/>
  <c r="E1929" i="12"/>
  <c r="L174" i="14" s="1"/>
  <c r="S1928" i="12"/>
  <c r="S173" i="14" s="1"/>
  <c r="Q1928" i="12"/>
  <c r="R173" i="14" s="1"/>
  <c r="Q173"/>
  <c r="P173"/>
  <c r="K1928" i="12"/>
  <c r="O173" i="14" s="1"/>
  <c r="I1928" i="12"/>
  <c r="N173" i="14" s="1"/>
  <c r="G1928" i="12"/>
  <c r="M173" i="14" s="1"/>
  <c r="E1928" i="12"/>
  <c r="L173" i="14" s="1"/>
  <c r="S1927" i="12"/>
  <c r="S172" i="14" s="1"/>
  <c r="Q1927" i="12"/>
  <c r="R172" i="14" s="1"/>
  <c r="Q172"/>
  <c r="P172"/>
  <c r="K1927" i="12"/>
  <c r="O172" i="14" s="1"/>
  <c r="I1927" i="12"/>
  <c r="N172" i="14" s="1"/>
  <c r="G1927" i="12"/>
  <c r="M172" i="14" s="1"/>
  <c r="E1927" i="12"/>
  <c r="S1893"/>
  <c r="S171" i="14" s="1"/>
  <c r="Q1893" i="12"/>
  <c r="R171" i="14" s="1"/>
  <c r="Q171"/>
  <c r="P171"/>
  <c r="K1893" i="12"/>
  <c r="O171" i="14" s="1"/>
  <c r="I1893" i="12"/>
  <c r="N171" i="14" s="1"/>
  <c r="G1893" i="12"/>
  <c r="M171" i="14" s="1"/>
  <c r="E1893" i="12"/>
  <c r="L171" i="14" s="1"/>
  <c r="S1892" i="12"/>
  <c r="S170" i="14" s="1"/>
  <c r="Q1892" i="12"/>
  <c r="R170" i="14" s="1"/>
  <c r="Q170"/>
  <c r="P170"/>
  <c r="K1892" i="12"/>
  <c r="O170" i="14" s="1"/>
  <c r="I1892" i="12"/>
  <c r="N170" i="14" s="1"/>
  <c r="G1892" i="12"/>
  <c r="M170" i="14" s="1"/>
  <c r="E1892" i="12"/>
  <c r="L170" i="14" s="1"/>
  <c r="S1891" i="12"/>
  <c r="S169" i="14" s="1"/>
  <c r="Q1891" i="12"/>
  <c r="R169" i="14" s="1"/>
  <c r="Q169"/>
  <c r="P169"/>
  <c r="K1891" i="12"/>
  <c r="O169" i="14" s="1"/>
  <c r="I1891" i="12"/>
  <c r="N169" i="14" s="1"/>
  <c r="G1891" i="12"/>
  <c r="M169" i="14" s="1"/>
  <c r="E1891" i="12"/>
  <c r="S1857"/>
  <c r="S168" i="14" s="1"/>
  <c r="Q1857" i="12"/>
  <c r="R168" i="14" s="1"/>
  <c r="Q168"/>
  <c r="P168"/>
  <c r="K1857" i="12"/>
  <c r="O168" i="14" s="1"/>
  <c r="I1857" i="12"/>
  <c r="N168" i="14" s="1"/>
  <c r="G1857" i="12"/>
  <c r="M168" i="14" s="1"/>
  <c r="E1857" i="12"/>
  <c r="S1856"/>
  <c r="S167" i="14" s="1"/>
  <c r="Q1856" i="12"/>
  <c r="R167" i="14" s="1"/>
  <c r="Q167"/>
  <c r="P167"/>
  <c r="K1856" i="12"/>
  <c r="O167" i="14" s="1"/>
  <c r="I1856" i="12"/>
  <c r="N167" i="14" s="1"/>
  <c r="G1856" i="12"/>
  <c r="M167" i="14" s="1"/>
  <c r="E1856" i="12"/>
  <c r="S1855"/>
  <c r="S166" i="14" s="1"/>
  <c r="Q1855" i="12"/>
  <c r="R166" i="14" s="1"/>
  <c r="Q166"/>
  <c r="P166"/>
  <c r="K1855" i="12"/>
  <c r="O166" i="14" s="1"/>
  <c r="I1855" i="12"/>
  <c r="N166" i="14" s="1"/>
  <c r="G1855" i="12"/>
  <c r="M166" i="14" s="1"/>
  <c r="E1855" i="12"/>
  <c r="S1821"/>
  <c r="S165" i="14" s="1"/>
  <c r="Q1821" i="12"/>
  <c r="R165" i="14" s="1"/>
  <c r="Q165"/>
  <c r="P165"/>
  <c r="K1821" i="12"/>
  <c r="O165" i="14" s="1"/>
  <c r="I1821" i="12"/>
  <c r="N165" i="14" s="1"/>
  <c r="G1821" i="12"/>
  <c r="M165" i="14" s="1"/>
  <c r="E1821" i="12"/>
  <c r="S1820"/>
  <c r="S164" i="14" s="1"/>
  <c r="Q1820" i="12"/>
  <c r="R164" i="14" s="1"/>
  <c r="Q164"/>
  <c r="P164"/>
  <c r="K1820" i="12"/>
  <c r="O164" i="14" s="1"/>
  <c r="I1820" i="12"/>
  <c r="N164" i="14" s="1"/>
  <c r="G1820" i="12"/>
  <c r="M164" i="14" s="1"/>
  <c r="E1820" i="12"/>
  <c r="S1819"/>
  <c r="S163" i="14" s="1"/>
  <c r="Q1819" i="12"/>
  <c r="R163" i="14" s="1"/>
  <c r="Q163"/>
  <c r="P163"/>
  <c r="K1819" i="12"/>
  <c r="O163" i="14" s="1"/>
  <c r="I1819" i="12"/>
  <c r="N163" i="14" s="1"/>
  <c r="G1819" i="12"/>
  <c r="M163" i="14" s="1"/>
  <c r="E1819" i="12"/>
  <c r="S1785"/>
  <c r="S162" i="14" s="1"/>
  <c r="Q1785" i="12"/>
  <c r="R162" i="14" s="1"/>
  <c r="Q162"/>
  <c r="P162"/>
  <c r="K1785" i="12"/>
  <c r="O162" i="14" s="1"/>
  <c r="I1785" i="12"/>
  <c r="N162" i="14" s="1"/>
  <c r="G1785" i="12"/>
  <c r="M162" i="14" s="1"/>
  <c r="E1785" i="12"/>
  <c r="S1784"/>
  <c r="S161" i="14" s="1"/>
  <c r="Q1784" i="12"/>
  <c r="R161" i="14" s="1"/>
  <c r="Q161"/>
  <c r="P161"/>
  <c r="K1784" i="12"/>
  <c r="O161" i="14" s="1"/>
  <c r="I1784" i="12"/>
  <c r="N161" i="14" s="1"/>
  <c r="G1784" i="12"/>
  <c r="M161" i="14" s="1"/>
  <c r="E1784" i="12"/>
  <c r="S1783"/>
  <c r="S160" i="14" s="1"/>
  <c r="Q1783" i="12"/>
  <c r="R160" i="14" s="1"/>
  <c r="Q160"/>
  <c r="P160"/>
  <c r="K1783" i="12"/>
  <c r="O160" i="14" s="1"/>
  <c r="I1783" i="12"/>
  <c r="N160" i="14" s="1"/>
  <c r="G1783" i="12"/>
  <c r="M160" i="14" s="1"/>
  <c r="E1783" i="12"/>
  <c r="S1749"/>
  <c r="S159" i="14" s="1"/>
  <c r="Q1749" i="12"/>
  <c r="R159" i="14" s="1"/>
  <c r="Q159"/>
  <c r="P159"/>
  <c r="K1749" i="12"/>
  <c r="O159" i="14" s="1"/>
  <c r="I1749" i="12"/>
  <c r="N159" i="14" s="1"/>
  <c r="G1749" i="12"/>
  <c r="M159" i="14" s="1"/>
  <c r="E1749" i="12"/>
  <c r="S1748"/>
  <c r="S158" i="14" s="1"/>
  <c r="Q1748" i="12"/>
  <c r="R158" i="14" s="1"/>
  <c r="Q158"/>
  <c r="P158"/>
  <c r="K1748" i="12"/>
  <c r="O158" i="14" s="1"/>
  <c r="I1748" i="12"/>
  <c r="N158" i="14" s="1"/>
  <c r="G1748" i="12"/>
  <c r="M158" i="14" s="1"/>
  <c r="E1748" i="12"/>
  <c r="S1747"/>
  <c r="S157" i="14" s="1"/>
  <c r="Q1747" i="12"/>
  <c r="R157" i="14" s="1"/>
  <c r="Q157"/>
  <c r="P157"/>
  <c r="K1747" i="12"/>
  <c r="O157" i="14" s="1"/>
  <c r="I1747" i="12"/>
  <c r="N157" i="14" s="1"/>
  <c r="G1747" i="12"/>
  <c r="M157" i="14" s="1"/>
  <c r="E1747" i="12"/>
  <c r="S1713"/>
  <c r="S156" i="14" s="1"/>
  <c r="Q1713" i="12"/>
  <c r="R156" i="14" s="1"/>
  <c r="Q156"/>
  <c r="P156"/>
  <c r="K1713" i="12"/>
  <c r="O156" i="14" s="1"/>
  <c r="I1713" i="12"/>
  <c r="N156" i="14" s="1"/>
  <c r="G1713" i="12"/>
  <c r="M156" i="14" s="1"/>
  <c r="E1713" i="12"/>
  <c r="S1712"/>
  <c r="S155" i="14" s="1"/>
  <c r="Q1712" i="12"/>
  <c r="R155" i="14" s="1"/>
  <c r="Q155"/>
  <c r="P155"/>
  <c r="K1712" i="12"/>
  <c r="O155" i="14" s="1"/>
  <c r="I1712" i="12"/>
  <c r="N155" i="14" s="1"/>
  <c r="G1712" i="12"/>
  <c r="M155" i="14" s="1"/>
  <c r="E1712" i="12"/>
  <c r="S1711"/>
  <c r="S154" i="14" s="1"/>
  <c r="Q1711" i="12"/>
  <c r="R154" i="14" s="1"/>
  <c r="Q154"/>
  <c r="P154"/>
  <c r="K1711" i="12"/>
  <c r="O154" i="14" s="1"/>
  <c r="I1711" i="12"/>
  <c r="N154" i="14" s="1"/>
  <c r="G1711" i="12"/>
  <c r="M154" i="14" s="1"/>
  <c r="E1711" i="12"/>
  <c r="S1677"/>
  <c r="S153" i="14" s="1"/>
  <c r="Q1677" i="12"/>
  <c r="R153" i="14" s="1"/>
  <c r="Q153"/>
  <c r="P153"/>
  <c r="K1677" i="12"/>
  <c r="O153" i="14" s="1"/>
  <c r="I1677" i="12"/>
  <c r="N153" i="14" s="1"/>
  <c r="G1677" i="12"/>
  <c r="M153" i="14" s="1"/>
  <c r="E1677" i="12"/>
  <c r="S1676"/>
  <c r="S152" i="14" s="1"/>
  <c r="Q1676" i="12"/>
  <c r="R152" i="14" s="1"/>
  <c r="Q152"/>
  <c r="P152"/>
  <c r="K1676" i="12"/>
  <c r="O152" i="14" s="1"/>
  <c r="I1676" i="12"/>
  <c r="N152" i="14" s="1"/>
  <c r="G1676" i="12"/>
  <c r="M152" i="14" s="1"/>
  <c r="E1676" i="12"/>
  <c r="S1675"/>
  <c r="S151" i="14" s="1"/>
  <c r="Q1675" i="12"/>
  <c r="R151" i="14" s="1"/>
  <c r="Q151"/>
  <c r="P151"/>
  <c r="K1675" i="12"/>
  <c r="O151" i="14" s="1"/>
  <c r="I1675" i="12"/>
  <c r="N151" i="14" s="1"/>
  <c r="G1675" i="12"/>
  <c r="M151" i="14" s="1"/>
  <c r="E1675" i="12"/>
  <c r="S1641"/>
  <c r="S150" i="14" s="1"/>
  <c r="Q1641" i="12"/>
  <c r="R150" i="14" s="1"/>
  <c r="Q150"/>
  <c r="P150"/>
  <c r="K1641" i="12"/>
  <c r="O150" i="14" s="1"/>
  <c r="I1641" i="12"/>
  <c r="N150" i="14" s="1"/>
  <c r="G1641" i="12"/>
  <c r="M150" i="14" s="1"/>
  <c r="E1641" i="12"/>
  <c r="S1640"/>
  <c r="S149" i="14" s="1"/>
  <c r="Q1640" i="12"/>
  <c r="R149" i="14" s="1"/>
  <c r="Q149"/>
  <c r="P149"/>
  <c r="K1640" i="12"/>
  <c r="O149" i="14" s="1"/>
  <c r="I1640" i="12"/>
  <c r="N149" i="14" s="1"/>
  <c r="G1640" i="12"/>
  <c r="M149" i="14" s="1"/>
  <c r="E1640" i="12"/>
  <c r="S1639"/>
  <c r="S148" i="14" s="1"/>
  <c r="Q1639" i="12"/>
  <c r="R148" i="14" s="1"/>
  <c r="Q148"/>
  <c r="P148"/>
  <c r="K1639" i="12"/>
  <c r="O148" i="14" s="1"/>
  <c r="I1639" i="12"/>
  <c r="N148" i="14" s="1"/>
  <c r="G1639" i="12"/>
  <c r="M148" i="14" s="1"/>
  <c r="E1639" i="12"/>
  <c r="S1605"/>
  <c r="S147" i="14" s="1"/>
  <c r="Q1605" i="12"/>
  <c r="R147" i="14" s="1"/>
  <c r="Q147"/>
  <c r="P147"/>
  <c r="K1605" i="12"/>
  <c r="O147" i="14" s="1"/>
  <c r="I1605" i="12"/>
  <c r="N147" i="14" s="1"/>
  <c r="G1605" i="12"/>
  <c r="M147" i="14" s="1"/>
  <c r="E1605" i="12"/>
  <c r="S1604"/>
  <c r="S146" i="14" s="1"/>
  <c r="Q1604" i="12"/>
  <c r="R146" i="14" s="1"/>
  <c r="Q146"/>
  <c r="P146"/>
  <c r="K1604" i="12"/>
  <c r="O146" i="14" s="1"/>
  <c r="I1604" i="12"/>
  <c r="N146" i="14" s="1"/>
  <c r="G1604" i="12"/>
  <c r="M146" i="14" s="1"/>
  <c r="E1604" i="12"/>
  <c r="S1603"/>
  <c r="S145" i="14" s="1"/>
  <c r="Q1603" i="12"/>
  <c r="R145" i="14" s="1"/>
  <c r="Q145"/>
  <c r="P145"/>
  <c r="K1603" i="12"/>
  <c r="O145" i="14" s="1"/>
  <c r="I1603" i="12"/>
  <c r="N145" i="14" s="1"/>
  <c r="G1603" i="12"/>
  <c r="M145" i="14" s="1"/>
  <c r="E1603" i="12"/>
  <c r="S1569"/>
  <c r="S144" i="14" s="1"/>
  <c r="Q1569" i="12"/>
  <c r="R144" i="14" s="1"/>
  <c r="Q144"/>
  <c r="P144"/>
  <c r="K1569" i="12"/>
  <c r="O144" i="14" s="1"/>
  <c r="I1569" i="12"/>
  <c r="N144" i="14" s="1"/>
  <c r="G1569" i="12"/>
  <c r="M144" i="14" s="1"/>
  <c r="E1569" i="12"/>
  <c r="S1568"/>
  <c r="S143" i="14" s="1"/>
  <c r="Q1568" i="12"/>
  <c r="R143" i="14" s="1"/>
  <c r="Q143"/>
  <c r="P143"/>
  <c r="K1568" i="12"/>
  <c r="O143" i="14" s="1"/>
  <c r="I1568" i="12"/>
  <c r="N143" i="14" s="1"/>
  <c r="G1568" i="12"/>
  <c r="M143" i="14" s="1"/>
  <c r="E1568" i="12"/>
  <c r="S1567"/>
  <c r="S142" i="14" s="1"/>
  <c r="Q1567" i="12"/>
  <c r="R142" i="14" s="1"/>
  <c r="Q142"/>
  <c r="P142"/>
  <c r="K1567" i="12"/>
  <c r="O142" i="14" s="1"/>
  <c r="I1567" i="12"/>
  <c r="N142" i="14" s="1"/>
  <c r="G1567" i="12"/>
  <c r="M142" i="14" s="1"/>
  <c r="E1567" i="12"/>
  <c r="S1533"/>
  <c r="S141" i="14" s="1"/>
  <c r="Q1533" i="12"/>
  <c r="R141" i="14" s="1"/>
  <c r="Q141"/>
  <c r="P141"/>
  <c r="K1533" i="12"/>
  <c r="O141" i="14" s="1"/>
  <c r="I1533" i="12"/>
  <c r="N141" i="14" s="1"/>
  <c r="G1533" i="12"/>
  <c r="M141" i="14" s="1"/>
  <c r="E1533" i="12"/>
  <c r="S1532"/>
  <c r="S140" i="14" s="1"/>
  <c r="Q1532" i="12"/>
  <c r="R140" i="14" s="1"/>
  <c r="Q140"/>
  <c r="P140"/>
  <c r="K1532" i="12"/>
  <c r="O140" i="14" s="1"/>
  <c r="I1532" i="12"/>
  <c r="N140" i="14" s="1"/>
  <c r="G1532" i="12"/>
  <c r="M140" i="14" s="1"/>
  <c r="E1532" i="12"/>
  <c r="S1531"/>
  <c r="S139" i="14" s="1"/>
  <c r="Q1531" i="12"/>
  <c r="R139" i="14" s="1"/>
  <c r="Q139"/>
  <c r="P139"/>
  <c r="K1531" i="12"/>
  <c r="O139" i="14" s="1"/>
  <c r="I1531" i="12"/>
  <c r="N139" i="14" s="1"/>
  <c r="G1531" i="12"/>
  <c r="M139" i="14" s="1"/>
  <c r="E1531" i="12"/>
  <c r="S1497"/>
  <c r="S138" i="14" s="1"/>
  <c r="Q1497" i="12"/>
  <c r="R138" i="14" s="1"/>
  <c r="Q138"/>
  <c r="P138"/>
  <c r="K1497" i="12"/>
  <c r="O138" i="14" s="1"/>
  <c r="I1497" i="12"/>
  <c r="N138" i="14" s="1"/>
  <c r="G1497" i="12"/>
  <c r="M138" i="14" s="1"/>
  <c r="E1497" i="12"/>
  <c r="S1496"/>
  <c r="S137" i="14" s="1"/>
  <c r="Q1496" i="12"/>
  <c r="R137" i="14" s="1"/>
  <c r="Q137"/>
  <c r="P137"/>
  <c r="K1496" i="12"/>
  <c r="O137" i="14" s="1"/>
  <c r="I1496" i="12"/>
  <c r="N137" i="14" s="1"/>
  <c r="G1496" i="12"/>
  <c r="M137" i="14" s="1"/>
  <c r="E1496" i="12"/>
  <c r="S1495"/>
  <c r="S136" i="14" s="1"/>
  <c r="Q1495" i="12"/>
  <c r="R136" i="14" s="1"/>
  <c r="Q136"/>
  <c r="P136"/>
  <c r="K1495" i="12"/>
  <c r="O136" i="14" s="1"/>
  <c r="I1495" i="12"/>
  <c r="N136" i="14" s="1"/>
  <c r="G1495" i="12"/>
  <c r="M136" i="14" s="1"/>
  <c r="E1495" i="12"/>
  <c r="S1461"/>
  <c r="S135" i="14" s="1"/>
  <c r="Q1461" i="12"/>
  <c r="R135" i="14" s="1"/>
  <c r="Q135"/>
  <c r="P135"/>
  <c r="K1461" i="12"/>
  <c r="O135" i="14" s="1"/>
  <c r="I1461" i="12"/>
  <c r="N135" i="14" s="1"/>
  <c r="G1461" i="12"/>
  <c r="M135" i="14" s="1"/>
  <c r="E1461" i="12"/>
  <c r="S1460"/>
  <c r="S134" i="14" s="1"/>
  <c r="Q1460" i="12"/>
  <c r="R134" i="14" s="1"/>
  <c r="Q134"/>
  <c r="P134"/>
  <c r="K1460" i="12"/>
  <c r="O134" i="14" s="1"/>
  <c r="I1460" i="12"/>
  <c r="N134" i="14" s="1"/>
  <c r="G1460" i="12"/>
  <c r="M134" i="14" s="1"/>
  <c r="E1460" i="12"/>
  <c r="S1459"/>
  <c r="S133" i="14" s="1"/>
  <c r="Q1459" i="12"/>
  <c r="R133" i="14" s="1"/>
  <c r="Q133"/>
  <c r="P133"/>
  <c r="K1459" i="12"/>
  <c r="O133" i="14" s="1"/>
  <c r="I1459" i="12"/>
  <c r="N133" i="14" s="1"/>
  <c r="G1459" i="12"/>
  <c r="M133" i="14" s="1"/>
  <c r="E1459" i="12"/>
  <c r="S1425"/>
  <c r="S132" i="14" s="1"/>
  <c r="Q1425" i="12"/>
  <c r="R132" i="14" s="1"/>
  <c r="Q132"/>
  <c r="P132"/>
  <c r="K1425" i="12"/>
  <c r="O132" i="14" s="1"/>
  <c r="I1425" i="12"/>
  <c r="N132" i="14" s="1"/>
  <c r="G1425" i="12"/>
  <c r="M132" i="14" s="1"/>
  <c r="E1425" i="12"/>
  <c r="S1424"/>
  <c r="S131" i="14" s="1"/>
  <c r="Q1424" i="12"/>
  <c r="R131" i="14" s="1"/>
  <c r="Q131"/>
  <c r="P131"/>
  <c r="K1424" i="12"/>
  <c r="O131" i="14" s="1"/>
  <c r="I1424" i="12"/>
  <c r="N131" i="14" s="1"/>
  <c r="G1424" i="12"/>
  <c r="M131" i="14" s="1"/>
  <c r="E1424" i="12"/>
  <c r="S1423"/>
  <c r="S130" i="14" s="1"/>
  <c r="Q1423" i="12"/>
  <c r="R130" i="14" s="1"/>
  <c r="Q130"/>
  <c r="P130"/>
  <c r="K1423" i="12"/>
  <c r="O130" i="14" s="1"/>
  <c r="I1423" i="12"/>
  <c r="N130" i="14" s="1"/>
  <c r="G1423" i="12"/>
  <c r="M130" i="14" s="1"/>
  <c r="E1423" i="12"/>
  <c r="S1389"/>
  <c r="S129" i="14" s="1"/>
  <c r="Q1389" i="12"/>
  <c r="R129" i="14" s="1"/>
  <c r="Q129"/>
  <c r="P129"/>
  <c r="K1389" i="12"/>
  <c r="O129" i="14" s="1"/>
  <c r="I1389" i="12"/>
  <c r="N129" i="14" s="1"/>
  <c r="G1389" i="12"/>
  <c r="M129" i="14" s="1"/>
  <c r="E1389" i="12"/>
  <c r="S1388"/>
  <c r="S128" i="14" s="1"/>
  <c r="Q1388" i="12"/>
  <c r="R128" i="14" s="1"/>
  <c r="Q128"/>
  <c r="P128"/>
  <c r="K1388" i="12"/>
  <c r="O128" i="14" s="1"/>
  <c r="I1388" i="12"/>
  <c r="N128" i="14" s="1"/>
  <c r="G1388" i="12"/>
  <c r="M128" i="14" s="1"/>
  <c r="E1388" i="12"/>
  <c r="S1387"/>
  <c r="S127" i="14" s="1"/>
  <c r="Q1387" i="12"/>
  <c r="R127" i="14" s="1"/>
  <c r="Q127"/>
  <c r="P127"/>
  <c r="K1387" i="12"/>
  <c r="O127" i="14" s="1"/>
  <c r="I1387" i="12"/>
  <c r="N127" i="14" s="1"/>
  <c r="G1387" i="12"/>
  <c r="M127" i="14" s="1"/>
  <c r="E1387" i="12"/>
  <c r="S1353"/>
  <c r="S126" i="14" s="1"/>
  <c r="Q1353" i="12"/>
  <c r="R126" i="14" s="1"/>
  <c r="Q126"/>
  <c r="P126"/>
  <c r="K1353" i="12"/>
  <c r="O126" i="14" s="1"/>
  <c r="I1353" i="12"/>
  <c r="N126" i="14" s="1"/>
  <c r="G1353" i="12"/>
  <c r="M126" i="14" s="1"/>
  <c r="E1353" i="12"/>
  <c r="S1352"/>
  <c r="S125" i="14" s="1"/>
  <c r="Q1352" i="12"/>
  <c r="R125" i="14" s="1"/>
  <c r="Q125"/>
  <c r="P125"/>
  <c r="K1352" i="12"/>
  <c r="O125" i="14" s="1"/>
  <c r="I1352" i="12"/>
  <c r="N125" i="14" s="1"/>
  <c r="G1352" i="12"/>
  <c r="M125" i="14" s="1"/>
  <c r="E1352" i="12"/>
  <c r="S1351"/>
  <c r="S124" i="14" s="1"/>
  <c r="Q1351" i="12"/>
  <c r="R124" i="14" s="1"/>
  <c r="Q124"/>
  <c r="P124"/>
  <c r="K1351" i="12"/>
  <c r="O124" i="14" s="1"/>
  <c r="I1351" i="12"/>
  <c r="N124" i="14" s="1"/>
  <c r="G1351" i="12"/>
  <c r="M124" i="14" s="1"/>
  <c r="E1351" i="12"/>
  <c r="S1317"/>
  <c r="S123" i="14" s="1"/>
  <c r="Q1317" i="12"/>
  <c r="R123" i="14" s="1"/>
  <c r="Q123"/>
  <c r="P123"/>
  <c r="K1317" i="12"/>
  <c r="O123" i="14" s="1"/>
  <c r="I1317" i="12"/>
  <c r="N123" i="14" s="1"/>
  <c r="G1317" i="12"/>
  <c r="M123" i="14" s="1"/>
  <c r="E1317" i="12"/>
  <c r="S1316"/>
  <c r="S122" i="14" s="1"/>
  <c r="Q1316" i="12"/>
  <c r="R122" i="14" s="1"/>
  <c r="Q122"/>
  <c r="P122"/>
  <c r="K1316" i="12"/>
  <c r="O122" i="14" s="1"/>
  <c r="I1316" i="12"/>
  <c r="N122" i="14" s="1"/>
  <c r="G1316" i="12"/>
  <c r="M122" i="14" s="1"/>
  <c r="E1316" i="12"/>
  <c r="S1315"/>
  <c r="S121" i="14" s="1"/>
  <c r="Q1315" i="12"/>
  <c r="R121" i="14" s="1"/>
  <c r="Q121"/>
  <c r="P121"/>
  <c r="K1315" i="12"/>
  <c r="O121" i="14" s="1"/>
  <c r="I1315" i="12"/>
  <c r="N121" i="14" s="1"/>
  <c r="G1315" i="12"/>
  <c r="M121" i="14" s="1"/>
  <c r="E1315" i="12"/>
  <c r="S1281"/>
  <c r="S120" i="14" s="1"/>
  <c r="Q1281" i="12"/>
  <c r="R120" i="14" s="1"/>
  <c r="Q120"/>
  <c r="P120"/>
  <c r="K1281" i="12"/>
  <c r="O120" i="14" s="1"/>
  <c r="I1281" i="12"/>
  <c r="N120" i="14" s="1"/>
  <c r="G1281" i="12"/>
  <c r="M120" i="14" s="1"/>
  <c r="E1281" i="12"/>
  <c r="S1280"/>
  <c r="S119" i="14" s="1"/>
  <c r="Q1280" i="12"/>
  <c r="R119" i="14" s="1"/>
  <c r="Q119"/>
  <c r="P119"/>
  <c r="K1280" i="12"/>
  <c r="O119" i="14" s="1"/>
  <c r="I1280" i="12"/>
  <c r="N119" i="14" s="1"/>
  <c r="G1280" i="12"/>
  <c r="M119" i="14" s="1"/>
  <c r="E1280" i="12"/>
  <c r="S1279"/>
  <c r="S118" i="14" s="1"/>
  <c r="Q1279" i="12"/>
  <c r="R118" i="14" s="1"/>
  <c r="Q118"/>
  <c r="P118"/>
  <c r="K1279" i="12"/>
  <c r="O118" i="14" s="1"/>
  <c r="I1279" i="12"/>
  <c r="N118" i="14" s="1"/>
  <c r="G1279" i="12"/>
  <c r="M118" i="14" s="1"/>
  <c r="E1279" i="12"/>
  <c r="S1245"/>
  <c r="S117" i="14" s="1"/>
  <c r="Q1245" i="12"/>
  <c r="R117" i="14" s="1"/>
  <c r="Q117"/>
  <c r="P117"/>
  <c r="K1245" i="12"/>
  <c r="O117" i="14" s="1"/>
  <c r="I1245" i="12"/>
  <c r="N117" i="14" s="1"/>
  <c r="G1245" i="12"/>
  <c r="M117" i="14" s="1"/>
  <c r="E1245" i="12"/>
  <c r="S1244"/>
  <c r="S116" i="14" s="1"/>
  <c r="Q1244" i="12"/>
  <c r="R116" i="14" s="1"/>
  <c r="Q116"/>
  <c r="P116"/>
  <c r="K1244" i="12"/>
  <c r="O116" i="14" s="1"/>
  <c r="I1244" i="12"/>
  <c r="N116" i="14" s="1"/>
  <c r="G1244" i="12"/>
  <c r="M116" i="14" s="1"/>
  <c r="E1244" i="12"/>
  <c r="S1243"/>
  <c r="S115" i="14" s="1"/>
  <c r="Q1243" i="12"/>
  <c r="R115" i="14" s="1"/>
  <c r="Q115"/>
  <c r="P115"/>
  <c r="K1243" i="12"/>
  <c r="O115" i="14" s="1"/>
  <c r="I1243" i="12"/>
  <c r="N115" i="14" s="1"/>
  <c r="G1243" i="12"/>
  <c r="M115" i="14" s="1"/>
  <c r="E1243" i="12"/>
  <c r="S1209"/>
  <c r="S114" i="14" s="1"/>
  <c r="Q1209" i="12"/>
  <c r="R114" i="14" s="1"/>
  <c r="Q114"/>
  <c r="P114"/>
  <c r="K1209" i="12"/>
  <c r="O114" i="14" s="1"/>
  <c r="I1209" i="12"/>
  <c r="N114" i="14" s="1"/>
  <c r="G1209" i="12"/>
  <c r="M114" i="14" s="1"/>
  <c r="E1209" i="12"/>
  <c r="S1208"/>
  <c r="S113" i="14" s="1"/>
  <c r="Q1208" i="12"/>
  <c r="R113" i="14" s="1"/>
  <c r="Q113"/>
  <c r="P113"/>
  <c r="K1208" i="12"/>
  <c r="O113" i="14" s="1"/>
  <c r="I1208" i="12"/>
  <c r="N113" i="14" s="1"/>
  <c r="G1208" i="12"/>
  <c r="M113" i="14" s="1"/>
  <c r="E1208" i="12"/>
  <c r="S1207"/>
  <c r="S112" i="14" s="1"/>
  <c r="Q1207" i="12"/>
  <c r="R112" i="14" s="1"/>
  <c r="Q112"/>
  <c r="P112"/>
  <c r="K1207" i="12"/>
  <c r="O112" i="14" s="1"/>
  <c r="I1207" i="12"/>
  <c r="N112" i="14" s="1"/>
  <c r="G1207" i="12"/>
  <c r="M112" i="14" s="1"/>
  <c r="E1207" i="12"/>
  <c r="S1173"/>
  <c r="S111" i="14" s="1"/>
  <c r="Q1173" i="12"/>
  <c r="R111" i="14" s="1"/>
  <c r="Q111"/>
  <c r="P111"/>
  <c r="K1173" i="12"/>
  <c r="O111" i="14" s="1"/>
  <c r="I1173" i="12"/>
  <c r="N111" i="14" s="1"/>
  <c r="G1173" i="12"/>
  <c r="M111" i="14" s="1"/>
  <c r="E1173" i="12"/>
  <c r="S1172"/>
  <c r="S110" i="14" s="1"/>
  <c r="Q1172" i="12"/>
  <c r="R110" i="14" s="1"/>
  <c r="Q110"/>
  <c r="P110"/>
  <c r="K1172" i="12"/>
  <c r="O110" i="14" s="1"/>
  <c r="I1172" i="12"/>
  <c r="N110" i="14" s="1"/>
  <c r="G1172" i="12"/>
  <c r="M110" i="14" s="1"/>
  <c r="E1172" i="12"/>
  <c r="S1171"/>
  <c r="S109" i="14" s="1"/>
  <c r="Q1171" i="12"/>
  <c r="R109" i="14" s="1"/>
  <c r="Q109"/>
  <c r="P109"/>
  <c r="K1171" i="12"/>
  <c r="O109" i="14" s="1"/>
  <c r="I1171" i="12"/>
  <c r="N109" i="14" s="1"/>
  <c r="G1171" i="12"/>
  <c r="M109" i="14" s="1"/>
  <c r="E1171" i="12"/>
  <c r="S1137"/>
  <c r="S108" i="14" s="1"/>
  <c r="Q1137" i="12"/>
  <c r="R108" i="14" s="1"/>
  <c r="Q108"/>
  <c r="P108"/>
  <c r="K1137" i="12"/>
  <c r="O108" i="14" s="1"/>
  <c r="I1137" i="12"/>
  <c r="N108" i="14" s="1"/>
  <c r="G1137" i="12"/>
  <c r="M108" i="14" s="1"/>
  <c r="E1137" i="12"/>
  <c r="S1136"/>
  <c r="S107" i="14" s="1"/>
  <c r="Q1136" i="12"/>
  <c r="R107" i="14" s="1"/>
  <c r="Q107"/>
  <c r="P107"/>
  <c r="K1136" i="12"/>
  <c r="O107" i="14" s="1"/>
  <c r="I1136" i="12"/>
  <c r="N107" i="14" s="1"/>
  <c r="G1136" i="12"/>
  <c r="M107" i="14" s="1"/>
  <c r="E1136" i="12"/>
  <c r="S1135"/>
  <c r="S106" i="14" s="1"/>
  <c r="Q1135" i="12"/>
  <c r="R106" i="14" s="1"/>
  <c r="Q106"/>
  <c r="P106"/>
  <c r="K1135" i="12"/>
  <c r="O106" i="14" s="1"/>
  <c r="I1135" i="12"/>
  <c r="N106" i="14" s="1"/>
  <c r="G1135" i="12"/>
  <c r="M106" i="14" s="1"/>
  <c r="E1135" i="12"/>
  <c r="S1101"/>
  <c r="S105" i="14" s="1"/>
  <c r="Q1101" i="12"/>
  <c r="R105" i="14" s="1"/>
  <c r="Q105"/>
  <c r="P105"/>
  <c r="K1101" i="12"/>
  <c r="O105" i="14" s="1"/>
  <c r="I1101" i="12"/>
  <c r="N105" i="14" s="1"/>
  <c r="G1101" i="12"/>
  <c r="M105" i="14" s="1"/>
  <c r="E1101" i="12"/>
  <c r="S1100"/>
  <c r="S104" i="14" s="1"/>
  <c r="Q1100" i="12"/>
  <c r="R104" i="14" s="1"/>
  <c r="Q104"/>
  <c r="P104"/>
  <c r="K1100" i="12"/>
  <c r="O104" i="14" s="1"/>
  <c r="I1100" i="12"/>
  <c r="N104" i="14" s="1"/>
  <c r="G1100" i="12"/>
  <c r="M104" i="14" s="1"/>
  <c r="E1100" i="12"/>
  <c r="S1099"/>
  <c r="S103" i="14" s="1"/>
  <c r="Q1099" i="12"/>
  <c r="R103" i="14" s="1"/>
  <c r="Q103"/>
  <c r="P103"/>
  <c r="K1099" i="12"/>
  <c r="O103" i="14" s="1"/>
  <c r="I1099" i="12"/>
  <c r="N103" i="14" s="1"/>
  <c r="G1099" i="12"/>
  <c r="M103" i="14" s="1"/>
  <c r="E1099" i="12"/>
  <c r="S1065"/>
  <c r="S102" i="14" s="1"/>
  <c r="Q1065" i="12"/>
  <c r="R102" i="14" s="1"/>
  <c r="Q102"/>
  <c r="P102"/>
  <c r="K1065" i="12"/>
  <c r="O102" i="14" s="1"/>
  <c r="I1065" i="12"/>
  <c r="N102" i="14" s="1"/>
  <c r="G1065" i="12"/>
  <c r="M102" i="14" s="1"/>
  <c r="E1065" i="12"/>
  <c r="S1064"/>
  <c r="S101" i="14" s="1"/>
  <c r="Q1064" i="12"/>
  <c r="R101" i="14" s="1"/>
  <c r="Q101"/>
  <c r="P101"/>
  <c r="K1064" i="12"/>
  <c r="O101" i="14" s="1"/>
  <c r="I1064" i="12"/>
  <c r="N101" i="14" s="1"/>
  <c r="G1064" i="12"/>
  <c r="M101" i="14" s="1"/>
  <c r="E1064" i="12"/>
  <c r="S1063"/>
  <c r="S100" i="14" s="1"/>
  <c r="Q1063" i="12"/>
  <c r="R100" i="14" s="1"/>
  <c r="Q100"/>
  <c r="P100"/>
  <c r="K1063" i="12"/>
  <c r="O100" i="14" s="1"/>
  <c r="I1063" i="12"/>
  <c r="N100" i="14" s="1"/>
  <c r="G1063" i="12"/>
  <c r="M100" i="14" s="1"/>
  <c r="E1063" i="12"/>
  <c r="S1029"/>
  <c r="S99" i="14" s="1"/>
  <c r="Q1029" i="12"/>
  <c r="R99" i="14" s="1"/>
  <c r="Q99"/>
  <c r="P99"/>
  <c r="K1029" i="12"/>
  <c r="O99" i="14" s="1"/>
  <c r="I1029" i="12"/>
  <c r="N99" i="14" s="1"/>
  <c r="G1029" i="12"/>
  <c r="M99" i="14" s="1"/>
  <c r="E1029" i="12"/>
  <c r="L99" i="14" s="1"/>
  <c r="S1028" i="12"/>
  <c r="S98" i="14" s="1"/>
  <c r="Q1028" i="12"/>
  <c r="R98" i="14" s="1"/>
  <c r="Q98"/>
  <c r="P98"/>
  <c r="K1028" i="12"/>
  <c r="O98" i="14" s="1"/>
  <c r="I1028" i="12"/>
  <c r="N98" i="14" s="1"/>
  <c r="G1028" i="12"/>
  <c r="M98" i="14" s="1"/>
  <c r="E1028" i="12"/>
  <c r="L98" i="14" s="1"/>
  <c r="S1027" i="12"/>
  <c r="S97" i="14" s="1"/>
  <c r="Q1027" i="12"/>
  <c r="R97" i="14" s="1"/>
  <c r="Q97"/>
  <c r="P97"/>
  <c r="K1027" i="12"/>
  <c r="O97" i="14" s="1"/>
  <c r="I1027" i="12"/>
  <c r="N97" i="14" s="1"/>
  <c r="G1027" i="12"/>
  <c r="M97" i="14" s="1"/>
  <c r="E1027" i="12"/>
  <c r="S993"/>
  <c r="S96" i="14" s="1"/>
  <c r="Q993" i="12"/>
  <c r="R96" i="14" s="1"/>
  <c r="Q96"/>
  <c r="P96"/>
  <c r="K993" i="12"/>
  <c r="O96" i="14" s="1"/>
  <c r="I993" i="12"/>
  <c r="N96" i="14" s="1"/>
  <c r="G993" i="12"/>
  <c r="M96" i="14" s="1"/>
  <c r="E993" i="12"/>
  <c r="S992"/>
  <c r="S95" i="14" s="1"/>
  <c r="Q992" i="12"/>
  <c r="R95" i="14" s="1"/>
  <c r="Q95"/>
  <c r="P95"/>
  <c r="K992" i="12"/>
  <c r="O95" i="14" s="1"/>
  <c r="I992" i="12"/>
  <c r="N95" i="14" s="1"/>
  <c r="G992" i="12"/>
  <c r="M95" i="14" s="1"/>
  <c r="E992" i="12"/>
  <c r="S991"/>
  <c r="S94" i="14" s="1"/>
  <c r="Q991" i="12"/>
  <c r="R94" i="14" s="1"/>
  <c r="Q94"/>
  <c r="P94"/>
  <c r="K991" i="12"/>
  <c r="O94" i="14" s="1"/>
  <c r="I991" i="12"/>
  <c r="N94" i="14" s="1"/>
  <c r="G991" i="12"/>
  <c r="M94" i="14" s="1"/>
  <c r="E991" i="12"/>
  <c r="L94" i="14" s="1"/>
  <c r="S957" i="12"/>
  <c r="S93" i="14" s="1"/>
  <c r="Q957" i="12"/>
  <c r="R93" i="14" s="1"/>
  <c r="Q93"/>
  <c r="P93"/>
  <c r="K957" i="12"/>
  <c r="O93" i="14" s="1"/>
  <c r="I957" i="12"/>
  <c r="N93" i="14" s="1"/>
  <c r="G957" i="12"/>
  <c r="M93" i="14" s="1"/>
  <c r="E957" i="12"/>
  <c r="L93" i="14" s="1"/>
  <c r="S956" i="12"/>
  <c r="S92" i="14" s="1"/>
  <c r="Q956" i="12"/>
  <c r="R92" i="14" s="1"/>
  <c r="Q92"/>
  <c r="P92"/>
  <c r="K956" i="12"/>
  <c r="O92" i="14" s="1"/>
  <c r="I956" i="12"/>
  <c r="N92" i="14" s="1"/>
  <c r="G956" i="12"/>
  <c r="M92" i="14" s="1"/>
  <c r="E956" i="12"/>
  <c r="L92" i="14" s="1"/>
  <c r="S955" i="12"/>
  <c r="S91" i="14" s="1"/>
  <c r="Q955" i="12"/>
  <c r="R91" i="14" s="1"/>
  <c r="Q91"/>
  <c r="P91"/>
  <c r="K955" i="12"/>
  <c r="O91" i="14" s="1"/>
  <c r="I955" i="12"/>
  <c r="N91" i="14" s="1"/>
  <c r="G955" i="12"/>
  <c r="M91" i="14" s="1"/>
  <c r="E955" i="12"/>
  <c r="S921"/>
  <c r="S90" i="14" s="1"/>
  <c r="Q921" i="12"/>
  <c r="R90" i="14" s="1"/>
  <c r="Q90"/>
  <c r="P90"/>
  <c r="K921" i="12"/>
  <c r="O90" i="14" s="1"/>
  <c r="I921" i="12"/>
  <c r="N90" i="14" s="1"/>
  <c r="G921" i="12"/>
  <c r="M90" i="14" s="1"/>
  <c r="E921" i="12"/>
  <c r="S920"/>
  <c r="S89" i="14" s="1"/>
  <c r="Q920" i="12"/>
  <c r="R89" i="14" s="1"/>
  <c r="Q89"/>
  <c r="P89"/>
  <c r="K920" i="12"/>
  <c r="O89" i="14" s="1"/>
  <c r="I920" i="12"/>
  <c r="N89" i="14" s="1"/>
  <c r="G920" i="12"/>
  <c r="M89" i="14" s="1"/>
  <c r="E920" i="12"/>
  <c r="S919"/>
  <c r="S88" i="14" s="1"/>
  <c r="Q919" i="12"/>
  <c r="R88" i="14" s="1"/>
  <c r="Q88"/>
  <c r="P88"/>
  <c r="K919" i="12"/>
  <c r="O88" i="14" s="1"/>
  <c r="I919" i="12"/>
  <c r="N88" i="14" s="1"/>
  <c r="G919" i="12"/>
  <c r="M88" i="14" s="1"/>
  <c r="E919" i="12"/>
  <c r="S885"/>
  <c r="S87" i="14" s="1"/>
  <c r="Q885" i="12"/>
  <c r="R87" i="14" s="1"/>
  <c r="Q87"/>
  <c r="P87"/>
  <c r="K885" i="12"/>
  <c r="O87" i="14" s="1"/>
  <c r="I885" i="12"/>
  <c r="N87" i="14" s="1"/>
  <c r="G885" i="12"/>
  <c r="M87" i="14" s="1"/>
  <c r="E885" i="12"/>
  <c r="L87" i="14" s="1"/>
  <c r="S884" i="12"/>
  <c r="S86" i="14" s="1"/>
  <c r="Q884" i="12"/>
  <c r="R86" i="14" s="1"/>
  <c r="Q86"/>
  <c r="P86"/>
  <c r="K884" i="12"/>
  <c r="O86" i="14" s="1"/>
  <c r="I884" i="12"/>
  <c r="N86" i="14" s="1"/>
  <c r="G884" i="12"/>
  <c r="M86" i="14" s="1"/>
  <c r="E884" i="12"/>
  <c r="L86" i="14" s="1"/>
  <c r="S883" i="12"/>
  <c r="S85" i="14" s="1"/>
  <c r="Q883" i="12"/>
  <c r="R85" i="14" s="1"/>
  <c r="Q85"/>
  <c r="P85"/>
  <c r="K883" i="12"/>
  <c r="O85" i="14" s="1"/>
  <c r="I883" i="12"/>
  <c r="N85" i="14" s="1"/>
  <c r="G883" i="12"/>
  <c r="M85" i="14" s="1"/>
  <c r="E883" i="12"/>
  <c r="S849"/>
  <c r="S84" i="14" s="1"/>
  <c r="Q849" i="12"/>
  <c r="R84" i="14" s="1"/>
  <c r="Q84"/>
  <c r="P84"/>
  <c r="K849" i="12"/>
  <c r="O84" i="14" s="1"/>
  <c r="I849" i="12"/>
  <c r="N84" i="14" s="1"/>
  <c r="G849" i="12"/>
  <c r="M84" i="14" s="1"/>
  <c r="E849" i="12"/>
  <c r="S848"/>
  <c r="S83" i="14" s="1"/>
  <c r="Q848" i="12"/>
  <c r="R83" i="14" s="1"/>
  <c r="Q83"/>
  <c r="P83"/>
  <c r="K848" i="12"/>
  <c r="O83" i="14" s="1"/>
  <c r="I848" i="12"/>
  <c r="N83" i="14" s="1"/>
  <c r="G848" i="12"/>
  <c r="M83" i="14" s="1"/>
  <c r="E848" i="12"/>
  <c r="S847"/>
  <c r="S82" i="14" s="1"/>
  <c r="Q847" i="12"/>
  <c r="R82" i="14" s="1"/>
  <c r="Q82"/>
  <c r="P82"/>
  <c r="K847" i="12"/>
  <c r="O82" i="14" s="1"/>
  <c r="I847" i="12"/>
  <c r="N82" i="14" s="1"/>
  <c r="G847" i="12"/>
  <c r="M82" i="14" s="1"/>
  <c r="E847" i="12"/>
  <c r="S813"/>
  <c r="S81" i="14" s="1"/>
  <c r="Q813" i="12"/>
  <c r="R81" i="14" s="1"/>
  <c r="Q81"/>
  <c r="P81"/>
  <c r="K813" i="12"/>
  <c r="O81" i="14" s="1"/>
  <c r="I813" i="12"/>
  <c r="N81" i="14" s="1"/>
  <c r="G813" i="12"/>
  <c r="M81" i="14" s="1"/>
  <c r="E813" i="12"/>
  <c r="S812"/>
  <c r="S80" i="14" s="1"/>
  <c r="Q812" i="12"/>
  <c r="R80" i="14" s="1"/>
  <c r="Q80"/>
  <c r="P80"/>
  <c r="K812" i="12"/>
  <c r="O80" i="14" s="1"/>
  <c r="I812" i="12"/>
  <c r="N80" i="14" s="1"/>
  <c r="G812" i="12"/>
  <c r="M80" i="14" s="1"/>
  <c r="E812" i="12"/>
  <c r="S811"/>
  <c r="S79" i="14" s="1"/>
  <c r="Q811" i="12"/>
  <c r="R79" i="14" s="1"/>
  <c r="Q79"/>
  <c r="P79"/>
  <c r="K811" i="12"/>
  <c r="O79" i="14" s="1"/>
  <c r="I811" i="12"/>
  <c r="N79" i="14" s="1"/>
  <c r="G811" i="12"/>
  <c r="M79" i="14" s="1"/>
  <c r="E811" i="12"/>
  <c r="S777"/>
  <c r="S78" i="14" s="1"/>
  <c r="Q777" i="12"/>
  <c r="R78" i="14" s="1"/>
  <c r="Q78"/>
  <c r="P78"/>
  <c r="K777" i="12"/>
  <c r="O78" i="14" s="1"/>
  <c r="I777" i="12"/>
  <c r="N78" i="14" s="1"/>
  <c r="G777" i="12"/>
  <c r="M78" i="14" s="1"/>
  <c r="E777" i="12"/>
  <c r="L78" i="14" s="1"/>
  <c r="S776" i="12"/>
  <c r="S77" i="14" s="1"/>
  <c r="Q776" i="12"/>
  <c r="R77" i="14" s="1"/>
  <c r="Q77"/>
  <c r="P77"/>
  <c r="K776" i="12"/>
  <c r="O77" i="14" s="1"/>
  <c r="I776" i="12"/>
  <c r="N77" i="14" s="1"/>
  <c r="G776" i="12"/>
  <c r="M77" i="14" s="1"/>
  <c r="E776" i="12"/>
  <c r="L77" i="14" s="1"/>
  <c r="S775" i="12"/>
  <c r="S76" i="14" s="1"/>
  <c r="Q775" i="12"/>
  <c r="R76" i="14" s="1"/>
  <c r="Q76"/>
  <c r="P76"/>
  <c r="K775" i="12"/>
  <c r="O76" i="14" s="1"/>
  <c r="I775" i="12"/>
  <c r="N76" i="14" s="1"/>
  <c r="G775" i="12"/>
  <c r="M76" i="14" s="1"/>
  <c r="E775" i="12"/>
  <c r="S741"/>
  <c r="S75" i="14" s="1"/>
  <c r="Q741" i="12"/>
  <c r="R75" i="14" s="1"/>
  <c r="Q75"/>
  <c r="P75"/>
  <c r="K741" i="12"/>
  <c r="O75" i="14" s="1"/>
  <c r="I741" i="12"/>
  <c r="N75" i="14" s="1"/>
  <c r="G741" i="12"/>
  <c r="M75" i="14" s="1"/>
  <c r="E741" i="12"/>
  <c r="L75" i="14" s="1"/>
  <c r="S740" i="12"/>
  <c r="S74" i="14" s="1"/>
  <c r="Q740" i="12"/>
  <c r="R74" i="14" s="1"/>
  <c r="Q74"/>
  <c r="P74"/>
  <c r="K740" i="12"/>
  <c r="O74" i="14" s="1"/>
  <c r="I740" i="12"/>
  <c r="N74" i="14" s="1"/>
  <c r="G740" i="12"/>
  <c r="M74" i="14" s="1"/>
  <c r="E740" i="12"/>
  <c r="L74" i="14" s="1"/>
  <c r="S739" i="12"/>
  <c r="S73" i="14" s="1"/>
  <c r="Q739" i="12"/>
  <c r="R73" i="14" s="1"/>
  <c r="Q73"/>
  <c r="P73"/>
  <c r="K739" i="12"/>
  <c r="O73" i="14" s="1"/>
  <c r="I739" i="12"/>
  <c r="N73" i="14" s="1"/>
  <c r="G739" i="12"/>
  <c r="M73" i="14" s="1"/>
  <c r="E739" i="12"/>
  <c r="S705"/>
  <c r="Q705"/>
  <c r="K705"/>
  <c r="O72" i="14" s="1"/>
  <c r="I705" i="12"/>
  <c r="G705"/>
  <c r="E705"/>
  <c r="S704"/>
  <c r="Q704"/>
  <c r="K704"/>
  <c r="O71" i="14" s="1"/>
  <c r="I704" i="12"/>
  <c r="G704"/>
  <c r="E704"/>
  <c r="S703"/>
  <c r="Q703"/>
  <c r="K703"/>
  <c r="O70" i="14" s="1"/>
  <c r="I703" i="12"/>
  <c r="G703"/>
  <c r="E703"/>
  <c r="J29" i="13" s="1"/>
  <c r="S669" i="12"/>
  <c r="Q669"/>
  <c r="K669"/>
  <c r="O69" i="14" s="1"/>
  <c r="I669" i="12"/>
  <c r="G669"/>
  <c r="E669"/>
  <c r="S668"/>
  <c r="Q668"/>
  <c r="K668"/>
  <c r="O68" i="14" s="1"/>
  <c r="I668" i="12"/>
  <c r="G668"/>
  <c r="E668"/>
  <c r="S667"/>
  <c r="Q667"/>
  <c r="K667"/>
  <c r="O67" i="14" s="1"/>
  <c r="I667" i="12"/>
  <c r="G667"/>
  <c r="E667"/>
  <c r="S633"/>
  <c r="Q633"/>
  <c r="K633"/>
  <c r="O66" i="14" s="1"/>
  <c r="I633" i="12"/>
  <c r="G633"/>
  <c r="E633"/>
  <c r="S632"/>
  <c r="Q632"/>
  <c r="K632"/>
  <c r="O65" i="14" s="1"/>
  <c r="I632" i="12"/>
  <c r="G632"/>
  <c r="E632"/>
  <c r="S631"/>
  <c r="Q631"/>
  <c r="K631"/>
  <c r="O64" i="14" s="1"/>
  <c r="I631" i="12"/>
  <c r="G631"/>
  <c r="E631"/>
  <c r="S597"/>
  <c r="Q597"/>
  <c r="K597"/>
  <c r="O63" i="14" s="1"/>
  <c r="I597" i="12"/>
  <c r="G597"/>
  <c r="E597"/>
  <c r="S596"/>
  <c r="Q596"/>
  <c r="K596"/>
  <c r="O62" i="14" s="1"/>
  <c r="I596" i="12"/>
  <c r="G596"/>
  <c r="E596"/>
  <c r="S595"/>
  <c r="Q595"/>
  <c r="K595"/>
  <c r="O61" i="14" s="1"/>
  <c r="I595" i="12"/>
  <c r="G595"/>
  <c r="E595"/>
  <c r="S561"/>
  <c r="Q561"/>
  <c r="K561"/>
  <c r="O60" i="14" s="1"/>
  <c r="I561" i="12"/>
  <c r="G561"/>
  <c r="E561"/>
  <c r="S560"/>
  <c r="Q560"/>
  <c r="K560"/>
  <c r="O59" i="14" s="1"/>
  <c r="I560" i="12"/>
  <c r="G560"/>
  <c r="E560"/>
  <c r="S559"/>
  <c r="Q559"/>
  <c r="K559"/>
  <c r="O58" i="14" s="1"/>
  <c r="I559" i="12"/>
  <c r="G559"/>
  <c r="E559"/>
  <c r="J25" i="13" s="1"/>
  <c r="S525" i="12"/>
  <c r="Q525"/>
  <c r="K525"/>
  <c r="O57" i="14" s="1"/>
  <c r="I525" i="12"/>
  <c r="G525"/>
  <c r="E525"/>
  <c r="S524"/>
  <c r="Q524"/>
  <c r="K524"/>
  <c r="O56" i="14" s="1"/>
  <c r="I524" i="12"/>
  <c r="G524"/>
  <c r="E524"/>
  <c r="S523"/>
  <c r="Q523"/>
  <c r="K523"/>
  <c r="O55" i="14" s="1"/>
  <c r="I523" i="12"/>
  <c r="G523"/>
  <c r="E523"/>
  <c r="S489"/>
  <c r="Q489"/>
  <c r="K489"/>
  <c r="O54" i="14" s="1"/>
  <c r="I489" i="12"/>
  <c r="G489"/>
  <c r="E489"/>
  <c r="S488"/>
  <c r="Q488"/>
  <c r="K488"/>
  <c r="O53" i="14" s="1"/>
  <c r="I488" i="12"/>
  <c r="G488"/>
  <c r="E488"/>
  <c r="S487"/>
  <c r="Q487"/>
  <c r="K487"/>
  <c r="O52" i="14" s="1"/>
  <c r="I487" i="12"/>
  <c r="G487"/>
  <c r="E487"/>
  <c r="J23" i="13" s="1"/>
  <c r="S453" i="12"/>
  <c r="Q453"/>
  <c r="K453"/>
  <c r="O51" i="14" s="1"/>
  <c r="I453" i="12"/>
  <c r="G453"/>
  <c r="E453"/>
  <c r="S452"/>
  <c r="Q452"/>
  <c r="K452"/>
  <c r="O50" i="14" s="1"/>
  <c r="I452" i="12"/>
  <c r="G452"/>
  <c r="E452"/>
  <c r="S451"/>
  <c r="Q451"/>
  <c r="K451"/>
  <c r="O49" i="14" s="1"/>
  <c r="I451" i="12"/>
  <c r="G451"/>
  <c r="E451"/>
  <c r="S417"/>
  <c r="Q417"/>
  <c r="K417"/>
  <c r="O48" i="14" s="1"/>
  <c r="I417" i="12"/>
  <c r="G417"/>
  <c r="E417"/>
  <c r="S416"/>
  <c r="Q416"/>
  <c r="K416"/>
  <c r="O47" i="14" s="1"/>
  <c r="I416" i="12"/>
  <c r="G416"/>
  <c r="E416"/>
  <c r="S415"/>
  <c r="Q415"/>
  <c r="K415"/>
  <c r="O46" i="14" s="1"/>
  <c r="I415" i="12"/>
  <c r="G415"/>
  <c r="E415"/>
  <c r="S381"/>
  <c r="Q381"/>
  <c r="K381"/>
  <c r="O45" i="14" s="1"/>
  <c r="I381" i="12"/>
  <c r="G381"/>
  <c r="E381"/>
  <c r="S380"/>
  <c r="Q380"/>
  <c r="K380"/>
  <c r="O44" i="14" s="1"/>
  <c r="I380" i="12"/>
  <c r="G380"/>
  <c r="E380"/>
  <c r="S379"/>
  <c r="Q379"/>
  <c r="K379"/>
  <c r="O43" i="14" s="1"/>
  <c r="I379" i="12"/>
  <c r="G379"/>
  <c r="E379"/>
  <c r="S345"/>
  <c r="Q345"/>
  <c r="K345"/>
  <c r="O42" i="14" s="1"/>
  <c r="I345" i="12"/>
  <c r="G345"/>
  <c r="E345"/>
  <c r="S344"/>
  <c r="Q344"/>
  <c r="K344"/>
  <c r="O41" i="14" s="1"/>
  <c r="I344" i="12"/>
  <c r="G344"/>
  <c r="E344"/>
  <c r="S343"/>
  <c r="Q343"/>
  <c r="K343"/>
  <c r="O40" i="14" s="1"/>
  <c r="I343" i="12"/>
  <c r="G343"/>
  <c r="E343"/>
  <c r="S309"/>
  <c r="Q309"/>
  <c r="K309"/>
  <c r="O39" i="14" s="1"/>
  <c r="I309" i="12"/>
  <c r="G309"/>
  <c r="E309"/>
  <c r="S308"/>
  <c r="Q308"/>
  <c r="K308"/>
  <c r="O38" i="14" s="1"/>
  <c r="I308" i="12"/>
  <c r="G308"/>
  <c r="E308"/>
  <c r="S307"/>
  <c r="Q307"/>
  <c r="K307"/>
  <c r="O37" i="14" s="1"/>
  <c r="I307" i="12"/>
  <c r="G307"/>
  <c r="E307"/>
  <c r="S273"/>
  <c r="Q273"/>
  <c r="K273"/>
  <c r="O36" i="14" s="1"/>
  <c r="I273" i="12"/>
  <c r="G273"/>
  <c r="E273"/>
  <c r="S272"/>
  <c r="Q272"/>
  <c r="K272"/>
  <c r="O35" i="14" s="1"/>
  <c r="I272" i="12"/>
  <c r="G272"/>
  <c r="E272"/>
  <c r="S271"/>
  <c r="Q271"/>
  <c r="K271"/>
  <c r="O34" i="14" s="1"/>
  <c r="I271" i="12"/>
  <c r="G271"/>
  <c r="E271"/>
  <c r="S237"/>
  <c r="Q237"/>
  <c r="K237"/>
  <c r="O33" i="14" s="1"/>
  <c r="I237" i="12"/>
  <c r="G237"/>
  <c r="E237"/>
  <c r="S236"/>
  <c r="Q236"/>
  <c r="K236"/>
  <c r="O32" i="14" s="1"/>
  <c r="I236" i="12"/>
  <c r="G236"/>
  <c r="E236"/>
  <c r="S235"/>
  <c r="Q235"/>
  <c r="K235"/>
  <c r="O31" i="14" s="1"/>
  <c r="I235" i="12"/>
  <c r="G235"/>
  <c r="E235"/>
  <c r="O30" i="14"/>
  <c r="O29"/>
  <c r="O28"/>
  <c r="J15" i="13"/>
  <c r="S165" i="12"/>
  <c r="Q165"/>
  <c r="K165"/>
  <c r="O27" i="14" s="1"/>
  <c r="I165" i="12"/>
  <c r="G165"/>
  <c r="E165"/>
  <c r="S164"/>
  <c r="Q164"/>
  <c r="K164"/>
  <c r="O26" i="14" s="1"/>
  <c r="I164" i="12"/>
  <c r="G164"/>
  <c r="E164"/>
  <c r="S163"/>
  <c r="Q163"/>
  <c r="K163"/>
  <c r="O25" i="14" s="1"/>
  <c r="I163" i="12"/>
  <c r="G163"/>
  <c r="E163"/>
  <c r="S129"/>
  <c r="Q129"/>
  <c r="K129"/>
  <c r="O24" i="14" s="1"/>
  <c r="I129" i="12"/>
  <c r="G129"/>
  <c r="E129"/>
  <c r="S128"/>
  <c r="Q128"/>
  <c r="K128"/>
  <c r="O23" i="14" s="1"/>
  <c r="I128" i="12"/>
  <c r="G128"/>
  <c r="E128"/>
  <c r="S127"/>
  <c r="Q127"/>
  <c r="K127"/>
  <c r="O22" i="14" s="1"/>
  <c r="I127" i="12"/>
  <c r="G127"/>
  <c r="E127"/>
  <c r="J13" i="13" s="1"/>
  <c r="S93" i="12"/>
  <c r="Q93"/>
  <c r="K93"/>
  <c r="O21" i="14" s="1"/>
  <c r="I93" i="12"/>
  <c r="G93"/>
  <c r="E93"/>
  <c r="S92"/>
  <c r="Q92"/>
  <c r="K92"/>
  <c r="O20" i="14" s="1"/>
  <c r="I92" i="12"/>
  <c r="G92"/>
  <c r="E92"/>
  <c r="S91"/>
  <c r="Q91"/>
  <c r="K91"/>
  <c r="O19" i="14" s="1"/>
  <c r="I91" i="12"/>
  <c r="G91"/>
  <c r="E91"/>
  <c r="S57"/>
  <c r="Q57"/>
  <c r="K57"/>
  <c r="O18" i="14" s="1"/>
  <c r="I57" i="12"/>
  <c r="G57"/>
  <c r="E57"/>
  <c r="S56"/>
  <c r="Q56"/>
  <c r="K56"/>
  <c r="O17" i="14" s="1"/>
  <c r="I56" i="12"/>
  <c r="G56"/>
  <c r="E56"/>
  <c r="S55"/>
  <c r="Q55"/>
  <c r="K55"/>
  <c r="O16" i="14" s="1"/>
  <c r="I55" i="12"/>
  <c r="G55"/>
  <c r="E55"/>
  <c r="R13" i="15"/>
  <c r="S13"/>
  <c r="Q13"/>
  <c r="P13"/>
  <c r="O14"/>
  <c r="O15"/>
  <c r="O13"/>
  <c r="N13"/>
  <c r="L13"/>
  <c r="M13"/>
  <c r="P14" i="14"/>
  <c r="P15"/>
  <c r="P13"/>
  <c r="O14"/>
  <c r="O15"/>
  <c r="O13"/>
  <c r="N14"/>
  <c r="N15"/>
  <c r="N13"/>
  <c r="M14"/>
  <c r="M15"/>
  <c r="M13"/>
  <c r="L13"/>
  <c r="AC13" s="1"/>
  <c r="A296" i="15"/>
  <c r="A297"/>
  <c r="A295"/>
  <c r="A293"/>
  <c r="A294"/>
  <c r="A292"/>
  <c r="A290"/>
  <c r="A291"/>
  <c r="A289"/>
  <c r="A287"/>
  <c r="A288"/>
  <c r="A286"/>
  <c r="A284"/>
  <c r="A285"/>
  <c r="A283"/>
  <c r="A281"/>
  <c r="A282"/>
  <c r="A280"/>
  <c r="A278"/>
  <c r="A279"/>
  <c r="A277"/>
  <c r="A275"/>
  <c r="A276"/>
  <c r="A274"/>
  <c r="A272"/>
  <c r="A273"/>
  <c r="A271"/>
  <c r="A269"/>
  <c r="A270"/>
  <c r="A268"/>
  <c r="A266"/>
  <c r="A267"/>
  <c r="A265"/>
  <c r="A263"/>
  <c r="A264"/>
  <c r="A262"/>
  <c r="A260"/>
  <c r="A261"/>
  <c r="A259"/>
  <c r="A257"/>
  <c r="A258"/>
  <c r="A256"/>
  <c r="A254"/>
  <c r="A255"/>
  <c r="A253"/>
  <c r="A251"/>
  <c r="A252"/>
  <c r="A250"/>
  <c r="A248"/>
  <c r="A249"/>
  <c r="A247"/>
  <c r="A245"/>
  <c r="A246"/>
  <c r="A244"/>
  <c r="A242"/>
  <c r="A243"/>
  <c r="A241"/>
  <c r="A239"/>
  <c r="A240"/>
  <c r="A238"/>
  <c r="A236"/>
  <c r="A237"/>
  <c r="A235"/>
  <c r="A233"/>
  <c r="A234"/>
  <c r="A232"/>
  <c r="A230"/>
  <c r="A231"/>
  <c r="A229"/>
  <c r="A227"/>
  <c r="A228"/>
  <c r="A226"/>
  <c r="A224"/>
  <c r="A225"/>
  <c r="A223"/>
  <c r="A221"/>
  <c r="A222"/>
  <c r="A220"/>
  <c r="A218"/>
  <c r="A219"/>
  <c r="A217"/>
  <c r="A215"/>
  <c r="A216"/>
  <c r="A214"/>
  <c r="A212"/>
  <c r="A213"/>
  <c r="A211"/>
  <c r="A209"/>
  <c r="A210"/>
  <c r="A208"/>
  <c r="A206"/>
  <c r="A207"/>
  <c r="A205"/>
  <c r="A203"/>
  <c r="A204"/>
  <c r="A202"/>
  <c r="A200"/>
  <c r="A201"/>
  <c r="A199"/>
  <c r="A197"/>
  <c r="A198"/>
  <c r="A196"/>
  <c r="A194"/>
  <c r="A195"/>
  <c r="A193"/>
  <c r="A191"/>
  <c r="A192"/>
  <c r="A190"/>
  <c r="A188"/>
  <c r="A189"/>
  <c r="A187"/>
  <c r="A185"/>
  <c r="A186"/>
  <c r="A184"/>
  <c r="A182"/>
  <c r="A183"/>
  <c r="A181"/>
  <c r="A179"/>
  <c r="A180"/>
  <c r="A178"/>
  <c r="A176"/>
  <c r="A177"/>
  <c r="A175"/>
  <c r="A173"/>
  <c r="A174"/>
  <c r="A172"/>
  <c r="A170"/>
  <c r="A171"/>
  <c r="A169"/>
  <c r="A167"/>
  <c r="A168"/>
  <c r="A166"/>
  <c r="A164"/>
  <c r="A165"/>
  <c r="A163"/>
  <c r="A161"/>
  <c r="A162"/>
  <c r="A160"/>
  <c r="A158"/>
  <c r="A159"/>
  <c r="A157"/>
  <c r="A155"/>
  <c r="A156"/>
  <c r="A154"/>
  <c r="A152"/>
  <c r="A153"/>
  <c r="A151"/>
  <c r="A149"/>
  <c r="A150"/>
  <c r="A148"/>
  <c r="A146"/>
  <c r="A147"/>
  <c r="A145"/>
  <c r="A143"/>
  <c r="A144"/>
  <c r="A142"/>
  <c r="A140"/>
  <c r="A141"/>
  <c r="A139"/>
  <c r="A137"/>
  <c r="A138"/>
  <c r="A136"/>
  <c r="A134"/>
  <c r="A135"/>
  <c r="A133"/>
  <c r="A131"/>
  <c r="A132"/>
  <c r="A130"/>
  <c r="A128"/>
  <c r="A129"/>
  <c r="A127"/>
  <c r="A125"/>
  <c r="A126"/>
  <c r="A124"/>
  <c r="A122"/>
  <c r="A123"/>
  <c r="A121"/>
  <c r="A119"/>
  <c r="A120"/>
  <c r="A118"/>
  <c r="A116"/>
  <c r="A117"/>
  <c r="A115"/>
  <c r="A113"/>
  <c r="A114"/>
  <c r="A112"/>
  <c r="A110"/>
  <c r="A111"/>
  <c r="A109"/>
  <c r="A107"/>
  <c r="A108"/>
  <c r="A106"/>
  <c r="A104"/>
  <c r="A105"/>
  <c r="A103"/>
  <c r="A101"/>
  <c r="A102"/>
  <c r="A100"/>
  <c r="A98"/>
  <c r="A99"/>
  <c r="A97"/>
  <c r="A95"/>
  <c r="A96"/>
  <c r="A94"/>
  <c r="A92"/>
  <c r="A93"/>
  <c r="A91"/>
  <c r="A89"/>
  <c r="A90"/>
  <c r="A88"/>
  <c r="A86"/>
  <c r="A87"/>
  <c r="A85"/>
  <c r="A83"/>
  <c r="A84"/>
  <c r="A82"/>
  <c r="A80"/>
  <c r="A81"/>
  <c r="A79"/>
  <c r="A77"/>
  <c r="A78"/>
  <c r="A76"/>
  <c r="A74"/>
  <c r="A75"/>
  <c r="A73"/>
  <c r="A71"/>
  <c r="A72"/>
  <c r="A70"/>
  <c r="A68"/>
  <c r="A69"/>
  <c r="A67"/>
  <c r="A65"/>
  <c r="A66"/>
  <c r="A64"/>
  <c r="A62"/>
  <c r="A63"/>
  <c r="A61"/>
  <c r="A59"/>
  <c r="A60"/>
  <c r="A58"/>
  <c r="A56"/>
  <c r="A57"/>
  <c r="A55"/>
  <c r="A53"/>
  <c r="A54"/>
  <c r="A52"/>
  <c r="A50"/>
  <c r="A51"/>
  <c r="A49"/>
  <c r="A47"/>
  <c r="A48"/>
  <c r="A46"/>
  <c r="A44"/>
  <c r="A45"/>
  <c r="A43"/>
  <c r="A41"/>
  <c r="A42"/>
  <c r="A40"/>
  <c r="A38"/>
  <c r="A39"/>
  <c r="A37"/>
  <c r="A35"/>
  <c r="A36"/>
  <c r="A34"/>
  <c r="A32"/>
  <c r="A33"/>
  <c r="A31"/>
  <c r="A29"/>
  <c r="A30"/>
  <c r="A28"/>
  <c r="A26"/>
  <c r="A27"/>
  <c r="A25"/>
  <c r="A23"/>
  <c r="A24"/>
  <c r="A22"/>
  <c r="A20"/>
  <c r="A21"/>
  <c r="A19"/>
  <c r="A17"/>
  <c r="A18"/>
  <c r="A16"/>
  <c r="A14"/>
  <c r="A15"/>
  <c r="C104" i="13"/>
  <c r="C103"/>
  <c r="C102"/>
  <c r="C101"/>
  <c r="C100"/>
  <c r="C99"/>
  <c r="C98"/>
  <c r="C97"/>
  <c r="C96"/>
  <c r="C95"/>
  <c r="C94"/>
  <c r="C93"/>
  <c r="C92"/>
  <c r="C91"/>
  <c r="C90"/>
  <c r="C89"/>
  <c r="C88"/>
  <c r="C87"/>
  <c r="C86"/>
  <c r="C85"/>
  <c r="C84"/>
  <c r="C83"/>
  <c r="C82"/>
  <c r="C81"/>
  <c r="C80"/>
  <c r="C79"/>
  <c r="C78"/>
  <c r="C77"/>
  <c r="C76"/>
  <c r="C75"/>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X3409" i="12"/>
  <c r="C297" i="15" s="1"/>
  <c r="X3408" i="12"/>
  <c r="C296" i="15" s="1"/>
  <c r="X3407" i="12"/>
  <c r="C295" i="15" s="1"/>
  <c r="X3404" i="12"/>
  <c r="C297" i="14" s="1"/>
  <c r="X3403" i="12"/>
  <c r="C296" i="14" s="1"/>
  <c r="X3402" i="12"/>
  <c r="C295" i="14" s="1"/>
  <c r="X3373" i="12"/>
  <c r="C294" i="15" s="1"/>
  <c r="X3372" i="12"/>
  <c r="C293" i="15" s="1"/>
  <c r="X3371" i="12"/>
  <c r="C292" i="15" s="1"/>
  <c r="X3368" i="12"/>
  <c r="C294" i="14" s="1"/>
  <c r="X3367" i="12"/>
  <c r="C293" i="14" s="1"/>
  <c r="X3366" i="12"/>
  <c r="C292" i="14" s="1"/>
  <c r="X3337" i="12"/>
  <c r="C291" i="15" s="1"/>
  <c r="X3336" i="12"/>
  <c r="C290" i="15" s="1"/>
  <c r="X3335" i="12"/>
  <c r="C289" i="15" s="1"/>
  <c r="X3332" i="12"/>
  <c r="C291" i="14" s="1"/>
  <c r="X3331" i="12"/>
  <c r="C290" i="14" s="1"/>
  <c r="X3330" i="12"/>
  <c r="C289" i="14" s="1"/>
  <c r="X3301" i="12"/>
  <c r="C288" i="15" s="1"/>
  <c r="X3300" i="12"/>
  <c r="C287" i="15" s="1"/>
  <c r="X3299" i="12"/>
  <c r="C286" i="15" s="1"/>
  <c r="X3296" i="12"/>
  <c r="C288" i="14" s="1"/>
  <c r="X3295" i="12"/>
  <c r="C287" i="14" s="1"/>
  <c r="X3294" i="12"/>
  <c r="C286" i="14" s="1"/>
  <c r="X3265" i="12"/>
  <c r="C285" i="15" s="1"/>
  <c r="X3264" i="12"/>
  <c r="C284" i="15" s="1"/>
  <c r="X3263" i="12"/>
  <c r="C283" i="15" s="1"/>
  <c r="X3260" i="12"/>
  <c r="C285" i="14" s="1"/>
  <c r="X3259" i="12"/>
  <c r="C284" i="14" s="1"/>
  <c r="X3258" i="12"/>
  <c r="C283" i="14" s="1"/>
  <c r="X3229" i="12"/>
  <c r="C282" i="15" s="1"/>
  <c r="X3228" i="12"/>
  <c r="C281" i="15" s="1"/>
  <c r="X3227" i="12"/>
  <c r="C280" i="15" s="1"/>
  <c r="X3224" i="12"/>
  <c r="C282" i="14" s="1"/>
  <c r="X3223" i="12"/>
  <c r="C281" i="14" s="1"/>
  <c r="X3222" i="12"/>
  <c r="C280" i="14" s="1"/>
  <c r="X3193" i="12"/>
  <c r="C279" i="15" s="1"/>
  <c r="X3192" i="12"/>
  <c r="C278" i="15" s="1"/>
  <c r="X3191" i="12"/>
  <c r="C277" i="15" s="1"/>
  <c r="X3188" i="12"/>
  <c r="C279" i="14" s="1"/>
  <c r="X3187" i="12"/>
  <c r="C278" i="14" s="1"/>
  <c r="X3186" i="12"/>
  <c r="C277" i="14" s="1"/>
  <c r="X3157" i="12"/>
  <c r="C276" i="15" s="1"/>
  <c r="X3156" i="12"/>
  <c r="C275" i="15" s="1"/>
  <c r="X3155" i="12"/>
  <c r="C274" i="15" s="1"/>
  <c r="X3152" i="12"/>
  <c r="C276" i="14" s="1"/>
  <c r="X3151" i="12"/>
  <c r="C275" i="14" s="1"/>
  <c r="X3150" i="12"/>
  <c r="C274" i="14" s="1"/>
  <c r="X3121" i="12"/>
  <c r="C273" i="15" s="1"/>
  <c r="X3120" i="12"/>
  <c r="C272" i="15" s="1"/>
  <c r="X3119" i="12"/>
  <c r="C271" i="15" s="1"/>
  <c r="X3116" i="12"/>
  <c r="C273" i="14" s="1"/>
  <c r="X3115" i="12"/>
  <c r="C272" i="14" s="1"/>
  <c r="X3114" i="12"/>
  <c r="C271" i="14" s="1"/>
  <c r="X3085" i="12"/>
  <c r="C270" i="15" s="1"/>
  <c r="X3084" i="12"/>
  <c r="C269" i="15" s="1"/>
  <c r="X3083" i="12"/>
  <c r="C268" i="15" s="1"/>
  <c r="X3080" i="12"/>
  <c r="C270" i="14" s="1"/>
  <c r="X3079" i="12"/>
  <c r="C269" i="14" s="1"/>
  <c r="X3078" i="12"/>
  <c r="C268" i="14" s="1"/>
  <c r="X3049" i="12"/>
  <c r="C267" i="15" s="1"/>
  <c r="X3048" i="12"/>
  <c r="C266" i="15" s="1"/>
  <c r="X3047" i="12"/>
  <c r="C265" i="15" s="1"/>
  <c r="X3044" i="12"/>
  <c r="C267" i="14" s="1"/>
  <c r="X3043" i="12"/>
  <c r="C266" i="14" s="1"/>
  <c r="X3042" i="12"/>
  <c r="C265" i="14" s="1"/>
  <c r="X3013" i="12"/>
  <c r="C264" i="15" s="1"/>
  <c r="X3012" i="12"/>
  <c r="C263" i="15" s="1"/>
  <c r="X3011" i="12"/>
  <c r="C262" i="15" s="1"/>
  <c r="X3008" i="12"/>
  <c r="C264" i="14" s="1"/>
  <c r="X3007" i="12"/>
  <c r="C263" i="14" s="1"/>
  <c r="X3006" i="12"/>
  <c r="C262" i="14" s="1"/>
  <c r="X2977" i="12"/>
  <c r="C261" i="15" s="1"/>
  <c r="X2976" i="12"/>
  <c r="C260" i="15" s="1"/>
  <c r="X2975" i="12"/>
  <c r="C259" i="15" s="1"/>
  <c r="X2972" i="12"/>
  <c r="C261" i="14" s="1"/>
  <c r="X2971" i="12"/>
  <c r="C260" i="14" s="1"/>
  <c r="X2970" i="12"/>
  <c r="C259" i="14" s="1"/>
  <c r="X2941" i="12"/>
  <c r="C258" i="15" s="1"/>
  <c r="X2940" i="12"/>
  <c r="C257" i="15" s="1"/>
  <c r="X2939" i="12"/>
  <c r="C256" i="15" s="1"/>
  <c r="X2936" i="12"/>
  <c r="C258" i="14" s="1"/>
  <c r="X2935" i="12"/>
  <c r="C257" i="14" s="1"/>
  <c r="X2934" i="12"/>
  <c r="C256" i="14" s="1"/>
  <c r="X2905" i="12"/>
  <c r="C255" i="15" s="1"/>
  <c r="X2904" i="12"/>
  <c r="C254" i="15" s="1"/>
  <c r="X2903" i="12"/>
  <c r="C253" i="15" s="1"/>
  <c r="X2900" i="12"/>
  <c r="C255" i="14" s="1"/>
  <c r="X2899" i="12"/>
  <c r="C254" i="14" s="1"/>
  <c r="X2898" i="12"/>
  <c r="C253" i="14" s="1"/>
  <c r="X2869" i="12"/>
  <c r="C252" i="15" s="1"/>
  <c r="X2868" i="12"/>
  <c r="C251" i="15" s="1"/>
  <c r="X2867" i="12"/>
  <c r="C250" i="15" s="1"/>
  <c r="X2864" i="12"/>
  <c r="C252" i="14" s="1"/>
  <c r="X2863" i="12"/>
  <c r="C251" i="14" s="1"/>
  <c r="X2862" i="12"/>
  <c r="C250" i="14" s="1"/>
  <c r="X2833" i="12"/>
  <c r="C249" i="15" s="1"/>
  <c r="X2832" i="12"/>
  <c r="C248" i="15" s="1"/>
  <c r="X2831" i="12"/>
  <c r="C247" i="15" s="1"/>
  <c r="X2828" i="12"/>
  <c r="C249" i="14" s="1"/>
  <c r="X2827" i="12"/>
  <c r="C248" i="14" s="1"/>
  <c r="X2826" i="12"/>
  <c r="C247" i="14" s="1"/>
  <c r="X2797" i="12"/>
  <c r="C246" i="15" s="1"/>
  <c r="X2796" i="12"/>
  <c r="C245" i="15" s="1"/>
  <c r="X2795" i="12"/>
  <c r="C244" i="15" s="1"/>
  <c r="X2792" i="12"/>
  <c r="C246" i="14" s="1"/>
  <c r="X2791" i="12"/>
  <c r="C245" i="14" s="1"/>
  <c r="X2790" i="12"/>
  <c r="C244" i="14" s="1"/>
  <c r="X2761" i="12"/>
  <c r="C243" i="15" s="1"/>
  <c r="X2760" i="12"/>
  <c r="C242" i="15" s="1"/>
  <c r="X2759" i="12"/>
  <c r="C241" i="15" s="1"/>
  <c r="X2756" i="12"/>
  <c r="C243" i="14" s="1"/>
  <c r="X2755" i="12"/>
  <c r="C242" i="14" s="1"/>
  <c r="X2754" i="12"/>
  <c r="C241" i="14" s="1"/>
  <c r="X2725" i="12"/>
  <c r="C240" i="15" s="1"/>
  <c r="X2724" i="12"/>
  <c r="C239" i="15" s="1"/>
  <c r="X2723" i="12"/>
  <c r="C238" i="15" s="1"/>
  <c r="X2720" i="12"/>
  <c r="C240" i="14" s="1"/>
  <c r="X2719" i="12"/>
  <c r="C239" i="14" s="1"/>
  <c r="X2718" i="12"/>
  <c r="C238" i="14" s="1"/>
  <c r="X2689" i="12"/>
  <c r="C237" i="15" s="1"/>
  <c r="X2688" i="12"/>
  <c r="C236" i="15" s="1"/>
  <c r="X2687" i="12"/>
  <c r="C235" i="15" s="1"/>
  <c r="X2684" i="12"/>
  <c r="C237" i="14" s="1"/>
  <c r="X2683" i="12"/>
  <c r="C236" i="14" s="1"/>
  <c r="X2682" i="12"/>
  <c r="C235" i="14" s="1"/>
  <c r="X2653" i="12"/>
  <c r="C234" i="15" s="1"/>
  <c r="X2652" i="12"/>
  <c r="C233" i="15" s="1"/>
  <c r="X2651" i="12"/>
  <c r="C232" i="15" s="1"/>
  <c r="X2648" i="12"/>
  <c r="C234" i="14" s="1"/>
  <c r="X2647" i="12"/>
  <c r="C233" i="14" s="1"/>
  <c r="X2646" i="12"/>
  <c r="C232" i="14" s="1"/>
  <c r="X2617" i="12"/>
  <c r="C231" i="15" s="1"/>
  <c r="X2616" i="12"/>
  <c r="C230" i="15" s="1"/>
  <c r="X2615" i="12"/>
  <c r="C229" i="15" s="1"/>
  <c r="X2612" i="12"/>
  <c r="C231" i="14" s="1"/>
  <c r="X2611" i="12"/>
  <c r="C230" i="14" s="1"/>
  <c r="X2610" i="12"/>
  <c r="C229" i="14" s="1"/>
  <c r="X2581" i="12"/>
  <c r="C228" i="15" s="1"/>
  <c r="X2580" i="12"/>
  <c r="C227" i="15" s="1"/>
  <c r="X2579" i="12"/>
  <c r="C226" i="15" s="1"/>
  <c r="X2576" i="12"/>
  <c r="C228" i="14" s="1"/>
  <c r="X2575" i="12"/>
  <c r="C227" i="14" s="1"/>
  <c r="X2574" i="12"/>
  <c r="C226" i="14" s="1"/>
  <c r="X2545" i="12"/>
  <c r="C225" i="15" s="1"/>
  <c r="X2544" i="12"/>
  <c r="C224" i="15" s="1"/>
  <c r="X2543" i="12"/>
  <c r="C223" i="15" s="1"/>
  <c r="X2540" i="12"/>
  <c r="C225" i="14" s="1"/>
  <c r="X2539" i="12"/>
  <c r="C224" i="14" s="1"/>
  <c r="X2538" i="12"/>
  <c r="C223" i="14" s="1"/>
  <c r="X2509" i="12"/>
  <c r="C222" i="15" s="1"/>
  <c r="X2508" i="12"/>
  <c r="C221" i="15" s="1"/>
  <c r="X2507" i="12"/>
  <c r="C220" i="15" s="1"/>
  <c r="X2504" i="12"/>
  <c r="C222" i="14" s="1"/>
  <c r="X2503" i="12"/>
  <c r="C221" i="14" s="1"/>
  <c r="X2502" i="12"/>
  <c r="C220" i="14" s="1"/>
  <c r="X2473" i="12"/>
  <c r="C219" i="15" s="1"/>
  <c r="X2472" i="12"/>
  <c r="C218" i="15" s="1"/>
  <c r="X2471" i="12"/>
  <c r="C217" i="15" s="1"/>
  <c r="X2468" i="12"/>
  <c r="C219" i="14" s="1"/>
  <c r="X2467" i="12"/>
  <c r="C218" i="14" s="1"/>
  <c r="X2466" i="12"/>
  <c r="C217" i="14" s="1"/>
  <c r="X2437" i="12"/>
  <c r="C216" i="15" s="1"/>
  <c r="X2436" i="12"/>
  <c r="C215" i="15" s="1"/>
  <c r="X2435" i="12"/>
  <c r="C214" i="15" s="1"/>
  <c r="X2432" i="12"/>
  <c r="C216" i="14" s="1"/>
  <c r="X2431" i="12"/>
  <c r="C215" i="14" s="1"/>
  <c r="X2430" i="12"/>
  <c r="C214" i="14" s="1"/>
  <c r="X2401" i="12"/>
  <c r="C213" i="15" s="1"/>
  <c r="X2400" i="12"/>
  <c r="C212" i="15" s="1"/>
  <c r="X2399" i="12"/>
  <c r="C211" i="15" s="1"/>
  <c r="X2396" i="12"/>
  <c r="C213" i="14" s="1"/>
  <c r="X2395" i="12"/>
  <c r="C212" i="14" s="1"/>
  <c r="X2394" i="12"/>
  <c r="C211" i="14" s="1"/>
  <c r="X2365" i="12"/>
  <c r="C210" i="15" s="1"/>
  <c r="X2364" i="12"/>
  <c r="C209" i="15" s="1"/>
  <c r="X2363" i="12"/>
  <c r="C208" i="15" s="1"/>
  <c r="X2360" i="12"/>
  <c r="C210" i="14" s="1"/>
  <c r="X2359" i="12"/>
  <c r="C209" i="14" s="1"/>
  <c r="X2358" i="12"/>
  <c r="C208" i="14" s="1"/>
  <c r="X2294" i="12"/>
  <c r="C204" i="15" s="1"/>
  <c r="X2293" i="12"/>
  <c r="C203" i="15" s="1"/>
  <c r="X2292" i="12"/>
  <c r="C202" i="15" s="1"/>
  <c r="X2289" i="12"/>
  <c r="C204" i="14" s="1"/>
  <c r="X2288" i="12"/>
  <c r="C203" i="14" s="1"/>
  <c r="X2287" i="12"/>
  <c r="C202" i="14" s="1"/>
  <c r="X2258" i="12"/>
  <c r="C201" i="15" s="1"/>
  <c r="X2257" i="12"/>
  <c r="C200" i="15" s="1"/>
  <c r="X2256" i="12"/>
  <c r="C199" i="15" s="1"/>
  <c r="X2253" i="12"/>
  <c r="C201" i="14" s="1"/>
  <c r="X2252" i="12"/>
  <c r="C200" i="14" s="1"/>
  <c r="X2251" i="12"/>
  <c r="C199" i="14" s="1"/>
  <c r="X2222" i="12"/>
  <c r="C198" i="15" s="1"/>
  <c r="X2221" i="12"/>
  <c r="C197" i="15" s="1"/>
  <c r="X2220" i="12"/>
  <c r="C196" i="15" s="1"/>
  <c r="X2217" i="12"/>
  <c r="C198" i="14" s="1"/>
  <c r="X2216" i="12"/>
  <c r="C197" i="14" s="1"/>
  <c r="X2215" i="12"/>
  <c r="C196" i="14" s="1"/>
  <c r="X2186" i="12"/>
  <c r="C195" i="15" s="1"/>
  <c r="X2185" i="12"/>
  <c r="C194" i="15" s="1"/>
  <c r="X2184" i="12"/>
  <c r="C193" i="15" s="1"/>
  <c r="X2181" i="12"/>
  <c r="C195" i="14" s="1"/>
  <c r="X2180" i="12"/>
  <c r="C194" i="14" s="1"/>
  <c r="X2179" i="12"/>
  <c r="C193" i="14" s="1"/>
  <c r="X2150" i="12"/>
  <c r="C192" i="15" s="1"/>
  <c r="X2149" i="12"/>
  <c r="C191" i="15" s="1"/>
  <c r="X2148" i="12"/>
  <c r="C190" i="15" s="1"/>
  <c r="X2145" i="12"/>
  <c r="C192" i="14" s="1"/>
  <c r="X2144" i="12"/>
  <c r="C191" i="14" s="1"/>
  <c r="X2143" i="12"/>
  <c r="C190" i="14" s="1"/>
  <c r="X2114" i="12"/>
  <c r="C189" i="15" s="1"/>
  <c r="X2113" i="12"/>
  <c r="C188" i="15" s="1"/>
  <c r="X2112" i="12"/>
  <c r="C187" i="15" s="1"/>
  <c r="X2109" i="12"/>
  <c r="C189" i="14" s="1"/>
  <c r="X2108" i="12"/>
  <c r="C188" i="14" s="1"/>
  <c r="X2107" i="12"/>
  <c r="C187" i="14" s="1"/>
  <c r="X2078" i="12"/>
  <c r="C186" i="15" s="1"/>
  <c r="X2077" i="12"/>
  <c r="C185" i="15" s="1"/>
  <c r="X2076" i="12"/>
  <c r="C184" i="15" s="1"/>
  <c r="X2073" i="12"/>
  <c r="C186" i="14" s="1"/>
  <c r="X2072" i="12"/>
  <c r="C185" i="14" s="1"/>
  <c r="X2071" i="12"/>
  <c r="C184" i="14" s="1"/>
  <c r="X2042" i="12"/>
  <c r="C183" i="15" s="1"/>
  <c r="X2041" i="12"/>
  <c r="C182" i="15" s="1"/>
  <c r="X2040" i="12"/>
  <c r="C181" i="15" s="1"/>
  <c r="X2037" i="12"/>
  <c r="C183" i="14" s="1"/>
  <c r="X2036" i="12"/>
  <c r="C182" i="14" s="1"/>
  <c r="X2035" i="12"/>
  <c r="C181" i="14" s="1"/>
  <c r="X2006" i="12"/>
  <c r="C180" i="15" s="1"/>
  <c r="X2005" i="12"/>
  <c r="C179" i="15" s="1"/>
  <c r="X2004" i="12"/>
  <c r="C178" i="15" s="1"/>
  <c r="X2001" i="12"/>
  <c r="C180" i="14" s="1"/>
  <c r="X2000" i="12"/>
  <c r="C179" i="14" s="1"/>
  <c r="X1999" i="12"/>
  <c r="C178" i="14" s="1"/>
  <c r="X1970" i="12"/>
  <c r="C177" i="15" s="1"/>
  <c r="X1969" i="12"/>
  <c r="C176" i="15" s="1"/>
  <c r="X1968" i="12"/>
  <c r="C175" i="15" s="1"/>
  <c r="X1965" i="12"/>
  <c r="C177" i="14" s="1"/>
  <c r="X1964" i="12"/>
  <c r="C176" i="14" s="1"/>
  <c r="X1963" i="12"/>
  <c r="C175" i="14" s="1"/>
  <c r="X1934" i="12"/>
  <c r="C174" i="15" s="1"/>
  <c r="X1933" i="12"/>
  <c r="C173" i="15" s="1"/>
  <c r="X1932" i="12"/>
  <c r="C172" i="15" s="1"/>
  <c r="X1929" i="12"/>
  <c r="C174" i="14" s="1"/>
  <c r="X1928" i="12"/>
  <c r="C173" i="14" s="1"/>
  <c r="X1927" i="12"/>
  <c r="C172" i="14" s="1"/>
  <c r="X1898" i="12"/>
  <c r="C171" i="15" s="1"/>
  <c r="X1897" i="12"/>
  <c r="C170" i="15" s="1"/>
  <c r="X1896" i="12"/>
  <c r="C169" i="15" s="1"/>
  <c r="X1893" i="12"/>
  <c r="C171" i="14" s="1"/>
  <c r="X1892" i="12"/>
  <c r="C170" i="14" s="1"/>
  <c r="X1891" i="12"/>
  <c r="C169" i="14" s="1"/>
  <c r="X1862" i="12"/>
  <c r="C168" i="15" s="1"/>
  <c r="X1861" i="12"/>
  <c r="C167" i="15" s="1"/>
  <c r="X1860" i="12"/>
  <c r="C166" i="15" s="1"/>
  <c r="X1857" i="12"/>
  <c r="C168" i="14" s="1"/>
  <c r="X1856" i="12"/>
  <c r="C167" i="14" s="1"/>
  <c r="X1855" i="12"/>
  <c r="C166" i="14" s="1"/>
  <c r="X1826" i="12"/>
  <c r="C165" i="15" s="1"/>
  <c r="X1825" i="12"/>
  <c r="C164" i="15" s="1"/>
  <c r="X1824" i="12"/>
  <c r="C163" i="15" s="1"/>
  <c r="X1821" i="12"/>
  <c r="C165" i="14" s="1"/>
  <c r="X1820" i="12"/>
  <c r="C164" i="14" s="1"/>
  <c r="X1819" i="12"/>
  <c r="C163" i="14" s="1"/>
  <c r="X1790" i="12"/>
  <c r="C162" i="15" s="1"/>
  <c r="X1789" i="12"/>
  <c r="C161" i="15" s="1"/>
  <c r="X1788" i="12"/>
  <c r="C160" i="15" s="1"/>
  <c r="X1785" i="12"/>
  <c r="C162" i="14" s="1"/>
  <c r="X1784" i="12"/>
  <c r="C161" i="14" s="1"/>
  <c r="X1783" i="12"/>
  <c r="C160" i="14" s="1"/>
  <c r="X1754" i="12"/>
  <c r="C159" i="15" s="1"/>
  <c r="X1753" i="12"/>
  <c r="C158" i="15" s="1"/>
  <c r="X1752" i="12"/>
  <c r="C157" i="15" s="1"/>
  <c r="X1749" i="12"/>
  <c r="C159" i="14" s="1"/>
  <c r="X1748" i="12"/>
  <c r="C158" i="14" s="1"/>
  <c r="X1747" i="12"/>
  <c r="C157" i="14" s="1"/>
  <c r="X1718" i="12"/>
  <c r="C156" i="15" s="1"/>
  <c r="X1717" i="12"/>
  <c r="C155" i="15" s="1"/>
  <c r="X1716" i="12"/>
  <c r="C154" i="15" s="1"/>
  <c r="X1713" i="12"/>
  <c r="C156" i="14" s="1"/>
  <c r="X1712" i="12"/>
  <c r="C155" i="14" s="1"/>
  <c r="X1711" i="12"/>
  <c r="C154" i="14" s="1"/>
  <c r="X1682" i="12"/>
  <c r="C153" i="15" s="1"/>
  <c r="X1681" i="12"/>
  <c r="C152" i="15" s="1"/>
  <c r="X1680" i="12"/>
  <c r="C151" i="15" s="1"/>
  <c r="X1677" i="12"/>
  <c r="C153" i="14" s="1"/>
  <c r="X1676" i="12"/>
  <c r="C152" i="14" s="1"/>
  <c r="X1675" i="12"/>
  <c r="C151" i="14" s="1"/>
  <c r="X1646" i="12"/>
  <c r="C150" i="15" s="1"/>
  <c r="X1645" i="12"/>
  <c r="C149" i="15" s="1"/>
  <c r="X1644" i="12"/>
  <c r="C148" i="15" s="1"/>
  <c r="X1641" i="12"/>
  <c r="C150" i="14" s="1"/>
  <c r="X1640" i="12"/>
  <c r="C149" i="14" s="1"/>
  <c r="X1639" i="12"/>
  <c r="C148" i="14" s="1"/>
  <c r="X1610" i="12"/>
  <c r="C147" i="15" s="1"/>
  <c r="X1609" i="12"/>
  <c r="C146" i="15" s="1"/>
  <c r="X1608" i="12"/>
  <c r="C145" i="15" s="1"/>
  <c r="X1605" i="12"/>
  <c r="C147" i="14" s="1"/>
  <c r="X1604" i="12"/>
  <c r="C146" i="14" s="1"/>
  <c r="X1603" i="12"/>
  <c r="C145" i="14" s="1"/>
  <c r="X1574" i="12"/>
  <c r="C144" i="15" s="1"/>
  <c r="X1573" i="12"/>
  <c r="C143" i="15" s="1"/>
  <c r="X1572" i="12"/>
  <c r="C142" i="15" s="1"/>
  <c r="X1569" i="12"/>
  <c r="C144" i="14" s="1"/>
  <c r="X1568" i="12"/>
  <c r="C143" i="14" s="1"/>
  <c r="X1567" i="12"/>
  <c r="C142" i="14" s="1"/>
  <c r="X1538" i="12"/>
  <c r="C141" i="15" s="1"/>
  <c r="X1537" i="12"/>
  <c r="C140" i="15" s="1"/>
  <c r="X1536" i="12"/>
  <c r="C139" i="15" s="1"/>
  <c r="X1533" i="12"/>
  <c r="C141" i="14" s="1"/>
  <c r="X1532" i="12"/>
  <c r="C140" i="14" s="1"/>
  <c r="X1531" i="12"/>
  <c r="C139" i="14" s="1"/>
  <c r="X1502" i="12"/>
  <c r="C138" i="15" s="1"/>
  <c r="X1501" i="12"/>
  <c r="C137" i="15" s="1"/>
  <c r="X1500" i="12"/>
  <c r="C136" i="15" s="1"/>
  <c r="X1497" i="12"/>
  <c r="C138" i="14" s="1"/>
  <c r="X1496" i="12"/>
  <c r="C137" i="14" s="1"/>
  <c r="X1495" i="12"/>
  <c r="C136" i="14" s="1"/>
  <c r="X1466" i="12"/>
  <c r="C135" i="15" s="1"/>
  <c r="X1465" i="12"/>
  <c r="C134" i="15" s="1"/>
  <c r="X1464" i="12"/>
  <c r="C133" i="15" s="1"/>
  <c r="X1461" i="12"/>
  <c r="C135" i="14" s="1"/>
  <c r="X1460" i="12"/>
  <c r="C134" i="14" s="1"/>
  <c r="X1459" i="12"/>
  <c r="C133" i="14" s="1"/>
  <c r="X1430" i="12"/>
  <c r="C132" i="15" s="1"/>
  <c r="X1429" i="12"/>
  <c r="C131" i="15" s="1"/>
  <c r="X1428" i="12"/>
  <c r="C130" i="15" s="1"/>
  <c r="X1425" i="12"/>
  <c r="C132" i="14" s="1"/>
  <c r="X1424" i="12"/>
  <c r="C131" i="14" s="1"/>
  <c r="X1423" i="12"/>
  <c r="C130" i="14" s="1"/>
  <c r="X1394" i="12"/>
  <c r="C129" i="15" s="1"/>
  <c r="X1393" i="12"/>
  <c r="C128" i="15" s="1"/>
  <c r="X1392" i="12"/>
  <c r="C127" i="15" s="1"/>
  <c r="X1389" i="12"/>
  <c r="C129" i="14" s="1"/>
  <c r="X1388" i="12"/>
  <c r="C128" i="14" s="1"/>
  <c r="X1387" i="12"/>
  <c r="C127" i="14" s="1"/>
  <c r="X1358" i="12"/>
  <c r="C126" i="15" s="1"/>
  <c r="X1357" i="12"/>
  <c r="C125" i="15" s="1"/>
  <c r="X1356" i="12"/>
  <c r="C124" i="15" s="1"/>
  <c r="X1353" i="12"/>
  <c r="C126" i="14" s="1"/>
  <c r="X1352" i="12"/>
  <c r="C125" i="14" s="1"/>
  <c r="X1351" i="12"/>
  <c r="C124" i="14" s="1"/>
  <c r="X1322" i="12"/>
  <c r="C123" i="15" s="1"/>
  <c r="X1321" i="12"/>
  <c r="C122" i="15" s="1"/>
  <c r="X1320" i="12"/>
  <c r="C121" i="15" s="1"/>
  <c r="X1317" i="12"/>
  <c r="C123" i="14" s="1"/>
  <c r="X1316" i="12"/>
  <c r="C122" i="14" s="1"/>
  <c r="X1315" i="12"/>
  <c r="C121" i="14" s="1"/>
  <c r="X1286" i="12"/>
  <c r="C120" i="15" s="1"/>
  <c r="X1285" i="12"/>
  <c r="C119" i="15" s="1"/>
  <c r="X1284" i="12"/>
  <c r="C118" i="15" s="1"/>
  <c r="X1281" i="12"/>
  <c r="C120" i="14" s="1"/>
  <c r="X1280" i="12"/>
  <c r="C119" i="14" s="1"/>
  <c r="X1279" i="12"/>
  <c r="C118" i="14" s="1"/>
  <c r="X1250" i="12"/>
  <c r="C117" i="15" s="1"/>
  <c r="X1249" i="12"/>
  <c r="C116" i="15" s="1"/>
  <c r="X1248" i="12"/>
  <c r="C115" i="15" s="1"/>
  <c r="X1245" i="12"/>
  <c r="C117" i="14" s="1"/>
  <c r="X1244" i="12"/>
  <c r="C116" i="14" s="1"/>
  <c r="X1243" i="12"/>
  <c r="C115" i="14" s="1"/>
  <c r="X1214" i="12"/>
  <c r="C114" i="15" s="1"/>
  <c r="X1213" i="12"/>
  <c r="C113" i="15" s="1"/>
  <c r="X1212" i="12"/>
  <c r="C112" i="15" s="1"/>
  <c r="X1209" i="12"/>
  <c r="C114" i="14" s="1"/>
  <c r="X1208" i="12"/>
  <c r="C113" i="14" s="1"/>
  <c r="X1207" i="12"/>
  <c r="C112" i="14" s="1"/>
  <c r="X1178" i="12"/>
  <c r="C111" i="15" s="1"/>
  <c r="X1177" i="12"/>
  <c r="C110" i="15" s="1"/>
  <c r="X1176" i="12"/>
  <c r="C109" i="15" s="1"/>
  <c r="X1173" i="12"/>
  <c r="C111" i="14" s="1"/>
  <c r="X1172" i="12"/>
  <c r="C110" i="14" s="1"/>
  <c r="X1171" i="12"/>
  <c r="C109" i="14" s="1"/>
  <c r="X1142" i="12"/>
  <c r="C108" i="15" s="1"/>
  <c r="X1141" i="12"/>
  <c r="C107" i="15" s="1"/>
  <c r="X1140" i="12"/>
  <c r="C106" i="15" s="1"/>
  <c r="X1137" i="12"/>
  <c r="C108" i="14" s="1"/>
  <c r="X1136" i="12"/>
  <c r="C107" i="14" s="1"/>
  <c r="X1135" i="12"/>
  <c r="C106" i="14" s="1"/>
  <c r="X1106" i="12"/>
  <c r="C105" i="15" s="1"/>
  <c r="X1105" i="12"/>
  <c r="C104" i="15" s="1"/>
  <c r="X1104" i="12"/>
  <c r="C103" i="15" s="1"/>
  <c r="X1101" i="12"/>
  <c r="C105" i="14" s="1"/>
  <c r="X1100" i="12"/>
  <c r="C104" i="14" s="1"/>
  <c r="X1099" i="12"/>
  <c r="C103" i="14" s="1"/>
  <c r="X1070" i="12"/>
  <c r="C102" i="15" s="1"/>
  <c r="X1069" i="12"/>
  <c r="C101" i="15" s="1"/>
  <c r="X1068" i="12"/>
  <c r="C100" i="15" s="1"/>
  <c r="X1065" i="12"/>
  <c r="C102" i="14" s="1"/>
  <c r="X1064" i="12"/>
  <c r="C101" i="14" s="1"/>
  <c r="X1063" i="12"/>
  <c r="C100" i="14" s="1"/>
  <c r="X1034" i="12"/>
  <c r="C99" i="15" s="1"/>
  <c r="X1033" i="12"/>
  <c r="C98" i="15" s="1"/>
  <c r="X1032" i="12"/>
  <c r="C97" i="15" s="1"/>
  <c r="X1029" i="12"/>
  <c r="C99" i="14" s="1"/>
  <c r="X1028" i="12"/>
  <c r="C98" i="14" s="1"/>
  <c r="X1027" i="12"/>
  <c r="C97" i="14" s="1"/>
  <c r="X998" i="12"/>
  <c r="C96" i="15" s="1"/>
  <c r="X997" i="12"/>
  <c r="C95" i="15" s="1"/>
  <c r="X996" i="12"/>
  <c r="C94" i="15" s="1"/>
  <c r="X993" i="12"/>
  <c r="C96" i="14" s="1"/>
  <c r="X992" i="12"/>
  <c r="C95" i="14" s="1"/>
  <c r="X991" i="12"/>
  <c r="C94" i="14" s="1"/>
  <c r="X962" i="12"/>
  <c r="C93" i="15" s="1"/>
  <c r="X961" i="12"/>
  <c r="C92" i="15" s="1"/>
  <c r="X960" i="12"/>
  <c r="C91" i="15" s="1"/>
  <c r="X957" i="12"/>
  <c r="C93" i="14" s="1"/>
  <c r="X956" i="12"/>
  <c r="C92" i="14" s="1"/>
  <c r="X955" i="12"/>
  <c r="C91" i="14" s="1"/>
  <c r="X926" i="12"/>
  <c r="C90" i="15" s="1"/>
  <c r="X925" i="12"/>
  <c r="C89" i="15" s="1"/>
  <c r="X924" i="12"/>
  <c r="C88" i="15" s="1"/>
  <c r="X921" i="12"/>
  <c r="C90" i="14" s="1"/>
  <c r="X920" i="12"/>
  <c r="C89" i="14" s="1"/>
  <c r="X919" i="12"/>
  <c r="C88" i="14" s="1"/>
  <c r="X890" i="12"/>
  <c r="C87" i="15" s="1"/>
  <c r="X889" i="12"/>
  <c r="C86" i="15" s="1"/>
  <c r="X888" i="12"/>
  <c r="C85" i="15" s="1"/>
  <c r="X885" i="12"/>
  <c r="C87" i="14" s="1"/>
  <c r="X884" i="12"/>
  <c r="C86" i="14" s="1"/>
  <c r="X883" i="12"/>
  <c r="C85" i="14" s="1"/>
  <c r="X854" i="12"/>
  <c r="C84" i="15" s="1"/>
  <c r="X853" i="12"/>
  <c r="C83" i="15" s="1"/>
  <c r="X852" i="12"/>
  <c r="C82" i="15" s="1"/>
  <c r="X849" i="12"/>
  <c r="C84" i="14" s="1"/>
  <c r="X848" i="12"/>
  <c r="C83" i="14" s="1"/>
  <c r="X847" i="12"/>
  <c r="C82" i="14" s="1"/>
  <c r="X818" i="12"/>
  <c r="C81" i="15" s="1"/>
  <c r="X817" i="12"/>
  <c r="C80" i="15" s="1"/>
  <c r="X816" i="12"/>
  <c r="C79" i="15" s="1"/>
  <c r="X813" i="12"/>
  <c r="C81" i="14" s="1"/>
  <c r="X812" i="12"/>
  <c r="C80" i="14" s="1"/>
  <c r="X811" i="12"/>
  <c r="C79" i="14" s="1"/>
  <c r="X782" i="12"/>
  <c r="C78" i="15" s="1"/>
  <c r="X781" i="12"/>
  <c r="C77" i="15" s="1"/>
  <c r="X780" i="12"/>
  <c r="C76" i="15" s="1"/>
  <c r="X777" i="12"/>
  <c r="C78" i="14" s="1"/>
  <c r="X776" i="12"/>
  <c r="C77" i="14" s="1"/>
  <c r="X775" i="12"/>
  <c r="C76" i="14" s="1"/>
  <c r="X746" i="12"/>
  <c r="X745"/>
  <c r="C75" i="15" s="1"/>
  <c r="X744" i="12"/>
  <c r="C74" i="15" s="1"/>
  <c r="X743" i="12"/>
  <c r="C73" i="15" s="1"/>
  <c r="X741" i="12"/>
  <c r="C75" i="14" s="1"/>
  <c r="X740" i="12"/>
  <c r="C74" i="14" s="1"/>
  <c r="X739" i="12"/>
  <c r="C73" i="14" s="1"/>
  <c r="X710" i="12"/>
  <c r="C72" i="15" s="1"/>
  <c r="X709" i="12"/>
  <c r="C71" i="15" s="1"/>
  <c r="X708" i="12"/>
  <c r="C70" i="15" s="1"/>
  <c r="X705" i="12"/>
  <c r="C72" i="14" s="1"/>
  <c r="X704" i="12"/>
  <c r="C71" i="14" s="1"/>
  <c r="X703" i="12"/>
  <c r="C70" i="14" s="1"/>
  <c r="X674" i="12"/>
  <c r="C69" i="15" s="1"/>
  <c r="X673" i="12"/>
  <c r="C68" i="15" s="1"/>
  <c r="X672" i="12"/>
  <c r="C67" i="15" s="1"/>
  <c r="X669" i="12"/>
  <c r="C69" i="14" s="1"/>
  <c r="X668" i="12"/>
  <c r="C68" i="14" s="1"/>
  <c r="X667" i="12"/>
  <c r="C67" i="14" s="1"/>
  <c r="X638" i="12"/>
  <c r="C66" i="15" s="1"/>
  <c r="X637" i="12"/>
  <c r="C65" i="15" s="1"/>
  <c r="X636" i="12"/>
  <c r="C64" i="15" s="1"/>
  <c r="X633" i="12"/>
  <c r="C66" i="14" s="1"/>
  <c r="X632" i="12"/>
  <c r="C65" i="14" s="1"/>
  <c r="X631" i="12"/>
  <c r="C64" i="14" s="1"/>
  <c r="X602" i="12"/>
  <c r="C63" i="15" s="1"/>
  <c r="X601" i="12"/>
  <c r="C62" i="15" s="1"/>
  <c r="X600" i="12"/>
  <c r="C61" i="15" s="1"/>
  <c r="X597" i="12"/>
  <c r="C63" i="14" s="1"/>
  <c r="X596" i="12"/>
  <c r="C62" i="14" s="1"/>
  <c r="X595" i="12"/>
  <c r="C61" i="14" s="1"/>
  <c r="X566" i="12"/>
  <c r="C60" i="15" s="1"/>
  <c r="X565" i="12"/>
  <c r="C59" i="15" s="1"/>
  <c r="X564" i="12"/>
  <c r="C58" i="15" s="1"/>
  <c r="X561" i="12"/>
  <c r="C60" i="14" s="1"/>
  <c r="X560" i="12"/>
  <c r="C59" i="14" s="1"/>
  <c r="X559" i="12"/>
  <c r="C58" i="14" s="1"/>
  <c r="X530" i="12"/>
  <c r="C57" i="15" s="1"/>
  <c r="X529" i="12"/>
  <c r="C56" i="15" s="1"/>
  <c r="X528" i="12"/>
  <c r="C55" i="15" s="1"/>
  <c r="X525" i="12"/>
  <c r="C57" i="14" s="1"/>
  <c r="X524" i="12"/>
  <c r="C56" i="14" s="1"/>
  <c r="X523" i="12"/>
  <c r="C55" i="14" s="1"/>
  <c r="X494" i="12"/>
  <c r="C54" i="15" s="1"/>
  <c r="X493" i="12"/>
  <c r="C53" i="15" s="1"/>
  <c r="X492" i="12"/>
  <c r="C52" i="15" s="1"/>
  <c r="X489" i="12"/>
  <c r="C54" i="14" s="1"/>
  <c r="X488" i="12"/>
  <c r="C53" i="14" s="1"/>
  <c r="X487" i="12"/>
  <c r="C52" i="14" s="1"/>
  <c r="X458" i="12"/>
  <c r="C51" i="15" s="1"/>
  <c r="X457" i="12"/>
  <c r="C50" i="15" s="1"/>
  <c r="X456" i="12"/>
  <c r="C49" i="15" s="1"/>
  <c r="X453" i="12"/>
  <c r="C51" i="14" s="1"/>
  <c r="X452" i="12"/>
  <c r="C50" i="14" s="1"/>
  <c r="X451" i="12"/>
  <c r="C49" i="14" s="1"/>
  <c r="X422" i="12"/>
  <c r="C48" i="15" s="1"/>
  <c r="X421" i="12"/>
  <c r="C47" i="15" s="1"/>
  <c r="X420" i="12"/>
  <c r="C46" i="15" s="1"/>
  <c r="X417" i="12"/>
  <c r="C48" i="14" s="1"/>
  <c r="X416" i="12"/>
  <c r="C47" i="14" s="1"/>
  <c r="X415" i="12"/>
  <c r="C46" i="14" s="1"/>
  <c r="X386" i="12"/>
  <c r="C45" i="15" s="1"/>
  <c r="X385" i="12"/>
  <c r="C44" i="15" s="1"/>
  <c r="X384" i="12"/>
  <c r="C43" i="15" s="1"/>
  <c r="X381" i="12"/>
  <c r="C45" i="14" s="1"/>
  <c r="X380" i="12"/>
  <c r="C44" i="14" s="1"/>
  <c r="X379" i="12"/>
  <c r="C43" i="14" s="1"/>
  <c r="X350" i="12"/>
  <c r="C42" i="15" s="1"/>
  <c r="X349" i="12"/>
  <c r="C41" i="15" s="1"/>
  <c r="X348" i="12"/>
  <c r="C40" i="15" s="1"/>
  <c r="X345" i="12"/>
  <c r="C42" i="14" s="1"/>
  <c r="X344" i="12"/>
  <c r="C41" i="14" s="1"/>
  <c r="X343" i="12"/>
  <c r="C40" i="14" s="1"/>
  <c r="X314" i="12"/>
  <c r="C39" i="15" s="1"/>
  <c r="X313" i="12"/>
  <c r="C38" i="15" s="1"/>
  <c r="X312" i="12"/>
  <c r="C37" i="15" s="1"/>
  <c r="X309" i="12"/>
  <c r="C39" i="14" s="1"/>
  <c r="X308" i="12"/>
  <c r="C38" i="14" s="1"/>
  <c r="X307" i="12"/>
  <c r="C37" i="14" s="1"/>
  <c r="X278" i="12"/>
  <c r="C36" i="15" s="1"/>
  <c r="X277" i="12"/>
  <c r="C35" i="15" s="1"/>
  <c r="X276" i="12"/>
  <c r="C34" i="15" s="1"/>
  <c r="X273" i="12"/>
  <c r="C36" i="14" s="1"/>
  <c r="X272" i="12"/>
  <c r="C35" i="14" s="1"/>
  <c r="X271" i="12"/>
  <c r="C34" i="14" s="1"/>
  <c r="X242" i="12"/>
  <c r="C33" i="15" s="1"/>
  <c r="X241" i="12"/>
  <c r="C32" i="15" s="1"/>
  <c r="X240" i="12"/>
  <c r="C31" i="15" s="1"/>
  <c r="X237" i="12"/>
  <c r="C33" i="14" s="1"/>
  <c r="X236" i="12"/>
  <c r="C32" i="14" s="1"/>
  <c r="X235" i="12"/>
  <c r="C31" i="14" s="1"/>
  <c r="X206" i="12"/>
  <c r="C30" i="15" s="1"/>
  <c r="X205" i="12"/>
  <c r="C29" i="15" s="1"/>
  <c r="X204" i="12"/>
  <c r="C28" i="15" s="1"/>
  <c r="X201" i="12"/>
  <c r="C30" i="14" s="1"/>
  <c r="X200" i="12"/>
  <c r="C29" i="14" s="1"/>
  <c r="X199" i="12"/>
  <c r="C28" i="14" s="1"/>
  <c r="X170" i="12"/>
  <c r="C27" i="15" s="1"/>
  <c r="X169" i="12"/>
  <c r="C26" i="15" s="1"/>
  <c r="X168" i="12"/>
  <c r="C25" i="15" s="1"/>
  <c r="X165" i="12"/>
  <c r="C27" i="14" s="1"/>
  <c r="X164" i="12"/>
  <c r="C26" i="14" s="1"/>
  <c r="X163" i="12"/>
  <c r="C25" i="14" s="1"/>
  <c r="X134" i="12"/>
  <c r="C24" i="15" s="1"/>
  <c r="X133" i="12"/>
  <c r="C23" i="15" s="1"/>
  <c r="X132" i="12"/>
  <c r="C22" i="15" s="1"/>
  <c r="X129" i="12"/>
  <c r="C24" i="14" s="1"/>
  <c r="X128" i="12"/>
  <c r="C23" i="14" s="1"/>
  <c r="X127" i="12"/>
  <c r="C22" i="14" s="1"/>
  <c r="X98" i="12"/>
  <c r="C21" i="15" s="1"/>
  <c r="X97" i="12"/>
  <c r="C20" i="15" s="1"/>
  <c r="X96" i="12"/>
  <c r="C19" i="15" s="1"/>
  <c r="X93" i="12"/>
  <c r="C21" i="14" s="1"/>
  <c r="X92" i="12"/>
  <c r="C20" i="14" s="1"/>
  <c r="X91" i="12"/>
  <c r="C19" i="14" s="1"/>
  <c r="C10" i="13"/>
  <c r="X62" i="12"/>
  <c r="C18" i="15" s="1"/>
  <c r="X61" i="12"/>
  <c r="C17" i="15" s="1"/>
  <c r="X60" i="12"/>
  <c r="C16" i="15" s="1"/>
  <c r="X57" i="12"/>
  <c r="C18" i="14" s="1"/>
  <c r="X56" i="12"/>
  <c r="C17" i="14" s="1"/>
  <c r="X55" i="12"/>
  <c r="C16" i="14" s="1"/>
  <c r="X26" i="12"/>
  <c r="C15" i="15" s="1"/>
  <c r="X25" i="12"/>
  <c r="C14" i="15" s="1"/>
  <c r="X24" i="12"/>
  <c r="C13" i="15" s="1"/>
  <c r="X21" i="12"/>
  <c r="X20"/>
  <c r="C15" i="14" s="1"/>
  <c r="X19" i="12"/>
  <c r="C14" i="14" s="1"/>
  <c r="X18" i="12"/>
  <c r="C13" i="14" s="1"/>
  <c r="A296"/>
  <c r="A297"/>
  <c r="A295"/>
  <c r="A293"/>
  <c r="A294"/>
  <c r="A292"/>
  <c r="A290"/>
  <c r="A291"/>
  <c r="A289"/>
  <c r="A287"/>
  <c r="A288"/>
  <c r="A286"/>
  <c r="A281"/>
  <c r="A282"/>
  <c r="A280"/>
  <c r="A278"/>
  <c r="A279"/>
  <c r="A277"/>
  <c r="A275"/>
  <c r="A276"/>
  <c r="A274"/>
  <c r="A272"/>
  <c r="A273"/>
  <c r="A271"/>
  <c r="A269"/>
  <c r="A270"/>
  <c r="A268"/>
  <c r="A266"/>
  <c r="A267"/>
  <c r="A265"/>
  <c r="A263"/>
  <c r="A264"/>
  <c r="A262"/>
  <c r="A260"/>
  <c r="A261"/>
  <c r="A259"/>
  <c r="A257"/>
  <c r="A258"/>
  <c r="A256"/>
  <c r="A254"/>
  <c r="A255"/>
  <c r="A253"/>
  <c r="A251"/>
  <c r="A252"/>
  <c r="A250"/>
  <c r="A248"/>
  <c r="A249"/>
  <c r="A247"/>
  <c r="A245"/>
  <c r="A246"/>
  <c r="A244"/>
  <c r="A242"/>
  <c r="A243"/>
  <c r="A241"/>
  <c r="A239"/>
  <c r="A240"/>
  <c r="A238"/>
  <c r="A236"/>
  <c r="A237"/>
  <c r="A235"/>
  <c r="A233"/>
  <c r="A234"/>
  <c r="A232"/>
  <c r="A230"/>
  <c r="A231"/>
  <c r="A229"/>
  <c r="A227"/>
  <c r="A228"/>
  <c r="A226"/>
  <c r="A224"/>
  <c r="A225"/>
  <c r="A223"/>
  <c r="A221"/>
  <c r="A222"/>
  <c r="A220"/>
  <c r="A218"/>
  <c r="A219"/>
  <c r="A217"/>
  <c r="A215"/>
  <c r="A216"/>
  <c r="A214"/>
  <c r="A212"/>
  <c r="A213"/>
  <c r="A211"/>
  <c r="A209"/>
  <c r="A210"/>
  <c r="A208"/>
  <c r="A206"/>
  <c r="A207"/>
  <c r="A205"/>
  <c r="A203"/>
  <c r="A204"/>
  <c r="A202"/>
  <c r="A200"/>
  <c r="A201"/>
  <c r="A199"/>
  <c r="A197"/>
  <c r="A198"/>
  <c r="A196"/>
  <c r="A194"/>
  <c r="A195"/>
  <c r="A193"/>
  <c r="A191"/>
  <c r="A192"/>
  <c r="A190"/>
  <c r="A188"/>
  <c r="A189"/>
  <c r="A187"/>
  <c r="A185"/>
  <c r="A186"/>
  <c r="A184"/>
  <c r="A182"/>
  <c r="A183"/>
  <c r="A181"/>
  <c r="A179"/>
  <c r="A180"/>
  <c r="A178"/>
  <c r="A176"/>
  <c r="A177"/>
  <c r="A175"/>
  <c r="A173"/>
  <c r="A174"/>
  <c r="A172"/>
  <c r="A170"/>
  <c r="A171"/>
  <c r="A169"/>
  <c r="A167"/>
  <c r="A168"/>
  <c r="A166"/>
  <c r="A164"/>
  <c r="A165"/>
  <c r="A163"/>
  <c r="A161"/>
  <c r="A162"/>
  <c r="A160"/>
  <c r="A158"/>
  <c r="A159"/>
  <c r="A157"/>
  <c r="A155"/>
  <c r="A156"/>
  <c r="A154"/>
  <c r="A152"/>
  <c r="A153"/>
  <c r="A151"/>
  <c r="A149"/>
  <c r="A150"/>
  <c r="A148"/>
  <c r="A146"/>
  <c r="A147"/>
  <c r="A145"/>
  <c r="A143"/>
  <c r="A144"/>
  <c r="A142"/>
  <c r="A140"/>
  <c r="A141"/>
  <c r="A139"/>
  <c r="A137"/>
  <c r="A138"/>
  <c r="A136"/>
  <c r="A134"/>
  <c r="A135"/>
  <c r="A133"/>
  <c r="A131"/>
  <c r="A132"/>
  <c r="A130"/>
  <c r="A128"/>
  <c r="A129"/>
  <c r="A127"/>
  <c r="A125"/>
  <c r="A126"/>
  <c r="A124"/>
  <c r="A122"/>
  <c r="A123"/>
  <c r="A121"/>
  <c r="A119"/>
  <c r="A120"/>
  <c r="A118"/>
  <c r="A116"/>
  <c r="A117"/>
  <c r="A115"/>
  <c r="A113"/>
  <c r="A114"/>
  <c r="A112"/>
  <c r="A110"/>
  <c r="A111"/>
  <c r="A109"/>
  <c r="A107"/>
  <c r="A108"/>
  <c r="A106"/>
  <c r="A104"/>
  <c r="A105"/>
  <c r="A103"/>
  <c r="A101"/>
  <c r="A102"/>
  <c r="A100"/>
  <c r="A98"/>
  <c r="A99"/>
  <c r="A97"/>
  <c r="A95"/>
  <c r="A96"/>
  <c r="A94"/>
  <c r="A92"/>
  <c r="A93"/>
  <c r="A91"/>
  <c r="A89"/>
  <c r="A90"/>
  <c r="A88"/>
  <c r="A86"/>
  <c r="A87"/>
  <c r="A85"/>
  <c r="A83"/>
  <c r="A84"/>
  <c r="A82"/>
  <c r="A80"/>
  <c r="A81"/>
  <c r="A79"/>
  <c r="A77"/>
  <c r="A78"/>
  <c r="A76"/>
  <c r="A74"/>
  <c r="A75"/>
  <c r="A73"/>
  <c r="A71"/>
  <c r="A72"/>
  <c r="A70"/>
  <c r="A68"/>
  <c r="A69"/>
  <c r="A67"/>
  <c r="A65"/>
  <c r="A66"/>
  <c r="A64"/>
  <c r="A62"/>
  <c r="A63"/>
  <c r="A61"/>
  <c r="A59"/>
  <c r="A60"/>
  <c r="A58"/>
  <c r="A56"/>
  <c r="A57"/>
  <c r="A55"/>
  <c r="A53"/>
  <c r="A54"/>
  <c r="A52"/>
  <c r="A50"/>
  <c r="A51"/>
  <c r="A49"/>
  <c r="A47"/>
  <c r="A48"/>
  <c r="A46"/>
  <c r="A44"/>
  <c r="A45"/>
  <c r="A43"/>
  <c r="A41"/>
  <c r="A42"/>
  <c r="A40"/>
  <c r="A38"/>
  <c r="A39"/>
  <c r="A37"/>
  <c r="A35"/>
  <c r="A36"/>
  <c r="A34"/>
  <c r="A32"/>
  <c r="A33"/>
  <c r="A31"/>
  <c r="A29"/>
  <c r="A30"/>
  <c r="A28"/>
  <c r="A26"/>
  <c r="A27"/>
  <c r="A25"/>
  <c r="A23"/>
  <c r="A24"/>
  <c r="A22"/>
  <c r="A20"/>
  <c r="A21"/>
  <c r="A19"/>
  <c r="A17"/>
  <c r="A18"/>
  <c r="A16"/>
  <c r="B104" i="13"/>
  <c r="B103"/>
  <c r="B102"/>
  <c r="B101"/>
  <c r="B100"/>
  <c r="B99"/>
  <c r="B98"/>
  <c r="B97"/>
  <c r="B96"/>
  <c r="B95"/>
  <c r="B94"/>
  <c r="B93"/>
  <c r="B92"/>
  <c r="B91"/>
  <c r="B90"/>
  <c r="B89"/>
  <c r="B88"/>
  <c r="B87"/>
  <c r="B86"/>
  <c r="B85"/>
  <c r="B84"/>
  <c r="B83"/>
  <c r="B82"/>
  <c r="B81"/>
  <c r="B80"/>
  <c r="B79"/>
  <c r="B78"/>
  <c r="B77"/>
  <c r="B76"/>
  <c r="B75"/>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L288" i="15"/>
  <c r="P287"/>
  <c r="L278"/>
  <c r="P277"/>
  <c r="R247"/>
  <c r="R151"/>
  <c r="K17" i="13" l="1"/>
  <c r="J17"/>
  <c r="L17" s="1"/>
  <c r="L15"/>
  <c r="J11"/>
  <c r="J19"/>
  <c r="K12"/>
  <c r="K14"/>
  <c r="K16"/>
  <c r="K18"/>
  <c r="K20"/>
  <c r="K22"/>
  <c r="K26"/>
  <c r="K28"/>
  <c r="J14"/>
  <c r="J16"/>
  <c r="J20"/>
  <c r="J22"/>
  <c r="J24"/>
  <c r="J26"/>
  <c r="J28"/>
  <c r="K13"/>
  <c r="L13" s="1"/>
  <c r="J12"/>
  <c r="L12" s="1"/>
  <c r="K24"/>
  <c r="J18"/>
  <c r="L19"/>
  <c r="L23"/>
  <c r="L25"/>
  <c r="L29"/>
  <c r="J27"/>
  <c r="L27" s="1"/>
  <c r="J21"/>
  <c r="L21" s="1"/>
  <c r="K11"/>
  <c r="L11" s="1"/>
  <c r="K10"/>
  <c r="L76" i="14"/>
  <c r="J31" i="13"/>
  <c r="L79" i="14"/>
  <c r="J32" i="13"/>
  <c r="L85" i="14"/>
  <c r="J34" i="13"/>
  <c r="L100" i="14"/>
  <c r="J39" i="13"/>
  <c r="L106" i="14"/>
  <c r="J41" i="13"/>
  <c r="L109" i="14"/>
  <c r="J42" i="13"/>
  <c r="L112" i="14"/>
  <c r="J43" i="13"/>
  <c r="L115" i="14"/>
  <c r="J44" i="13"/>
  <c r="L118" i="14"/>
  <c r="J45" i="13"/>
  <c r="L121" i="14"/>
  <c r="J46" i="13"/>
  <c r="L124" i="14"/>
  <c r="J47" i="13"/>
  <c r="L127" i="14"/>
  <c r="J48" i="13"/>
  <c r="L130" i="14"/>
  <c r="J49" i="13"/>
  <c r="L133" i="14"/>
  <c r="J50" i="13"/>
  <c r="L136" i="14"/>
  <c r="J51" i="13"/>
  <c r="L139" i="14"/>
  <c r="J52" i="13"/>
  <c r="L142" i="14"/>
  <c r="J53" i="13"/>
  <c r="L145" i="14"/>
  <c r="J54" i="13"/>
  <c r="L148" i="14"/>
  <c r="J55" i="13"/>
  <c r="L151" i="14"/>
  <c r="J56" i="13"/>
  <c r="L154" i="14"/>
  <c r="J57" i="13"/>
  <c r="L157" i="14"/>
  <c r="J58" i="13"/>
  <c r="L160" i="14"/>
  <c r="J59" i="13"/>
  <c r="L163" i="14"/>
  <c r="J60" i="13"/>
  <c r="L166" i="14"/>
  <c r="J61" i="13"/>
  <c r="L169" i="14"/>
  <c r="J62" i="13"/>
  <c r="L172" i="14"/>
  <c r="J63" i="13"/>
  <c r="L175" i="14"/>
  <c r="J64" i="13"/>
  <c r="L178" i="14"/>
  <c r="J65" i="13"/>
  <c r="L181" i="14"/>
  <c r="J66" i="13"/>
  <c r="L184" i="14"/>
  <c r="J67" i="13"/>
  <c r="L187" i="14"/>
  <c r="J68" i="13"/>
  <c r="L190" i="14"/>
  <c r="J69" i="13"/>
  <c r="L193" i="14"/>
  <c r="J70" i="13"/>
  <c r="L196" i="14"/>
  <c r="J71" i="13"/>
  <c r="L199" i="14"/>
  <c r="J72" i="13"/>
  <c r="L202" i="14"/>
  <c r="J73" i="13"/>
  <c r="L205" i="14"/>
  <c r="J74" i="13"/>
  <c r="L208" i="14"/>
  <c r="J75" i="13"/>
  <c r="L211" i="14"/>
  <c r="J76" i="13"/>
  <c r="L214" i="14"/>
  <c r="J77" i="13"/>
  <c r="L217" i="14"/>
  <c r="J78" i="13"/>
  <c r="L220" i="14"/>
  <c r="J79" i="13"/>
  <c r="L223" i="14"/>
  <c r="J80" i="13"/>
  <c r="L226" i="14"/>
  <c r="J81" i="13"/>
  <c r="L229" i="14"/>
  <c r="J82" i="13"/>
  <c r="L232" i="14"/>
  <c r="J83" i="13"/>
  <c r="L235" i="14"/>
  <c r="J84" i="13"/>
  <c r="L238" i="14"/>
  <c r="J85" i="13"/>
  <c r="L241" i="14"/>
  <c r="J86" i="13"/>
  <c r="L244" i="14"/>
  <c r="J87" i="13"/>
  <c r="L247" i="14"/>
  <c r="J88" i="13"/>
  <c r="L250" i="14"/>
  <c r="J89" i="13"/>
  <c r="L253" i="14"/>
  <c r="J90" i="13"/>
  <c r="L256" i="14"/>
  <c r="J91" i="13"/>
  <c r="L259" i="14"/>
  <c r="J92" i="13"/>
  <c r="L262" i="14"/>
  <c r="J93" i="13"/>
  <c r="L265" i="14"/>
  <c r="J94" i="13"/>
  <c r="L268" i="14"/>
  <c r="J95" i="13"/>
  <c r="L271" i="14"/>
  <c r="J96" i="13"/>
  <c r="L274" i="14"/>
  <c r="J97" i="13"/>
  <c r="L277" i="14"/>
  <c r="J98" i="13"/>
  <c r="L280" i="14"/>
  <c r="J99" i="13"/>
  <c r="J100"/>
  <c r="L286" i="14"/>
  <c r="J101" i="13"/>
  <c r="L289" i="14"/>
  <c r="J102" i="13"/>
  <c r="L292" i="14"/>
  <c r="J103" i="13"/>
  <c r="L73" i="15"/>
  <c r="K30" i="13"/>
  <c r="L76" i="15"/>
  <c r="K31" i="13"/>
  <c r="L79" i="15"/>
  <c r="K32" i="13"/>
  <c r="L82" i="15"/>
  <c r="K33" i="13"/>
  <c r="L85" i="15"/>
  <c r="K34" i="13"/>
  <c r="L88" i="15"/>
  <c r="K35" i="13"/>
  <c r="L91" i="15"/>
  <c r="K36" i="13"/>
  <c r="L94" i="15"/>
  <c r="K37" i="13"/>
  <c r="L37" s="1"/>
  <c r="L97" i="15"/>
  <c r="K38" i="13"/>
  <c r="L100" i="15"/>
  <c r="K39" i="13"/>
  <c r="L103" i="15"/>
  <c r="K40" i="13"/>
  <c r="L106" i="15"/>
  <c r="K41" i="13"/>
  <c r="L109" i="15"/>
  <c r="K42" i="13"/>
  <c r="L112" i="15"/>
  <c r="K43" i="13"/>
  <c r="L115" i="15"/>
  <c r="K44" i="13"/>
  <c r="L118" i="15"/>
  <c r="K45" i="13"/>
  <c r="L121" i="15"/>
  <c r="K46" i="13"/>
  <c r="L124" i="15"/>
  <c r="K47" i="13"/>
  <c r="L127" i="15"/>
  <c r="K48" i="13"/>
  <c r="L130" i="15"/>
  <c r="K49" i="13"/>
  <c r="L133" i="15"/>
  <c r="K50" i="13"/>
  <c r="L136" i="15"/>
  <c r="K51" i="13"/>
  <c r="L139" i="15"/>
  <c r="K52" i="13"/>
  <c r="L142" i="15"/>
  <c r="K53" i="13"/>
  <c r="L145" i="15"/>
  <c r="K54" i="13"/>
  <c r="L148" i="15"/>
  <c r="K55" i="13"/>
  <c r="L151" i="15"/>
  <c r="K56" i="13"/>
  <c r="L154" i="15"/>
  <c r="K57" i="13"/>
  <c r="L157" i="15"/>
  <c r="K58" i="13"/>
  <c r="L160" i="15"/>
  <c r="K59" i="13"/>
  <c r="L163" i="15"/>
  <c r="K60" i="13"/>
  <c r="L166" i="15"/>
  <c r="K61" i="13"/>
  <c r="L169" i="15"/>
  <c r="K62" i="13"/>
  <c r="L172" i="15"/>
  <c r="K63" i="13"/>
  <c r="L175" i="15"/>
  <c r="K64" i="13"/>
  <c r="L178" i="15"/>
  <c r="K65" i="13"/>
  <c r="L181" i="15"/>
  <c r="K66" i="13"/>
  <c r="L184" i="15"/>
  <c r="K67" i="13"/>
  <c r="L187" i="15"/>
  <c r="K68" i="13"/>
  <c r="L190" i="15"/>
  <c r="K69" i="13"/>
  <c r="L193" i="15"/>
  <c r="K70" i="13"/>
  <c r="L196" i="15"/>
  <c r="K71" i="13"/>
  <c r="L199" i="15"/>
  <c r="K72" i="13"/>
  <c r="L202" i="15"/>
  <c r="K73" i="13"/>
  <c r="L205" i="15"/>
  <c r="K74" i="13"/>
  <c r="L208" i="15"/>
  <c r="K75" i="13"/>
  <c r="L211" i="15"/>
  <c r="K76" i="13"/>
  <c r="L214" i="15"/>
  <c r="K77" i="13"/>
  <c r="L217" i="15"/>
  <c r="K78" i="13"/>
  <c r="L220" i="15"/>
  <c r="K79" i="13"/>
  <c r="L223" i="15"/>
  <c r="K80" i="13"/>
  <c r="L226" i="15"/>
  <c r="K81" i="13"/>
  <c r="L229" i="15"/>
  <c r="K82" i="13"/>
  <c r="L232" i="15"/>
  <c r="K83" i="13"/>
  <c r="L235" i="15"/>
  <c r="K84" i="13"/>
  <c r="L238" i="15"/>
  <c r="K85" i="13"/>
  <c r="L241" i="15"/>
  <c r="K86" i="13"/>
  <c r="L244" i="15"/>
  <c r="K87" i="13"/>
  <c r="L247" i="15"/>
  <c r="K88" i="13"/>
  <c r="L250" i="15"/>
  <c r="K89" i="13"/>
  <c r="L253" i="15"/>
  <c r="K90" i="13"/>
  <c r="L256" i="15"/>
  <c r="K91" i="13"/>
  <c r="L259" i="15"/>
  <c r="K92" i="13"/>
  <c r="L262" i="15"/>
  <c r="K93" i="13"/>
  <c r="L265" i="15"/>
  <c r="K94" i="13"/>
  <c r="L268" i="15"/>
  <c r="K95" i="13"/>
  <c r="L271" i="15"/>
  <c r="K96" i="13"/>
  <c r="L274" i="15"/>
  <c r="K97" i="13"/>
  <c r="L277" i="15"/>
  <c r="K98" i="13"/>
  <c r="L280" i="15"/>
  <c r="K99" i="13"/>
  <c r="L283" i="15"/>
  <c r="K100" i="13"/>
  <c r="L286" i="15"/>
  <c r="K101" i="13"/>
  <c r="L289" i="15"/>
  <c r="K102" i="13"/>
  <c r="L292" i="15"/>
  <c r="K103" i="13"/>
  <c r="L295" i="15"/>
  <c r="K104" i="13"/>
  <c r="L73" i="14"/>
  <c r="J30" i="13"/>
  <c r="L82" i="14"/>
  <c r="J33" i="13"/>
  <c r="L88" i="14"/>
  <c r="J35" i="13"/>
  <c r="L35" s="1"/>
  <c r="L91" i="14"/>
  <c r="J36" i="13"/>
  <c r="L36" s="1"/>
  <c r="L97" i="14"/>
  <c r="J38" i="13"/>
  <c r="L103" i="14"/>
  <c r="J40" i="13"/>
  <c r="L40" s="1"/>
  <c r="J10"/>
  <c r="L295" i="14"/>
  <c r="J104" i="13"/>
  <c r="T24" i="12"/>
  <c r="T745"/>
  <c r="T74" i="15" s="1"/>
  <c r="T781" i="12"/>
  <c r="T77" i="15" s="1"/>
  <c r="T817" i="12"/>
  <c r="T80" i="15" s="1"/>
  <c r="T853" i="12"/>
  <c r="T83" i="15" s="1"/>
  <c r="T889" i="12"/>
  <c r="T86" i="15" s="1"/>
  <c r="T925" i="12"/>
  <c r="T89" i="15" s="1"/>
  <c r="T961" i="12"/>
  <c r="T92" i="15" s="1"/>
  <c r="T997" i="12"/>
  <c r="T95" i="15" s="1"/>
  <c r="T1033" i="12"/>
  <c r="T98" i="15" s="1"/>
  <c r="T1069" i="12"/>
  <c r="T101" i="15" s="1"/>
  <c r="T812" i="12"/>
  <c r="T80" i="14" s="1"/>
  <c r="T848" i="12"/>
  <c r="T83" i="14" s="1"/>
  <c r="T920" i="12"/>
  <c r="T89" i="14" s="1"/>
  <c r="T992" i="12"/>
  <c r="T95" i="14" s="1"/>
  <c r="T1064" i="12"/>
  <c r="T101" i="14" s="1"/>
  <c r="T813" i="12"/>
  <c r="T81" i="14" s="1"/>
  <c r="T849" i="12"/>
  <c r="T84" i="14" s="1"/>
  <c r="T921" i="12"/>
  <c r="T90" i="14" s="1"/>
  <c r="T993" i="12"/>
  <c r="T96" i="14" s="1"/>
  <c r="T1065" i="12"/>
  <c r="T102" i="14" s="1"/>
  <c r="T1101" i="12"/>
  <c r="T105" i="14" s="1"/>
  <c r="T746" i="12"/>
  <c r="T75" i="15" s="1"/>
  <c r="T782" i="12"/>
  <c r="T78" i="15" s="1"/>
  <c r="T818" i="12"/>
  <c r="T81" i="15" s="1"/>
  <c r="T854" i="12"/>
  <c r="T84" i="15" s="1"/>
  <c r="T890" i="12"/>
  <c r="T87" i="15" s="1"/>
  <c r="T926" i="12"/>
  <c r="T90" i="15" s="1"/>
  <c r="T962" i="12"/>
  <c r="T93" i="15" s="1"/>
  <c r="T998" i="12"/>
  <c r="T96" i="15" s="1"/>
  <c r="T1034" i="12"/>
  <c r="T99" i="15" s="1"/>
  <c r="T1070" i="12"/>
  <c r="T102" i="15" s="1"/>
  <c r="T1106" i="12"/>
  <c r="T105" i="15" s="1"/>
  <c r="T1142" i="12"/>
  <c r="T108" i="15" s="1"/>
  <c r="T1178" i="12"/>
  <c r="T111" i="15" s="1"/>
  <c r="T1214" i="12"/>
  <c r="T114" i="15" s="1"/>
  <c r="T1250" i="12"/>
  <c r="T117" i="15" s="1"/>
  <c r="T1286" i="12"/>
  <c r="T120" i="15" s="1"/>
  <c r="T1322" i="12"/>
  <c r="T123" i="15" s="1"/>
  <c r="T1358" i="12"/>
  <c r="T126" i="15" s="1"/>
  <c r="T1394" i="12"/>
  <c r="T129" i="15" s="1"/>
  <c r="T1430" i="12"/>
  <c r="T132" i="15" s="1"/>
  <c r="T1466" i="12"/>
  <c r="T135" i="15" s="1"/>
  <c r="T1502" i="12"/>
  <c r="T138" i="15" s="1"/>
  <c r="T1538" i="12"/>
  <c r="T141" i="15" s="1"/>
  <c r="T1574" i="12"/>
  <c r="T144" i="15" s="1"/>
  <c r="T1610" i="12"/>
  <c r="T147" i="15" s="1"/>
  <c r="T1646" i="12"/>
  <c r="T150" i="15" s="1"/>
  <c r="T1682" i="12"/>
  <c r="T153" i="15" s="1"/>
  <c r="T1718" i="12"/>
  <c r="T156" i="15" s="1"/>
  <c r="T1754" i="12"/>
  <c r="T159" i="15" s="1"/>
  <c r="T1790" i="12"/>
  <c r="T162" i="15" s="1"/>
  <c r="T1826" i="12"/>
  <c r="T165" i="15" s="1"/>
  <c r="T1862" i="12"/>
  <c r="T168" i="15" s="1"/>
  <c r="L80" i="14"/>
  <c r="T884" i="12"/>
  <c r="T86" i="14" s="1"/>
  <c r="T956" i="12"/>
  <c r="T92" i="14" s="1"/>
  <c r="T1029" i="12"/>
  <c r="T99" i="14" s="1"/>
  <c r="L101"/>
  <c r="T1172" i="12"/>
  <c r="T110" i="14" s="1"/>
  <c r="L110"/>
  <c r="T1208" i="12"/>
  <c r="T113" i="14" s="1"/>
  <c r="L113"/>
  <c r="T1244" i="12"/>
  <c r="T116" i="14" s="1"/>
  <c r="L116"/>
  <c r="T1280" i="12"/>
  <c r="T119" i="14" s="1"/>
  <c r="L119"/>
  <c r="T1316" i="12"/>
  <c r="T122" i="14" s="1"/>
  <c r="L122"/>
  <c r="T1352" i="12"/>
  <c r="T125" i="14" s="1"/>
  <c r="L125"/>
  <c r="L128"/>
  <c r="T1388" i="12"/>
  <c r="T128" i="14" s="1"/>
  <c r="T1424" i="12"/>
  <c r="T131" i="14" s="1"/>
  <c r="L131"/>
  <c r="T1460" i="12"/>
  <c r="T134" i="14" s="1"/>
  <c r="L134"/>
  <c r="L137"/>
  <c r="T1496" i="12"/>
  <c r="T137" i="14" s="1"/>
  <c r="L140"/>
  <c r="T1532" i="12"/>
  <c r="T140" i="14" s="1"/>
  <c r="T1568" i="12"/>
  <c r="T143" i="14" s="1"/>
  <c r="L143"/>
  <c r="T1604" i="12"/>
  <c r="T146" i="14" s="1"/>
  <c r="L146"/>
  <c r="L149"/>
  <c r="T1640" i="12"/>
  <c r="T149" i="14" s="1"/>
  <c r="L152"/>
  <c r="T1676" i="12"/>
  <c r="T152" i="14" s="1"/>
  <c r="T1712" i="12"/>
  <c r="T155" i="14" s="1"/>
  <c r="L155"/>
  <c r="T1748" i="12"/>
  <c r="T158" i="14" s="1"/>
  <c r="L158"/>
  <c r="L161"/>
  <c r="T1784" i="12"/>
  <c r="T161" i="14" s="1"/>
  <c r="L164"/>
  <c r="T1820" i="12"/>
  <c r="T164" i="14" s="1"/>
  <c r="L167"/>
  <c r="T1856" i="12"/>
  <c r="T167" i="14" s="1"/>
  <c r="T1100" i="12"/>
  <c r="T104" i="14" s="1"/>
  <c r="T1136" i="12"/>
  <c r="T107" i="14" s="1"/>
  <c r="T740" i="12"/>
  <c r="T74" i="14" s="1"/>
  <c r="L81"/>
  <c r="L89"/>
  <c r="T885" i="12"/>
  <c r="T87" i="14" s="1"/>
  <c r="T957" i="12"/>
  <c r="T93" i="14" s="1"/>
  <c r="L95"/>
  <c r="L102"/>
  <c r="L104"/>
  <c r="T1137" i="12"/>
  <c r="T108" i="14" s="1"/>
  <c r="L108"/>
  <c r="T1173" i="12"/>
  <c r="T111" i="14" s="1"/>
  <c r="L111"/>
  <c r="T1209" i="12"/>
  <c r="T114" i="14" s="1"/>
  <c r="L114"/>
  <c r="T1245" i="12"/>
  <c r="T117" i="14" s="1"/>
  <c r="L117"/>
  <c r="T1281" i="12"/>
  <c r="T120" i="14" s="1"/>
  <c r="L120"/>
  <c r="T1317" i="12"/>
  <c r="T123" i="14" s="1"/>
  <c r="L123"/>
  <c r="L126"/>
  <c r="T1353" i="12"/>
  <c r="T126" i="14" s="1"/>
  <c r="L129"/>
  <c r="T1389" i="12"/>
  <c r="T129" i="14" s="1"/>
  <c r="L132"/>
  <c r="T1425" i="12"/>
  <c r="T132" i="14" s="1"/>
  <c r="L135"/>
  <c r="T1461" i="12"/>
  <c r="T135" i="14" s="1"/>
  <c r="L138"/>
  <c r="T1497" i="12"/>
  <c r="T138" i="14" s="1"/>
  <c r="L141"/>
  <c r="T1533" i="12"/>
  <c r="T141" i="14" s="1"/>
  <c r="T1569" i="12"/>
  <c r="T144" i="14" s="1"/>
  <c r="L144"/>
  <c r="L147"/>
  <c r="T1605" i="12"/>
  <c r="T147" i="14" s="1"/>
  <c r="L150"/>
  <c r="T1641" i="12"/>
  <c r="T150" i="14" s="1"/>
  <c r="L153"/>
  <c r="T1677" i="12"/>
  <c r="T153" i="14" s="1"/>
  <c r="T1713" i="12"/>
  <c r="T156" i="14" s="1"/>
  <c r="L156"/>
  <c r="L159"/>
  <c r="T1749" i="12"/>
  <c r="T159" i="14" s="1"/>
  <c r="L162"/>
  <c r="T1785" i="12"/>
  <c r="T162" i="14" s="1"/>
  <c r="L165"/>
  <c r="T1821" i="12"/>
  <c r="T165" i="14" s="1"/>
  <c r="T1857" i="12"/>
  <c r="T168" i="14" s="1"/>
  <c r="L168"/>
  <c r="T741" i="12"/>
  <c r="T75" i="14" s="1"/>
  <c r="L83"/>
  <c r="L90"/>
  <c r="L96"/>
  <c r="L105"/>
  <c r="L107"/>
  <c r="T1105" i="12"/>
  <c r="T104" i="15" s="1"/>
  <c r="T1141" i="12"/>
  <c r="T107" i="15" s="1"/>
  <c r="T1177" i="12"/>
  <c r="T110" i="15" s="1"/>
  <c r="T1213" i="12"/>
  <c r="T113" i="15" s="1"/>
  <c r="T1249" i="12"/>
  <c r="T116" i="15" s="1"/>
  <c r="T1285" i="12"/>
  <c r="T119" i="15" s="1"/>
  <c r="T1321" i="12"/>
  <c r="T122" i="15" s="1"/>
  <c r="T1357" i="12"/>
  <c r="T125" i="15" s="1"/>
  <c r="T1393" i="12"/>
  <c r="T128" i="15" s="1"/>
  <c r="T1429" i="12"/>
  <c r="T131" i="15" s="1"/>
  <c r="T1465" i="12"/>
  <c r="T134" i="15" s="1"/>
  <c r="T1501" i="12"/>
  <c r="T137" i="15" s="1"/>
  <c r="T1537" i="12"/>
  <c r="T140" i="15" s="1"/>
  <c r="T1573" i="12"/>
  <c r="T143" i="15" s="1"/>
  <c r="T1609" i="12"/>
  <c r="T146" i="15" s="1"/>
  <c r="T1645" i="12"/>
  <c r="T149" i="15" s="1"/>
  <c r="T1681" i="12"/>
  <c r="T152" i="15" s="1"/>
  <c r="T1717" i="12"/>
  <c r="T155" i="15" s="1"/>
  <c r="T1753" i="12"/>
  <c r="T158" i="15" s="1"/>
  <c r="T1789" i="12"/>
  <c r="T161" i="15" s="1"/>
  <c r="T1825" i="12"/>
  <c r="T164" i="15" s="1"/>
  <c r="T1861" i="12"/>
  <c r="T167" i="15" s="1"/>
  <c r="L84" i="14"/>
  <c r="T1028" i="12"/>
  <c r="T98" i="14" s="1"/>
  <c r="T1892" i="12"/>
  <c r="T170" i="14" s="1"/>
  <c r="T1928" i="12"/>
  <c r="T173" i="14" s="1"/>
  <c r="T1964" i="12"/>
  <c r="T176" i="14" s="1"/>
  <c r="T2000" i="12"/>
  <c r="T179" i="14" s="1"/>
  <c r="T2036" i="12"/>
  <c r="T182" i="14" s="1"/>
  <c r="T2072" i="12"/>
  <c r="T185" i="14" s="1"/>
  <c r="T2108" i="12"/>
  <c r="T188" i="14" s="1"/>
  <c r="T2144" i="12"/>
  <c r="T191" i="14" s="1"/>
  <c r="T2180" i="12"/>
  <c r="T194" i="14" s="1"/>
  <c r="T2216" i="12"/>
  <c r="T197" i="14" s="1"/>
  <c r="T2252" i="12"/>
  <c r="T200" i="14" s="1"/>
  <c r="T2288" i="12"/>
  <c r="T203" i="14" s="1"/>
  <c r="T2323" i="12"/>
  <c r="T206" i="14" s="1"/>
  <c r="T2359" i="12"/>
  <c r="T209" i="14" s="1"/>
  <c r="T2395" i="12"/>
  <c r="T212" i="14" s="1"/>
  <c r="T2683" i="12"/>
  <c r="T236" i="14" s="1"/>
  <c r="T2719" i="12"/>
  <c r="T239" i="14" s="1"/>
  <c r="T2755" i="12"/>
  <c r="T242" i="14" s="1"/>
  <c r="T2791" i="12"/>
  <c r="T245" i="14" s="1"/>
  <c r="T2827" i="12"/>
  <c r="T248" i="14" s="1"/>
  <c r="T2863" i="12"/>
  <c r="T251" i="14" s="1"/>
  <c r="T2899" i="12"/>
  <c r="T254" i="14" s="1"/>
  <c r="T2935" i="12"/>
  <c r="T257" i="14" s="1"/>
  <c r="T2971" i="12"/>
  <c r="T260" i="14" s="1"/>
  <c r="T776" i="12"/>
  <c r="T77" i="14" s="1"/>
  <c r="T3366" i="12"/>
  <c r="T292" i="14" s="1"/>
  <c r="T3373" i="12"/>
  <c r="T294" i="15" s="1"/>
  <c r="T3402" i="12"/>
  <c r="T295" i="14" s="1"/>
  <c r="T3409" i="12"/>
  <c r="T297" i="15" s="1"/>
  <c r="T3012" i="12"/>
  <c r="T263" i="15" s="1"/>
  <c r="T3048" i="12"/>
  <c r="T266" i="15" s="1"/>
  <c r="T3084" i="12"/>
  <c r="T269" i="15" s="1"/>
  <c r="T3120" i="12"/>
  <c r="T272" i="15" s="1"/>
  <c r="T3156" i="12"/>
  <c r="T275" i="15" s="1"/>
  <c r="T3192" i="12"/>
  <c r="T278" i="15" s="1"/>
  <c r="T3228" i="12"/>
  <c r="T281" i="15" s="1"/>
  <c r="T3264" i="12"/>
  <c r="T284" i="15" s="1"/>
  <c r="T3300" i="12"/>
  <c r="T287" i="15" s="1"/>
  <c r="T3336" i="12"/>
  <c r="T290" i="15" s="1"/>
  <c r="T739" i="12"/>
  <c r="T73" i="14" s="1"/>
  <c r="T744" i="12"/>
  <c r="T777"/>
  <c r="T78" i="14" s="1"/>
  <c r="T780" i="12"/>
  <c r="T76" i="15" s="1"/>
  <c r="T816" i="12"/>
  <c r="T79" i="15" s="1"/>
  <c r="T852" i="12"/>
  <c r="T82" i="15" s="1"/>
  <c r="T888" i="12"/>
  <c r="T85" i="15" s="1"/>
  <c r="T924" i="12"/>
  <c r="T88" i="15" s="1"/>
  <c r="T960" i="12"/>
  <c r="T91" i="15" s="1"/>
  <c r="T996" i="12"/>
  <c r="T94" i="15" s="1"/>
  <c r="T1032" i="12"/>
  <c r="T97" i="15" s="1"/>
  <c r="T1068" i="12"/>
  <c r="T100" i="15" s="1"/>
  <c r="T1104" i="12"/>
  <c r="T103" i="15" s="1"/>
  <c r="T1140" i="12"/>
  <c r="T106" i="15" s="1"/>
  <c r="T1176" i="12"/>
  <c r="T109" i="15" s="1"/>
  <c r="T1212" i="12"/>
  <c r="T112" i="15" s="1"/>
  <c r="T1248" i="12"/>
  <c r="T115" i="15" s="1"/>
  <c r="T1284" i="12"/>
  <c r="T118" i="15" s="1"/>
  <c r="T775" i="12"/>
  <c r="T847"/>
  <c r="T82" i="14" s="1"/>
  <c r="T883" i="12"/>
  <c r="T955"/>
  <c r="T91" i="14" s="1"/>
  <c r="T991" i="12"/>
  <c r="T94" i="14" s="1"/>
  <c r="T1027" i="12"/>
  <c r="T97" i="14" s="1"/>
  <c r="T1063" i="12"/>
  <c r="T100" i="14" s="1"/>
  <c r="T1099" i="12"/>
  <c r="T103" i="14" s="1"/>
  <c r="T1171" i="12"/>
  <c r="T109" i="14" s="1"/>
  <c r="T1207" i="12"/>
  <c r="T112" i="14" s="1"/>
  <c r="T1243" i="12"/>
  <c r="T115" i="14" s="1"/>
  <c r="T1279" i="12"/>
  <c r="T118" i="14" s="1"/>
  <c r="T1819" i="12"/>
  <c r="T163" i="14" s="1"/>
  <c r="T1855" i="12"/>
  <c r="T166" i="14" s="1"/>
  <c r="T1891" i="12"/>
  <c r="T169" i="14" s="1"/>
  <c r="T1898" i="12"/>
  <c r="T171" i="15" s="1"/>
  <c r="T1927" i="12"/>
  <c r="T172" i="14" s="1"/>
  <c r="T1963" i="12"/>
  <c r="T175" i="14" s="1"/>
  <c r="T1970" i="12"/>
  <c r="T177" i="15" s="1"/>
  <c r="T1999" i="12"/>
  <c r="T178" i="14" s="1"/>
  <c r="T2006" i="12"/>
  <c r="T180" i="15" s="1"/>
  <c r="T2035" i="12"/>
  <c r="T181" i="14" s="1"/>
  <c r="T2042" i="12"/>
  <c r="T183" i="15" s="1"/>
  <c r="T2071" i="12"/>
  <c r="T184" i="14" s="1"/>
  <c r="T2078" i="12"/>
  <c r="T186" i="15" s="1"/>
  <c r="T2107" i="12"/>
  <c r="T187" i="14" s="1"/>
  <c r="T2114" i="12"/>
  <c r="T189" i="15" s="1"/>
  <c r="T2143" i="12"/>
  <c r="T190" i="14" s="1"/>
  <c r="T2150" i="12"/>
  <c r="T192" i="15" s="1"/>
  <c r="T2179" i="12"/>
  <c r="T193" i="14" s="1"/>
  <c r="T2186" i="12"/>
  <c r="T195" i="15" s="1"/>
  <c r="T2215" i="12"/>
  <c r="T196" i="14" s="1"/>
  <c r="T2222" i="12"/>
  <c r="T198" i="15" s="1"/>
  <c r="T2251" i="12"/>
  <c r="T199" i="14" s="1"/>
  <c r="T2258" i="12"/>
  <c r="T201" i="15" s="1"/>
  <c r="T2287" i="12"/>
  <c r="T202" i="14" s="1"/>
  <c r="T2294" i="12"/>
  <c r="T204" i="15" s="1"/>
  <c r="T2322" i="12"/>
  <c r="T205" i="14" s="1"/>
  <c r="T2329" i="12"/>
  <c r="T207" i="15" s="1"/>
  <c r="T2358" i="12"/>
  <c r="T208" i="14" s="1"/>
  <c r="T2365" i="12"/>
  <c r="T210" i="15" s="1"/>
  <c r="T2394" i="12"/>
  <c r="T211" i="14" s="1"/>
  <c r="T2401" i="12"/>
  <c r="T213" i="15" s="1"/>
  <c r="T2682" i="12"/>
  <c r="T235" i="14" s="1"/>
  <c r="T2689" i="12"/>
  <c r="T237" i="15" s="1"/>
  <c r="T2718" i="12"/>
  <c r="T238" i="14" s="1"/>
  <c r="T2725" i="12"/>
  <c r="T240" i="15" s="1"/>
  <c r="T2754" i="12"/>
  <c r="T241" i="14" s="1"/>
  <c r="T2761" i="12"/>
  <c r="T243" i="15" s="1"/>
  <c r="T2790" i="12"/>
  <c r="T244" i="14" s="1"/>
  <c r="T2797" i="12"/>
  <c r="T246" i="15" s="1"/>
  <c r="T1897" i="12"/>
  <c r="T170" i="15" s="1"/>
  <c r="T1933" i="12"/>
  <c r="T173" i="15" s="1"/>
  <c r="T1969" i="12"/>
  <c r="T176" i="15" s="1"/>
  <c r="T2005" i="12"/>
  <c r="T179" i="15" s="1"/>
  <c r="T2041" i="12"/>
  <c r="T182" i="15" s="1"/>
  <c r="T2077" i="12"/>
  <c r="T185" i="15" s="1"/>
  <c r="T2113" i="12"/>
  <c r="T188" i="15" s="1"/>
  <c r="T2149" i="12"/>
  <c r="T191" i="15" s="1"/>
  <c r="T2185" i="12"/>
  <c r="T194" i="15" s="1"/>
  <c r="T2221" i="12"/>
  <c r="T197" i="15" s="1"/>
  <c r="T2257" i="12"/>
  <c r="T200" i="15" s="1"/>
  <c r="T2293" i="12"/>
  <c r="T203" i="15" s="1"/>
  <c r="T2328" i="12"/>
  <c r="T206" i="15" s="1"/>
  <c r="T2364" i="12"/>
  <c r="T209" i="15" s="1"/>
  <c r="T2400" i="12"/>
  <c r="T212" i="15" s="1"/>
  <c r="T2688" i="12"/>
  <c r="T236" i="15" s="1"/>
  <c r="T2724" i="12"/>
  <c r="T239" i="15" s="1"/>
  <c r="T2760" i="12"/>
  <c r="T242" i="15" s="1"/>
  <c r="T2796" i="12"/>
  <c r="T245" i="15" s="1"/>
  <c r="T2832" i="12"/>
  <c r="T248" i="15" s="1"/>
  <c r="T2868" i="12"/>
  <c r="T251" i="15" s="1"/>
  <c r="T2904" i="12"/>
  <c r="T254" i="15" s="1"/>
  <c r="T2940" i="12"/>
  <c r="T257" i="15" s="1"/>
  <c r="T2976" i="12"/>
  <c r="T260" i="15" s="1"/>
  <c r="T1824" i="12"/>
  <c r="T163" i="15" s="1"/>
  <c r="T1860" i="12"/>
  <c r="T166" i="15" s="1"/>
  <c r="T1893" i="12"/>
  <c r="T171" i="14" s="1"/>
  <c r="T1896" i="12"/>
  <c r="T169" i="15" s="1"/>
  <c r="T1929" i="12"/>
  <c r="T174" i="14" s="1"/>
  <c r="T1932" i="12"/>
  <c r="T172" i="15" s="1"/>
  <c r="T1965" i="12"/>
  <c r="T177" i="14" s="1"/>
  <c r="T1968" i="12"/>
  <c r="T175" i="15" s="1"/>
  <c r="T2001" i="12"/>
  <c r="T180" i="14" s="1"/>
  <c r="T2004" i="12"/>
  <c r="T178" i="15" s="1"/>
  <c r="T2037" i="12"/>
  <c r="T183" i="14" s="1"/>
  <c r="T2040" i="12"/>
  <c r="T181" i="15" s="1"/>
  <c r="T2073" i="12"/>
  <c r="T186" i="14" s="1"/>
  <c r="T2076" i="12"/>
  <c r="T184" i="15" s="1"/>
  <c r="T2109" i="12"/>
  <c r="T189" i="14" s="1"/>
  <c r="T2112" i="12"/>
  <c r="T187" i="15" s="1"/>
  <c r="T2145" i="12"/>
  <c r="T192" i="14" s="1"/>
  <c r="T2148" i="12"/>
  <c r="T190" i="15" s="1"/>
  <c r="T2181" i="12"/>
  <c r="T195" i="14" s="1"/>
  <c r="T2184" i="12"/>
  <c r="T193" i="15" s="1"/>
  <c r="T2217" i="12"/>
  <c r="T198" i="14" s="1"/>
  <c r="T2220" i="12"/>
  <c r="T196" i="15" s="1"/>
  <c r="T2253" i="12"/>
  <c r="T201" i="14" s="1"/>
  <c r="T2256" i="12"/>
  <c r="T199" i="15" s="1"/>
  <c r="T2289" i="12"/>
  <c r="T204" i="14" s="1"/>
  <c r="T2292" i="12"/>
  <c r="T202" i="15" s="1"/>
  <c r="T2324" i="12"/>
  <c r="T207" i="14" s="1"/>
  <c r="T2327" i="12"/>
  <c r="T205" i="15" s="1"/>
  <c r="T2360" i="12"/>
  <c r="T210" i="14" s="1"/>
  <c r="T2363" i="12"/>
  <c r="T208" i="15" s="1"/>
  <c r="T2396" i="12"/>
  <c r="T213" i="14" s="1"/>
  <c r="T2399" i="12"/>
  <c r="T211" i="15" s="1"/>
  <c r="T2684" i="12"/>
  <c r="T237" i="14" s="1"/>
  <c r="T2687" i="12"/>
  <c r="T235" i="15" s="1"/>
  <c r="T2720" i="12"/>
  <c r="T240" i="14" s="1"/>
  <c r="T2723" i="12"/>
  <c r="T238" i="15" s="1"/>
  <c r="T2756" i="12"/>
  <c r="T243" i="14" s="1"/>
  <c r="T2759" i="12"/>
  <c r="T241" i="15" s="1"/>
  <c r="T2792" i="12"/>
  <c r="T246" i="14" s="1"/>
  <c r="T2795" i="12"/>
  <c r="T244" i="15" s="1"/>
  <c r="T2828" i="12"/>
  <c r="T249" i="14" s="1"/>
  <c r="T2831" i="12"/>
  <c r="T247" i="15" s="1"/>
  <c r="T2864" i="12"/>
  <c r="T252" i="14" s="1"/>
  <c r="T2867" i="12"/>
  <c r="T250" i="15" s="1"/>
  <c r="T2900" i="12"/>
  <c r="T255" i="14" s="1"/>
  <c r="T2903" i="12"/>
  <c r="T253" i="15" s="1"/>
  <c r="T2936" i="12"/>
  <c r="T258" i="14" s="1"/>
  <c r="T2939" i="12"/>
  <c r="T256" i="15" s="1"/>
  <c r="T2972" i="12"/>
  <c r="T261" i="14" s="1"/>
  <c r="T2975" i="12"/>
  <c r="T3008"/>
  <c r="T264" i="14" s="1"/>
  <c r="T3011" i="12"/>
  <c r="T262" i="15" s="1"/>
  <c r="T3044" i="12"/>
  <c r="T267" i="14" s="1"/>
  <c r="T3047" i="12"/>
  <c r="T265" i="15" s="1"/>
  <c r="T3080" i="12"/>
  <c r="T270" i="14" s="1"/>
  <c r="T3083" i="12"/>
  <c r="T268" i="15" s="1"/>
  <c r="T3116" i="12"/>
  <c r="T273" i="14" s="1"/>
  <c r="T3119" i="12"/>
  <c r="T271" i="15" s="1"/>
  <c r="T3152" i="12"/>
  <c r="T276" i="14" s="1"/>
  <c r="T3155" i="12"/>
  <c r="T274" i="15" s="1"/>
  <c r="T3188" i="12"/>
  <c r="T279" i="14" s="1"/>
  <c r="T3191" i="12"/>
  <c r="T277" i="15" s="1"/>
  <c r="T3224" i="12"/>
  <c r="T282" i="14" s="1"/>
  <c r="T3227" i="12"/>
  <c r="T280" i="15" s="1"/>
  <c r="T3260" i="12"/>
  <c r="T285" i="14" s="1"/>
  <c r="T3263" i="12"/>
  <c r="T283" i="15" s="1"/>
  <c r="T3296" i="12"/>
  <c r="T288" i="14" s="1"/>
  <c r="T3299" i="12"/>
  <c r="T286" i="15" s="1"/>
  <c r="T3332" i="12"/>
  <c r="T291" i="14" s="1"/>
  <c r="T3335" i="12"/>
  <c r="T289" i="15" s="1"/>
  <c r="T3372" i="12"/>
  <c r="T293" i="15" s="1"/>
  <c r="T3007" i="12"/>
  <c r="T263" i="14" s="1"/>
  <c r="T3043" i="12"/>
  <c r="T266" i="14" s="1"/>
  <c r="T3079" i="12"/>
  <c r="T269" i="14" s="1"/>
  <c r="T3115" i="12"/>
  <c r="T272" i="14" s="1"/>
  <c r="T3151" i="12"/>
  <c r="T275" i="14" s="1"/>
  <c r="T3187" i="12"/>
  <c r="T278" i="14" s="1"/>
  <c r="T3223" i="12"/>
  <c r="T281" i="14" s="1"/>
  <c r="T3259" i="12"/>
  <c r="T284" i="14" s="1"/>
  <c r="T3295" i="12"/>
  <c r="T287" i="14" s="1"/>
  <c r="T3331" i="12"/>
  <c r="T290" i="14" s="1"/>
  <c r="T3368" i="12"/>
  <c r="T294" i="14" s="1"/>
  <c r="T3371" i="12"/>
  <c r="T292" i="15" s="1"/>
  <c r="T2826" i="12"/>
  <c r="T2833"/>
  <c r="T249" i="15" s="1"/>
  <c r="T2862" i="12"/>
  <c r="T2869"/>
  <c r="T252" i="15" s="1"/>
  <c r="T2898" i="12"/>
  <c r="T253" i="14" s="1"/>
  <c r="T2905" i="12"/>
  <c r="T255" i="15" s="1"/>
  <c r="T2934" i="12"/>
  <c r="T2941"/>
  <c r="T258" i="15" s="1"/>
  <c r="T2970" i="12"/>
  <c r="T2977"/>
  <c r="T261" i="15" s="1"/>
  <c r="T3006" i="12"/>
  <c r="T3013"/>
  <c r="T264" i="15" s="1"/>
  <c r="T3042" i="12"/>
  <c r="T265" i="14" s="1"/>
  <c r="T3049" i="12"/>
  <c r="T267" i="15" s="1"/>
  <c r="T3078" i="12"/>
  <c r="T3085"/>
  <c r="T3114"/>
  <c r="T3121"/>
  <c r="T273" i="15" s="1"/>
  <c r="T3150" i="12"/>
  <c r="T3157"/>
  <c r="T276" i="15" s="1"/>
  <c r="T3186" i="12"/>
  <c r="T277" i="14" s="1"/>
  <c r="T3193" i="12"/>
  <c r="T279" i="15" s="1"/>
  <c r="T3222" i="12"/>
  <c r="T3229"/>
  <c r="T282" i="15" s="1"/>
  <c r="T3258" i="12"/>
  <c r="T283" i="14" s="1"/>
  <c r="T3265" i="12"/>
  <c r="T285" i="15" s="1"/>
  <c r="T3294" i="12"/>
  <c r="T3301"/>
  <c r="T288" i="15" s="1"/>
  <c r="T3330" i="12"/>
  <c r="T289" i="14" s="1"/>
  <c r="T3337" i="12"/>
  <c r="T291" i="15" s="1"/>
  <c r="T3367" i="12"/>
  <c r="T293" i="14" s="1"/>
  <c r="T3408" i="12"/>
  <c r="T296" i="15" s="1"/>
  <c r="T3404" i="12"/>
  <c r="T297" i="14" s="1"/>
  <c r="T3407" i="12"/>
  <c r="T295" i="15" s="1"/>
  <c r="T3403" i="12"/>
  <c r="T919"/>
  <c r="T811"/>
  <c r="T1135"/>
  <c r="T1934"/>
  <c r="T174" i="15" s="1"/>
  <c r="T1315" i="12"/>
  <c r="T121" i="14" s="1"/>
  <c r="T1320" i="12"/>
  <c r="T1351"/>
  <c r="T124" i="14" s="1"/>
  <c r="T1356" i="12"/>
  <c r="T124" i="15" s="1"/>
  <c r="T1387" i="12"/>
  <c r="T127" i="14" s="1"/>
  <c r="T1392" i="12"/>
  <c r="T127" i="15" s="1"/>
  <c r="T1423" i="12"/>
  <c r="T130" i="14" s="1"/>
  <c r="T1428" i="12"/>
  <c r="T130" i="15" s="1"/>
  <c r="T1459" i="12"/>
  <c r="T133" i="14" s="1"/>
  <c r="T1464" i="12"/>
  <c r="T1495"/>
  <c r="T136" i="14" s="1"/>
  <c r="T1500" i="12"/>
  <c r="T136" i="15" s="1"/>
  <c r="T1531" i="12"/>
  <c r="T139" i="14" s="1"/>
  <c r="T1536" i="12"/>
  <c r="T139" i="15" s="1"/>
  <c r="T1567" i="12"/>
  <c r="T142" i="14" s="1"/>
  <c r="T1572" i="12"/>
  <c r="T142" i="15" s="1"/>
  <c r="T1603" i="12"/>
  <c r="T145" i="14" s="1"/>
  <c r="T1608" i="12"/>
  <c r="T145" i="15" s="1"/>
  <c r="T1639" i="12"/>
  <c r="T148" i="14" s="1"/>
  <c r="T1644" i="12"/>
  <c r="T148" i="15" s="1"/>
  <c r="T1675" i="12"/>
  <c r="T151" i="14" s="1"/>
  <c r="T1680" i="12"/>
  <c r="T151" i="15" s="1"/>
  <c r="T1711" i="12"/>
  <c r="T154" i="14" s="1"/>
  <c r="T1716" i="12"/>
  <c r="T154" i="15" s="1"/>
  <c r="T1747" i="12"/>
  <c r="T157" i="14" s="1"/>
  <c r="T1752" i="12"/>
  <c r="T157" i="15" s="1"/>
  <c r="T1783" i="12"/>
  <c r="T160" i="14" s="1"/>
  <c r="T1788" i="12"/>
  <c r="T160" i="15" s="1"/>
  <c r="T2430" i="12"/>
  <c r="T214" i="14" s="1"/>
  <c r="T2431" i="12"/>
  <c r="T215" i="14" s="1"/>
  <c r="T2432" i="12"/>
  <c r="T216" i="14" s="1"/>
  <c r="T2435" i="12"/>
  <c r="T214" i="15" s="1"/>
  <c r="T2436" i="12"/>
  <c r="T215" i="15" s="1"/>
  <c r="T2437" i="12"/>
  <c r="T216" i="15" s="1"/>
  <c r="T2466" i="12"/>
  <c r="T217" i="14" s="1"/>
  <c r="T2467" i="12"/>
  <c r="T218" i="14" s="1"/>
  <c r="T2468" i="12"/>
  <c r="T219" i="14" s="1"/>
  <c r="T2471" i="12"/>
  <c r="T217" i="15" s="1"/>
  <c r="T2472" i="12"/>
  <c r="T218" i="15" s="1"/>
  <c r="T2473" i="12"/>
  <c r="T219" i="15" s="1"/>
  <c r="T2502" i="12"/>
  <c r="T220" i="14" s="1"/>
  <c r="T2503" i="12"/>
  <c r="T221" i="14" s="1"/>
  <c r="T2504" i="12"/>
  <c r="T222" i="14" s="1"/>
  <c r="T2507" i="12"/>
  <c r="T220" i="15" s="1"/>
  <c r="T2508" i="12"/>
  <c r="T221" i="15" s="1"/>
  <c r="T2509" i="12"/>
  <c r="T222" i="15" s="1"/>
  <c r="T2538" i="12"/>
  <c r="T223" i="14" s="1"/>
  <c r="T2539" i="12"/>
  <c r="T224" i="14" s="1"/>
  <c r="T2540" i="12"/>
  <c r="T225" i="14" s="1"/>
  <c r="T2543" i="12"/>
  <c r="T223" i="15" s="1"/>
  <c r="T2544" i="12"/>
  <c r="T224" i="15" s="1"/>
  <c r="T2545" i="12"/>
  <c r="T225" i="15" s="1"/>
  <c r="T2574" i="12"/>
  <c r="T226" i="14" s="1"/>
  <c r="T2575" i="12"/>
  <c r="T227" i="14" s="1"/>
  <c r="T2576" i="12"/>
  <c r="T228" i="14" s="1"/>
  <c r="T2579" i="12"/>
  <c r="T226" i="15" s="1"/>
  <c r="T2580" i="12"/>
  <c r="T227" i="15" s="1"/>
  <c r="T2581" i="12"/>
  <c r="T228" i="15" s="1"/>
  <c r="T2610" i="12"/>
  <c r="T229" i="14" s="1"/>
  <c r="T2611" i="12"/>
  <c r="T230" i="14" s="1"/>
  <c r="T2612" i="12"/>
  <c r="T231" i="14" s="1"/>
  <c r="T2615" i="12"/>
  <c r="T229" i="15" s="1"/>
  <c r="T2616" i="12"/>
  <c r="T230" i="15" s="1"/>
  <c r="T2617" i="12"/>
  <c r="T231" i="15" s="1"/>
  <c r="T2646" i="12"/>
  <c r="T232" i="14" s="1"/>
  <c r="T2647" i="12"/>
  <c r="T233" i="14" s="1"/>
  <c r="T2648" i="12"/>
  <c r="T234" i="14" s="1"/>
  <c r="T2651" i="12"/>
  <c r="T232" i="15" s="1"/>
  <c r="T2652" i="12"/>
  <c r="T233" i="15" s="1"/>
  <c r="T2653" i="12"/>
  <c r="T234" i="15" s="1"/>
  <c r="L16" i="13" l="1"/>
  <c r="L22"/>
  <c r="L28"/>
  <c r="L20"/>
  <c r="L24"/>
  <c r="L14"/>
  <c r="L18"/>
  <c r="L26"/>
  <c r="L10"/>
  <c r="L38"/>
  <c r="L30"/>
  <c r="L33"/>
  <c r="L104"/>
  <c r="L103"/>
  <c r="L101"/>
  <c r="L99"/>
  <c r="L97"/>
  <c r="L95"/>
  <c r="L93"/>
  <c r="L91"/>
  <c r="L89"/>
  <c r="L87"/>
  <c r="L85"/>
  <c r="L83"/>
  <c r="L81"/>
  <c r="L79"/>
  <c r="L77"/>
  <c r="L75"/>
  <c r="L73"/>
  <c r="L71"/>
  <c r="L69"/>
  <c r="L67"/>
  <c r="L65"/>
  <c r="L63"/>
  <c r="L61"/>
  <c r="L59"/>
  <c r="L57"/>
  <c r="L55"/>
  <c r="L53"/>
  <c r="L51"/>
  <c r="L49"/>
  <c r="L47"/>
  <c r="L45"/>
  <c r="L43"/>
  <c r="L41"/>
  <c r="L34"/>
  <c r="L31"/>
  <c r="L102"/>
  <c r="L100"/>
  <c r="L98"/>
  <c r="L96"/>
  <c r="L94"/>
  <c r="L92"/>
  <c r="L90"/>
  <c r="L88"/>
  <c r="L86"/>
  <c r="L84"/>
  <c r="L82"/>
  <c r="L80"/>
  <c r="L78"/>
  <c r="L76"/>
  <c r="L74"/>
  <c r="L72"/>
  <c r="L70"/>
  <c r="L68"/>
  <c r="L66"/>
  <c r="L64"/>
  <c r="L62"/>
  <c r="L60"/>
  <c r="L58"/>
  <c r="L56"/>
  <c r="L54"/>
  <c r="L52"/>
  <c r="L50"/>
  <c r="L48"/>
  <c r="L46"/>
  <c r="L44"/>
  <c r="L42"/>
  <c r="L39"/>
  <c r="L32"/>
  <c r="T133" i="15"/>
  <c r="T121"/>
  <c r="T270"/>
  <c r="T73"/>
  <c r="T259"/>
  <c r="T106" i="14"/>
  <c r="T85"/>
  <c r="T296"/>
  <c r="T286"/>
  <c r="T274"/>
  <c r="T262"/>
  <c r="T250"/>
  <c r="T88"/>
  <c r="T271"/>
  <c r="T259"/>
  <c r="T247"/>
  <c r="T76"/>
  <c r="T79"/>
  <c r="T280"/>
  <c r="T268"/>
  <c r="T256"/>
  <c r="L35"/>
  <c r="L36"/>
  <c r="L32"/>
  <c r="L33"/>
  <c r="L29"/>
  <c r="L30"/>
  <c r="L26"/>
  <c r="L27"/>
  <c r="L23"/>
  <c r="L24"/>
  <c r="L71"/>
  <c r="L72"/>
  <c r="L70"/>
  <c r="L68"/>
  <c r="L69"/>
  <c r="L67"/>
  <c r="L65"/>
  <c r="L66"/>
  <c r="L64"/>
  <c r="L62"/>
  <c r="L63"/>
  <c r="L61"/>
  <c r="L59"/>
  <c r="L60"/>
  <c r="L58"/>
  <c r="L56"/>
  <c r="L57"/>
  <c r="L55"/>
  <c r="L53"/>
  <c r="L54"/>
  <c r="L52"/>
  <c r="L50"/>
  <c r="L51"/>
  <c r="L49"/>
  <c r="L47"/>
  <c r="L48"/>
  <c r="L46"/>
  <c r="L44"/>
  <c r="L45"/>
  <c r="L43"/>
  <c r="L41"/>
  <c r="L42"/>
  <c r="L40"/>
  <c r="L38"/>
  <c r="L39"/>
  <c r="L37"/>
  <c r="L31"/>
  <c r="S18" i="15"/>
  <c r="R18"/>
  <c r="Q18"/>
  <c r="P18"/>
  <c r="N18"/>
  <c r="M18"/>
  <c r="L18"/>
  <c r="S17"/>
  <c r="R17"/>
  <c r="Q17"/>
  <c r="P17"/>
  <c r="N17"/>
  <c r="M17"/>
  <c r="L17"/>
  <c r="S16"/>
  <c r="R16"/>
  <c r="Q16"/>
  <c r="P16"/>
  <c r="N16"/>
  <c r="M16"/>
  <c r="L16"/>
  <c r="S18" i="14"/>
  <c r="R18"/>
  <c r="Q18"/>
  <c r="P18"/>
  <c r="N18"/>
  <c r="M18"/>
  <c r="S17"/>
  <c r="R17"/>
  <c r="Q17"/>
  <c r="P17"/>
  <c r="N17"/>
  <c r="M17"/>
  <c r="S16"/>
  <c r="R16"/>
  <c r="Q16"/>
  <c r="P16"/>
  <c r="N16"/>
  <c r="M16"/>
  <c r="L20"/>
  <c r="L21"/>
  <c r="L34"/>
  <c r="L28"/>
  <c r="L25"/>
  <c r="L22"/>
  <c r="L19"/>
  <c r="B29" i="13"/>
  <c r="B28"/>
  <c r="B27"/>
  <c r="B26"/>
  <c r="B25"/>
  <c r="B24"/>
  <c r="B23"/>
  <c r="B22"/>
  <c r="B21"/>
  <c r="B20"/>
  <c r="B19"/>
  <c r="B18"/>
  <c r="B17"/>
  <c r="B16"/>
  <c r="B15"/>
  <c r="B14"/>
  <c r="B13"/>
  <c r="B12"/>
  <c r="B11"/>
  <c r="B10"/>
  <c r="T62" i="12" l="1"/>
  <c r="T18" i="15" s="1"/>
  <c r="T55" i="12"/>
  <c r="T16" i="14" s="1"/>
  <c r="L16"/>
  <c r="L17"/>
  <c r="T56" i="12"/>
  <c r="T17" i="14" s="1"/>
  <c r="L18"/>
  <c r="T57" i="12"/>
  <c r="T18" i="14" s="1"/>
  <c r="T61" i="12"/>
  <c r="T17" i="15" s="1"/>
  <c r="T60" i="12"/>
  <c r="T16" i="15" s="1"/>
  <c r="S72"/>
  <c r="R72"/>
  <c r="Q72"/>
  <c r="P72"/>
  <c r="N72"/>
  <c r="M72"/>
  <c r="L72"/>
  <c r="S71"/>
  <c r="R71"/>
  <c r="Q71"/>
  <c r="P71"/>
  <c r="N71"/>
  <c r="M71"/>
  <c r="L71"/>
  <c r="S70"/>
  <c r="R70"/>
  <c r="Q70"/>
  <c r="P70"/>
  <c r="N70"/>
  <c r="M70"/>
  <c r="L70"/>
  <c r="S72" i="14"/>
  <c r="R72"/>
  <c r="Q72"/>
  <c r="P72"/>
  <c r="N72"/>
  <c r="M72"/>
  <c r="S71"/>
  <c r="R71"/>
  <c r="Q71"/>
  <c r="P71"/>
  <c r="N71"/>
  <c r="M71"/>
  <c r="S70"/>
  <c r="R70"/>
  <c r="Q70"/>
  <c r="P70"/>
  <c r="N70"/>
  <c r="M70"/>
  <c r="S69" i="15"/>
  <c r="R69"/>
  <c r="Q69"/>
  <c r="P69"/>
  <c r="N69"/>
  <c r="M69"/>
  <c r="L69"/>
  <c r="S68"/>
  <c r="R68"/>
  <c r="Q68"/>
  <c r="P68"/>
  <c r="N68"/>
  <c r="M68"/>
  <c r="L68"/>
  <c r="S67"/>
  <c r="R67"/>
  <c r="Q67"/>
  <c r="P67"/>
  <c r="N67"/>
  <c r="M67"/>
  <c r="L67"/>
  <c r="S69" i="14"/>
  <c r="R69"/>
  <c r="Q69"/>
  <c r="P69"/>
  <c r="S68"/>
  <c r="R68"/>
  <c r="Q68"/>
  <c r="P68"/>
  <c r="S67"/>
  <c r="R67"/>
  <c r="Q67"/>
  <c r="P67"/>
  <c r="S66" i="15"/>
  <c r="R66"/>
  <c r="Q66"/>
  <c r="P66"/>
  <c r="N66"/>
  <c r="M66"/>
  <c r="L66"/>
  <c r="S65"/>
  <c r="R65"/>
  <c r="Q65"/>
  <c r="P65"/>
  <c r="N65"/>
  <c r="M65"/>
  <c r="L65"/>
  <c r="S64"/>
  <c r="R64"/>
  <c r="Q64"/>
  <c r="P64"/>
  <c r="N64"/>
  <c r="M64"/>
  <c r="L64"/>
  <c r="S66" i="14"/>
  <c r="R66"/>
  <c r="Q66"/>
  <c r="P66"/>
  <c r="N66"/>
  <c r="M66"/>
  <c r="S65"/>
  <c r="R65"/>
  <c r="Q65"/>
  <c r="P65"/>
  <c r="N65"/>
  <c r="M65"/>
  <c r="S64"/>
  <c r="R64"/>
  <c r="Q64"/>
  <c r="P64"/>
  <c r="N64"/>
  <c r="M64"/>
  <c r="S63" i="15"/>
  <c r="R63"/>
  <c r="Q63"/>
  <c r="P63"/>
  <c r="N63"/>
  <c r="M63"/>
  <c r="L63"/>
  <c r="S62"/>
  <c r="R62"/>
  <c r="Q62"/>
  <c r="P62"/>
  <c r="N62"/>
  <c r="M62"/>
  <c r="L62"/>
  <c r="S61"/>
  <c r="R61"/>
  <c r="Q61"/>
  <c r="P61"/>
  <c r="N61"/>
  <c r="M61"/>
  <c r="L61"/>
  <c r="S63" i="14"/>
  <c r="R63"/>
  <c r="Q63"/>
  <c r="P63"/>
  <c r="N63"/>
  <c r="M63"/>
  <c r="S62"/>
  <c r="R62"/>
  <c r="Q62"/>
  <c r="P62"/>
  <c r="N62"/>
  <c r="M62"/>
  <c r="S61"/>
  <c r="R61"/>
  <c r="Q61"/>
  <c r="P61"/>
  <c r="N61"/>
  <c r="M61"/>
  <c r="S60" i="15"/>
  <c r="R60"/>
  <c r="Q60"/>
  <c r="P60"/>
  <c r="N60"/>
  <c r="M60"/>
  <c r="L60"/>
  <c r="S59"/>
  <c r="R59"/>
  <c r="Q59"/>
  <c r="P59"/>
  <c r="N59"/>
  <c r="M59"/>
  <c r="L59"/>
  <c r="S58"/>
  <c r="R58"/>
  <c r="Q58"/>
  <c r="P58"/>
  <c r="N58"/>
  <c r="M58"/>
  <c r="L58"/>
  <c r="S60" i="14"/>
  <c r="R60"/>
  <c r="Q60"/>
  <c r="P60"/>
  <c r="N60"/>
  <c r="M60"/>
  <c r="S59"/>
  <c r="R59"/>
  <c r="Q59"/>
  <c r="P59"/>
  <c r="N59"/>
  <c r="M59"/>
  <c r="S58"/>
  <c r="R58"/>
  <c r="Q58"/>
  <c r="P58"/>
  <c r="N58"/>
  <c r="M58"/>
  <c r="S57" i="15"/>
  <c r="R57"/>
  <c r="Q57"/>
  <c r="P57"/>
  <c r="N57"/>
  <c r="M57"/>
  <c r="L57"/>
  <c r="S56"/>
  <c r="R56"/>
  <c r="Q56"/>
  <c r="P56"/>
  <c r="N56"/>
  <c r="M56"/>
  <c r="L56"/>
  <c r="S55"/>
  <c r="R55"/>
  <c r="Q55"/>
  <c r="P55"/>
  <c r="N55"/>
  <c r="M55"/>
  <c r="L55"/>
  <c r="S57" i="14"/>
  <c r="R57"/>
  <c r="Q57"/>
  <c r="P57"/>
  <c r="N57"/>
  <c r="M57"/>
  <c r="S56"/>
  <c r="R56"/>
  <c r="Q56"/>
  <c r="P56"/>
  <c r="N56"/>
  <c r="M56"/>
  <c r="S55"/>
  <c r="R55"/>
  <c r="Q55"/>
  <c r="P55"/>
  <c r="N55"/>
  <c r="M55"/>
  <c r="S54" i="15"/>
  <c r="R54"/>
  <c r="Q54"/>
  <c r="P54"/>
  <c r="N54"/>
  <c r="M54"/>
  <c r="L54"/>
  <c r="S53"/>
  <c r="R53"/>
  <c r="Q53"/>
  <c r="P53"/>
  <c r="N53"/>
  <c r="M53"/>
  <c r="L53"/>
  <c r="S52"/>
  <c r="R52"/>
  <c r="Q52"/>
  <c r="P52"/>
  <c r="N52"/>
  <c r="M52"/>
  <c r="L52"/>
  <c r="S54" i="14"/>
  <c r="R54"/>
  <c r="Q54"/>
  <c r="P54"/>
  <c r="N54"/>
  <c r="M54"/>
  <c r="S53"/>
  <c r="R53"/>
  <c r="Q53"/>
  <c r="P53"/>
  <c r="N53"/>
  <c r="M53"/>
  <c r="S52"/>
  <c r="R52"/>
  <c r="Q52"/>
  <c r="P52"/>
  <c r="N52"/>
  <c r="M52"/>
  <c r="S51" i="15"/>
  <c r="R51"/>
  <c r="Q51"/>
  <c r="P51"/>
  <c r="N51"/>
  <c r="M51"/>
  <c r="L51"/>
  <c r="S50"/>
  <c r="R50"/>
  <c r="Q50"/>
  <c r="P50"/>
  <c r="N50"/>
  <c r="M50"/>
  <c r="L50"/>
  <c r="S49"/>
  <c r="R49"/>
  <c r="Q49"/>
  <c r="P49"/>
  <c r="N49"/>
  <c r="M49"/>
  <c r="L49"/>
  <c r="S51" i="14"/>
  <c r="R51"/>
  <c r="Q51"/>
  <c r="P51"/>
  <c r="N51"/>
  <c r="M51"/>
  <c r="S50"/>
  <c r="R50"/>
  <c r="Q50"/>
  <c r="P50"/>
  <c r="N50"/>
  <c r="M50"/>
  <c r="S49"/>
  <c r="R49"/>
  <c r="Q49"/>
  <c r="P49"/>
  <c r="N49"/>
  <c r="M49"/>
  <c r="S48" i="15"/>
  <c r="R48"/>
  <c r="Q48"/>
  <c r="P48"/>
  <c r="N48"/>
  <c r="M48"/>
  <c r="L48"/>
  <c r="S47"/>
  <c r="R47"/>
  <c r="Q47"/>
  <c r="P47"/>
  <c r="N47"/>
  <c r="M47"/>
  <c r="L47"/>
  <c r="S46"/>
  <c r="R46"/>
  <c r="Q46"/>
  <c r="P46"/>
  <c r="N46"/>
  <c r="M46"/>
  <c r="L46"/>
  <c r="S48" i="14"/>
  <c r="R48"/>
  <c r="Q48"/>
  <c r="P48"/>
  <c r="N48"/>
  <c r="M48"/>
  <c r="S47"/>
  <c r="R47"/>
  <c r="Q47"/>
  <c r="P47"/>
  <c r="N47"/>
  <c r="M47"/>
  <c r="S46"/>
  <c r="R46"/>
  <c r="Q46"/>
  <c r="P46"/>
  <c r="N46"/>
  <c r="M46"/>
  <c r="S45" i="15"/>
  <c r="R45"/>
  <c r="Q45"/>
  <c r="P45"/>
  <c r="N45"/>
  <c r="M45"/>
  <c r="L45"/>
  <c r="S44"/>
  <c r="R44"/>
  <c r="Q44"/>
  <c r="P44"/>
  <c r="N44"/>
  <c r="M44"/>
  <c r="L44"/>
  <c r="S43"/>
  <c r="R43"/>
  <c r="Q43"/>
  <c r="P43"/>
  <c r="N43"/>
  <c r="M43"/>
  <c r="L43"/>
  <c r="S45" i="14"/>
  <c r="R45"/>
  <c r="Q45"/>
  <c r="P45"/>
  <c r="N45"/>
  <c r="M45"/>
  <c r="S44"/>
  <c r="R44"/>
  <c r="Q44"/>
  <c r="P44"/>
  <c r="N44"/>
  <c r="M44"/>
  <c r="S43"/>
  <c r="R43"/>
  <c r="Q43"/>
  <c r="P43"/>
  <c r="N43"/>
  <c r="M43"/>
  <c r="S42" i="15"/>
  <c r="R42"/>
  <c r="Q42"/>
  <c r="P42"/>
  <c r="N42"/>
  <c r="M42"/>
  <c r="L42"/>
  <c r="S41"/>
  <c r="R41"/>
  <c r="Q41"/>
  <c r="P41"/>
  <c r="N41"/>
  <c r="M41"/>
  <c r="L41"/>
  <c r="S40"/>
  <c r="R40"/>
  <c r="Q40"/>
  <c r="P40"/>
  <c r="N40"/>
  <c r="M40"/>
  <c r="L40"/>
  <c r="S42" i="14"/>
  <c r="R42"/>
  <c r="Q42"/>
  <c r="P42"/>
  <c r="N42"/>
  <c r="M42"/>
  <c r="S41"/>
  <c r="R41"/>
  <c r="Q41"/>
  <c r="P41"/>
  <c r="N41"/>
  <c r="M41"/>
  <c r="S40"/>
  <c r="R40"/>
  <c r="Q40"/>
  <c r="P40"/>
  <c r="N40"/>
  <c r="M40"/>
  <c r="S39" i="15"/>
  <c r="R39"/>
  <c r="Q39"/>
  <c r="P39"/>
  <c r="N39"/>
  <c r="M39"/>
  <c r="L39"/>
  <c r="S38"/>
  <c r="R38"/>
  <c r="Q38"/>
  <c r="P38"/>
  <c r="N38"/>
  <c r="M38"/>
  <c r="L38"/>
  <c r="S37"/>
  <c r="R37"/>
  <c r="Q37"/>
  <c r="P37"/>
  <c r="N37"/>
  <c r="M37"/>
  <c r="L37"/>
  <c r="S39" i="14"/>
  <c r="R39"/>
  <c r="Q39"/>
  <c r="P39"/>
  <c r="N39"/>
  <c r="M39"/>
  <c r="S38"/>
  <c r="R38"/>
  <c r="Q38"/>
  <c r="P38"/>
  <c r="N38"/>
  <c r="M38"/>
  <c r="S37"/>
  <c r="R37"/>
  <c r="Q37"/>
  <c r="P37"/>
  <c r="N37"/>
  <c r="M37"/>
  <c r="S36" i="15"/>
  <c r="R36"/>
  <c r="Q36"/>
  <c r="P36"/>
  <c r="N36"/>
  <c r="M36"/>
  <c r="L36"/>
  <c r="S35"/>
  <c r="R35"/>
  <c r="Q35"/>
  <c r="P35"/>
  <c r="N35"/>
  <c r="M35"/>
  <c r="L35"/>
  <c r="S34"/>
  <c r="R34"/>
  <c r="Q34"/>
  <c r="P34"/>
  <c r="N34"/>
  <c r="M34"/>
  <c r="L34"/>
  <c r="S36" i="14"/>
  <c r="R36"/>
  <c r="Q36"/>
  <c r="P36"/>
  <c r="N36"/>
  <c r="M36"/>
  <c r="S35"/>
  <c r="R35"/>
  <c r="Q35"/>
  <c r="P35"/>
  <c r="N35"/>
  <c r="M35"/>
  <c r="S34"/>
  <c r="R34"/>
  <c r="Q34"/>
  <c r="P34"/>
  <c r="N34"/>
  <c r="M34"/>
  <c r="S33" i="15"/>
  <c r="R33"/>
  <c r="Q33"/>
  <c r="P33"/>
  <c r="N33"/>
  <c r="M33"/>
  <c r="L33"/>
  <c r="S32"/>
  <c r="R32"/>
  <c r="Q32"/>
  <c r="P32"/>
  <c r="N32"/>
  <c r="M32"/>
  <c r="L32"/>
  <c r="S31"/>
  <c r="R31"/>
  <c r="Q31"/>
  <c r="P31"/>
  <c r="N31"/>
  <c r="M31"/>
  <c r="L31"/>
  <c r="S33" i="14"/>
  <c r="R33"/>
  <c r="Q33"/>
  <c r="P33"/>
  <c r="N33"/>
  <c r="M33"/>
  <c r="S32"/>
  <c r="R32"/>
  <c r="Q32"/>
  <c r="P32"/>
  <c r="N32"/>
  <c r="M32"/>
  <c r="S31"/>
  <c r="R31"/>
  <c r="Q31"/>
  <c r="P31"/>
  <c r="N31"/>
  <c r="M31"/>
  <c r="S30" i="15"/>
  <c r="R30"/>
  <c r="Q30"/>
  <c r="P30"/>
  <c r="N30"/>
  <c r="M30"/>
  <c r="L30"/>
  <c r="S29"/>
  <c r="R29"/>
  <c r="Q29"/>
  <c r="P29"/>
  <c r="N29"/>
  <c r="M29"/>
  <c r="L29"/>
  <c r="S28"/>
  <c r="R28"/>
  <c r="Q28"/>
  <c r="P28"/>
  <c r="N28"/>
  <c r="M28"/>
  <c r="L28"/>
  <c r="S30" i="14"/>
  <c r="R30"/>
  <c r="Q30"/>
  <c r="P30"/>
  <c r="N30"/>
  <c r="M30"/>
  <c r="S29"/>
  <c r="R29"/>
  <c r="Q29"/>
  <c r="P29"/>
  <c r="N29"/>
  <c r="M29"/>
  <c r="S28"/>
  <c r="R28"/>
  <c r="Q28"/>
  <c r="P28"/>
  <c r="N28"/>
  <c r="M28"/>
  <c r="S27" i="15"/>
  <c r="R27"/>
  <c r="Q27"/>
  <c r="P27"/>
  <c r="N27"/>
  <c r="M27"/>
  <c r="L27"/>
  <c r="S26"/>
  <c r="R26"/>
  <c r="Q26"/>
  <c r="P26"/>
  <c r="N26"/>
  <c r="M26"/>
  <c r="L26"/>
  <c r="S25"/>
  <c r="R25"/>
  <c r="Q25"/>
  <c r="P25"/>
  <c r="N25"/>
  <c r="M25"/>
  <c r="L25"/>
  <c r="S27" i="14"/>
  <c r="R27"/>
  <c r="Q27"/>
  <c r="P27"/>
  <c r="N27"/>
  <c r="M27"/>
  <c r="S26"/>
  <c r="R26"/>
  <c r="Q26"/>
  <c r="P26"/>
  <c r="N26"/>
  <c r="M26"/>
  <c r="S25"/>
  <c r="R25"/>
  <c r="Q25"/>
  <c r="P25"/>
  <c r="N25"/>
  <c r="M25"/>
  <c r="S24" i="15"/>
  <c r="R24"/>
  <c r="Q24"/>
  <c r="P24"/>
  <c r="N24"/>
  <c r="M24"/>
  <c r="L24"/>
  <c r="S23"/>
  <c r="R23"/>
  <c r="Q23"/>
  <c r="P23"/>
  <c r="N23"/>
  <c r="M23"/>
  <c r="L23"/>
  <c r="S22"/>
  <c r="R22"/>
  <c r="Q22"/>
  <c r="P22"/>
  <c r="N22"/>
  <c r="M22"/>
  <c r="L22"/>
  <c r="S24" i="14"/>
  <c r="R24"/>
  <c r="Q24"/>
  <c r="P24"/>
  <c r="N24"/>
  <c r="M24"/>
  <c r="S23"/>
  <c r="R23"/>
  <c r="Q23"/>
  <c r="P23"/>
  <c r="N23"/>
  <c r="M23"/>
  <c r="S22"/>
  <c r="R22"/>
  <c r="Q22"/>
  <c r="P22"/>
  <c r="N22"/>
  <c r="M22"/>
  <c r="S21" i="15"/>
  <c r="R21"/>
  <c r="Q21"/>
  <c r="P21"/>
  <c r="N21"/>
  <c r="M21"/>
  <c r="L21"/>
  <c r="S20"/>
  <c r="R20"/>
  <c r="Q20"/>
  <c r="P20"/>
  <c r="N20"/>
  <c r="M20"/>
  <c r="L20"/>
  <c r="S19"/>
  <c r="R19"/>
  <c r="Q19"/>
  <c r="P19"/>
  <c r="N19"/>
  <c r="M19"/>
  <c r="L19"/>
  <c r="S21" i="14"/>
  <c r="R21"/>
  <c r="Q21"/>
  <c r="P21"/>
  <c r="N21"/>
  <c r="M21"/>
  <c r="S20"/>
  <c r="R20"/>
  <c r="Q20"/>
  <c r="P20"/>
  <c r="N20"/>
  <c r="M20"/>
  <c r="S19"/>
  <c r="R19"/>
  <c r="Q19"/>
  <c r="P19"/>
  <c r="N19"/>
  <c r="M19"/>
  <c r="S15" i="15"/>
  <c r="R15"/>
  <c r="Q15"/>
  <c r="P15"/>
  <c r="N15"/>
  <c r="M15"/>
  <c r="L15"/>
  <c r="S14"/>
  <c r="R14"/>
  <c r="Q14"/>
  <c r="P14"/>
  <c r="N14"/>
  <c r="M14"/>
  <c r="L14"/>
  <c r="S15" i="14"/>
  <c r="R15"/>
  <c r="Q15"/>
  <c r="S14"/>
  <c r="R14"/>
  <c r="Q14"/>
  <c r="S13"/>
  <c r="R13"/>
  <c r="Q13"/>
  <c r="M68" l="1"/>
  <c r="N68"/>
  <c r="N67"/>
  <c r="M67"/>
  <c r="N69"/>
  <c r="M69"/>
  <c r="T91" i="12"/>
  <c r="T19" i="14" s="1"/>
  <c r="T92" i="12"/>
  <c r="T20" i="14" s="1"/>
  <c r="T93" i="12"/>
  <c r="T21" i="14" s="1"/>
  <c r="T96" i="12"/>
  <c r="T19" i="15" s="1"/>
  <c r="T97" i="12"/>
  <c r="T20" i="15" s="1"/>
  <c r="T98" i="12"/>
  <c r="T21" i="15" s="1"/>
  <c r="T127" i="12"/>
  <c r="T22" i="14" s="1"/>
  <c r="T128" i="12"/>
  <c r="T23" i="14" s="1"/>
  <c r="T129" i="12"/>
  <c r="T24" i="14" s="1"/>
  <c r="T132" i="12"/>
  <c r="T22" i="15" s="1"/>
  <c r="T133" i="12"/>
  <c r="T23" i="15" s="1"/>
  <c r="T134" i="12"/>
  <c r="T24" i="15" s="1"/>
  <c r="T163" i="12"/>
  <c r="T25" i="14" s="1"/>
  <c r="T164" i="12"/>
  <c r="T26" i="14" s="1"/>
  <c r="T165" i="12"/>
  <c r="T27" i="14" s="1"/>
  <c r="T168" i="12"/>
  <c r="T25" i="15" s="1"/>
  <c r="T169" i="12"/>
  <c r="T26" i="15" s="1"/>
  <c r="T170" i="12"/>
  <c r="T27" i="15" s="1"/>
  <c r="T28" i="14"/>
  <c r="T29"/>
  <c r="T30"/>
  <c r="T28" i="15"/>
  <c r="T29"/>
  <c r="T30"/>
  <c r="T235" i="12"/>
  <c r="T31" i="14" s="1"/>
  <c r="T236" i="12"/>
  <c r="T32" i="14" s="1"/>
  <c r="T237" i="12"/>
  <c r="T33" i="14" s="1"/>
  <c r="T240" i="12"/>
  <c r="T31" i="15" s="1"/>
  <c r="T241" i="12"/>
  <c r="T32" i="15" s="1"/>
  <c r="T242" i="12"/>
  <c r="T33" i="15" s="1"/>
  <c r="T271" i="12"/>
  <c r="T34" i="14" s="1"/>
  <c r="T272" i="12"/>
  <c r="T35" i="14" s="1"/>
  <c r="T273" i="12"/>
  <c r="T36" i="14" s="1"/>
  <c r="T276" i="12"/>
  <c r="T34" i="15" s="1"/>
  <c r="T277" i="12"/>
  <c r="T35" i="15" s="1"/>
  <c r="T278" i="12"/>
  <c r="T36" i="15" s="1"/>
  <c r="T307" i="12"/>
  <c r="T37" i="14" s="1"/>
  <c r="T308" i="12"/>
  <c r="T38" i="14" s="1"/>
  <c r="T309" i="12"/>
  <c r="T39" i="14" s="1"/>
  <c r="T312" i="12"/>
  <c r="T37" i="15" s="1"/>
  <c r="T313" i="12"/>
  <c r="T38" i="15" s="1"/>
  <c r="T314" i="12"/>
  <c r="T39" i="15" s="1"/>
  <c r="T631" i="12"/>
  <c r="T64" i="14" s="1"/>
  <c r="T632" i="12"/>
  <c r="T65" i="14" s="1"/>
  <c r="T633" i="12"/>
  <c r="T66" i="14" s="1"/>
  <c r="T636" i="12"/>
  <c r="T64" i="15" s="1"/>
  <c r="T637" i="12"/>
  <c r="T65" i="15" s="1"/>
  <c r="T638" i="12"/>
  <c r="T66" i="15" s="1"/>
  <c r="T667" i="12"/>
  <c r="T67" i="14" s="1"/>
  <c r="T668" i="12"/>
  <c r="T68" i="14" s="1"/>
  <c r="T669" i="12"/>
  <c r="T69" i="14" s="1"/>
  <c r="T672" i="12"/>
  <c r="T67" i="15" s="1"/>
  <c r="T673" i="12"/>
  <c r="T68" i="15" s="1"/>
  <c r="T674" i="12"/>
  <c r="T69" i="15" s="1"/>
  <c r="T703" i="12"/>
  <c r="T70" i="14" s="1"/>
  <c r="T704" i="12"/>
  <c r="T71" i="14" s="1"/>
  <c r="T705" i="12"/>
  <c r="T72" i="14" s="1"/>
  <c r="T708" i="12"/>
  <c r="T70" i="15" s="1"/>
  <c r="T709" i="12"/>
  <c r="T71" i="15" s="1"/>
  <c r="T710" i="12"/>
  <c r="T72" i="15" s="1"/>
  <c r="T26" i="12"/>
  <c r="T15" i="15" s="1"/>
  <c r="T343" i="12"/>
  <c r="T40" i="14" s="1"/>
  <c r="T344" i="12"/>
  <c r="T41" i="14" s="1"/>
  <c r="T15"/>
  <c r="T25" i="12"/>
  <c r="T14" i="15" s="1"/>
  <c r="T14" i="14"/>
  <c r="T13" i="15"/>
  <c r="T345" i="12"/>
  <c r="T42" i="14" s="1"/>
  <c r="T348" i="12"/>
  <c r="T40" i="15" s="1"/>
  <c r="T349" i="12"/>
  <c r="T41" i="15" s="1"/>
  <c r="T350" i="12"/>
  <c r="T42" i="15" s="1"/>
  <c r="T379" i="12"/>
  <c r="T43" i="14" s="1"/>
  <c r="T380" i="12"/>
  <c r="T44" i="14" s="1"/>
  <c r="T381" i="12"/>
  <c r="T45" i="14" s="1"/>
  <c r="T384" i="12"/>
  <c r="T43" i="15" s="1"/>
  <c r="T385" i="12"/>
  <c r="T44" i="15" s="1"/>
  <c r="T386" i="12"/>
  <c r="T45" i="15" s="1"/>
  <c r="T415" i="12"/>
  <c r="T46" i="14" s="1"/>
  <c r="T416" i="12"/>
  <c r="T47" i="14" s="1"/>
  <c r="T417" i="12"/>
  <c r="T48" i="14" s="1"/>
  <c r="T420" i="12"/>
  <c r="T46" i="15" s="1"/>
  <c r="T421" i="12"/>
  <c r="T47" i="15" s="1"/>
  <c r="T422" i="12"/>
  <c r="T48" i="15" s="1"/>
  <c r="T451" i="12"/>
  <c r="T49" i="14" s="1"/>
  <c r="T452" i="12"/>
  <c r="T50" i="14" s="1"/>
  <c r="T453" i="12"/>
  <c r="T51" i="14" s="1"/>
  <c r="T456" i="12"/>
  <c r="T49" i="15" s="1"/>
  <c r="T457" i="12"/>
  <c r="T50" i="15" s="1"/>
  <c r="T458" i="12"/>
  <c r="T51" i="15" s="1"/>
  <c r="T487" i="12"/>
  <c r="T52" i="14" s="1"/>
  <c r="T488" i="12"/>
  <c r="T53" i="14" s="1"/>
  <c r="T489" i="12"/>
  <c r="T54" i="14" s="1"/>
  <c r="T492" i="12"/>
  <c r="T52" i="15" s="1"/>
  <c r="T493" i="12"/>
  <c r="T53" i="15" s="1"/>
  <c r="T494" i="12"/>
  <c r="T54" i="15" s="1"/>
  <c r="T523" i="12"/>
  <c r="T55" i="14" s="1"/>
  <c r="T524" i="12"/>
  <c r="T56" i="14" s="1"/>
  <c r="T525" i="12"/>
  <c r="T57" i="14" s="1"/>
  <c r="T528" i="12"/>
  <c r="T55" i="15" s="1"/>
  <c r="T529" i="12"/>
  <c r="T56" i="15" s="1"/>
  <c r="T530" i="12"/>
  <c r="T57" i="15" s="1"/>
  <c r="T559" i="12"/>
  <c r="T58" i="14" s="1"/>
  <c r="T560" i="12"/>
  <c r="T59" i="14" s="1"/>
  <c r="T561" i="12"/>
  <c r="T60" i="14" s="1"/>
  <c r="T564" i="12"/>
  <c r="T58" i="15" s="1"/>
  <c r="T565" i="12"/>
  <c r="T59" i="15" s="1"/>
  <c r="T566" i="12"/>
  <c r="T60" i="15" s="1"/>
  <c r="T595" i="12"/>
  <c r="T61" i="14" s="1"/>
  <c r="T596" i="12"/>
  <c r="T62" i="14" s="1"/>
  <c r="T597" i="12"/>
  <c r="T63" i="14" s="1"/>
  <c r="T600" i="12"/>
  <c r="T61" i="15" s="1"/>
  <c r="T601" i="12"/>
  <c r="T62" i="15" s="1"/>
  <c r="T602" i="12"/>
  <c r="T63" i="15" s="1"/>
  <c r="U17" l="1"/>
  <c r="U61" i="12" s="1"/>
  <c r="U23" i="15"/>
  <c r="U133" i="12" s="1"/>
  <c r="U29" i="15"/>
  <c r="U35"/>
  <c r="U277" i="12" s="1"/>
  <c r="U41" i="15"/>
  <c r="U349" i="12" s="1"/>
  <c r="U47" i="15"/>
  <c r="U421" i="12" s="1"/>
  <c r="U53" i="15"/>
  <c r="U493" i="12" s="1"/>
  <c r="U59" i="15"/>
  <c r="U565" i="12" s="1"/>
  <c r="U65" i="15"/>
  <c r="U637" i="12" s="1"/>
  <c r="U71" i="15"/>
  <c r="U709" i="12" s="1"/>
  <c r="U77" i="15"/>
  <c r="U781" i="12" s="1"/>
  <c r="U83" i="15"/>
  <c r="U853" i="12" s="1"/>
  <c r="U89" i="15"/>
  <c r="U925" i="12" s="1"/>
  <c r="U95" i="15"/>
  <c r="U997" i="12" s="1"/>
  <c r="U101" i="15"/>
  <c r="U1069" i="12" s="1"/>
  <c r="U107" i="15"/>
  <c r="U1141" i="12" s="1"/>
  <c r="U113" i="15"/>
  <c r="U1213" i="12" s="1"/>
  <c r="U119" i="15"/>
  <c r="U1285" i="12" s="1"/>
  <c r="U125" i="15"/>
  <c r="U1357" i="12" s="1"/>
  <c r="U131" i="15"/>
  <c r="U1429" i="12" s="1"/>
  <c r="U137" i="15"/>
  <c r="U1501" i="12" s="1"/>
  <c r="U143" i="15"/>
  <c r="U1573" i="12" s="1"/>
  <c r="U149" i="15"/>
  <c r="U1645" i="12" s="1"/>
  <c r="U155" i="15"/>
  <c r="U1717" i="12" s="1"/>
  <c r="U161" i="15"/>
  <c r="U1789" i="12" s="1"/>
  <c r="U167" i="15"/>
  <c r="U1861" i="12" s="1"/>
  <c r="U173" i="15"/>
  <c r="U1933" i="12" s="1"/>
  <c r="U179" i="15"/>
  <c r="U2005" i="12" s="1"/>
  <c r="U13" i="15"/>
  <c r="U24" i="12" s="1"/>
  <c r="U18" i="15"/>
  <c r="U62" i="12" s="1"/>
  <c r="U19" i="15"/>
  <c r="U96" i="12" s="1"/>
  <c r="U24" i="15"/>
  <c r="U134" i="12" s="1"/>
  <c r="U25" i="15"/>
  <c r="U168" i="12" s="1"/>
  <c r="U30" i="15"/>
  <c r="U31"/>
  <c r="U240" i="12" s="1"/>
  <c r="U36" i="15"/>
  <c r="U278" i="12" s="1"/>
  <c r="U37" i="15"/>
  <c r="U312" i="12" s="1"/>
  <c r="U42" i="15"/>
  <c r="U350" i="12" s="1"/>
  <c r="U43" i="15"/>
  <c r="U384" i="12" s="1"/>
  <c r="U48" i="15"/>
  <c r="U422" i="12" s="1"/>
  <c r="U49" i="15"/>
  <c r="U456" i="12" s="1"/>
  <c r="U54" i="15"/>
  <c r="U494" i="12" s="1"/>
  <c r="U55" i="15"/>
  <c r="U528" i="12" s="1"/>
  <c r="U60" i="15"/>
  <c r="U566" i="12" s="1"/>
  <c r="U61" i="15"/>
  <c r="U600" i="12" s="1"/>
  <c r="U66" i="15"/>
  <c r="U638" i="12" s="1"/>
  <c r="U67" i="15"/>
  <c r="U672" i="12" s="1"/>
  <c r="U72" i="15"/>
  <c r="U710" i="12" s="1"/>
  <c r="U73" i="15"/>
  <c r="U744" i="12" s="1"/>
  <c r="U78" i="15"/>
  <c r="U782" i="12" s="1"/>
  <c r="U79" i="15"/>
  <c r="U816" i="12" s="1"/>
  <c r="U84" i="15"/>
  <c r="U854" i="12" s="1"/>
  <c r="U85" i="15"/>
  <c r="U888" i="12" s="1"/>
  <c r="U90" i="15"/>
  <c r="U926" i="12" s="1"/>
  <c r="U91" i="15"/>
  <c r="U960" i="12" s="1"/>
  <c r="U96" i="15"/>
  <c r="U998" i="12" s="1"/>
  <c r="U97" i="15"/>
  <c r="U1032" i="12" s="1"/>
  <c r="U102" i="15"/>
  <c r="U1070" i="12" s="1"/>
  <c r="U103" i="15"/>
  <c r="U1104" i="12" s="1"/>
  <c r="U108" i="15"/>
  <c r="U1142" i="12" s="1"/>
  <c r="U109" i="15"/>
  <c r="U1176" i="12" s="1"/>
  <c r="U114" i="15"/>
  <c r="U1214" i="12" s="1"/>
  <c r="U115" i="15"/>
  <c r="U1248" i="12" s="1"/>
  <c r="U120" i="15"/>
  <c r="U1286" i="12" s="1"/>
  <c r="U121" i="15"/>
  <c r="U1320" i="12" s="1"/>
  <c r="U126" i="15"/>
  <c r="U1358" i="12" s="1"/>
  <c r="U127" i="15"/>
  <c r="U1392" i="12" s="1"/>
  <c r="U132" i="15"/>
  <c r="U1430" i="12" s="1"/>
  <c r="U133" i="15"/>
  <c r="U1464" i="12" s="1"/>
  <c r="U138" i="15"/>
  <c r="U1502" i="12" s="1"/>
  <c r="U139" i="15"/>
  <c r="U1536" i="12" s="1"/>
  <c r="U144" i="15"/>
  <c r="U1574" i="12" s="1"/>
  <c r="U145" i="15"/>
  <c r="U1608" i="12" s="1"/>
  <c r="U150" i="15"/>
  <c r="U1646" i="12" s="1"/>
  <c r="U151" i="15"/>
  <c r="U1680" i="12" s="1"/>
  <c r="U156" i="15"/>
  <c r="U1718" i="12" s="1"/>
  <c r="U157" i="15"/>
  <c r="U1752" i="12" s="1"/>
  <c r="U162" i="15"/>
  <c r="U1790" i="12" s="1"/>
  <c r="U163" i="15"/>
  <c r="U1824" i="12" s="1"/>
  <c r="U168" i="15"/>
  <c r="U1862" i="12" s="1"/>
  <c r="U169" i="15"/>
  <c r="U1896" i="12" s="1"/>
  <c r="U174" i="15"/>
  <c r="U1934" i="12" s="1"/>
  <c r="U175" i="15"/>
  <c r="U1968" i="12" s="1"/>
  <c r="U180" i="15"/>
  <c r="U2006" i="12" s="1"/>
  <c r="U181" i="15"/>
  <c r="U2040" i="12" s="1"/>
  <c r="U14" i="15"/>
  <c r="U25" i="12" s="1"/>
  <c r="U20" i="15"/>
  <c r="U97" i="12" s="1"/>
  <c r="U26" i="15"/>
  <c r="U169" i="12" s="1"/>
  <c r="U32" i="15"/>
  <c r="U241" i="12" s="1"/>
  <c r="U38" i="15"/>
  <c r="U313" i="12" s="1"/>
  <c r="U44" i="15"/>
  <c r="U385" i="12" s="1"/>
  <c r="U50" i="15"/>
  <c r="U457" i="12" s="1"/>
  <c r="U56" i="15"/>
  <c r="U529" i="12" s="1"/>
  <c r="U62" i="15"/>
  <c r="U601" i="12" s="1"/>
  <c r="U68" i="15"/>
  <c r="U673" i="12" s="1"/>
  <c r="U74" i="15"/>
  <c r="U745" i="12" s="1"/>
  <c r="U80" i="15"/>
  <c r="U817" i="12" s="1"/>
  <c r="U86" i="15"/>
  <c r="U889" i="12" s="1"/>
  <c r="U92" i="15"/>
  <c r="U961" i="12" s="1"/>
  <c r="U98" i="15"/>
  <c r="U1033" i="12" s="1"/>
  <c r="U104" i="15"/>
  <c r="U1105" i="12" s="1"/>
  <c r="U110" i="15"/>
  <c r="U1177" i="12" s="1"/>
  <c r="U116" i="15"/>
  <c r="U1249" i="12" s="1"/>
  <c r="U122" i="15"/>
  <c r="U1321" i="12" s="1"/>
  <c r="U128" i="15"/>
  <c r="U1393" i="12" s="1"/>
  <c r="U134" i="15"/>
  <c r="U1465" i="12" s="1"/>
  <c r="U140" i="15"/>
  <c r="U1537" i="12" s="1"/>
  <c r="U146" i="15"/>
  <c r="U1609" i="12" s="1"/>
  <c r="U152" i="15"/>
  <c r="U1681" i="12" s="1"/>
  <c r="U158" i="15"/>
  <c r="U1753" i="12" s="1"/>
  <c r="U164" i="15"/>
  <c r="U1825" i="12" s="1"/>
  <c r="U170" i="15"/>
  <c r="U1897" i="12" s="1"/>
  <c r="U176" i="15"/>
  <c r="U1969" i="12" s="1"/>
  <c r="U182" i="15"/>
  <c r="U2041" i="12" s="1"/>
  <c r="U15" i="15"/>
  <c r="U26" i="12" s="1"/>
  <c r="U16" i="15"/>
  <c r="U60" i="12" s="1"/>
  <c r="U21" i="15"/>
  <c r="U98" i="12" s="1"/>
  <c r="U22" i="15"/>
  <c r="U132" i="12" s="1"/>
  <c r="U27" i="15"/>
  <c r="U170" i="12" s="1"/>
  <c r="U28" i="15"/>
  <c r="U33"/>
  <c r="U242" i="12" s="1"/>
  <c r="U34" i="15"/>
  <c r="U276" i="12" s="1"/>
  <c r="U39" i="15"/>
  <c r="U314" i="12" s="1"/>
  <c r="U40" i="15"/>
  <c r="U348" i="12" s="1"/>
  <c r="U45" i="15"/>
  <c r="U386" i="12" s="1"/>
  <c r="U46" i="15"/>
  <c r="U420" i="12" s="1"/>
  <c r="U51" i="15"/>
  <c r="U458" i="12" s="1"/>
  <c r="U52" i="15"/>
  <c r="U492" i="12" s="1"/>
  <c r="U57" i="15"/>
  <c r="U530" i="12" s="1"/>
  <c r="U58" i="15"/>
  <c r="U564" i="12" s="1"/>
  <c r="U63" i="15"/>
  <c r="U602" i="12" s="1"/>
  <c r="U64" i="15"/>
  <c r="U636" i="12" s="1"/>
  <c r="U69" i="15"/>
  <c r="U674" i="12" s="1"/>
  <c r="U70" i="15"/>
  <c r="U708" i="12" s="1"/>
  <c r="U75" i="15"/>
  <c r="U746" i="12" s="1"/>
  <c r="U76" i="15"/>
  <c r="U780" i="12" s="1"/>
  <c r="U81" i="15"/>
  <c r="U818" i="12" s="1"/>
  <c r="U82" i="15"/>
  <c r="U852" i="12" s="1"/>
  <c r="U87" i="15"/>
  <c r="U890" i="12" s="1"/>
  <c r="U88" i="15"/>
  <c r="U924" i="12" s="1"/>
  <c r="U93" i="15"/>
  <c r="U962" i="12" s="1"/>
  <c r="U94" i="15"/>
  <c r="U996" i="12" s="1"/>
  <c r="U99" i="15"/>
  <c r="U1034" i="12" s="1"/>
  <c r="U100" i="15"/>
  <c r="U1068" i="12" s="1"/>
  <c r="U105" i="15"/>
  <c r="U1106" i="12" s="1"/>
  <c r="U106" i="15"/>
  <c r="U1140" i="12" s="1"/>
  <c r="U111" i="15"/>
  <c r="U1178" i="12" s="1"/>
  <c r="U112" i="15"/>
  <c r="U1212" i="12" s="1"/>
  <c r="U117" i="15"/>
  <c r="U1250" i="12" s="1"/>
  <c r="U118" i="15"/>
  <c r="U1284" i="12" s="1"/>
  <c r="U123" i="15"/>
  <c r="U1322" i="12" s="1"/>
  <c r="U124" i="15"/>
  <c r="U1356" i="12" s="1"/>
  <c r="U129" i="15"/>
  <c r="U1394" i="12" s="1"/>
  <c r="U130" i="15"/>
  <c r="U1428" i="12" s="1"/>
  <c r="U135" i="15"/>
  <c r="U1466" i="12" s="1"/>
  <c r="U136" i="15"/>
  <c r="U1500" i="12" s="1"/>
  <c r="U141" i="15"/>
  <c r="U1538" i="12" s="1"/>
  <c r="U142" i="15"/>
  <c r="U1572" i="12" s="1"/>
  <c r="U147" i="15"/>
  <c r="U1610" i="12" s="1"/>
  <c r="U148" i="15"/>
  <c r="U1644" i="12" s="1"/>
  <c r="U153" i="15"/>
  <c r="U1682" i="12" s="1"/>
  <c r="U154" i="15"/>
  <c r="U1716" i="12" s="1"/>
  <c r="U159" i="15"/>
  <c r="U1754" i="12" s="1"/>
  <c r="U160" i="15"/>
  <c r="U1788" i="12" s="1"/>
  <c r="U165" i="15"/>
  <c r="U1826" i="12" s="1"/>
  <c r="U166" i="15"/>
  <c r="U1860" i="12" s="1"/>
  <c r="U171" i="15"/>
  <c r="U1898" i="12" s="1"/>
  <c r="U172" i="15"/>
  <c r="U1932" i="12" s="1"/>
  <c r="U177" i="15"/>
  <c r="U1970" i="12" s="1"/>
  <c r="U178" i="15"/>
  <c r="U2004" i="12" s="1"/>
  <c r="U183" i="15"/>
  <c r="U2042" i="12" s="1"/>
  <c r="U185" i="15"/>
  <c r="U2077" i="12" s="1"/>
  <c r="U191" i="15"/>
  <c r="U2149" i="12" s="1"/>
  <c r="U197" i="15"/>
  <c r="U2221" i="12" s="1"/>
  <c r="U203" i="15"/>
  <c r="U2293" i="12" s="1"/>
  <c r="U209" i="15"/>
  <c r="U2364" i="12" s="1"/>
  <c r="U215" i="15"/>
  <c r="U2436" i="12" s="1"/>
  <c r="U221" i="15"/>
  <c r="U2508" i="12" s="1"/>
  <c r="U227" i="15"/>
  <c r="U2580" i="12" s="1"/>
  <c r="U233" i="15"/>
  <c r="U2652" i="12" s="1"/>
  <c r="U239" i="15"/>
  <c r="U2724" i="12" s="1"/>
  <c r="U245" i="15"/>
  <c r="U2796" i="12" s="1"/>
  <c r="U251" i="15"/>
  <c r="U2868" i="12" s="1"/>
  <c r="U257" i="15"/>
  <c r="U2940" i="12" s="1"/>
  <c r="U263" i="15"/>
  <c r="U3012" i="12" s="1"/>
  <c r="U269" i="15"/>
  <c r="U3084" i="12" s="1"/>
  <c r="U275" i="15"/>
  <c r="U3156" i="12" s="1"/>
  <c r="U281" i="15"/>
  <c r="U3228" i="12" s="1"/>
  <c r="U287" i="15"/>
  <c r="U3300" i="12" s="1"/>
  <c r="U293" i="15"/>
  <c r="U3372" i="12" s="1"/>
  <c r="U190" i="15"/>
  <c r="U2148" i="12" s="1"/>
  <c r="U202" i="15"/>
  <c r="U2292" i="12" s="1"/>
  <c r="U208" i="15"/>
  <c r="U2363" i="12" s="1"/>
  <c r="U220" i="15"/>
  <c r="U2507" i="12" s="1"/>
  <c r="U226" i="15"/>
  <c r="U2579" i="12" s="1"/>
  <c r="U232" i="15"/>
  <c r="U2651" i="12" s="1"/>
  <c r="U237" i="15"/>
  <c r="U2689" i="12" s="1"/>
  <c r="U243" i="15"/>
  <c r="U2761" i="12" s="1"/>
  <c r="U250" i="15"/>
  <c r="U2867" i="12" s="1"/>
  <c r="U267" i="15"/>
  <c r="U3049" i="12" s="1"/>
  <c r="U274" i="15"/>
  <c r="U3155" i="12" s="1"/>
  <c r="U291" i="15"/>
  <c r="U3337" i="12" s="1"/>
  <c r="U186" i="15"/>
  <c r="U2078" i="12" s="1"/>
  <c r="U187" i="15"/>
  <c r="U2112" i="12" s="1"/>
  <c r="U192" i="15"/>
  <c r="U2150" i="12" s="1"/>
  <c r="U193" i="15"/>
  <c r="U2184" i="12" s="1"/>
  <c r="U198" i="15"/>
  <c r="U2222" i="12" s="1"/>
  <c r="U199" i="15"/>
  <c r="U2256" i="12" s="1"/>
  <c r="U204" i="15"/>
  <c r="U2294" i="12" s="1"/>
  <c r="U205" i="15"/>
  <c r="U2327" i="12" s="1"/>
  <c r="U210" i="15"/>
  <c r="U2365" i="12" s="1"/>
  <c r="U211" i="15"/>
  <c r="U2399" i="12" s="1"/>
  <c r="U216" i="15"/>
  <c r="U2437" i="12" s="1"/>
  <c r="U217" i="15"/>
  <c r="U2471" i="12" s="1"/>
  <c r="U222" i="15"/>
  <c r="U2509" i="12" s="1"/>
  <c r="U223" i="15"/>
  <c r="U2543" i="12" s="1"/>
  <c r="U228" i="15"/>
  <c r="U2581" i="12" s="1"/>
  <c r="U229" i="15"/>
  <c r="U2615" i="12" s="1"/>
  <c r="U234" i="15"/>
  <c r="U2653" i="12" s="1"/>
  <c r="U235" i="15"/>
  <c r="U2687" i="12" s="1"/>
  <c r="U240" i="15"/>
  <c r="U2725" i="12" s="1"/>
  <c r="U241" i="15"/>
  <c r="U2759" i="12" s="1"/>
  <c r="U246" i="15"/>
  <c r="U2797" i="12" s="1"/>
  <c r="U247" i="15"/>
  <c r="U2831" i="12" s="1"/>
  <c r="U252" i="15"/>
  <c r="U2869" i="12" s="1"/>
  <c r="U253" i="15"/>
  <c r="U2903" i="12" s="1"/>
  <c r="U258" i="15"/>
  <c r="U2941" i="12" s="1"/>
  <c r="U259" i="15"/>
  <c r="U2975" i="12" s="1"/>
  <c r="U264" i="15"/>
  <c r="U3013" i="12" s="1"/>
  <c r="U265" i="15"/>
  <c r="U3047" i="12" s="1"/>
  <c r="U270" i="15"/>
  <c r="U3085" i="12" s="1"/>
  <c r="U271" i="15"/>
  <c r="U3119" i="12" s="1"/>
  <c r="U276" i="15"/>
  <c r="U3157" i="12" s="1"/>
  <c r="U277" i="15"/>
  <c r="U3191" i="12" s="1"/>
  <c r="U282" i="15"/>
  <c r="U3229" i="12" s="1"/>
  <c r="U283" i="15"/>
  <c r="U3263" i="12" s="1"/>
  <c r="U288" i="15"/>
  <c r="U3301" i="12" s="1"/>
  <c r="U289" i="15"/>
  <c r="U3335" i="12" s="1"/>
  <c r="U294" i="15"/>
  <c r="U3373" i="12" s="1"/>
  <c r="U295" i="15"/>
  <c r="U3407" i="12" s="1"/>
  <c r="U184" i="15"/>
  <c r="U2076" i="12" s="1"/>
  <c r="U189" i="15"/>
  <c r="U2114" i="12" s="1"/>
  <c r="U196" i="15"/>
  <c r="U2220" i="12" s="1"/>
  <c r="U213" i="15"/>
  <c r="U2401" i="12" s="1"/>
  <c r="U219" i="15"/>
  <c r="U2473" i="12" s="1"/>
  <c r="U244" i="15"/>
  <c r="U2795" i="12" s="1"/>
  <c r="U261" i="15"/>
  <c r="U2977" i="12" s="1"/>
  <c r="U268" i="15"/>
  <c r="U3083" i="12" s="1"/>
  <c r="U285" i="15"/>
  <c r="U3265" i="12" s="1"/>
  <c r="U292" i="15"/>
  <c r="U3371" i="12" s="1"/>
  <c r="U188" i="15"/>
  <c r="U2113" i="12" s="1"/>
  <c r="U194" i="15"/>
  <c r="U2185" i="12" s="1"/>
  <c r="U200" i="15"/>
  <c r="U2257" i="12" s="1"/>
  <c r="U206" i="15"/>
  <c r="U2328" i="12" s="1"/>
  <c r="U212" i="15"/>
  <c r="U2400" i="12" s="1"/>
  <c r="U218" i="15"/>
  <c r="U2472" i="12" s="1"/>
  <c r="U224" i="15"/>
  <c r="U2544" i="12" s="1"/>
  <c r="U230" i="15"/>
  <c r="U2616" i="12" s="1"/>
  <c r="U236" i="15"/>
  <c r="U2688" i="12" s="1"/>
  <c r="U242" i="15"/>
  <c r="U2760" i="12" s="1"/>
  <c r="U248" i="15"/>
  <c r="U2832" i="12" s="1"/>
  <c r="U254" i="15"/>
  <c r="U2904" i="12" s="1"/>
  <c r="U260" i="15"/>
  <c r="U2976" i="12" s="1"/>
  <c r="U266" i="15"/>
  <c r="U3048" i="12" s="1"/>
  <c r="U272" i="15"/>
  <c r="U3120" i="12" s="1"/>
  <c r="U278" i="15"/>
  <c r="U3192" i="12" s="1"/>
  <c r="U284" i="15"/>
  <c r="U3264" i="12" s="1"/>
  <c r="U290" i="15"/>
  <c r="U3336" i="12" s="1"/>
  <c r="U296" i="15"/>
  <c r="U3408" i="12" s="1"/>
  <c r="U195" i="15"/>
  <c r="U2186" i="12" s="1"/>
  <c r="U201" i="15"/>
  <c r="U2258" i="12" s="1"/>
  <c r="U207" i="15"/>
  <c r="U2329" i="12" s="1"/>
  <c r="U214" i="15"/>
  <c r="U2435" i="12" s="1"/>
  <c r="U231" i="15"/>
  <c r="U2617" i="12" s="1"/>
  <c r="U249" i="15"/>
  <c r="U2833" i="12" s="1"/>
  <c r="U256" i="15"/>
  <c r="U2939" i="12" s="1"/>
  <c r="U273" i="15"/>
  <c r="U3121" i="12" s="1"/>
  <c r="U280" i="15"/>
  <c r="U3227" i="12" s="1"/>
  <c r="U297" i="15"/>
  <c r="U3409" i="12" s="1"/>
  <c r="U225" i="15"/>
  <c r="U2545" i="12" s="1"/>
  <c r="U238" i="15"/>
  <c r="U2723" i="12" s="1"/>
  <c r="U255" i="15"/>
  <c r="U2905" i="12" s="1"/>
  <c r="U262" i="15"/>
  <c r="U3011" i="12" s="1"/>
  <c r="U279" i="15"/>
  <c r="U3193" i="12" s="1"/>
  <c r="U286" i="15"/>
  <c r="U3299" i="12" s="1"/>
  <c r="T13" i="14"/>
  <c r="T2834" i="12"/>
  <c r="T3302"/>
  <c r="T1647"/>
  <c r="T130"/>
  <c r="T2865"/>
  <c r="T994"/>
  <c r="T2690"/>
  <c r="T2726"/>
  <c r="T1606"/>
  <c r="T2295"/>
  <c r="T2618"/>
  <c r="T495"/>
  <c r="T1107"/>
  <c r="T1935"/>
  <c r="T958"/>
  <c r="T562"/>
  <c r="T279"/>
  <c r="T2505"/>
  <c r="T2079"/>
  <c r="T1863"/>
  <c r="T2007"/>
  <c r="T2582"/>
  <c r="T2361"/>
  <c r="T1282"/>
  <c r="T1030"/>
  <c r="T2937"/>
  <c r="T1431"/>
  <c r="T171"/>
  <c r="T382"/>
  <c r="T2654"/>
  <c r="T1426"/>
  <c r="T1930"/>
  <c r="T1611"/>
  <c r="T2074"/>
  <c r="T3266"/>
  <c r="T2187"/>
  <c r="T3410"/>
  <c r="T2043"/>
  <c r="T2290"/>
  <c r="T1179"/>
  <c r="T1138"/>
  <c r="T1318"/>
  <c r="T1575"/>
  <c r="T2721"/>
  <c r="T351"/>
  <c r="T2546"/>
  <c r="T2115"/>
  <c r="T1359"/>
  <c r="T3405"/>
  <c r="T1791"/>
  <c r="T814"/>
  <c r="T3009"/>
  <c r="T531"/>
  <c r="T2829"/>
  <c r="T207"/>
  <c r="T2038"/>
  <c r="T1822"/>
  <c r="T598"/>
  <c r="T387"/>
  <c r="T999"/>
  <c r="T670"/>
  <c r="T1714"/>
  <c r="T3153"/>
  <c r="T135"/>
  <c r="T2438"/>
  <c r="T459"/>
  <c r="T3189"/>
  <c r="T1498"/>
  <c r="T1570"/>
  <c r="T2151"/>
  <c r="T1683"/>
  <c r="T3230"/>
  <c r="T2613"/>
  <c r="T1174"/>
  <c r="T423"/>
  <c r="T2685"/>
  <c r="T3014"/>
  <c r="T1143"/>
  <c r="T2223"/>
  <c r="T2978"/>
  <c r="T274"/>
  <c r="T2577"/>
  <c r="T2366"/>
  <c r="T3297"/>
  <c r="T2798"/>
  <c r="T783"/>
  <c r="T315"/>
  <c r="T675"/>
  <c r="T3158"/>
  <c r="T3369"/>
  <c r="T1539"/>
  <c r="T639"/>
  <c r="T3045"/>
  <c r="T1287"/>
  <c r="T1246"/>
  <c r="T1390"/>
  <c r="T2942"/>
  <c r="T927"/>
  <c r="T886"/>
  <c r="T1102"/>
  <c r="T3374"/>
  <c r="T1899"/>
  <c r="T711"/>
  <c r="T63"/>
  <c r="T1323"/>
  <c r="T58"/>
  <c r="T2433"/>
  <c r="T1462"/>
  <c r="T1642"/>
  <c r="T3122"/>
  <c r="T2218"/>
  <c r="T1503"/>
  <c r="T2397"/>
  <c r="T1966"/>
  <c r="T1215"/>
  <c r="T1755"/>
  <c r="T2901"/>
  <c r="T2002"/>
  <c r="T3081"/>
  <c r="T346"/>
  <c r="T2110"/>
  <c r="T243"/>
  <c r="T2325"/>
  <c r="T3050"/>
  <c r="T1395"/>
  <c r="T2402"/>
  <c r="T2906"/>
  <c r="T1750"/>
  <c r="T1251"/>
  <c r="T2762"/>
  <c r="T1534"/>
  <c r="T526"/>
  <c r="T2146"/>
  <c r="T1354"/>
  <c r="T3333"/>
  <c r="T3086"/>
  <c r="T1035"/>
  <c r="T1719"/>
  <c r="T1467"/>
  <c r="T3117"/>
  <c r="T2469"/>
  <c r="T2793"/>
  <c r="T1210"/>
  <c r="T1827"/>
  <c r="T2182"/>
  <c r="T3261"/>
  <c r="T850"/>
  <c r="T454"/>
  <c r="T2259"/>
  <c r="T490"/>
  <c r="T418"/>
  <c r="T567"/>
  <c r="T891"/>
  <c r="T2330"/>
  <c r="T2510"/>
  <c r="T202"/>
  <c r="T3225"/>
  <c r="T166"/>
  <c r="T2870"/>
  <c r="T963"/>
  <c r="T1786"/>
  <c r="T94"/>
  <c r="T1894"/>
  <c r="T778"/>
  <c r="T3338"/>
  <c r="T603"/>
  <c r="T22"/>
  <c r="T1971"/>
  <c r="T99"/>
  <c r="T1858"/>
  <c r="T3194"/>
  <c r="T706"/>
  <c r="T2474"/>
  <c r="T819"/>
  <c r="T1678"/>
  <c r="T1071"/>
  <c r="T238"/>
  <c r="T2757"/>
  <c r="T27"/>
  <c r="T2973"/>
  <c r="T855"/>
  <c r="T2254"/>
  <c r="T742"/>
  <c r="T922"/>
  <c r="T747"/>
  <c r="T310"/>
  <c r="T2649"/>
  <c r="T1066"/>
  <c r="T2541"/>
  <c r="T634"/>
  <c r="U14" i="14" l="1"/>
  <c r="U18"/>
  <c r="U22"/>
  <c r="U26"/>
  <c r="U164" i="12" s="1"/>
  <c r="U30" i="14"/>
  <c r="U201" i="12" s="1"/>
  <c r="U34" i="14"/>
  <c r="U38"/>
  <c r="U42"/>
  <c r="U345" i="12" s="1"/>
  <c r="U46" i="14"/>
  <c r="U415" i="12" s="1"/>
  <c r="U50" i="14"/>
  <c r="U54"/>
  <c r="U58"/>
  <c r="U559" i="12" s="1"/>
  <c r="U62" i="14"/>
  <c r="U596" i="12" s="1"/>
  <c r="U66" i="14"/>
  <c r="U70"/>
  <c r="U74"/>
  <c r="U740" i="12" s="1"/>
  <c r="U78" i="14"/>
  <c r="U777" i="12" s="1"/>
  <c r="U82" i="14"/>
  <c r="U86"/>
  <c r="U90"/>
  <c r="U921" i="12" s="1"/>
  <c r="U94" i="14"/>
  <c r="U991" i="12" s="1"/>
  <c r="U98" i="14"/>
  <c r="U102"/>
  <c r="U106"/>
  <c r="U1135" i="12" s="1"/>
  <c r="U110" i="14"/>
  <c r="U1172" i="12" s="1"/>
  <c r="U114" i="14"/>
  <c r="U118"/>
  <c r="U122"/>
  <c r="U1316" i="12" s="1"/>
  <c r="U126" i="14"/>
  <c r="U1353" i="12" s="1"/>
  <c r="U130" i="14"/>
  <c r="U134"/>
  <c r="U138"/>
  <c r="U1497" i="12" s="1"/>
  <c r="U142" i="14"/>
  <c r="U1567" i="12" s="1"/>
  <c r="U146" i="14"/>
  <c r="U150"/>
  <c r="U154"/>
  <c r="U1711" i="12" s="1"/>
  <c r="U158" i="14"/>
  <c r="U162"/>
  <c r="U166"/>
  <c r="U170"/>
  <c r="U1892" i="12" s="1"/>
  <c r="U174" i="14"/>
  <c r="U1929" i="12" s="1"/>
  <c r="U178" i="14"/>
  <c r="U182"/>
  <c r="U186"/>
  <c r="U2073" i="12" s="1"/>
  <c r="U190" i="14"/>
  <c r="U2143" i="12" s="1"/>
  <c r="U194" i="14"/>
  <c r="U198"/>
  <c r="U202"/>
  <c r="U2287" i="12" s="1"/>
  <c r="U206" i="14"/>
  <c r="U2323" i="12" s="1"/>
  <c r="U210" i="14"/>
  <c r="U214"/>
  <c r="U218"/>
  <c r="U2467" i="12" s="1"/>
  <c r="U222" i="14"/>
  <c r="U2504" i="12" s="1"/>
  <c r="U226" i="14"/>
  <c r="U230"/>
  <c r="U234"/>
  <c r="U2648" i="12" s="1"/>
  <c r="U238" i="14"/>
  <c r="U2718" i="12" s="1"/>
  <c r="U242" i="14"/>
  <c r="U246"/>
  <c r="U250"/>
  <c r="U2862" i="12" s="1"/>
  <c r="U254" i="14"/>
  <c r="U2899" i="12" s="1"/>
  <c r="U258" i="14"/>
  <c r="U262"/>
  <c r="U266"/>
  <c r="U3043" i="12" s="1"/>
  <c r="U270" i="14"/>
  <c r="U3080" i="12" s="1"/>
  <c r="U274" i="14"/>
  <c r="U278"/>
  <c r="U282"/>
  <c r="U3224" i="12" s="1"/>
  <c r="U286" i="14"/>
  <c r="U3294" i="12" s="1"/>
  <c r="U290" i="14"/>
  <c r="U294"/>
  <c r="U15"/>
  <c r="AD15" s="1"/>
  <c r="U19"/>
  <c r="U91" i="12" s="1"/>
  <c r="U23" i="14"/>
  <c r="U27"/>
  <c r="U31"/>
  <c r="U235" i="12" s="1"/>
  <c r="U35" i="14"/>
  <c r="U272" i="12" s="1"/>
  <c r="U39" i="14"/>
  <c r="U43"/>
  <c r="U47"/>
  <c r="U416" i="12" s="1"/>
  <c r="U51" i="14"/>
  <c r="U453" i="12" s="1"/>
  <c r="U55" i="14"/>
  <c r="U59"/>
  <c r="U63"/>
  <c r="U597" i="12" s="1"/>
  <c r="U67" i="14"/>
  <c r="U667" i="12" s="1"/>
  <c r="U71" i="14"/>
  <c r="U75"/>
  <c r="U79"/>
  <c r="U811" i="12" s="1"/>
  <c r="U83" i="14"/>
  <c r="U848" i="12" s="1"/>
  <c r="U87" i="14"/>
  <c r="U91"/>
  <c r="U95"/>
  <c r="U992" i="12" s="1"/>
  <c r="U99" i="14"/>
  <c r="U1029" i="12" s="1"/>
  <c r="U103" i="14"/>
  <c r="U107"/>
  <c r="U111"/>
  <c r="U1173" i="12" s="1"/>
  <c r="U115" i="14"/>
  <c r="U1243" i="12" s="1"/>
  <c r="U119" i="14"/>
  <c r="U123"/>
  <c r="U127"/>
  <c r="U1387" i="12" s="1"/>
  <c r="U131" i="14"/>
  <c r="U1424" i="12" s="1"/>
  <c r="U135" i="14"/>
  <c r="U139"/>
  <c r="U143"/>
  <c r="U1568" i="12" s="1"/>
  <c r="U147" i="14"/>
  <c r="U1605" i="12" s="1"/>
  <c r="U151" i="14"/>
  <c r="U155"/>
  <c r="U159"/>
  <c r="U1749" i="12" s="1"/>
  <c r="U163" i="14"/>
  <c r="U1819" i="12" s="1"/>
  <c r="U167" i="14"/>
  <c r="U171"/>
  <c r="U175"/>
  <c r="U1963" i="12" s="1"/>
  <c r="U179" i="14"/>
  <c r="U2000" i="12" s="1"/>
  <c r="U183" i="14"/>
  <c r="U187"/>
  <c r="U191"/>
  <c r="U2144" i="12" s="1"/>
  <c r="U195" i="14"/>
  <c r="U199"/>
  <c r="U203"/>
  <c r="U207"/>
  <c r="U2324" i="12" s="1"/>
  <c r="U211" i="14"/>
  <c r="U2394" i="12" s="1"/>
  <c r="U215" i="14"/>
  <c r="U219"/>
  <c r="U223"/>
  <c r="U2538" i="12" s="1"/>
  <c r="U227" i="14"/>
  <c r="U2575" i="12" s="1"/>
  <c r="U231" i="14"/>
  <c r="U235"/>
  <c r="U239"/>
  <c r="U2719" i="12" s="1"/>
  <c r="U243" i="14"/>
  <c r="U2756" i="12" s="1"/>
  <c r="U247" i="14"/>
  <c r="U251"/>
  <c r="U255"/>
  <c r="U2900" i="12" s="1"/>
  <c r="U259" i="14"/>
  <c r="U2970" i="12" s="1"/>
  <c r="U263" i="14"/>
  <c r="U267"/>
  <c r="U271"/>
  <c r="U3114" i="12" s="1"/>
  <c r="U275" i="14"/>
  <c r="U3151" i="12" s="1"/>
  <c r="U279" i="14"/>
  <c r="U283"/>
  <c r="U3259" i="12" s="1"/>
  <c r="U287" i="14"/>
  <c r="U3295" i="12" s="1"/>
  <c r="U291" i="14"/>
  <c r="U3332" i="12" s="1"/>
  <c r="U295" i="14"/>
  <c r="U16"/>
  <c r="U20"/>
  <c r="U92" i="12" s="1"/>
  <c r="U24" i="14"/>
  <c r="U129" i="12" s="1"/>
  <c r="U28" i="14"/>
  <c r="U32"/>
  <c r="U36"/>
  <c r="U273" i="12" s="1"/>
  <c r="U40" i="14"/>
  <c r="U343" i="12" s="1"/>
  <c r="U44" i="14"/>
  <c r="U48"/>
  <c r="U417" i="12" s="1"/>
  <c r="U52" i="14"/>
  <c r="U487" i="12" s="1"/>
  <c r="U56" i="14"/>
  <c r="U524" i="12" s="1"/>
  <c r="U60" i="14"/>
  <c r="U64"/>
  <c r="U631" i="12" s="1"/>
  <c r="U68" i="14"/>
  <c r="U668" i="12" s="1"/>
  <c r="U72" i="14"/>
  <c r="U705" i="12" s="1"/>
  <c r="U76" i="14"/>
  <c r="U80"/>
  <c r="U84"/>
  <c r="U849" i="12" s="1"/>
  <c r="U88" i="14"/>
  <c r="U919" i="12" s="1"/>
  <c r="U92" i="14"/>
  <c r="U96"/>
  <c r="U100"/>
  <c r="U1063" i="12" s="1"/>
  <c r="U104" i="14"/>
  <c r="U1100" i="12" s="1"/>
  <c r="U108" i="14"/>
  <c r="U112"/>
  <c r="U1207" i="12" s="1"/>
  <c r="U116" i="14"/>
  <c r="U1244" i="12" s="1"/>
  <c r="U120" i="14"/>
  <c r="U1281" i="12" s="1"/>
  <c r="U124" i="14"/>
  <c r="U128"/>
  <c r="U1388" i="12" s="1"/>
  <c r="U132" i="14"/>
  <c r="U1425" i="12" s="1"/>
  <c r="U136" i="14"/>
  <c r="U1495" i="12" s="1"/>
  <c r="U140" i="14"/>
  <c r="U144"/>
  <c r="U1569" i="12" s="1"/>
  <c r="U148" i="14"/>
  <c r="U1639" i="12" s="1"/>
  <c r="U152" i="14"/>
  <c r="U1676" i="12" s="1"/>
  <c r="U156" i="14"/>
  <c r="U160"/>
  <c r="U1783" i="12" s="1"/>
  <c r="U164" i="14"/>
  <c r="U1820" i="12" s="1"/>
  <c r="U168" i="14"/>
  <c r="U1857" i="12" s="1"/>
  <c r="U172" i="14"/>
  <c r="U176"/>
  <c r="U180"/>
  <c r="U2001" i="12" s="1"/>
  <c r="U184" i="14"/>
  <c r="U2071" i="12" s="1"/>
  <c r="U188" i="14"/>
  <c r="U192"/>
  <c r="U2145" i="12" s="1"/>
  <c r="U196" i="14"/>
  <c r="U2215" i="12" s="1"/>
  <c r="U200" i="14"/>
  <c r="U2252" i="12" s="1"/>
  <c r="U204" i="14"/>
  <c r="U208"/>
  <c r="U2358" i="12" s="1"/>
  <c r="U212" i="14"/>
  <c r="U2395" i="12" s="1"/>
  <c r="U216" i="14"/>
  <c r="U2432" i="12" s="1"/>
  <c r="U220" i="14"/>
  <c r="U224"/>
  <c r="U2539" i="12" s="1"/>
  <c r="U228" i="14"/>
  <c r="U2576" i="12" s="1"/>
  <c r="U232" i="14"/>
  <c r="U2646" i="12" s="1"/>
  <c r="U236" i="14"/>
  <c r="U240"/>
  <c r="U2720" i="12" s="1"/>
  <c r="U244" i="14"/>
  <c r="U2790" i="12" s="1"/>
  <c r="U248" i="14"/>
  <c r="U2827" i="12" s="1"/>
  <c r="U252" i="14"/>
  <c r="U256"/>
  <c r="U2934" i="12" s="1"/>
  <c r="U260" i="14"/>
  <c r="U2971" i="12" s="1"/>
  <c r="U264" i="14"/>
  <c r="U3008" i="12" s="1"/>
  <c r="U268" i="14"/>
  <c r="U272"/>
  <c r="U3115" i="12" s="1"/>
  <c r="U276" i="14"/>
  <c r="U3152" i="12" s="1"/>
  <c r="U280" i="14"/>
  <c r="U3222" i="12" s="1"/>
  <c r="U284" i="14"/>
  <c r="U288"/>
  <c r="U292"/>
  <c r="U3366" i="12" s="1"/>
  <c r="U296" i="14"/>
  <c r="U3403" i="12" s="1"/>
  <c r="U17" i="14"/>
  <c r="U21"/>
  <c r="U93" i="12" s="1"/>
  <c r="U25" i="14"/>
  <c r="U163" i="12" s="1"/>
  <c r="U29" i="14"/>
  <c r="U200" i="12" s="1"/>
  <c r="U33" i="14"/>
  <c r="U37"/>
  <c r="U41"/>
  <c r="U344" i="12" s="1"/>
  <c r="U45" i="14"/>
  <c r="U381" i="12" s="1"/>
  <c r="U49" i="14"/>
  <c r="U451" i="12" s="1"/>
  <c r="U53" i="14"/>
  <c r="U57"/>
  <c r="U525" i="12" s="1"/>
  <c r="U61" i="14"/>
  <c r="U595" i="12" s="1"/>
  <c r="U65" i="14"/>
  <c r="U632" i="12" s="1"/>
  <c r="U69" i="14"/>
  <c r="U669" i="12" s="1"/>
  <c r="U73" i="14"/>
  <c r="U739" i="12" s="1"/>
  <c r="U77" i="14"/>
  <c r="U776" i="12" s="1"/>
  <c r="U81" i="14"/>
  <c r="U813" i="12" s="1"/>
  <c r="U85" i="14"/>
  <c r="U883" i="12" s="1"/>
  <c r="U89" i="14"/>
  <c r="U920" i="12" s="1"/>
  <c r="U93" i="14"/>
  <c r="U957" i="12" s="1"/>
  <c r="U97" i="14"/>
  <c r="U1027" i="12" s="1"/>
  <c r="U101" i="14"/>
  <c r="U1064" i="12" s="1"/>
  <c r="U105" i="14"/>
  <c r="U1101" i="12" s="1"/>
  <c r="U109" i="14"/>
  <c r="U1171" i="12" s="1"/>
  <c r="U113" i="14"/>
  <c r="U1208" i="12" s="1"/>
  <c r="U117" i="14"/>
  <c r="U1245" i="12" s="1"/>
  <c r="U121" i="14"/>
  <c r="U1315" i="12" s="1"/>
  <c r="U125" i="14"/>
  <c r="U1352" i="12" s="1"/>
  <c r="U129" i="14"/>
  <c r="U1389" i="12" s="1"/>
  <c r="U133" i="14"/>
  <c r="U1459" i="12" s="1"/>
  <c r="U137" i="14"/>
  <c r="U1496" i="12" s="1"/>
  <c r="U141" i="14"/>
  <c r="U1533" i="12" s="1"/>
  <c r="U145" i="14"/>
  <c r="U1603" i="12" s="1"/>
  <c r="U149" i="14"/>
  <c r="U1640" i="12" s="1"/>
  <c r="U153" i="14"/>
  <c r="U1677" i="12" s="1"/>
  <c r="U157" i="14"/>
  <c r="U1747" i="12" s="1"/>
  <c r="U161" i="14"/>
  <c r="U1784" i="12" s="1"/>
  <c r="U165" i="14"/>
  <c r="U1821" i="12" s="1"/>
  <c r="U169" i="14"/>
  <c r="U1891" i="12" s="1"/>
  <c r="U173" i="14"/>
  <c r="U1928" i="12" s="1"/>
  <c r="U177" i="14"/>
  <c r="U1965" i="12" s="1"/>
  <c r="U181" i="14"/>
  <c r="U2035" i="12" s="1"/>
  <c r="U185" i="14"/>
  <c r="U2072" i="12" s="1"/>
  <c r="U189" i="14"/>
  <c r="U2109" i="12" s="1"/>
  <c r="U193" i="14"/>
  <c r="U2179" i="12" s="1"/>
  <c r="U197" i="14"/>
  <c r="U2216" i="12" s="1"/>
  <c r="U201" i="14"/>
  <c r="U2253" i="12" s="1"/>
  <c r="U205" i="14"/>
  <c r="U2322" i="12" s="1"/>
  <c r="U209" i="14"/>
  <c r="U2359" i="12" s="1"/>
  <c r="U213" i="14"/>
  <c r="U2396" i="12" s="1"/>
  <c r="U217" i="14"/>
  <c r="U2466" i="12" s="1"/>
  <c r="U221" i="14"/>
  <c r="U2503" i="12" s="1"/>
  <c r="U225" i="14"/>
  <c r="U2540" i="12" s="1"/>
  <c r="U229" i="14"/>
  <c r="U2610" i="12" s="1"/>
  <c r="U233" i="14"/>
  <c r="U2647" i="12" s="1"/>
  <c r="U237" i="14"/>
  <c r="U2684" i="12" s="1"/>
  <c r="U241" i="14"/>
  <c r="U2754" i="12" s="1"/>
  <c r="U245" i="14"/>
  <c r="U2791" i="12" s="1"/>
  <c r="U249" i="14"/>
  <c r="U2828" i="12" s="1"/>
  <c r="U253" i="14"/>
  <c r="U2898" i="12" s="1"/>
  <c r="U257" i="14"/>
  <c r="U2935" i="12" s="1"/>
  <c r="U261" i="14"/>
  <c r="U2972" i="12" s="1"/>
  <c r="U265" i="14"/>
  <c r="U3042" i="12" s="1"/>
  <c r="U269" i="14"/>
  <c r="U3079" i="12" s="1"/>
  <c r="U273" i="14"/>
  <c r="U3116" i="12" s="1"/>
  <c r="U277" i="14"/>
  <c r="U3186" i="12" s="1"/>
  <c r="U281" i="14"/>
  <c r="U3223" i="12" s="1"/>
  <c r="U285" i="14"/>
  <c r="U289"/>
  <c r="U3330" i="12" s="1"/>
  <c r="U293" i="14"/>
  <c r="U3367" i="12" s="1"/>
  <c r="U297" i="14"/>
  <c r="U3404" i="12" s="1"/>
  <c r="AD14" i="14"/>
  <c r="U236" i="12"/>
  <c r="U308"/>
  <c r="U380"/>
  <c r="U452"/>
  <c r="U812"/>
  <c r="U884"/>
  <c r="U956"/>
  <c r="U1028"/>
  <c r="U1460"/>
  <c r="U1532"/>
  <c r="U1604"/>
  <c r="U1748"/>
  <c r="U1964"/>
  <c r="AD16" i="14"/>
  <c r="U127" i="12"/>
  <c r="U165"/>
  <c r="U199"/>
  <c r="U237"/>
  <c r="U271"/>
  <c r="U309"/>
  <c r="U703"/>
  <c r="U741"/>
  <c r="U775"/>
  <c r="U847"/>
  <c r="U885"/>
  <c r="U1279"/>
  <c r="U1317"/>
  <c r="U1351"/>
  <c r="U1423"/>
  <c r="U1461"/>
  <c r="U1855"/>
  <c r="U1893"/>
  <c r="U1927"/>
  <c r="U1999"/>
  <c r="U2037"/>
  <c r="AD17" i="14"/>
  <c r="U128" i="12"/>
  <c r="U488"/>
  <c r="U560"/>
  <c r="U704"/>
  <c r="U1136"/>
  <c r="U1280"/>
  <c r="U1712"/>
  <c r="U1856"/>
  <c r="U13" i="14"/>
  <c r="AD13" s="1"/>
  <c r="AD18"/>
  <c r="U307" i="12"/>
  <c r="U379"/>
  <c r="U489"/>
  <c r="U523"/>
  <c r="U561"/>
  <c r="U633"/>
  <c r="U955"/>
  <c r="U993"/>
  <c r="U1065"/>
  <c r="U1099"/>
  <c r="U1137"/>
  <c r="U1209"/>
  <c r="U1531"/>
  <c r="U1641"/>
  <c r="U1675"/>
  <c r="U1713"/>
  <c r="U1785"/>
  <c r="U2181"/>
  <c r="U2430"/>
  <c r="U2468"/>
  <c r="U2502"/>
  <c r="U2574"/>
  <c r="U2612"/>
  <c r="U3006"/>
  <c r="U3044"/>
  <c r="U3078"/>
  <c r="U3150"/>
  <c r="U3188"/>
  <c r="U3260"/>
  <c r="U2036"/>
  <c r="U2288"/>
  <c r="U2431"/>
  <c r="U2863"/>
  <c r="U3007"/>
  <c r="U2107"/>
  <c r="U2217"/>
  <c r="U2251"/>
  <c r="U2289"/>
  <c r="U2360"/>
  <c r="U2682"/>
  <c r="U2792"/>
  <c r="U2826"/>
  <c r="U2864"/>
  <c r="U2936"/>
  <c r="U3258"/>
  <c r="U3296"/>
  <c r="U3368"/>
  <c r="U3402"/>
  <c r="U2108"/>
  <c r="U2180"/>
  <c r="U2683"/>
  <c r="U2611"/>
  <c r="U3187"/>
  <c r="U2755"/>
  <c r="U3331"/>
  <c r="AD23" i="14"/>
  <c r="AD29"/>
  <c r="AD35"/>
  <c r="AD41"/>
  <c r="AD22"/>
  <c r="AD28"/>
  <c r="AD34"/>
  <c r="AD40"/>
  <c r="AD19"/>
  <c r="AD24"/>
  <c r="AD25"/>
  <c r="AD30"/>
  <c r="AD31"/>
  <c r="AD36"/>
  <c r="AD37"/>
  <c r="AD42"/>
  <c r="AD43"/>
  <c r="AD21"/>
  <c r="AD27"/>
  <c r="AD33"/>
  <c r="AD39"/>
  <c r="AD20"/>
  <c r="AD26"/>
  <c r="AD32"/>
  <c r="AD38"/>
  <c r="T424" i="12"/>
  <c r="F21" i="13" s="1"/>
  <c r="D21"/>
  <c r="D32"/>
  <c r="T820" i="12"/>
  <c r="F32" i="13" s="1"/>
  <c r="T1216" i="12"/>
  <c r="F43" i="13" s="1"/>
  <c r="D43"/>
  <c r="D53"/>
  <c r="T1576" i="12"/>
  <c r="F53" i="13" s="1"/>
  <c r="T1972" i="12"/>
  <c r="F64" i="13" s="1"/>
  <c r="D64"/>
  <c r="E74"/>
  <c r="D40"/>
  <c r="T1108" i="12"/>
  <c r="F40" i="13" s="1"/>
  <c r="T2260" i="12"/>
  <c r="F72" i="13" s="1"/>
  <c r="D72"/>
  <c r="E12"/>
  <c r="T532" i="12"/>
  <c r="F24" i="13" s="1"/>
  <c r="D24"/>
  <c r="E34"/>
  <c r="D45"/>
  <c r="T1288" i="12"/>
  <c r="F45" i="13" s="1"/>
  <c r="T1684" i="12"/>
  <c r="F56" i="13" s="1"/>
  <c r="D56"/>
  <c r="E66"/>
  <c r="E18"/>
  <c r="D29"/>
  <c r="T712" i="12"/>
  <c r="F29" i="13" s="1"/>
  <c r="E50"/>
  <c r="D61"/>
  <c r="T1864" i="12"/>
  <c r="F61" i="13" s="1"/>
  <c r="D16"/>
  <c r="T244" i="12"/>
  <c r="F16" i="13" s="1"/>
  <c r="E26"/>
  <c r="D37"/>
  <c r="T1000" i="12"/>
  <c r="F37" i="13" s="1"/>
  <c r="D48"/>
  <c r="T1396" i="12"/>
  <c r="F48" i="13" s="1"/>
  <c r="E58"/>
  <c r="T2152" i="12"/>
  <c r="F69" i="13" s="1"/>
  <c r="D69"/>
  <c r="T2439" i="12"/>
  <c r="F77" i="13" s="1"/>
  <c r="D77"/>
  <c r="D80"/>
  <c r="T2547" i="12"/>
  <c r="F80" i="13" s="1"/>
  <c r="E82"/>
  <c r="D85"/>
  <c r="T2727" i="12"/>
  <c r="F85" i="13" s="1"/>
  <c r="T2835" i="12"/>
  <c r="F88" i="13" s="1"/>
  <c r="D88"/>
  <c r="E90"/>
  <c r="D96"/>
  <c r="T3123" i="12"/>
  <c r="F96" i="13" s="1"/>
  <c r="E98"/>
  <c r="D101"/>
  <c r="T3303" i="12"/>
  <c r="F101" i="13" s="1"/>
  <c r="D104"/>
  <c r="T3411" i="12"/>
  <c r="F104" i="13" s="1"/>
  <c r="E11"/>
  <c r="D14"/>
  <c r="T172" i="12"/>
  <c r="F14" i="13" s="1"/>
  <c r="E16"/>
  <c r="D19"/>
  <c r="T352" i="12"/>
  <c r="F19" i="13" s="1"/>
  <c r="D22"/>
  <c r="T460" i="12"/>
  <c r="F22" i="13" s="1"/>
  <c r="E24"/>
  <c r="D27"/>
  <c r="T640" i="12"/>
  <c r="F27" i="13" s="1"/>
  <c r="T748" i="12"/>
  <c r="F30" i="13" s="1"/>
  <c r="D30"/>
  <c r="E32"/>
  <c r="D35"/>
  <c r="T928" i="12"/>
  <c r="F35" i="13" s="1"/>
  <c r="T1036" i="12"/>
  <c r="F38" i="13" s="1"/>
  <c r="D38"/>
  <c r="E40"/>
  <c r="E43"/>
  <c r="D46"/>
  <c r="T1324" i="12"/>
  <c r="F46" i="13" s="1"/>
  <c r="E48"/>
  <c r="T1504" i="12"/>
  <c r="F51" i="13" s="1"/>
  <c r="D51"/>
  <c r="D54"/>
  <c r="T1612" i="12"/>
  <c r="F54" i="13" s="1"/>
  <c r="E56"/>
  <c r="T1792" i="12"/>
  <c r="F59" i="13" s="1"/>
  <c r="D59"/>
  <c r="T1900" i="12"/>
  <c r="F62" i="13" s="1"/>
  <c r="D62"/>
  <c r="E64"/>
  <c r="T2080" i="12"/>
  <c r="F67" i="13" s="1"/>
  <c r="D67"/>
  <c r="D70"/>
  <c r="T2188" i="12"/>
  <c r="F70" i="13" s="1"/>
  <c r="E72"/>
  <c r="T2367" i="12"/>
  <c r="F75" i="13" s="1"/>
  <c r="D75"/>
  <c r="D78"/>
  <c r="T2475" i="12"/>
  <c r="F78" i="13" s="1"/>
  <c r="E80"/>
  <c r="D83"/>
  <c r="T2655" i="12"/>
  <c r="F83" i="13" s="1"/>
  <c r="D86"/>
  <c r="T2763" i="12"/>
  <c r="F86" i="13" s="1"/>
  <c r="E88"/>
  <c r="T2943" i="12"/>
  <c r="F91" i="13" s="1"/>
  <c r="D91"/>
  <c r="T3051" i="12"/>
  <c r="F94" i="13" s="1"/>
  <c r="D94"/>
  <c r="E96"/>
  <c r="D99"/>
  <c r="T3231" i="12"/>
  <c r="F99" i="13" s="1"/>
  <c r="D102"/>
  <c r="T3339" i="12"/>
  <c r="F102" i="13" s="1"/>
  <c r="E104"/>
  <c r="D11"/>
  <c r="T64" i="12"/>
  <c r="F11" i="13" s="1"/>
  <c r="E14"/>
  <c r="T280" i="12"/>
  <c r="F17" i="13" s="1"/>
  <c r="D17"/>
  <c r="T388" i="12"/>
  <c r="F20" i="13" s="1"/>
  <c r="D20"/>
  <c r="E22"/>
  <c r="D25"/>
  <c r="T568" i="12"/>
  <c r="F25" i="13" s="1"/>
  <c r="T676" i="12"/>
  <c r="F28" i="13" s="1"/>
  <c r="D28"/>
  <c r="E30"/>
  <c r="T856" i="12"/>
  <c r="F33" i="13" s="1"/>
  <c r="D33"/>
  <c r="D36"/>
  <c r="T964" i="12"/>
  <c r="F36" i="13" s="1"/>
  <c r="E38"/>
  <c r="T1144" i="12"/>
  <c r="F41" i="13" s="1"/>
  <c r="D41"/>
  <c r="D44"/>
  <c r="T1252" i="12"/>
  <c r="F44" i="13" s="1"/>
  <c r="E46"/>
  <c r="D49"/>
  <c r="T1432" i="12"/>
  <c r="F49" i="13" s="1"/>
  <c r="D52"/>
  <c r="T1540" i="12"/>
  <c r="F52" i="13" s="1"/>
  <c r="E54"/>
  <c r="D57"/>
  <c r="T1720" i="12"/>
  <c r="F57" i="13" s="1"/>
  <c r="T1828" i="12"/>
  <c r="F60" i="13" s="1"/>
  <c r="D60"/>
  <c r="E62"/>
  <c r="D65"/>
  <c r="T2008" i="12"/>
  <c r="F65" i="13" s="1"/>
  <c r="D68"/>
  <c r="T2116" i="12"/>
  <c r="F68" i="13" s="1"/>
  <c r="E70"/>
  <c r="D73"/>
  <c r="T2296" i="12"/>
  <c r="F73" i="13" s="1"/>
  <c r="D76"/>
  <c r="T2403" i="12"/>
  <c r="F76" i="13" s="1"/>
  <c r="E78"/>
  <c r="D81"/>
  <c r="T2583" i="12"/>
  <c r="F81" i="13" s="1"/>
  <c r="D84"/>
  <c r="T2691" i="12"/>
  <c r="F84" i="13" s="1"/>
  <c r="E86"/>
  <c r="D89"/>
  <c r="T2871" i="12"/>
  <c r="F89" i="13" s="1"/>
  <c r="T2979" i="12"/>
  <c r="F92" i="13" s="1"/>
  <c r="D92"/>
  <c r="E94"/>
  <c r="D97"/>
  <c r="T3159" i="12"/>
  <c r="F97" i="13" s="1"/>
  <c r="T3267" i="12"/>
  <c r="F100" i="13" s="1"/>
  <c r="D100"/>
  <c r="E102"/>
  <c r="D93"/>
  <c r="T3015" i="12"/>
  <c r="F93" i="13" s="1"/>
  <c r="D12"/>
  <c r="T100" i="12"/>
  <c r="F12" i="13" s="1"/>
  <c r="D15"/>
  <c r="T208" i="12"/>
  <c r="F15" i="13" s="1"/>
  <c r="T316" i="12"/>
  <c r="F18" i="13" s="1"/>
  <c r="D18"/>
  <c r="E20"/>
  <c r="T496" i="12"/>
  <c r="F23" i="13" s="1"/>
  <c r="D23"/>
  <c r="D26"/>
  <c r="T604" i="12"/>
  <c r="F26" i="13" s="1"/>
  <c r="E28"/>
  <c r="T784" i="12"/>
  <c r="F31" i="13" s="1"/>
  <c r="D31"/>
  <c r="T892" i="12"/>
  <c r="F34" i="13" s="1"/>
  <c r="D34"/>
  <c r="E36"/>
  <c r="T1072" i="12"/>
  <c r="F39" i="13" s="1"/>
  <c r="D39"/>
  <c r="D42"/>
  <c r="T1180" i="12"/>
  <c r="F42" i="13" s="1"/>
  <c r="E44"/>
  <c r="D47"/>
  <c r="T1360" i="12"/>
  <c r="F47" i="13" s="1"/>
  <c r="T1468" i="12"/>
  <c r="F50" i="13" s="1"/>
  <c r="D50"/>
  <c r="E52"/>
  <c r="T1648" i="12"/>
  <c r="F55" i="13" s="1"/>
  <c r="D55"/>
  <c r="D58"/>
  <c r="T1756" i="12"/>
  <c r="F58" i="13" s="1"/>
  <c r="E60"/>
  <c r="D63"/>
  <c r="T1936" i="12"/>
  <c r="F63" i="13" s="1"/>
  <c r="T2044" i="12"/>
  <c r="F66" i="13" s="1"/>
  <c r="D66"/>
  <c r="E68"/>
  <c r="D71"/>
  <c r="T2224" i="12"/>
  <c r="F71" i="13" s="1"/>
  <c r="T2331" i="12"/>
  <c r="F74" i="13" s="1"/>
  <c r="D74"/>
  <c r="E76"/>
  <c r="D79"/>
  <c r="T2511" i="12"/>
  <c r="F79" i="13" s="1"/>
  <c r="D82"/>
  <c r="T2619" i="12"/>
  <c r="F82" i="13" s="1"/>
  <c r="E84"/>
  <c r="D87"/>
  <c r="T2799" i="12"/>
  <c r="F87" i="13" s="1"/>
  <c r="T2907" i="12"/>
  <c r="F90" i="13" s="1"/>
  <c r="D90"/>
  <c r="E92"/>
  <c r="D95"/>
  <c r="T3087" i="12"/>
  <c r="F95" i="13" s="1"/>
  <c r="T3195" i="12"/>
  <c r="F98" i="13" s="1"/>
  <c r="D98"/>
  <c r="E100"/>
  <c r="D103"/>
  <c r="T3375" i="12"/>
  <c r="F103" i="13" s="1"/>
  <c r="E10"/>
  <c r="T136" i="12"/>
  <c r="F13" i="13" s="1"/>
  <c r="D13"/>
  <c r="E15"/>
  <c r="E17"/>
  <c r="E19"/>
  <c r="E21"/>
  <c r="E23"/>
  <c r="E25"/>
  <c r="E27"/>
  <c r="E29"/>
  <c r="E31"/>
  <c r="E33"/>
  <c r="E35"/>
  <c r="E37"/>
  <c r="E39"/>
  <c r="E41"/>
  <c r="E42"/>
  <c r="E45"/>
  <c r="E47"/>
  <c r="E49"/>
  <c r="E51"/>
  <c r="E53"/>
  <c r="E55"/>
  <c r="E57"/>
  <c r="E59"/>
  <c r="E61"/>
  <c r="E63"/>
  <c r="E65"/>
  <c r="E67"/>
  <c r="E69"/>
  <c r="E71"/>
  <c r="E73"/>
  <c r="E75"/>
  <c r="E77"/>
  <c r="E79"/>
  <c r="E81"/>
  <c r="E83"/>
  <c r="E85"/>
  <c r="E87"/>
  <c r="E89"/>
  <c r="E91"/>
  <c r="E93"/>
  <c r="E95"/>
  <c r="E97"/>
  <c r="E99"/>
  <c r="E101"/>
  <c r="E103"/>
  <c r="E13"/>
  <c r="T28" i="12"/>
  <c r="F10" i="13" s="1"/>
  <c r="D10"/>
  <c r="U19" i="12" l="1"/>
  <c r="U56"/>
  <c r="U55"/>
  <c r="U20"/>
  <c r="U57"/>
  <c r="U21"/>
  <c r="G10" i="13"/>
  <c r="G11"/>
  <c r="H11" s="1"/>
  <c r="G15"/>
  <c r="H15" s="1"/>
  <c r="G19"/>
  <c r="H19" s="1"/>
  <c r="G23"/>
  <c r="H23" s="1"/>
  <c r="G27"/>
  <c r="H27" s="1"/>
  <c r="G31"/>
  <c r="H31" s="1"/>
  <c r="G35"/>
  <c r="H35" s="1"/>
  <c r="G39"/>
  <c r="H39" s="1"/>
  <c r="G43"/>
  <c r="H43" s="1"/>
  <c r="G47"/>
  <c r="H47" s="1"/>
  <c r="G51"/>
  <c r="H51" s="1"/>
  <c r="G55"/>
  <c r="H55" s="1"/>
  <c r="G59"/>
  <c r="H59" s="1"/>
  <c r="G63"/>
  <c r="H63" s="1"/>
  <c r="G67"/>
  <c r="H67" s="1"/>
  <c r="G71"/>
  <c r="H71" s="1"/>
  <c r="G75"/>
  <c r="H75" s="1"/>
  <c r="G79"/>
  <c r="H79" s="1"/>
  <c r="G83"/>
  <c r="H83" s="1"/>
  <c r="G87"/>
  <c r="H87" s="1"/>
  <c r="G91"/>
  <c r="H91" s="1"/>
  <c r="G95"/>
  <c r="H95" s="1"/>
  <c r="G99"/>
  <c r="H99" s="1"/>
  <c r="G103"/>
  <c r="H103" s="1"/>
  <c r="G22"/>
  <c r="H22" s="1"/>
  <c r="G34"/>
  <c r="H34" s="1"/>
  <c r="G46"/>
  <c r="H46" s="1"/>
  <c r="G58"/>
  <c r="H58" s="1"/>
  <c r="G70"/>
  <c r="H70" s="1"/>
  <c r="G82"/>
  <c r="H82" s="1"/>
  <c r="G94"/>
  <c r="H94" s="1"/>
  <c r="G12"/>
  <c r="H12" s="1"/>
  <c r="G16"/>
  <c r="H16" s="1"/>
  <c r="G20"/>
  <c r="H20" s="1"/>
  <c r="G24"/>
  <c r="H24" s="1"/>
  <c r="G28"/>
  <c r="H28" s="1"/>
  <c r="G32"/>
  <c r="H32" s="1"/>
  <c r="G36"/>
  <c r="H36" s="1"/>
  <c r="G40"/>
  <c r="G44"/>
  <c r="H44" s="1"/>
  <c r="G48"/>
  <c r="H48" s="1"/>
  <c r="G52"/>
  <c r="H52" s="1"/>
  <c r="G56"/>
  <c r="H56" s="1"/>
  <c r="G60"/>
  <c r="H60" s="1"/>
  <c r="G64"/>
  <c r="H64" s="1"/>
  <c r="G68"/>
  <c r="H68" s="1"/>
  <c r="G72"/>
  <c r="H72" s="1"/>
  <c r="G76"/>
  <c r="H76" s="1"/>
  <c r="G80"/>
  <c r="H80" s="1"/>
  <c r="G84"/>
  <c r="H84" s="1"/>
  <c r="G88"/>
  <c r="H88" s="1"/>
  <c r="G92"/>
  <c r="H92" s="1"/>
  <c r="G96"/>
  <c r="H96" s="1"/>
  <c r="G100"/>
  <c r="H100" s="1"/>
  <c r="G104"/>
  <c r="H104" s="1"/>
  <c r="G18"/>
  <c r="H18" s="1"/>
  <c r="G26"/>
  <c r="H26" s="1"/>
  <c r="G38"/>
  <c r="H38" s="1"/>
  <c r="G50"/>
  <c r="H50" s="1"/>
  <c r="G62"/>
  <c r="H62" s="1"/>
  <c r="G74"/>
  <c r="H74" s="1"/>
  <c r="G86"/>
  <c r="H86" s="1"/>
  <c r="G98"/>
  <c r="H98" s="1"/>
  <c r="G13"/>
  <c r="G17"/>
  <c r="H17" s="1"/>
  <c r="G21"/>
  <c r="H21" s="1"/>
  <c r="G25"/>
  <c r="H25" s="1"/>
  <c r="G29"/>
  <c r="H29" s="1"/>
  <c r="G33"/>
  <c r="H33" s="1"/>
  <c r="G37"/>
  <c r="H37" s="1"/>
  <c r="G41"/>
  <c r="H41" s="1"/>
  <c r="G45"/>
  <c r="H45" s="1"/>
  <c r="G49"/>
  <c r="H49" s="1"/>
  <c r="G53"/>
  <c r="H53" s="1"/>
  <c r="G57"/>
  <c r="H57" s="1"/>
  <c r="G61"/>
  <c r="H61" s="1"/>
  <c r="G65"/>
  <c r="H65" s="1"/>
  <c r="G69"/>
  <c r="H69" s="1"/>
  <c r="G73"/>
  <c r="H73" s="1"/>
  <c r="G77"/>
  <c r="H77" s="1"/>
  <c r="G81"/>
  <c r="H81" s="1"/>
  <c r="G85"/>
  <c r="H85" s="1"/>
  <c r="G89"/>
  <c r="H89" s="1"/>
  <c r="G93"/>
  <c r="H93" s="1"/>
  <c r="G97"/>
  <c r="H97" s="1"/>
  <c r="G101"/>
  <c r="H101" s="1"/>
  <c r="G14"/>
  <c r="H14" s="1"/>
  <c r="G30"/>
  <c r="H30" s="1"/>
  <c r="G42"/>
  <c r="H42" s="1"/>
  <c r="G54"/>
  <c r="H54" s="1"/>
  <c r="G66"/>
  <c r="H66" s="1"/>
  <c r="G78"/>
  <c r="H78" s="1"/>
  <c r="G90"/>
  <c r="H90" s="1"/>
  <c r="G102"/>
  <c r="H102" s="1"/>
  <c r="H13" l="1"/>
  <c r="H40"/>
  <c r="V1099" i="12"/>
  <c r="W1099" s="1"/>
  <c r="V559"/>
  <c r="W559" s="1"/>
  <c r="V1495"/>
  <c r="W1495" s="1"/>
  <c r="V1387"/>
  <c r="W1387" s="1"/>
  <c r="V1999"/>
  <c r="W1999" s="1"/>
  <c r="V2898"/>
  <c r="W2898" s="1"/>
  <c r="V883"/>
  <c r="W883" s="1"/>
  <c r="V1927"/>
  <c r="W1927" s="1"/>
  <c r="V379"/>
  <c r="W379" s="1"/>
  <c r="V2215"/>
  <c r="W2215" s="1"/>
  <c r="V1675"/>
  <c r="W1675" s="1"/>
  <c r="V2682"/>
  <c r="W2682" s="1"/>
  <c r="V2862"/>
  <c r="W2862" s="1"/>
  <c r="W55"/>
  <c r="V451"/>
  <c r="W451" s="1"/>
  <c r="V343"/>
  <c r="W343" s="1"/>
  <c r="V2718"/>
  <c r="W2718" s="1"/>
  <c r="V3006"/>
  <c r="W3006" s="1"/>
  <c r="V3114"/>
  <c r="W3114" s="1"/>
  <c r="V2574"/>
  <c r="W2574" s="1"/>
  <c r="V1243"/>
  <c r="W1243" s="1"/>
  <c r="V811"/>
  <c r="W811" s="1"/>
  <c r="V2754"/>
  <c r="W2754" s="1"/>
  <c r="W307"/>
  <c r="V1207"/>
  <c r="W1207" s="1"/>
  <c r="V3330"/>
  <c r="W3330" s="1"/>
  <c r="V1135"/>
  <c r="W1135" s="1"/>
  <c r="V3258"/>
  <c r="W3258" s="1"/>
  <c r="V2143"/>
  <c r="W2143" s="1"/>
  <c r="V703"/>
  <c r="W703" s="1"/>
  <c r="V1855"/>
  <c r="W1855" s="1"/>
  <c r="V1639"/>
  <c r="W1639" s="1"/>
  <c r="V2466"/>
  <c r="W2466" s="1"/>
  <c r="V1279"/>
  <c r="W1279" s="1"/>
  <c r="V2071"/>
  <c r="W2071" s="1"/>
  <c r="V667"/>
  <c r="W667" s="1"/>
  <c r="V415"/>
  <c r="W415" s="1"/>
  <c r="V1603"/>
  <c r="W1603" s="1"/>
  <c r="V775"/>
  <c r="W775" s="1"/>
  <c r="V2538"/>
  <c r="W2538" s="1"/>
  <c r="V3222"/>
  <c r="W3222" s="1"/>
  <c r="V1171"/>
  <c r="W1171" s="1"/>
  <c r="V3042"/>
  <c r="W3042" s="1"/>
  <c r="V1783"/>
  <c r="W1783" s="1"/>
  <c r="V595"/>
  <c r="W595" s="1"/>
  <c r="V2934"/>
  <c r="W2934" s="1"/>
  <c r="V2430"/>
  <c r="W2430" s="1"/>
  <c r="V3150"/>
  <c r="W3150" s="1"/>
  <c r="V2251"/>
  <c r="W2251" s="1"/>
  <c r="V91"/>
  <c r="V3402"/>
  <c r="W3402" s="1"/>
  <c r="V1531"/>
  <c r="W1531" s="1"/>
  <c r="V1063"/>
  <c r="W1063" s="1"/>
  <c r="V487"/>
  <c r="W487" s="1"/>
  <c r="V1351"/>
  <c r="W1351" s="1"/>
  <c r="V1027"/>
  <c r="W1027" s="1"/>
  <c r="V2394"/>
  <c r="W2394" s="1"/>
  <c r="V2970"/>
  <c r="W2970" s="1"/>
  <c r="V1711"/>
  <c r="W1711" s="1"/>
  <c r="V3366"/>
  <c r="W3366" s="1"/>
  <c r="V1567"/>
  <c r="W1567" s="1"/>
  <c r="V2358"/>
  <c r="W2358" s="1"/>
  <c r="V1819"/>
  <c r="W1819" s="1"/>
  <c r="V631"/>
  <c r="W631" s="1"/>
  <c r="V1423"/>
  <c r="W1423" s="1"/>
  <c r="V2790"/>
  <c r="W2790" s="1"/>
  <c r="V2179"/>
  <c r="W2179" s="1"/>
  <c r="V1459"/>
  <c r="W1459" s="1"/>
  <c r="V2035"/>
  <c r="W2035" s="1"/>
  <c r="V3186"/>
  <c r="W3186" s="1"/>
  <c r="V2502"/>
  <c r="W2502" s="1"/>
  <c r="V739"/>
  <c r="W739" s="1"/>
  <c r="V2287"/>
  <c r="W2287" s="1"/>
  <c r="V1747"/>
  <c r="W1747" s="1"/>
  <c r="V3294"/>
  <c r="W3294" s="1"/>
  <c r="V1315"/>
  <c r="W1315" s="1"/>
  <c r="W271"/>
  <c r="V2610"/>
  <c r="W2610" s="1"/>
  <c r="V3078"/>
  <c r="W3078" s="1"/>
  <c r="V523"/>
  <c r="W523" s="1"/>
  <c r="V991"/>
  <c r="W991" s="1"/>
  <c r="V919"/>
  <c r="W919" s="1"/>
  <c r="V955"/>
  <c r="W955" s="1"/>
  <c r="V2646"/>
  <c r="W2646" s="1"/>
  <c r="V2322"/>
  <c r="W2322" s="1"/>
  <c r="V1891"/>
  <c r="W1891" s="1"/>
  <c r="V2107"/>
  <c r="W2107" s="1"/>
  <c r="V2826"/>
  <c r="W2826" s="1"/>
  <c r="V1963"/>
  <c r="W1963" s="1"/>
  <c r="V847"/>
  <c r="W847" s="1"/>
  <c r="W19"/>
  <c r="H10" i="13"/>
</calcChain>
</file>

<file path=xl/sharedStrings.xml><?xml version="1.0" encoding="utf-8"?>
<sst xmlns="http://schemas.openxmlformats.org/spreadsheetml/2006/main" count="10420" uniqueCount="1184">
  <si>
    <t>Мальчики</t>
  </si>
  <si>
    <t>Девочки</t>
  </si>
  <si>
    <t>Бег 1000 м (мин., сек.)</t>
  </si>
  <si>
    <t>очки</t>
  </si>
  <si>
    <t>Прыжок в длинну с/м (см.)</t>
  </si>
  <si>
    <t>Подъём туловища за 30 сек. (кол-во)</t>
  </si>
  <si>
    <t>Бег             30 м. (сек.)</t>
  </si>
  <si>
    <t>Наклон вперёд (см.)</t>
  </si>
  <si>
    <t>Подтягивание (кол-во раз)</t>
  </si>
  <si>
    <t>Очки</t>
  </si>
  <si>
    <t>Бег           30 м. (сек.)</t>
  </si>
  <si>
    <t>Сгибание и разгибание рук в упоре (кол-во раз)</t>
  </si>
  <si>
    <t>&lt;3.45,0</t>
  </si>
  <si>
    <t>&lt;4.10,0</t>
  </si>
  <si>
    <t>3.45,0</t>
  </si>
  <si>
    <t>-</t>
  </si>
  <si>
    <t>4.10,0</t>
  </si>
  <si>
    <t xml:space="preserve"> - </t>
  </si>
  <si>
    <t>5.15,0</t>
  </si>
  <si>
    <t>5.25,0</t>
  </si>
  <si>
    <t>5.35,0</t>
  </si>
  <si>
    <t>6.05,0</t>
  </si>
  <si>
    <t>6.45,0</t>
  </si>
  <si>
    <t>6.15,0</t>
  </si>
  <si>
    <t>7.00,0</t>
  </si>
  <si>
    <t>6.30,0</t>
  </si>
  <si>
    <t>7.05,0</t>
  </si>
  <si>
    <t>7.10,0</t>
  </si>
  <si>
    <t>6.40,0</t>
  </si>
  <si>
    <t>7.20,0</t>
  </si>
  <si>
    <t>7.30,0</t>
  </si>
  <si>
    <t>7.35,0</t>
  </si>
  <si>
    <t>7.40,0</t>
  </si>
  <si>
    <t>7.55,0</t>
  </si>
  <si>
    <t>&gt;7.20,0</t>
  </si>
  <si>
    <t>&gt;195</t>
  </si>
  <si>
    <t>&gt;29</t>
  </si>
  <si>
    <t>&gt;13</t>
  </si>
  <si>
    <t>&gt;6</t>
  </si>
  <si>
    <t>&gt;7.55,0</t>
  </si>
  <si>
    <t>&gt;180</t>
  </si>
  <si>
    <t>&gt;27</t>
  </si>
  <si>
    <t>&gt;8,1</t>
  </si>
  <si>
    <t>&gt;16</t>
  </si>
  <si>
    <t>&gt;40</t>
  </si>
  <si>
    <t xml:space="preserve"> </t>
  </si>
  <si>
    <t>Прыжок в длинну              с места (см.)</t>
  </si>
  <si>
    <t>Бег          30 м. (сек.)</t>
  </si>
  <si>
    <t>Бег       30 м. (сек.)</t>
  </si>
  <si>
    <t>&lt;3.35,0</t>
  </si>
  <si>
    <t>&lt;3.55,0</t>
  </si>
  <si>
    <t>3.35,0</t>
  </si>
  <si>
    <t>3.55,0</t>
  </si>
  <si>
    <t>3.50,0</t>
  </si>
  <si>
    <t>&gt;7.10,0</t>
  </si>
  <si>
    <t>&gt;200</t>
  </si>
  <si>
    <t>&gt;31</t>
  </si>
  <si>
    <t>&gt;7,5</t>
  </si>
  <si>
    <t>&gt;15</t>
  </si>
  <si>
    <t>&gt;7</t>
  </si>
  <si>
    <t>&gt;7.40,0</t>
  </si>
  <si>
    <t>&gt;185</t>
  </si>
  <si>
    <t>&gt;7,9</t>
  </si>
  <si>
    <t>&gt;18</t>
  </si>
  <si>
    <t>&gt;43</t>
  </si>
  <si>
    <t>&lt;3.30,0</t>
  </si>
  <si>
    <t>&lt;3.50,0</t>
  </si>
  <si>
    <t>3.30,0</t>
  </si>
  <si>
    <t>5.45,0</t>
  </si>
  <si>
    <t>5.55,0</t>
  </si>
  <si>
    <t>&gt;7.05,0</t>
  </si>
  <si>
    <t>&gt;215</t>
  </si>
  <si>
    <t>&gt;33</t>
  </si>
  <si>
    <t>&gt;7,4</t>
  </si>
  <si>
    <t>&gt;19</t>
  </si>
  <si>
    <t>&gt;11</t>
  </si>
  <si>
    <t>&gt;7.35,0</t>
  </si>
  <si>
    <t>&gt;7,7</t>
  </si>
  <si>
    <t>&gt;22</t>
  </si>
  <si>
    <t>&gt;46</t>
  </si>
  <si>
    <t>Бег         30 м. (сек.)</t>
  </si>
  <si>
    <t>&lt;3.25,0</t>
  </si>
  <si>
    <t>3.25,0</t>
  </si>
  <si>
    <t>&gt;7.00,0</t>
  </si>
  <si>
    <t>&gt;230</t>
  </si>
  <si>
    <t>&gt;38</t>
  </si>
  <si>
    <t>&gt;7,2</t>
  </si>
  <si>
    <t>&gt;23</t>
  </si>
  <si>
    <t>&gt;7.30,0</t>
  </si>
  <si>
    <t>&gt;35</t>
  </si>
  <si>
    <t>&gt;26</t>
  </si>
  <si>
    <t>&gt;50</t>
  </si>
  <si>
    <t>&lt;3.10,0</t>
  </si>
  <si>
    <t>3.10,0</t>
  </si>
  <si>
    <t>&gt;6.40,0</t>
  </si>
  <si>
    <t>&gt;245</t>
  </si>
  <si>
    <t>&gt;41</t>
  </si>
  <si>
    <t>&gt;6,9</t>
  </si>
  <si>
    <t>&gt;7,1</t>
  </si>
  <si>
    <t>&gt;30</t>
  </si>
  <si>
    <t>&gt;55</t>
  </si>
  <si>
    <t>Бег           60 м. (сек.)</t>
  </si>
  <si>
    <t>Бег          60 м. (сек.)</t>
  </si>
  <si>
    <t>&lt;3.00,0</t>
  </si>
  <si>
    <t>&lt;3.15,0</t>
  </si>
  <si>
    <t>3.00,0</t>
  </si>
  <si>
    <t>3.15,0</t>
  </si>
  <si>
    <t xml:space="preserve"> -</t>
  </si>
  <si>
    <t>&gt;6.15,0</t>
  </si>
  <si>
    <t>&gt;255</t>
  </si>
  <si>
    <t>&gt;44</t>
  </si>
  <si>
    <t>&gt;6,6</t>
  </si>
  <si>
    <t>&gt;12,8</t>
  </si>
  <si>
    <t>&gt;13,8</t>
  </si>
  <si>
    <t>&gt;58</t>
  </si>
  <si>
    <t>Бег        30 м. (сек.)</t>
  </si>
  <si>
    <t>Бег            60 м. (сек.)</t>
  </si>
  <si>
    <t>Бег             60 м. (сек.)</t>
  </si>
  <si>
    <t>&lt;2.55,0</t>
  </si>
  <si>
    <t>2.55,0</t>
  </si>
  <si>
    <t>3.05,0</t>
  </si>
  <si>
    <t>&gt;5.55,0</t>
  </si>
  <si>
    <t>&gt;260</t>
  </si>
  <si>
    <t>&gt;6,4</t>
  </si>
  <si>
    <t>&gt;12,2</t>
  </si>
  <si>
    <t>&gt;6.30,0</t>
  </si>
  <si>
    <t>&gt;250</t>
  </si>
  <si>
    <t>&gt;42</t>
  </si>
  <si>
    <t>&gt;6,7</t>
  </si>
  <si>
    <t>&gt;13,3</t>
  </si>
  <si>
    <t>&gt;60</t>
  </si>
  <si>
    <t>Бег              60 м. (сек.)</t>
  </si>
  <si>
    <t>&lt;2.50,0</t>
  </si>
  <si>
    <t>&lt;3.05,0</t>
  </si>
  <si>
    <t>2.50,0</t>
  </si>
  <si>
    <t>&gt;5.45,0</t>
  </si>
  <si>
    <t>&gt;265</t>
  </si>
  <si>
    <t>&gt;47</t>
  </si>
  <si>
    <t>&gt;6,2</t>
  </si>
  <si>
    <t>&gt;11,8</t>
  </si>
  <si>
    <t>&gt;28</t>
  </si>
  <si>
    <t>&gt;6,5</t>
  </si>
  <si>
    <t>&gt;12,9</t>
  </si>
  <si>
    <t>&gt;63</t>
  </si>
  <si>
    <t>Бег           100 м. (сек.)</t>
  </si>
  <si>
    <t>Бег             100 м. (сек.)</t>
  </si>
  <si>
    <t>&lt;2.45,0</t>
  </si>
  <si>
    <t>2.45,0</t>
  </si>
  <si>
    <t>&gt;5.35,0</t>
  </si>
  <si>
    <t>&gt;270</t>
  </si>
  <si>
    <t>&gt;11,5</t>
  </si>
  <si>
    <t>&gt;32</t>
  </si>
  <si>
    <t>Бег       60 м. (сек.)</t>
  </si>
  <si>
    <t>Бег  100 м. (сек.)</t>
  </si>
  <si>
    <t>&lt;2.41,0</t>
  </si>
  <si>
    <t>2.41,0</t>
  </si>
  <si>
    <t>&gt;5.25,0</t>
  </si>
  <si>
    <t>&gt;273</t>
  </si>
  <si>
    <t>&gt;11,2</t>
  </si>
  <si>
    <t>&gt;6.05,0</t>
  </si>
  <si>
    <t>&gt;258</t>
  </si>
  <si>
    <t>&gt;12,7</t>
  </si>
  <si>
    <t>&gt;65</t>
  </si>
  <si>
    <t>Бег         60 м. (сек.)</t>
  </si>
  <si>
    <t>2.38,0</t>
  </si>
  <si>
    <t>&gt;5.15,0</t>
  </si>
  <si>
    <t>&gt;275</t>
  </si>
  <si>
    <t>&gt;48</t>
  </si>
  <si>
    <t>&gt;34</t>
  </si>
  <si>
    <t>ВСЕРОССИЙСКИЕ СПОРТИВНЫЕ СОРЕВНОВАНИЯ ШКОЛЬНИКОВ "ПРЕЗИДЕНТСКИЕ СОСТЯЗАНИЯ"</t>
  </si>
  <si>
    <t>ЮНОШИ</t>
  </si>
  <si>
    <t>№ п/п</t>
  </si>
  <si>
    <t>Фамилия, Имя, Отчество</t>
  </si>
  <si>
    <t>полных лет</t>
  </si>
  <si>
    <t>Бег 1000 м.                 (мин., сек.)</t>
  </si>
  <si>
    <t>Прыжок в длинну с места (см.)</t>
  </si>
  <si>
    <t>Подъём туловища               за 30 сек.                      (кол-во раз)</t>
  </si>
  <si>
    <t>Подтягивание (юноши) Отжимания (девушки)                 (кол-во раз)</t>
  </si>
  <si>
    <t>сумма очков</t>
  </si>
  <si>
    <t>рез-т</t>
  </si>
  <si>
    <t>ДЕВУШКИ</t>
  </si>
  <si>
    <t>Главный судья:</t>
  </si>
  <si>
    <t>Главный секретарь:</t>
  </si>
  <si>
    <t>КОМАНДА 8</t>
  </si>
  <si>
    <t>КОМАНДА 10</t>
  </si>
  <si>
    <t>КОМАНДА 11</t>
  </si>
  <si>
    <t>КОМАНДА 12</t>
  </si>
  <si>
    <t>КОМАНДА 13</t>
  </si>
  <si>
    <t>КОМАНДА 14</t>
  </si>
  <si>
    <t>КОМАНДА 15</t>
  </si>
  <si>
    <t>КОМАНДА 16</t>
  </si>
  <si>
    <t>КОМАНДА 17</t>
  </si>
  <si>
    <t>КОМАНДА 18</t>
  </si>
  <si>
    <t>КОМАНДА 19</t>
  </si>
  <si>
    <t>КОМАНДА 20</t>
  </si>
  <si>
    <t>Место</t>
  </si>
  <si>
    <t>Команда</t>
  </si>
  <si>
    <t>Сумма очков (юноши)</t>
  </si>
  <si>
    <t>Сумма очков (девушки)</t>
  </si>
  <si>
    <t>Сумма Команды</t>
  </si>
  <si>
    <r>
      <rPr>
        <b/>
        <sz val="12"/>
        <color theme="1"/>
        <rFont val="Times New Roman"/>
        <family val="1"/>
        <charset val="204"/>
      </rPr>
      <t xml:space="preserve">ИТОГОВЫЙ ПРОТОКОЛ КОМАНДНОГО ЗАЧЕТА                                                                                                                         
</t>
    </r>
    <r>
      <rPr>
        <sz val="12"/>
        <color theme="1"/>
        <rFont val="Times New Roman"/>
        <family val="1"/>
        <charset val="204"/>
      </rPr>
      <t xml:space="preserve">                                                            </t>
    </r>
  </si>
  <si>
    <t>КОМАНДА 21</t>
  </si>
  <si>
    <t>КОМАНДА 22</t>
  </si>
  <si>
    <t>КОМАНДА 23</t>
  </si>
  <si>
    <t>КОМАНДА 24</t>
  </si>
  <si>
    <t>КОМАНДА 25</t>
  </si>
  <si>
    <t>КОМАНДА 26</t>
  </si>
  <si>
    <t>КОМАНДА 27</t>
  </si>
  <si>
    <t>КОМАНДА 28</t>
  </si>
  <si>
    <t>КОМАНДА 29</t>
  </si>
  <si>
    <t>КОМАНДА 30</t>
  </si>
  <si>
    <t>КОМАНДА 31</t>
  </si>
  <si>
    <t>КОМАНДА 32</t>
  </si>
  <si>
    <t>КОМАНДА 33</t>
  </si>
  <si>
    <t>КОМАНДА 34</t>
  </si>
  <si>
    <t>КОМАНДА 35</t>
  </si>
  <si>
    <t>КОМАНДА 36</t>
  </si>
  <si>
    <t>КОМАНДА 37</t>
  </si>
  <si>
    <t>КОМАНДА 38</t>
  </si>
  <si>
    <t>КОМАНДА 39</t>
  </si>
  <si>
    <t>КОМАНДА 40</t>
  </si>
  <si>
    <t>КОМАНДА 41</t>
  </si>
  <si>
    <t>КОМАНДА 42</t>
  </si>
  <si>
    <t>КОМАНДА 43</t>
  </si>
  <si>
    <t>КОМАНДА 44</t>
  </si>
  <si>
    <t>КОМАНДА 45</t>
  </si>
  <si>
    <t>КОМАНДА 46</t>
  </si>
  <si>
    <t>КОМАНДА 47</t>
  </si>
  <si>
    <t>КОМАНДА 48</t>
  </si>
  <si>
    <t>КОМАНДА 49</t>
  </si>
  <si>
    <t>КОМАНДА 50</t>
  </si>
  <si>
    <t>КОМАНДА 51</t>
  </si>
  <si>
    <t>КОМАНДА 52</t>
  </si>
  <si>
    <t>КОМАНДА 53</t>
  </si>
  <si>
    <t>КОМАНДА 55</t>
  </si>
  <si>
    <t>КОМАНДА 56</t>
  </si>
  <si>
    <t>КОМАНДА 57</t>
  </si>
  <si>
    <t>КОМАНДА 58</t>
  </si>
  <si>
    <t>КОМАНДА 59</t>
  </si>
  <si>
    <t>КОМАНДА 60</t>
  </si>
  <si>
    <t>КОМАНДА 61</t>
  </si>
  <si>
    <t>КОМАНДА 62</t>
  </si>
  <si>
    <t>КОМАНДА 63</t>
  </si>
  <si>
    <t>КОМАНДА 64</t>
  </si>
  <si>
    <t>КОМАНДА 66</t>
  </si>
  <si>
    <t>КОМАНДА 67</t>
  </si>
  <si>
    <t>КОМАНДА 68</t>
  </si>
  <si>
    <t>КОМАНДА 69</t>
  </si>
  <si>
    <t>КОМАНДА 70</t>
  </si>
  <si>
    <t>КОМАНДА 71</t>
  </si>
  <si>
    <t>КОМАНДА 72</t>
  </si>
  <si>
    <t>КОМАНДА 73</t>
  </si>
  <si>
    <t>КОМАНДА 74</t>
  </si>
  <si>
    <t>КОМАНДА 75</t>
  </si>
  <si>
    <t>КОМАНДА 76</t>
  </si>
  <si>
    <t>КОМАНДА 77</t>
  </si>
  <si>
    <t>КОМАНДА 78</t>
  </si>
  <si>
    <t>КОМАНДА 79</t>
  </si>
  <si>
    <t>КОМАНДА 80</t>
  </si>
  <si>
    <t>КОМАНДА 81</t>
  </si>
  <si>
    <t>КОМАНДА 82</t>
  </si>
  <si>
    <t>КОМАНДА 83</t>
  </si>
  <si>
    <t>КОМАНДА 84</t>
  </si>
  <si>
    <t>КОМАНДА 85</t>
  </si>
  <si>
    <t>КОМАНДА 86</t>
  </si>
  <si>
    <t>КОМАНДА 87</t>
  </si>
  <si>
    <t>КОМАНДА 88</t>
  </si>
  <si>
    <t>КОМАНДА 89</t>
  </si>
  <si>
    <t>КОМАНДА 90</t>
  </si>
  <si>
    <t>КОМАНДА 91</t>
  </si>
  <si>
    <t>КОМАНДА 92</t>
  </si>
  <si>
    <t>КОМАНДА 93</t>
  </si>
  <si>
    <t>КОМАНДА 94</t>
  </si>
  <si>
    <t>КОМАНДА 95</t>
  </si>
  <si>
    <t>Бег 1000 м.</t>
  </si>
  <si>
    <t>Прыжок в длину с места</t>
  </si>
  <si>
    <t>Бег 60 м.</t>
  </si>
  <si>
    <t>Бег 100 м.</t>
  </si>
  <si>
    <t>Подтягивание</t>
  </si>
  <si>
    <t>Сумма очков</t>
  </si>
  <si>
    <t>Бег 30 м.</t>
  </si>
  <si>
    <t>Субъект РФ 2</t>
  </si>
  <si>
    <t>Субъект РФ 3</t>
  </si>
  <si>
    <t>Субъект РФ 4</t>
  </si>
  <si>
    <t>Место в личном первенстве</t>
  </si>
  <si>
    <t>СУММА ОЧКОВ ЮНОШИ</t>
  </si>
  <si>
    <t>СУММА ОЧКОВ ДЕВУШКИ</t>
  </si>
  <si>
    <t>СУММА ОЧКОВ КОМАНДЫ</t>
  </si>
  <si>
    <t>Место в командном зачете</t>
  </si>
  <si>
    <t>Субъект РФ 5</t>
  </si>
  <si>
    <t>Субъект РФ 6</t>
  </si>
  <si>
    <t>Субъект РФ 7</t>
  </si>
  <si>
    <t>Субъект РФ 8</t>
  </si>
  <si>
    <t>Субъект РФ 9</t>
  </si>
  <si>
    <t>Субъект РФ 10</t>
  </si>
  <si>
    <t>Субъект РФ 11</t>
  </si>
  <si>
    <t>Субъект РФ 12</t>
  </si>
  <si>
    <t>Субъект РФ 13</t>
  </si>
  <si>
    <t>Субъект РФ 14</t>
  </si>
  <si>
    <t>Субъект РФ 15</t>
  </si>
  <si>
    <t>Субъект РФ 16</t>
  </si>
  <si>
    <t>Субъект РФ 17</t>
  </si>
  <si>
    <t>Субъект РФ 18</t>
  </si>
  <si>
    <t>Субъект РФ 19</t>
  </si>
  <si>
    <t>Субъект РФ 20</t>
  </si>
  <si>
    <t>Субъект РФ 21</t>
  </si>
  <si>
    <t>Субъект РФ 22</t>
  </si>
  <si>
    <t>Субъект РФ 23</t>
  </si>
  <si>
    <t>Субъект РФ 24</t>
  </si>
  <si>
    <t>Субъект РФ 25</t>
  </si>
  <si>
    <t>Субъект РФ 26</t>
  </si>
  <si>
    <t>Субъект РФ 27</t>
  </si>
  <si>
    <t>Субъект РФ 28</t>
  </si>
  <si>
    <t>Субъект РФ 29</t>
  </si>
  <si>
    <t>Субъект РФ 30</t>
  </si>
  <si>
    <t>Субъект РФ 31</t>
  </si>
  <si>
    <t>Субъект РФ 32</t>
  </si>
  <si>
    <t>Субъект РФ 33</t>
  </si>
  <si>
    <t>Субъект РФ 34</t>
  </si>
  <si>
    <t>Субъект РФ 35</t>
  </si>
  <si>
    <t>Субъект РФ 36</t>
  </si>
  <si>
    <t>Субъект РФ 37</t>
  </si>
  <si>
    <t>Субъект РФ 38</t>
  </si>
  <si>
    <t>Субъект РФ 39</t>
  </si>
  <si>
    <t>Субъект РФ 40</t>
  </si>
  <si>
    <t>Субъект РФ 41</t>
  </si>
  <si>
    <t>Субъект РФ 42</t>
  </si>
  <si>
    <t>Субъект РФ 43</t>
  </si>
  <si>
    <t>Субъект РФ 44</t>
  </si>
  <si>
    <t>Субъект РФ 45</t>
  </si>
  <si>
    <t>Субъект РФ 46</t>
  </si>
  <si>
    <t>Субъект РФ 47</t>
  </si>
  <si>
    <t>Субъект РФ 48</t>
  </si>
  <si>
    <t>Субъект РФ 49</t>
  </si>
  <si>
    <t>Субъект РФ 50</t>
  </si>
  <si>
    <t>Субъект РФ 51</t>
  </si>
  <si>
    <t>Субъект РФ 52</t>
  </si>
  <si>
    <t>Субъект РФ 53</t>
  </si>
  <si>
    <t>Субъект РФ 55</t>
  </si>
  <si>
    <t>Субъект РФ 56</t>
  </si>
  <si>
    <t>Субъект РФ 57</t>
  </si>
  <si>
    <t>Субъект РФ 58</t>
  </si>
  <si>
    <t>Субъект РФ 59</t>
  </si>
  <si>
    <t>Субъект РФ 60</t>
  </si>
  <si>
    <t>Субъект РФ 61</t>
  </si>
  <si>
    <t>Субъект РФ 62</t>
  </si>
  <si>
    <t>Субъект РФ 63</t>
  </si>
  <si>
    <t>Субъект РФ 64</t>
  </si>
  <si>
    <t>Субъект РФ 66</t>
  </si>
  <si>
    <t>Субъект РФ 67</t>
  </si>
  <si>
    <t>Субъект РФ 68</t>
  </si>
  <si>
    <t>Субъект РФ 69</t>
  </si>
  <si>
    <t>Субъект РФ 70</t>
  </si>
  <si>
    <t>Субъект РФ 71</t>
  </si>
  <si>
    <t>Субъект РФ 72</t>
  </si>
  <si>
    <t>Субъект РФ 73</t>
  </si>
  <si>
    <t>Субъект РФ 74</t>
  </si>
  <si>
    <t>Субъект РФ 75</t>
  </si>
  <si>
    <t>Субъект РФ 76</t>
  </si>
  <si>
    <t>Субъект РФ 77</t>
  </si>
  <si>
    <t>Субъект РФ 78</t>
  </si>
  <si>
    <t>Субъект РФ 79</t>
  </si>
  <si>
    <t>Субъект РФ 80</t>
  </si>
  <si>
    <t>Субъект РФ 81</t>
  </si>
  <si>
    <t>Субъект РФ 82</t>
  </si>
  <si>
    <t>Субъект РФ 83</t>
  </si>
  <si>
    <t>Субъект РФ 84</t>
  </si>
  <si>
    <t>Субъект РФ 85</t>
  </si>
  <si>
    <t>Субъект РФ 86</t>
  </si>
  <si>
    <t>Субъект РФ 87</t>
  </si>
  <si>
    <t>Субъект РФ 88</t>
  </si>
  <si>
    <t>Субъект РФ 89</t>
  </si>
  <si>
    <t>Субъект РФ 90</t>
  </si>
  <si>
    <t>Субъект РФ 91</t>
  </si>
  <si>
    <t>Субъект РФ 92</t>
  </si>
  <si>
    <t>Субъект РФ 93</t>
  </si>
  <si>
    <t>Субъект РФ 94</t>
  </si>
  <si>
    <t>Субъект РФ 95</t>
  </si>
  <si>
    <t>Субъект Российской Федерации</t>
  </si>
  <si>
    <t>3.45,0&lt;=3.48,0</t>
  </si>
  <si>
    <t>3.48,0&lt;=3.51,0</t>
  </si>
  <si>
    <t>3.51,0&lt;=3.54,0</t>
  </si>
  <si>
    <t>3.54,0&lt;=3.57,0</t>
  </si>
  <si>
    <t>3.57,0&lt;=4.00,0</t>
  </si>
  <si>
    <t>4.00,0&lt;=4.03,0</t>
  </si>
  <si>
    <t>4.03,0&lt;=4.06,0</t>
  </si>
  <si>
    <t>4.06,0&lt;=4.09,0</t>
  </si>
  <si>
    <t>4.09,0&lt;=4.12,0</t>
  </si>
  <si>
    <t>4.12,0&lt;=4.15,0</t>
  </si>
  <si>
    <t>4.15,0&lt;=4.17,0</t>
  </si>
  <si>
    <t>4.17,0&lt;=4.19,0</t>
  </si>
  <si>
    <t>4.19,0&lt;=4.21,0</t>
  </si>
  <si>
    <t>4.21,0&lt;=4.23,0</t>
  </si>
  <si>
    <t>4.23,0&lt;=4.25,0</t>
  </si>
  <si>
    <t>4.25,0&lt;=4.27,0</t>
  </si>
  <si>
    <t>4.27,0&lt;=4.29,0</t>
  </si>
  <si>
    <t>4.29,0&lt;=4.31,0</t>
  </si>
  <si>
    <t>4.31,0&lt;=4.33,0</t>
  </si>
  <si>
    <t>4.33,0&lt;=4.35,0</t>
  </si>
  <si>
    <t>4.35,0&lt;=4.36,0</t>
  </si>
  <si>
    <t>4.36,0&lt;=4.37,0</t>
  </si>
  <si>
    <t>4.37,0&lt;=4.38,0</t>
  </si>
  <si>
    <t>4.38,0&lt;=4.39,0</t>
  </si>
  <si>
    <t>4.39,0&lt;=4.40,0</t>
  </si>
  <si>
    <t>4.40,0&lt;=4.42,0</t>
  </si>
  <si>
    <t>4.42,0&lt;=4.44,0</t>
  </si>
  <si>
    <t>4.44,0&lt;=4.46,0</t>
  </si>
  <si>
    <t>4.46,0&lt;=4.48,0</t>
  </si>
  <si>
    <t>4.48,0&lt;=4.50,0</t>
  </si>
  <si>
    <t>4.50,0&lt;=4.52,0</t>
  </si>
  <si>
    <t>4.52,0&lt;=4.54,0</t>
  </si>
  <si>
    <t>4.54,0&lt;=4.56,0</t>
  </si>
  <si>
    <t>4.56,0&lt;=4.58,0</t>
  </si>
  <si>
    <t>4.58,0&lt;=5.00,0</t>
  </si>
  <si>
    <t>5.00,0&lt;=5.03,0</t>
  </si>
  <si>
    <t>5.03,0&lt;=5.06,0</t>
  </si>
  <si>
    <t>5.06,0&lt;=5.09,0</t>
  </si>
  <si>
    <t>5.09,0&lt;=5.12,0</t>
  </si>
  <si>
    <t>5.12,0&lt;=5.15,0</t>
  </si>
  <si>
    <t>5.15,0&lt;=5.18,0</t>
  </si>
  <si>
    <t>5.18,0&lt;=5.21,0</t>
  </si>
  <si>
    <t>5.21,0&lt;=5.24,0</t>
  </si>
  <si>
    <t>5.24,0&lt;=5.27,0</t>
  </si>
  <si>
    <t>5.27,0&lt;=5.30,0</t>
  </si>
  <si>
    <t>5.30,0&lt;=5.34,0</t>
  </si>
  <si>
    <t>5.34,0&lt;=5.38,0</t>
  </si>
  <si>
    <t>5.38,0&lt;=5.42,0</t>
  </si>
  <si>
    <t>5.42,0&lt;=5.46,0</t>
  </si>
  <si>
    <t>5.46,0&lt;=5.50,0</t>
  </si>
  <si>
    <t>5.50,0&lt;=5.54,0</t>
  </si>
  <si>
    <t>5.54,0&lt;=5.58,0</t>
  </si>
  <si>
    <t>5.58,0&lt;=6.02,0</t>
  </si>
  <si>
    <t>6.02,0&lt;=6.06,0</t>
  </si>
  <si>
    <t>6.06,0&lt;=6.10,0</t>
  </si>
  <si>
    <t>6.10,0&lt;=6.15,0</t>
  </si>
  <si>
    <t>6.15,0&lt;=6.20,0</t>
  </si>
  <si>
    <t>6.20,0&lt;=6.25,0</t>
  </si>
  <si>
    <t>6.25,0&lt;=6.30,0</t>
  </si>
  <si>
    <t>6.30,0&lt;=6.35,0</t>
  </si>
  <si>
    <t>6.35,0&lt;=6.40,0</t>
  </si>
  <si>
    <t>6.40,0&lt;=6.45,0</t>
  </si>
  <si>
    <t>6.45,0&lt;=6.50,0</t>
  </si>
  <si>
    <t>6.50,0&lt;=6.55,0</t>
  </si>
  <si>
    <t>6.55,0&lt;=7.00,0</t>
  </si>
  <si>
    <t>7.00,0&lt;=7.05,0</t>
  </si>
  <si>
    <t>7.05,0&lt;=7.10,0</t>
  </si>
  <si>
    <t>7.10,0&lt;=7.15,0</t>
  </si>
  <si>
    <t>7.15,0&lt;=7.20,0</t>
  </si>
  <si>
    <t>&gt;12</t>
  </si>
  <si>
    <t>4.10,0&lt;=4.14,0</t>
  </si>
  <si>
    <t>4.14,0&lt;=4.18,0</t>
  </si>
  <si>
    <t>4.18,0&lt;=4.22,0</t>
  </si>
  <si>
    <t>4.22,0&lt;=4.26,0</t>
  </si>
  <si>
    <t>4.26,0&lt;=4.30,0</t>
  </si>
  <si>
    <t>4.30,0&lt;=4.33,0</t>
  </si>
  <si>
    <t>4.33,0&lt;=4.36,0</t>
  </si>
  <si>
    <t>4.36,0&lt;=4.39,0</t>
  </si>
  <si>
    <t>4.39,0&lt;=4.42,0</t>
  </si>
  <si>
    <t>4.42,0&lt;=4.45,0</t>
  </si>
  <si>
    <t>4.45,0&lt;=4.48,0</t>
  </si>
  <si>
    <t>4.48,0&lt;=4.51,0</t>
  </si>
  <si>
    <t>4.51,0&lt;=4.54,0</t>
  </si>
  <si>
    <t>4.54,0&lt;=4.57,0</t>
  </si>
  <si>
    <t>4.57,0&lt;=5.00,0</t>
  </si>
  <si>
    <t>5.00,0&lt;=5.02,0</t>
  </si>
  <si>
    <t>5.02,0&lt;=5.04,0</t>
  </si>
  <si>
    <t>5.04,0&lt;=5.06,0</t>
  </si>
  <si>
    <t>5.06,0&lt;=5.08,0</t>
  </si>
  <si>
    <t>5.08,0&lt;=5.10,0</t>
  </si>
  <si>
    <t>5.10,0&lt;=5.11,0</t>
  </si>
  <si>
    <t>5.11,0&lt;=5.12,0</t>
  </si>
  <si>
    <t>5.12,0&lt;=5.13,0</t>
  </si>
  <si>
    <t>5.13,0&lt;=5.14,0</t>
  </si>
  <si>
    <t>5.14,0&lt;=5.15,0</t>
  </si>
  <si>
    <t>5.15,0&lt;=5.17,0</t>
  </si>
  <si>
    <t>5.17,0&lt;=5.19,0</t>
  </si>
  <si>
    <t>5.19,0&lt;=5.21,0</t>
  </si>
  <si>
    <t>5.21,0&lt;=5.23,0</t>
  </si>
  <si>
    <t>5.23,0&lt;=5.25,0</t>
  </si>
  <si>
    <t>5.25,0&lt;=5.27,0</t>
  </si>
  <si>
    <t>5.27,0&lt;=5.29,0</t>
  </si>
  <si>
    <t>5.29,0&lt;=5.31,0</t>
  </si>
  <si>
    <t>5.31,0&lt;=5.33,0</t>
  </si>
  <si>
    <t>5.33,0&lt;=5.35,0</t>
  </si>
  <si>
    <t>5.35,0&lt;=5.38,0</t>
  </si>
  <si>
    <t>5.38,0&lt;=5.41,0</t>
  </si>
  <si>
    <t>5.41,0&lt;=5.44,0</t>
  </si>
  <si>
    <t>5.44,0&lt;=5.47,0</t>
  </si>
  <si>
    <t>5.47,0&lt;=5.50,0</t>
  </si>
  <si>
    <t>5.50,0&lt;=5.53,0</t>
  </si>
  <si>
    <t>5.53,0&lt;=5.56,0</t>
  </si>
  <si>
    <t>5.56,0&lt;=5.59,0</t>
  </si>
  <si>
    <t>5.59,0&lt;=6.02,0</t>
  </si>
  <si>
    <t>6.02,0&lt;=6.05,0</t>
  </si>
  <si>
    <t>6.05,0&lt;=6.09,0</t>
  </si>
  <si>
    <t>6.09,0&lt;=6.13,0</t>
  </si>
  <si>
    <t>6.13,0&lt;=6.17,0</t>
  </si>
  <si>
    <t>6.17,0&lt;=6.21,0</t>
  </si>
  <si>
    <t>6.21,0&lt;=6.25,0</t>
  </si>
  <si>
    <t>6.25,0&lt;=6.29,0</t>
  </si>
  <si>
    <t>6.29,0&lt;=6.33,0</t>
  </si>
  <si>
    <t>6.33,0&lt;=6.37,0</t>
  </si>
  <si>
    <t>6.37,0&lt;=6.41,0</t>
  </si>
  <si>
    <t>6.41,0&lt;=6.45,0</t>
  </si>
  <si>
    <t>7.20,0&lt;=7.25,0</t>
  </si>
  <si>
    <t>7.25,0&lt;=7.30,0</t>
  </si>
  <si>
    <t>7.30,0&lt;=7.35,0</t>
  </si>
  <si>
    <t>7.35,0&lt;=7.40,0</t>
  </si>
  <si>
    <t>7.40,0&lt;=7.45,0</t>
  </si>
  <si>
    <t>7.45,0&lt;=7.50,0</t>
  </si>
  <si>
    <t>7.50,0&lt;=7.55,0</t>
  </si>
  <si>
    <t>3.35,0&lt;=3.38,0</t>
  </si>
  <si>
    <t>3.38,0&lt;=3.41,0</t>
  </si>
  <si>
    <t>3.41,0&lt;=3.44,0</t>
  </si>
  <si>
    <t>3.44,0&lt;=3.47,0</t>
  </si>
  <si>
    <t>3.47,0&lt;=3.50,0</t>
  </si>
  <si>
    <t>3.50,0&lt;=3.53,0</t>
  </si>
  <si>
    <t>3.53,0&lt;=3.56,0</t>
  </si>
  <si>
    <t>3.56,0&lt;=3.59,0</t>
  </si>
  <si>
    <t>3.59,0&lt;=4.02,0</t>
  </si>
  <si>
    <t>4.02,0&lt;=4.05,0</t>
  </si>
  <si>
    <t>4.05,0&lt;=4.07,0</t>
  </si>
  <si>
    <t>4.07,0&lt;=4.09,0</t>
  </si>
  <si>
    <t>4.09,0&lt;=4.11,0</t>
  </si>
  <si>
    <t>4.11,0&lt;=4.13,0</t>
  </si>
  <si>
    <t>4.13,0&lt;=4.15,0</t>
  </si>
  <si>
    <t>4.25,0&lt;=4.26,0</t>
  </si>
  <si>
    <t>4.26,0&lt;=4.27,0</t>
  </si>
  <si>
    <t>4.27,0&lt;=4.28,0</t>
  </si>
  <si>
    <t>4.28,0&lt;=4.29,0</t>
  </si>
  <si>
    <t>4.29,0&lt;=4.30,0</t>
  </si>
  <si>
    <t>4.30,0&lt;=4.32,0</t>
  </si>
  <si>
    <t>4.32,0&lt;=4.34,0</t>
  </si>
  <si>
    <t>4.34,0&lt;=4.36,0</t>
  </si>
  <si>
    <t>4.36,0&lt;=4.38,0</t>
  </si>
  <si>
    <t>4.38,0&lt;=4.,40,0</t>
  </si>
  <si>
    <t>4.50,0&lt;=4.53,0</t>
  </si>
  <si>
    <t>4.53,0&lt;=4.56,0</t>
  </si>
  <si>
    <t>4.56,0&lt;=4.59,0</t>
  </si>
  <si>
    <t>4.59,0&lt;=5.02,0</t>
  </si>
  <si>
    <t>5.02,0&lt;=5.05,0</t>
  </si>
  <si>
    <t>5.05,0&lt;=5.08,0</t>
  </si>
  <si>
    <t>5.08,0&lt;=5.11,0</t>
  </si>
  <si>
    <t>5.11,0&lt;=5.14,0</t>
  </si>
  <si>
    <t>5.14,0&lt;=5.17,0</t>
  </si>
  <si>
    <t>5.17,0&lt;=5.20,0</t>
  </si>
  <si>
    <t>5.20,0&lt;=5.24,0</t>
  </si>
  <si>
    <t>5.24,0&lt;=5.28,0</t>
  </si>
  <si>
    <t>5.28,0&lt;=5.32,0</t>
  </si>
  <si>
    <t>5.32,0&lt;=5.36,0</t>
  </si>
  <si>
    <t>5.36,0&lt;=5.40,0</t>
  </si>
  <si>
    <t>5.40,0&lt;=5.44,0</t>
  </si>
  <si>
    <t>5.44,0&lt;=5.48,0</t>
  </si>
  <si>
    <t>5.48,0&lt;=5.52,0</t>
  </si>
  <si>
    <t>5.52,0&lt;=5.56,0</t>
  </si>
  <si>
    <t>5.56,0&lt;=6.00,0</t>
  </si>
  <si>
    <t>6.00,0&lt;=6.05,0</t>
  </si>
  <si>
    <t>6.05,0&lt;=6.10,0</t>
  </si>
  <si>
    <t>6.25,0&lt;=6,30,0</t>
  </si>
  <si>
    <t>3.55,0&lt;=3.59,0</t>
  </si>
  <si>
    <t>3.59,0&lt;=4.03,0</t>
  </si>
  <si>
    <t>4.03,0&lt;=4.07,0</t>
  </si>
  <si>
    <t>4.07,0&lt;=4.11,0</t>
  </si>
  <si>
    <t>4.11,0&lt;=4.15,0</t>
  </si>
  <si>
    <t>4.15,0&lt;=4.18,0</t>
  </si>
  <si>
    <t>4.18,0&lt;=4.21,0</t>
  </si>
  <si>
    <t>4.21,0&lt;=4.24,0</t>
  </si>
  <si>
    <t>4.24,0&lt;=4.27,0</t>
  </si>
  <si>
    <t>4.27,0&lt;=4.30,0</t>
  </si>
  <si>
    <t>4.45,0&lt;=4.47,0</t>
  </si>
  <si>
    <t>4.47,0&lt;=4.49,0</t>
  </si>
  <si>
    <t>4.49,0&lt;=4.51,0</t>
  </si>
  <si>
    <t>4.51,0&lt;=4.53,0</t>
  </si>
  <si>
    <t>4.53,0&lt;=4.55,0</t>
  </si>
  <si>
    <t>4.55,0&lt;=4.56,0</t>
  </si>
  <si>
    <t>4.56,0&lt;=4.57,0</t>
  </si>
  <si>
    <t>4.57,0&lt;=4.58,0</t>
  </si>
  <si>
    <t>4.58,0&lt;=4.59,0</t>
  </si>
  <si>
    <t>4.59,0&lt;=5.00,0</t>
  </si>
  <si>
    <t>5.10,0&lt;=5.12,0</t>
  </si>
  <si>
    <t>5.12,0&lt;=5.14,0</t>
  </si>
  <si>
    <t>5.14,0&lt;=5.16,0</t>
  </si>
  <si>
    <t>5.16,0&lt;=5.18,0</t>
  </si>
  <si>
    <t>5.18,0&lt;=5.20,0</t>
  </si>
  <si>
    <t>5.20,0&lt;=5.23,0</t>
  </si>
  <si>
    <t>5.23,0&lt;=5.26,0</t>
  </si>
  <si>
    <t>5.26,0&lt;=5.29,0</t>
  </si>
  <si>
    <t>5.29,0&lt;=5.32,0</t>
  </si>
  <si>
    <t>5.32,0&lt;=5.35,0</t>
  </si>
  <si>
    <t>6.10,0&lt;=6.14,0</t>
  </si>
  <si>
    <t>6.14,0&lt;=6.18,0</t>
  </si>
  <si>
    <t>6.18,0&lt;=6.22,0</t>
  </si>
  <si>
    <t>6.22,0&lt;=6.26,0</t>
  </si>
  <si>
    <t>6.26,0&lt;=6.30,0</t>
  </si>
  <si>
    <t>6.30,0&lt;=6,35,0</t>
  </si>
  <si>
    <t>7.207.25,0</t>
  </si>
  <si>
    <t>3.30,0&lt;=3.33,0</t>
  </si>
  <si>
    <t>3.33,0&lt;=3.36,0</t>
  </si>
  <si>
    <t>3.36,0&lt;=3.39,0</t>
  </si>
  <si>
    <t>3.39,0&lt;=3.41,0</t>
  </si>
  <si>
    <t>3.41,0&lt;=3.45,0</t>
  </si>
  <si>
    <t>4.00,0&lt;=4.02,0</t>
  </si>
  <si>
    <t>4.02,0&lt;=4.04,0</t>
  </si>
  <si>
    <t>4.04,0&lt;=4.06,0</t>
  </si>
  <si>
    <t>4.06,0&lt;=4.08,0</t>
  </si>
  <si>
    <t>4.08,0&lt;=4.10,0</t>
  </si>
  <si>
    <t>4.10,0&lt;=4.12,0</t>
  </si>
  <si>
    <t>4.12,0&lt;=4.14,0</t>
  </si>
  <si>
    <t>4.14,0&lt;=4.16,0</t>
  </si>
  <si>
    <t>4.16,0&lt;=4.18,0</t>
  </si>
  <si>
    <t>4.18,0&lt;=4.20,0</t>
  </si>
  <si>
    <t>4.20,0&lt;=4.21,0</t>
  </si>
  <si>
    <t>4.21,0&lt;=4.22,0</t>
  </si>
  <si>
    <t>4.22,0&lt;=4.23,0</t>
  </si>
  <si>
    <t>4.23,0&lt;=4.24,0</t>
  </si>
  <si>
    <t>4.24,0&lt;=4.25,0</t>
  </si>
  <si>
    <t>4.35,0&lt;=4.37,0</t>
  </si>
  <si>
    <t>4.37,0&lt;=4.39,0</t>
  </si>
  <si>
    <t>4.39,0&lt;=4.41,0</t>
  </si>
  <si>
    <t>4.41,0&lt;=4.43,0</t>
  </si>
  <si>
    <t>4.43,0&lt;=4.45,0</t>
  </si>
  <si>
    <t>5.15,0&lt;=5.19,0</t>
  </si>
  <si>
    <t>5.19,0&lt;=5.23,0</t>
  </si>
  <si>
    <t>5.23,0&lt;=5.27,0</t>
  </si>
  <si>
    <t>5.27,0&lt;=5.31,0</t>
  </si>
  <si>
    <t>5.31,0&lt;=5.35,0</t>
  </si>
  <si>
    <t>5.35,0&lt;=5.39,0</t>
  </si>
  <si>
    <t>5.39,0&lt;=5.43,0</t>
  </si>
  <si>
    <t>5.43,0&lt;=5.47,0</t>
  </si>
  <si>
    <t>5.47,0&lt;=5.51,0</t>
  </si>
  <si>
    <t>5.51,0&lt;=5.55,0</t>
  </si>
  <si>
    <t>5.55,0&lt;=6.00,0</t>
  </si>
  <si>
    <t>3.50,0&lt;=3.54,0</t>
  </si>
  <si>
    <t>3.54,0&lt;=3.58,0</t>
  </si>
  <si>
    <t>3.58,0&lt;=4.02,0</t>
  </si>
  <si>
    <t>4.02,0&lt;=4.06,0</t>
  </si>
  <si>
    <t>4.06,0&lt;=4.10,0</t>
  </si>
  <si>
    <t>4.10,0&lt;=4.13,0</t>
  </si>
  <si>
    <t>4.13,0&lt;=4.16,0</t>
  </si>
  <si>
    <t>4.16,0&lt;=4.19,0</t>
  </si>
  <si>
    <t>4.19,0&lt;=4.22,0</t>
  </si>
  <si>
    <t>4.22,0&lt;=4.25,0</t>
  </si>
  <si>
    <t>4.25,0&lt;=4.28,0</t>
  </si>
  <si>
    <t>4.28,0&lt;=4.31,0</t>
  </si>
  <si>
    <t>4.31,0&lt;=4.34,0</t>
  </si>
  <si>
    <t>4.34,0&lt;=4.37,0</t>
  </si>
  <si>
    <t>4.37,0&lt;=4.40,0</t>
  </si>
  <si>
    <t>4.50,0&lt;=4.51,0</t>
  </si>
  <si>
    <t>4.51,0&lt;=4.52,0</t>
  </si>
  <si>
    <t>4.52,0&lt;=4.53,0</t>
  </si>
  <si>
    <t>4.53,0&lt;=4.54,0</t>
  </si>
  <si>
    <t>4.54,0&lt;=4.55,0</t>
  </si>
  <si>
    <t>4.55,0&lt;=4.57,0</t>
  </si>
  <si>
    <t>4.57,0&lt;=4.59,0</t>
  </si>
  <si>
    <t>4.59,0&lt;=5.01,0</t>
  </si>
  <si>
    <t>5.01,0&lt;=5.03,0</t>
  </si>
  <si>
    <t>5.03,0&lt;=5.05,0</t>
  </si>
  <si>
    <t>5.05,0&lt;=5.07,0</t>
  </si>
  <si>
    <t>5.07,0&lt;=5.09,0</t>
  </si>
  <si>
    <t>5.09,0&lt;=5.11,0</t>
  </si>
  <si>
    <t>5.11,0&lt;=5.13,0</t>
  </si>
  <si>
    <t>5.13,0&lt;=5.15,0</t>
  </si>
  <si>
    <t>5.30,0&lt;=5.33,0</t>
  </si>
  <si>
    <t>5.33,0&lt;=5.36,0</t>
  </si>
  <si>
    <t>5.36,0&lt;=5.39,0</t>
  </si>
  <si>
    <t>5.39,0&lt;=5.42,0</t>
  </si>
  <si>
    <t>5.42,0&lt;=5.45,0</t>
  </si>
  <si>
    <t>5.45,0&lt;=5.49,0</t>
  </si>
  <si>
    <t>5.49,0&lt;=5.53,0</t>
  </si>
  <si>
    <t>5.53,0&lt;=5.57,0</t>
  </si>
  <si>
    <t>5.57,0&lt;=6.01,0</t>
  </si>
  <si>
    <t>6.01,0&lt;=6.05,0</t>
  </si>
  <si>
    <t>3.25,0&lt;=3.28,0</t>
  </si>
  <si>
    <t>3.28,0&lt;=3.31,0</t>
  </si>
  <si>
    <t>3.31,0&lt;=3.34,0</t>
  </si>
  <si>
    <t>3.34,0&lt;=3.37,0</t>
  </si>
  <si>
    <t>3.37,0&lt;=3.40,0</t>
  </si>
  <si>
    <t>3.40,0&lt;=3.43,0</t>
  </si>
  <si>
    <t>3.43,0&lt;=3.46,0</t>
  </si>
  <si>
    <t>3.46,0&lt;=3.49,0</t>
  </si>
  <si>
    <t>3.49,0&lt;=3.52,0</t>
  </si>
  <si>
    <t>3.52,0&lt;=3.55,0</t>
  </si>
  <si>
    <t>3.55,0&lt;=3.57,0</t>
  </si>
  <si>
    <t>3.57,0&lt;=3.59,0</t>
  </si>
  <si>
    <t>3.59,0&lt;=4.01,0</t>
  </si>
  <si>
    <t>4.01,0&lt;=4.03,0</t>
  </si>
  <si>
    <t>4.03,0&lt;=4.05,0</t>
  </si>
  <si>
    <t>4.15,0&lt;=4.16,0</t>
  </si>
  <si>
    <t>4.16,0&lt;=4.17,0</t>
  </si>
  <si>
    <t>4.17,0&lt;=4.18,0</t>
  </si>
  <si>
    <t>4.18,0&lt;=4.19,0</t>
  </si>
  <si>
    <t>4.19,0&lt;=4.20,0</t>
  </si>
  <si>
    <t>4.20,0&lt;=4.22,0</t>
  </si>
  <si>
    <t>4.22,0&lt;=4.24,0</t>
  </si>
  <si>
    <t>4.24,0&lt;=4.26,0</t>
  </si>
  <si>
    <t>4.26,0&lt;=4.28,0</t>
  </si>
  <si>
    <t>4.28,0&lt;=4.30,0</t>
  </si>
  <si>
    <t>4.38,0&lt;=4.40,0</t>
  </si>
  <si>
    <t>4.40,0&lt;=4.43,0</t>
  </si>
  <si>
    <t>4.43,0&lt;=4.46,0</t>
  </si>
  <si>
    <t>4.46,0&lt;=4.49,0</t>
  </si>
  <si>
    <t>4.49,0&lt;=4.52,0</t>
  </si>
  <si>
    <t>4.52,0&lt;=4.55,0</t>
  </si>
  <si>
    <t>4.55,0&lt;=4.58,0</t>
  </si>
  <si>
    <t>4.58,0&lt;=5.01,0</t>
  </si>
  <si>
    <t>5.01,0&lt;=5.04,0</t>
  </si>
  <si>
    <t>5.04,0&lt;=5.07,0</t>
  </si>
  <si>
    <t>5.07,0&lt;=5.10,0</t>
  </si>
  <si>
    <t>5.10,0&lt;=5.14,0</t>
  </si>
  <si>
    <t>5.14,0&lt;=5.18,0</t>
  </si>
  <si>
    <t>5.18,0&lt;=5.22,0</t>
  </si>
  <si>
    <t>5.22,0&lt;=5.26,0</t>
  </si>
  <si>
    <t>5.26,0&lt;=5.30,0</t>
  </si>
  <si>
    <t>5.50,0&lt;=5.55,0</t>
  </si>
  <si>
    <t>3.45,0&lt;=3.49,0</t>
  </si>
  <si>
    <t>3.49,0&lt;=3.53,0</t>
  </si>
  <si>
    <t>3.53,0&lt;=3.57,0</t>
  </si>
  <si>
    <t>3.57,0&lt;=4.01,0</t>
  </si>
  <si>
    <t>4.01,0&lt;=4.05,0</t>
  </si>
  <si>
    <t>4.05,0&lt;=4.08,0</t>
  </si>
  <si>
    <t>4.08,0&lt;=4.11,0</t>
  </si>
  <si>
    <t>4.11,0&lt;=4.14,0</t>
  </si>
  <si>
    <t>4.14,0&lt;=4.17,0</t>
  </si>
  <si>
    <t>4.17,0&lt;=4.20,0</t>
  </si>
  <si>
    <t>4.20,0&lt;=4.23,0</t>
  </si>
  <si>
    <t>4.23,0&lt;=4.26,0</t>
  </si>
  <si>
    <t>4.26,0&lt;=4.29,0</t>
  </si>
  <si>
    <t>4.29,0&lt;=4.32,0</t>
  </si>
  <si>
    <t>4.32,0&lt;=4.35,0</t>
  </si>
  <si>
    <t>4/39,0&lt;=4.41,0</t>
  </si>
  <si>
    <t>4.45,0&lt;=4.46,0</t>
  </si>
  <si>
    <t>4.46,0&lt;=4.47,0</t>
  </si>
  <si>
    <t>4.47,0&lt;=4.48,0</t>
  </si>
  <si>
    <t>4.48,0&lt;=4.49,0</t>
  </si>
  <si>
    <t>4.49,0&lt;=4.50,0</t>
  </si>
  <si>
    <t>5.10,0&lt;=5.13,0</t>
  </si>
  <si>
    <t>5.13,0&lt;=5.16,0</t>
  </si>
  <si>
    <t>5.16,0&lt;=5.19,0</t>
  </si>
  <si>
    <t>5.19,0&lt;=5.22,0</t>
  </si>
  <si>
    <t>5.22,0&lt;=5.25,0</t>
  </si>
  <si>
    <t>5.25,0&lt;=5.28,0</t>
  </si>
  <si>
    <t>5.28,0&lt;=5.31,0</t>
  </si>
  <si>
    <t>5.31,0&lt;=5.34,0</t>
  </si>
  <si>
    <t>5.34,0&lt;=5.37,0</t>
  </si>
  <si>
    <t>5.37,0&lt;=5.40,0</t>
  </si>
  <si>
    <t>6.00,0&lt;=6.04,0</t>
  </si>
  <si>
    <t>6.04,0&lt;=6.08,0</t>
  </si>
  <si>
    <t>6.08,0&lt;=6.12,0</t>
  </si>
  <si>
    <t>6.12,0&lt;=6.16,0</t>
  </si>
  <si>
    <t>6.16,0&lt;=6.20,0</t>
  </si>
  <si>
    <t>3.10,0&lt;=3.13,0</t>
  </si>
  <si>
    <t>3.13,0&lt;=3.16,0</t>
  </si>
  <si>
    <t>3.16,0&lt;=3.19,0</t>
  </si>
  <si>
    <t>3.19,0&lt;=3.22,0</t>
  </si>
  <si>
    <t>3.22,0&lt;=3.25,0</t>
  </si>
  <si>
    <t>3.40,0&lt;=3.42,0</t>
  </si>
  <si>
    <t>3.42,0&lt;=3.44,0</t>
  </si>
  <si>
    <t>3.44,0&lt;=3.46,0</t>
  </si>
  <si>
    <t>3.46,0&lt;=3.48,0</t>
  </si>
  <si>
    <t>3.48,0&lt;=3.50,0</t>
  </si>
  <si>
    <t>3.50,0&lt;=3.52,0</t>
  </si>
  <si>
    <t>3.52,0&lt;=3.54,0</t>
  </si>
  <si>
    <t>3.54,0&lt;=3.56,0</t>
  </si>
  <si>
    <t>3.56,0&lt;=3.58,0</t>
  </si>
  <si>
    <t>3.58,0&lt;=4.00,0</t>
  </si>
  <si>
    <t>4.00,0&lt;=4.01,0</t>
  </si>
  <si>
    <t>4.01,0&lt;=4.02,0</t>
  </si>
  <si>
    <t>4.02,0&lt;=4.03,0</t>
  </si>
  <si>
    <t>4.03,0&lt;=4.04,0</t>
  </si>
  <si>
    <t>4.04,0&lt;=4.05,0</t>
  </si>
  <si>
    <t>4.05,0&lt;=4.06,0</t>
  </si>
  <si>
    <t>4.51,0&lt;=4.55,0</t>
  </si>
  <si>
    <t>4.55,0&lt;=4.59,0</t>
  </si>
  <si>
    <t>4.59,0&lt;=5.03,0</t>
  </si>
  <si>
    <t>5.03,0&lt;=5.07,0</t>
  </si>
  <si>
    <t>5.07,0&lt;=5.11,0</t>
  </si>
  <si>
    <t>5.11,0&lt;=5.15,0</t>
  </si>
  <si>
    <t>3.25,0&lt;=3.29,0</t>
  </si>
  <si>
    <t>3.29,0&lt;=3.33,0</t>
  </si>
  <si>
    <t>3.33,0&lt;=3.37,0</t>
  </si>
  <si>
    <t>3.37,0&lt;=3.41,0</t>
  </si>
  <si>
    <t>3.00,0&lt;=3.03,0</t>
  </si>
  <si>
    <t>3.03,0&lt;=3.06,0</t>
  </si>
  <si>
    <t>3.06,0&lt;=3.09,0</t>
  </si>
  <si>
    <t>3.09,0&lt;=3.12,0</t>
  </si>
  <si>
    <t>3.12,0&lt;=3.15,0</t>
  </si>
  <si>
    <t>3.15,0&lt;=3.17,0</t>
  </si>
  <si>
    <t>3.17,0&lt;=3.19,0</t>
  </si>
  <si>
    <t>3.19,0&lt;=3.21,0</t>
  </si>
  <si>
    <t>3.21,0&lt;=3.23,0</t>
  </si>
  <si>
    <t>3.23,0&lt;=3.25,0</t>
  </si>
  <si>
    <t>3.25,0&lt;=3.27,0</t>
  </si>
  <si>
    <t>3.27,0&lt;=3.29,0</t>
  </si>
  <si>
    <t>3.29,0&lt;=3.31,0</t>
  </si>
  <si>
    <t>3.31,0&lt;=3.33,0</t>
  </si>
  <si>
    <t>3.33,0&lt;=3.35,0</t>
  </si>
  <si>
    <t>3.35,0&lt;=3.37,0</t>
  </si>
  <si>
    <t>3.37,0&lt;=3.39,0</t>
  </si>
  <si>
    <t>3.41,0&lt;=3.43,0</t>
  </si>
  <si>
    <t>3.43,0&lt;=3.45,0</t>
  </si>
  <si>
    <t>3.45,0&lt;=3.46,0</t>
  </si>
  <si>
    <t>3.46,0&lt;=3.47,0</t>
  </si>
  <si>
    <t>3.47,0&lt;=3.48,0</t>
  </si>
  <si>
    <t>3.48,0&lt;=3.49,0</t>
  </si>
  <si>
    <t>3.49,0&lt;=3.50,0</t>
  </si>
  <si>
    <t>3.50,0&lt;=3.51,0</t>
  </si>
  <si>
    <t>3.51,0&lt;=3.53,0</t>
  </si>
  <si>
    <t>3.53,0&lt;=3.55,0</t>
  </si>
  <si>
    <t>3.59,0&lt;=4,01,0</t>
  </si>
  <si>
    <t>4.35,0&lt;=4.38,0</t>
  </si>
  <si>
    <t>4.38,0&lt;=4.41,0</t>
  </si>
  <si>
    <t>4.41,0&lt;=4.44,0</t>
  </si>
  <si>
    <t>4.44,0&lt;=4.47,0</t>
  </si>
  <si>
    <t>4.47,0&lt;=4.50,0</t>
  </si>
  <si>
    <t>4.50,0&lt;=4.54,0</t>
  </si>
  <si>
    <t>4.54,0&lt;=4.58,0</t>
  </si>
  <si>
    <t>5.01,0&lt;=5.06,0</t>
  </si>
  <si>
    <t>5.06,0&lt;=5.10,0</t>
  </si>
  <si>
    <t>5.30,0&lt;=5.35,0</t>
  </si>
  <si>
    <t>5.35,0&lt;=5.40,0</t>
  </si>
  <si>
    <t>5.40,0&lt;=5.45,0</t>
  </si>
  <si>
    <t>5.45,0&lt;=5.50,0</t>
  </si>
  <si>
    <t>3.15,0&lt;=3.18,0</t>
  </si>
  <si>
    <t>3.18,0&lt;=3.21,0</t>
  </si>
  <si>
    <t>3.21,0&lt;=3.24,0</t>
  </si>
  <si>
    <t>3.24,0&lt;=3.27,0</t>
  </si>
  <si>
    <t>3.27,0&lt;=3.30,0</t>
  </si>
  <si>
    <t>3.39,0&lt;=3.42,0</t>
  </si>
  <si>
    <t>3.42,0&lt;=3.45,0</t>
  </si>
  <si>
    <t>4.10,0&lt;=4.11,0</t>
  </si>
  <si>
    <t>4.11,0&lt;=4.12,0</t>
  </si>
  <si>
    <t>4.12,0&lt;=4.13,0</t>
  </si>
  <si>
    <t>4.13,0&lt;=4.14,0</t>
  </si>
  <si>
    <t>4.14,0&lt;=4.15,0</t>
  </si>
  <si>
    <t>&gt;6.45,0</t>
  </si>
  <si>
    <t>2.55,0&lt;=2.57,0</t>
  </si>
  <si>
    <t>2.57,0&lt;=2.59,0</t>
  </si>
  <si>
    <t>2.59,0&lt;=3.01,0</t>
  </si>
  <si>
    <t>3.01,0&lt;=3.03,0</t>
  </si>
  <si>
    <t>3.03,0&lt;=3.05,0</t>
  </si>
  <si>
    <t>3.05,0&lt;=3.07,0</t>
  </si>
  <si>
    <t>3.07,0&lt;=3.09,0</t>
  </si>
  <si>
    <t>3.09,0&lt;=3.11,0</t>
  </si>
  <si>
    <t>3.11,0&lt;=3.13,0</t>
  </si>
  <si>
    <t>3.13,0&lt;=3.15,0</t>
  </si>
  <si>
    <t>3.35,0&lt;=3.36,0</t>
  </si>
  <si>
    <t>3.36,0&lt;=3.37,0</t>
  </si>
  <si>
    <t>3.37,0&lt;=3.38,0</t>
  </si>
  <si>
    <t>3.38,0&lt;=3.39,0</t>
  </si>
  <si>
    <t>3.39,0&lt;=3.40,0</t>
  </si>
  <si>
    <t>3.40,0&lt;=3.41,0</t>
  </si>
  <si>
    <t>3.41,0&lt;=3.42,0</t>
  </si>
  <si>
    <t>3.42,0&lt;=3.43,0</t>
  </si>
  <si>
    <t>3.43,0&lt;=3.44,0</t>
  </si>
  <si>
    <t>3.44,0&lt;=3.45,0</t>
  </si>
  <si>
    <t>3.45,0&lt;=3.47,0</t>
  </si>
  <si>
    <t>3.47,0&lt;=3.49,0</t>
  </si>
  <si>
    <t>3.49,0&lt;=3.51,0</t>
  </si>
  <si>
    <t>4/03,0&lt;=4.05,0</t>
  </si>
  <si>
    <t>4.58,0&lt;=5.02,0</t>
  </si>
  <si>
    <t>5.02,0&lt;=5.06,0</t>
  </si>
  <si>
    <t>5.10,0&lt;=5.15,0</t>
  </si>
  <si>
    <t>5.15,0&lt;=5.20,0</t>
  </si>
  <si>
    <t>5.20,0&lt;=5.25,0</t>
  </si>
  <si>
    <t>5.25,0&lt;=5.30,0</t>
  </si>
  <si>
    <t>54.35,0&lt;=5.40,0</t>
  </si>
  <si>
    <t>4.06,0&lt;=4.07,0</t>
  </si>
  <si>
    <t>4.07,0&lt;=4.08,0</t>
  </si>
  <si>
    <t>4.08,0&lt;=4.09,0</t>
  </si>
  <si>
    <t>4.09,0&lt;=4.10,0</t>
  </si>
  <si>
    <t>4/32,0&lt;=4.35,0</t>
  </si>
  <si>
    <t>5.05,0&lt;=5.09,0</t>
  </si>
  <si>
    <t>5.09,0&lt;=5.13,0</t>
  </si>
  <si>
    <t>5.13,0&lt;=5.17,0</t>
  </si>
  <si>
    <t>5.17,0&lt;=5.21,0</t>
  </si>
  <si>
    <t>5.21,0&lt;=5.25,0</t>
  </si>
  <si>
    <t>5.25,0&lt;=5.29,0</t>
  </si>
  <si>
    <t>5.29,0&lt;=5.33,0</t>
  </si>
  <si>
    <t>5/33,0&lt;=5.37,0</t>
  </si>
  <si>
    <t>5.37,0&lt;=5.41,0</t>
  </si>
  <si>
    <t>5.41,0&lt;=5.45,0</t>
  </si>
  <si>
    <t>2.50,0&lt;=2.52,0</t>
  </si>
  <si>
    <t>2.52,0&lt;=2.54,0</t>
  </si>
  <si>
    <t>2.54,0&lt;=2.56,0</t>
  </si>
  <si>
    <t>2.56,0&lt;=2.58,0</t>
  </si>
  <si>
    <t>2.58,0&lt;=3.00,0</t>
  </si>
  <si>
    <t>3.00,0&lt;=3.02,0</t>
  </si>
  <si>
    <t>3.02,0&lt;=3.04,0</t>
  </si>
  <si>
    <t>3.04,0&lt;=3.06,0</t>
  </si>
  <si>
    <t>3.06,0&lt;=3.08,0</t>
  </si>
  <si>
    <t>3.08,0&lt;=3.10,0</t>
  </si>
  <si>
    <t>3.10,0&lt;=3.12,0</t>
  </si>
  <si>
    <t>3.12,0&lt;=3.14,0</t>
  </si>
  <si>
    <t>3.14,0&lt;=3.16,0</t>
  </si>
  <si>
    <t>3.16,0&lt;=3.18,0</t>
  </si>
  <si>
    <t>3.18,0&lt;=3.20,0</t>
  </si>
  <si>
    <t>3.20,0&lt;=3.22,0</t>
  </si>
  <si>
    <t>3.22,0&lt;=3.24,0</t>
  </si>
  <si>
    <t>3.24,0&lt;=3.26,0</t>
  </si>
  <si>
    <t>3.26,0&lt;=3.28,0</t>
  </si>
  <si>
    <t>3.28,0&lt;=3.30,0</t>
  </si>
  <si>
    <t>3.30,0&lt;=3.31,0</t>
  </si>
  <si>
    <t>3.31,0&lt;=3.32,0</t>
  </si>
  <si>
    <t>3.32,0&lt;=3.33,0</t>
  </si>
  <si>
    <t>3.33,0&lt;=3.34,0</t>
  </si>
  <si>
    <t>3.34,0&lt;=3.35,0</t>
  </si>
  <si>
    <t>4.20,0&lt;=4.24,0</t>
  </si>
  <si>
    <t>4.24,0&lt;=4.28,0</t>
  </si>
  <si>
    <t>4.28,0&lt;=4.32,0</t>
  </si>
  <si>
    <t>4.32,0&lt;=4.36,0</t>
  </si>
  <si>
    <t>4.36,0&lt;=4.40,0</t>
  </si>
  <si>
    <t>4.40,0&lt;=4.44,0</t>
  </si>
  <si>
    <t>4.44,0&lt;=4.48,0</t>
  </si>
  <si>
    <t>4.48,0&lt;=4.52,0</t>
  </si>
  <si>
    <t>4.52,0&lt;=4.56,0</t>
  </si>
  <si>
    <t>4.56,0&lt;=5.00,0</t>
  </si>
  <si>
    <t>5.00,0&lt;=5.05,0</t>
  </si>
  <si>
    <t>5.05,0&lt;=5.10,0</t>
  </si>
  <si>
    <t>3.05,0&lt;=3.08,0</t>
  </si>
  <si>
    <t>3.08,0&lt;=3.11,0</t>
  </si>
  <si>
    <t>3.11,0&lt;=3.14,0</t>
  </si>
  <si>
    <t>3.14,0&lt;=3.17,0</t>
  </si>
  <si>
    <t>3.17,0&lt;=3.20,0</t>
  </si>
  <si>
    <t>23.22,0&lt;=3.24,0</t>
  </si>
  <si>
    <t>3.30,0&lt;=3.32,0</t>
  </si>
  <si>
    <t>3.32,0&lt;=3.34,0</t>
  </si>
  <si>
    <t>3.34,0&lt;=3.36,0</t>
  </si>
  <si>
    <t>3.36,0&lt;=3.38,0</t>
  </si>
  <si>
    <t>3.38,0&lt;=3.40,0</t>
  </si>
  <si>
    <t>3.51,0&lt;=3.52,0</t>
  </si>
  <si>
    <t>3.52,0&lt;=3.53,0</t>
  </si>
  <si>
    <t>3.53,0&lt;=3.54,0</t>
  </si>
  <si>
    <t>3.54,0&lt;=3.55,0</t>
  </si>
  <si>
    <t>2.45,0&lt;=2.47,0</t>
  </si>
  <si>
    <t>2.47,0&lt;=2.49,0</t>
  </si>
  <si>
    <t>2.49,0&lt;=2.51,0</t>
  </si>
  <si>
    <t>2.51,0&lt;=2.53,0</t>
  </si>
  <si>
    <t>2.53,0&lt;=2.55,0</t>
  </si>
  <si>
    <t>3.25,0&lt;=3.26,0</t>
  </si>
  <si>
    <t>3.26,0&lt;=3.27,0</t>
  </si>
  <si>
    <t>3.27,0&lt;=3.28,0</t>
  </si>
  <si>
    <t>3.28,0&lt;=3.29,0</t>
  </si>
  <si>
    <t>3.29,0&lt;=3.30,0</t>
  </si>
  <si>
    <t>3.48,0&lt;=3,50,0</t>
  </si>
  <si>
    <t>3.58,0&lt;=4.01,0</t>
  </si>
  <si>
    <t>4.01,0&lt;=4.04,0</t>
  </si>
  <si>
    <t>4.04,0&lt;=4.07,0</t>
  </si>
  <si>
    <t>4.07,0&lt;=4.10,0</t>
  </si>
  <si>
    <t>2.41,0&lt;=2.43,0</t>
  </si>
  <si>
    <t>2.43,0&lt;=2.45,0</t>
  </si>
  <si>
    <t>3.13,0&lt;=3.14,0</t>
  </si>
  <si>
    <t>3.14,0&lt;=3.15,0</t>
  </si>
  <si>
    <t>3.15,0&lt;=3.16,0</t>
  </si>
  <si>
    <t>3.16,0&lt;=3.17,0</t>
  </si>
  <si>
    <t>3.17,0&lt;=3.18,0</t>
  </si>
  <si>
    <t>3.18,0&lt;=3.19,0</t>
  </si>
  <si>
    <t>3.19,0&lt;=3.20,0</t>
  </si>
  <si>
    <t>3.20,0&lt;=3.21,0</t>
  </si>
  <si>
    <t>3.21,0&lt;=3.22,0</t>
  </si>
  <si>
    <t>3.22,0&lt;=3.23,0</t>
  </si>
  <si>
    <t>3.23,0&lt;=3.24,0</t>
  </si>
  <si>
    <t>3.24,0&lt;=3.25,0</t>
  </si>
  <si>
    <t>3.55,0&lt;=3.58,0</t>
  </si>
  <si>
    <t>4.16,0&lt;=4.20,0</t>
  </si>
  <si>
    <t>5.33,0&lt;=5.37,0</t>
  </si>
  <si>
    <t>&lt;2.38,0</t>
  </si>
  <si>
    <t>2.38,0&lt;=2.40,0</t>
  </si>
  <si>
    <t>2.40,0&lt;=2.42,0</t>
  </si>
  <si>
    <t>2.42,0&lt;=2.44,0</t>
  </si>
  <si>
    <t>2.44,0&lt;=2.46,0</t>
  </si>
  <si>
    <t>2.46,0&lt;=2.48,0</t>
  </si>
  <si>
    <t>2.48,0&lt;=2.50,0</t>
  </si>
  <si>
    <t>3.06,0&lt;=3.07,0</t>
  </si>
  <si>
    <t>3.07,0&lt;=3.08,0</t>
  </si>
  <si>
    <t>3.08,0&lt;=3.09,0</t>
  </si>
  <si>
    <t>3.09,0&lt;=3.10,0</t>
  </si>
  <si>
    <t>3.10,0&lt;=3.11,0</t>
  </si>
  <si>
    <t>3.11,0&lt;=3.12,0</t>
  </si>
  <si>
    <t>3.12,0&lt;=3.13,0</t>
  </si>
  <si>
    <t>4.15,0&lt;=4.19,0</t>
  </si>
  <si>
    <t>4.19,0&lt;=4.23,0</t>
  </si>
  <si>
    <t>4.23,0&lt;=4.27,0</t>
  </si>
  <si>
    <t>4.27,0&lt;=4.31,0</t>
  </si>
  <si>
    <t>4.31,0&lt;=4.35,0</t>
  </si>
  <si>
    <t>4.35,0&lt;=4.39,0</t>
  </si>
  <si>
    <t>4.39,0&lt;=4.43,0</t>
  </si>
  <si>
    <t>4.43,0&lt;=4.47,0</t>
  </si>
  <si>
    <t>4.47,0&lt;=4.51,0</t>
  </si>
  <si>
    <t>4.55,0&lt;=5.00,0</t>
  </si>
  <si>
    <t>соревнований по спортивному многоборью (тестам)</t>
  </si>
  <si>
    <t>МИНИСТЕРСТВО СПОРТА РОССИЙСКОЙ ФЕДЕРАЦИИ</t>
  </si>
  <si>
    <t>МИНИСТЕРСТВО ПРОСВЕЩЕНИЯ РОССИЙСКОЙ ФЕДЕРАЦИИ</t>
  </si>
  <si>
    <t>Дата проведения</t>
  </si>
  <si>
    <t>Место проведения</t>
  </si>
  <si>
    <r>
      <t xml:space="preserve">Бег 30 м.                                  </t>
    </r>
    <r>
      <rPr>
        <sz val="13"/>
        <color theme="1"/>
        <rFont val="Times New Roman"/>
        <family val="1"/>
        <charset val="204"/>
      </rPr>
      <t>(7-14 лет)</t>
    </r>
  </si>
  <si>
    <r>
      <t xml:space="preserve">Бег 60 м.                    </t>
    </r>
    <r>
      <rPr>
        <sz val="13"/>
        <color theme="1"/>
        <rFont val="Times New Roman"/>
        <family val="1"/>
        <charset val="204"/>
      </rPr>
      <t>(12-17 лет)</t>
    </r>
  </si>
  <si>
    <r>
      <t xml:space="preserve">Бег 100 м.                    </t>
    </r>
    <r>
      <rPr>
        <sz val="13"/>
        <color theme="1"/>
        <rFont val="Times New Roman"/>
        <family val="1"/>
        <charset val="204"/>
      </rPr>
      <t>(15-17 лет)</t>
    </r>
  </si>
  <si>
    <t>Возраст</t>
  </si>
  <si>
    <t>Место команды с учетом коэф.</t>
  </si>
  <si>
    <t>Участник</t>
  </si>
  <si>
    <t>Результат</t>
  </si>
  <si>
    <r>
      <rPr>
        <b/>
        <sz val="12"/>
        <color theme="1"/>
        <rFont val="Times New Roman"/>
        <family val="1"/>
        <charset val="204"/>
      </rPr>
      <t xml:space="preserve">ИТОГОВЫЙ ПРОТОКОЛ ЛИЧНОГО ЗАЧЕТА                                                                                                                         
</t>
    </r>
    <r>
      <rPr>
        <sz val="12"/>
        <color theme="1"/>
        <rFont val="Times New Roman"/>
        <family val="1"/>
        <charset val="204"/>
      </rPr>
      <t xml:space="preserve">                                                            </t>
    </r>
  </si>
  <si>
    <t>Юноши</t>
  </si>
  <si>
    <t>Отжимания</t>
  </si>
  <si>
    <t>Девушки</t>
  </si>
  <si>
    <r>
      <rPr>
        <b/>
        <sz val="14"/>
        <color theme="1"/>
        <rFont val="Times New Roman"/>
        <family val="1"/>
        <charset val="204"/>
      </rPr>
      <t xml:space="preserve">ПРОТОКОЛ                                                                                                                          
</t>
    </r>
    <r>
      <rPr>
        <sz val="14"/>
        <color theme="1"/>
        <rFont val="Times New Roman"/>
        <family val="1"/>
        <charset val="204"/>
      </rPr>
      <t xml:space="preserve">                                                            </t>
    </r>
  </si>
  <si>
    <t>Итоговое место в командном зачете с учетом коэффициента</t>
  </si>
  <si>
    <t>Подъём туловища</t>
  </si>
  <si>
    <t>Наклон   вперёд</t>
  </si>
  <si>
    <t>Субъект РФ 54</t>
  </si>
  <si>
    <t>КОМАНДА 54</t>
  </si>
  <si>
    <t>КОМАНДА 65</t>
  </si>
  <si>
    <t>Субъект РФ 65</t>
  </si>
  <si>
    <t>Субъект Рф 1</t>
  </si>
  <si>
    <t>сумма очков команды  бег 1000 м.</t>
  </si>
  <si>
    <t>сумма очков юноши  бег 1000 м.</t>
  </si>
  <si>
    <t>сумма очков девушки  бег 1000 м.</t>
  </si>
  <si>
    <t>Бег 1000 м (юноши)</t>
  </si>
  <si>
    <t>Прыжок в длину (юноши)</t>
  </si>
  <si>
    <t>Подъем туловища (юноши)</t>
  </si>
  <si>
    <t>Бег 30 м.(юноши)</t>
  </si>
  <si>
    <t>Бег 60 м.(юноши)</t>
  </si>
  <si>
    <t>Бег 100 м.(юноши)</t>
  </si>
  <si>
    <t>Наклон вперед (юноши)</t>
  </si>
  <si>
    <t>Подтягивания (юноши)</t>
  </si>
  <si>
    <t>Бег 1000 м (девушки)</t>
  </si>
  <si>
    <t>Прыжок в длину (девушки)</t>
  </si>
  <si>
    <t>Подъем туловища (девушки)</t>
  </si>
  <si>
    <t>Бег 30 м.(девушки)</t>
  </si>
  <si>
    <t>Бег 60 м.(девушки)</t>
  </si>
  <si>
    <t>Бег 100 м.(девушки)</t>
  </si>
  <si>
    <t>Наклон вперед (девушки)</t>
  </si>
  <si>
    <t>Отжимания (девушки)</t>
  </si>
  <si>
    <t>Командный зачет (место)</t>
  </si>
  <si>
    <t>Личное первенство юноши (место)</t>
  </si>
  <si>
    <t>Личное первенство девушки (место)</t>
  </si>
  <si>
    <t xml:space="preserve">Командный зачет </t>
  </si>
  <si>
    <t>Личный зачет</t>
  </si>
  <si>
    <t>Протокол (юноши)</t>
  </si>
  <si>
    <t>Протокол (девушки)</t>
  </si>
  <si>
    <t>«=ЕСЛИ((C19&lt;=7);ВПР(D19;'7 лет'!$A$5:$B$78;2);ЕСЛИ((C19=8);ВПР(D19;'8 лет'!$A$5:$B$78;2);ЕСЛИ((C19=9);ВПР(D19;'9 лет'!$A$5:$B$78;2);ЕСЛИ((C19=10);ВПР(D19;'10 лет'!$A$5:$B$78;2);ЕСЛИ((C19=11);ВПР(D19;'11 лет'!$A$5:$B$78;2);ЕСЛИ((C19=12);ВПР(D19;'12 лет'!$A$5:$B$78;2);ЕСЛИ((C19=13);ВПР(D19;'13 лет'!$A$5:$B$78;2);ЕСЛИ((C19=14);ВПР(D19;'14 лет'!$A$5:$B$78;2);ЕСЛИ((C19=15);ВПР(D19;'15 лет'!$A$5:$B$78;2);ЕСЛИ((C19=16);ВПР(D19;'16 лет'!$A$5:$B$78;2);ЕСЛИ((C19=17);ВПР(D19;'17 лет'!$A$5:$B$78;2))))))))))))»</t>
  </si>
  <si>
    <t>«=ЕСЛИ((C19&lt;=7);ВПР(F19;'7 лет'!$C$5:$D$79;2);ЕСЛИ((C19=8);ВПР(F19;'8 лет'!$C$5:$D$79;2);ЕСЛИ((C19=9);ВПР(F19;'9 лет'!$C$5:$D$79;2);ЕСЛИ((C19=10);ВПР(F19;'10 лет'!$C$5:$D$79;2);ЕСЛИ((C19=11);ВПР(F19;'11 лет'!$C$5:$D$79;2);ЕСЛИ((C19=12);ВПР(F19;'12 лет'!$C$5:$D$79;2);ЕСЛИ((C19=13);ВПР(F19;'13 лет'!$C$5:$D$79;2);ЕСЛИ((C19=14);ВПР(F19;'14 лет'!$C$5:$D$79;2);ЕСЛИ((C19=15);ВПР(F19;'15 лет'!$C$5:$D$79;2);ЕСЛИ((C19=16);ВПР(F19;'16 лет'!$C$5:$D$79;2);ЕСЛИ((C19=17);ВПР(F19;'17 лет'!$C$5:$D$79;2))))))))))))»</t>
  </si>
  <si>
    <t>«=ЕСЛИ((C19&lt;=7);ВПР(H19;'7 лет'!$E$5:$F$79;2);ЕСЛИ((C19=8);ВПР(H19;'8 лет'!$E$5:$F$79;2);ЕСЛИ((C19=9);ВПР(H19;'9 лет'!$E$5:$F$79;2);ЕСЛИ((C19=10);ВПР(H19;'10 лет'!$E$5:$F$79;2);ЕСЛИ((C19=11);ВПР(H19;'11 лет'!$E$5:$F$79;2);ЕСЛИ((C19=12);ВПР(H19;'12 лет'!$E$5:$F$79;2);ЕСЛИ((C19=13);ВПР(H19;'13 лет'!$E$5:$F$79;2);ЕСЛИ((C19=14);ВПР(H19;'14 лет'!$E$5:$F$79;2);ЕСЛИ((C19=15);ВПР(H19;'15 лет'!$E$5:$F$79;2);ЕСЛИ((C19=16);ВПР(H19;'16 лет'!$E$5:$F$79;2);ЕСЛИ((C19=17);ВПР(H19;'17 лет'!$E$5:$F$79;2))))))))))))»</t>
  </si>
  <si>
    <t>«=ЕСЛИ((C19&lt;=7);ВПР(J19;'7 лет'!$G$5:$H$79;2);ЕСЛИ((C19=8);ВПР(J19;'8 лет'!$G$5:$H$79;2);ЕСЛИ((C19=9);ВПР(J19;'9 лет'!$G$5:$H$79;2);ЕСЛИ((C19=10);ВПР(J19;'10 лет'!$G$5:$H$79;2);ЕСЛИ((C19=11);ВПР(J19;'11 лет'!$G$5:$H$79;2);ЕСЛИ((C19=12);ВПР(J19;'12 лет'!$G$5:$H$79;2);ЕСЛИ((C19=13);ВПР(J19;'13 лет'!$G$5:$H$79;2);ЕСЛИ((C19=14);ВПР(J19;'14 лет'!$G$5:$H$79;2);ЕСЛИ(C19&gt;=15;"0")))))))))»</t>
  </si>
  <si>
    <t>«=ЕСЛИ((C19=12);ВПР(L19;'12 лет'!$I$5:$J$81;2);ЕСЛИ((C19=13);ВПР(L19;'13 лет'!$I$5:$J$81;2);ЕСЛИ((C19=14);ВПР(L19;'14 лет'!$I$5:$J$80;2);ЕСЛИ((C19=15);ВПР(L19;'15 лет'!$G$5:$H$82;2);ЕСЛИ((C19=16);ВПР(L19;'16 лет'!$G$5:$H$81;2);ЕСЛИ((C19=17);ВПР(L19;'17 лет'!$G$5:$H$81;2);ЕСЛИ(C19&lt;12;"0")))))))»</t>
  </si>
  <si>
    <t>«=ЕСЛИ((C19=15);ВПР(N19;'15 лет'!$I$5:$J$100;2);ЕСЛИ((C19=16);ВПР(N19;'16 лет'!$I$5:$J$94;2);ЕСЛИ((C19=17);ВПР(N19;'17 лет'!$I$5:$J$97;2);ЕСЛИ(C19&lt;15;"0"))))»</t>
  </si>
  <si>
    <t>«=ЕСЛИ((C19&lt;=7);ВПР(P19;'7 лет'!$I$5:$J$79;2);ЕСЛИ((C19=8);ВПР(P19;'8 лет'!$I$5:$J$79;2);ЕСЛИ((C19=9);ВПР(P19;'9 лет'!$I$5:$J$79;2);ЕСЛИ((C19=10);ВПР(P19;'10 лет'!$I$5:$J$79;2);ЕСЛИ((C19=11);ВПР(P19;'11 лет'!$I$5:$J$79;2);ЕСЛИ((C19=12);ВПР(P19;'12 лет'!$K$5:$L$79;2);ЕСЛИ((C19=13);ВПР(P19;'13 лет'!$K$5:$L$79;2);ЕСЛИ((C19=14);ВПР(P19;'14 лет'!$K$5:$L$79;2);ЕСЛИ((C19=15);ВПР(P19;'15 лет'!$K$5:$L$79;2);ЕСЛИ((C19=16);ВПР(P19;'16 лет'!$K$5:$L$79;2);ЕСЛИ((C19=17);ВПР(P19;'17 лет'!$K$5:$L$79;2);)))))))))))»</t>
  </si>
  <si>
    <t>«=ЕСЛИ((C19&lt;=7);ВПР(R19;'7 лет'!$K$5:$L$79;2);ЕСЛИ((C19=8);ВПР(R19;'8 лет'!$K$5:$L$79;2);ЕСЛИ((C19=9);ВПР(R19;'9 лет'!$K$5:$L$79;2);ЕСЛИ((C19=10);ВПР(R19;'10 лет'!$K$5:$L$79;2);ЕСЛИ((C19=11);ВПР(R19;'11 лет'!$K$5:$L$79;2);ЕСЛИ((C19=12);ВПР(R19;'12 лет'!$M$5:$N$79;2);ЕСЛИ((C19=13);ВПР(R19;'13 лет'!$M$5:$N$79;2);ЕСЛИ((C19=14);ВПР(R19;'14 лет'!$M$5:$N$79;2);ЕСЛИ((C19=15);ВПР(R19;'15 лет'!$M$5:$N$79;2);ЕСЛИ((C19=16);ВПР(R19;'16 лет'!$M$5:$N$79;2);ЕСЛИ((C19=17);ВПР(R19;'17 лет'!$M$5:$N$79;2))))))))))))»</t>
  </si>
  <si>
    <t>«=ЕСЛИ((C27&lt;=7);ВПР(D27;'7 лет'!$M$5:$N$78;2);ЕСЛИ((C27=8);ВПР(D27;'8 лет'!$M$5:$N$78;2);ЕСЛИ((C27=9);ВПР(D27;'9 лет'!$M$5:$N$78;2);ЕСЛИ((C27=10);ВПР(D27;'10 лет'!$M$5:$N$78;2);ЕСЛИ((C27=11);ВПР(D27;'11 лет'!$M$5:$N$78;2);ЕСЛИ((C27=12);ВПР(D27;'12 лет'!$O$5:$P$78;2);ЕСЛИ((C27=13);ВПР(D27;'13 лет'!$O$5:$P$78;2);ЕСЛИ((C27=14);ВПР(D27;'14 лет'!$O$5:$P$78;2);ЕСЛИ((C27=15);ВПР(D27;'15 лет'!$O$5:$P$78;2);ЕСЛИ((C27=16);ВПР(D27;'16 лет'!$O$5:$P$78;2);ЕСЛИ((C27=17);ВПР(D27;'17 лет'!$O$5:$P$78;2))))))))))))»</t>
  </si>
  <si>
    <t>«=ЕСЛИ((C27&lt;=7);ВПР(F27;'7 лет'!$O$5:$P$79;2);ЕСЛИ((C27=8);ВПР(F27;'8 лет'!$O$5:$P$79;2);ЕСЛИ((C27=9);ВПР(F27;'9 лет'!$O$5:$P$79;2);ЕСЛИ((C27=10);ВПР(F27;'10 лет'!$O$5:$P$79;2);ЕСЛИ((C27=11);ВПР(F27;'11 лет'!$O$5:$P$79;2);ЕСЛИ((C27=12);ВПР(F27;'12 лет'!$Q$5:$R$79;2);ЕСЛИ((C27=13);ВПР(F27;'13 лет'!$Q$5:$R$79;2);ЕСЛИ((C27=14);ВПР(F27;'14 лет'!$Q$5:$R$79;2);ЕСЛИ((C27=15);ВПР(F27;'15 лет'!$Q$5:$R$79;2);ЕСЛИ((C27=16);ВПР(F27;'16 лет'!$Q$5:$R$79;2);ЕСЛИ((C27=17);ВПР(F27;'17 лет'!$Q$5:$R$79;2))))))))))))»</t>
  </si>
  <si>
    <t>«=ЕСЛИ((C27&lt;=7);ВПР(H27;'7 лет'!$Q$5:$R$79;2);ЕСЛИ((C27=8);ВПР(H27;'8 лет'!$Q$5:$R$79;2);ЕСЛИ((C27=9);ВПР(H27;'9 лет'!$Q$5:$R$79;2);ЕСЛИ((C27=10);ВПР(H27;'10 лет'!$Q$5:$R$79;2);ЕСЛИ((C27=11);ВПР(H27;'11 лет'!$Q$5:$R$79;2);ЕСЛИ((C27=12);ВПР(H27;'12 лет'!$S$5:$T$79;2);ЕСЛИ((C27=13);ВПР(H27;'13 лет'!$S$5:$T$79;2);ЕСЛИ((C27=14);ВПР(H27;'14 лет'!$S$5:$T$79;2);ЕСЛИ((C27=15);ВПР(H27;'15 лет'!$S$5:$T$79;2);ЕСЛИ((C27=16);ВПР(H27;'16 лет'!$S$5:$T$79;2);ЕСЛИ((C27=17);ВПР(H27;'17 лет'!$S$5:$T$79;2))))))))))))»</t>
  </si>
  <si>
    <t>«=ЕСЛИ((C27&lt;=7);ВПР(J27;'7 лет'!$S$5:$T$79;2);ЕСЛИ((C27=8);ВПР(J27;'8 лет'!$S$5:$T$79;2);ЕСЛИ((C27=9);ВПР(J27;'9 лет'!$S$5:$T$79;2);ЕСЛИ((C27=10);ВПР(J27;'10 лет'!$S$5:$T$79;2);ЕСЛИ((C27=11);ВПР(J27;'11 лет'!$S$5:$T$79;2);ЕСЛИ((C27=12);ВПР(J27;'12 лет'!$U$5:$V$79;2);ЕСЛИ((C27=13);ВПР(J27;'13 лет'!$U$5:$V$79;2);ЕСЛИ((C27=14);ВПР(J27;'14 лет'!$U$5:$V$79;2);ЕСЛИ(C27&gt;=15;"0")))))))))»</t>
  </si>
  <si>
    <t>«=ЕСЛИ((C27=15);ВПР(N27;'15 лет'!$W$5:$X$115;2);ЕСЛИ((C27=16);ВПР(N27;'16 лет'!$W$5:$X$113;2);ЕСЛИ((C27=17);ВПР(N27;'17 лет'!$W$5:$X$113;2);ЕСЛИ(C27&lt;15;"0"))))»</t>
  </si>
  <si>
    <t>«=ЕСЛИ((C27&lt;=7);ВПР(P27;'7 лет'!$U$5:$V$79;2);ЕСЛИ((C27=8);ВПР(P27;'8 лет'!$U$5:$V$79;2);ЕСЛИ((C27=9);ВПР(P27;'9 лет'!$U$5:$V$79;2);ЕСЛИ((C27=10);ВПР(P27;'10 лет'!$U$5:$V$79;2);ЕСЛИ((C27=11);ВПР(P27;'11 лет'!$U$5:$V$79;2);ЕСЛИ((C27=12);ВПР(P27;'12 лет'!$Y$5:$Z$79;2);ЕСЛИ((C27=13);ВПР(P27;'13 лет'!$Y$5:$Z$79;2);ЕСЛИ((C27=14);ВПР(P27;'14 лет'!$Y$5:$Z$79;2);ЕСЛИ((C27=15);ВПР(P27;'15 лет'!$Y$5:$Z$79;2);ЕСЛИ((C27=16);ВПР(P27;'16 лет'!$Y$5:$Z$79;2);ЕСЛИ((C27=17);ВПР(P27;'17 лет'!$Y$5:$Z$79;2))))))))))))»</t>
  </si>
  <si>
    <t>«=ЕСЛИ((C27&lt;=7);ВПР(R27;'7 лет'!$W$5:$X$79;2);ЕСЛИ((C27=8);ВПР(R27;'8 лет'!$W$5:$X$79;2);ЕСЛИ((C27=9);ВПР(R27;'9 лет'!$W$5:$X$79;2);ЕСЛИ((C27=10);ВПР(R27;'10 лет'!$W$5:$X$79;2);ЕСЛИ((C27=11);ВПР(R27;'11 лет'!$W$5:$X$79;2);ЕСЛИ((C27=12);ВПР(R27;'12 лет'!$AA$5:$AB$79;2);ЕСЛИ((C27=13);ВПР(R27;'13 лет'!$AA$5:$AB$79;2);ЕСЛИ((C27=14);ВПР(R27;'14 лет'!$AA$5:$AB$79;2);ЕСЛИ((C27=15);ВПР(R27;'15 лет'!$AA$5:$AB$79;2);ЕСЛИ((C27=16);ВПР(R27;'16 лет'!$AA$5:$AB$79;2);ЕСЛИ((C27=17);ВПР(R27;'17 лет'!$AA$5:$AB$79;2))))))))))))»</t>
  </si>
  <si>
    <t>«=СУММПРОИЗВ(--($F$10:$F$104+$L$10:$L$104/1000&gt;F10+L10/1000))+1»</t>
  </si>
  <si>
    <t>Не трогать</t>
  </si>
  <si>
    <t>не трогать</t>
  </si>
  <si>
    <t>(сельские класс-команды)</t>
  </si>
  <si>
    <t>«=СУММПРОИЗВ(--($T$13:$T$297+$L$13:$L$297/1000&gt;T13+L13/1000))+1»</t>
  </si>
  <si>
    <t>«=ЕСЛИ((C27=12);ВПР(L27;'12 лет'!$W$5:$X$85;2);ЕСЛИ((C27=13);ВПР(L27;'13 лет'!$W$5:$X$84;2);ЕСЛИ((C27=14);ВПР(L27;'14 лет'!$W$5:$X$82;2);ЕСЛИ((C27=15);ВПР(L27;'15 лет'!$U$5:$V$82;2);ЕСЛИ((C27=16);ВПР(L27;'16 лет'!$U$5:$V$78;2);ЕСЛИ((C27=17);ВПР(L27;'17 лет'!$U$5:$V$78;2);ЕСЛИ(C27&lt;12;"0")))))))»</t>
  </si>
  <si>
    <t>КОМАНДА 1 класс</t>
  </si>
  <si>
    <r>
      <rPr>
        <b/>
        <sz val="14"/>
        <color theme="1"/>
        <rFont val="Times New Roman"/>
        <family val="1"/>
        <charset val="204"/>
      </rPr>
      <t xml:space="preserve">ПРОТОКОЛ  МБОУ ООШ 21                                                                                                                        
</t>
    </r>
    <r>
      <rPr>
        <sz val="14"/>
        <color theme="1"/>
        <rFont val="Times New Roman"/>
        <family val="1"/>
        <charset val="204"/>
      </rPr>
      <t xml:space="preserve">                                                            </t>
    </r>
  </si>
  <si>
    <t>КОМАНДА 2 кл</t>
  </si>
  <si>
    <t>Патокина Мирослава</t>
  </si>
  <si>
    <t xml:space="preserve">Шклярова Дарья </t>
  </si>
  <si>
    <t>Хвалёная Арина Андреевна</t>
  </si>
  <si>
    <t>Ковшов Кирилл  Юрьевич</t>
  </si>
  <si>
    <t>КОМАНДА 3кл</t>
  </si>
  <si>
    <t>КОМАНДА 4 кл</t>
  </si>
  <si>
    <t>Каракай Михаил Сергеевич</t>
  </si>
  <si>
    <t>5,22.45</t>
  </si>
  <si>
    <t>5,25.01</t>
  </si>
  <si>
    <t>5.24.10</t>
  </si>
  <si>
    <t>7,05.2006</t>
  </si>
  <si>
    <t>7,10.12</t>
  </si>
  <si>
    <t>7,01.45</t>
  </si>
  <si>
    <t>Африкян Гарник  Арменович</t>
  </si>
  <si>
    <t>Торосян Степан  Арсенович</t>
  </si>
  <si>
    <t>Карапетян Ангелина  Гариковна</t>
  </si>
  <si>
    <t>Коляда Юнона   Геннадьевна</t>
  </si>
  <si>
    <t>Кузьменко Милана  Дмитриевна</t>
  </si>
  <si>
    <t>Воронов Константин  Витальевич</t>
  </si>
  <si>
    <t>Мельников Степан   Олегович</t>
  </si>
  <si>
    <t>Третьяков Лев   Денисович</t>
  </si>
  <si>
    <t>Кирокосян Алина   Вардановна</t>
  </si>
  <si>
    <t>Волошина Варавара   Станиславовна</t>
  </si>
  <si>
    <t>Коваленко Анастасия  Сергеевна</t>
  </si>
  <si>
    <t>5,58,17</t>
  </si>
  <si>
    <t>6,44,85</t>
  </si>
  <si>
    <t>6,29,28</t>
  </si>
  <si>
    <t>6,59,22</t>
  </si>
  <si>
    <t>6,59,35</t>
  </si>
  <si>
    <t>7,23,65</t>
  </si>
  <si>
    <t>6,23,14</t>
  </si>
  <si>
    <t>6,25,32</t>
  </si>
  <si>
    <t>6,45,12</t>
  </si>
  <si>
    <t>7,31,15</t>
  </si>
  <si>
    <t>6,59,01</t>
  </si>
  <si>
    <t>5,25,17</t>
  </si>
  <si>
    <t>6,59,32</t>
  </si>
  <si>
    <t>Кулик Артём Павлович</t>
  </si>
  <si>
    <t>Шабельский Александр Викторович</t>
  </si>
  <si>
    <t>Африкян Арсен Арменович</t>
  </si>
  <si>
    <t>Жижко Юрий Александрович</t>
  </si>
  <si>
    <t>Кудряков Роман Александрович</t>
  </si>
  <si>
    <t>Макаренко Василиса Евгеньевна</t>
  </si>
  <si>
    <t>Федосеева Василиса Сергеевна</t>
  </si>
  <si>
    <t>Шеховцова Екатерина Алексеевна</t>
  </si>
  <si>
    <t>7,23,14</t>
  </si>
  <si>
    <t>7,25,32</t>
  </si>
  <si>
    <t>7,25,17</t>
  </si>
  <si>
    <t>67,59,01</t>
  </si>
  <si>
    <t>7,59,32</t>
  </si>
  <si>
    <t>КОМАНДА 5 кл.</t>
  </si>
  <si>
    <t>Тиунов Станислав Викторович</t>
  </si>
  <si>
    <t>Полушкин Арсений Сергеевич</t>
  </si>
  <si>
    <t>Антонов Денис Антонович</t>
  </si>
  <si>
    <t>Ананьева Вероника Павловна</t>
  </si>
  <si>
    <t>Семакина Валерия Анатольевна</t>
  </si>
  <si>
    <t>Шабельская Василиса Евгеньевна</t>
  </si>
  <si>
    <t>5,30,00</t>
  </si>
  <si>
    <t>6,45,45</t>
  </si>
  <si>
    <t>6,46,32</t>
  </si>
  <si>
    <t>5,37,23</t>
  </si>
  <si>
    <t>5,41,15</t>
  </si>
  <si>
    <t xml:space="preserve">Низамов Артём Рустамович </t>
  </si>
  <si>
    <t>5.09,3</t>
  </si>
  <si>
    <t>Свиридов Никита Владимирович</t>
  </si>
  <si>
    <t>5.07,0</t>
  </si>
  <si>
    <t>Шувырь Захар Алексеевич</t>
  </si>
  <si>
    <t>5.16.2</t>
  </si>
  <si>
    <t>Федосеева Лилия Сергеевна</t>
  </si>
  <si>
    <t>4.55,2</t>
  </si>
  <si>
    <t>Алексеева Виктория Владимировна</t>
  </si>
  <si>
    <t>4.58,3</t>
  </si>
  <si>
    <t>Голошвили Алина Гиоргиевна</t>
  </si>
  <si>
    <t>5.43,5</t>
  </si>
  <si>
    <t>КОМАНДА 6кл.</t>
  </si>
  <si>
    <t>Шабельский   Платон  Евгкньевич</t>
  </si>
  <si>
    <t>Шишкина Ирина Николаевна</t>
  </si>
  <si>
    <t>Кирокосян  Лусине Вардановна</t>
  </si>
  <si>
    <t>Стром Анастасия Ивановна</t>
  </si>
  <si>
    <t>Логинов  Роман  Александрович</t>
  </si>
  <si>
    <t>Глушко Данил  Витальевич</t>
  </si>
  <si>
    <t>КОМАНДА 7кл</t>
  </si>
  <si>
    <t>5,46,21</t>
  </si>
  <si>
    <t>5,32,54</t>
  </si>
  <si>
    <t>5,15,12</t>
  </si>
  <si>
    <t>4,46,23</t>
  </si>
  <si>
    <t>5,27,45</t>
  </si>
  <si>
    <t>5,32,13</t>
  </si>
  <si>
    <r>
      <rPr>
        <b/>
        <sz val="14"/>
        <color theme="1"/>
        <rFont val="Times New Roman"/>
        <family val="1"/>
        <charset val="204"/>
      </rPr>
      <t xml:space="preserve">ПРОТОКОЛ   МБОУ ООШ 21                                                                                                                      
</t>
    </r>
    <r>
      <rPr>
        <sz val="14"/>
        <color theme="1"/>
        <rFont val="Times New Roman"/>
        <family val="1"/>
        <charset val="204"/>
      </rPr>
      <t xml:space="preserve">                                                            </t>
    </r>
  </si>
  <si>
    <r>
      <rPr>
        <b/>
        <sz val="14"/>
        <color theme="1"/>
        <rFont val="Times New Roman"/>
        <family val="1"/>
        <charset val="204"/>
      </rPr>
      <t xml:space="preserve">ПРОТОКОЛ     МБОУ ООШ 21                                                                                                                     
</t>
    </r>
    <r>
      <rPr>
        <sz val="14"/>
        <color theme="1"/>
        <rFont val="Times New Roman"/>
        <family val="1"/>
        <charset val="204"/>
      </rPr>
      <t xml:space="preserve">                                                            </t>
    </r>
  </si>
  <si>
    <r>
      <rPr>
        <b/>
        <sz val="14"/>
        <color theme="1"/>
        <rFont val="Times New Roman"/>
        <family val="1"/>
        <charset val="204"/>
      </rPr>
      <t xml:space="preserve">ПРОТОКОЛ    МБОУ ООШ 21                                                                                                                      
</t>
    </r>
    <r>
      <rPr>
        <sz val="14"/>
        <color theme="1"/>
        <rFont val="Times New Roman"/>
        <family val="1"/>
        <charset val="204"/>
      </rPr>
      <t xml:space="preserve">                                                            </t>
    </r>
  </si>
  <si>
    <r>
      <rPr>
        <b/>
        <sz val="14"/>
        <color theme="1"/>
        <rFont val="Times New Roman"/>
        <family val="1"/>
        <charset val="204"/>
      </rPr>
      <t xml:space="preserve">ПРОТОКОЛ       МБОУ ООШ 21                                                                                                                   
</t>
    </r>
    <r>
      <rPr>
        <sz val="14"/>
        <color theme="1"/>
        <rFont val="Times New Roman"/>
        <family val="1"/>
        <charset val="204"/>
      </rPr>
      <t xml:space="preserve">                                                            </t>
    </r>
  </si>
  <si>
    <r>
      <rPr>
        <b/>
        <sz val="14"/>
        <color theme="1"/>
        <rFont val="Times New Roman"/>
        <family val="1"/>
        <charset val="204"/>
      </rPr>
      <t xml:space="preserve">ПРОТОКОЛ  МБОУ ООШ 21                                                                                                                       
</t>
    </r>
    <r>
      <rPr>
        <sz val="14"/>
        <color theme="1"/>
        <rFont val="Times New Roman"/>
        <family val="1"/>
        <charset val="204"/>
      </rPr>
      <t xml:space="preserve">                                                            </t>
    </r>
  </si>
  <si>
    <r>
      <rPr>
        <b/>
        <sz val="14"/>
        <color theme="1"/>
        <rFont val="Times New Roman"/>
        <family val="1"/>
        <charset val="204"/>
      </rPr>
      <t xml:space="preserve">ПРОТОКОЛ      МБОУ ООШ 21                                                                                                                      
</t>
    </r>
    <r>
      <rPr>
        <sz val="14"/>
        <color theme="1"/>
        <rFont val="Times New Roman"/>
        <family val="1"/>
        <charset val="204"/>
      </rPr>
      <t xml:space="preserve">                                                            </t>
    </r>
  </si>
  <si>
    <t>Заичкин Павел Игоревич</t>
  </si>
  <si>
    <t>Тиунова Вероника Викторовна</t>
  </si>
  <si>
    <t>Победённый Максим Давидович</t>
  </si>
  <si>
    <t>Шевчнеко Вадим  Юрьевич</t>
  </si>
  <si>
    <t>Воробьёва Ольга  Игоревна</t>
  </si>
  <si>
    <t>Тарасенко Анна   Викторовна</t>
  </si>
  <si>
    <t>4,45,23</t>
  </si>
  <si>
    <t>4,26,35</t>
  </si>
  <si>
    <t>4,33,56</t>
  </si>
  <si>
    <t>4,53,45</t>
  </si>
  <si>
    <t>5,15,78</t>
  </si>
  <si>
    <t>5,24,65</t>
  </si>
  <si>
    <r>
      <rPr>
        <b/>
        <sz val="14"/>
        <color theme="1"/>
        <rFont val="Times New Roman"/>
        <family val="1"/>
        <charset val="204"/>
      </rPr>
      <t xml:space="preserve">ПРОТОКОЛ   МБОУ ООШ 21                                                                                                                       
</t>
    </r>
    <r>
      <rPr>
        <sz val="14"/>
        <color theme="1"/>
        <rFont val="Times New Roman"/>
        <family val="1"/>
        <charset val="204"/>
      </rPr>
      <t xml:space="preserve">                                                            </t>
    </r>
  </si>
  <si>
    <t>Овчинников Марк  Дмитриевич</t>
  </si>
  <si>
    <t>Черкасов  Александр Николаевич</t>
  </si>
  <si>
    <t>Акопян Гуар Арсеновна</t>
  </si>
  <si>
    <t>Шарымова Ульяна  Сергеевна</t>
  </si>
  <si>
    <t>Аксинин Илларион  Владимирович</t>
  </si>
  <si>
    <t>4,21,23</t>
  </si>
  <si>
    <t>4,15,56</t>
  </si>
  <si>
    <t>4,25,78</t>
  </si>
  <si>
    <t>5,10,12</t>
  </si>
  <si>
    <t>Демченко Надежда  Андреевна</t>
  </si>
  <si>
    <t>4,55,01</t>
  </si>
  <si>
    <t>5,01,78</t>
  </si>
  <si>
    <t>КОМАНДА 9кл.</t>
  </si>
</sst>
</file>

<file path=xl/styles.xml><?xml version="1.0" encoding="utf-8"?>
<styleSheet xmlns="http://schemas.openxmlformats.org/spreadsheetml/2006/main">
  <numFmts count="1">
    <numFmt numFmtId="164" formatCode="0.0"/>
  </numFmts>
  <fonts count="21">
    <font>
      <sz val="12"/>
      <color theme="1"/>
      <name val="Calibri"/>
      <family val="2"/>
      <charset val="204"/>
      <scheme val="minor"/>
    </font>
    <font>
      <b/>
      <sz val="14"/>
      <color theme="1"/>
      <name val="Times New Roman"/>
      <family val="1"/>
      <charset val="204"/>
    </font>
    <font>
      <sz val="14"/>
      <color theme="1"/>
      <name val="Times New Roman"/>
      <family val="1"/>
      <charset val="204"/>
    </font>
    <font>
      <sz val="12"/>
      <color theme="1"/>
      <name val="Times New Roman"/>
      <family val="1"/>
      <charset val="204"/>
    </font>
    <font>
      <b/>
      <sz val="12"/>
      <color theme="1"/>
      <name val="Times New Roman"/>
      <family val="1"/>
      <charset val="204"/>
    </font>
    <font>
      <b/>
      <sz val="13"/>
      <color theme="1"/>
      <name val="Times New Roman"/>
      <family val="1"/>
      <charset val="204"/>
    </font>
    <font>
      <b/>
      <sz val="16"/>
      <color theme="1"/>
      <name val="Times New Roman"/>
      <family val="1"/>
      <charset val="204"/>
    </font>
    <font>
      <sz val="14"/>
      <color rgb="FF000000"/>
      <name val="Times New Roman"/>
      <family val="1"/>
      <charset val="204"/>
    </font>
    <font>
      <sz val="8"/>
      <name val="Calibri"/>
      <family val="2"/>
      <charset val="204"/>
      <scheme val="minor"/>
    </font>
    <font>
      <b/>
      <sz val="18"/>
      <color theme="1"/>
      <name val="Times New Roman"/>
      <family val="1"/>
      <charset val="204"/>
    </font>
    <font>
      <sz val="14"/>
      <color theme="1"/>
      <name val="Calibri"/>
      <family val="2"/>
      <charset val="204"/>
      <scheme val="minor"/>
    </font>
    <font>
      <b/>
      <sz val="14"/>
      <color rgb="FF000000"/>
      <name val="Times New Roman"/>
      <family val="1"/>
      <charset val="204"/>
    </font>
    <font>
      <sz val="13"/>
      <color rgb="FF000000"/>
      <name val="Times New Roman"/>
      <family val="1"/>
      <charset val="204"/>
    </font>
    <font>
      <sz val="13"/>
      <color theme="1"/>
      <name val="Times New Roman"/>
      <family val="1"/>
      <charset val="204"/>
    </font>
    <font>
      <b/>
      <sz val="20"/>
      <color theme="1"/>
      <name val="Times New Roman"/>
      <family val="1"/>
      <charset val="204"/>
    </font>
    <font>
      <sz val="12"/>
      <color rgb="FF000000"/>
      <name val="Times New Roman"/>
      <family val="1"/>
      <charset val="204"/>
    </font>
    <font>
      <sz val="12"/>
      <name val="Times New Roman"/>
      <family val="1"/>
      <charset val="204"/>
    </font>
    <font>
      <sz val="11"/>
      <color theme="1"/>
      <name val="Times New Roman"/>
      <family val="1"/>
      <charset val="204"/>
    </font>
    <font>
      <sz val="10"/>
      <color theme="1"/>
      <name val="Times New Roman"/>
      <family val="1"/>
      <charset val="204"/>
    </font>
    <font>
      <sz val="11"/>
      <color theme="1"/>
      <name val="Calibri"/>
      <family val="2"/>
      <charset val="204"/>
      <scheme val="minor"/>
    </font>
    <font>
      <sz val="11.5"/>
      <color theme="1"/>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81">
    <xf numFmtId="0" fontId="0" fillId="0" borderId="0" xfId="0"/>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2" fillId="0" borderId="1" xfId="0" applyFont="1" applyBorder="1" applyAlignment="1">
      <alignment horizontal="center" vertical="center"/>
    </xf>
    <xf numFmtId="0" fontId="1" fillId="0" borderId="1" xfId="0" applyFont="1" applyBorder="1" applyAlignment="1">
      <alignment horizontal="center" vertical="center"/>
    </xf>
    <xf numFmtId="164" fontId="2" fillId="0" borderId="1" xfId="0" applyNumberFormat="1" applyFont="1" applyBorder="1" applyAlignment="1">
      <alignment horizontal="center" vertical="center"/>
    </xf>
    <xf numFmtId="17" fontId="2" fillId="0" borderId="1" xfId="0" applyNumberFormat="1" applyFont="1" applyBorder="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0" fillId="0" borderId="0" xfId="0" applyAlignment="1" applyProtection="1">
      <alignment vertical="center"/>
      <protection locked="0"/>
    </xf>
    <xf numFmtId="1" fontId="3" fillId="0" borderId="1" xfId="0" applyNumberFormat="1" applyFont="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0" fillId="0" borderId="0" xfId="0" applyProtection="1">
      <protection locked="0"/>
    </xf>
    <xf numFmtId="0" fontId="3" fillId="0" borderId="0" xfId="0" applyFont="1" applyProtection="1">
      <protection locked="0"/>
    </xf>
    <xf numFmtId="0" fontId="4" fillId="4" borderId="1" xfId="0" applyFont="1" applyFill="1" applyBorder="1" applyAlignment="1">
      <alignment horizontal="center" vertical="center"/>
    </xf>
    <xf numFmtId="0" fontId="2"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47"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1" fontId="3" fillId="0" borderId="1" xfId="0" applyNumberFormat="1" applyFont="1" applyBorder="1" applyAlignment="1">
      <alignment horizontal="center" vertical="center"/>
    </xf>
    <xf numFmtId="0" fontId="3" fillId="0" borderId="0" xfId="0" applyFont="1" applyAlignment="1" applyProtection="1">
      <alignment vertical="center"/>
      <protection locked="0"/>
    </xf>
    <xf numFmtId="0" fontId="3" fillId="0" borderId="0" xfId="0" applyFont="1" applyAlignment="1">
      <alignment wrapText="1"/>
    </xf>
    <xf numFmtId="0" fontId="1" fillId="0" borderId="0" xfId="0" applyFont="1" applyAlignment="1" applyProtection="1">
      <alignment vertical="center" wrapText="1"/>
      <protection locked="0"/>
    </xf>
    <xf numFmtId="0" fontId="0" fillId="0" borderId="0" xfId="0" applyAlignment="1" applyProtection="1">
      <alignment horizontal="center" vertical="center"/>
      <protection locked="0"/>
    </xf>
    <xf numFmtId="0" fontId="2" fillId="0" borderId="0" xfId="0" applyFont="1" applyProtection="1">
      <protection locked="0"/>
    </xf>
    <xf numFmtId="0" fontId="3" fillId="0" borderId="1"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7" fillId="0" borderId="0" xfId="0" applyFont="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3" fillId="5" borderId="2" xfId="0" applyFont="1" applyFill="1" applyBorder="1" applyAlignment="1" applyProtection="1">
      <alignment vertical="center"/>
      <protection locked="0"/>
    </xf>
    <xf numFmtId="0" fontId="3" fillId="5" borderId="3" xfId="0" applyFont="1" applyFill="1" applyBorder="1" applyAlignment="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3" xfId="0" applyFont="1" applyFill="1" applyBorder="1" applyAlignment="1" applyProtection="1">
      <alignment horizontal="center" vertical="center"/>
      <protection locked="0"/>
    </xf>
    <xf numFmtId="0" fontId="1" fillId="0" borderId="2" xfId="0" applyFont="1" applyBorder="1" applyAlignment="1">
      <alignment horizontal="center" vertical="center"/>
    </xf>
    <xf numFmtId="0" fontId="3" fillId="0" borderId="1" xfId="0" applyFont="1" applyBorder="1" applyAlignment="1">
      <alignment horizontal="left" vertical="center"/>
    </xf>
    <xf numFmtId="0" fontId="3" fillId="0" borderId="0" xfId="0" applyFont="1" applyAlignment="1">
      <alignment horizontal="center" vertical="center"/>
    </xf>
    <xf numFmtId="0" fontId="0" fillId="0" borderId="1" xfId="0" applyBorder="1"/>
    <xf numFmtId="0" fontId="2" fillId="0" borderId="0" xfId="0" applyFont="1" applyAlignment="1" applyProtection="1">
      <alignment horizontal="left" vertical="center"/>
      <protection locked="0"/>
    </xf>
    <xf numFmtId="0" fontId="4" fillId="0" borderId="0" xfId="0" applyFont="1" applyAlignment="1" applyProtection="1">
      <alignment horizontal="center" vertical="center" wrapText="1"/>
      <protection locked="0"/>
    </xf>
    <xf numFmtId="0" fontId="2" fillId="0" borderId="0" xfId="0" applyFont="1" applyAlignment="1">
      <alignment horizontal="left" vertical="center"/>
    </xf>
    <xf numFmtId="0" fontId="2" fillId="0" borderId="0" xfId="0" applyFont="1" applyAlignment="1">
      <alignment horizontal="center" vertical="center"/>
    </xf>
    <xf numFmtId="0" fontId="3" fillId="0" borderId="0" xfId="0" applyFont="1" applyAlignment="1" applyProtection="1">
      <alignment vertical="center" wrapText="1"/>
      <protection locked="0"/>
    </xf>
    <xf numFmtId="0" fontId="2" fillId="0" borderId="0" xfId="0" applyFont="1" applyAlignment="1" applyProtection="1">
      <alignment vertical="center"/>
      <protection locked="0"/>
    </xf>
    <xf numFmtId="0" fontId="12" fillId="0" borderId="1" xfId="0" applyFont="1" applyBorder="1" applyAlignment="1">
      <alignment horizontal="center" vertical="center" wrapText="1"/>
    </xf>
    <xf numFmtId="0" fontId="13" fillId="0" borderId="1" xfId="0" applyFont="1" applyBorder="1" applyAlignment="1">
      <alignment horizontal="center" vertical="center"/>
    </xf>
    <xf numFmtId="0" fontId="1" fillId="0" borderId="0" xfId="0" applyFont="1" applyAlignment="1" applyProtection="1">
      <alignment vertical="center"/>
      <protection locked="0"/>
    </xf>
    <xf numFmtId="0" fontId="13" fillId="4" borderId="1" xfId="0" applyFont="1" applyFill="1" applyBorder="1" applyAlignment="1">
      <alignment horizontal="center" vertical="center"/>
    </xf>
    <xf numFmtId="0" fontId="5"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6" fillId="0" borderId="1" xfId="0" applyFont="1" applyBorder="1" applyAlignment="1">
      <alignment horizontal="center" vertical="center" wrapText="1"/>
    </xf>
    <xf numFmtId="0" fontId="4" fillId="0" borderId="1" xfId="0" applyFont="1" applyBorder="1" applyAlignment="1">
      <alignment horizontal="center" vertical="center" textRotation="90" wrapText="1"/>
    </xf>
    <xf numFmtId="0" fontId="4" fillId="0" borderId="1" xfId="0" applyFont="1" applyBorder="1" applyAlignment="1">
      <alignment horizontal="center" vertical="center" textRotation="90"/>
    </xf>
    <xf numFmtId="0" fontId="3" fillId="0" borderId="8" xfId="0" applyFont="1" applyBorder="1" applyAlignment="1">
      <alignment horizontal="center" vertical="center" wrapText="1"/>
    </xf>
    <xf numFmtId="1" fontId="3" fillId="0" borderId="8" xfId="0" applyNumberFormat="1"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17" fillId="0" borderId="1" xfId="0" applyFont="1" applyBorder="1" applyAlignment="1">
      <alignment horizontal="left" vertical="center"/>
    </xf>
    <xf numFmtId="0" fontId="17" fillId="3" borderId="1" xfId="0" applyFont="1" applyFill="1" applyBorder="1" applyAlignment="1">
      <alignment horizontal="left" vertical="center"/>
    </xf>
    <xf numFmtId="0" fontId="17" fillId="0" borderId="8" xfId="0" applyFont="1" applyBorder="1" applyAlignment="1">
      <alignment horizontal="center" vertical="center"/>
    </xf>
    <xf numFmtId="0" fontId="17" fillId="3" borderId="1" xfId="0" applyFont="1" applyFill="1" applyBorder="1" applyAlignment="1">
      <alignment horizontal="center" vertical="center"/>
    </xf>
    <xf numFmtId="0" fontId="17" fillId="0" borderId="1" xfId="0" applyFont="1" applyBorder="1" applyAlignment="1">
      <alignment horizontal="center" vertical="center"/>
    </xf>
    <xf numFmtId="0" fontId="17" fillId="3" borderId="8" xfId="0" applyFont="1" applyFill="1" applyBorder="1" applyAlignment="1">
      <alignment horizontal="center" vertical="center"/>
    </xf>
    <xf numFmtId="0" fontId="18" fillId="0" borderId="8" xfId="0" applyFont="1" applyBorder="1" applyAlignment="1">
      <alignment vertical="center" wrapText="1"/>
    </xf>
    <xf numFmtId="0" fontId="18" fillId="3" borderId="1" xfId="0" applyFont="1" applyFill="1" applyBorder="1" applyAlignment="1">
      <alignment vertical="center" wrapText="1"/>
    </xf>
    <xf numFmtId="0" fontId="18" fillId="0" borderId="1" xfId="0" applyFont="1" applyBorder="1" applyAlignment="1">
      <alignment vertical="center" wrapText="1"/>
    </xf>
    <xf numFmtId="0" fontId="18" fillId="3" borderId="8" xfId="0" applyFont="1" applyFill="1" applyBorder="1" applyAlignment="1">
      <alignment vertical="center" wrapText="1"/>
    </xf>
    <xf numFmtId="1" fontId="3" fillId="3" borderId="1" xfId="0" applyNumberFormat="1" applyFont="1" applyFill="1" applyBorder="1" applyAlignment="1">
      <alignment horizontal="center" vertical="center" wrapText="1"/>
    </xf>
    <xf numFmtId="1" fontId="3" fillId="0" borderId="1" xfId="0" applyNumberFormat="1" applyFont="1" applyBorder="1" applyAlignment="1">
      <alignment horizontal="center" vertical="center" wrapText="1"/>
    </xf>
    <xf numFmtId="1" fontId="3" fillId="3" borderId="8" xfId="0" applyNumberFormat="1" applyFont="1" applyFill="1" applyBorder="1" applyAlignment="1">
      <alignment horizontal="center" vertical="center" wrapText="1"/>
    </xf>
    <xf numFmtId="0" fontId="10" fillId="0" borderId="0" xfId="0" applyFont="1" applyProtection="1">
      <protection locked="0"/>
    </xf>
    <xf numFmtId="0" fontId="13" fillId="0" borderId="1" xfId="0" applyFont="1" applyBorder="1" applyAlignment="1" applyProtection="1">
      <alignment horizontal="left" vertical="center"/>
      <protection locked="0"/>
    </xf>
    <xf numFmtId="0" fontId="13" fillId="0" borderId="1" xfId="0" applyFont="1" applyBorder="1" applyAlignment="1" applyProtection="1">
      <alignment horizontal="center" vertical="center"/>
      <protection locked="0"/>
    </xf>
    <xf numFmtId="0" fontId="13" fillId="0" borderId="0" xfId="0" applyFont="1" applyProtection="1">
      <protection locked="0"/>
    </xf>
    <xf numFmtId="0" fontId="1" fillId="0" borderId="0" xfId="0" applyFont="1" applyAlignment="1" applyProtection="1">
      <alignment horizontal="left" vertical="center"/>
      <protection locked="0"/>
    </xf>
    <xf numFmtId="0" fontId="0" fillId="0" borderId="0" xfId="0" applyAlignment="1">
      <alignment vertical="center"/>
    </xf>
    <xf numFmtId="2" fontId="3" fillId="0" borderId="8" xfId="0" applyNumberFormat="1" applyFont="1" applyBorder="1" applyAlignment="1">
      <alignment horizontal="center" vertical="center" wrapText="1"/>
    </xf>
    <xf numFmtId="2" fontId="3" fillId="3" borderId="1" xfId="0" applyNumberFormat="1" applyFont="1" applyFill="1" applyBorder="1" applyAlignment="1">
      <alignment horizontal="center" vertical="center" wrapText="1"/>
    </xf>
    <xf numFmtId="2" fontId="3" fillId="0" borderId="1" xfId="0" applyNumberFormat="1" applyFont="1" applyBorder="1" applyAlignment="1">
      <alignment horizontal="center" vertical="center" wrapText="1"/>
    </xf>
    <xf numFmtId="2" fontId="3" fillId="3" borderId="8" xfId="0" applyNumberFormat="1" applyFont="1" applyFill="1" applyBorder="1" applyAlignment="1">
      <alignment horizontal="center" vertical="center" wrapText="1"/>
    </xf>
    <xf numFmtId="47" fontId="3" fillId="0" borderId="0" xfId="0" applyNumberFormat="1" applyFont="1" applyAlignment="1">
      <alignment horizontal="center" vertical="center"/>
    </xf>
    <xf numFmtId="0" fontId="20" fillId="0" borderId="1" xfId="0" applyFont="1" applyBorder="1"/>
    <xf numFmtId="0" fontId="3" fillId="7" borderId="0" xfId="0" applyFont="1" applyFill="1" applyAlignment="1">
      <alignment horizontal="center" vertical="center"/>
    </xf>
    <xf numFmtId="0" fontId="0" fillId="7" borderId="0" xfId="0" applyFill="1"/>
    <xf numFmtId="0" fontId="1" fillId="0" borderId="1" xfId="0" applyFont="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5" fillId="0" borderId="1" xfId="0" applyFont="1" applyBorder="1" applyAlignment="1">
      <alignment horizontal="center" vertical="center" wrapText="1"/>
    </xf>
    <xf numFmtId="0" fontId="11" fillId="0" borderId="0" xfId="0" applyFont="1" applyAlignment="1">
      <alignment horizontal="center" vertical="center"/>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3" fillId="5" borderId="2" xfId="0" applyFont="1" applyFill="1" applyBorder="1" applyAlignment="1" applyProtection="1">
      <alignment horizontal="center" vertical="center"/>
      <protection locked="0"/>
    </xf>
    <xf numFmtId="0" fontId="3" fillId="5" borderId="3" xfId="0" applyFont="1" applyFill="1" applyBorder="1" applyAlignment="1" applyProtection="1">
      <alignment horizontal="center" vertical="center"/>
      <protection locked="0"/>
    </xf>
    <xf numFmtId="0" fontId="1" fillId="5" borderId="2" xfId="0" applyFont="1" applyFill="1" applyBorder="1" applyAlignment="1">
      <alignment horizontal="center" vertical="center"/>
    </xf>
    <xf numFmtId="0" fontId="1" fillId="5" borderId="4" xfId="0" applyFont="1" applyFill="1" applyBorder="1" applyAlignment="1">
      <alignment horizontal="center" vertical="center"/>
    </xf>
    <xf numFmtId="0" fontId="4" fillId="5" borderId="3" xfId="0" applyFont="1" applyFill="1" applyBorder="1" applyAlignment="1" applyProtection="1">
      <alignment horizontal="center" vertical="center"/>
      <protection locked="0"/>
    </xf>
    <xf numFmtId="0" fontId="4" fillId="5" borderId="4" xfId="0" applyFont="1" applyFill="1" applyBorder="1" applyAlignment="1" applyProtection="1">
      <alignment horizontal="center" vertical="center"/>
      <protection locked="0"/>
    </xf>
    <xf numFmtId="0" fontId="5" fillId="0" borderId="1" xfId="0" applyFont="1" applyBorder="1" applyAlignment="1">
      <alignment horizontal="center" vertical="center"/>
    </xf>
    <xf numFmtId="0" fontId="4" fillId="6" borderId="11" xfId="0" applyFont="1" applyFill="1" applyBorder="1" applyAlignment="1" applyProtection="1">
      <alignment horizontal="center" vertical="center"/>
      <protection locked="0"/>
    </xf>
    <xf numFmtId="0" fontId="4" fillId="6" borderId="2" xfId="0" applyFont="1" applyFill="1" applyBorder="1" applyAlignment="1" applyProtection="1">
      <alignment horizontal="center" vertical="center"/>
      <protection locked="0"/>
    </xf>
    <xf numFmtId="0" fontId="4" fillId="6" borderId="3" xfId="0" applyFont="1" applyFill="1" applyBorder="1" applyAlignment="1" applyProtection="1">
      <alignment horizontal="center" vertical="center"/>
      <protection locked="0"/>
    </xf>
    <xf numFmtId="0" fontId="6" fillId="0" borderId="2" xfId="0" applyFont="1" applyBorder="1" applyAlignment="1">
      <alignment horizontal="center" vertical="center"/>
    </xf>
    <xf numFmtId="0" fontId="6" fillId="0" borderId="4" xfId="0" applyFont="1" applyBorder="1" applyAlignment="1">
      <alignment horizontal="center" vertical="center"/>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 fillId="0" borderId="0" xfId="0" applyFont="1" applyAlignment="1" applyProtection="1">
      <alignment horizontal="left" vertical="center"/>
      <protection locked="0"/>
    </xf>
    <xf numFmtId="0" fontId="6" fillId="0" borderId="2"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3" fillId="5" borderId="3" xfId="0" applyFont="1" applyFill="1" applyBorder="1" applyAlignment="1" applyProtection="1">
      <alignment horizontal="center"/>
      <protection locked="0"/>
    </xf>
    <xf numFmtId="0" fontId="3" fillId="5" borderId="4" xfId="0" applyFont="1" applyFill="1" applyBorder="1" applyAlignment="1" applyProtection="1">
      <alignment horizontal="center"/>
      <protection locked="0"/>
    </xf>
    <xf numFmtId="0" fontId="3" fillId="5" borderId="2" xfId="0" applyFont="1" applyFill="1" applyBorder="1" applyAlignment="1" applyProtection="1">
      <alignment horizontal="center"/>
      <protection locked="0"/>
    </xf>
    <xf numFmtId="0" fontId="6" fillId="6" borderId="2" xfId="0" applyFont="1" applyFill="1" applyBorder="1" applyAlignment="1">
      <alignment horizontal="center" vertical="center"/>
    </xf>
    <xf numFmtId="0" fontId="6" fillId="6" borderId="4" xfId="0" applyFont="1" applyFill="1" applyBorder="1" applyAlignment="1">
      <alignment horizontal="center" vertical="center"/>
    </xf>
    <xf numFmtId="0" fontId="4" fillId="0" borderId="11" xfId="0" applyFont="1" applyBorder="1" applyAlignment="1" applyProtection="1">
      <alignment horizontal="center" vertical="center"/>
      <protection locked="0"/>
    </xf>
    <xf numFmtId="0" fontId="14" fillId="0" borderId="1" xfId="0" applyFont="1" applyBorder="1" applyAlignment="1">
      <alignment horizontal="center" vertical="center"/>
    </xf>
    <xf numFmtId="0" fontId="2" fillId="0" borderId="0" xfId="0" applyFont="1" applyAlignment="1" applyProtection="1">
      <alignment horizontal="left"/>
      <protection locked="0"/>
    </xf>
    <xf numFmtId="0" fontId="3" fillId="0" borderId="0" xfId="0" applyFont="1" applyAlignment="1">
      <alignment horizontal="left" vertical="center"/>
    </xf>
    <xf numFmtId="0" fontId="3"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4" fillId="0" borderId="8" xfId="0" applyFont="1" applyBorder="1" applyAlignment="1">
      <alignment horizontal="center" vertical="center" textRotation="90" wrapText="1"/>
    </xf>
    <xf numFmtId="0" fontId="4" fillId="0" borderId="10" xfId="0" applyFont="1" applyBorder="1" applyAlignment="1">
      <alignment horizontal="center" vertical="center" textRotation="90" wrapText="1"/>
    </xf>
    <xf numFmtId="0" fontId="4" fillId="0" borderId="8" xfId="0" applyFont="1" applyBorder="1" applyAlignment="1">
      <alignment horizontal="center" vertical="center" textRotation="90"/>
    </xf>
    <xf numFmtId="0" fontId="4" fillId="0" borderId="10" xfId="0" applyFont="1" applyBorder="1" applyAlignment="1">
      <alignment horizontal="center" vertical="center" textRotation="90"/>
    </xf>
    <xf numFmtId="0" fontId="3" fillId="0" borderId="0" xfId="0" applyFont="1" applyAlignment="1">
      <alignment horizontal="left" vertical="center" wrapText="1"/>
    </xf>
    <xf numFmtId="0" fontId="2" fillId="0" borderId="11" xfId="0" applyFont="1" applyBorder="1" applyAlignment="1">
      <alignment horizontal="center" vertical="center"/>
    </xf>
    <xf numFmtId="0" fontId="1"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textRotation="90"/>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20" fillId="0" borderId="1" xfId="0" applyFont="1" applyBorder="1" applyAlignment="1">
      <alignment horizontal="left" vertical="center"/>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center" vertical="center"/>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3" fillId="0" borderId="1" xfId="0" applyFont="1" applyBorder="1" applyAlignment="1" applyProtection="1">
      <alignment vertical="center"/>
      <protection locked="0"/>
    </xf>
    <xf numFmtId="14" fontId="3" fillId="0" borderId="1" xfId="0" applyNumberFormat="1" applyFont="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15" fillId="0" borderId="12" xfId="0" applyFont="1" applyBorder="1"/>
    <xf numFmtId="0" fontId="15" fillId="0" borderId="0" xfId="0" applyFont="1"/>
    <xf numFmtId="0" fontId="3" fillId="0" borderId="0" xfId="0" applyFont="1" applyFill="1"/>
    <xf numFmtId="0" fontId="0" fillId="0" borderId="0" xfId="0" applyAlignment="1">
      <alignment horizontal="left"/>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21981</xdr:colOff>
      <xdr:row>1</xdr:row>
      <xdr:rowOff>12212</xdr:rowOff>
    </xdr:from>
    <xdr:to>
      <xdr:col>1</xdr:col>
      <xdr:colOff>928077</xdr:colOff>
      <xdr:row>6</xdr:row>
      <xdr:rowOff>0</xdr:rowOff>
    </xdr:to>
    <xdr:pic>
      <xdr:nvPicPr>
        <xdr:cNvPr id="2" name="Рисунок 1">
          <a:extLst>
            <a:ext uri="{FF2B5EF4-FFF2-40B4-BE49-F238E27FC236}">
              <a16:creationId xmlns="" xmlns:a16="http://schemas.microsoft.com/office/drawing/2014/main" id="{2A221ADD-AE90-44AA-A2F1-4C026A46A73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xdr:row>
      <xdr:rowOff>24421</xdr:rowOff>
    </xdr:from>
    <xdr:to>
      <xdr:col>22</xdr:col>
      <xdr:colOff>696056</xdr:colOff>
      <xdr:row>5</xdr:row>
      <xdr:rowOff>170960</xdr:rowOff>
    </xdr:to>
    <xdr:pic>
      <xdr:nvPicPr>
        <xdr:cNvPr id="3" name="Рисунок 2">
          <a:extLst>
            <a:ext uri="{FF2B5EF4-FFF2-40B4-BE49-F238E27FC236}">
              <a16:creationId xmlns="" xmlns:a16="http://schemas.microsoft.com/office/drawing/2014/main" id="{F292AA6B-8073-4244-9320-94A7AC5C388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4830424"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37</xdr:row>
      <xdr:rowOff>12212</xdr:rowOff>
    </xdr:from>
    <xdr:to>
      <xdr:col>1</xdr:col>
      <xdr:colOff>928077</xdr:colOff>
      <xdr:row>42</xdr:row>
      <xdr:rowOff>0</xdr:rowOff>
    </xdr:to>
    <xdr:pic>
      <xdr:nvPicPr>
        <xdr:cNvPr id="4" name="Рисунок 3">
          <a:extLst>
            <a:ext uri="{FF2B5EF4-FFF2-40B4-BE49-F238E27FC236}">
              <a16:creationId xmlns="" xmlns:a16="http://schemas.microsoft.com/office/drawing/2014/main" id="{24D9CA0E-9590-4B73-B8D0-A468CCB1CCC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37</xdr:row>
      <xdr:rowOff>24421</xdr:rowOff>
    </xdr:from>
    <xdr:to>
      <xdr:col>22</xdr:col>
      <xdr:colOff>696056</xdr:colOff>
      <xdr:row>41</xdr:row>
      <xdr:rowOff>170960</xdr:rowOff>
    </xdr:to>
    <xdr:pic>
      <xdr:nvPicPr>
        <xdr:cNvPr id="5" name="Рисунок 4">
          <a:extLst>
            <a:ext uri="{FF2B5EF4-FFF2-40B4-BE49-F238E27FC236}">
              <a16:creationId xmlns="" xmlns:a16="http://schemas.microsoft.com/office/drawing/2014/main" id="{35F3BE80-4355-44AF-973C-A23742EE404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73</xdr:row>
      <xdr:rowOff>12212</xdr:rowOff>
    </xdr:from>
    <xdr:to>
      <xdr:col>1</xdr:col>
      <xdr:colOff>928077</xdr:colOff>
      <xdr:row>78</xdr:row>
      <xdr:rowOff>0</xdr:rowOff>
    </xdr:to>
    <xdr:pic>
      <xdr:nvPicPr>
        <xdr:cNvPr id="6" name="Рисунок 5">
          <a:extLst>
            <a:ext uri="{FF2B5EF4-FFF2-40B4-BE49-F238E27FC236}">
              <a16:creationId xmlns="" xmlns:a16="http://schemas.microsoft.com/office/drawing/2014/main" id="{7BBF10E5-66C8-45A0-87FA-95D97621AF8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73</xdr:row>
      <xdr:rowOff>24421</xdr:rowOff>
    </xdr:from>
    <xdr:to>
      <xdr:col>22</xdr:col>
      <xdr:colOff>696056</xdr:colOff>
      <xdr:row>77</xdr:row>
      <xdr:rowOff>170960</xdr:rowOff>
    </xdr:to>
    <xdr:pic>
      <xdr:nvPicPr>
        <xdr:cNvPr id="7" name="Рисунок 6">
          <a:extLst>
            <a:ext uri="{FF2B5EF4-FFF2-40B4-BE49-F238E27FC236}">
              <a16:creationId xmlns="" xmlns:a16="http://schemas.microsoft.com/office/drawing/2014/main" id="{9036C66A-69A0-4269-A2C1-6F6302F0DE3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109</xdr:row>
      <xdr:rowOff>12212</xdr:rowOff>
    </xdr:from>
    <xdr:to>
      <xdr:col>1</xdr:col>
      <xdr:colOff>928077</xdr:colOff>
      <xdr:row>114</xdr:row>
      <xdr:rowOff>0</xdr:rowOff>
    </xdr:to>
    <xdr:pic>
      <xdr:nvPicPr>
        <xdr:cNvPr id="8" name="Рисунок 7">
          <a:extLst>
            <a:ext uri="{FF2B5EF4-FFF2-40B4-BE49-F238E27FC236}">
              <a16:creationId xmlns="" xmlns:a16="http://schemas.microsoft.com/office/drawing/2014/main" id="{85C988BE-9B08-46C2-A4D1-BF597F0FD35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109</xdr:row>
      <xdr:rowOff>24421</xdr:rowOff>
    </xdr:from>
    <xdr:to>
      <xdr:col>22</xdr:col>
      <xdr:colOff>696056</xdr:colOff>
      <xdr:row>113</xdr:row>
      <xdr:rowOff>170960</xdr:rowOff>
    </xdr:to>
    <xdr:pic>
      <xdr:nvPicPr>
        <xdr:cNvPr id="9" name="Рисунок 8">
          <a:extLst>
            <a:ext uri="{FF2B5EF4-FFF2-40B4-BE49-F238E27FC236}">
              <a16:creationId xmlns="" xmlns:a16="http://schemas.microsoft.com/office/drawing/2014/main" id="{9612A93A-0583-4F4F-9ED1-7A39FD41B90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145</xdr:row>
      <xdr:rowOff>12212</xdr:rowOff>
    </xdr:from>
    <xdr:to>
      <xdr:col>1</xdr:col>
      <xdr:colOff>928077</xdr:colOff>
      <xdr:row>150</xdr:row>
      <xdr:rowOff>0</xdr:rowOff>
    </xdr:to>
    <xdr:pic>
      <xdr:nvPicPr>
        <xdr:cNvPr id="10" name="Рисунок 9">
          <a:extLst>
            <a:ext uri="{FF2B5EF4-FFF2-40B4-BE49-F238E27FC236}">
              <a16:creationId xmlns="" xmlns:a16="http://schemas.microsoft.com/office/drawing/2014/main" id="{023FE7DB-9096-44D3-8323-98D8273A3BB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145</xdr:row>
      <xdr:rowOff>24421</xdr:rowOff>
    </xdr:from>
    <xdr:to>
      <xdr:col>22</xdr:col>
      <xdr:colOff>696056</xdr:colOff>
      <xdr:row>149</xdr:row>
      <xdr:rowOff>170960</xdr:rowOff>
    </xdr:to>
    <xdr:pic>
      <xdr:nvPicPr>
        <xdr:cNvPr id="11" name="Рисунок 10">
          <a:extLst>
            <a:ext uri="{FF2B5EF4-FFF2-40B4-BE49-F238E27FC236}">
              <a16:creationId xmlns="" xmlns:a16="http://schemas.microsoft.com/office/drawing/2014/main" id="{A5AA212B-0A04-4D18-B221-522ED330983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181</xdr:row>
      <xdr:rowOff>12212</xdr:rowOff>
    </xdr:from>
    <xdr:to>
      <xdr:col>1</xdr:col>
      <xdr:colOff>928077</xdr:colOff>
      <xdr:row>186</xdr:row>
      <xdr:rowOff>0</xdr:rowOff>
    </xdr:to>
    <xdr:pic>
      <xdr:nvPicPr>
        <xdr:cNvPr id="12" name="Рисунок 11">
          <a:extLst>
            <a:ext uri="{FF2B5EF4-FFF2-40B4-BE49-F238E27FC236}">
              <a16:creationId xmlns="" xmlns:a16="http://schemas.microsoft.com/office/drawing/2014/main" id="{EC2A0898-9241-474A-8BF5-0BE56714F31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181</xdr:row>
      <xdr:rowOff>24421</xdr:rowOff>
    </xdr:from>
    <xdr:to>
      <xdr:col>22</xdr:col>
      <xdr:colOff>696056</xdr:colOff>
      <xdr:row>185</xdr:row>
      <xdr:rowOff>170960</xdr:rowOff>
    </xdr:to>
    <xdr:pic>
      <xdr:nvPicPr>
        <xdr:cNvPr id="13" name="Рисунок 12">
          <a:extLst>
            <a:ext uri="{FF2B5EF4-FFF2-40B4-BE49-F238E27FC236}">
              <a16:creationId xmlns="" xmlns:a16="http://schemas.microsoft.com/office/drawing/2014/main" id="{A2584F15-1201-4061-BF6E-8A382C17378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217</xdr:row>
      <xdr:rowOff>12212</xdr:rowOff>
    </xdr:from>
    <xdr:to>
      <xdr:col>1</xdr:col>
      <xdr:colOff>928077</xdr:colOff>
      <xdr:row>222</xdr:row>
      <xdr:rowOff>0</xdr:rowOff>
    </xdr:to>
    <xdr:pic>
      <xdr:nvPicPr>
        <xdr:cNvPr id="14" name="Рисунок 13">
          <a:extLst>
            <a:ext uri="{FF2B5EF4-FFF2-40B4-BE49-F238E27FC236}">
              <a16:creationId xmlns="" xmlns:a16="http://schemas.microsoft.com/office/drawing/2014/main" id="{22A3DE8A-6AAB-4CFD-BB99-C7166850348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217</xdr:row>
      <xdr:rowOff>24421</xdr:rowOff>
    </xdr:from>
    <xdr:to>
      <xdr:col>22</xdr:col>
      <xdr:colOff>696056</xdr:colOff>
      <xdr:row>221</xdr:row>
      <xdr:rowOff>170960</xdr:rowOff>
    </xdr:to>
    <xdr:pic>
      <xdr:nvPicPr>
        <xdr:cNvPr id="15" name="Рисунок 14">
          <a:extLst>
            <a:ext uri="{FF2B5EF4-FFF2-40B4-BE49-F238E27FC236}">
              <a16:creationId xmlns="" xmlns:a16="http://schemas.microsoft.com/office/drawing/2014/main" id="{3923A7E0-245A-4CC0-A26E-EA10A3F2C5E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253</xdr:row>
      <xdr:rowOff>12212</xdr:rowOff>
    </xdr:from>
    <xdr:to>
      <xdr:col>1</xdr:col>
      <xdr:colOff>928077</xdr:colOff>
      <xdr:row>258</xdr:row>
      <xdr:rowOff>0</xdr:rowOff>
    </xdr:to>
    <xdr:pic>
      <xdr:nvPicPr>
        <xdr:cNvPr id="16" name="Рисунок 15">
          <a:extLst>
            <a:ext uri="{FF2B5EF4-FFF2-40B4-BE49-F238E27FC236}">
              <a16:creationId xmlns="" xmlns:a16="http://schemas.microsoft.com/office/drawing/2014/main" id="{8B314F2B-A1FB-4FAF-B552-E9A0C4DE7CF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253</xdr:row>
      <xdr:rowOff>24421</xdr:rowOff>
    </xdr:from>
    <xdr:to>
      <xdr:col>22</xdr:col>
      <xdr:colOff>696056</xdr:colOff>
      <xdr:row>257</xdr:row>
      <xdr:rowOff>170960</xdr:rowOff>
    </xdr:to>
    <xdr:pic>
      <xdr:nvPicPr>
        <xdr:cNvPr id="17" name="Рисунок 16">
          <a:extLst>
            <a:ext uri="{FF2B5EF4-FFF2-40B4-BE49-F238E27FC236}">
              <a16:creationId xmlns="" xmlns:a16="http://schemas.microsoft.com/office/drawing/2014/main" id="{CF230DD9-7E83-42EF-9A01-687AC61AFB1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289</xdr:row>
      <xdr:rowOff>12212</xdr:rowOff>
    </xdr:from>
    <xdr:to>
      <xdr:col>1</xdr:col>
      <xdr:colOff>928077</xdr:colOff>
      <xdr:row>294</xdr:row>
      <xdr:rowOff>0</xdr:rowOff>
    </xdr:to>
    <xdr:pic>
      <xdr:nvPicPr>
        <xdr:cNvPr id="18" name="Рисунок 17">
          <a:extLst>
            <a:ext uri="{FF2B5EF4-FFF2-40B4-BE49-F238E27FC236}">
              <a16:creationId xmlns="" xmlns:a16="http://schemas.microsoft.com/office/drawing/2014/main" id="{2714F01B-4E50-407A-A963-5792BC601FB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289</xdr:row>
      <xdr:rowOff>24421</xdr:rowOff>
    </xdr:from>
    <xdr:to>
      <xdr:col>22</xdr:col>
      <xdr:colOff>696056</xdr:colOff>
      <xdr:row>293</xdr:row>
      <xdr:rowOff>170960</xdr:rowOff>
    </xdr:to>
    <xdr:pic>
      <xdr:nvPicPr>
        <xdr:cNvPr id="19" name="Рисунок 18">
          <a:extLst>
            <a:ext uri="{FF2B5EF4-FFF2-40B4-BE49-F238E27FC236}">
              <a16:creationId xmlns="" xmlns:a16="http://schemas.microsoft.com/office/drawing/2014/main" id="{E815F456-8C0D-4649-B5A2-BB0AF436199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325</xdr:row>
      <xdr:rowOff>12212</xdr:rowOff>
    </xdr:from>
    <xdr:to>
      <xdr:col>1</xdr:col>
      <xdr:colOff>928077</xdr:colOff>
      <xdr:row>330</xdr:row>
      <xdr:rowOff>0</xdr:rowOff>
    </xdr:to>
    <xdr:pic>
      <xdr:nvPicPr>
        <xdr:cNvPr id="20" name="Рисунок 19">
          <a:extLst>
            <a:ext uri="{FF2B5EF4-FFF2-40B4-BE49-F238E27FC236}">
              <a16:creationId xmlns="" xmlns:a16="http://schemas.microsoft.com/office/drawing/2014/main" id="{D8132224-0CE9-42A3-9BEB-E4457F9880A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325</xdr:row>
      <xdr:rowOff>24421</xdr:rowOff>
    </xdr:from>
    <xdr:to>
      <xdr:col>22</xdr:col>
      <xdr:colOff>696056</xdr:colOff>
      <xdr:row>329</xdr:row>
      <xdr:rowOff>170960</xdr:rowOff>
    </xdr:to>
    <xdr:pic>
      <xdr:nvPicPr>
        <xdr:cNvPr id="21" name="Рисунок 20">
          <a:extLst>
            <a:ext uri="{FF2B5EF4-FFF2-40B4-BE49-F238E27FC236}">
              <a16:creationId xmlns="" xmlns:a16="http://schemas.microsoft.com/office/drawing/2014/main" id="{15CAF04A-F782-408A-A9CF-35489CEE2F0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361</xdr:row>
      <xdr:rowOff>12212</xdr:rowOff>
    </xdr:from>
    <xdr:to>
      <xdr:col>1</xdr:col>
      <xdr:colOff>928077</xdr:colOff>
      <xdr:row>366</xdr:row>
      <xdr:rowOff>0</xdr:rowOff>
    </xdr:to>
    <xdr:pic>
      <xdr:nvPicPr>
        <xdr:cNvPr id="22" name="Рисунок 21">
          <a:extLst>
            <a:ext uri="{FF2B5EF4-FFF2-40B4-BE49-F238E27FC236}">
              <a16:creationId xmlns="" xmlns:a16="http://schemas.microsoft.com/office/drawing/2014/main" id="{FA0A79A8-2EBA-471A-9120-78ECB1C2BBE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361</xdr:row>
      <xdr:rowOff>24421</xdr:rowOff>
    </xdr:from>
    <xdr:to>
      <xdr:col>22</xdr:col>
      <xdr:colOff>696056</xdr:colOff>
      <xdr:row>365</xdr:row>
      <xdr:rowOff>170960</xdr:rowOff>
    </xdr:to>
    <xdr:pic>
      <xdr:nvPicPr>
        <xdr:cNvPr id="23" name="Рисунок 22">
          <a:extLst>
            <a:ext uri="{FF2B5EF4-FFF2-40B4-BE49-F238E27FC236}">
              <a16:creationId xmlns="" xmlns:a16="http://schemas.microsoft.com/office/drawing/2014/main" id="{7CB08030-40B3-4AE2-8F00-6552448F243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397</xdr:row>
      <xdr:rowOff>12212</xdr:rowOff>
    </xdr:from>
    <xdr:to>
      <xdr:col>1</xdr:col>
      <xdr:colOff>928077</xdr:colOff>
      <xdr:row>402</xdr:row>
      <xdr:rowOff>0</xdr:rowOff>
    </xdr:to>
    <xdr:pic>
      <xdr:nvPicPr>
        <xdr:cNvPr id="24" name="Рисунок 23">
          <a:extLst>
            <a:ext uri="{FF2B5EF4-FFF2-40B4-BE49-F238E27FC236}">
              <a16:creationId xmlns="" xmlns:a16="http://schemas.microsoft.com/office/drawing/2014/main" id="{FF50C215-6E8B-40C6-AFC4-15D24350BC4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397</xdr:row>
      <xdr:rowOff>24421</xdr:rowOff>
    </xdr:from>
    <xdr:to>
      <xdr:col>22</xdr:col>
      <xdr:colOff>696056</xdr:colOff>
      <xdr:row>401</xdr:row>
      <xdr:rowOff>170960</xdr:rowOff>
    </xdr:to>
    <xdr:pic>
      <xdr:nvPicPr>
        <xdr:cNvPr id="25" name="Рисунок 24">
          <a:extLst>
            <a:ext uri="{FF2B5EF4-FFF2-40B4-BE49-F238E27FC236}">
              <a16:creationId xmlns="" xmlns:a16="http://schemas.microsoft.com/office/drawing/2014/main" id="{F314EEAE-80E9-44B7-9A66-04E00BC2B9D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433</xdr:row>
      <xdr:rowOff>12212</xdr:rowOff>
    </xdr:from>
    <xdr:to>
      <xdr:col>1</xdr:col>
      <xdr:colOff>928077</xdr:colOff>
      <xdr:row>438</xdr:row>
      <xdr:rowOff>0</xdr:rowOff>
    </xdr:to>
    <xdr:pic>
      <xdr:nvPicPr>
        <xdr:cNvPr id="26" name="Рисунок 25">
          <a:extLst>
            <a:ext uri="{FF2B5EF4-FFF2-40B4-BE49-F238E27FC236}">
              <a16:creationId xmlns="" xmlns:a16="http://schemas.microsoft.com/office/drawing/2014/main" id="{DACD93BC-2E06-43BB-8A31-B616EE47EBC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433</xdr:row>
      <xdr:rowOff>24421</xdr:rowOff>
    </xdr:from>
    <xdr:to>
      <xdr:col>22</xdr:col>
      <xdr:colOff>696056</xdr:colOff>
      <xdr:row>437</xdr:row>
      <xdr:rowOff>170960</xdr:rowOff>
    </xdr:to>
    <xdr:pic>
      <xdr:nvPicPr>
        <xdr:cNvPr id="27" name="Рисунок 26">
          <a:extLst>
            <a:ext uri="{FF2B5EF4-FFF2-40B4-BE49-F238E27FC236}">
              <a16:creationId xmlns="" xmlns:a16="http://schemas.microsoft.com/office/drawing/2014/main" id="{09025004-879F-49BE-9BAC-53FB9D5CEBF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469</xdr:row>
      <xdr:rowOff>12212</xdr:rowOff>
    </xdr:from>
    <xdr:to>
      <xdr:col>1</xdr:col>
      <xdr:colOff>928077</xdr:colOff>
      <xdr:row>474</xdr:row>
      <xdr:rowOff>0</xdr:rowOff>
    </xdr:to>
    <xdr:pic>
      <xdr:nvPicPr>
        <xdr:cNvPr id="28" name="Рисунок 27">
          <a:extLst>
            <a:ext uri="{FF2B5EF4-FFF2-40B4-BE49-F238E27FC236}">
              <a16:creationId xmlns="" xmlns:a16="http://schemas.microsoft.com/office/drawing/2014/main" id="{3B14A67F-1249-4523-BC9B-E8CC7A20D34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469</xdr:row>
      <xdr:rowOff>24421</xdr:rowOff>
    </xdr:from>
    <xdr:to>
      <xdr:col>22</xdr:col>
      <xdr:colOff>696056</xdr:colOff>
      <xdr:row>473</xdr:row>
      <xdr:rowOff>170960</xdr:rowOff>
    </xdr:to>
    <xdr:pic>
      <xdr:nvPicPr>
        <xdr:cNvPr id="29" name="Рисунок 28">
          <a:extLst>
            <a:ext uri="{FF2B5EF4-FFF2-40B4-BE49-F238E27FC236}">
              <a16:creationId xmlns="" xmlns:a16="http://schemas.microsoft.com/office/drawing/2014/main" id="{9EA66740-1931-49C0-9AF2-15DA7B5072E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505</xdr:row>
      <xdr:rowOff>12212</xdr:rowOff>
    </xdr:from>
    <xdr:to>
      <xdr:col>1</xdr:col>
      <xdr:colOff>928077</xdr:colOff>
      <xdr:row>510</xdr:row>
      <xdr:rowOff>0</xdr:rowOff>
    </xdr:to>
    <xdr:pic>
      <xdr:nvPicPr>
        <xdr:cNvPr id="30" name="Рисунок 29">
          <a:extLst>
            <a:ext uri="{FF2B5EF4-FFF2-40B4-BE49-F238E27FC236}">
              <a16:creationId xmlns="" xmlns:a16="http://schemas.microsoft.com/office/drawing/2014/main" id="{F324395B-DB44-4490-9CA1-BEC9D2E6D0C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505</xdr:row>
      <xdr:rowOff>24421</xdr:rowOff>
    </xdr:from>
    <xdr:to>
      <xdr:col>22</xdr:col>
      <xdr:colOff>696056</xdr:colOff>
      <xdr:row>509</xdr:row>
      <xdr:rowOff>170960</xdr:rowOff>
    </xdr:to>
    <xdr:pic>
      <xdr:nvPicPr>
        <xdr:cNvPr id="31" name="Рисунок 30">
          <a:extLst>
            <a:ext uri="{FF2B5EF4-FFF2-40B4-BE49-F238E27FC236}">
              <a16:creationId xmlns="" xmlns:a16="http://schemas.microsoft.com/office/drawing/2014/main" id="{F333FE41-E9E9-4644-9E0A-952EBE6164A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541</xdr:row>
      <xdr:rowOff>12212</xdr:rowOff>
    </xdr:from>
    <xdr:to>
      <xdr:col>1</xdr:col>
      <xdr:colOff>928077</xdr:colOff>
      <xdr:row>546</xdr:row>
      <xdr:rowOff>0</xdr:rowOff>
    </xdr:to>
    <xdr:pic>
      <xdr:nvPicPr>
        <xdr:cNvPr id="32" name="Рисунок 31">
          <a:extLst>
            <a:ext uri="{FF2B5EF4-FFF2-40B4-BE49-F238E27FC236}">
              <a16:creationId xmlns="" xmlns:a16="http://schemas.microsoft.com/office/drawing/2014/main" id="{48CA48D8-CCBE-4960-8FC6-6534F157EE5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541</xdr:row>
      <xdr:rowOff>24421</xdr:rowOff>
    </xdr:from>
    <xdr:to>
      <xdr:col>22</xdr:col>
      <xdr:colOff>696056</xdr:colOff>
      <xdr:row>545</xdr:row>
      <xdr:rowOff>170960</xdr:rowOff>
    </xdr:to>
    <xdr:pic>
      <xdr:nvPicPr>
        <xdr:cNvPr id="33" name="Рисунок 32">
          <a:extLst>
            <a:ext uri="{FF2B5EF4-FFF2-40B4-BE49-F238E27FC236}">
              <a16:creationId xmlns="" xmlns:a16="http://schemas.microsoft.com/office/drawing/2014/main" id="{2CF093E2-F50A-4D51-99A9-35147F8C679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577</xdr:row>
      <xdr:rowOff>12212</xdr:rowOff>
    </xdr:from>
    <xdr:to>
      <xdr:col>1</xdr:col>
      <xdr:colOff>928077</xdr:colOff>
      <xdr:row>582</xdr:row>
      <xdr:rowOff>0</xdr:rowOff>
    </xdr:to>
    <xdr:pic>
      <xdr:nvPicPr>
        <xdr:cNvPr id="34" name="Рисунок 33">
          <a:extLst>
            <a:ext uri="{FF2B5EF4-FFF2-40B4-BE49-F238E27FC236}">
              <a16:creationId xmlns="" xmlns:a16="http://schemas.microsoft.com/office/drawing/2014/main" id="{04C098C7-F4F5-4915-902F-B6DEE7692F5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577</xdr:row>
      <xdr:rowOff>24421</xdr:rowOff>
    </xdr:from>
    <xdr:to>
      <xdr:col>22</xdr:col>
      <xdr:colOff>696056</xdr:colOff>
      <xdr:row>581</xdr:row>
      <xdr:rowOff>170960</xdr:rowOff>
    </xdr:to>
    <xdr:pic>
      <xdr:nvPicPr>
        <xdr:cNvPr id="35" name="Рисунок 34">
          <a:extLst>
            <a:ext uri="{FF2B5EF4-FFF2-40B4-BE49-F238E27FC236}">
              <a16:creationId xmlns="" xmlns:a16="http://schemas.microsoft.com/office/drawing/2014/main" id="{746A3D84-2BB4-4E7A-8446-6A5D58B0AFF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613</xdr:row>
      <xdr:rowOff>12212</xdr:rowOff>
    </xdr:from>
    <xdr:to>
      <xdr:col>1</xdr:col>
      <xdr:colOff>928077</xdr:colOff>
      <xdr:row>618</xdr:row>
      <xdr:rowOff>0</xdr:rowOff>
    </xdr:to>
    <xdr:pic>
      <xdr:nvPicPr>
        <xdr:cNvPr id="36" name="Рисунок 35">
          <a:extLst>
            <a:ext uri="{FF2B5EF4-FFF2-40B4-BE49-F238E27FC236}">
              <a16:creationId xmlns="" xmlns:a16="http://schemas.microsoft.com/office/drawing/2014/main" id="{074617EF-C9B5-49E6-A88C-7350C76C8AB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613</xdr:row>
      <xdr:rowOff>24421</xdr:rowOff>
    </xdr:from>
    <xdr:to>
      <xdr:col>22</xdr:col>
      <xdr:colOff>696056</xdr:colOff>
      <xdr:row>617</xdr:row>
      <xdr:rowOff>170960</xdr:rowOff>
    </xdr:to>
    <xdr:pic>
      <xdr:nvPicPr>
        <xdr:cNvPr id="37" name="Рисунок 36">
          <a:extLst>
            <a:ext uri="{FF2B5EF4-FFF2-40B4-BE49-F238E27FC236}">
              <a16:creationId xmlns="" xmlns:a16="http://schemas.microsoft.com/office/drawing/2014/main" id="{61D9C745-B72C-4AE7-AEBF-E938084743C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649</xdr:row>
      <xdr:rowOff>12212</xdr:rowOff>
    </xdr:from>
    <xdr:to>
      <xdr:col>1</xdr:col>
      <xdr:colOff>928077</xdr:colOff>
      <xdr:row>654</xdr:row>
      <xdr:rowOff>0</xdr:rowOff>
    </xdr:to>
    <xdr:pic>
      <xdr:nvPicPr>
        <xdr:cNvPr id="38" name="Рисунок 37">
          <a:extLst>
            <a:ext uri="{FF2B5EF4-FFF2-40B4-BE49-F238E27FC236}">
              <a16:creationId xmlns="" xmlns:a16="http://schemas.microsoft.com/office/drawing/2014/main" id="{49C8E256-4A1A-45CC-A084-77B47CE0F2F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649</xdr:row>
      <xdr:rowOff>24421</xdr:rowOff>
    </xdr:from>
    <xdr:to>
      <xdr:col>22</xdr:col>
      <xdr:colOff>696056</xdr:colOff>
      <xdr:row>653</xdr:row>
      <xdr:rowOff>170960</xdr:rowOff>
    </xdr:to>
    <xdr:pic>
      <xdr:nvPicPr>
        <xdr:cNvPr id="39" name="Рисунок 38">
          <a:extLst>
            <a:ext uri="{FF2B5EF4-FFF2-40B4-BE49-F238E27FC236}">
              <a16:creationId xmlns="" xmlns:a16="http://schemas.microsoft.com/office/drawing/2014/main" id="{59C162B5-9B71-4EB7-AD8E-87CC53B6515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685</xdr:row>
      <xdr:rowOff>12212</xdr:rowOff>
    </xdr:from>
    <xdr:to>
      <xdr:col>1</xdr:col>
      <xdr:colOff>928077</xdr:colOff>
      <xdr:row>690</xdr:row>
      <xdr:rowOff>0</xdr:rowOff>
    </xdr:to>
    <xdr:pic>
      <xdr:nvPicPr>
        <xdr:cNvPr id="40" name="Рисунок 39">
          <a:extLst>
            <a:ext uri="{FF2B5EF4-FFF2-40B4-BE49-F238E27FC236}">
              <a16:creationId xmlns="" xmlns:a16="http://schemas.microsoft.com/office/drawing/2014/main" id="{12EB5ECF-EC0D-4D56-B818-6B431F753F8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685</xdr:row>
      <xdr:rowOff>24421</xdr:rowOff>
    </xdr:from>
    <xdr:to>
      <xdr:col>22</xdr:col>
      <xdr:colOff>696056</xdr:colOff>
      <xdr:row>689</xdr:row>
      <xdr:rowOff>170960</xdr:rowOff>
    </xdr:to>
    <xdr:pic>
      <xdr:nvPicPr>
        <xdr:cNvPr id="41" name="Рисунок 40">
          <a:extLst>
            <a:ext uri="{FF2B5EF4-FFF2-40B4-BE49-F238E27FC236}">
              <a16:creationId xmlns="" xmlns:a16="http://schemas.microsoft.com/office/drawing/2014/main" id="{9475740A-11B6-4B0C-8CD8-854A0845BF2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721</xdr:row>
      <xdr:rowOff>12212</xdr:rowOff>
    </xdr:from>
    <xdr:to>
      <xdr:col>1</xdr:col>
      <xdr:colOff>928077</xdr:colOff>
      <xdr:row>726</xdr:row>
      <xdr:rowOff>0</xdr:rowOff>
    </xdr:to>
    <xdr:pic>
      <xdr:nvPicPr>
        <xdr:cNvPr id="42" name="Рисунок 41">
          <a:extLst>
            <a:ext uri="{FF2B5EF4-FFF2-40B4-BE49-F238E27FC236}">
              <a16:creationId xmlns="" xmlns:a16="http://schemas.microsoft.com/office/drawing/2014/main" id="{F3DB8A8F-1B52-43F5-9924-0BD57A2809C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721</xdr:row>
      <xdr:rowOff>24421</xdr:rowOff>
    </xdr:from>
    <xdr:to>
      <xdr:col>22</xdr:col>
      <xdr:colOff>696056</xdr:colOff>
      <xdr:row>725</xdr:row>
      <xdr:rowOff>170960</xdr:rowOff>
    </xdr:to>
    <xdr:pic>
      <xdr:nvPicPr>
        <xdr:cNvPr id="43" name="Рисунок 42">
          <a:extLst>
            <a:ext uri="{FF2B5EF4-FFF2-40B4-BE49-F238E27FC236}">
              <a16:creationId xmlns="" xmlns:a16="http://schemas.microsoft.com/office/drawing/2014/main" id="{6BC76997-7CE8-463F-82AD-F60E8783428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757</xdr:row>
      <xdr:rowOff>12212</xdr:rowOff>
    </xdr:from>
    <xdr:to>
      <xdr:col>1</xdr:col>
      <xdr:colOff>928077</xdr:colOff>
      <xdr:row>762</xdr:row>
      <xdr:rowOff>0</xdr:rowOff>
    </xdr:to>
    <xdr:pic>
      <xdr:nvPicPr>
        <xdr:cNvPr id="44" name="Рисунок 43">
          <a:extLst>
            <a:ext uri="{FF2B5EF4-FFF2-40B4-BE49-F238E27FC236}">
              <a16:creationId xmlns="" xmlns:a16="http://schemas.microsoft.com/office/drawing/2014/main" id="{CE1347BA-A3A5-4DE5-A9C0-64E1773FEB5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757</xdr:row>
      <xdr:rowOff>24421</xdr:rowOff>
    </xdr:from>
    <xdr:to>
      <xdr:col>22</xdr:col>
      <xdr:colOff>696056</xdr:colOff>
      <xdr:row>761</xdr:row>
      <xdr:rowOff>170960</xdr:rowOff>
    </xdr:to>
    <xdr:pic>
      <xdr:nvPicPr>
        <xdr:cNvPr id="45" name="Рисунок 44">
          <a:extLst>
            <a:ext uri="{FF2B5EF4-FFF2-40B4-BE49-F238E27FC236}">
              <a16:creationId xmlns="" xmlns:a16="http://schemas.microsoft.com/office/drawing/2014/main" id="{B508B59B-774B-47F6-B79F-C9E558195C4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793</xdr:row>
      <xdr:rowOff>12212</xdr:rowOff>
    </xdr:from>
    <xdr:to>
      <xdr:col>1</xdr:col>
      <xdr:colOff>928077</xdr:colOff>
      <xdr:row>798</xdr:row>
      <xdr:rowOff>0</xdr:rowOff>
    </xdr:to>
    <xdr:pic>
      <xdr:nvPicPr>
        <xdr:cNvPr id="60" name="Рисунок 59">
          <a:extLst>
            <a:ext uri="{FF2B5EF4-FFF2-40B4-BE49-F238E27FC236}">
              <a16:creationId xmlns="" xmlns:a16="http://schemas.microsoft.com/office/drawing/2014/main" id="{82ADAF60-D6D4-45F5-9CD2-477777A0960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793</xdr:row>
      <xdr:rowOff>24421</xdr:rowOff>
    </xdr:from>
    <xdr:to>
      <xdr:col>22</xdr:col>
      <xdr:colOff>696056</xdr:colOff>
      <xdr:row>797</xdr:row>
      <xdr:rowOff>170960</xdr:rowOff>
    </xdr:to>
    <xdr:pic>
      <xdr:nvPicPr>
        <xdr:cNvPr id="61" name="Рисунок 60">
          <a:extLst>
            <a:ext uri="{FF2B5EF4-FFF2-40B4-BE49-F238E27FC236}">
              <a16:creationId xmlns="" xmlns:a16="http://schemas.microsoft.com/office/drawing/2014/main" id="{371D8EFB-BA48-44AD-8BBB-64EB29B75BA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829</xdr:row>
      <xdr:rowOff>12212</xdr:rowOff>
    </xdr:from>
    <xdr:to>
      <xdr:col>1</xdr:col>
      <xdr:colOff>928077</xdr:colOff>
      <xdr:row>834</xdr:row>
      <xdr:rowOff>0</xdr:rowOff>
    </xdr:to>
    <xdr:pic>
      <xdr:nvPicPr>
        <xdr:cNvPr id="62" name="Рисунок 61">
          <a:extLst>
            <a:ext uri="{FF2B5EF4-FFF2-40B4-BE49-F238E27FC236}">
              <a16:creationId xmlns="" xmlns:a16="http://schemas.microsoft.com/office/drawing/2014/main" id="{85EB3473-EE3A-4292-8412-76CD28C28DF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829</xdr:row>
      <xdr:rowOff>24421</xdr:rowOff>
    </xdr:from>
    <xdr:to>
      <xdr:col>22</xdr:col>
      <xdr:colOff>696056</xdr:colOff>
      <xdr:row>833</xdr:row>
      <xdr:rowOff>170960</xdr:rowOff>
    </xdr:to>
    <xdr:pic>
      <xdr:nvPicPr>
        <xdr:cNvPr id="63" name="Рисунок 62">
          <a:extLst>
            <a:ext uri="{FF2B5EF4-FFF2-40B4-BE49-F238E27FC236}">
              <a16:creationId xmlns="" xmlns:a16="http://schemas.microsoft.com/office/drawing/2014/main" id="{ED10CBA9-05F3-4675-87CC-8AEF5C9DDC5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865</xdr:row>
      <xdr:rowOff>12212</xdr:rowOff>
    </xdr:from>
    <xdr:to>
      <xdr:col>1</xdr:col>
      <xdr:colOff>928077</xdr:colOff>
      <xdr:row>870</xdr:row>
      <xdr:rowOff>0</xdr:rowOff>
    </xdr:to>
    <xdr:pic>
      <xdr:nvPicPr>
        <xdr:cNvPr id="64" name="Рисунок 63">
          <a:extLst>
            <a:ext uri="{FF2B5EF4-FFF2-40B4-BE49-F238E27FC236}">
              <a16:creationId xmlns="" xmlns:a16="http://schemas.microsoft.com/office/drawing/2014/main" id="{CD8EA891-853D-40E1-93C8-F7666D690C6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865</xdr:row>
      <xdr:rowOff>24421</xdr:rowOff>
    </xdr:from>
    <xdr:to>
      <xdr:col>22</xdr:col>
      <xdr:colOff>696056</xdr:colOff>
      <xdr:row>869</xdr:row>
      <xdr:rowOff>170960</xdr:rowOff>
    </xdr:to>
    <xdr:pic>
      <xdr:nvPicPr>
        <xdr:cNvPr id="65" name="Рисунок 64">
          <a:extLst>
            <a:ext uri="{FF2B5EF4-FFF2-40B4-BE49-F238E27FC236}">
              <a16:creationId xmlns="" xmlns:a16="http://schemas.microsoft.com/office/drawing/2014/main" id="{234E1643-7738-4E9C-8BD5-585945732EC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901</xdr:row>
      <xdr:rowOff>12212</xdr:rowOff>
    </xdr:from>
    <xdr:to>
      <xdr:col>1</xdr:col>
      <xdr:colOff>928077</xdr:colOff>
      <xdr:row>906</xdr:row>
      <xdr:rowOff>0</xdr:rowOff>
    </xdr:to>
    <xdr:pic>
      <xdr:nvPicPr>
        <xdr:cNvPr id="66" name="Рисунок 65">
          <a:extLst>
            <a:ext uri="{FF2B5EF4-FFF2-40B4-BE49-F238E27FC236}">
              <a16:creationId xmlns="" xmlns:a16="http://schemas.microsoft.com/office/drawing/2014/main" id="{E1F293BC-C468-421F-A52E-3BC009A554E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901</xdr:row>
      <xdr:rowOff>24421</xdr:rowOff>
    </xdr:from>
    <xdr:to>
      <xdr:col>22</xdr:col>
      <xdr:colOff>696056</xdr:colOff>
      <xdr:row>905</xdr:row>
      <xdr:rowOff>170960</xdr:rowOff>
    </xdr:to>
    <xdr:pic>
      <xdr:nvPicPr>
        <xdr:cNvPr id="67" name="Рисунок 66">
          <a:extLst>
            <a:ext uri="{FF2B5EF4-FFF2-40B4-BE49-F238E27FC236}">
              <a16:creationId xmlns="" xmlns:a16="http://schemas.microsoft.com/office/drawing/2014/main" id="{FFE6FEFC-A4F8-4C21-B056-3342FC57526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937</xdr:row>
      <xdr:rowOff>12212</xdr:rowOff>
    </xdr:from>
    <xdr:to>
      <xdr:col>1</xdr:col>
      <xdr:colOff>928077</xdr:colOff>
      <xdr:row>942</xdr:row>
      <xdr:rowOff>0</xdr:rowOff>
    </xdr:to>
    <xdr:pic>
      <xdr:nvPicPr>
        <xdr:cNvPr id="68" name="Рисунок 67">
          <a:extLst>
            <a:ext uri="{FF2B5EF4-FFF2-40B4-BE49-F238E27FC236}">
              <a16:creationId xmlns="" xmlns:a16="http://schemas.microsoft.com/office/drawing/2014/main" id="{DC465539-9578-414F-A4D5-650D12A525E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937</xdr:row>
      <xdr:rowOff>24421</xdr:rowOff>
    </xdr:from>
    <xdr:to>
      <xdr:col>22</xdr:col>
      <xdr:colOff>696056</xdr:colOff>
      <xdr:row>941</xdr:row>
      <xdr:rowOff>170960</xdr:rowOff>
    </xdr:to>
    <xdr:pic>
      <xdr:nvPicPr>
        <xdr:cNvPr id="69" name="Рисунок 68">
          <a:extLst>
            <a:ext uri="{FF2B5EF4-FFF2-40B4-BE49-F238E27FC236}">
              <a16:creationId xmlns="" xmlns:a16="http://schemas.microsoft.com/office/drawing/2014/main" id="{7570056C-ED81-46AC-8352-50EB2598D1B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973</xdr:row>
      <xdr:rowOff>12212</xdr:rowOff>
    </xdr:from>
    <xdr:to>
      <xdr:col>1</xdr:col>
      <xdr:colOff>928077</xdr:colOff>
      <xdr:row>978</xdr:row>
      <xdr:rowOff>0</xdr:rowOff>
    </xdr:to>
    <xdr:pic>
      <xdr:nvPicPr>
        <xdr:cNvPr id="70" name="Рисунок 69">
          <a:extLst>
            <a:ext uri="{FF2B5EF4-FFF2-40B4-BE49-F238E27FC236}">
              <a16:creationId xmlns="" xmlns:a16="http://schemas.microsoft.com/office/drawing/2014/main" id="{92E0E4F3-F5D1-4379-9A0B-C7D235A67B3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973</xdr:row>
      <xdr:rowOff>24421</xdr:rowOff>
    </xdr:from>
    <xdr:to>
      <xdr:col>22</xdr:col>
      <xdr:colOff>696056</xdr:colOff>
      <xdr:row>977</xdr:row>
      <xdr:rowOff>170960</xdr:rowOff>
    </xdr:to>
    <xdr:pic>
      <xdr:nvPicPr>
        <xdr:cNvPr id="71" name="Рисунок 70">
          <a:extLst>
            <a:ext uri="{FF2B5EF4-FFF2-40B4-BE49-F238E27FC236}">
              <a16:creationId xmlns="" xmlns:a16="http://schemas.microsoft.com/office/drawing/2014/main" id="{8570BF33-39A4-4AE0-859E-10DC4A249BA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1009</xdr:row>
      <xdr:rowOff>12212</xdr:rowOff>
    </xdr:from>
    <xdr:to>
      <xdr:col>1</xdr:col>
      <xdr:colOff>928077</xdr:colOff>
      <xdr:row>1014</xdr:row>
      <xdr:rowOff>0</xdr:rowOff>
    </xdr:to>
    <xdr:pic>
      <xdr:nvPicPr>
        <xdr:cNvPr id="46" name="Рисунок 45">
          <a:extLst>
            <a:ext uri="{FF2B5EF4-FFF2-40B4-BE49-F238E27FC236}">
              <a16:creationId xmlns="" xmlns:a16="http://schemas.microsoft.com/office/drawing/2014/main" id="{08BFFB16-3373-4968-8D7A-FA425DC4288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1009</xdr:row>
      <xdr:rowOff>24421</xdr:rowOff>
    </xdr:from>
    <xdr:to>
      <xdr:col>22</xdr:col>
      <xdr:colOff>696056</xdr:colOff>
      <xdr:row>1013</xdr:row>
      <xdr:rowOff>170960</xdr:rowOff>
    </xdr:to>
    <xdr:pic>
      <xdr:nvPicPr>
        <xdr:cNvPr id="47" name="Рисунок 46">
          <a:extLst>
            <a:ext uri="{FF2B5EF4-FFF2-40B4-BE49-F238E27FC236}">
              <a16:creationId xmlns="" xmlns:a16="http://schemas.microsoft.com/office/drawing/2014/main" id="{F80153FF-ECEF-45EA-8F98-CE557FC3815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1045</xdr:row>
      <xdr:rowOff>12212</xdr:rowOff>
    </xdr:from>
    <xdr:to>
      <xdr:col>1</xdr:col>
      <xdr:colOff>928077</xdr:colOff>
      <xdr:row>1050</xdr:row>
      <xdr:rowOff>0</xdr:rowOff>
    </xdr:to>
    <xdr:pic>
      <xdr:nvPicPr>
        <xdr:cNvPr id="48" name="Рисунок 47">
          <a:extLst>
            <a:ext uri="{FF2B5EF4-FFF2-40B4-BE49-F238E27FC236}">
              <a16:creationId xmlns="" xmlns:a16="http://schemas.microsoft.com/office/drawing/2014/main" id="{80E8BBF1-8F8A-4BAF-A9A4-A2DDD006F7A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1045</xdr:row>
      <xdr:rowOff>24421</xdr:rowOff>
    </xdr:from>
    <xdr:to>
      <xdr:col>22</xdr:col>
      <xdr:colOff>696056</xdr:colOff>
      <xdr:row>1049</xdr:row>
      <xdr:rowOff>170960</xdr:rowOff>
    </xdr:to>
    <xdr:pic>
      <xdr:nvPicPr>
        <xdr:cNvPr id="49" name="Рисунок 48">
          <a:extLst>
            <a:ext uri="{FF2B5EF4-FFF2-40B4-BE49-F238E27FC236}">
              <a16:creationId xmlns="" xmlns:a16="http://schemas.microsoft.com/office/drawing/2014/main" id="{02207840-FF49-4797-8868-764031BC8DF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1081</xdr:row>
      <xdr:rowOff>12212</xdr:rowOff>
    </xdr:from>
    <xdr:to>
      <xdr:col>1</xdr:col>
      <xdr:colOff>928077</xdr:colOff>
      <xdr:row>1086</xdr:row>
      <xdr:rowOff>0</xdr:rowOff>
    </xdr:to>
    <xdr:pic>
      <xdr:nvPicPr>
        <xdr:cNvPr id="50" name="Рисунок 49">
          <a:extLst>
            <a:ext uri="{FF2B5EF4-FFF2-40B4-BE49-F238E27FC236}">
              <a16:creationId xmlns="" xmlns:a16="http://schemas.microsoft.com/office/drawing/2014/main" id="{97DB6C0D-D299-4332-9763-7C7BFBF070D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1081</xdr:row>
      <xdr:rowOff>24421</xdr:rowOff>
    </xdr:from>
    <xdr:to>
      <xdr:col>22</xdr:col>
      <xdr:colOff>696056</xdr:colOff>
      <xdr:row>1085</xdr:row>
      <xdr:rowOff>170960</xdr:rowOff>
    </xdr:to>
    <xdr:pic>
      <xdr:nvPicPr>
        <xdr:cNvPr id="51" name="Рисунок 50">
          <a:extLst>
            <a:ext uri="{FF2B5EF4-FFF2-40B4-BE49-F238E27FC236}">
              <a16:creationId xmlns="" xmlns:a16="http://schemas.microsoft.com/office/drawing/2014/main" id="{878DD67C-A89C-4C3E-961A-27A0D78536E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1117</xdr:row>
      <xdr:rowOff>12212</xdr:rowOff>
    </xdr:from>
    <xdr:to>
      <xdr:col>1</xdr:col>
      <xdr:colOff>928077</xdr:colOff>
      <xdr:row>1122</xdr:row>
      <xdr:rowOff>0</xdr:rowOff>
    </xdr:to>
    <xdr:pic>
      <xdr:nvPicPr>
        <xdr:cNvPr id="52" name="Рисунок 51">
          <a:extLst>
            <a:ext uri="{FF2B5EF4-FFF2-40B4-BE49-F238E27FC236}">
              <a16:creationId xmlns="" xmlns:a16="http://schemas.microsoft.com/office/drawing/2014/main" id="{A8E76F2C-65C8-4B6D-AF6D-5E4E6FB15C1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1117</xdr:row>
      <xdr:rowOff>24421</xdr:rowOff>
    </xdr:from>
    <xdr:to>
      <xdr:col>22</xdr:col>
      <xdr:colOff>696056</xdr:colOff>
      <xdr:row>1121</xdr:row>
      <xdr:rowOff>170960</xdr:rowOff>
    </xdr:to>
    <xdr:pic>
      <xdr:nvPicPr>
        <xdr:cNvPr id="53" name="Рисунок 52">
          <a:extLst>
            <a:ext uri="{FF2B5EF4-FFF2-40B4-BE49-F238E27FC236}">
              <a16:creationId xmlns="" xmlns:a16="http://schemas.microsoft.com/office/drawing/2014/main" id="{DD4C41B8-94C4-4DD9-A213-110BEB7C44B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1153</xdr:row>
      <xdr:rowOff>12212</xdr:rowOff>
    </xdr:from>
    <xdr:to>
      <xdr:col>1</xdr:col>
      <xdr:colOff>928077</xdr:colOff>
      <xdr:row>1158</xdr:row>
      <xdr:rowOff>0</xdr:rowOff>
    </xdr:to>
    <xdr:pic>
      <xdr:nvPicPr>
        <xdr:cNvPr id="54" name="Рисунок 53">
          <a:extLst>
            <a:ext uri="{FF2B5EF4-FFF2-40B4-BE49-F238E27FC236}">
              <a16:creationId xmlns="" xmlns:a16="http://schemas.microsoft.com/office/drawing/2014/main" id="{C7E336EE-191E-4EC6-9648-150F838394A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1153</xdr:row>
      <xdr:rowOff>24421</xdr:rowOff>
    </xdr:from>
    <xdr:to>
      <xdr:col>22</xdr:col>
      <xdr:colOff>696056</xdr:colOff>
      <xdr:row>1157</xdr:row>
      <xdr:rowOff>170960</xdr:rowOff>
    </xdr:to>
    <xdr:pic>
      <xdr:nvPicPr>
        <xdr:cNvPr id="55" name="Рисунок 54">
          <a:extLst>
            <a:ext uri="{FF2B5EF4-FFF2-40B4-BE49-F238E27FC236}">
              <a16:creationId xmlns="" xmlns:a16="http://schemas.microsoft.com/office/drawing/2014/main" id="{A81AEB90-A7EC-4716-9CE1-CAD44443173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1189</xdr:row>
      <xdr:rowOff>12212</xdr:rowOff>
    </xdr:from>
    <xdr:to>
      <xdr:col>1</xdr:col>
      <xdr:colOff>928077</xdr:colOff>
      <xdr:row>1194</xdr:row>
      <xdr:rowOff>0</xdr:rowOff>
    </xdr:to>
    <xdr:pic>
      <xdr:nvPicPr>
        <xdr:cNvPr id="56" name="Рисунок 55">
          <a:extLst>
            <a:ext uri="{FF2B5EF4-FFF2-40B4-BE49-F238E27FC236}">
              <a16:creationId xmlns="" xmlns:a16="http://schemas.microsoft.com/office/drawing/2014/main" id="{13D32455-93FB-41BD-A839-EAEA728D2C2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1189</xdr:row>
      <xdr:rowOff>24421</xdr:rowOff>
    </xdr:from>
    <xdr:to>
      <xdr:col>22</xdr:col>
      <xdr:colOff>696056</xdr:colOff>
      <xdr:row>1193</xdr:row>
      <xdr:rowOff>170960</xdr:rowOff>
    </xdr:to>
    <xdr:pic>
      <xdr:nvPicPr>
        <xdr:cNvPr id="57" name="Рисунок 56">
          <a:extLst>
            <a:ext uri="{FF2B5EF4-FFF2-40B4-BE49-F238E27FC236}">
              <a16:creationId xmlns="" xmlns:a16="http://schemas.microsoft.com/office/drawing/2014/main" id="{16281AD3-CBB9-4FDF-99BE-2F734AE3BB8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1225</xdr:row>
      <xdr:rowOff>12212</xdr:rowOff>
    </xdr:from>
    <xdr:to>
      <xdr:col>1</xdr:col>
      <xdr:colOff>928077</xdr:colOff>
      <xdr:row>1230</xdr:row>
      <xdr:rowOff>0</xdr:rowOff>
    </xdr:to>
    <xdr:pic>
      <xdr:nvPicPr>
        <xdr:cNvPr id="58" name="Рисунок 57">
          <a:extLst>
            <a:ext uri="{FF2B5EF4-FFF2-40B4-BE49-F238E27FC236}">
              <a16:creationId xmlns="" xmlns:a16="http://schemas.microsoft.com/office/drawing/2014/main" id="{155AA81C-C527-4EED-9984-8DE7FF79362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1225</xdr:row>
      <xdr:rowOff>24421</xdr:rowOff>
    </xdr:from>
    <xdr:to>
      <xdr:col>22</xdr:col>
      <xdr:colOff>696056</xdr:colOff>
      <xdr:row>1229</xdr:row>
      <xdr:rowOff>170960</xdr:rowOff>
    </xdr:to>
    <xdr:pic>
      <xdr:nvPicPr>
        <xdr:cNvPr id="59" name="Рисунок 58">
          <a:extLst>
            <a:ext uri="{FF2B5EF4-FFF2-40B4-BE49-F238E27FC236}">
              <a16:creationId xmlns="" xmlns:a16="http://schemas.microsoft.com/office/drawing/2014/main" id="{74758CBF-924F-4CEB-A80E-3D49E689C6A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1261</xdr:row>
      <xdr:rowOff>12212</xdr:rowOff>
    </xdr:from>
    <xdr:to>
      <xdr:col>1</xdr:col>
      <xdr:colOff>928077</xdr:colOff>
      <xdr:row>1266</xdr:row>
      <xdr:rowOff>0</xdr:rowOff>
    </xdr:to>
    <xdr:pic>
      <xdr:nvPicPr>
        <xdr:cNvPr id="72" name="Рисунок 71">
          <a:extLst>
            <a:ext uri="{FF2B5EF4-FFF2-40B4-BE49-F238E27FC236}">
              <a16:creationId xmlns="" xmlns:a16="http://schemas.microsoft.com/office/drawing/2014/main" id="{30F35CC9-422C-4B3C-AE8F-A9ABA10FDA3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1261</xdr:row>
      <xdr:rowOff>24421</xdr:rowOff>
    </xdr:from>
    <xdr:to>
      <xdr:col>22</xdr:col>
      <xdr:colOff>696056</xdr:colOff>
      <xdr:row>1265</xdr:row>
      <xdr:rowOff>170960</xdr:rowOff>
    </xdr:to>
    <xdr:pic>
      <xdr:nvPicPr>
        <xdr:cNvPr id="73" name="Рисунок 72">
          <a:extLst>
            <a:ext uri="{FF2B5EF4-FFF2-40B4-BE49-F238E27FC236}">
              <a16:creationId xmlns="" xmlns:a16="http://schemas.microsoft.com/office/drawing/2014/main" id="{E16F97D8-0E59-4B1E-846D-4E1CE85CB94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1297</xdr:row>
      <xdr:rowOff>12212</xdr:rowOff>
    </xdr:from>
    <xdr:to>
      <xdr:col>1</xdr:col>
      <xdr:colOff>928077</xdr:colOff>
      <xdr:row>1302</xdr:row>
      <xdr:rowOff>0</xdr:rowOff>
    </xdr:to>
    <xdr:pic>
      <xdr:nvPicPr>
        <xdr:cNvPr id="74" name="Рисунок 73">
          <a:extLst>
            <a:ext uri="{FF2B5EF4-FFF2-40B4-BE49-F238E27FC236}">
              <a16:creationId xmlns="" xmlns:a16="http://schemas.microsoft.com/office/drawing/2014/main" id="{A6BB0B5D-73D0-43B5-B8F0-058D9B53999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1297</xdr:row>
      <xdr:rowOff>24421</xdr:rowOff>
    </xdr:from>
    <xdr:to>
      <xdr:col>22</xdr:col>
      <xdr:colOff>696056</xdr:colOff>
      <xdr:row>1301</xdr:row>
      <xdr:rowOff>170960</xdr:rowOff>
    </xdr:to>
    <xdr:pic>
      <xdr:nvPicPr>
        <xdr:cNvPr id="75" name="Рисунок 74">
          <a:extLst>
            <a:ext uri="{FF2B5EF4-FFF2-40B4-BE49-F238E27FC236}">
              <a16:creationId xmlns="" xmlns:a16="http://schemas.microsoft.com/office/drawing/2014/main" id="{597F2322-4A58-4CD4-851B-427267B3997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1333</xdr:row>
      <xdr:rowOff>12212</xdr:rowOff>
    </xdr:from>
    <xdr:to>
      <xdr:col>1</xdr:col>
      <xdr:colOff>928077</xdr:colOff>
      <xdr:row>1338</xdr:row>
      <xdr:rowOff>0</xdr:rowOff>
    </xdr:to>
    <xdr:pic>
      <xdr:nvPicPr>
        <xdr:cNvPr id="76" name="Рисунок 75">
          <a:extLst>
            <a:ext uri="{FF2B5EF4-FFF2-40B4-BE49-F238E27FC236}">
              <a16:creationId xmlns="" xmlns:a16="http://schemas.microsoft.com/office/drawing/2014/main" id="{CAC948CA-3590-47CA-B210-AA80ACF06BB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1333</xdr:row>
      <xdr:rowOff>24421</xdr:rowOff>
    </xdr:from>
    <xdr:to>
      <xdr:col>22</xdr:col>
      <xdr:colOff>696056</xdr:colOff>
      <xdr:row>1337</xdr:row>
      <xdr:rowOff>170960</xdr:rowOff>
    </xdr:to>
    <xdr:pic>
      <xdr:nvPicPr>
        <xdr:cNvPr id="77" name="Рисунок 76">
          <a:extLst>
            <a:ext uri="{FF2B5EF4-FFF2-40B4-BE49-F238E27FC236}">
              <a16:creationId xmlns="" xmlns:a16="http://schemas.microsoft.com/office/drawing/2014/main" id="{7075A10A-98DB-42A5-A5D8-3488792532B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1369</xdr:row>
      <xdr:rowOff>12212</xdr:rowOff>
    </xdr:from>
    <xdr:to>
      <xdr:col>1</xdr:col>
      <xdr:colOff>928077</xdr:colOff>
      <xdr:row>1374</xdr:row>
      <xdr:rowOff>0</xdr:rowOff>
    </xdr:to>
    <xdr:pic>
      <xdr:nvPicPr>
        <xdr:cNvPr id="78" name="Рисунок 77">
          <a:extLst>
            <a:ext uri="{FF2B5EF4-FFF2-40B4-BE49-F238E27FC236}">
              <a16:creationId xmlns="" xmlns:a16="http://schemas.microsoft.com/office/drawing/2014/main" id="{FAA58F5C-0F20-4101-A41F-BB6AF0C4E32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1369</xdr:row>
      <xdr:rowOff>24421</xdr:rowOff>
    </xdr:from>
    <xdr:to>
      <xdr:col>22</xdr:col>
      <xdr:colOff>696056</xdr:colOff>
      <xdr:row>1373</xdr:row>
      <xdr:rowOff>170960</xdr:rowOff>
    </xdr:to>
    <xdr:pic>
      <xdr:nvPicPr>
        <xdr:cNvPr id="79" name="Рисунок 78">
          <a:extLst>
            <a:ext uri="{FF2B5EF4-FFF2-40B4-BE49-F238E27FC236}">
              <a16:creationId xmlns="" xmlns:a16="http://schemas.microsoft.com/office/drawing/2014/main" id="{E71AD244-4F46-47A0-B265-DCB6E7F8E62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1405</xdr:row>
      <xdr:rowOff>12212</xdr:rowOff>
    </xdr:from>
    <xdr:to>
      <xdr:col>1</xdr:col>
      <xdr:colOff>928077</xdr:colOff>
      <xdr:row>1410</xdr:row>
      <xdr:rowOff>0</xdr:rowOff>
    </xdr:to>
    <xdr:pic>
      <xdr:nvPicPr>
        <xdr:cNvPr id="80" name="Рисунок 79">
          <a:extLst>
            <a:ext uri="{FF2B5EF4-FFF2-40B4-BE49-F238E27FC236}">
              <a16:creationId xmlns="" xmlns:a16="http://schemas.microsoft.com/office/drawing/2014/main" id="{844885E4-A580-4648-BBA5-401ADDDBF2A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1405</xdr:row>
      <xdr:rowOff>24421</xdr:rowOff>
    </xdr:from>
    <xdr:to>
      <xdr:col>22</xdr:col>
      <xdr:colOff>696056</xdr:colOff>
      <xdr:row>1409</xdr:row>
      <xdr:rowOff>170960</xdr:rowOff>
    </xdr:to>
    <xdr:pic>
      <xdr:nvPicPr>
        <xdr:cNvPr id="81" name="Рисунок 80">
          <a:extLst>
            <a:ext uri="{FF2B5EF4-FFF2-40B4-BE49-F238E27FC236}">
              <a16:creationId xmlns="" xmlns:a16="http://schemas.microsoft.com/office/drawing/2014/main" id="{2CC9656B-B076-46E4-9A59-3F0D02D5CDA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1441</xdr:row>
      <xdr:rowOff>12212</xdr:rowOff>
    </xdr:from>
    <xdr:to>
      <xdr:col>1</xdr:col>
      <xdr:colOff>928077</xdr:colOff>
      <xdr:row>1446</xdr:row>
      <xdr:rowOff>0</xdr:rowOff>
    </xdr:to>
    <xdr:pic>
      <xdr:nvPicPr>
        <xdr:cNvPr id="82" name="Рисунок 81">
          <a:extLst>
            <a:ext uri="{FF2B5EF4-FFF2-40B4-BE49-F238E27FC236}">
              <a16:creationId xmlns="" xmlns:a16="http://schemas.microsoft.com/office/drawing/2014/main" id="{76468496-27B0-4A20-BB1F-F61FDBB930C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1441</xdr:row>
      <xdr:rowOff>24421</xdr:rowOff>
    </xdr:from>
    <xdr:to>
      <xdr:col>22</xdr:col>
      <xdr:colOff>696056</xdr:colOff>
      <xdr:row>1445</xdr:row>
      <xdr:rowOff>170960</xdr:rowOff>
    </xdr:to>
    <xdr:pic>
      <xdr:nvPicPr>
        <xdr:cNvPr id="83" name="Рисунок 82">
          <a:extLst>
            <a:ext uri="{FF2B5EF4-FFF2-40B4-BE49-F238E27FC236}">
              <a16:creationId xmlns="" xmlns:a16="http://schemas.microsoft.com/office/drawing/2014/main" id="{8C9E2216-B636-4F54-AD93-53D3C63E99A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1477</xdr:row>
      <xdr:rowOff>12212</xdr:rowOff>
    </xdr:from>
    <xdr:to>
      <xdr:col>1</xdr:col>
      <xdr:colOff>928077</xdr:colOff>
      <xdr:row>1482</xdr:row>
      <xdr:rowOff>0</xdr:rowOff>
    </xdr:to>
    <xdr:pic>
      <xdr:nvPicPr>
        <xdr:cNvPr id="84" name="Рисунок 83">
          <a:extLst>
            <a:ext uri="{FF2B5EF4-FFF2-40B4-BE49-F238E27FC236}">
              <a16:creationId xmlns="" xmlns:a16="http://schemas.microsoft.com/office/drawing/2014/main" id="{0A9DAABD-1218-43DA-B566-C7AE6A8AFEB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1477</xdr:row>
      <xdr:rowOff>24421</xdr:rowOff>
    </xdr:from>
    <xdr:to>
      <xdr:col>22</xdr:col>
      <xdr:colOff>696056</xdr:colOff>
      <xdr:row>1481</xdr:row>
      <xdr:rowOff>170960</xdr:rowOff>
    </xdr:to>
    <xdr:pic>
      <xdr:nvPicPr>
        <xdr:cNvPr id="85" name="Рисунок 84">
          <a:extLst>
            <a:ext uri="{FF2B5EF4-FFF2-40B4-BE49-F238E27FC236}">
              <a16:creationId xmlns="" xmlns:a16="http://schemas.microsoft.com/office/drawing/2014/main" id="{F9C60867-8ABA-4B8F-BB0E-3963E0ECE43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1513</xdr:row>
      <xdr:rowOff>12212</xdr:rowOff>
    </xdr:from>
    <xdr:to>
      <xdr:col>1</xdr:col>
      <xdr:colOff>928077</xdr:colOff>
      <xdr:row>1518</xdr:row>
      <xdr:rowOff>0</xdr:rowOff>
    </xdr:to>
    <xdr:pic>
      <xdr:nvPicPr>
        <xdr:cNvPr id="86" name="Рисунок 85">
          <a:extLst>
            <a:ext uri="{FF2B5EF4-FFF2-40B4-BE49-F238E27FC236}">
              <a16:creationId xmlns="" xmlns:a16="http://schemas.microsoft.com/office/drawing/2014/main" id="{F795A0BF-CAB1-417A-8356-5217E64EF13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1513</xdr:row>
      <xdr:rowOff>24421</xdr:rowOff>
    </xdr:from>
    <xdr:to>
      <xdr:col>22</xdr:col>
      <xdr:colOff>696056</xdr:colOff>
      <xdr:row>1517</xdr:row>
      <xdr:rowOff>170960</xdr:rowOff>
    </xdr:to>
    <xdr:pic>
      <xdr:nvPicPr>
        <xdr:cNvPr id="87" name="Рисунок 86">
          <a:extLst>
            <a:ext uri="{FF2B5EF4-FFF2-40B4-BE49-F238E27FC236}">
              <a16:creationId xmlns="" xmlns:a16="http://schemas.microsoft.com/office/drawing/2014/main" id="{8E948647-23B1-432B-AA62-0F09072B296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1549</xdr:row>
      <xdr:rowOff>12212</xdr:rowOff>
    </xdr:from>
    <xdr:to>
      <xdr:col>1</xdr:col>
      <xdr:colOff>928077</xdr:colOff>
      <xdr:row>1554</xdr:row>
      <xdr:rowOff>0</xdr:rowOff>
    </xdr:to>
    <xdr:pic>
      <xdr:nvPicPr>
        <xdr:cNvPr id="88" name="Рисунок 87">
          <a:extLst>
            <a:ext uri="{FF2B5EF4-FFF2-40B4-BE49-F238E27FC236}">
              <a16:creationId xmlns="" xmlns:a16="http://schemas.microsoft.com/office/drawing/2014/main" id="{320C8568-5C39-40A3-99C5-8C2BAD85CFD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1549</xdr:row>
      <xdr:rowOff>24421</xdr:rowOff>
    </xdr:from>
    <xdr:to>
      <xdr:col>22</xdr:col>
      <xdr:colOff>696056</xdr:colOff>
      <xdr:row>1553</xdr:row>
      <xdr:rowOff>170960</xdr:rowOff>
    </xdr:to>
    <xdr:pic>
      <xdr:nvPicPr>
        <xdr:cNvPr id="89" name="Рисунок 88">
          <a:extLst>
            <a:ext uri="{FF2B5EF4-FFF2-40B4-BE49-F238E27FC236}">
              <a16:creationId xmlns="" xmlns:a16="http://schemas.microsoft.com/office/drawing/2014/main" id="{43F32EB7-DF3C-4697-B4C7-81ABD7A22BD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1585</xdr:row>
      <xdr:rowOff>12212</xdr:rowOff>
    </xdr:from>
    <xdr:to>
      <xdr:col>1</xdr:col>
      <xdr:colOff>928077</xdr:colOff>
      <xdr:row>1590</xdr:row>
      <xdr:rowOff>0</xdr:rowOff>
    </xdr:to>
    <xdr:pic>
      <xdr:nvPicPr>
        <xdr:cNvPr id="90" name="Рисунок 89">
          <a:extLst>
            <a:ext uri="{FF2B5EF4-FFF2-40B4-BE49-F238E27FC236}">
              <a16:creationId xmlns="" xmlns:a16="http://schemas.microsoft.com/office/drawing/2014/main" id="{DB822D60-CA7F-4FAA-9630-DFC548FA884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1585</xdr:row>
      <xdr:rowOff>24421</xdr:rowOff>
    </xdr:from>
    <xdr:to>
      <xdr:col>22</xdr:col>
      <xdr:colOff>696056</xdr:colOff>
      <xdr:row>1589</xdr:row>
      <xdr:rowOff>170960</xdr:rowOff>
    </xdr:to>
    <xdr:pic>
      <xdr:nvPicPr>
        <xdr:cNvPr id="91" name="Рисунок 90">
          <a:extLst>
            <a:ext uri="{FF2B5EF4-FFF2-40B4-BE49-F238E27FC236}">
              <a16:creationId xmlns="" xmlns:a16="http://schemas.microsoft.com/office/drawing/2014/main" id="{4FECE7BC-0F3E-4541-8992-3165C6B4777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1621</xdr:row>
      <xdr:rowOff>12212</xdr:rowOff>
    </xdr:from>
    <xdr:to>
      <xdr:col>1</xdr:col>
      <xdr:colOff>928077</xdr:colOff>
      <xdr:row>1626</xdr:row>
      <xdr:rowOff>0</xdr:rowOff>
    </xdr:to>
    <xdr:pic>
      <xdr:nvPicPr>
        <xdr:cNvPr id="92" name="Рисунок 91">
          <a:extLst>
            <a:ext uri="{FF2B5EF4-FFF2-40B4-BE49-F238E27FC236}">
              <a16:creationId xmlns="" xmlns:a16="http://schemas.microsoft.com/office/drawing/2014/main" id="{46831BA3-1961-489E-89F4-17AD1434290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1621</xdr:row>
      <xdr:rowOff>24421</xdr:rowOff>
    </xdr:from>
    <xdr:to>
      <xdr:col>22</xdr:col>
      <xdr:colOff>696056</xdr:colOff>
      <xdr:row>1625</xdr:row>
      <xdr:rowOff>170960</xdr:rowOff>
    </xdr:to>
    <xdr:pic>
      <xdr:nvPicPr>
        <xdr:cNvPr id="93" name="Рисунок 92">
          <a:extLst>
            <a:ext uri="{FF2B5EF4-FFF2-40B4-BE49-F238E27FC236}">
              <a16:creationId xmlns="" xmlns:a16="http://schemas.microsoft.com/office/drawing/2014/main" id="{C5CCC590-1E65-4A1F-B591-EECD0D748D8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1657</xdr:row>
      <xdr:rowOff>12212</xdr:rowOff>
    </xdr:from>
    <xdr:to>
      <xdr:col>1</xdr:col>
      <xdr:colOff>928077</xdr:colOff>
      <xdr:row>1662</xdr:row>
      <xdr:rowOff>0</xdr:rowOff>
    </xdr:to>
    <xdr:pic>
      <xdr:nvPicPr>
        <xdr:cNvPr id="94" name="Рисунок 93">
          <a:extLst>
            <a:ext uri="{FF2B5EF4-FFF2-40B4-BE49-F238E27FC236}">
              <a16:creationId xmlns="" xmlns:a16="http://schemas.microsoft.com/office/drawing/2014/main" id="{A1EB980B-5A86-47FA-9080-E8F52435E9B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1657</xdr:row>
      <xdr:rowOff>24421</xdr:rowOff>
    </xdr:from>
    <xdr:to>
      <xdr:col>22</xdr:col>
      <xdr:colOff>696056</xdr:colOff>
      <xdr:row>1661</xdr:row>
      <xdr:rowOff>170960</xdr:rowOff>
    </xdr:to>
    <xdr:pic>
      <xdr:nvPicPr>
        <xdr:cNvPr id="95" name="Рисунок 94">
          <a:extLst>
            <a:ext uri="{FF2B5EF4-FFF2-40B4-BE49-F238E27FC236}">
              <a16:creationId xmlns="" xmlns:a16="http://schemas.microsoft.com/office/drawing/2014/main" id="{71F67EC5-74AC-4BFF-92A2-0FEA7652C00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1693</xdr:row>
      <xdr:rowOff>12212</xdr:rowOff>
    </xdr:from>
    <xdr:to>
      <xdr:col>1</xdr:col>
      <xdr:colOff>928077</xdr:colOff>
      <xdr:row>1698</xdr:row>
      <xdr:rowOff>0</xdr:rowOff>
    </xdr:to>
    <xdr:pic>
      <xdr:nvPicPr>
        <xdr:cNvPr id="96" name="Рисунок 95">
          <a:extLst>
            <a:ext uri="{FF2B5EF4-FFF2-40B4-BE49-F238E27FC236}">
              <a16:creationId xmlns="" xmlns:a16="http://schemas.microsoft.com/office/drawing/2014/main" id="{233B900B-5182-4B90-864A-8E59EAF8BB0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1693</xdr:row>
      <xdr:rowOff>24421</xdr:rowOff>
    </xdr:from>
    <xdr:to>
      <xdr:col>22</xdr:col>
      <xdr:colOff>696056</xdr:colOff>
      <xdr:row>1697</xdr:row>
      <xdr:rowOff>170960</xdr:rowOff>
    </xdr:to>
    <xdr:pic>
      <xdr:nvPicPr>
        <xdr:cNvPr id="97" name="Рисунок 96">
          <a:extLst>
            <a:ext uri="{FF2B5EF4-FFF2-40B4-BE49-F238E27FC236}">
              <a16:creationId xmlns="" xmlns:a16="http://schemas.microsoft.com/office/drawing/2014/main" id="{F26EA126-19F1-46DA-BDF0-19852954EE3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1729</xdr:row>
      <xdr:rowOff>12212</xdr:rowOff>
    </xdr:from>
    <xdr:to>
      <xdr:col>1</xdr:col>
      <xdr:colOff>928077</xdr:colOff>
      <xdr:row>1734</xdr:row>
      <xdr:rowOff>0</xdr:rowOff>
    </xdr:to>
    <xdr:pic>
      <xdr:nvPicPr>
        <xdr:cNvPr id="98" name="Рисунок 97">
          <a:extLst>
            <a:ext uri="{FF2B5EF4-FFF2-40B4-BE49-F238E27FC236}">
              <a16:creationId xmlns="" xmlns:a16="http://schemas.microsoft.com/office/drawing/2014/main" id="{4BB7B8B3-239E-4F01-BC38-D4C0A25AFD0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1729</xdr:row>
      <xdr:rowOff>24421</xdr:rowOff>
    </xdr:from>
    <xdr:to>
      <xdr:col>22</xdr:col>
      <xdr:colOff>696056</xdr:colOff>
      <xdr:row>1733</xdr:row>
      <xdr:rowOff>170960</xdr:rowOff>
    </xdr:to>
    <xdr:pic>
      <xdr:nvPicPr>
        <xdr:cNvPr id="99" name="Рисунок 98">
          <a:extLst>
            <a:ext uri="{FF2B5EF4-FFF2-40B4-BE49-F238E27FC236}">
              <a16:creationId xmlns="" xmlns:a16="http://schemas.microsoft.com/office/drawing/2014/main" id="{81BB0001-42EF-4ACD-9CD8-EBA3E373113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1765</xdr:row>
      <xdr:rowOff>12212</xdr:rowOff>
    </xdr:from>
    <xdr:to>
      <xdr:col>1</xdr:col>
      <xdr:colOff>928077</xdr:colOff>
      <xdr:row>1770</xdr:row>
      <xdr:rowOff>0</xdr:rowOff>
    </xdr:to>
    <xdr:pic>
      <xdr:nvPicPr>
        <xdr:cNvPr id="100" name="Рисунок 99">
          <a:extLst>
            <a:ext uri="{FF2B5EF4-FFF2-40B4-BE49-F238E27FC236}">
              <a16:creationId xmlns="" xmlns:a16="http://schemas.microsoft.com/office/drawing/2014/main" id="{701E84CE-098E-4998-B627-5E3A0EA843F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1765</xdr:row>
      <xdr:rowOff>24421</xdr:rowOff>
    </xdr:from>
    <xdr:to>
      <xdr:col>22</xdr:col>
      <xdr:colOff>696056</xdr:colOff>
      <xdr:row>1769</xdr:row>
      <xdr:rowOff>170960</xdr:rowOff>
    </xdr:to>
    <xdr:pic>
      <xdr:nvPicPr>
        <xdr:cNvPr id="101" name="Рисунок 100">
          <a:extLst>
            <a:ext uri="{FF2B5EF4-FFF2-40B4-BE49-F238E27FC236}">
              <a16:creationId xmlns="" xmlns:a16="http://schemas.microsoft.com/office/drawing/2014/main" id="{2FF5469E-B1A7-4CF3-9C6B-D338BC47F96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1801</xdr:row>
      <xdr:rowOff>12212</xdr:rowOff>
    </xdr:from>
    <xdr:to>
      <xdr:col>1</xdr:col>
      <xdr:colOff>928077</xdr:colOff>
      <xdr:row>1806</xdr:row>
      <xdr:rowOff>0</xdr:rowOff>
    </xdr:to>
    <xdr:pic>
      <xdr:nvPicPr>
        <xdr:cNvPr id="102" name="Рисунок 101">
          <a:extLst>
            <a:ext uri="{FF2B5EF4-FFF2-40B4-BE49-F238E27FC236}">
              <a16:creationId xmlns="" xmlns:a16="http://schemas.microsoft.com/office/drawing/2014/main" id="{4C247030-4E7F-4432-88C7-A1F253A8206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1801</xdr:row>
      <xdr:rowOff>24421</xdr:rowOff>
    </xdr:from>
    <xdr:to>
      <xdr:col>22</xdr:col>
      <xdr:colOff>696056</xdr:colOff>
      <xdr:row>1805</xdr:row>
      <xdr:rowOff>170960</xdr:rowOff>
    </xdr:to>
    <xdr:pic>
      <xdr:nvPicPr>
        <xdr:cNvPr id="103" name="Рисунок 102">
          <a:extLst>
            <a:ext uri="{FF2B5EF4-FFF2-40B4-BE49-F238E27FC236}">
              <a16:creationId xmlns="" xmlns:a16="http://schemas.microsoft.com/office/drawing/2014/main" id="{1CF9E7C1-743E-4B6F-AA1B-0F12B6E8207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1837</xdr:row>
      <xdr:rowOff>12212</xdr:rowOff>
    </xdr:from>
    <xdr:to>
      <xdr:col>1</xdr:col>
      <xdr:colOff>928077</xdr:colOff>
      <xdr:row>1842</xdr:row>
      <xdr:rowOff>0</xdr:rowOff>
    </xdr:to>
    <xdr:pic>
      <xdr:nvPicPr>
        <xdr:cNvPr id="104" name="Рисунок 103">
          <a:extLst>
            <a:ext uri="{FF2B5EF4-FFF2-40B4-BE49-F238E27FC236}">
              <a16:creationId xmlns="" xmlns:a16="http://schemas.microsoft.com/office/drawing/2014/main" id="{6519E1BD-22F3-4C9C-AFFA-112294FDB8E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1837</xdr:row>
      <xdr:rowOff>24421</xdr:rowOff>
    </xdr:from>
    <xdr:to>
      <xdr:col>22</xdr:col>
      <xdr:colOff>696056</xdr:colOff>
      <xdr:row>1841</xdr:row>
      <xdr:rowOff>170960</xdr:rowOff>
    </xdr:to>
    <xdr:pic>
      <xdr:nvPicPr>
        <xdr:cNvPr id="105" name="Рисунок 104">
          <a:extLst>
            <a:ext uri="{FF2B5EF4-FFF2-40B4-BE49-F238E27FC236}">
              <a16:creationId xmlns="" xmlns:a16="http://schemas.microsoft.com/office/drawing/2014/main" id="{6ECFD757-8D64-4254-B137-8904C36496A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1873</xdr:row>
      <xdr:rowOff>12212</xdr:rowOff>
    </xdr:from>
    <xdr:to>
      <xdr:col>1</xdr:col>
      <xdr:colOff>928077</xdr:colOff>
      <xdr:row>1878</xdr:row>
      <xdr:rowOff>0</xdr:rowOff>
    </xdr:to>
    <xdr:pic>
      <xdr:nvPicPr>
        <xdr:cNvPr id="106" name="Рисунок 105">
          <a:extLst>
            <a:ext uri="{FF2B5EF4-FFF2-40B4-BE49-F238E27FC236}">
              <a16:creationId xmlns="" xmlns:a16="http://schemas.microsoft.com/office/drawing/2014/main" id="{641BC547-6990-4B51-8146-55A17D4653D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1873</xdr:row>
      <xdr:rowOff>24421</xdr:rowOff>
    </xdr:from>
    <xdr:to>
      <xdr:col>22</xdr:col>
      <xdr:colOff>696056</xdr:colOff>
      <xdr:row>1877</xdr:row>
      <xdr:rowOff>170960</xdr:rowOff>
    </xdr:to>
    <xdr:pic>
      <xdr:nvPicPr>
        <xdr:cNvPr id="107" name="Рисунок 106">
          <a:extLst>
            <a:ext uri="{FF2B5EF4-FFF2-40B4-BE49-F238E27FC236}">
              <a16:creationId xmlns="" xmlns:a16="http://schemas.microsoft.com/office/drawing/2014/main" id="{2734C47F-46E9-4265-8452-F1C7E21FD01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1909</xdr:row>
      <xdr:rowOff>12212</xdr:rowOff>
    </xdr:from>
    <xdr:to>
      <xdr:col>1</xdr:col>
      <xdr:colOff>928077</xdr:colOff>
      <xdr:row>1914</xdr:row>
      <xdr:rowOff>0</xdr:rowOff>
    </xdr:to>
    <xdr:pic>
      <xdr:nvPicPr>
        <xdr:cNvPr id="108" name="Рисунок 107">
          <a:extLst>
            <a:ext uri="{FF2B5EF4-FFF2-40B4-BE49-F238E27FC236}">
              <a16:creationId xmlns="" xmlns:a16="http://schemas.microsoft.com/office/drawing/2014/main" id="{03497C74-2CF5-4A5F-92C8-3F1C2742FEF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1909</xdr:row>
      <xdr:rowOff>24421</xdr:rowOff>
    </xdr:from>
    <xdr:to>
      <xdr:col>22</xdr:col>
      <xdr:colOff>696056</xdr:colOff>
      <xdr:row>1913</xdr:row>
      <xdr:rowOff>170960</xdr:rowOff>
    </xdr:to>
    <xdr:pic>
      <xdr:nvPicPr>
        <xdr:cNvPr id="109" name="Рисунок 108">
          <a:extLst>
            <a:ext uri="{FF2B5EF4-FFF2-40B4-BE49-F238E27FC236}">
              <a16:creationId xmlns="" xmlns:a16="http://schemas.microsoft.com/office/drawing/2014/main" id="{6B662613-046B-4159-B7F9-C8674B43384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1945</xdr:row>
      <xdr:rowOff>12212</xdr:rowOff>
    </xdr:from>
    <xdr:to>
      <xdr:col>1</xdr:col>
      <xdr:colOff>928077</xdr:colOff>
      <xdr:row>1950</xdr:row>
      <xdr:rowOff>0</xdr:rowOff>
    </xdr:to>
    <xdr:pic>
      <xdr:nvPicPr>
        <xdr:cNvPr id="110" name="Рисунок 109">
          <a:extLst>
            <a:ext uri="{FF2B5EF4-FFF2-40B4-BE49-F238E27FC236}">
              <a16:creationId xmlns="" xmlns:a16="http://schemas.microsoft.com/office/drawing/2014/main" id="{0EA2D9F7-A0FA-47F7-BD4D-D67CDD30174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1945</xdr:row>
      <xdr:rowOff>24421</xdr:rowOff>
    </xdr:from>
    <xdr:to>
      <xdr:col>22</xdr:col>
      <xdr:colOff>696056</xdr:colOff>
      <xdr:row>1949</xdr:row>
      <xdr:rowOff>170960</xdr:rowOff>
    </xdr:to>
    <xdr:pic>
      <xdr:nvPicPr>
        <xdr:cNvPr id="111" name="Рисунок 110">
          <a:extLst>
            <a:ext uri="{FF2B5EF4-FFF2-40B4-BE49-F238E27FC236}">
              <a16:creationId xmlns="" xmlns:a16="http://schemas.microsoft.com/office/drawing/2014/main" id="{CFC4D7DA-2C72-4579-A758-D5CE19F3F85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1981</xdr:row>
      <xdr:rowOff>12212</xdr:rowOff>
    </xdr:from>
    <xdr:to>
      <xdr:col>1</xdr:col>
      <xdr:colOff>928077</xdr:colOff>
      <xdr:row>1986</xdr:row>
      <xdr:rowOff>0</xdr:rowOff>
    </xdr:to>
    <xdr:pic>
      <xdr:nvPicPr>
        <xdr:cNvPr id="112" name="Рисунок 111">
          <a:extLst>
            <a:ext uri="{FF2B5EF4-FFF2-40B4-BE49-F238E27FC236}">
              <a16:creationId xmlns="" xmlns:a16="http://schemas.microsoft.com/office/drawing/2014/main" id="{E61F5D77-4B85-40BD-AD5D-D761C94B9E5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1981</xdr:row>
      <xdr:rowOff>24421</xdr:rowOff>
    </xdr:from>
    <xdr:to>
      <xdr:col>22</xdr:col>
      <xdr:colOff>696056</xdr:colOff>
      <xdr:row>1985</xdr:row>
      <xdr:rowOff>170960</xdr:rowOff>
    </xdr:to>
    <xdr:pic>
      <xdr:nvPicPr>
        <xdr:cNvPr id="113" name="Рисунок 112">
          <a:extLst>
            <a:ext uri="{FF2B5EF4-FFF2-40B4-BE49-F238E27FC236}">
              <a16:creationId xmlns="" xmlns:a16="http://schemas.microsoft.com/office/drawing/2014/main" id="{928DBFBA-D1F5-4B0E-9B20-1FC96EC8370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2017</xdr:row>
      <xdr:rowOff>12212</xdr:rowOff>
    </xdr:from>
    <xdr:to>
      <xdr:col>1</xdr:col>
      <xdr:colOff>928077</xdr:colOff>
      <xdr:row>2022</xdr:row>
      <xdr:rowOff>0</xdr:rowOff>
    </xdr:to>
    <xdr:pic>
      <xdr:nvPicPr>
        <xdr:cNvPr id="114" name="Рисунок 113">
          <a:extLst>
            <a:ext uri="{FF2B5EF4-FFF2-40B4-BE49-F238E27FC236}">
              <a16:creationId xmlns="" xmlns:a16="http://schemas.microsoft.com/office/drawing/2014/main" id="{06CD6B4C-02FF-4ADF-AEC8-D4A64CBE0F7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2017</xdr:row>
      <xdr:rowOff>24421</xdr:rowOff>
    </xdr:from>
    <xdr:to>
      <xdr:col>22</xdr:col>
      <xdr:colOff>696056</xdr:colOff>
      <xdr:row>2021</xdr:row>
      <xdr:rowOff>170960</xdr:rowOff>
    </xdr:to>
    <xdr:pic>
      <xdr:nvPicPr>
        <xdr:cNvPr id="115" name="Рисунок 114">
          <a:extLst>
            <a:ext uri="{FF2B5EF4-FFF2-40B4-BE49-F238E27FC236}">
              <a16:creationId xmlns="" xmlns:a16="http://schemas.microsoft.com/office/drawing/2014/main" id="{0C3D14A2-546B-4242-9E6C-B045FF24C3C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2053</xdr:row>
      <xdr:rowOff>12212</xdr:rowOff>
    </xdr:from>
    <xdr:to>
      <xdr:col>1</xdr:col>
      <xdr:colOff>928077</xdr:colOff>
      <xdr:row>2058</xdr:row>
      <xdr:rowOff>0</xdr:rowOff>
    </xdr:to>
    <xdr:pic>
      <xdr:nvPicPr>
        <xdr:cNvPr id="116" name="Рисунок 115">
          <a:extLst>
            <a:ext uri="{FF2B5EF4-FFF2-40B4-BE49-F238E27FC236}">
              <a16:creationId xmlns="" xmlns:a16="http://schemas.microsoft.com/office/drawing/2014/main" id="{2745192F-5820-42C1-9009-5B9D37B215F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2053</xdr:row>
      <xdr:rowOff>24421</xdr:rowOff>
    </xdr:from>
    <xdr:to>
      <xdr:col>22</xdr:col>
      <xdr:colOff>696056</xdr:colOff>
      <xdr:row>2057</xdr:row>
      <xdr:rowOff>170960</xdr:rowOff>
    </xdr:to>
    <xdr:pic>
      <xdr:nvPicPr>
        <xdr:cNvPr id="117" name="Рисунок 116">
          <a:extLst>
            <a:ext uri="{FF2B5EF4-FFF2-40B4-BE49-F238E27FC236}">
              <a16:creationId xmlns="" xmlns:a16="http://schemas.microsoft.com/office/drawing/2014/main" id="{F10E1BAE-98BE-4D3F-A158-6DCA5EA4410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2089</xdr:row>
      <xdr:rowOff>12212</xdr:rowOff>
    </xdr:from>
    <xdr:to>
      <xdr:col>1</xdr:col>
      <xdr:colOff>928077</xdr:colOff>
      <xdr:row>2094</xdr:row>
      <xdr:rowOff>0</xdr:rowOff>
    </xdr:to>
    <xdr:pic>
      <xdr:nvPicPr>
        <xdr:cNvPr id="118" name="Рисунок 117">
          <a:extLst>
            <a:ext uri="{FF2B5EF4-FFF2-40B4-BE49-F238E27FC236}">
              <a16:creationId xmlns="" xmlns:a16="http://schemas.microsoft.com/office/drawing/2014/main" id="{00F4082F-8721-4BC1-AA3E-2BD979AA578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2089</xdr:row>
      <xdr:rowOff>24421</xdr:rowOff>
    </xdr:from>
    <xdr:to>
      <xdr:col>22</xdr:col>
      <xdr:colOff>696056</xdr:colOff>
      <xdr:row>2093</xdr:row>
      <xdr:rowOff>170960</xdr:rowOff>
    </xdr:to>
    <xdr:pic>
      <xdr:nvPicPr>
        <xdr:cNvPr id="119" name="Рисунок 118">
          <a:extLst>
            <a:ext uri="{FF2B5EF4-FFF2-40B4-BE49-F238E27FC236}">
              <a16:creationId xmlns="" xmlns:a16="http://schemas.microsoft.com/office/drawing/2014/main" id="{2EEB39A1-7256-4082-98C6-FD436E5DF16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2125</xdr:row>
      <xdr:rowOff>12212</xdr:rowOff>
    </xdr:from>
    <xdr:to>
      <xdr:col>1</xdr:col>
      <xdr:colOff>928077</xdr:colOff>
      <xdr:row>2130</xdr:row>
      <xdr:rowOff>0</xdr:rowOff>
    </xdr:to>
    <xdr:pic>
      <xdr:nvPicPr>
        <xdr:cNvPr id="120" name="Рисунок 119">
          <a:extLst>
            <a:ext uri="{FF2B5EF4-FFF2-40B4-BE49-F238E27FC236}">
              <a16:creationId xmlns="" xmlns:a16="http://schemas.microsoft.com/office/drawing/2014/main" id="{4EC8FBC4-29C7-408D-8D2C-A672B36E03A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2125</xdr:row>
      <xdr:rowOff>24421</xdr:rowOff>
    </xdr:from>
    <xdr:to>
      <xdr:col>22</xdr:col>
      <xdr:colOff>696056</xdr:colOff>
      <xdr:row>2129</xdr:row>
      <xdr:rowOff>170960</xdr:rowOff>
    </xdr:to>
    <xdr:pic>
      <xdr:nvPicPr>
        <xdr:cNvPr id="121" name="Рисунок 120">
          <a:extLst>
            <a:ext uri="{FF2B5EF4-FFF2-40B4-BE49-F238E27FC236}">
              <a16:creationId xmlns="" xmlns:a16="http://schemas.microsoft.com/office/drawing/2014/main" id="{B4FA8C29-4ECB-47D8-9DAD-5AD7FF25DD8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2161</xdr:row>
      <xdr:rowOff>12212</xdr:rowOff>
    </xdr:from>
    <xdr:to>
      <xdr:col>1</xdr:col>
      <xdr:colOff>928077</xdr:colOff>
      <xdr:row>2166</xdr:row>
      <xdr:rowOff>0</xdr:rowOff>
    </xdr:to>
    <xdr:pic>
      <xdr:nvPicPr>
        <xdr:cNvPr id="122" name="Рисунок 121">
          <a:extLst>
            <a:ext uri="{FF2B5EF4-FFF2-40B4-BE49-F238E27FC236}">
              <a16:creationId xmlns="" xmlns:a16="http://schemas.microsoft.com/office/drawing/2014/main" id="{C4E1E3F1-8245-49AD-AE97-15543A6DA92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2161</xdr:row>
      <xdr:rowOff>24421</xdr:rowOff>
    </xdr:from>
    <xdr:to>
      <xdr:col>22</xdr:col>
      <xdr:colOff>696056</xdr:colOff>
      <xdr:row>2165</xdr:row>
      <xdr:rowOff>170960</xdr:rowOff>
    </xdr:to>
    <xdr:pic>
      <xdr:nvPicPr>
        <xdr:cNvPr id="123" name="Рисунок 122">
          <a:extLst>
            <a:ext uri="{FF2B5EF4-FFF2-40B4-BE49-F238E27FC236}">
              <a16:creationId xmlns="" xmlns:a16="http://schemas.microsoft.com/office/drawing/2014/main" id="{DCDE2B0B-C07C-463C-B8BA-2FE43103FB8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2197</xdr:row>
      <xdr:rowOff>12212</xdr:rowOff>
    </xdr:from>
    <xdr:to>
      <xdr:col>1</xdr:col>
      <xdr:colOff>928077</xdr:colOff>
      <xdr:row>2202</xdr:row>
      <xdr:rowOff>0</xdr:rowOff>
    </xdr:to>
    <xdr:pic>
      <xdr:nvPicPr>
        <xdr:cNvPr id="124" name="Рисунок 123">
          <a:extLst>
            <a:ext uri="{FF2B5EF4-FFF2-40B4-BE49-F238E27FC236}">
              <a16:creationId xmlns="" xmlns:a16="http://schemas.microsoft.com/office/drawing/2014/main" id="{CD452225-ACEB-4F77-A6D9-F92B6348C98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2197</xdr:row>
      <xdr:rowOff>24421</xdr:rowOff>
    </xdr:from>
    <xdr:to>
      <xdr:col>22</xdr:col>
      <xdr:colOff>696056</xdr:colOff>
      <xdr:row>2201</xdr:row>
      <xdr:rowOff>170960</xdr:rowOff>
    </xdr:to>
    <xdr:pic>
      <xdr:nvPicPr>
        <xdr:cNvPr id="125" name="Рисунок 124">
          <a:extLst>
            <a:ext uri="{FF2B5EF4-FFF2-40B4-BE49-F238E27FC236}">
              <a16:creationId xmlns="" xmlns:a16="http://schemas.microsoft.com/office/drawing/2014/main" id="{06963542-40E6-4F61-94DC-E210591D6F9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2233</xdr:row>
      <xdr:rowOff>12212</xdr:rowOff>
    </xdr:from>
    <xdr:to>
      <xdr:col>1</xdr:col>
      <xdr:colOff>928077</xdr:colOff>
      <xdr:row>2238</xdr:row>
      <xdr:rowOff>0</xdr:rowOff>
    </xdr:to>
    <xdr:pic>
      <xdr:nvPicPr>
        <xdr:cNvPr id="126" name="Рисунок 125">
          <a:extLst>
            <a:ext uri="{FF2B5EF4-FFF2-40B4-BE49-F238E27FC236}">
              <a16:creationId xmlns="" xmlns:a16="http://schemas.microsoft.com/office/drawing/2014/main" id="{61BCFBD1-7A6A-4F1D-94B7-8BA9FF76893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2233</xdr:row>
      <xdr:rowOff>24421</xdr:rowOff>
    </xdr:from>
    <xdr:to>
      <xdr:col>22</xdr:col>
      <xdr:colOff>696056</xdr:colOff>
      <xdr:row>2237</xdr:row>
      <xdr:rowOff>170960</xdr:rowOff>
    </xdr:to>
    <xdr:pic>
      <xdr:nvPicPr>
        <xdr:cNvPr id="127" name="Рисунок 126">
          <a:extLst>
            <a:ext uri="{FF2B5EF4-FFF2-40B4-BE49-F238E27FC236}">
              <a16:creationId xmlns="" xmlns:a16="http://schemas.microsoft.com/office/drawing/2014/main" id="{2322A05D-A343-4C9E-9701-FA6327C4FDE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2269</xdr:row>
      <xdr:rowOff>12212</xdr:rowOff>
    </xdr:from>
    <xdr:to>
      <xdr:col>1</xdr:col>
      <xdr:colOff>928077</xdr:colOff>
      <xdr:row>2274</xdr:row>
      <xdr:rowOff>0</xdr:rowOff>
    </xdr:to>
    <xdr:pic>
      <xdr:nvPicPr>
        <xdr:cNvPr id="128" name="Рисунок 127">
          <a:extLst>
            <a:ext uri="{FF2B5EF4-FFF2-40B4-BE49-F238E27FC236}">
              <a16:creationId xmlns="" xmlns:a16="http://schemas.microsoft.com/office/drawing/2014/main" id="{8AA95139-04EC-4951-A338-783429C20E6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2269</xdr:row>
      <xdr:rowOff>24421</xdr:rowOff>
    </xdr:from>
    <xdr:to>
      <xdr:col>22</xdr:col>
      <xdr:colOff>696056</xdr:colOff>
      <xdr:row>2273</xdr:row>
      <xdr:rowOff>170960</xdr:rowOff>
    </xdr:to>
    <xdr:pic>
      <xdr:nvPicPr>
        <xdr:cNvPr id="129" name="Рисунок 128">
          <a:extLst>
            <a:ext uri="{FF2B5EF4-FFF2-40B4-BE49-F238E27FC236}">
              <a16:creationId xmlns="" xmlns:a16="http://schemas.microsoft.com/office/drawing/2014/main" id="{1EFCF79A-21EE-4E75-8B96-0251FC8C7BC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2304</xdr:row>
      <xdr:rowOff>12212</xdr:rowOff>
    </xdr:from>
    <xdr:to>
      <xdr:col>1</xdr:col>
      <xdr:colOff>928077</xdr:colOff>
      <xdr:row>2309</xdr:row>
      <xdr:rowOff>0</xdr:rowOff>
    </xdr:to>
    <xdr:pic>
      <xdr:nvPicPr>
        <xdr:cNvPr id="130" name="Рисунок 129">
          <a:extLst>
            <a:ext uri="{FF2B5EF4-FFF2-40B4-BE49-F238E27FC236}">
              <a16:creationId xmlns="" xmlns:a16="http://schemas.microsoft.com/office/drawing/2014/main" id="{C4522144-FE2F-4EE1-8647-46674B24743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2304</xdr:row>
      <xdr:rowOff>24421</xdr:rowOff>
    </xdr:from>
    <xdr:to>
      <xdr:col>22</xdr:col>
      <xdr:colOff>696056</xdr:colOff>
      <xdr:row>2308</xdr:row>
      <xdr:rowOff>170960</xdr:rowOff>
    </xdr:to>
    <xdr:pic>
      <xdr:nvPicPr>
        <xdr:cNvPr id="131" name="Рисунок 130">
          <a:extLst>
            <a:ext uri="{FF2B5EF4-FFF2-40B4-BE49-F238E27FC236}">
              <a16:creationId xmlns="" xmlns:a16="http://schemas.microsoft.com/office/drawing/2014/main" id="{ECDA98F3-D1CC-453D-B696-00320E04582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2340</xdr:row>
      <xdr:rowOff>12212</xdr:rowOff>
    </xdr:from>
    <xdr:to>
      <xdr:col>1</xdr:col>
      <xdr:colOff>928077</xdr:colOff>
      <xdr:row>2345</xdr:row>
      <xdr:rowOff>0</xdr:rowOff>
    </xdr:to>
    <xdr:pic>
      <xdr:nvPicPr>
        <xdr:cNvPr id="132" name="Рисунок 131">
          <a:extLst>
            <a:ext uri="{FF2B5EF4-FFF2-40B4-BE49-F238E27FC236}">
              <a16:creationId xmlns="" xmlns:a16="http://schemas.microsoft.com/office/drawing/2014/main" id="{21325D9E-7680-4FD9-A728-3DCBBC92AE4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2340</xdr:row>
      <xdr:rowOff>24421</xdr:rowOff>
    </xdr:from>
    <xdr:to>
      <xdr:col>22</xdr:col>
      <xdr:colOff>696056</xdr:colOff>
      <xdr:row>2344</xdr:row>
      <xdr:rowOff>170960</xdr:rowOff>
    </xdr:to>
    <xdr:pic>
      <xdr:nvPicPr>
        <xdr:cNvPr id="133" name="Рисунок 132">
          <a:extLst>
            <a:ext uri="{FF2B5EF4-FFF2-40B4-BE49-F238E27FC236}">
              <a16:creationId xmlns="" xmlns:a16="http://schemas.microsoft.com/office/drawing/2014/main" id="{5669979B-6F6B-4E71-A471-38D9C831EE6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2376</xdr:row>
      <xdr:rowOff>12212</xdr:rowOff>
    </xdr:from>
    <xdr:to>
      <xdr:col>1</xdr:col>
      <xdr:colOff>928077</xdr:colOff>
      <xdr:row>2381</xdr:row>
      <xdr:rowOff>0</xdr:rowOff>
    </xdr:to>
    <xdr:pic>
      <xdr:nvPicPr>
        <xdr:cNvPr id="134" name="Рисунок 133">
          <a:extLst>
            <a:ext uri="{FF2B5EF4-FFF2-40B4-BE49-F238E27FC236}">
              <a16:creationId xmlns="" xmlns:a16="http://schemas.microsoft.com/office/drawing/2014/main" id="{494D5804-CE20-4E3D-AAB8-90EC08DBFB9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2376</xdr:row>
      <xdr:rowOff>24421</xdr:rowOff>
    </xdr:from>
    <xdr:to>
      <xdr:col>22</xdr:col>
      <xdr:colOff>696056</xdr:colOff>
      <xdr:row>2380</xdr:row>
      <xdr:rowOff>170960</xdr:rowOff>
    </xdr:to>
    <xdr:pic>
      <xdr:nvPicPr>
        <xdr:cNvPr id="135" name="Рисунок 134">
          <a:extLst>
            <a:ext uri="{FF2B5EF4-FFF2-40B4-BE49-F238E27FC236}">
              <a16:creationId xmlns="" xmlns:a16="http://schemas.microsoft.com/office/drawing/2014/main" id="{F6097F0E-FFDB-4F7A-BA3A-54072CF4070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2412</xdr:row>
      <xdr:rowOff>12212</xdr:rowOff>
    </xdr:from>
    <xdr:to>
      <xdr:col>1</xdr:col>
      <xdr:colOff>928077</xdr:colOff>
      <xdr:row>2417</xdr:row>
      <xdr:rowOff>0</xdr:rowOff>
    </xdr:to>
    <xdr:pic>
      <xdr:nvPicPr>
        <xdr:cNvPr id="136" name="Рисунок 135">
          <a:extLst>
            <a:ext uri="{FF2B5EF4-FFF2-40B4-BE49-F238E27FC236}">
              <a16:creationId xmlns="" xmlns:a16="http://schemas.microsoft.com/office/drawing/2014/main" id="{D0EA0CDB-CFD5-4F58-A68C-77FDF7B01D5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2412</xdr:row>
      <xdr:rowOff>24421</xdr:rowOff>
    </xdr:from>
    <xdr:to>
      <xdr:col>22</xdr:col>
      <xdr:colOff>696056</xdr:colOff>
      <xdr:row>2416</xdr:row>
      <xdr:rowOff>170960</xdr:rowOff>
    </xdr:to>
    <xdr:pic>
      <xdr:nvPicPr>
        <xdr:cNvPr id="137" name="Рисунок 136">
          <a:extLst>
            <a:ext uri="{FF2B5EF4-FFF2-40B4-BE49-F238E27FC236}">
              <a16:creationId xmlns="" xmlns:a16="http://schemas.microsoft.com/office/drawing/2014/main" id="{17DFD806-85B9-4D20-A37B-52A80F12056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2448</xdr:row>
      <xdr:rowOff>12212</xdr:rowOff>
    </xdr:from>
    <xdr:to>
      <xdr:col>1</xdr:col>
      <xdr:colOff>928077</xdr:colOff>
      <xdr:row>2453</xdr:row>
      <xdr:rowOff>0</xdr:rowOff>
    </xdr:to>
    <xdr:pic>
      <xdr:nvPicPr>
        <xdr:cNvPr id="138" name="Рисунок 137">
          <a:extLst>
            <a:ext uri="{FF2B5EF4-FFF2-40B4-BE49-F238E27FC236}">
              <a16:creationId xmlns="" xmlns:a16="http://schemas.microsoft.com/office/drawing/2014/main" id="{F4D608A6-793B-4896-BF0E-7CC81D95DDC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2448</xdr:row>
      <xdr:rowOff>24421</xdr:rowOff>
    </xdr:from>
    <xdr:to>
      <xdr:col>22</xdr:col>
      <xdr:colOff>696056</xdr:colOff>
      <xdr:row>2452</xdr:row>
      <xdr:rowOff>170960</xdr:rowOff>
    </xdr:to>
    <xdr:pic>
      <xdr:nvPicPr>
        <xdr:cNvPr id="139" name="Рисунок 138">
          <a:extLst>
            <a:ext uri="{FF2B5EF4-FFF2-40B4-BE49-F238E27FC236}">
              <a16:creationId xmlns="" xmlns:a16="http://schemas.microsoft.com/office/drawing/2014/main" id="{EFDF165C-AB81-4CE2-8D86-B15D1FA1854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2484</xdr:row>
      <xdr:rowOff>12212</xdr:rowOff>
    </xdr:from>
    <xdr:to>
      <xdr:col>1</xdr:col>
      <xdr:colOff>928077</xdr:colOff>
      <xdr:row>2489</xdr:row>
      <xdr:rowOff>0</xdr:rowOff>
    </xdr:to>
    <xdr:pic>
      <xdr:nvPicPr>
        <xdr:cNvPr id="140" name="Рисунок 139">
          <a:extLst>
            <a:ext uri="{FF2B5EF4-FFF2-40B4-BE49-F238E27FC236}">
              <a16:creationId xmlns="" xmlns:a16="http://schemas.microsoft.com/office/drawing/2014/main" id="{8DCD7038-1CB4-48DE-BE42-8205D215C14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2484</xdr:row>
      <xdr:rowOff>24421</xdr:rowOff>
    </xdr:from>
    <xdr:to>
      <xdr:col>22</xdr:col>
      <xdr:colOff>696056</xdr:colOff>
      <xdr:row>2488</xdr:row>
      <xdr:rowOff>170960</xdr:rowOff>
    </xdr:to>
    <xdr:pic>
      <xdr:nvPicPr>
        <xdr:cNvPr id="141" name="Рисунок 140">
          <a:extLst>
            <a:ext uri="{FF2B5EF4-FFF2-40B4-BE49-F238E27FC236}">
              <a16:creationId xmlns="" xmlns:a16="http://schemas.microsoft.com/office/drawing/2014/main" id="{C4272A28-FC9B-430F-AD06-E917C992136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2520</xdr:row>
      <xdr:rowOff>12212</xdr:rowOff>
    </xdr:from>
    <xdr:to>
      <xdr:col>1</xdr:col>
      <xdr:colOff>928077</xdr:colOff>
      <xdr:row>2525</xdr:row>
      <xdr:rowOff>0</xdr:rowOff>
    </xdr:to>
    <xdr:pic>
      <xdr:nvPicPr>
        <xdr:cNvPr id="142" name="Рисунок 141">
          <a:extLst>
            <a:ext uri="{FF2B5EF4-FFF2-40B4-BE49-F238E27FC236}">
              <a16:creationId xmlns="" xmlns:a16="http://schemas.microsoft.com/office/drawing/2014/main" id="{6D8C57D2-97B5-48CC-9990-4AB7BB39DDF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2520</xdr:row>
      <xdr:rowOff>24421</xdr:rowOff>
    </xdr:from>
    <xdr:to>
      <xdr:col>22</xdr:col>
      <xdr:colOff>696056</xdr:colOff>
      <xdr:row>2524</xdr:row>
      <xdr:rowOff>170960</xdr:rowOff>
    </xdr:to>
    <xdr:pic>
      <xdr:nvPicPr>
        <xdr:cNvPr id="143" name="Рисунок 142">
          <a:extLst>
            <a:ext uri="{FF2B5EF4-FFF2-40B4-BE49-F238E27FC236}">
              <a16:creationId xmlns="" xmlns:a16="http://schemas.microsoft.com/office/drawing/2014/main" id="{5F979988-0CAF-48E1-BFD4-C68AC951625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2556</xdr:row>
      <xdr:rowOff>12212</xdr:rowOff>
    </xdr:from>
    <xdr:to>
      <xdr:col>1</xdr:col>
      <xdr:colOff>928077</xdr:colOff>
      <xdr:row>2561</xdr:row>
      <xdr:rowOff>0</xdr:rowOff>
    </xdr:to>
    <xdr:pic>
      <xdr:nvPicPr>
        <xdr:cNvPr id="144" name="Рисунок 143">
          <a:extLst>
            <a:ext uri="{FF2B5EF4-FFF2-40B4-BE49-F238E27FC236}">
              <a16:creationId xmlns="" xmlns:a16="http://schemas.microsoft.com/office/drawing/2014/main" id="{CD317090-9431-4F16-B791-61B407961C0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2556</xdr:row>
      <xdr:rowOff>24421</xdr:rowOff>
    </xdr:from>
    <xdr:to>
      <xdr:col>22</xdr:col>
      <xdr:colOff>696056</xdr:colOff>
      <xdr:row>2560</xdr:row>
      <xdr:rowOff>170960</xdr:rowOff>
    </xdr:to>
    <xdr:pic>
      <xdr:nvPicPr>
        <xdr:cNvPr id="145" name="Рисунок 144">
          <a:extLst>
            <a:ext uri="{FF2B5EF4-FFF2-40B4-BE49-F238E27FC236}">
              <a16:creationId xmlns="" xmlns:a16="http://schemas.microsoft.com/office/drawing/2014/main" id="{E6F6118D-DCE0-4E83-9B7F-DBB28F4F0C9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2592</xdr:row>
      <xdr:rowOff>12212</xdr:rowOff>
    </xdr:from>
    <xdr:to>
      <xdr:col>1</xdr:col>
      <xdr:colOff>928077</xdr:colOff>
      <xdr:row>2597</xdr:row>
      <xdr:rowOff>0</xdr:rowOff>
    </xdr:to>
    <xdr:pic>
      <xdr:nvPicPr>
        <xdr:cNvPr id="146" name="Рисунок 145">
          <a:extLst>
            <a:ext uri="{FF2B5EF4-FFF2-40B4-BE49-F238E27FC236}">
              <a16:creationId xmlns="" xmlns:a16="http://schemas.microsoft.com/office/drawing/2014/main" id="{D48428C4-C767-4447-B14E-8A9F696E578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2592</xdr:row>
      <xdr:rowOff>24421</xdr:rowOff>
    </xdr:from>
    <xdr:to>
      <xdr:col>22</xdr:col>
      <xdr:colOff>696056</xdr:colOff>
      <xdr:row>2596</xdr:row>
      <xdr:rowOff>170960</xdr:rowOff>
    </xdr:to>
    <xdr:pic>
      <xdr:nvPicPr>
        <xdr:cNvPr id="147" name="Рисунок 146">
          <a:extLst>
            <a:ext uri="{FF2B5EF4-FFF2-40B4-BE49-F238E27FC236}">
              <a16:creationId xmlns="" xmlns:a16="http://schemas.microsoft.com/office/drawing/2014/main" id="{FEDCD989-DFF8-4D2B-9F11-73FE9057008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2628</xdr:row>
      <xdr:rowOff>12212</xdr:rowOff>
    </xdr:from>
    <xdr:to>
      <xdr:col>1</xdr:col>
      <xdr:colOff>928077</xdr:colOff>
      <xdr:row>2633</xdr:row>
      <xdr:rowOff>0</xdr:rowOff>
    </xdr:to>
    <xdr:pic>
      <xdr:nvPicPr>
        <xdr:cNvPr id="148" name="Рисунок 147">
          <a:extLst>
            <a:ext uri="{FF2B5EF4-FFF2-40B4-BE49-F238E27FC236}">
              <a16:creationId xmlns="" xmlns:a16="http://schemas.microsoft.com/office/drawing/2014/main" id="{2EAF5973-CF67-424E-A241-EFED1CF1C17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2628</xdr:row>
      <xdr:rowOff>24421</xdr:rowOff>
    </xdr:from>
    <xdr:to>
      <xdr:col>22</xdr:col>
      <xdr:colOff>696056</xdr:colOff>
      <xdr:row>2632</xdr:row>
      <xdr:rowOff>170960</xdr:rowOff>
    </xdr:to>
    <xdr:pic>
      <xdr:nvPicPr>
        <xdr:cNvPr id="149" name="Рисунок 148">
          <a:extLst>
            <a:ext uri="{FF2B5EF4-FFF2-40B4-BE49-F238E27FC236}">
              <a16:creationId xmlns="" xmlns:a16="http://schemas.microsoft.com/office/drawing/2014/main" id="{7579D89C-C43C-483D-BFFD-9B3A54D93AA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2664</xdr:row>
      <xdr:rowOff>12212</xdr:rowOff>
    </xdr:from>
    <xdr:to>
      <xdr:col>1</xdr:col>
      <xdr:colOff>928077</xdr:colOff>
      <xdr:row>2669</xdr:row>
      <xdr:rowOff>0</xdr:rowOff>
    </xdr:to>
    <xdr:pic>
      <xdr:nvPicPr>
        <xdr:cNvPr id="150" name="Рисунок 149">
          <a:extLst>
            <a:ext uri="{FF2B5EF4-FFF2-40B4-BE49-F238E27FC236}">
              <a16:creationId xmlns="" xmlns:a16="http://schemas.microsoft.com/office/drawing/2014/main" id="{7C4A6815-99CB-44C7-94A4-DBC821EAC3E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2664</xdr:row>
      <xdr:rowOff>24421</xdr:rowOff>
    </xdr:from>
    <xdr:to>
      <xdr:col>22</xdr:col>
      <xdr:colOff>696056</xdr:colOff>
      <xdr:row>2668</xdr:row>
      <xdr:rowOff>170960</xdr:rowOff>
    </xdr:to>
    <xdr:pic>
      <xdr:nvPicPr>
        <xdr:cNvPr id="151" name="Рисунок 150">
          <a:extLst>
            <a:ext uri="{FF2B5EF4-FFF2-40B4-BE49-F238E27FC236}">
              <a16:creationId xmlns="" xmlns:a16="http://schemas.microsoft.com/office/drawing/2014/main" id="{7846B9D0-54C5-4E70-A4E6-0172C9D08CC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2700</xdr:row>
      <xdr:rowOff>12212</xdr:rowOff>
    </xdr:from>
    <xdr:to>
      <xdr:col>1</xdr:col>
      <xdr:colOff>928077</xdr:colOff>
      <xdr:row>2705</xdr:row>
      <xdr:rowOff>0</xdr:rowOff>
    </xdr:to>
    <xdr:pic>
      <xdr:nvPicPr>
        <xdr:cNvPr id="152" name="Рисунок 151">
          <a:extLst>
            <a:ext uri="{FF2B5EF4-FFF2-40B4-BE49-F238E27FC236}">
              <a16:creationId xmlns="" xmlns:a16="http://schemas.microsoft.com/office/drawing/2014/main" id="{4A510C99-C583-4A7A-8434-3B7550CDF89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2700</xdr:row>
      <xdr:rowOff>24421</xdr:rowOff>
    </xdr:from>
    <xdr:to>
      <xdr:col>22</xdr:col>
      <xdr:colOff>696056</xdr:colOff>
      <xdr:row>2704</xdr:row>
      <xdr:rowOff>170960</xdr:rowOff>
    </xdr:to>
    <xdr:pic>
      <xdr:nvPicPr>
        <xdr:cNvPr id="153" name="Рисунок 152">
          <a:extLst>
            <a:ext uri="{FF2B5EF4-FFF2-40B4-BE49-F238E27FC236}">
              <a16:creationId xmlns="" xmlns:a16="http://schemas.microsoft.com/office/drawing/2014/main" id="{E57EE6C0-D382-48A7-A7E0-FCAF48FB2E2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2736</xdr:row>
      <xdr:rowOff>12212</xdr:rowOff>
    </xdr:from>
    <xdr:to>
      <xdr:col>1</xdr:col>
      <xdr:colOff>928077</xdr:colOff>
      <xdr:row>2741</xdr:row>
      <xdr:rowOff>0</xdr:rowOff>
    </xdr:to>
    <xdr:pic>
      <xdr:nvPicPr>
        <xdr:cNvPr id="154" name="Рисунок 153">
          <a:extLst>
            <a:ext uri="{FF2B5EF4-FFF2-40B4-BE49-F238E27FC236}">
              <a16:creationId xmlns="" xmlns:a16="http://schemas.microsoft.com/office/drawing/2014/main" id="{97681DD3-901B-4F72-8977-2C7F804A214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2736</xdr:row>
      <xdr:rowOff>24421</xdr:rowOff>
    </xdr:from>
    <xdr:to>
      <xdr:col>22</xdr:col>
      <xdr:colOff>696056</xdr:colOff>
      <xdr:row>2740</xdr:row>
      <xdr:rowOff>170960</xdr:rowOff>
    </xdr:to>
    <xdr:pic>
      <xdr:nvPicPr>
        <xdr:cNvPr id="155" name="Рисунок 154">
          <a:extLst>
            <a:ext uri="{FF2B5EF4-FFF2-40B4-BE49-F238E27FC236}">
              <a16:creationId xmlns="" xmlns:a16="http://schemas.microsoft.com/office/drawing/2014/main" id="{423EB0EA-50E3-47FA-A627-2B44D8CEF95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2772</xdr:row>
      <xdr:rowOff>12212</xdr:rowOff>
    </xdr:from>
    <xdr:to>
      <xdr:col>1</xdr:col>
      <xdr:colOff>928077</xdr:colOff>
      <xdr:row>2777</xdr:row>
      <xdr:rowOff>0</xdr:rowOff>
    </xdr:to>
    <xdr:pic>
      <xdr:nvPicPr>
        <xdr:cNvPr id="156" name="Рисунок 155">
          <a:extLst>
            <a:ext uri="{FF2B5EF4-FFF2-40B4-BE49-F238E27FC236}">
              <a16:creationId xmlns="" xmlns:a16="http://schemas.microsoft.com/office/drawing/2014/main" id="{E60C046D-0DFE-410C-98F3-7985E7FD0EE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2772</xdr:row>
      <xdr:rowOff>24421</xdr:rowOff>
    </xdr:from>
    <xdr:to>
      <xdr:col>22</xdr:col>
      <xdr:colOff>696056</xdr:colOff>
      <xdr:row>2776</xdr:row>
      <xdr:rowOff>170960</xdr:rowOff>
    </xdr:to>
    <xdr:pic>
      <xdr:nvPicPr>
        <xdr:cNvPr id="157" name="Рисунок 156">
          <a:extLst>
            <a:ext uri="{FF2B5EF4-FFF2-40B4-BE49-F238E27FC236}">
              <a16:creationId xmlns="" xmlns:a16="http://schemas.microsoft.com/office/drawing/2014/main" id="{7D474AFE-8602-4347-B57A-EC8E5F1B087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2808</xdr:row>
      <xdr:rowOff>12212</xdr:rowOff>
    </xdr:from>
    <xdr:to>
      <xdr:col>1</xdr:col>
      <xdr:colOff>928077</xdr:colOff>
      <xdr:row>2813</xdr:row>
      <xdr:rowOff>0</xdr:rowOff>
    </xdr:to>
    <xdr:pic>
      <xdr:nvPicPr>
        <xdr:cNvPr id="158" name="Рисунок 157">
          <a:extLst>
            <a:ext uri="{FF2B5EF4-FFF2-40B4-BE49-F238E27FC236}">
              <a16:creationId xmlns="" xmlns:a16="http://schemas.microsoft.com/office/drawing/2014/main" id="{2C761C1F-214A-4105-936D-0FFB91F0943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2808</xdr:row>
      <xdr:rowOff>24421</xdr:rowOff>
    </xdr:from>
    <xdr:to>
      <xdr:col>22</xdr:col>
      <xdr:colOff>696056</xdr:colOff>
      <xdr:row>2812</xdr:row>
      <xdr:rowOff>170960</xdr:rowOff>
    </xdr:to>
    <xdr:pic>
      <xdr:nvPicPr>
        <xdr:cNvPr id="159" name="Рисунок 158">
          <a:extLst>
            <a:ext uri="{FF2B5EF4-FFF2-40B4-BE49-F238E27FC236}">
              <a16:creationId xmlns="" xmlns:a16="http://schemas.microsoft.com/office/drawing/2014/main" id="{535CC020-4165-49F0-BD0A-8061AF96A79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2844</xdr:row>
      <xdr:rowOff>12212</xdr:rowOff>
    </xdr:from>
    <xdr:to>
      <xdr:col>1</xdr:col>
      <xdr:colOff>928077</xdr:colOff>
      <xdr:row>2849</xdr:row>
      <xdr:rowOff>0</xdr:rowOff>
    </xdr:to>
    <xdr:pic>
      <xdr:nvPicPr>
        <xdr:cNvPr id="160" name="Рисунок 159">
          <a:extLst>
            <a:ext uri="{FF2B5EF4-FFF2-40B4-BE49-F238E27FC236}">
              <a16:creationId xmlns="" xmlns:a16="http://schemas.microsoft.com/office/drawing/2014/main" id="{DEAF594C-CD47-48DA-8E22-D5B13955A3C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2844</xdr:row>
      <xdr:rowOff>24421</xdr:rowOff>
    </xdr:from>
    <xdr:to>
      <xdr:col>22</xdr:col>
      <xdr:colOff>696056</xdr:colOff>
      <xdr:row>2848</xdr:row>
      <xdr:rowOff>170960</xdr:rowOff>
    </xdr:to>
    <xdr:pic>
      <xdr:nvPicPr>
        <xdr:cNvPr id="161" name="Рисунок 160">
          <a:extLst>
            <a:ext uri="{FF2B5EF4-FFF2-40B4-BE49-F238E27FC236}">
              <a16:creationId xmlns="" xmlns:a16="http://schemas.microsoft.com/office/drawing/2014/main" id="{A0548A80-BCCA-41C3-AC9B-0A040C9C7D5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2880</xdr:row>
      <xdr:rowOff>12212</xdr:rowOff>
    </xdr:from>
    <xdr:to>
      <xdr:col>1</xdr:col>
      <xdr:colOff>928077</xdr:colOff>
      <xdr:row>2885</xdr:row>
      <xdr:rowOff>0</xdr:rowOff>
    </xdr:to>
    <xdr:pic>
      <xdr:nvPicPr>
        <xdr:cNvPr id="162" name="Рисунок 161">
          <a:extLst>
            <a:ext uri="{FF2B5EF4-FFF2-40B4-BE49-F238E27FC236}">
              <a16:creationId xmlns="" xmlns:a16="http://schemas.microsoft.com/office/drawing/2014/main" id="{66D9EADB-5021-434D-AB83-C5BE68B4D4C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2880</xdr:row>
      <xdr:rowOff>24421</xdr:rowOff>
    </xdr:from>
    <xdr:to>
      <xdr:col>22</xdr:col>
      <xdr:colOff>696056</xdr:colOff>
      <xdr:row>2884</xdr:row>
      <xdr:rowOff>170960</xdr:rowOff>
    </xdr:to>
    <xdr:pic>
      <xdr:nvPicPr>
        <xdr:cNvPr id="163" name="Рисунок 162">
          <a:extLst>
            <a:ext uri="{FF2B5EF4-FFF2-40B4-BE49-F238E27FC236}">
              <a16:creationId xmlns="" xmlns:a16="http://schemas.microsoft.com/office/drawing/2014/main" id="{B90A838F-3D9A-4F8A-BFCD-796958F78B5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2916</xdr:row>
      <xdr:rowOff>12212</xdr:rowOff>
    </xdr:from>
    <xdr:to>
      <xdr:col>1</xdr:col>
      <xdr:colOff>928077</xdr:colOff>
      <xdr:row>2921</xdr:row>
      <xdr:rowOff>0</xdr:rowOff>
    </xdr:to>
    <xdr:pic>
      <xdr:nvPicPr>
        <xdr:cNvPr id="164" name="Рисунок 163">
          <a:extLst>
            <a:ext uri="{FF2B5EF4-FFF2-40B4-BE49-F238E27FC236}">
              <a16:creationId xmlns="" xmlns:a16="http://schemas.microsoft.com/office/drawing/2014/main" id="{24E6913B-328A-4972-ADE5-3155B0014F6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2916</xdr:row>
      <xdr:rowOff>24421</xdr:rowOff>
    </xdr:from>
    <xdr:to>
      <xdr:col>22</xdr:col>
      <xdr:colOff>696056</xdr:colOff>
      <xdr:row>2920</xdr:row>
      <xdr:rowOff>170960</xdr:rowOff>
    </xdr:to>
    <xdr:pic>
      <xdr:nvPicPr>
        <xdr:cNvPr id="165" name="Рисунок 164">
          <a:extLst>
            <a:ext uri="{FF2B5EF4-FFF2-40B4-BE49-F238E27FC236}">
              <a16:creationId xmlns="" xmlns:a16="http://schemas.microsoft.com/office/drawing/2014/main" id="{5EF3F111-5C4F-4E37-96DE-7F1E9CA7419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2952</xdr:row>
      <xdr:rowOff>12212</xdr:rowOff>
    </xdr:from>
    <xdr:to>
      <xdr:col>1</xdr:col>
      <xdr:colOff>928077</xdr:colOff>
      <xdr:row>2957</xdr:row>
      <xdr:rowOff>0</xdr:rowOff>
    </xdr:to>
    <xdr:pic>
      <xdr:nvPicPr>
        <xdr:cNvPr id="166" name="Рисунок 165">
          <a:extLst>
            <a:ext uri="{FF2B5EF4-FFF2-40B4-BE49-F238E27FC236}">
              <a16:creationId xmlns="" xmlns:a16="http://schemas.microsoft.com/office/drawing/2014/main" id="{16EB1FE3-F15E-4B7E-866B-673E9DE1F6D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2952</xdr:row>
      <xdr:rowOff>24421</xdr:rowOff>
    </xdr:from>
    <xdr:to>
      <xdr:col>22</xdr:col>
      <xdr:colOff>696056</xdr:colOff>
      <xdr:row>2956</xdr:row>
      <xdr:rowOff>170960</xdr:rowOff>
    </xdr:to>
    <xdr:pic>
      <xdr:nvPicPr>
        <xdr:cNvPr id="167" name="Рисунок 166">
          <a:extLst>
            <a:ext uri="{FF2B5EF4-FFF2-40B4-BE49-F238E27FC236}">
              <a16:creationId xmlns="" xmlns:a16="http://schemas.microsoft.com/office/drawing/2014/main" id="{E04568DB-89D7-444E-9991-756ABEFFB16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2988</xdr:row>
      <xdr:rowOff>12212</xdr:rowOff>
    </xdr:from>
    <xdr:to>
      <xdr:col>1</xdr:col>
      <xdr:colOff>928077</xdr:colOff>
      <xdr:row>2993</xdr:row>
      <xdr:rowOff>0</xdr:rowOff>
    </xdr:to>
    <xdr:pic>
      <xdr:nvPicPr>
        <xdr:cNvPr id="168" name="Рисунок 167">
          <a:extLst>
            <a:ext uri="{FF2B5EF4-FFF2-40B4-BE49-F238E27FC236}">
              <a16:creationId xmlns="" xmlns:a16="http://schemas.microsoft.com/office/drawing/2014/main" id="{61BA36A9-CE2E-46BA-A385-052DC73CE0A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2988</xdr:row>
      <xdr:rowOff>24421</xdr:rowOff>
    </xdr:from>
    <xdr:to>
      <xdr:col>22</xdr:col>
      <xdr:colOff>696056</xdr:colOff>
      <xdr:row>2992</xdr:row>
      <xdr:rowOff>170960</xdr:rowOff>
    </xdr:to>
    <xdr:pic>
      <xdr:nvPicPr>
        <xdr:cNvPr id="169" name="Рисунок 168">
          <a:extLst>
            <a:ext uri="{FF2B5EF4-FFF2-40B4-BE49-F238E27FC236}">
              <a16:creationId xmlns="" xmlns:a16="http://schemas.microsoft.com/office/drawing/2014/main" id="{8EC992B7-087F-4AB0-AA1D-56AEACF72A1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3024</xdr:row>
      <xdr:rowOff>12212</xdr:rowOff>
    </xdr:from>
    <xdr:to>
      <xdr:col>1</xdr:col>
      <xdr:colOff>928077</xdr:colOff>
      <xdr:row>3029</xdr:row>
      <xdr:rowOff>0</xdr:rowOff>
    </xdr:to>
    <xdr:pic>
      <xdr:nvPicPr>
        <xdr:cNvPr id="170" name="Рисунок 169">
          <a:extLst>
            <a:ext uri="{FF2B5EF4-FFF2-40B4-BE49-F238E27FC236}">
              <a16:creationId xmlns="" xmlns:a16="http://schemas.microsoft.com/office/drawing/2014/main" id="{ED248D54-1CF0-42DB-880E-2459EF9DA88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3024</xdr:row>
      <xdr:rowOff>24421</xdr:rowOff>
    </xdr:from>
    <xdr:to>
      <xdr:col>22</xdr:col>
      <xdr:colOff>696056</xdr:colOff>
      <xdr:row>3028</xdr:row>
      <xdr:rowOff>170960</xdr:rowOff>
    </xdr:to>
    <xdr:pic>
      <xdr:nvPicPr>
        <xdr:cNvPr id="171" name="Рисунок 170">
          <a:extLst>
            <a:ext uri="{FF2B5EF4-FFF2-40B4-BE49-F238E27FC236}">
              <a16:creationId xmlns="" xmlns:a16="http://schemas.microsoft.com/office/drawing/2014/main" id="{F182B172-37DE-488A-949B-EB2CCC21B3E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3060</xdr:row>
      <xdr:rowOff>12212</xdr:rowOff>
    </xdr:from>
    <xdr:to>
      <xdr:col>1</xdr:col>
      <xdr:colOff>928077</xdr:colOff>
      <xdr:row>3065</xdr:row>
      <xdr:rowOff>0</xdr:rowOff>
    </xdr:to>
    <xdr:pic>
      <xdr:nvPicPr>
        <xdr:cNvPr id="172" name="Рисунок 171">
          <a:extLst>
            <a:ext uri="{FF2B5EF4-FFF2-40B4-BE49-F238E27FC236}">
              <a16:creationId xmlns="" xmlns:a16="http://schemas.microsoft.com/office/drawing/2014/main" id="{13AEA9AD-047A-46EF-AD69-3A0094D7711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3060</xdr:row>
      <xdr:rowOff>24421</xdr:rowOff>
    </xdr:from>
    <xdr:to>
      <xdr:col>22</xdr:col>
      <xdr:colOff>696056</xdr:colOff>
      <xdr:row>3064</xdr:row>
      <xdr:rowOff>170960</xdr:rowOff>
    </xdr:to>
    <xdr:pic>
      <xdr:nvPicPr>
        <xdr:cNvPr id="173" name="Рисунок 172">
          <a:extLst>
            <a:ext uri="{FF2B5EF4-FFF2-40B4-BE49-F238E27FC236}">
              <a16:creationId xmlns="" xmlns:a16="http://schemas.microsoft.com/office/drawing/2014/main" id="{AA3F08D7-741E-442F-A2FF-FB9BFECD1B5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3096</xdr:row>
      <xdr:rowOff>12212</xdr:rowOff>
    </xdr:from>
    <xdr:to>
      <xdr:col>1</xdr:col>
      <xdr:colOff>928077</xdr:colOff>
      <xdr:row>3101</xdr:row>
      <xdr:rowOff>0</xdr:rowOff>
    </xdr:to>
    <xdr:pic>
      <xdr:nvPicPr>
        <xdr:cNvPr id="174" name="Рисунок 173">
          <a:extLst>
            <a:ext uri="{FF2B5EF4-FFF2-40B4-BE49-F238E27FC236}">
              <a16:creationId xmlns="" xmlns:a16="http://schemas.microsoft.com/office/drawing/2014/main" id="{1B3E0F7F-680E-463C-B0CB-89A711AA89D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3096</xdr:row>
      <xdr:rowOff>24421</xdr:rowOff>
    </xdr:from>
    <xdr:to>
      <xdr:col>22</xdr:col>
      <xdr:colOff>696056</xdr:colOff>
      <xdr:row>3100</xdr:row>
      <xdr:rowOff>170960</xdr:rowOff>
    </xdr:to>
    <xdr:pic>
      <xdr:nvPicPr>
        <xdr:cNvPr id="175" name="Рисунок 174">
          <a:extLst>
            <a:ext uri="{FF2B5EF4-FFF2-40B4-BE49-F238E27FC236}">
              <a16:creationId xmlns="" xmlns:a16="http://schemas.microsoft.com/office/drawing/2014/main" id="{C73C7447-123E-4EEA-B446-9598D2ECA68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3132</xdr:row>
      <xdr:rowOff>12212</xdr:rowOff>
    </xdr:from>
    <xdr:to>
      <xdr:col>1</xdr:col>
      <xdr:colOff>928077</xdr:colOff>
      <xdr:row>3137</xdr:row>
      <xdr:rowOff>0</xdr:rowOff>
    </xdr:to>
    <xdr:pic>
      <xdr:nvPicPr>
        <xdr:cNvPr id="176" name="Рисунок 175">
          <a:extLst>
            <a:ext uri="{FF2B5EF4-FFF2-40B4-BE49-F238E27FC236}">
              <a16:creationId xmlns="" xmlns:a16="http://schemas.microsoft.com/office/drawing/2014/main" id="{9CA37095-E43F-408F-93DB-EC911117492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3132</xdr:row>
      <xdr:rowOff>24421</xdr:rowOff>
    </xdr:from>
    <xdr:to>
      <xdr:col>22</xdr:col>
      <xdr:colOff>696056</xdr:colOff>
      <xdr:row>3136</xdr:row>
      <xdr:rowOff>170960</xdr:rowOff>
    </xdr:to>
    <xdr:pic>
      <xdr:nvPicPr>
        <xdr:cNvPr id="177" name="Рисунок 176">
          <a:extLst>
            <a:ext uri="{FF2B5EF4-FFF2-40B4-BE49-F238E27FC236}">
              <a16:creationId xmlns="" xmlns:a16="http://schemas.microsoft.com/office/drawing/2014/main" id="{BEAF7552-93EB-4CB0-8D8F-588F80110DC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3168</xdr:row>
      <xdr:rowOff>12212</xdr:rowOff>
    </xdr:from>
    <xdr:to>
      <xdr:col>1</xdr:col>
      <xdr:colOff>928077</xdr:colOff>
      <xdr:row>3173</xdr:row>
      <xdr:rowOff>0</xdr:rowOff>
    </xdr:to>
    <xdr:pic>
      <xdr:nvPicPr>
        <xdr:cNvPr id="178" name="Рисунок 177">
          <a:extLst>
            <a:ext uri="{FF2B5EF4-FFF2-40B4-BE49-F238E27FC236}">
              <a16:creationId xmlns="" xmlns:a16="http://schemas.microsoft.com/office/drawing/2014/main" id="{EFFD39AB-D272-4E11-9AC7-F1294CE78AD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3168</xdr:row>
      <xdr:rowOff>24421</xdr:rowOff>
    </xdr:from>
    <xdr:to>
      <xdr:col>22</xdr:col>
      <xdr:colOff>696056</xdr:colOff>
      <xdr:row>3172</xdr:row>
      <xdr:rowOff>170960</xdr:rowOff>
    </xdr:to>
    <xdr:pic>
      <xdr:nvPicPr>
        <xdr:cNvPr id="179" name="Рисунок 178">
          <a:extLst>
            <a:ext uri="{FF2B5EF4-FFF2-40B4-BE49-F238E27FC236}">
              <a16:creationId xmlns="" xmlns:a16="http://schemas.microsoft.com/office/drawing/2014/main" id="{A9318244-BBB3-4BDC-A8C1-A996DBBF8D8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3204</xdr:row>
      <xdr:rowOff>12212</xdr:rowOff>
    </xdr:from>
    <xdr:to>
      <xdr:col>1</xdr:col>
      <xdr:colOff>928077</xdr:colOff>
      <xdr:row>3209</xdr:row>
      <xdr:rowOff>0</xdr:rowOff>
    </xdr:to>
    <xdr:pic>
      <xdr:nvPicPr>
        <xdr:cNvPr id="180" name="Рисунок 179">
          <a:extLst>
            <a:ext uri="{FF2B5EF4-FFF2-40B4-BE49-F238E27FC236}">
              <a16:creationId xmlns="" xmlns:a16="http://schemas.microsoft.com/office/drawing/2014/main" id="{B535CED2-9981-4C37-A628-D4D8E173129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3204</xdr:row>
      <xdr:rowOff>24421</xdr:rowOff>
    </xdr:from>
    <xdr:to>
      <xdr:col>22</xdr:col>
      <xdr:colOff>696056</xdr:colOff>
      <xdr:row>3208</xdr:row>
      <xdr:rowOff>170960</xdr:rowOff>
    </xdr:to>
    <xdr:pic>
      <xdr:nvPicPr>
        <xdr:cNvPr id="181" name="Рисунок 180">
          <a:extLst>
            <a:ext uri="{FF2B5EF4-FFF2-40B4-BE49-F238E27FC236}">
              <a16:creationId xmlns="" xmlns:a16="http://schemas.microsoft.com/office/drawing/2014/main" id="{AA0EF42B-4C6A-44BC-9F07-483C3EBFB81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3240</xdr:row>
      <xdr:rowOff>12212</xdr:rowOff>
    </xdr:from>
    <xdr:to>
      <xdr:col>1</xdr:col>
      <xdr:colOff>928077</xdr:colOff>
      <xdr:row>3245</xdr:row>
      <xdr:rowOff>0</xdr:rowOff>
    </xdr:to>
    <xdr:pic>
      <xdr:nvPicPr>
        <xdr:cNvPr id="182" name="Рисунок 181">
          <a:extLst>
            <a:ext uri="{FF2B5EF4-FFF2-40B4-BE49-F238E27FC236}">
              <a16:creationId xmlns="" xmlns:a16="http://schemas.microsoft.com/office/drawing/2014/main" id="{E5FB3F2E-1613-45FA-9916-2A4482E14AB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3240</xdr:row>
      <xdr:rowOff>24421</xdr:rowOff>
    </xdr:from>
    <xdr:to>
      <xdr:col>22</xdr:col>
      <xdr:colOff>696056</xdr:colOff>
      <xdr:row>3244</xdr:row>
      <xdr:rowOff>170960</xdr:rowOff>
    </xdr:to>
    <xdr:pic>
      <xdr:nvPicPr>
        <xdr:cNvPr id="183" name="Рисунок 182">
          <a:extLst>
            <a:ext uri="{FF2B5EF4-FFF2-40B4-BE49-F238E27FC236}">
              <a16:creationId xmlns="" xmlns:a16="http://schemas.microsoft.com/office/drawing/2014/main" id="{05DBA0D3-A765-409D-A977-D0313CA964E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3276</xdr:row>
      <xdr:rowOff>12212</xdr:rowOff>
    </xdr:from>
    <xdr:to>
      <xdr:col>1</xdr:col>
      <xdr:colOff>928077</xdr:colOff>
      <xdr:row>3281</xdr:row>
      <xdr:rowOff>0</xdr:rowOff>
    </xdr:to>
    <xdr:pic>
      <xdr:nvPicPr>
        <xdr:cNvPr id="184" name="Рисунок 183">
          <a:extLst>
            <a:ext uri="{FF2B5EF4-FFF2-40B4-BE49-F238E27FC236}">
              <a16:creationId xmlns="" xmlns:a16="http://schemas.microsoft.com/office/drawing/2014/main" id="{05B7EE7A-9366-4002-B648-460F2947508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3276</xdr:row>
      <xdr:rowOff>24421</xdr:rowOff>
    </xdr:from>
    <xdr:to>
      <xdr:col>22</xdr:col>
      <xdr:colOff>696056</xdr:colOff>
      <xdr:row>3280</xdr:row>
      <xdr:rowOff>170960</xdr:rowOff>
    </xdr:to>
    <xdr:pic>
      <xdr:nvPicPr>
        <xdr:cNvPr id="185" name="Рисунок 184">
          <a:extLst>
            <a:ext uri="{FF2B5EF4-FFF2-40B4-BE49-F238E27FC236}">
              <a16:creationId xmlns="" xmlns:a16="http://schemas.microsoft.com/office/drawing/2014/main" id="{9869D529-9BBD-4169-8B06-DC8F7F55BAA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3312</xdr:row>
      <xdr:rowOff>12212</xdr:rowOff>
    </xdr:from>
    <xdr:to>
      <xdr:col>1</xdr:col>
      <xdr:colOff>928077</xdr:colOff>
      <xdr:row>3317</xdr:row>
      <xdr:rowOff>0</xdr:rowOff>
    </xdr:to>
    <xdr:pic>
      <xdr:nvPicPr>
        <xdr:cNvPr id="186" name="Рисунок 185">
          <a:extLst>
            <a:ext uri="{FF2B5EF4-FFF2-40B4-BE49-F238E27FC236}">
              <a16:creationId xmlns="" xmlns:a16="http://schemas.microsoft.com/office/drawing/2014/main" id="{678B9BA0-C4FB-486D-9111-7BF8BC96930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3312</xdr:row>
      <xdr:rowOff>24421</xdr:rowOff>
    </xdr:from>
    <xdr:to>
      <xdr:col>22</xdr:col>
      <xdr:colOff>696056</xdr:colOff>
      <xdr:row>3316</xdr:row>
      <xdr:rowOff>170960</xdr:rowOff>
    </xdr:to>
    <xdr:pic>
      <xdr:nvPicPr>
        <xdr:cNvPr id="187" name="Рисунок 186">
          <a:extLst>
            <a:ext uri="{FF2B5EF4-FFF2-40B4-BE49-F238E27FC236}">
              <a16:creationId xmlns="" xmlns:a16="http://schemas.microsoft.com/office/drawing/2014/main" id="{D4DEC390-8507-4DB6-91A0-4E0890AF3FA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3348</xdr:row>
      <xdr:rowOff>12212</xdr:rowOff>
    </xdr:from>
    <xdr:to>
      <xdr:col>1</xdr:col>
      <xdr:colOff>928077</xdr:colOff>
      <xdr:row>3353</xdr:row>
      <xdr:rowOff>0</xdr:rowOff>
    </xdr:to>
    <xdr:pic>
      <xdr:nvPicPr>
        <xdr:cNvPr id="188" name="Рисунок 187">
          <a:extLst>
            <a:ext uri="{FF2B5EF4-FFF2-40B4-BE49-F238E27FC236}">
              <a16:creationId xmlns="" xmlns:a16="http://schemas.microsoft.com/office/drawing/2014/main" id="{EBDF083B-BD99-4BBD-A946-F8F0DFB91B0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3348</xdr:row>
      <xdr:rowOff>24421</xdr:rowOff>
    </xdr:from>
    <xdr:to>
      <xdr:col>22</xdr:col>
      <xdr:colOff>696056</xdr:colOff>
      <xdr:row>3352</xdr:row>
      <xdr:rowOff>170960</xdr:rowOff>
    </xdr:to>
    <xdr:pic>
      <xdr:nvPicPr>
        <xdr:cNvPr id="189" name="Рисунок 188">
          <a:extLst>
            <a:ext uri="{FF2B5EF4-FFF2-40B4-BE49-F238E27FC236}">
              <a16:creationId xmlns="" xmlns:a16="http://schemas.microsoft.com/office/drawing/2014/main" id="{AA45DE16-AAF0-4B31-8D6F-C6E2AD182A5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3384</xdr:row>
      <xdr:rowOff>12212</xdr:rowOff>
    </xdr:from>
    <xdr:to>
      <xdr:col>1</xdr:col>
      <xdr:colOff>928077</xdr:colOff>
      <xdr:row>3389</xdr:row>
      <xdr:rowOff>0</xdr:rowOff>
    </xdr:to>
    <xdr:pic>
      <xdr:nvPicPr>
        <xdr:cNvPr id="190" name="Рисунок 189">
          <a:extLst>
            <a:ext uri="{FF2B5EF4-FFF2-40B4-BE49-F238E27FC236}">
              <a16:creationId xmlns="" xmlns:a16="http://schemas.microsoft.com/office/drawing/2014/main" id="{CB6FEA1C-B6E7-49C6-BE7B-56F020AC706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3384</xdr:row>
      <xdr:rowOff>24421</xdr:rowOff>
    </xdr:from>
    <xdr:to>
      <xdr:col>22</xdr:col>
      <xdr:colOff>696056</xdr:colOff>
      <xdr:row>3388</xdr:row>
      <xdr:rowOff>170960</xdr:rowOff>
    </xdr:to>
    <xdr:pic>
      <xdr:nvPicPr>
        <xdr:cNvPr id="191" name="Рисунок 190">
          <a:extLst>
            <a:ext uri="{FF2B5EF4-FFF2-40B4-BE49-F238E27FC236}">
              <a16:creationId xmlns="" xmlns:a16="http://schemas.microsoft.com/office/drawing/2014/main" id="{65BD8183-2A84-4C51-8D29-F770EA5E8D9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28576</xdr:rowOff>
    </xdr:from>
    <xdr:to>
      <xdr:col>1</xdr:col>
      <xdr:colOff>428625</xdr:colOff>
      <xdr:row>2</xdr:row>
      <xdr:rowOff>171450</xdr:rowOff>
    </xdr:to>
    <xdr:pic>
      <xdr:nvPicPr>
        <xdr:cNvPr id="3" name="Рисунок 2">
          <a:extLst>
            <a:ext uri="{FF2B5EF4-FFF2-40B4-BE49-F238E27FC236}">
              <a16:creationId xmlns="" xmlns:a16="http://schemas.microsoft.com/office/drawing/2014/main" id="{27B0399F-362E-45FC-BC42-93039B1EAC2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250" y="28576"/>
          <a:ext cx="733425" cy="71437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6</xdr:col>
      <xdr:colOff>619125</xdr:colOff>
      <xdr:row>0</xdr:row>
      <xdr:rowOff>38100</xdr:rowOff>
    </xdr:from>
    <xdr:to>
      <xdr:col>7</xdr:col>
      <xdr:colOff>571499</xdr:colOff>
      <xdr:row>2</xdr:row>
      <xdr:rowOff>161925</xdr:rowOff>
    </xdr:to>
    <xdr:pic>
      <xdr:nvPicPr>
        <xdr:cNvPr id="4" name="Рисунок 3">
          <a:extLst>
            <a:ext uri="{FF2B5EF4-FFF2-40B4-BE49-F238E27FC236}">
              <a16:creationId xmlns="" xmlns:a16="http://schemas.microsoft.com/office/drawing/2014/main" id="{17BA942F-4045-4654-9DE0-CDF64903FE0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258300" y="38100"/>
          <a:ext cx="781049" cy="695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238126</xdr:colOff>
      <xdr:row>0</xdr:row>
      <xdr:rowOff>142876</xdr:rowOff>
    </xdr:from>
    <xdr:to>
      <xdr:col>20</xdr:col>
      <xdr:colOff>238125</xdr:colOff>
      <xdr:row>4</xdr:row>
      <xdr:rowOff>28576</xdr:rowOff>
    </xdr:to>
    <xdr:pic>
      <xdr:nvPicPr>
        <xdr:cNvPr id="5" name="Рисунок 4">
          <a:extLst>
            <a:ext uri="{FF2B5EF4-FFF2-40B4-BE49-F238E27FC236}">
              <a16:creationId xmlns="" xmlns:a16="http://schemas.microsoft.com/office/drawing/2014/main" id="{23E6897B-1159-4D66-BAE0-6CDF4BEDC44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410826" y="142876"/>
          <a:ext cx="714374"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104775</xdr:rowOff>
    </xdr:from>
    <xdr:to>
      <xdr:col>0</xdr:col>
      <xdr:colOff>895349</xdr:colOff>
      <xdr:row>3</xdr:row>
      <xdr:rowOff>190500</xdr:rowOff>
    </xdr:to>
    <xdr:pic>
      <xdr:nvPicPr>
        <xdr:cNvPr id="6" name="Рисунок 5">
          <a:extLst>
            <a:ext uri="{FF2B5EF4-FFF2-40B4-BE49-F238E27FC236}">
              <a16:creationId xmlns="" xmlns:a16="http://schemas.microsoft.com/office/drawing/2014/main" id="{D64258FA-E859-4FE7-B740-186D5C41FD8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 y="104775"/>
          <a:ext cx="714374"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238126</xdr:colOff>
      <xdr:row>0</xdr:row>
      <xdr:rowOff>142876</xdr:rowOff>
    </xdr:from>
    <xdr:to>
      <xdr:col>20</xdr:col>
      <xdr:colOff>238125</xdr:colOff>
      <xdr:row>4</xdr:row>
      <xdr:rowOff>28576</xdr:rowOff>
    </xdr:to>
    <xdr:pic>
      <xdr:nvPicPr>
        <xdr:cNvPr id="4" name="Рисунок 3">
          <a:extLst>
            <a:ext uri="{FF2B5EF4-FFF2-40B4-BE49-F238E27FC236}">
              <a16:creationId xmlns="" xmlns:a16="http://schemas.microsoft.com/office/drawing/2014/main" id="{14D6D023-D7A1-48EB-9785-4E5381B8620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039476" y="142876"/>
          <a:ext cx="714374"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104775</xdr:rowOff>
    </xdr:from>
    <xdr:to>
      <xdr:col>0</xdr:col>
      <xdr:colOff>895349</xdr:colOff>
      <xdr:row>3</xdr:row>
      <xdr:rowOff>190500</xdr:rowOff>
    </xdr:to>
    <xdr:pic>
      <xdr:nvPicPr>
        <xdr:cNvPr id="5" name="Рисунок 4">
          <a:extLst>
            <a:ext uri="{FF2B5EF4-FFF2-40B4-BE49-F238E27FC236}">
              <a16:creationId xmlns="" xmlns:a16="http://schemas.microsoft.com/office/drawing/2014/main" id="{4FDA1535-F692-4979-B3CE-3D8A5AE9225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 y="104775"/>
          <a:ext cx="714374"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5;&#1056;&#1054;&#1058;&#1054;&#1050;&#1054;&#1051;%20&#1055;&#1057;%20(&#1089;&#1077;&#1083;&#1086;)%20(1)%20(&#1040;&#1074;&#1090;&#1086;&#1089;&#1086;&#1093;&#1088;&#1072;&#1085;&#1077;&#1085;&#1085;&#1099;&#108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7 лет"/>
      <sheetName val="8 лет"/>
      <sheetName val="9 лет"/>
      <sheetName val="10 лет"/>
      <sheetName val="11 лет"/>
      <sheetName val="12 лет"/>
      <sheetName val="13 лет"/>
      <sheetName val="14 лет"/>
      <sheetName val="15 лет"/>
      <sheetName val="16 лет"/>
      <sheetName val="17 лет"/>
      <sheetName val="ПРОТОКОЛ"/>
      <sheetName val="Командный зачет"/>
      <sheetName val="Личное первенство юноши"/>
      <sheetName val="Личное первенство девушки"/>
      <sheetName val="Формулы"/>
    </sheetNames>
    <sheetDataSet>
      <sheetData sheetId="0">
        <row r="5">
          <cell r="A5" t="str">
            <v>&lt;3.45,0</v>
          </cell>
          <cell r="B5">
            <v>70</v>
          </cell>
          <cell r="C5" t="str">
            <v>&gt;195</v>
          </cell>
          <cell r="D5">
            <v>70</v>
          </cell>
          <cell r="E5" t="str">
            <v>&gt;29</v>
          </cell>
          <cell r="F5">
            <v>70</v>
          </cell>
          <cell r="G5">
            <v>0</v>
          </cell>
          <cell r="H5">
            <v>0</v>
          </cell>
          <cell r="I5" t="str">
            <v>&gt;13</v>
          </cell>
          <cell r="J5">
            <v>70</v>
          </cell>
          <cell r="K5" t="str">
            <v>&gt;6</v>
          </cell>
          <cell r="L5">
            <v>70</v>
          </cell>
          <cell r="M5" t="str">
            <v>&lt;4.10,0</v>
          </cell>
          <cell r="N5">
            <v>70</v>
          </cell>
          <cell r="O5" t="str">
            <v>&gt;180</v>
          </cell>
          <cell r="P5">
            <v>70</v>
          </cell>
          <cell r="Q5" t="str">
            <v>&gt;27</v>
          </cell>
          <cell r="R5">
            <v>70</v>
          </cell>
          <cell r="S5">
            <v>0</v>
          </cell>
          <cell r="T5">
            <v>0</v>
          </cell>
          <cell r="U5" t="str">
            <v>&gt;16</v>
          </cell>
          <cell r="V5">
            <v>70</v>
          </cell>
          <cell r="W5" t="str">
            <v>&gt;40</v>
          </cell>
          <cell r="X5">
            <v>70</v>
          </cell>
        </row>
        <row r="6">
          <cell r="A6" t="str">
            <v>3.45,0</v>
          </cell>
          <cell r="B6">
            <v>70</v>
          </cell>
          <cell r="C6">
            <v>0</v>
          </cell>
          <cell r="D6">
            <v>0</v>
          </cell>
          <cell r="E6">
            <v>0</v>
          </cell>
          <cell r="F6">
            <v>0</v>
          </cell>
          <cell r="G6">
            <v>2</v>
          </cell>
          <cell r="H6">
            <v>70</v>
          </cell>
          <cell r="I6">
            <v>-99</v>
          </cell>
          <cell r="J6">
            <v>0</v>
          </cell>
          <cell r="K6">
            <v>0</v>
          </cell>
          <cell r="L6">
            <v>0</v>
          </cell>
          <cell r="M6" t="str">
            <v>4.10,0</v>
          </cell>
          <cell r="N6">
            <v>70</v>
          </cell>
          <cell r="O6">
            <v>0</v>
          </cell>
          <cell r="P6">
            <v>0</v>
          </cell>
          <cell r="Q6">
            <v>0</v>
          </cell>
          <cell r="R6">
            <v>0</v>
          </cell>
          <cell r="S6">
            <v>2</v>
          </cell>
          <cell r="T6">
            <v>70</v>
          </cell>
          <cell r="U6">
            <v>-99</v>
          </cell>
          <cell r="V6">
            <v>0</v>
          </cell>
          <cell r="W6">
            <v>0</v>
          </cell>
          <cell r="X6">
            <v>0</v>
          </cell>
        </row>
        <row r="7">
          <cell r="A7" t="str">
            <v>3.45,0&lt;=3.48,0</v>
          </cell>
          <cell r="B7">
            <v>69</v>
          </cell>
          <cell r="C7">
            <v>65</v>
          </cell>
          <cell r="D7">
            <v>1</v>
          </cell>
          <cell r="E7" t="str">
            <v>-</v>
          </cell>
          <cell r="F7">
            <v>1</v>
          </cell>
          <cell r="G7">
            <v>5.4</v>
          </cell>
          <cell r="H7">
            <v>70</v>
          </cell>
          <cell r="I7" t="str">
            <v>-</v>
          </cell>
          <cell r="J7">
            <v>1</v>
          </cell>
          <cell r="K7" t="str">
            <v>-</v>
          </cell>
          <cell r="L7">
            <v>1</v>
          </cell>
          <cell r="M7" t="str">
            <v>4.10,0&lt;=4.14,0</v>
          </cell>
          <cell r="N7">
            <v>69</v>
          </cell>
          <cell r="O7">
            <v>53</v>
          </cell>
          <cell r="P7">
            <v>1</v>
          </cell>
          <cell r="Q7" t="str">
            <v>-</v>
          </cell>
          <cell r="R7">
            <v>1</v>
          </cell>
          <cell r="S7">
            <v>5.7</v>
          </cell>
          <cell r="T7">
            <v>70</v>
          </cell>
          <cell r="U7" t="str">
            <v>-</v>
          </cell>
          <cell r="V7">
            <v>1</v>
          </cell>
          <cell r="W7" t="str">
            <v>-</v>
          </cell>
          <cell r="X7">
            <v>1</v>
          </cell>
        </row>
        <row r="8">
          <cell r="A8" t="str">
            <v>3.48,0&lt;=3.51,0</v>
          </cell>
          <cell r="B8">
            <v>68</v>
          </cell>
          <cell r="C8">
            <v>68</v>
          </cell>
          <cell r="D8">
            <v>2</v>
          </cell>
          <cell r="E8" t="str">
            <v>-</v>
          </cell>
          <cell r="F8">
            <v>2</v>
          </cell>
          <cell r="G8" t="str">
            <v>-</v>
          </cell>
          <cell r="H8">
            <v>69</v>
          </cell>
          <cell r="I8" t="str">
            <v>-</v>
          </cell>
          <cell r="J8">
            <v>2</v>
          </cell>
          <cell r="K8" t="str">
            <v>-</v>
          </cell>
          <cell r="L8">
            <v>2</v>
          </cell>
          <cell r="M8" t="str">
            <v>4.14,0&lt;=4.18,0</v>
          </cell>
          <cell r="N8">
            <v>68</v>
          </cell>
          <cell r="O8">
            <v>56</v>
          </cell>
          <cell r="P8">
            <v>2</v>
          </cell>
          <cell r="Q8" t="str">
            <v>-</v>
          </cell>
          <cell r="R8">
            <v>2</v>
          </cell>
          <cell r="S8" t="str">
            <v>-</v>
          </cell>
          <cell r="T8">
            <v>69</v>
          </cell>
          <cell r="U8" t="str">
            <v>-</v>
          </cell>
          <cell r="V8">
            <v>2</v>
          </cell>
          <cell r="W8" t="str">
            <v>-</v>
          </cell>
          <cell r="X8">
            <v>2</v>
          </cell>
        </row>
        <row r="9">
          <cell r="A9" t="str">
            <v>3.51,0&lt;=3.54,0</v>
          </cell>
          <cell r="B9">
            <v>67</v>
          </cell>
          <cell r="C9">
            <v>71</v>
          </cell>
          <cell r="D9">
            <v>3</v>
          </cell>
          <cell r="E9" t="str">
            <v>-</v>
          </cell>
          <cell r="F9">
            <v>3</v>
          </cell>
          <cell r="G9">
            <v>5.5</v>
          </cell>
          <cell r="H9">
            <v>68</v>
          </cell>
          <cell r="I9" t="str">
            <v>-</v>
          </cell>
          <cell r="J9">
            <v>3</v>
          </cell>
          <cell r="K9" t="str">
            <v>-</v>
          </cell>
          <cell r="L9">
            <v>3</v>
          </cell>
          <cell r="M9" t="str">
            <v>4.18,0&lt;=4.22,0</v>
          </cell>
          <cell r="N9">
            <v>67</v>
          </cell>
          <cell r="O9">
            <v>59</v>
          </cell>
          <cell r="P9">
            <v>3</v>
          </cell>
          <cell r="Q9" t="str">
            <v>-</v>
          </cell>
          <cell r="R9">
            <v>3</v>
          </cell>
          <cell r="S9">
            <v>5.8</v>
          </cell>
          <cell r="T9">
            <v>68</v>
          </cell>
          <cell r="U9" t="str">
            <v>-</v>
          </cell>
          <cell r="V9">
            <v>3</v>
          </cell>
          <cell r="W9" t="str">
            <v>-</v>
          </cell>
          <cell r="X9">
            <v>3</v>
          </cell>
        </row>
        <row r="10">
          <cell r="A10" t="str">
            <v>3.54,0&lt;=3.57,0</v>
          </cell>
          <cell r="B10">
            <v>66</v>
          </cell>
          <cell r="C10">
            <v>74</v>
          </cell>
          <cell r="D10">
            <v>4</v>
          </cell>
          <cell r="E10" t="str">
            <v>-</v>
          </cell>
          <cell r="F10">
            <v>4</v>
          </cell>
          <cell r="G10" t="str">
            <v>-</v>
          </cell>
          <cell r="H10">
            <v>67</v>
          </cell>
          <cell r="I10" t="str">
            <v>-</v>
          </cell>
          <cell r="J10">
            <v>4</v>
          </cell>
          <cell r="K10" t="str">
            <v>-</v>
          </cell>
          <cell r="L10">
            <v>4</v>
          </cell>
          <cell r="M10" t="str">
            <v>4.22,0&lt;=4.26,0</v>
          </cell>
          <cell r="N10">
            <v>66</v>
          </cell>
          <cell r="O10">
            <v>62</v>
          </cell>
          <cell r="P10">
            <v>4</v>
          </cell>
          <cell r="Q10" t="str">
            <v>-</v>
          </cell>
          <cell r="R10">
            <v>4</v>
          </cell>
          <cell r="S10" t="str">
            <v>-</v>
          </cell>
          <cell r="T10">
            <v>67</v>
          </cell>
          <cell r="U10" t="str">
            <v>-</v>
          </cell>
          <cell r="V10">
            <v>4</v>
          </cell>
          <cell r="W10" t="str">
            <v>-</v>
          </cell>
          <cell r="X10">
            <v>4</v>
          </cell>
        </row>
        <row r="11">
          <cell r="A11" t="str">
            <v>3.57,0&lt;=4.00,0</v>
          </cell>
          <cell r="B11">
            <v>65</v>
          </cell>
          <cell r="C11">
            <v>77</v>
          </cell>
          <cell r="D11">
            <v>5</v>
          </cell>
          <cell r="E11" t="str">
            <v>-</v>
          </cell>
          <cell r="F11">
            <v>5</v>
          </cell>
          <cell r="G11">
            <v>5.6</v>
          </cell>
          <cell r="H11">
            <v>66</v>
          </cell>
          <cell r="I11" t="str">
            <v>-</v>
          </cell>
          <cell r="J11">
            <v>5</v>
          </cell>
          <cell r="K11" t="str">
            <v>-</v>
          </cell>
          <cell r="L11">
            <v>5</v>
          </cell>
          <cell r="M11" t="str">
            <v>4.26,0&lt;=4.30,0</v>
          </cell>
          <cell r="N11">
            <v>65</v>
          </cell>
          <cell r="O11">
            <v>65</v>
          </cell>
          <cell r="P11">
            <v>5</v>
          </cell>
          <cell r="Q11" t="str">
            <v>-</v>
          </cell>
          <cell r="R11">
            <v>5</v>
          </cell>
          <cell r="S11">
            <v>5.9</v>
          </cell>
          <cell r="T11">
            <v>66</v>
          </cell>
          <cell r="U11" t="str">
            <v>-</v>
          </cell>
          <cell r="V11">
            <v>5</v>
          </cell>
          <cell r="W11" t="str">
            <v>-</v>
          </cell>
          <cell r="X11">
            <v>5</v>
          </cell>
        </row>
        <row r="12">
          <cell r="A12" t="str">
            <v>4.00,0&lt;=4.03,0</v>
          </cell>
          <cell r="B12">
            <v>64</v>
          </cell>
          <cell r="C12">
            <v>80</v>
          </cell>
          <cell r="D12">
            <v>6</v>
          </cell>
          <cell r="E12" t="str">
            <v>-</v>
          </cell>
          <cell r="F12">
            <v>6</v>
          </cell>
          <cell r="G12" t="str">
            <v xml:space="preserve"> - </v>
          </cell>
          <cell r="H12">
            <v>65</v>
          </cell>
          <cell r="I12" t="str">
            <v>-</v>
          </cell>
          <cell r="J12">
            <v>6</v>
          </cell>
          <cell r="K12" t="str">
            <v>-</v>
          </cell>
          <cell r="L12">
            <v>6</v>
          </cell>
          <cell r="M12" t="str">
            <v>4.30,0&lt;=4.33,0</v>
          </cell>
          <cell r="N12">
            <v>64</v>
          </cell>
          <cell r="O12">
            <v>67</v>
          </cell>
          <cell r="P12">
            <v>6</v>
          </cell>
          <cell r="Q12" t="str">
            <v>-</v>
          </cell>
          <cell r="R12">
            <v>6</v>
          </cell>
          <cell r="S12" t="str">
            <v>-</v>
          </cell>
          <cell r="T12">
            <v>65</v>
          </cell>
          <cell r="U12" t="str">
            <v>-</v>
          </cell>
          <cell r="V12">
            <v>6</v>
          </cell>
          <cell r="W12" t="str">
            <v>-</v>
          </cell>
          <cell r="X12">
            <v>6</v>
          </cell>
        </row>
        <row r="13">
          <cell r="A13" t="str">
            <v>4.03,0&lt;=4.06,0</v>
          </cell>
          <cell r="B13">
            <v>63</v>
          </cell>
          <cell r="C13">
            <v>83</v>
          </cell>
          <cell r="D13">
            <v>7</v>
          </cell>
          <cell r="E13" t="str">
            <v>-</v>
          </cell>
          <cell r="F13">
            <v>7</v>
          </cell>
          <cell r="G13">
            <v>5.7</v>
          </cell>
          <cell r="H13">
            <v>64</v>
          </cell>
          <cell r="I13" t="str">
            <v>-</v>
          </cell>
          <cell r="J13">
            <v>7</v>
          </cell>
          <cell r="K13" t="str">
            <v>-</v>
          </cell>
          <cell r="L13">
            <v>7</v>
          </cell>
          <cell r="M13" t="str">
            <v>4.33,0&lt;=4.36,0</v>
          </cell>
          <cell r="N13">
            <v>63</v>
          </cell>
          <cell r="O13">
            <v>69</v>
          </cell>
          <cell r="P13">
            <v>7</v>
          </cell>
          <cell r="Q13" t="str">
            <v>-</v>
          </cell>
          <cell r="R13">
            <v>7</v>
          </cell>
          <cell r="S13">
            <v>6</v>
          </cell>
          <cell r="T13">
            <v>64</v>
          </cell>
          <cell r="U13" t="str">
            <v>-</v>
          </cell>
          <cell r="V13">
            <v>7</v>
          </cell>
          <cell r="W13" t="str">
            <v>-</v>
          </cell>
          <cell r="X13">
            <v>7</v>
          </cell>
        </row>
        <row r="14">
          <cell r="A14" t="str">
            <v>4.06,0&lt;=4.09,0</v>
          </cell>
          <cell r="B14">
            <v>62</v>
          </cell>
          <cell r="C14">
            <v>86</v>
          </cell>
          <cell r="D14">
            <v>8</v>
          </cell>
          <cell r="E14" t="str">
            <v>-</v>
          </cell>
          <cell r="F14">
            <v>8</v>
          </cell>
          <cell r="G14" t="str">
            <v xml:space="preserve"> - </v>
          </cell>
          <cell r="H14">
            <v>63</v>
          </cell>
          <cell r="I14" t="str">
            <v>-</v>
          </cell>
          <cell r="J14">
            <v>8</v>
          </cell>
          <cell r="K14" t="str">
            <v>-</v>
          </cell>
          <cell r="L14">
            <v>8</v>
          </cell>
          <cell r="M14" t="str">
            <v>4.36,0&lt;=4.39,0</v>
          </cell>
          <cell r="N14">
            <v>62</v>
          </cell>
          <cell r="O14">
            <v>71</v>
          </cell>
          <cell r="P14">
            <v>8</v>
          </cell>
          <cell r="Q14" t="str">
            <v>-</v>
          </cell>
          <cell r="R14">
            <v>8</v>
          </cell>
          <cell r="S14" t="str">
            <v>-</v>
          </cell>
          <cell r="T14">
            <v>63</v>
          </cell>
          <cell r="U14" t="str">
            <v>-</v>
          </cell>
          <cell r="V14">
            <v>8</v>
          </cell>
          <cell r="W14" t="str">
            <v>-</v>
          </cell>
          <cell r="X14">
            <v>8</v>
          </cell>
        </row>
        <row r="15">
          <cell r="A15" t="str">
            <v>4.09,0&lt;=4.12,0</v>
          </cell>
          <cell r="B15">
            <v>61</v>
          </cell>
          <cell r="C15">
            <v>88</v>
          </cell>
          <cell r="D15">
            <v>9</v>
          </cell>
          <cell r="E15" t="str">
            <v>-</v>
          </cell>
          <cell r="F15">
            <v>9</v>
          </cell>
          <cell r="G15">
            <v>5.8</v>
          </cell>
          <cell r="H15">
            <v>62</v>
          </cell>
          <cell r="I15" t="str">
            <v>-</v>
          </cell>
          <cell r="J15">
            <v>9</v>
          </cell>
          <cell r="K15" t="str">
            <v>-</v>
          </cell>
          <cell r="L15">
            <v>9</v>
          </cell>
          <cell r="M15" t="str">
            <v>4.39,0&lt;=4.42,0</v>
          </cell>
          <cell r="N15">
            <v>61</v>
          </cell>
          <cell r="O15">
            <v>73</v>
          </cell>
          <cell r="P15">
            <v>9</v>
          </cell>
          <cell r="Q15" t="str">
            <v>-</v>
          </cell>
          <cell r="R15">
            <v>9</v>
          </cell>
          <cell r="S15">
            <v>6.1</v>
          </cell>
          <cell r="T15">
            <v>62</v>
          </cell>
          <cell r="U15" t="str">
            <v>-</v>
          </cell>
          <cell r="V15">
            <v>9</v>
          </cell>
          <cell r="W15" t="str">
            <v>-</v>
          </cell>
          <cell r="X15">
            <v>9</v>
          </cell>
        </row>
        <row r="16">
          <cell r="A16" t="str">
            <v>4.12,0&lt;=4.15,0</v>
          </cell>
          <cell r="B16">
            <v>60</v>
          </cell>
          <cell r="C16">
            <v>90</v>
          </cell>
          <cell r="D16">
            <v>10</v>
          </cell>
          <cell r="E16">
            <v>1</v>
          </cell>
          <cell r="F16">
            <v>10</v>
          </cell>
          <cell r="G16" t="str">
            <v xml:space="preserve"> - </v>
          </cell>
          <cell r="H16">
            <v>61</v>
          </cell>
          <cell r="I16" t="str">
            <v>-</v>
          </cell>
          <cell r="J16">
            <v>10</v>
          </cell>
          <cell r="K16" t="str">
            <v>-</v>
          </cell>
          <cell r="L16">
            <v>10</v>
          </cell>
          <cell r="M16" t="str">
            <v>4.42,0&lt;=4.45,0</v>
          </cell>
          <cell r="N16">
            <v>60</v>
          </cell>
          <cell r="O16">
            <v>75</v>
          </cell>
          <cell r="P16">
            <v>10</v>
          </cell>
          <cell r="Q16" t="str">
            <v>-</v>
          </cell>
          <cell r="R16">
            <v>10</v>
          </cell>
          <cell r="S16" t="str">
            <v>-</v>
          </cell>
          <cell r="T16">
            <v>61</v>
          </cell>
          <cell r="U16" t="str">
            <v>-</v>
          </cell>
          <cell r="V16">
            <v>10</v>
          </cell>
          <cell r="W16" t="str">
            <v>-</v>
          </cell>
          <cell r="X16">
            <v>10</v>
          </cell>
        </row>
        <row r="17">
          <cell r="A17" t="str">
            <v>4.15,0&lt;=4.17,0</v>
          </cell>
          <cell r="B17">
            <v>59</v>
          </cell>
          <cell r="C17">
            <v>92</v>
          </cell>
          <cell r="D17">
            <v>11</v>
          </cell>
          <cell r="E17" t="str">
            <v>-</v>
          </cell>
          <cell r="F17">
            <v>11</v>
          </cell>
          <cell r="G17" t="str">
            <v xml:space="preserve"> - </v>
          </cell>
          <cell r="H17">
            <v>60</v>
          </cell>
          <cell r="I17" t="str">
            <v>-</v>
          </cell>
          <cell r="J17">
            <v>11</v>
          </cell>
          <cell r="K17" t="str">
            <v>-</v>
          </cell>
          <cell r="L17">
            <v>11</v>
          </cell>
          <cell r="M17" t="str">
            <v>4.45,0&lt;=4.48,0</v>
          </cell>
          <cell r="N17">
            <v>59</v>
          </cell>
          <cell r="O17">
            <v>77</v>
          </cell>
          <cell r="P17">
            <v>11</v>
          </cell>
          <cell r="Q17" t="str">
            <v>-</v>
          </cell>
          <cell r="R17">
            <v>11</v>
          </cell>
          <cell r="S17" t="str">
            <v>-</v>
          </cell>
          <cell r="T17">
            <v>60</v>
          </cell>
          <cell r="U17" t="str">
            <v>-</v>
          </cell>
          <cell r="V17">
            <v>11</v>
          </cell>
          <cell r="W17" t="str">
            <v>-</v>
          </cell>
          <cell r="X17">
            <v>11</v>
          </cell>
        </row>
        <row r="18">
          <cell r="A18" t="str">
            <v>4.17,0&lt;=4.19,0</v>
          </cell>
          <cell r="B18">
            <v>58</v>
          </cell>
          <cell r="C18">
            <v>94</v>
          </cell>
          <cell r="D18">
            <v>12</v>
          </cell>
          <cell r="E18">
            <v>2</v>
          </cell>
          <cell r="F18">
            <v>12</v>
          </cell>
          <cell r="G18">
            <v>5.9</v>
          </cell>
          <cell r="H18">
            <v>59</v>
          </cell>
          <cell r="I18" t="str">
            <v>-</v>
          </cell>
          <cell r="J18">
            <v>12</v>
          </cell>
          <cell r="K18" t="str">
            <v>-</v>
          </cell>
          <cell r="L18">
            <v>12</v>
          </cell>
          <cell r="M18" t="str">
            <v>4.48,0&lt;=4.51,0</v>
          </cell>
          <cell r="N18">
            <v>58</v>
          </cell>
          <cell r="O18">
            <v>79</v>
          </cell>
          <cell r="P18">
            <v>12</v>
          </cell>
          <cell r="Q18" t="str">
            <v>-</v>
          </cell>
          <cell r="R18">
            <v>12</v>
          </cell>
          <cell r="S18">
            <v>6.2</v>
          </cell>
          <cell r="T18">
            <v>59</v>
          </cell>
          <cell r="U18" t="str">
            <v>-</v>
          </cell>
          <cell r="V18">
            <v>12</v>
          </cell>
          <cell r="W18" t="str">
            <v>-</v>
          </cell>
          <cell r="X18">
            <v>12</v>
          </cell>
        </row>
        <row r="19">
          <cell r="A19" t="str">
            <v>4.19,0&lt;=4.21,0</v>
          </cell>
          <cell r="B19">
            <v>57</v>
          </cell>
          <cell r="C19">
            <v>96</v>
          </cell>
          <cell r="D19">
            <v>13</v>
          </cell>
          <cell r="E19" t="str">
            <v>-</v>
          </cell>
          <cell r="F19">
            <v>13</v>
          </cell>
          <cell r="G19" t="str">
            <v xml:space="preserve"> - </v>
          </cell>
          <cell r="H19">
            <v>58</v>
          </cell>
          <cell r="I19" t="str">
            <v>-</v>
          </cell>
          <cell r="J19">
            <v>13</v>
          </cell>
          <cell r="K19" t="str">
            <v>-</v>
          </cell>
          <cell r="L19">
            <v>13</v>
          </cell>
          <cell r="M19" t="str">
            <v>4.51,0&lt;=4.54,0</v>
          </cell>
          <cell r="N19">
            <v>57</v>
          </cell>
          <cell r="O19">
            <v>81</v>
          </cell>
          <cell r="P19">
            <v>13</v>
          </cell>
          <cell r="Q19" t="str">
            <v>-</v>
          </cell>
          <cell r="R19">
            <v>13</v>
          </cell>
          <cell r="S19" t="str">
            <v>-</v>
          </cell>
          <cell r="T19">
            <v>58</v>
          </cell>
          <cell r="U19" t="str">
            <v>-</v>
          </cell>
          <cell r="V19">
            <v>13</v>
          </cell>
          <cell r="W19" t="str">
            <v>-</v>
          </cell>
          <cell r="X19">
            <v>13</v>
          </cell>
        </row>
        <row r="20">
          <cell r="A20" t="str">
            <v>4.21,0&lt;=4.23,0</v>
          </cell>
          <cell r="B20">
            <v>56</v>
          </cell>
          <cell r="C20">
            <v>98</v>
          </cell>
          <cell r="D20">
            <v>14</v>
          </cell>
          <cell r="E20">
            <v>3</v>
          </cell>
          <cell r="F20">
            <v>14</v>
          </cell>
          <cell r="G20" t="str">
            <v xml:space="preserve"> - </v>
          </cell>
          <cell r="H20">
            <v>57</v>
          </cell>
          <cell r="I20" t="str">
            <v>-</v>
          </cell>
          <cell r="J20">
            <v>14</v>
          </cell>
          <cell r="K20" t="str">
            <v>-</v>
          </cell>
          <cell r="L20">
            <v>14</v>
          </cell>
          <cell r="M20" t="str">
            <v>4.54,0&lt;=4.57,0</v>
          </cell>
          <cell r="N20">
            <v>56</v>
          </cell>
          <cell r="O20">
            <v>83</v>
          </cell>
          <cell r="P20">
            <v>14</v>
          </cell>
          <cell r="Q20" t="str">
            <v>-</v>
          </cell>
          <cell r="R20">
            <v>14</v>
          </cell>
          <cell r="S20" t="str">
            <v>-</v>
          </cell>
          <cell r="T20">
            <v>57</v>
          </cell>
          <cell r="U20" t="str">
            <v>-</v>
          </cell>
          <cell r="V20">
            <v>14</v>
          </cell>
          <cell r="W20" t="str">
            <v>-</v>
          </cell>
          <cell r="X20">
            <v>14</v>
          </cell>
        </row>
        <row r="21">
          <cell r="A21" t="str">
            <v>4.23,0&lt;=4.25,0</v>
          </cell>
          <cell r="B21">
            <v>55</v>
          </cell>
          <cell r="C21">
            <v>100</v>
          </cell>
          <cell r="D21">
            <v>15</v>
          </cell>
          <cell r="E21" t="str">
            <v>-</v>
          </cell>
          <cell r="F21">
            <v>15</v>
          </cell>
          <cell r="G21">
            <v>6</v>
          </cell>
          <cell r="H21">
            <v>56</v>
          </cell>
          <cell r="I21" t="str">
            <v>-</v>
          </cell>
          <cell r="J21">
            <v>15</v>
          </cell>
          <cell r="K21" t="str">
            <v>-</v>
          </cell>
          <cell r="L21">
            <v>15</v>
          </cell>
          <cell r="M21" t="str">
            <v>4.57,0&lt;=5.00,0</v>
          </cell>
          <cell r="N21">
            <v>55</v>
          </cell>
          <cell r="O21">
            <v>85</v>
          </cell>
          <cell r="P21">
            <v>15</v>
          </cell>
          <cell r="Q21" t="str">
            <v>-</v>
          </cell>
          <cell r="R21">
            <v>15</v>
          </cell>
          <cell r="S21">
            <v>6.3</v>
          </cell>
          <cell r="T21">
            <v>56</v>
          </cell>
          <cell r="U21" t="str">
            <v>-</v>
          </cell>
          <cell r="V21">
            <v>15</v>
          </cell>
          <cell r="W21" t="str">
            <v>-</v>
          </cell>
          <cell r="X21">
            <v>15</v>
          </cell>
        </row>
        <row r="22">
          <cell r="A22" t="str">
            <v>4.25,0&lt;=4.27,0</v>
          </cell>
          <cell r="B22">
            <v>54</v>
          </cell>
          <cell r="C22">
            <v>102</v>
          </cell>
          <cell r="D22">
            <v>16</v>
          </cell>
          <cell r="E22">
            <v>4</v>
          </cell>
          <cell r="F22">
            <v>16</v>
          </cell>
          <cell r="G22" t="str">
            <v xml:space="preserve"> - </v>
          </cell>
          <cell r="H22">
            <v>55</v>
          </cell>
          <cell r="I22" t="str">
            <v>-</v>
          </cell>
          <cell r="J22">
            <v>16</v>
          </cell>
          <cell r="K22" t="str">
            <v>-</v>
          </cell>
          <cell r="L22">
            <v>16</v>
          </cell>
          <cell r="M22" t="str">
            <v>5.00,0&lt;=5.02,0</v>
          </cell>
          <cell r="N22">
            <v>54</v>
          </cell>
          <cell r="O22">
            <v>87</v>
          </cell>
          <cell r="P22">
            <v>16</v>
          </cell>
          <cell r="Q22" t="str">
            <v>-</v>
          </cell>
          <cell r="R22">
            <v>16</v>
          </cell>
          <cell r="S22" t="str">
            <v>-</v>
          </cell>
          <cell r="T22">
            <v>55</v>
          </cell>
          <cell r="U22" t="str">
            <v>-</v>
          </cell>
          <cell r="V22">
            <v>16</v>
          </cell>
          <cell r="W22" t="str">
            <v>-</v>
          </cell>
          <cell r="X22">
            <v>16</v>
          </cell>
        </row>
        <row r="23">
          <cell r="A23" t="str">
            <v>4.27,0&lt;=4.29,0</v>
          </cell>
          <cell r="B23">
            <v>53</v>
          </cell>
          <cell r="C23">
            <v>104</v>
          </cell>
          <cell r="D23">
            <v>17</v>
          </cell>
          <cell r="E23" t="str">
            <v>-</v>
          </cell>
          <cell r="F23">
            <v>17</v>
          </cell>
          <cell r="G23" t="str">
            <v xml:space="preserve"> - </v>
          </cell>
          <cell r="H23">
            <v>54</v>
          </cell>
          <cell r="I23" t="str">
            <v>-</v>
          </cell>
          <cell r="J23">
            <v>17</v>
          </cell>
          <cell r="K23" t="str">
            <v>-</v>
          </cell>
          <cell r="L23">
            <v>17</v>
          </cell>
          <cell r="M23" t="str">
            <v>5.02,0&lt;=5.04,0</v>
          </cell>
          <cell r="N23">
            <v>53</v>
          </cell>
          <cell r="O23">
            <v>89</v>
          </cell>
          <cell r="P23">
            <v>17</v>
          </cell>
          <cell r="Q23" t="str">
            <v>-</v>
          </cell>
          <cell r="R23">
            <v>17</v>
          </cell>
          <cell r="S23" t="str">
            <v>-</v>
          </cell>
          <cell r="T23">
            <v>54</v>
          </cell>
          <cell r="U23" t="str">
            <v>-</v>
          </cell>
          <cell r="V23">
            <v>17</v>
          </cell>
          <cell r="W23" t="str">
            <v>-</v>
          </cell>
          <cell r="X23">
            <v>17</v>
          </cell>
        </row>
        <row r="24">
          <cell r="A24" t="str">
            <v>4.29,0&lt;=4.31,0</v>
          </cell>
          <cell r="B24">
            <v>52</v>
          </cell>
          <cell r="C24">
            <v>106</v>
          </cell>
          <cell r="D24">
            <v>18</v>
          </cell>
          <cell r="E24">
            <v>5</v>
          </cell>
          <cell r="F24">
            <v>18</v>
          </cell>
          <cell r="G24">
            <v>6.1</v>
          </cell>
          <cell r="H24">
            <v>53</v>
          </cell>
          <cell r="I24" t="str">
            <v>-</v>
          </cell>
          <cell r="J24">
            <v>18</v>
          </cell>
          <cell r="K24" t="str">
            <v>-</v>
          </cell>
          <cell r="L24">
            <v>18</v>
          </cell>
          <cell r="M24" t="str">
            <v>5.04,0&lt;=5.06,0</v>
          </cell>
          <cell r="N24">
            <v>52</v>
          </cell>
          <cell r="O24">
            <v>91</v>
          </cell>
          <cell r="P24">
            <v>18</v>
          </cell>
          <cell r="Q24" t="str">
            <v>-</v>
          </cell>
          <cell r="R24">
            <v>18</v>
          </cell>
          <cell r="S24">
            <v>6.4</v>
          </cell>
          <cell r="T24">
            <v>53</v>
          </cell>
          <cell r="U24" t="str">
            <v>-</v>
          </cell>
          <cell r="V24">
            <v>18</v>
          </cell>
          <cell r="W24" t="str">
            <v>-</v>
          </cell>
          <cell r="X24">
            <v>18</v>
          </cell>
        </row>
        <row r="25">
          <cell r="A25" t="str">
            <v>4.31,0&lt;=4.33,0</v>
          </cell>
          <cell r="B25">
            <v>51</v>
          </cell>
          <cell r="C25">
            <v>108</v>
          </cell>
          <cell r="D25">
            <v>19</v>
          </cell>
          <cell r="E25" t="str">
            <v>-</v>
          </cell>
          <cell r="F25">
            <v>19</v>
          </cell>
          <cell r="G25" t="str">
            <v xml:space="preserve"> - </v>
          </cell>
          <cell r="H25">
            <v>52</v>
          </cell>
          <cell r="I25" t="str">
            <v>-</v>
          </cell>
          <cell r="J25">
            <v>19</v>
          </cell>
          <cell r="K25" t="str">
            <v>-</v>
          </cell>
          <cell r="L25">
            <v>19</v>
          </cell>
          <cell r="M25" t="str">
            <v>5.06,0&lt;=5.08,0</v>
          </cell>
          <cell r="N25">
            <v>51</v>
          </cell>
          <cell r="O25">
            <v>93</v>
          </cell>
          <cell r="P25">
            <v>19</v>
          </cell>
          <cell r="Q25" t="str">
            <v>-</v>
          </cell>
          <cell r="R25">
            <v>19</v>
          </cell>
          <cell r="S25" t="str">
            <v>-</v>
          </cell>
          <cell r="T25">
            <v>52</v>
          </cell>
          <cell r="U25" t="str">
            <v>-</v>
          </cell>
          <cell r="V25">
            <v>19</v>
          </cell>
          <cell r="W25" t="str">
            <v>-</v>
          </cell>
          <cell r="X25">
            <v>19</v>
          </cell>
        </row>
        <row r="26">
          <cell r="A26" t="str">
            <v>4.33,0&lt;=4.35,0</v>
          </cell>
          <cell r="B26">
            <v>50</v>
          </cell>
          <cell r="C26">
            <v>110</v>
          </cell>
          <cell r="D26">
            <v>20</v>
          </cell>
          <cell r="E26">
            <v>6</v>
          </cell>
          <cell r="F26">
            <v>20</v>
          </cell>
          <cell r="G26" t="str">
            <v xml:space="preserve"> - </v>
          </cell>
          <cell r="H26">
            <v>51</v>
          </cell>
          <cell r="I26">
            <v>-6</v>
          </cell>
          <cell r="J26">
            <v>20</v>
          </cell>
          <cell r="K26" t="str">
            <v>-</v>
          </cell>
          <cell r="L26">
            <v>20</v>
          </cell>
          <cell r="M26" t="str">
            <v>5.08,0&lt;=5.10,0</v>
          </cell>
          <cell r="N26">
            <v>50</v>
          </cell>
          <cell r="O26">
            <v>95</v>
          </cell>
          <cell r="P26">
            <v>20</v>
          </cell>
          <cell r="Q26">
            <v>1</v>
          </cell>
          <cell r="R26">
            <v>20</v>
          </cell>
          <cell r="S26" t="str">
            <v>-</v>
          </cell>
          <cell r="T26">
            <v>51</v>
          </cell>
          <cell r="U26" t="str">
            <v>-</v>
          </cell>
          <cell r="V26">
            <v>20</v>
          </cell>
          <cell r="W26">
            <v>1</v>
          </cell>
          <cell r="X26">
            <v>20</v>
          </cell>
        </row>
        <row r="27">
          <cell r="A27" t="str">
            <v>4.35,0&lt;=4.36,0</v>
          </cell>
          <cell r="B27">
            <v>49</v>
          </cell>
          <cell r="C27">
            <v>112</v>
          </cell>
          <cell r="D27">
            <v>21</v>
          </cell>
          <cell r="E27" t="str">
            <v>-</v>
          </cell>
          <cell r="F27">
            <v>21</v>
          </cell>
          <cell r="G27">
            <v>6.2</v>
          </cell>
          <cell r="H27">
            <v>50</v>
          </cell>
          <cell r="I27" t="str">
            <v>-</v>
          </cell>
          <cell r="J27">
            <v>21</v>
          </cell>
          <cell r="K27" t="str">
            <v>-</v>
          </cell>
          <cell r="L27">
            <v>21</v>
          </cell>
          <cell r="M27" t="str">
            <v>5.10,0&lt;=5.11,0</v>
          </cell>
          <cell r="N27">
            <v>49</v>
          </cell>
          <cell r="O27">
            <v>97</v>
          </cell>
          <cell r="P27">
            <v>21</v>
          </cell>
          <cell r="Q27" t="str">
            <v>-</v>
          </cell>
          <cell r="R27">
            <v>21</v>
          </cell>
          <cell r="S27">
            <v>6.5</v>
          </cell>
          <cell r="T27">
            <v>50</v>
          </cell>
          <cell r="U27" t="str">
            <v>-</v>
          </cell>
          <cell r="V27">
            <v>21</v>
          </cell>
          <cell r="W27">
            <v>2</v>
          </cell>
          <cell r="X27">
            <v>21</v>
          </cell>
        </row>
        <row r="28">
          <cell r="A28" t="str">
            <v>4.36,0&lt;=4.37,0</v>
          </cell>
          <cell r="B28">
            <v>48</v>
          </cell>
          <cell r="C28">
            <v>114</v>
          </cell>
          <cell r="D28">
            <v>22</v>
          </cell>
          <cell r="E28">
            <v>7</v>
          </cell>
          <cell r="F28">
            <v>22</v>
          </cell>
          <cell r="G28" t="str">
            <v xml:space="preserve"> - </v>
          </cell>
          <cell r="H28">
            <v>49</v>
          </cell>
          <cell r="I28" t="str">
            <v>-</v>
          </cell>
          <cell r="J28">
            <v>22</v>
          </cell>
          <cell r="K28" t="str">
            <v>-</v>
          </cell>
          <cell r="L28">
            <v>22</v>
          </cell>
          <cell r="M28" t="str">
            <v>5.11,0&lt;=5.12,0</v>
          </cell>
          <cell r="N28">
            <v>48</v>
          </cell>
          <cell r="O28">
            <v>99</v>
          </cell>
          <cell r="P28">
            <v>22</v>
          </cell>
          <cell r="Q28" t="str">
            <v>-</v>
          </cell>
          <cell r="R28">
            <v>22</v>
          </cell>
          <cell r="S28" t="str">
            <v>-</v>
          </cell>
          <cell r="T28">
            <v>49</v>
          </cell>
          <cell r="U28" t="str">
            <v>-</v>
          </cell>
          <cell r="V28">
            <v>22</v>
          </cell>
          <cell r="W28">
            <v>3</v>
          </cell>
          <cell r="X28">
            <v>22</v>
          </cell>
        </row>
        <row r="29">
          <cell r="A29" t="str">
            <v>4.37,0&lt;=4.38,0</v>
          </cell>
          <cell r="B29">
            <v>47</v>
          </cell>
          <cell r="C29">
            <v>116</v>
          </cell>
          <cell r="D29">
            <v>23</v>
          </cell>
          <cell r="E29" t="str">
            <v>-</v>
          </cell>
          <cell r="F29">
            <v>23</v>
          </cell>
          <cell r="G29" t="str">
            <v xml:space="preserve"> - </v>
          </cell>
          <cell r="H29">
            <v>48</v>
          </cell>
          <cell r="I29" t="str">
            <v>-</v>
          </cell>
          <cell r="J29">
            <v>23</v>
          </cell>
          <cell r="K29" t="str">
            <v>-</v>
          </cell>
          <cell r="L29">
            <v>23</v>
          </cell>
          <cell r="M29" t="str">
            <v>5.12,0&lt;=5.13,0</v>
          </cell>
          <cell r="N29">
            <v>47</v>
          </cell>
          <cell r="O29">
            <v>101</v>
          </cell>
          <cell r="P29">
            <v>23</v>
          </cell>
          <cell r="Q29">
            <v>2</v>
          </cell>
          <cell r="R29">
            <v>23</v>
          </cell>
          <cell r="S29" t="str">
            <v>-</v>
          </cell>
          <cell r="T29">
            <v>48</v>
          </cell>
          <cell r="U29">
            <v>-4</v>
          </cell>
          <cell r="V29">
            <v>23</v>
          </cell>
          <cell r="W29" t="str">
            <v xml:space="preserve"> - </v>
          </cell>
          <cell r="X29">
            <v>23</v>
          </cell>
        </row>
        <row r="30">
          <cell r="A30" t="str">
            <v>4.38,0&lt;=4.39,0</v>
          </cell>
          <cell r="B30">
            <v>46</v>
          </cell>
          <cell r="C30">
            <v>118</v>
          </cell>
          <cell r="D30">
            <v>24</v>
          </cell>
          <cell r="E30">
            <v>8</v>
          </cell>
          <cell r="F30">
            <v>24</v>
          </cell>
          <cell r="G30" t="str">
            <v xml:space="preserve"> - </v>
          </cell>
          <cell r="H30">
            <v>47</v>
          </cell>
          <cell r="I30" t="str">
            <v>-</v>
          </cell>
          <cell r="J30">
            <v>24</v>
          </cell>
          <cell r="K30" t="str">
            <v>-</v>
          </cell>
          <cell r="L30">
            <v>24</v>
          </cell>
          <cell r="M30" t="str">
            <v>5.13,0&lt;=5.14,0</v>
          </cell>
          <cell r="N30">
            <v>46</v>
          </cell>
          <cell r="O30">
            <v>103</v>
          </cell>
          <cell r="P30">
            <v>24</v>
          </cell>
          <cell r="Q30" t="str">
            <v>-</v>
          </cell>
          <cell r="R30">
            <v>24</v>
          </cell>
          <cell r="S30" t="str">
            <v>-</v>
          </cell>
          <cell r="T30">
            <v>47</v>
          </cell>
          <cell r="U30" t="str">
            <v xml:space="preserve"> - </v>
          </cell>
          <cell r="V30">
            <v>24</v>
          </cell>
          <cell r="W30">
            <v>4</v>
          </cell>
          <cell r="X30">
            <v>24</v>
          </cell>
        </row>
        <row r="31">
          <cell r="A31" t="str">
            <v>4.39,0&lt;=4.40,0</v>
          </cell>
          <cell r="B31">
            <v>45</v>
          </cell>
          <cell r="C31">
            <v>120</v>
          </cell>
          <cell r="D31">
            <v>25</v>
          </cell>
          <cell r="E31" t="str">
            <v>-</v>
          </cell>
          <cell r="F31">
            <v>25</v>
          </cell>
          <cell r="G31">
            <v>6.3</v>
          </cell>
          <cell r="H31">
            <v>46</v>
          </cell>
          <cell r="I31" t="str">
            <v>-</v>
          </cell>
          <cell r="J31">
            <v>25</v>
          </cell>
          <cell r="K31" t="str">
            <v>-</v>
          </cell>
          <cell r="L31">
            <v>25</v>
          </cell>
          <cell r="M31" t="str">
            <v>5.14,0&lt;=5.15,0</v>
          </cell>
          <cell r="N31">
            <v>45</v>
          </cell>
          <cell r="O31">
            <v>105</v>
          </cell>
          <cell r="P31">
            <v>25</v>
          </cell>
          <cell r="Q31">
            <v>3</v>
          </cell>
          <cell r="R31">
            <v>25</v>
          </cell>
          <cell r="S31">
            <v>6.6</v>
          </cell>
          <cell r="T31">
            <v>46</v>
          </cell>
          <cell r="U31" t="str">
            <v>-</v>
          </cell>
          <cell r="V31">
            <v>25</v>
          </cell>
          <cell r="W31" t="str">
            <v>-</v>
          </cell>
          <cell r="X31">
            <v>25</v>
          </cell>
        </row>
        <row r="32">
          <cell r="A32" t="str">
            <v>4.40,0&lt;=4.42,0</v>
          </cell>
          <cell r="B32">
            <v>44</v>
          </cell>
          <cell r="C32">
            <v>122</v>
          </cell>
          <cell r="D32">
            <v>26</v>
          </cell>
          <cell r="E32">
            <v>9</v>
          </cell>
          <cell r="F32">
            <v>26</v>
          </cell>
          <cell r="G32" t="str">
            <v xml:space="preserve"> - </v>
          </cell>
          <cell r="H32">
            <v>45</v>
          </cell>
          <cell r="I32" t="str">
            <v>-</v>
          </cell>
          <cell r="J32">
            <v>26</v>
          </cell>
          <cell r="K32" t="str">
            <v>-</v>
          </cell>
          <cell r="L32">
            <v>26</v>
          </cell>
          <cell r="M32" t="str">
            <v>5.15,0&lt;=5.17,0</v>
          </cell>
          <cell r="N32">
            <v>44</v>
          </cell>
          <cell r="O32">
            <v>108</v>
          </cell>
          <cell r="P32">
            <v>26</v>
          </cell>
          <cell r="Q32" t="str">
            <v>-</v>
          </cell>
          <cell r="R32">
            <v>26</v>
          </cell>
          <cell r="S32" t="str">
            <v>-</v>
          </cell>
          <cell r="T32">
            <v>45</v>
          </cell>
          <cell r="U32">
            <v>-3</v>
          </cell>
          <cell r="V32">
            <v>26</v>
          </cell>
          <cell r="W32">
            <v>5</v>
          </cell>
          <cell r="X32">
            <v>26</v>
          </cell>
        </row>
        <row r="33">
          <cell r="A33" t="str">
            <v>4.42,0&lt;=4.44,0</v>
          </cell>
          <cell r="B33">
            <v>43</v>
          </cell>
          <cell r="C33">
            <v>124</v>
          </cell>
          <cell r="D33">
            <v>27</v>
          </cell>
          <cell r="E33" t="str">
            <v>-</v>
          </cell>
          <cell r="F33">
            <v>27</v>
          </cell>
          <cell r="G33" t="str">
            <v xml:space="preserve"> - </v>
          </cell>
          <cell r="H33">
            <v>44</v>
          </cell>
          <cell r="I33" t="str">
            <v xml:space="preserve"> - </v>
          </cell>
          <cell r="J33">
            <v>27</v>
          </cell>
          <cell r="K33" t="str">
            <v>-</v>
          </cell>
          <cell r="L33">
            <v>27</v>
          </cell>
          <cell r="M33" t="str">
            <v>5.17,0&lt;=5.19,0</v>
          </cell>
          <cell r="N33">
            <v>43</v>
          </cell>
          <cell r="O33">
            <v>109</v>
          </cell>
          <cell r="P33">
            <v>27</v>
          </cell>
          <cell r="Q33">
            <v>4</v>
          </cell>
          <cell r="R33">
            <v>27</v>
          </cell>
          <cell r="S33" t="str">
            <v>-</v>
          </cell>
          <cell r="T33">
            <v>44</v>
          </cell>
          <cell r="U33" t="str">
            <v>-</v>
          </cell>
          <cell r="V33">
            <v>27</v>
          </cell>
          <cell r="W33" t="str">
            <v>-</v>
          </cell>
          <cell r="X33">
            <v>27</v>
          </cell>
        </row>
        <row r="34">
          <cell r="A34" t="str">
            <v>4.44,0&lt;=4.46,0</v>
          </cell>
          <cell r="B34">
            <v>42</v>
          </cell>
          <cell r="C34">
            <v>126</v>
          </cell>
          <cell r="D34">
            <v>28</v>
          </cell>
          <cell r="E34">
            <v>10</v>
          </cell>
          <cell r="F34">
            <v>28</v>
          </cell>
          <cell r="G34" t="str">
            <v xml:space="preserve"> - </v>
          </cell>
          <cell r="H34">
            <v>43</v>
          </cell>
          <cell r="I34">
            <v>-5</v>
          </cell>
          <cell r="J34">
            <v>28</v>
          </cell>
          <cell r="K34" t="str">
            <v>-</v>
          </cell>
          <cell r="L34">
            <v>28</v>
          </cell>
          <cell r="M34" t="str">
            <v>5.19,0&lt;=5.21,0</v>
          </cell>
          <cell r="N34">
            <v>42</v>
          </cell>
          <cell r="O34">
            <v>111</v>
          </cell>
          <cell r="P34">
            <v>28</v>
          </cell>
          <cell r="Q34" t="str">
            <v>-</v>
          </cell>
          <cell r="R34">
            <v>28</v>
          </cell>
          <cell r="S34" t="str">
            <v>-</v>
          </cell>
          <cell r="T34">
            <v>43</v>
          </cell>
          <cell r="U34" t="str">
            <v>-</v>
          </cell>
          <cell r="V34">
            <v>28</v>
          </cell>
          <cell r="W34" t="str">
            <v xml:space="preserve"> - </v>
          </cell>
          <cell r="X34">
            <v>28</v>
          </cell>
        </row>
        <row r="35">
          <cell r="A35" t="str">
            <v>4.46,0&lt;=4.48,0</v>
          </cell>
          <cell r="B35">
            <v>41</v>
          </cell>
          <cell r="C35">
            <v>128</v>
          </cell>
          <cell r="D35">
            <v>29</v>
          </cell>
          <cell r="E35" t="str">
            <v>-</v>
          </cell>
          <cell r="F35">
            <v>29</v>
          </cell>
          <cell r="G35">
            <v>6.4</v>
          </cell>
          <cell r="H35">
            <v>42</v>
          </cell>
          <cell r="I35" t="str">
            <v>-</v>
          </cell>
          <cell r="J35">
            <v>29</v>
          </cell>
          <cell r="K35" t="str">
            <v>-</v>
          </cell>
          <cell r="L35">
            <v>29</v>
          </cell>
          <cell r="M35" t="str">
            <v>5.21,0&lt;=5.23,0</v>
          </cell>
          <cell r="N35">
            <v>41</v>
          </cell>
          <cell r="O35">
            <v>113</v>
          </cell>
          <cell r="P35">
            <v>29</v>
          </cell>
          <cell r="Q35">
            <v>5</v>
          </cell>
          <cell r="R35">
            <v>29</v>
          </cell>
          <cell r="S35">
            <v>6.7</v>
          </cell>
          <cell r="T35">
            <v>42</v>
          </cell>
          <cell r="U35">
            <v>-2</v>
          </cell>
          <cell r="V35">
            <v>29</v>
          </cell>
          <cell r="W35">
            <v>6</v>
          </cell>
          <cell r="X35">
            <v>29</v>
          </cell>
        </row>
        <row r="36">
          <cell r="A36" t="str">
            <v>4.48,0&lt;=4.50,0</v>
          </cell>
          <cell r="B36">
            <v>40</v>
          </cell>
          <cell r="C36">
            <v>130</v>
          </cell>
          <cell r="D36">
            <v>30</v>
          </cell>
          <cell r="E36">
            <v>11</v>
          </cell>
          <cell r="F36">
            <v>30</v>
          </cell>
          <cell r="G36" t="str">
            <v xml:space="preserve"> - </v>
          </cell>
          <cell r="H36">
            <v>41</v>
          </cell>
          <cell r="I36" t="str">
            <v>-</v>
          </cell>
          <cell r="J36">
            <v>30</v>
          </cell>
          <cell r="K36" t="str">
            <v>-</v>
          </cell>
          <cell r="L36">
            <v>30</v>
          </cell>
          <cell r="M36" t="str">
            <v>5.23,0&lt;=5.25,0</v>
          </cell>
          <cell r="N36">
            <v>40</v>
          </cell>
          <cell r="O36">
            <v>115</v>
          </cell>
          <cell r="P36">
            <v>30</v>
          </cell>
          <cell r="Q36" t="str">
            <v>-</v>
          </cell>
          <cell r="R36">
            <v>30</v>
          </cell>
          <cell r="S36" t="str">
            <v>-</v>
          </cell>
          <cell r="T36">
            <v>41</v>
          </cell>
          <cell r="U36" t="str">
            <v xml:space="preserve"> - </v>
          </cell>
          <cell r="V36">
            <v>30</v>
          </cell>
          <cell r="W36" t="str">
            <v>-</v>
          </cell>
          <cell r="X36">
            <v>30</v>
          </cell>
        </row>
        <row r="37">
          <cell r="A37" t="str">
            <v>4.50,0&lt;=4.52,0</v>
          </cell>
          <cell r="B37">
            <v>39</v>
          </cell>
          <cell r="C37">
            <v>131</v>
          </cell>
          <cell r="D37">
            <v>31</v>
          </cell>
          <cell r="E37" t="str">
            <v>-</v>
          </cell>
          <cell r="F37">
            <v>31</v>
          </cell>
          <cell r="G37" t="str">
            <v xml:space="preserve"> - </v>
          </cell>
          <cell r="H37">
            <v>40</v>
          </cell>
          <cell r="I37" t="str">
            <v xml:space="preserve"> - </v>
          </cell>
          <cell r="J37">
            <v>31</v>
          </cell>
          <cell r="K37" t="str">
            <v>-</v>
          </cell>
          <cell r="L37">
            <v>31</v>
          </cell>
          <cell r="M37" t="str">
            <v>5.25,0&lt;=5.27,0</v>
          </cell>
          <cell r="N37">
            <v>39</v>
          </cell>
          <cell r="O37">
            <v>116</v>
          </cell>
          <cell r="P37">
            <v>31</v>
          </cell>
          <cell r="Q37">
            <v>6</v>
          </cell>
          <cell r="R37">
            <v>31</v>
          </cell>
          <cell r="S37" t="str">
            <v>-</v>
          </cell>
          <cell r="T37">
            <v>40</v>
          </cell>
          <cell r="U37" t="str">
            <v xml:space="preserve"> - </v>
          </cell>
          <cell r="V37">
            <v>31</v>
          </cell>
          <cell r="W37" t="str">
            <v xml:space="preserve"> - </v>
          </cell>
          <cell r="X37">
            <v>31</v>
          </cell>
        </row>
        <row r="38">
          <cell r="A38" t="str">
            <v>4.52,0&lt;=4.54,0</v>
          </cell>
          <cell r="B38">
            <v>38</v>
          </cell>
          <cell r="C38">
            <v>132</v>
          </cell>
          <cell r="D38">
            <v>32</v>
          </cell>
          <cell r="E38">
            <v>12</v>
          </cell>
          <cell r="F38">
            <v>32</v>
          </cell>
          <cell r="G38" t="str">
            <v xml:space="preserve"> - </v>
          </cell>
          <cell r="H38">
            <v>39</v>
          </cell>
          <cell r="I38" t="str">
            <v xml:space="preserve"> - </v>
          </cell>
          <cell r="J38">
            <v>32</v>
          </cell>
          <cell r="K38" t="str">
            <v>-</v>
          </cell>
          <cell r="L38">
            <v>32</v>
          </cell>
          <cell r="M38" t="str">
            <v>5.27,0&lt;=5.29,0</v>
          </cell>
          <cell r="N38">
            <v>38</v>
          </cell>
          <cell r="O38">
            <v>117</v>
          </cell>
          <cell r="P38">
            <v>32</v>
          </cell>
          <cell r="Q38" t="str">
            <v xml:space="preserve"> - </v>
          </cell>
          <cell r="R38">
            <v>32</v>
          </cell>
          <cell r="S38" t="str">
            <v>-</v>
          </cell>
          <cell r="T38">
            <v>39</v>
          </cell>
          <cell r="U38">
            <v>-1</v>
          </cell>
          <cell r="V38">
            <v>32</v>
          </cell>
          <cell r="W38">
            <v>7</v>
          </cell>
          <cell r="X38">
            <v>32</v>
          </cell>
        </row>
        <row r="39">
          <cell r="A39" t="str">
            <v>4.54,0&lt;=4.56,0</v>
          </cell>
          <cell r="B39">
            <v>37</v>
          </cell>
          <cell r="C39">
            <v>133</v>
          </cell>
          <cell r="D39">
            <v>33</v>
          </cell>
          <cell r="E39" t="str">
            <v>-</v>
          </cell>
          <cell r="F39">
            <v>33</v>
          </cell>
          <cell r="G39">
            <v>6.5</v>
          </cell>
          <cell r="H39">
            <v>38</v>
          </cell>
          <cell r="I39">
            <v>-4</v>
          </cell>
          <cell r="J39">
            <v>33</v>
          </cell>
          <cell r="K39" t="str">
            <v>-</v>
          </cell>
          <cell r="L39">
            <v>33</v>
          </cell>
          <cell r="M39" t="str">
            <v>5.29,0&lt;=5.31,0</v>
          </cell>
          <cell r="N39">
            <v>37</v>
          </cell>
          <cell r="O39">
            <v>118</v>
          </cell>
          <cell r="P39">
            <v>33</v>
          </cell>
          <cell r="Q39">
            <v>7</v>
          </cell>
          <cell r="R39">
            <v>33</v>
          </cell>
          <cell r="S39">
            <v>6.8</v>
          </cell>
          <cell r="T39">
            <v>38</v>
          </cell>
          <cell r="U39" t="str">
            <v>-</v>
          </cell>
          <cell r="V39">
            <v>33</v>
          </cell>
          <cell r="W39" t="str">
            <v>-</v>
          </cell>
          <cell r="X39">
            <v>33</v>
          </cell>
        </row>
        <row r="40">
          <cell r="A40" t="str">
            <v>4.56,0&lt;=4.58,0</v>
          </cell>
          <cell r="B40">
            <v>36</v>
          </cell>
          <cell r="C40">
            <v>134</v>
          </cell>
          <cell r="D40">
            <v>34</v>
          </cell>
          <cell r="E40" t="str">
            <v>-</v>
          </cell>
          <cell r="F40">
            <v>34</v>
          </cell>
          <cell r="G40" t="str">
            <v xml:space="preserve"> - </v>
          </cell>
          <cell r="H40">
            <v>37</v>
          </cell>
          <cell r="I40" t="str">
            <v xml:space="preserve"> - </v>
          </cell>
          <cell r="J40">
            <v>34</v>
          </cell>
          <cell r="K40" t="str">
            <v>-</v>
          </cell>
          <cell r="L40">
            <v>34</v>
          </cell>
          <cell r="M40" t="str">
            <v>5.31,0&lt;=5.33,0</v>
          </cell>
          <cell r="N40">
            <v>36</v>
          </cell>
          <cell r="O40">
            <v>119</v>
          </cell>
          <cell r="P40">
            <v>34</v>
          </cell>
          <cell r="Q40" t="str">
            <v xml:space="preserve"> - </v>
          </cell>
          <cell r="R40">
            <v>34</v>
          </cell>
          <cell r="S40" t="str">
            <v>-</v>
          </cell>
          <cell r="T40">
            <v>37</v>
          </cell>
          <cell r="U40" t="str">
            <v xml:space="preserve"> - </v>
          </cell>
          <cell r="V40">
            <v>34</v>
          </cell>
          <cell r="W40" t="str">
            <v xml:space="preserve"> - </v>
          </cell>
          <cell r="X40">
            <v>34</v>
          </cell>
        </row>
        <row r="41">
          <cell r="A41" t="str">
            <v>4.58,0&lt;=5.00,0</v>
          </cell>
          <cell r="B41">
            <v>35</v>
          </cell>
          <cell r="C41">
            <v>135</v>
          </cell>
          <cell r="D41">
            <v>35</v>
          </cell>
          <cell r="E41">
            <v>13</v>
          </cell>
          <cell r="F41">
            <v>35</v>
          </cell>
          <cell r="G41" t="str">
            <v xml:space="preserve"> - </v>
          </cell>
          <cell r="H41">
            <v>36</v>
          </cell>
          <cell r="I41" t="str">
            <v>-</v>
          </cell>
          <cell r="J41">
            <v>35</v>
          </cell>
          <cell r="K41" t="str">
            <v>-</v>
          </cell>
          <cell r="L41">
            <v>35</v>
          </cell>
          <cell r="M41" t="str">
            <v>5.33,0&lt;=5.35,0</v>
          </cell>
          <cell r="N41">
            <v>35</v>
          </cell>
          <cell r="O41">
            <v>120</v>
          </cell>
          <cell r="P41">
            <v>35</v>
          </cell>
          <cell r="Q41">
            <v>8</v>
          </cell>
          <cell r="R41">
            <v>35</v>
          </cell>
          <cell r="S41" t="str">
            <v>-</v>
          </cell>
          <cell r="T41">
            <v>36</v>
          </cell>
          <cell r="U41">
            <v>0</v>
          </cell>
          <cell r="V41">
            <v>35</v>
          </cell>
          <cell r="W41">
            <v>8</v>
          </cell>
          <cell r="X41">
            <v>35</v>
          </cell>
        </row>
        <row r="42">
          <cell r="A42" t="str">
            <v>5.00,0&lt;=5.03,0</v>
          </cell>
          <cell r="B42">
            <v>34</v>
          </cell>
          <cell r="C42">
            <v>136</v>
          </cell>
          <cell r="D42">
            <v>36</v>
          </cell>
          <cell r="E42" t="str">
            <v>-</v>
          </cell>
          <cell r="F42">
            <v>36</v>
          </cell>
          <cell r="G42">
            <v>6.6</v>
          </cell>
          <cell r="H42">
            <v>35</v>
          </cell>
          <cell r="I42">
            <v>-3</v>
          </cell>
          <cell r="J42">
            <v>36</v>
          </cell>
          <cell r="K42" t="str">
            <v>-</v>
          </cell>
          <cell r="L42">
            <v>36</v>
          </cell>
          <cell r="M42" t="str">
            <v>5.35,0&lt;=5.38,0</v>
          </cell>
          <cell r="N42">
            <v>34</v>
          </cell>
          <cell r="O42">
            <v>121</v>
          </cell>
          <cell r="P42">
            <v>36</v>
          </cell>
          <cell r="Q42" t="str">
            <v>-</v>
          </cell>
          <cell r="R42">
            <v>36</v>
          </cell>
          <cell r="S42">
            <v>6.9</v>
          </cell>
          <cell r="T42">
            <v>35</v>
          </cell>
          <cell r="U42" t="str">
            <v>-</v>
          </cell>
          <cell r="V42">
            <v>36</v>
          </cell>
          <cell r="W42" t="str">
            <v>-</v>
          </cell>
          <cell r="X42">
            <v>36</v>
          </cell>
        </row>
        <row r="43">
          <cell r="A43" t="str">
            <v>5.03,0&lt;=5.06,0</v>
          </cell>
          <cell r="B43">
            <v>33</v>
          </cell>
          <cell r="C43">
            <v>137</v>
          </cell>
          <cell r="D43">
            <v>37</v>
          </cell>
          <cell r="E43" t="str">
            <v>-</v>
          </cell>
          <cell r="F43">
            <v>37</v>
          </cell>
          <cell r="G43" t="str">
            <v xml:space="preserve"> - </v>
          </cell>
          <cell r="H43">
            <v>34</v>
          </cell>
          <cell r="I43" t="str">
            <v>-</v>
          </cell>
          <cell r="J43">
            <v>37</v>
          </cell>
          <cell r="K43" t="str">
            <v>-</v>
          </cell>
          <cell r="L43">
            <v>37</v>
          </cell>
          <cell r="M43" t="str">
            <v>5.38,0&lt;=5.41,0</v>
          </cell>
          <cell r="N43">
            <v>33</v>
          </cell>
          <cell r="O43">
            <v>122</v>
          </cell>
          <cell r="P43">
            <v>37</v>
          </cell>
          <cell r="Q43" t="str">
            <v xml:space="preserve"> - </v>
          </cell>
          <cell r="R43">
            <v>37</v>
          </cell>
          <cell r="S43" t="str">
            <v>-</v>
          </cell>
          <cell r="T43">
            <v>34</v>
          </cell>
          <cell r="U43" t="str">
            <v xml:space="preserve"> - </v>
          </cell>
          <cell r="V43">
            <v>37</v>
          </cell>
          <cell r="W43" t="str">
            <v>-</v>
          </cell>
          <cell r="X43">
            <v>37</v>
          </cell>
        </row>
        <row r="44">
          <cell r="A44" t="str">
            <v>5.06,0&lt;=5.09,0</v>
          </cell>
          <cell r="B44">
            <v>32</v>
          </cell>
          <cell r="C44">
            <v>138</v>
          </cell>
          <cell r="D44">
            <v>38</v>
          </cell>
          <cell r="E44">
            <v>14</v>
          </cell>
          <cell r="F44">
            <v>38</v>
          </cell>
          <cell r="G44" t="str">
            <v xml:space="preserve"> - </v>
          </cell>
          <cell r="H44">
            <v>33</v>
          </cell>
          <cell r="I44" t="str">
            <v>-</v>
          </cell>
          <cell r="J44">
            <v>38</v>
          </cell>
          <cell r="K44" t="str">
            <v>-</v>
          </cell>
          <cell r="L44">
            <v>38</v>
          </cell>
          <cell r="M44" t="str">
            <v>5.41,0&lt;=5.44,0</v>
          </cell>
          <cell r="N44">
            <v>32</v>
          </cell>
          <cell r="O44">
            <v>123</v>
          </cell>
          <cell r="P44">
            <v>38</v>
          </cell>
          <cell r="Q44">
            <v>9</v>
          </cell>
          <cell r="R44">
            <v>38</v>
          </cell>
          <cell r="S44" t="str">
            <v>-</v>
          </cell>
          <cell r="T44">
            <v>33</v>
          </cell>
          <cell r="U44">
            <v>1</v>
          </cell>
          <cell r="V44">
            <v>38</v>
          </cell>
          <cell r="W44">
            <v>9</v>
          </cell>
          <cell r="X44">
            <v>38</v>
          </cell>
        </row>
        <row r="45">
          <cell r="A45" t="str">
            <v>5.09,0&lt;=5.12,0</v>
          </cell>
          <cell r="B45">
            <v>31</v>
          </cell>
          <cell r="C45">
            <v>139</v>
          </cell>
          <cell r="D45">
            <v>39</v>
          </cell>
          <cell r="E45" t="str">
            <v>-</v>
          </cell>
          <cell r="F45">
            <v>39</v>
          </cell>
          <cell r="G45">
            <v>6.7</v>
          </cell>
          <cell r="H45">
            <v>32</v>
          </cell>
          <cell r="I45" t="str">
            <v xml:space="preserve"> - </v>
          </cell>
          <cell r="J45">
            <v>39</v>
          </cell>
          <cell r="K45" t="str">
            <v xml:space="preserve"> - </v>
          </cell>
          <cell r="L45">
            <v>39</v>
          </cell>
          <cell r="M45" t="str">
            <v>5.44,0&lt;=5.47,0</v>
          </cell>
          <cell r="N45">
            <v>31</v>
          </cell>
          <cell r="O45">
            <v>124</v>
          </cell>
          <cell r="P45">
            <v>39</v>
          </cell>
          <cell r="Q45" t="str">
            <v>-</v>
          </cell>
          <cell r="R45">
            <v>39</v>
          </cell>
          <cell r="S45">
            <v>7</v>
          </cell>
          <cell r="T45">
            <v>32</v>
          </cell>
          <cell r="U45" t="str">
            <v>-</v>
          </cell>
          <cell r="V45">
            <v>39</v>
          </cell>
          <cell r="W45" t="str">
            <v>-</v>
          </cell>
          <cell r="X45">
            <v>39</v>
          </cell>
        </row>
        <row r="46">
          <cell r="A46" t="str">
            <v>5.12,0&lt;=5.15,0</v>
          </cell>
          <cell r="B46">
            <v>30</v>
          </cell>
          <cell r="C46">
            <v>140</v>
          </cell>
          <cell r="D46">
            <v>40</v>
          </cell>
          <cell r="E46" t="str">
            <v>-</v>
          </cell>
          <cell r="F46">
            <v>40</v>
          </cell>
          <cell r="G46" t="str">
            <v xml:space="preserve"> - </v>
          </cell>
          <cell r="H46">
            <v>31</v>
          </cell>
          <cell r="I46" t="str">
            <v xml:space="preserve"> - </v>
          </cell>
          <cell r="J46">
            <v>40</v>
          </cell>
          <cell r="K46" t="str">
            <v>-</v>
          </cell>
          <cell r="L46">
            <v>40</v>
          </cell>
          <cell r="M46" t="str">
            <v>5.47,0&lt;=5.50,0</v>
          </cell>
          <cell r="N46">
            <v>30</v>
          </cell>
          <cell r="O46">
            <v>125</v>
          </cell>
          <cell r="P46">
            <v>40</v>
          </cell>
          <cell r="Q46" t="str">
            <v>-</v>
          </cell>
          <cell r="R46">
            <v>40</v>
          </cell>
          <cell r="S46" t="str">
            <v>-</v>
          </cell>
          <cell r="T46">
            <v>31</v>
          </cell>
          <cell r="U46" t="str">
            <v xml:space="preserve"> - </v>
          </cell>
          <cell r="V46">
            <v>40</v>
          </cell>
          <cell r="W46" t="str">
            <v xml:space="preserve"> - </v>
          </cell>
          <cell r="X46">
            <v>40</v>
          </cell>
        </row>
        <row r="47">
          <cell r="A47" t="str">
            <v>5.15,0&lt;=5.18,0</v>
          </cell>
          <cell r="B47">
            <v>29</v>
          </cell>
          <cell r="C47">
            <v>141</v>
          </cell>
          <cell r="D47">
            <v>41</v>
          </cell>
          <cell r="E47">
            <v>15</v>
          </cell>
          <cell r="F47">
            <v>41</v>
          </cell>
          <cell r="G47" t="str">
            <v xml:space="preserve"> - </v>
          </cell>
          <cell r="H47">
            <v>30</v>
          </cell>
          <cell r="I47">
            <v>-2</v>
          </cell>
          <cell r="J47">
            <v>41</v>
          </cell>
          <cell r="K47" t="str">
            <v>-</v>
          </cell>
          <cell r="L47">
            <v>41</v>
          </cell>
          <cell r="M47" t="str">
            <v>5.50,0&lt;=5.53,0</v>
          </cell>
          <cell r="N47">
            <v>29</v>
          </cell>
          <cell r="O47">
            <v>126</v>
          </cell>
          <cell r="P47">
            <v>41</v>
          </cell>
          <cell r="Q47">
            <v>10</v>
          </cell>
          <cell r="R47">
            <v>41</v>
          </cell>
          <cell r="S47" t="str">
            <v>-</v>
          </cell>
          <cell r="T47">
            <v>30</v>
          </cell>
          <cell r="U47" t="str">
            <v>-</v>
          </cell>
          <cell r="V47">
            <v>41</v>
          </cell>
          <cell r="W47">
            <v>10</v>
          </cell>
          <cell r="X47">
            <v>41</v>
          </cell>
        </row>
        <row r="48">
          <cell r="A48" t="str">
            <v>5.18,0&lt;=5.21,0</v>
          </cell>
          <cell r="B48">
            <v>28</v>
          </cell>
          <cell r="C48">
            <v>142</v>
          </cell>
          <cell r="D48">
            <v>42</v>
          </cell>
          <cell r="E48" t="str">
            <v>-</v>
          </cell>
          <cell r="F48">
            <v>42</v>
          </cell>
          <cell r="G48">
            <v>6.8</v>
          </cell>
          <cell r="H48">
            <v>29</v>
          </cell>
          <cell r="I48" t="str">
            <v xml:space="preserve"> - </v>
          </cell>
          <cell r="J48">
            <v>42</v>
          </cell>
          <cell r="K48" t="str">
            <v xml:space="preserve"> - </v>
          </cell>
          <cell r="L48">
            <v>42</v>
          </cell>
          <cell r="M48" t="str">
            <v>5.53,0&lt;=5.56,0</v>
          </cell>
          <cell r="N48">
            <v>28</v>
          </cell>
          <cell r="O48">
            <v>127</v>
          </cell>
          <cell r="P48">
            <v>42</v>
          </cell>
          <cell r="Q48" t="str">
            <v>-</v>
          </cell>
          <cell r="R48">
            <v>42</v>
          </cell>
          <cell r="S48">
            <v>7.1</v>
          </cell>
          <cell r="T48">
            <v>29</v>
          </cell>
          <cell r="U48">
            <v>2</v>
          </cell>
          <cell r="V48">
            <v>42</v>
          </cell>
          <cell r="W48" t="str">
            <v>-</v>
          </cell>
          <cell r="X48">
            <v>42</v>
          </cell>
        </row>
        <row r="49">
          <cell r="A49" t="str">
            <v>5.21,0&lt;=5.24,0</v>
          </cell>
          <cell r="B49">
            <v>27</v>
          </cell>
          <cell r="C49">
            <v>143</v>
          </cell>
          <cell r="D49">
            <v>43</v>
          </cell>
          <cell r="E49" t="str">
            <v>-</v>
          </cell>
          <cell r="F49">
            <v>43</v>
          </cell>
          <cell r="G49" t="str">
            <v xml:space="preserve"> - </v>
          </cell>
          <cell r="H49">
            <v>28</v>
          </cell>
          <cell r="I49" t="str">
            <v>-</v>
          </cell>
          <cell r="J49">
            <v>43</v>
          </cell>
          <cell r="K49">
            <v>1</v>
          </cell>
          <cell r="L49">
            <v>43</v>
          </cell>
          <cell r="M49" t="str">
            <v>5.56,0&lt;=5.59,0</v>
          </cell>
          <cell r="N49">
            <v>27</v>
          </cell>
          <cell r="O49">
            <v>128</v>
          </cell>
          <cell r="P49">
            <v>43</v>
          </cell>
          <cell r="Q49" t="str">
            <v>-</v>
          </cell>
          <cell r="R49">
            <v>43</v>
          </cell>
          <cell r="S49" t="str">
            <v>-</v>
          </cell>
          <cell r="T49">
            <v>28</v>
          </cell>
          <cell r="U49" t="str">
            <v xml:space="preserve"> - </v>
          </cell>
          <cell r="V49">
            <v>43</v>
          </cell>
          <cell r="W49" t="str">
            <v>-</v>
          </cell>
          <cell r="X49">
            <v>43</v>
          </cell>
        </row>
        <row r="50">
          <cell r="A50" t="str">
            <v>5.24,0&lt;=5.27,0</v>
          </cell>
          <cell r="B50">
            <v>26</v>
          </cell>
          <cell r="C50">
            <v>144</v>
          </cell>
          <cell r="D50">
            <v>44</v>
          </cell>
          <cell r="E50">
            <v>16</v>
          </cell>
          <cell r="F50">
            <v>44</v>
          </cell>
          <cell r="G50" t="str">
            <v xml:space="preserve"> - </v>
          </cell>
          <cell r="H50">
            <v>27</v>
          </cell>
          <cell r="I50" t="str">
            <v xml:space="preserve"> - </v>
          </cell>
          <cell r="J50">
            <v>44</v>
          </cell>
          <cell r="K50" t="str">
            <v xml:space="preserve"> - </v>
          </cell>
          <cell r="L50">
            <v>44</v>
          </cell>
          <cell r="M50" t="str">
            <v>5.59,0&lt;=6.02,0</v>
          </cell>
          <cell r="N50">
            <v>26</v>
          </cell>
          <cell r="O50">
            <v>129</v>
          </cell>
          <cell r="P50">
            <v>44</v>
          </cell>
          <cell r="Q50">
            <v>11</v>
          </cell>
          <cell r="R50">
            <v>44</v>
          </cell>
          <cell r="S50" t="str">
            <v>-</v>
          </cell>
          <cell r="T50">
            <v>27</v>
          </cell>
          <cell r="U50" t="str">
            <v xml:space="preserve"> - </v>
          </cell>
          <cell r="V50">
            <v>44</v>
          </cell>
          <cell r="W50" t="str">
            <v xml:space="preserve"> - </v>
          </cell>
          <cell r="X50">
            <v>44</v>
          </cell>
        </row>
        <row r="51">
          <cell r="A51" t="str">
            <v>5.27,0&lt;=5.30,0</v>
          </cell>
          <cell r="B51">
            <v>25</v>
          </cell>
          <cell r="C51">
            <v>145</v>
          </cell>
          <cell r="D51">
            <v>45</v>
          </cell>
          <cell r="E51" t="str">
            <v>-</v>
          </cell>
          <cell r="F51">
            <v>45</v>
          </cell>
          <cell r="G51">
            <v>6.9</v>
          </cell>
          <cell r="H51">
            <v>26</v>
          </cell>
          <cell r="I51">
            <v>-1</v>
          </cell>
          <cell r="J51">
            <v>45</v>
          </cell>
          <cell r="K51" t="str">
            <v xml:space="preserve"> - </v>
          </cell>
          <cell r="L51">
            <v>45</v>
          </cell>
          <cell r="M51" t="str">
            <v>6.02,0&lt;=6.05,0</v>
          </cell>
          <cell r="N51">
            <v>25</v>
          </cell>
          <cell r="O51">
            <v>130</v>
          </cell>
          <cell r="P51">
            <v>45</v>
          </cell>
          <cell r="Q51" t="str">
            <v>-</v>
          </cell>
          <cell r="R51">
            <v>45</v>
          </cell>
          <cell r="S51">
            <v>7.2</v>
          </cell>
          <cell r="T51">
            <v>26</v>
          </cell>
          <cell r="U51" t="str">
            <v>-</v>
          </cell>
          <cell r="V51">
            <v>45</v>
          </cell>
          <cell r="W51">
            <v>11</v>
          </cell>
          <cell r="X51">
            <v>45</v>
          </cell>
        </row>
        <row r="52">
          <cell r="A52" t="str">
            <v>5.30,0&lt;=5.34,0</v>
          </cell>
          <cell r="B52">
            <v>24</v>
          </cell>
          <cell r="C52">
            <v>146</v>
          </cell>
          <cell r="D52">
            <v>46</v>
          </cell>
          <cell r="E52" t="str">
            <v>-</v>
          </cell>
          <cell r="F52">
            <v>46</v>
          </cell>
          <cell r="G52" t="str">
            <v xml:space="preserve"> - </v>
          </cell>
          <cell r="H52">
            <v>25</v>
          </cell>
          <cell r="I52" t="str">
            <v xml:space="preserve"> - </v>
          </cell>
          <cell r="J52">
            <v>46</v>
          </cell>
          <cell r="K52" t="str">
            <v>-</v>
          </cell>
          <cell r="L52">
            <v>46</v>
          </cell>
          <cell r="M52" t="str">
            <v>6.05,0&lt;=6.09,0</v>
          </cell>
          <cell r="N52">
            <v>24</v>
          </cell>
          <cell r="O52">
            <v>131</v>
          </cell>
          <cell r="P52">
            <v>46</v>
          </cell>
          <cell r="Q52" t="str">
            <v>-</v>
          </cell>
          <cell r="R52">
            <v>46</v>
          </cell>
          <cell r="S52" t="str">
            <v>-</v>
          </cell>
          <cell r="T52">
            <v>25</v>
          </cell>
          <cell r="U52">
            <v>3</v>
          </cell>
          <cell r="V52">
            <v>46</v>
          </cell>
          <cell r="W52" t="str">
            <v xml:space="preserve"> - </v>
          </cell>
          <cell r="X52">
            <v>46</v>
          </cell>
        </row>
        <row r="53">
          <cell r="A53" t="str">
            <v>5.34,0&lt;=5.38,0</v>
          </cell>
          <cell r="B53">
            <v>23</v>
          </cell>
          <cell r="C53">
            <v>147</v>
          </cell>
          <cell r="D53">
            <v>47</v>
          </cell>
          <cell r="E53">
            <v>17</v>
          </cell>
          <cell r="F53">
            <v>47</v>
          </cell>
          <cell r="G53" t="str">
            <v xml:space="preserve"> - </v>
          </cell>
          <cell r="H53">
            <v>24</v>
          </cell>
          <cell r="I53" t="str">
            <v xml:space="preserve"> - </v>
          </cell>
          <cell r="J53">
            <v>47</v>
          </cell>
          <cell r="K53" t="str">
            <v xml:space="preserve"> - </v>
          </cell>
          <cell r="L53">
            <v>47</v>
          </cell>
          <cell r="M53" t="str">
            <v>6.09,0&lt;=6.13,0</v>
          </cell>
          <cell r="N53">
            <v>23</v>
          </cell>
          <cell r="O53">
            <v>132</v>
          </cell>
          <cell r="P53">
            <v>47</v>
          </cell>
          <cell r="Q53">
            <v>12</v>
          </cell>
          <cell r="R53">
            <v>47</v>
          </cell>
          <cell r="S53" t="str">
            <v>-</v>
          </cell>
          <cell r="T53">
            <v>24</v>
          </cell>
          <cell r="U53" t="str">
            <v xml:space="preserve"> - </v>
          </cell>
          <cell r="V53">
            <v>47</v>
          </cell>
          <cell r="W53" t="str">
            <v>-</v>
          </cell>
          <cell r="X53">
            <v>47</v>
          </cell>
        </row>
        <row r="54">
          <cell r="A54" t="str">
            <v>5.38,0&lt;=5.42,0</v>
          </cell>
          <cell r="B54">
            <v>22</v>
          </cell>
          <cell r="C54">
            <v>148</v>
          </cell>
          <cell r="D54">
            <v>48</v>
          </cell>
          <cell r="E54" t="str">
            <v>-</v>
          </cell>
          <cell r="F54">
            <v>48</v>
          </cell>
          <cell r="G54">
            <v>7</v>
          </cell>
          <cell r="H54">
            <v>23</v>
          </cell>
          <cell r="I54" t="str">
            <v xml:space="preserve"> - </v>
          </cell>
          <cell r="J54">
            <v>48</v>
          </cell>
          <cell r="K54" t="str">
            <v xml:space="preserve"> - </v>
          </cell>
          <cell r="L54">
            <v>48</v>
          </cell>
          <cell r="M54" t="str">
            <v>6.13,0&lt;=6.17,0</v>
          </cell>
          <cell r="N54">
            <v>22</v>
          </cell>
          <cell r="O54">
            <v>133</v>
          </cell>
          <cell r="P54">
            <v>48</v>
          </cell>
          <cell r="Q54" t="str">
            <v>-</v>
          </cell>
          <cell r="R54">
            <v>48</v>
          </cell>
          <cell r="S54">
            <v>7.3</v>
          </cell>
          <cell r="T54">
            <v>23</v>
          </cell>
          <cell r="U54" t="str">
            <v>-</v>
          </cell>
          <cell r="V54">
            <v>48</v>
          </cell>
          <cell r="W54" t="str">
            <v xml:space="preserve"> - </v>
          </cell>
          <cell r="X54">
            <v>48</v>
          </cell>
        </row>
        <row r="55">
          <cell r="A55" t="str">
            <v>5.42,0&lt;=5.46,0</v>
          </cell>
          <cell r="B55">
            <v>21</v>
          </cell>
          <cell r="C55">
            <v>149</v>
          </cell>
          <cell r="D55">
            <v>49</v>
          </cell>
          <cell r="E55" t="str">
            <v>-</v>
          </cell>
          <cell r="F55">
            <v>49</v>
          </cell>
          <cell r="G55" t="str">
            <v xml:space="preserve"> - </v>
          </cell>
          <cell r="H55">
            <v>22</v>
          </cell>
          <cell r="I55" t="str">
            <v>-</v>
          </cell>
          <cell r="J55">
            <v>49</v>
          </cell>
          <cell r="K55" t="str">
            <v xml:space="preserve"> - </v>
          </cell>
          <cell r="L55">
            <v>49</v>
          </cell>
          <cell r="M55" t="str">
            <v>6.17,0&lt;=6.21,0</v>
          </cell>
          <cell r="N55">
            <v>21</v>
          </cell>
          <cell r="O55">
            <v>134</v>
          </cell>
          <cell r="P55">
            <v>49</v>
          </cell>
          <cell r="Q55" t="str">
            <v xml:space="preserve"> - </v>
          </cell>
          <cell r="R55">
            <v>49</v>
          </cell>
          <cell r="S55" t="str">
            <v>-</v>
          </cell>
          <cell r="T55">
            <v>22</v>
          </cell>
          <cell r="U55" t="str">
            <v xml:space="preserve"> - </v>
          </cell>
          <cell r="V55">
            <v>49</v>
          </cell>
          <cell r="W55">
            <v>12</v>
          </cell>
          <cell r="X55">
            <v>49</v>
          </cell>
        </row>
        <row r="56">
          <cell r="A56" t="str">
            <v>5.46,0&lt;=5.50,0</v>
          </cell>
          <cell r="B56">
            <v>20</v>
          </cell>
          <cell r="C56">
            <v>150</v>
          </cell>
          <cell r="D56">
            <v>50</v>
          </cell>
          <cell r="E56">
            <v>18</v>
          </cell>
          <cell r="F56">
            <v>50</v>
          </cell>
          <cell r="G56" t="str">
            <v xml:space="preserve"> - </v>
          </cell>
          <cell r="H56">
            <v>21</v>
          </cell>
          <cell r="I56">
            <v>0</v>
          </cell>
          <cell r="J56">
            <v>50</v>
          </cell>
          <cell r="K56">
            <v>2</v>
          </cell>
          <cell r="L56">
            <v>50</v>
          </cell>
          <cell r="M56" t="str">
            <v>6.21,0&lt;=6.25,0</v>
          </cell>
          <cell r="N56">
            <v>20</v>
          </cell>
          <cell r="O56">
            <v>135</v>
          </cell>
          <cell r="P56">
            <v>50</v>
          </cell>
          <cell r="Q56">
            <v>13</v>
          </cell>
          <cell r="R56">
            <v>50</v>
          </cell>
          <cell r="S56" t="str">
            <v>-</v>
          </cell>
          <cell r="T56">
            <v>21</v>
          </cell>
          <cell r="U56">
            <v>4</v>
          </cell>
          <cell r="V56">
            <v>50</v>
          </cell>
          <cell r="W56" t="str">
            <v>-</v>
          </cell>
          <cell r="X56">
            <v>50</v>
          </cell>
        </row>
        <row r="57">
          <cell r="A57" t="str">
            <v>5.50,0&lt;=5.54,0</v>
          </cell>
          <cell r="B57">
            <v>19</v>
          </cell>
          <cell r="C57">
            <v>152</v>
          </cell>
          <cell r="D57">
            <v>51</v>
          </cell>
          <cell r="E57" t="str">
            <v>-</v>
          </cell>
          <cell r="F57">
            <v>51</v>
          </cell>
          <cell r="G57">
            <v>7.1</v>
          </cell>
          <cell r="H57">
            <v>20</v>
          </cell>
          <cell r="I57" t="str">
            <v>-</v>
          </cell>
          <cell r="J57">
            <v>51</v>
          </cell>
          <cell r="K57" t="str">
            <v>-</v>
          </cell>
          <cell r="L57">
            <v>51</v>
          </cell>
          <cell r="M57" t="str">
            <v>6.25,0&lt;=6.29,0</v>
          </cell>
          <cell r="N57">
            <v>19</v>
          </cell>
          <cell r="O57">
            <v>137</v>
          </cell>
          <cell r="P57">
            <v>51</v>
          </cell>
          <cell r="Q57" t="str">
            <v>-</v>
          </cell>
          <cell r="R57">
            <v>51</v>
          </cell>
          <cell r="S57">
            <v>7.4</v>
          </cell>
          <cell r="T57">
            <v>20</v>
          </cell>
          <cell r="U57" t="str">
            <v>-</v>
          </cell>
          <cell r="V57">
            <v>51</v>
          </cell>
          <cell r="W57" t="str">
            <v>-</v>
          </cell>
          <cell r="X57">
            <v>51</v>
          </cell>
        </row>
        <row r="58">
          <cell r="A58" t="str">
            <v>5.54,0&lt;=5.58,0</v>
          </cell>
          <cell r="B58">
            <v>18</v>
          </cell>
          <cell r="C58">
            <v>154</v>
          </cell>
          <cell r="D58">
            <v>52</v>
          </cell>
          <cell r="E58" t="str">
            <v xml:space="preserve"> - </v>
          </cell>
          <cell r="F58">
            <v>52</v>
          </cell>
          <cell r="G58" t="str">
            <v xml:space="preserve"> - </v>
          </cell>
          <cell r="H58">
            <v>19</v>
          </cell>
          <cell r="I58" t="str">
            <v xml:space="preserve"> - </v>
          </cell>
          <cell r="J58">
            <v>52</v>
          </cell>
          <cell r="K58" t="str">
            <v xml:space="preserve"> - </v>
          </cell>
          <cell r="L58">
            <v>52</v>
          </cell>
          <cell r="M58" t="str">
            <v>6.29,0&lt;=6.33,0</v>
          </cell>
          <cell r="N58">
            <v>18</v>
          </cell>
          <cell r="O58">
            <v>139</v>
          </cell>
          <cell r="P58">
            <v>52</v>
          </cell>
          <cell r="Q58" t="str">
            <v>-</v>
          </cell>
          <cell r="R58">
            <v>52</v>
          </cell>
          <cell r="S58" t="str">
            <v>-</v>
          </cell>
          <cell r="T58">
            <v>19</v>
          </cell>
          <cell r="U58" t="str">
            <v xml:space="preserve"> - </v>
          </cell>
          <cell r="V58">
            <v>52</v>
          </cell>
          <cell r="W58" t="str">
            <v xml:space="preserve"> - </v>
          </cell>
          <cell r="X58">
            <v>52</v>
          </cell>
        </row>
        <row r="59">
          <cell r="A59" t="str">
            <v>5.58,0&lt;=6.02,0</v>
          </cell>
          <cell r="B59">
            <v>17</v>
          </cell>
          <cell r="C59">
            <v>156</v>
          </cell>
          <cell r="D59">
            <v>53</v>
          </cell>
          <cell r="E59">
            <v>19</v>
          </cell>
          <cell r="F59">
            <v>53</v>
          </cell>
          <cell r="G59" t="str">
            <v xml:space="preserve"> - </v>
          </cell>
          <cell r="H59">
            <v>18</v>
          </cell>
          <cell r="I59" t="str">
            <v>-</v>
          </cell>
          <cell r="J59">
            <v>53</v>
          </cell>
          <cell r="K59" t="str">
            <v xml:space="preserve"> - </v>
          </cell>
          <cell r="L59">
            <v>53</v>
          </cell>
          <cell r="M59" t="str">
            <v>6.33,0&lt;=6.37,0</v>
          </cell>
          <cell r="N59">
            <v>17</v>
          </cell>
          <cell r="O59">
            <v>141</v>
          </cell>
          <cell r="P59">
            <v>53</v>
          </cell>
          <cell r="Q59">
            <v>14</v>
          </cell>
          <cell r="R59">
            <v>53</v>
          </cell>
          <cell r="S59" t="str">
            <v>-</v>
          </cell>
          <cell r="T59">
            <v>18</v>
          </cell>
          <cell r="U59">
            <v>5</v>
          </cell>
          <cell r="V59">
            <v>53</v>
          </cell>
          <cell r="W59">
            <v>13</v>
          </cell>
          <cell r="X59">
            <v>53</v>
          </cell>
        </row>
        <row r="60">
          <cell r="A60" t="str">
            <v>6.02,0&lt;=6.06,0</v>
          </cell>
          <cell r="B60">
            <v>16</v>
          </cell>
          <cell r="C60">
            <v>158</v>
          </cell>
          <cell r="D60">
            <v>54</v>
          </cell>
          <cell r="E60" t="str">
            <v xml:space="preserve"> - </v>
          </cell>
          <cell r="F60">
            <v>54</v>
          </cell>
          <cell r="G60">
            <v>7.2</v>
          </cell>
          <cell r="H60">
            <v>17</v>
          </cell>
          <cell r="I60">
            <v>1</v>
          </cell>
          <cell r="J60">
            <v>54</v>
          </cell>
          <cell r="K60" t="str">
            <v xml:space="preserve"> - </v>
          </cell>
          <cell r="L60">
            <v>54</v>
          </cell>
          <cell r="M60" t="str">
            <v>6.37,0&lt;=6.41,0</v>
          </cell>
          <cell r="N60">
            <v>16</v>
          </cell>
          <cell r="O60">
            <v>143</v>
          </cell>
          <cell r="P60">
            <v>54</v>
          </cell>
          <cell r="Q60" t="str">
            <v>-</v>
          </cell>
          <cell r="R60">
            <v>54</v>
          </cell>
          <cell r="S60">
            <v>7.5</v>
          </cell>
          <cell r="T60">
            <v>17</v>
          </cell>
          <cell r="U60" t="str">
            <v>-</v>
          </cell>
          <cell r="V60">
            <v>54</v>
          </cell>
          <cell r="W60" t="str">
            <v xml:space="preserve"> - </v>
          </cell>
          <cell r="X60">
            <v>54</v>
          </cell>
        </row>
        <row r="61">
          <cell r="A61" t="str">
            <v>6.06,0&lt;=6.10,0</v>
          </cell>
          <cell r="B61">
            <v>15</v>
          </cell>
          <cell r="C61">
            <v>160</v>
          </cell>
          <cell r="D61">
            <v>55</v>
          </cell>
          <cell r="E61">
            <v>20</v>
          </cell>
          <cell r="F61">
            <v>55</v>
          </cell>
          <cell r="G61" t="str">
            <v xml:space="preserve"> - </v>
          </cell>
          <cell r="H61">
            <v>16</v>
          </cell>
          <cell r="I61" t="str">
            <v xml:space="preserve"> - </v>
          </cell>
          <cell r="J61">
            <v>55</v>
          </cell>
          <cell r="K61" t="str">
            <v xml:space="preserve"> - </v>
          </cell>
          <cell r="L61">
            <v>55</v>
          </cell>
          <cell r="M61" t="str">
            <v>6.41,0&lt;=6.45,0</v>
          </cell>
          <cell r="N61">
            <v>15</v>
          </cell>
          <cell r="O61">
            <v>145</v>
          </cell>
          <cell r="P61">
            <v>55</v>
          </cell>
          <cell r="Q61" t="str">
            <v xml:space="preserve"> - </v>
          </cell>
          <cell r="R61">
            <v>55</v>
          </cell>
          <cell r="S61" t="str">
            <v>-</v>
          </cell>
          <cell r="T61">
            <v>16</v>
          </cell>
          <cell r="U61" t="str">
            <v xml:space="preserve"> - </v>
          </cell>
          <cell r="V61">
            <v>55</v>
          </cell>
          <cell r="W61" t="str">
            <v>-</v>
          </cell>
          <cell r="X61">
            <v>55</v>
          </cell>
        </row>
        <row r="62">
          <cell r="A62" t="str">
            <v>6.10,0&lt;=6.15,0</v>
          </cell>
          <cell r="B62">
            <v>14</v>
          </cell>
          <cell r="C62">
            <v>162</v>
          </cell>
          <cell r="D62">
            <v>56</v>
          </cell>
          <cell r="E62" t="str">
            <v xml:space="preserve"> - </v>
          </cell>
          <cell r="F62">
            <v>56</v>
          </cell>
          <cell r="G62" t="str">
            <v xml:space="preserve"> - </v>
          </cell>
          <cell r="H62">
            <v>15</v>
          </cell>
          <cell r="I62" t="str">
            <v xml:space="preserve"> - </v>
          </cell>
          <cell r="J62">
            <v>56</v>
          </cell>
          <cell r="K62" t="str">
            <v>-</v>
          </cell>
          <cell r="L62">
            <v>56</v>
          </cell>
          <cell r="M62" t="str">
            <v>6.45,0&lt;=6.50,0</v>
          </cell>
          <cell r="N62">
            <v>14</v>
          </cell>
          <cell r="O62">
            <v>147</v>
          </cell>
          <cell r="P62">
            <v>56</v>
          </cell>
          <cell r="Q62">
            <v>15</v>
          </cell>
          <cell r="R62">
            <v>56</v>
          </cell>
          <cell r="S62" t="str">
            <v>-</v>
          </cell>
          <cell r="T62">
            <v>15</v>
          </cell>
          <cell r="U62">
            <v>6</v>
          </cell>
          <cell r="V62">
            <v>56</v>
          </cell>
          <cell r="W62">
            <v>14</v>
          </cell>
          <cell r="X62">
            <v>56</v>
          </cell>
        </row>
        <row r="63">
          <cell r="A63" t="str">
            <v>6.15,0&lt;=6.20,0</v>
          </cell>
          <cell r="B63">
            <v>13</v>
          </cell>
          <cell r="C63">
            <v>164</v>
          </cell>
          <cell r="D63">
            <v>57</v>
          </cell>
          <cell r="E63">
            <v>21</v>
          </cell>
          <cell r="F63">
            <v>57</v>
          </cell>
          <cell r="G63">
            <v>7.3</v>
          </cell>
          <cell r="H63">
            <v>14</v>
          </cell>
          <cell r="I63">
            <v>2</v>
          </cell>
          <cell r="J63">
            <v>57</v>
          </cell>
          <cell r="K63" t="str">
            <v xml:space="preserve"> - </v>
          </cell>
          <cell r="L63">
            <v>57</v>
          </cell>
          <cell r="M63" t="str">
            <v>6.50,0&lt;=6.55,0</v>
          </cell>
          <cell r="N63">
            <v>13</v>
          </cell>
          <cell r="O63">
            <v>149</v>
          </cell>
          <cell r="P63">
            <v>57</v>
          </cell>
          <cell r="Q63" t="str">
            <v>-</v>
          </cell>
          <cell r="R63">
            <v>57</v>
          </cell>
          <cell r="S63">
            <v>7.6</v>
          </cell>
          <cell r="T63">
            <v>14</v>
          </cell>
          <cell r="U63" t="str">
            <v>-</v>
          </cell>
          <cell r="V63">
            <v>57</v>
          </cell>
          <cell r="W63">
            <v>15</v>
          </cell>
          <cell r="X63">
            <v>57</v>
          </cell>
        </row>
        <row r="64">
          <cell r="A64" t="str">
            <v>6.20,0&lt;=6.25,0</v>
          </cell>
          <cell r="B64">
            <v>12</v>
          </cell>
          <cell r="C64">
            <v>166</v>
          </cell>
          <cell r="D64">
            <v>58</v>
          </cell>
          <cell r="E64" t="str">
            <v>-</v>
          </cell>
          <cell r="F64">
            <v>58</v>
          </cell>
          <cell r="G64" t="str">
            <v xml:space="preserve"> - </v>
          </cell>
          <cell r="H64">
            <v>13</v>
          </cell>
          <cell r="I64" t="str">
            <v xml:space="preserve"> - </v>
          </cell>
          <cell r="J64">
            <v>58</v>
          </cell>
          <cell r="K64" t="str">
            <v xml:space="preserve"> - </v>
          </cell>
          <cell r="L64">
            <v>58</v>
          </cell>
          <cell r="M64" t="str">
            <v>6.55,0&lt;=7.00,0</v>
          </cell>
          <cell r="N64">
            <v>12</v>
          </cell>
          <cell r="O64">
            <v>151</v>
          </cell>
          <cell r="P64">
            <v>58</v>
          </cell>
          <cell r="Q64">
            <v>16</v>
          </cell>
          <cell r="R64">
            <v>58</v>
          </cell>
          <cell r="S64" t="str">
            <v>-</v>
          </cell>
          <cell r="T64">
            <v>13</v>
          </cell>
          <cell r="U64">
            <v>7</v>
          </cell>
          <cell r="V64">
            <v>58</v>
          </cell>
          <cell r="W64">
            <v>16</v>
          </cell>
          <cell r="X64">
            <v>58</v>
          </cell>
        </row>
        <row r="65">
          <cell r="A65" t="str">
            <v>6.25,0&lt;=6.30,0</v>
          </cell>
          <cell r="B65">
            <v>11</v>
          </cell>
          <cell r="C65">
            <v>168</v>
          </cell>
          <cell r="D65">
            <v>59</v>
          </cell>
          <cell r="E65">
            <v>22</v>
          </cell>
          <cell r="F65">
            <v>59</v>
          </cell>
          <cell r="G65" t="str">
            <v xml:space="preserve"> - </v>
          </cell>
          <cell r="H65">
            <v>12</v>
          </cell>
          <cell r="I65" t="str">
            <v xml:space="preserve"> - </v>
          </cell>
          <cell r="J65">
            <v>59</v>
          </cell>
          <cell r="K65" t="str">
            <v xml:space="preserve"> - </v>
          </cell>
          <cell r="L65">
            <v>59</v>
          </cell>
          <cell r="M65" t="str">
            <v>7.00,0&lt;=7.05,0</v>
          </cell>
          <cell r="N65">
            <v>11</v>
          </cell>
          <cell r="O65">
            <v>153</v>
          </cell>
          <cell r="P65">
            <v>59</v>
          </cell>
          <cell r="Q65" t="str">
            <v xml:space="preserve"> - </v>
          </cell>
          <cell r="R65">
            <v>59</v>
          </cell>
          <cell r="S65" t="str">
            <v>-</v>
          </cell>
          <cell r="T65">
            <v>12</v>
          </cell>
          <cell r="U65" t="str">
            <v xml:space="preserve"> - </v>
          </cell>
          <cell r="V65">
            <v>59</v>
          </cell>
          <cell r="W65">
            <v>17</v>
          </cell>
          <cell r="X65">
            <v>59</v>
          </cell>
        </row>
        <row r="66">
          <cell r="A66" t="str">
            <v>6.30,0&lt;=6.35,0</v>
          </cell>
          <cell r="B66">
            <v>10</v>
          </cell>
          <cell r="C66">
            <v>170</v>
          </cell>
          <cell r="D66">
            <v>60</v>
          </cell>
          <cell r="E66" t="str">
            <v xml:space="preserve"> - </v>
          </cell>
          <cell r="F66">
            <v>60</v>
          </cell>
          <cell r="G66">
            <v>7.4</v>
          </cell>
          <cell r="H66">
            <v>11</v>
          </cell>
          <cell r="I66">
            <v>3</v>
          </cell>
          <cell r="J66">
            <v>60</v>
          </cell>
          <cell r="K66" t="str">
            <v xml:space="preserve"> - </v>
          </cell>
          <cell r="L66">
            <v>60</v>
          </cell>
          <cell r="M66" t="str">
            <v>7.05,0&lt;=7.10,0</v>
          </cell>
          <cell r="N66">
            <v>10</v>
          </cell>
          <cell r="O66">
            <v>155</v>
          </cell>
          <cell r="P66">
            <v>60</v>
          </cell>
          <cell r="Q66">
            <v>17</v>
          </cell>
          <cell r="R66">
            <v>60</v>
          </cell>
          <cell r="S66">
            <v>7.7</v>
          </cell>
          <cell r="T66">
            <v>11</v>
          </cell>
          <cell r="U66">
            <v>8</v>
          </cell>
          <cell r="V66">
            <v>60</v>
          </cell>
          <cell r="W66">
            <v>18</v>
          </cell>
          <cell r="X66">
            <v>60</v>
          </cell>
        </row>
        <row r="67">
          <cell r="A67" t="str">
            <v>6.35,0&lt;=6.40,0</v>
          </cell>
          <cell r="B67">
            <v>9</v>
          </cell>
          <cell r="C67">
            <v>172</v>
          </cell>
          <cell r="D67">
            <v>61</v>
          </cell>
          <cell r="E67">
            <v>23</v>
          </cell>
          <cell r="F67">
            <v>61</v>
          </cell>
          <cell r="G67" t="str">
            <v xml:space="preserve"> - </v>
          </cell>
          <cell r="H67">
            <v>10</v>
          </cell>
          <cell r="I67" t="str">
            <v>-</v>
          </cell>
          <cell r="J67">
            <v>61</v>
          </cell>
          <cell r="K67" t="str">
            <v xml:space="preserve"> - </v>
          </cell>
          <cell r="L67">
            <v>61</v>
          </cell>
          <cell r="M67" t="str">
            <v>7.10,0&lt;=7.15,0</v>
          </cell>
          <cell r="N67">
            <v>9</v>
          </cell>
          <cell r="O67">
            <v>157</v>
          </cell>
          <cell r="P67">
            <v>61</v>
          </cell>
          <cell r="Q67">
            <v>18</v>
          </cell>
          <cell r="R67">
            <v>61</v>
          </cell>
          <cell r="S67" t="str">
            <v>-</v>
          </cell>
          <cell r="T67">
            <v>10</v>
          </cell>
          <cell r="U67" t="str">
            <v xml:space="preserve"> - </v>
          </cell>
          <cell r="V67">
            <v>61</v>
          </cell>
          <cell r="W67">
            <v>19</v>
          </cell>
          <cell r="X67">
            <v>61</v>
          </cell>
        </row>
        <row r="68">
          <cell r="A68" t="str">
            <v>6.40,0&lt;=6.45,0</v>
          </cell>
          <cell r="B68">
            <v>8</v>
          </cell>
          <cell r="C68">
            <v>174</v>
          </cell>
          <cell r="D68">
            <v>62</v>
          </cell>
          <cell r="E68" t="str">
            <v xml:space="preserve"> - </v>
          </cell>
          <cell r="F68">
            <v>62</v>
          </cell>
          <cell r="G68" t="str">
            <v xml:space="preserve"> - </v>
          </cell>
          <cell r="H68">
            <v>9</v>
          </cell>
          <cell r="I68">
            <v>4</v>
          </cell>
          <cell r="J68">
            <v>62</v>
          </cell>
          <cell r="K68" t="str">
            <v xml:space="preserve"> - </v>
          </cell>
          <cell r="L68">
            <v>62</v>
          </cell>
          <cell r="M68" t="str">
            <v>7.15,0&lt;=7.20,0</v>
          </cell>
          <cell r="N68">
            <v>8</v>
          </cell>
          <cell r="O68">
            <v>159</v>
          </cell>
          <cell r="P68">
            <v>62</v>
          </cell>
          <cell r="Q68">
            <v>19</v>
          </cell>
          <cell r="R68">
            <v>62</v>
          </cell>
          <cell r="S68" t="str">
            <v>-</v>
          </cell>
          <cell r="T68">
            <v>9</v>
          </cell>
          <cell r="U68">
            <v>9</v>
          </cell>
          <cell r="V68">
            <v>62</v>
          </cell>
          <cell r="W68">
            <v>21</v>
          </cell>
          <cell r="X68">
            <v>62</v>
          </cell>
        </row>
        <row r="69">
          <cell r="A69" t="str">
            <v>6.45,0&lt;=6.50,0</v>
          </cell>
          <cell r="B69">
            <v>7</v>
          </cell>
          <cell r="C69">
            <v>176</v>
          </cell>
          <cell r="D69">
            <v>63</v>
          </cell>
          <cell r="E69">
            <v>24</v>
          </cell>
          <cell r="F69">
            <v>63</v>
          </cell>
          <cell r="G69">
            <v>7.5</v>
          </cell>
          <cell r="H69">
            <v>8</v>
          </cell>
          <cell r="I69">
            <v>5</v>
          </cell>
          <cell r="J69">
            <v>63</v>
          </cell>
          <cell r="K69">
            <v>3</v>
          </cell>
          <cell r="L69">
            <v>63</v>
          </cell>
          <cell r="M69" t="str">
            <v>7.20,0&lt;=7.25,0</v>
          </cell>
          <cell r="N69">
            <v>7</v>
          </cell>
          <cell r="O69">
            <v>161</v>
          </cell>
          <cell r="P69">
            <v>63</v>
          </cell>
          <cell r="Q69">
            <v>20</v>
          </cell>
          <cell r="R69">
            <v>63</v>
          </cell>
          <cell r="S69">
            <v>7.8</v>
          </cell>
          <cell r="T69">
            <v>8</v>
          </cell>
          <cell r="U69" t="str">
            <v>-</v>
          </cell>
          <cell r="V69">
            <v>63</v>
          </cell>
          <cell r="W69">
            <v>23</v>
          </cell>
          <cell r="X69">
            <v>63</v>
          </cell>
        </row>
        <row r="70">
          <cell r="A70" t="str">
            <v>6.50,0&lt;=6.55,0</v>
          </cell>
          <cell r="B70">
            <v>6</v>
          </cell>
          <cell r="C70">
            <v>178</v>
          </cell>
          <cell r="D70">
            <v>64</v>
          </cell>
          <cell r="E70" t="str">
            <v>-</v>
          </cell>
          <cell r="F70">
            <v>64</v>
          </cell>
          <cell r="G70" t="str">
            <v xml:space="preserve"> - </v>
          </cell>
          <cell r="H70">
            <v>7</v>
          </cell>
          <cell r="I70">
            <v>6</v>
          </cell>
          <cell r="J70">
            <v>64</v>
          </cell>
          <cell r="K70" t="str">
            <v xml:space="preserve"> - </v>
          </cell>
          <cell r="L70">
            <v>64</v>
          </cell>
          <cell r="M70" t="str">
            <v>7.25,0&lt;=7.30,0</v>
          </cell>
          <cell r="N70">
            <v>6</v>
          </cell>
          <cell r="O70">
            <v>163</v>
          </cell>
          <cell r="P70">
            <v>64</v>
          </cell>
          <cell r="Q70">
            <v>21</v>
          </cell>
          <cell r="R70">
            <v>64</v>
          </cell>
          <cell r="S70" t="str">
            <v>-</v>
          </cell>
          <cell r="T70">
            <v>7</v>
          </cell>
          <cell r="U70">
            <v>10</v>
          </cell>
          <cell r="V70">
            <v>64</v>
          </cell>
          <cell r="W70">
            <v>25</v>
          </cell>
          <cell r="X70">
            <v>64</v>
          </cell>
        </row>
        <row r="71">
          <cell r="A71" t="str">
            <v>6.55,0&lt;=7.00,0</v>
          </cell>
          <cell r="B71">
            <v>5</v>
          </cell>
          <cell r="C71">
            <v>180</v>
          </cell>
          <cell r="D71">
            <v>65</v>
          </cell>
          <cell r="E71">
            <v>25</v>
          </cell>
          <cell r="F71">
            <v>65</v>
          </cell>
          <cell r="G71" t="str">
            <v xml:space="preserve"> - </v>
          </cell>
          <cell r="H71">
            <v>6</v>
          </cell>
          <cell r="I71">
            <v>7</v>
          </cell>
          <cell r="J71">
            <v>65</v>
          </cell>
          <cell r="K71" t="str">
            <v xml:space="preserve"> - </v>
          </cell>
          <cell r="L71">
            <v>65</v>
          </cell>
          <cell r="M71" t="str">
            <v>7.30,0&lt;=7.35,0</v>
          </cell>
          <cell r="N71">
            <v>5</v>
          </cell>
          <cell r="O71">
            <v>165</v>
          </cell>
          <cell r="P71">
            <v>65</v>
          </cell>
          <cell r="Q71">
            <v>22</v>
          </cell>
          <cell r="R71">
            <v>65</v>
          </cell>
          <cell r="S71" t="str">
            <v>-</v>
          </cell>
          <cell r="T71">
            <v>6</v>
          </cell>
          <cell r="U71">
            <v>11</v>
          </cell>
          <cell r="V71">
            <v>65</v>
          </cell>
          <cell r="W71">
            <v>27</v>
          </cell>
          <cell r="X71">
            <v>65</v>
          </cell>
        </row>
        <row r="72">
          <cell r="A72" t="str">
            <v>7.00,0&lt;=7.05,0</v>
          </cell>
          <cell r="B72">
            <v>4</v>
          </cell>
          <cell r="C72">
            <v>183</v>
          </cell>
          <cell r="D72">
            <v>66</v>
          </cell>
          <cell r="E72" t="str">
            <v>-</v>
          </cell>
          <cell r="F72">
            <v>66</v>
          </cell>
          <cell r="G72">
            <v>7.6</v>
          </cell>
          <cell r="H72">
            <v>5</v>
          </cell>
          <cell r="I72">
            <v>8</v>
          </cell>
          <cell r="J72">
            <v>66</v>
          </cell>
          <cell r="K72" t="str">
            <v xml:space="preserve"> - </v>
          </cell>
          <cell r="L72">
            <v>66</v>
          </cell>
          <cell r="M72" t="str">
            <v>7.35,0&lt;=7.40,0</v>
          </cell>
          <cell r="N72">
            <v>4</v>
          </cell>
          <cell r="O72">
            <v>168</v>
          </cell>
          <cell r="P72">
            <v>66</v>
          </cell>
          <cell r="Q72">
            <v>23</v>
          </cell>
          <cell r="R72">
            <v>66</v>
          </cell>
          <cell r="S72">
            <v>7.9</v>
          </cell>
          <cell r="T72">
            <v>5</v>
          </cell>
          <cell r="U72">
            <v>12</v>
          </cell>
          <cell r="V72">
            <v>66</v>
          </cell>
          <cell r="W72">
            <v>29</v>
          </cell>
          <cell r="X72">
            <v>66</v>
          </cell>
        </row>
        <row r="73">
          <cell r="A73" t="str">
            <v>7.05,0&lt;=7.10,0</v>
          </cell>
          <cell r="B73">
            <v>3</v>
          </cell>
          <cell r="C73">
            <v>186</v>
          </cell>
          <cell r="D73">
            <v>67</v>
          </cell>
          <cell r="E73">
            <v>26</v>
          </cell>
          <cell r="F73">
            <v>67</v>
          </cell>
          <cell r="G73" t="str">
            <v xml:space="preserve"> - </v>
          </cell>
          <cell r="H73">
            <v>4</v>
          </cell>
          <cell r="I73">
            <v>9</v>
          </cell>
          <cell r="J73">
            <v>67</v>
          </cell>
          <cell r="K73" t="str">
            <v xml:space="preserve"> - </v>
          </cell>
          <cell r="L73">
            <v>67</v>
          </cell>
          <cell r="M73" t="str">
            <v>7.40,0&lt;=7.45,0</v>
          </cell>
          <cell r="N73">
            <v>3</v>
          </cell>
          <cell r="O73">
            <v>171</v>
          </cell>
          <cell r="P73">
            <v>67</v>
          </cell>
          <cell r="Q73">
            <v>24</v>
          </cell>
          <cell r="R73">
            <v>67</v>
          </cell>
          <cell r="S73" t="str">
            <v>-</v>
          </cell>
          <cell r="T73">
            <v>4</v>
          </cell>
          <cell r="U73">
            <v>13</v>
          </cell>
          <cell r="V73">
            <v>67</v>
          </cell>
          <cell r="W73">
            <v>32</v>
          </cell>
          <cell r="X73">
            <v>67</v>
          </cell>
        </row>
        <row r="74">
          <cell r="A74" t="str">
            <v>7.10,0&lt;=7.15,0</v>
          </cell>
          <cell r="B74">
            <v>2</v>
          </cell>
          <cell r="C74">
            <v>189</v>
          </cell>
          <cell r="D74">
            <v>68</v>
          </cell>
          <cell r="E74">
            <v>27</v>
          </cell>
          <cell r="F74">
            <v>68</v>
          </cell>
          <cell r="G74" t="str">
            <v>-</v>
          </cell>
          <cell r="H74">
            <v>3</v>
          </cell>
          <cell r="I74">
            <v>10</v>
          </cell>
          <cell r="J74">
            <v>68</v>
          </cell>
          <cell r="K74">
            <v>4</v>
          </cell>
          <cell r="L74">
            <v>68</v>
          </cell>
          <cell r="M74" t="str">
            <v>7.45,0&lt;=7.50,0</v>
          </cell>
          <cell r="N74">
            <v>2</v>
          </cell>
          <cell r="O74">
            <v>174</v>
          </cell>
          <cell r="P74">
            <v>68</v>
          </cell>
          <cell r="Q74">
            <v>25</v>
          </cell>
          <cell r="R74">
            <v>68</v>
          </cell>
          <cell r="S74">
            <v>8</v>
          </cell>
          <cell r="T74">
            <v>3</v>
          </cell>
          <cell r="U74">
            <v>14</v>
          </cell>
          <cell r="V74">
            <v>68</v>
          </cell>
          <cell r="W74">
            <v>36</v>
          </cell>
          <cell r="X74">
            <v>68</v>
          </cell>
        </row>
        <row r="75">
          <cell r="A75" t="str">
            <v>7.15,0&lt;=7.20,0</v>
          </cell>
          <cell r="B75">
            <v>1</v>
          </cell>
          <cell r="C75">
            <v>192</v>
          </cell>
          <cell r="D75">
            <v>69</v>
          </cell>
          <cell r="E75">
            <v>28</v>
          </cell>
          <cell r="F75">
            <v>69</v>
          </cell>
          <cell r="G75" t="str">
            <v xml:space="preserve"> - </v>
          </cell>
          <cell r="H75">
            <v>2</v>
          </cell>
          <cell r="I75">
            <v>11</v>
          </cell>
          <cell r="J75">
            <v>69</v>
          </cell>
          <cell r="K75">
            <v>5</v>
          </cell>
          <cell r="L75">
            <v>69</v>
          </cell>
          <cell r="M75" t="str">
            <v>7.50,0&lt;=7.55,0</v>
          </cell>
          <cell r="N75">
            <v>1</v>
          </cell>
          <cell r="O75">
            <v>177</v>
          </cell>
          <cell r="P75">
            <v>69</v>
          </cell>
          <cell r="Q75">
            <v>26</v>
          </cell>
          <cell r="R75">
            <v>69</v>
          </cell>
          <cell r="S75" t="str">
            <v>-</v>
          </cell>
          <cell r="T75">
            <v>2</v>
          </cell>
          <cell r="U75">
            <v>15</v>
          </cell>
          <cell r="V75">
            <v>69</v>
          </cell>
          <cell r="W75">
            <v>38</v>
          </cell>
          <cell r="X75">
            <v>69</v>
          </cell>
        </row>
        <row r="76">
          <cell r="A76" t="str">
            <v>7.20,0</v>
          </cell>
          <cell r="B76">
            <v>1</v>
          </cell>
          <cell r="C76">
            <v>195</v>
          </cell>
          <cell r="D76">
            <v>70</v>
          </cell>
          <cell r="E76">
            <v>29</v>
          </cell>
          <cell r="F76">
            <v>70</v>
          </cell>
          <cell r="G76">
            <v>7.7</v>
          </cell>
          <cell r="H76">
            <v>1</v>
          </cell>
          <cell r="I76">
            <v>12</v>
          </cell>
          <cell r="J76">
            <v>70</v>
          </cell>
          <cell r="K76">
            <v>6</v>
          </cell>
          <cell r="L76">
            <v>70</v>
          </cell>
          <cell r="M76" t="str">
            <v>7.55,0</v>
          </cell>
          <cell r="N76">
            <v>1</v>
          </cell>
          <cell r="O76">
            <v>180</v>
          </cell>
          <cell r="P76">
            <v>70</v>
          </cell>
          <cell r="Q76">
            <v>27</v>
          </cell>
          <cell r="R76">
            <v>70</v>
          </cell>
          <cell r="S76">
            <v>8.1</v>
          </cell>
          <cell r="T76">
            <v>1</v>
          </cell>
          <cell r="U76">
            <v>16</v>
          </cell>
          <cell r="V76">
            <v>70</v>
          </cell>
          <cell r="W76">
            <v>40</v>
          </cell>
          <cell r="X76">
            <v>70</v>
          </cell>
        </row>
        <row r="77">
          <cell r="A77" t="str">
            <v>&gt;7.20,0</v>
          </cell>
          <cell r="B77">
            <v>0</v>
          </cell>
          <cell r="C77" t="str">
            <v>&gt;195</v>
          </cell>
          <cell r="D77">
            <v>70</v>
          </cell>
          <cell r="E77" t="str">
            <v>&gt;29</v>
          </cell>
          <cell r="F77">
            <v>70</v>
          </cell>
          <cell r="G77" t="str">
            <v>&gt;7,7</v>
          </cell>
          <cell r="H77">
            <v>0</v>
          </cell>
          <cell r="I77" t="str">
            <v>&gt;12</v>
          </cell>
          <cell r="J77">
            <v>70</v>
          </cell>
          <cell r="K77" t="str">
            <v>&gt;6</v>
          </cell>
          <cell r="L77">
            <v>70</v>
          </cell>
          <cell r="M77" t="str">
            <v>&gt;7.55,0</v>
          </cell>
          <cell r="N77">
            <v>0</v>
          </cell>
          <cell r="O77" t="str">
            <v>&gt;180</v>
          </cell>
          <cell r="P77">
            <v>70</v>
          </cell>
          <cell r="Q77" t="str">
            <v>&gt;27</v>
          </cell>
          <cell r="R77">
            <v>70</v>
          </cell>
          <cell r="S77" t="str">
            <v>&gt;8,1</v>
          </cell>
          <cell r="T77">
            <v>0</v>
          </cell>
          <cell r="U77" t="str">
            <v>&gt;16</v>
          </cell>
          <cell r="V77">
            <v>70</v>
          </cell>
          <cell r="W77" t="str">
            <v>&gt;40</v>
          </cell>
          <cell r="X77">
            <v>70</v>
          </cell>
        </row>
        <row r="78">
          <cell r="A78">
            <v>0</v>
          </cell>
          <cell r="B78">
            <v>0</v>
          </cell>
          <cell r="C78" t="str">
            <v xml:space="preserve"> </v>
          </cell>
          <cell r="F78">
            <v>0</v>
          </cell>
          <cell r="G78">
            <v>0</v>
          </cell>
          <cell r="H78">
            <v>0</v>
          </cell>
          <cell r="J78">
            <v>0</v>
          </cell>
          <cell r="L78">
            <v>0</v>
          </cell>
          <cell r="M78">
            <v>0</v>
          </cell>
          <cell r="N78">
            <v>0</v>
          </cell>
          <cell r="R78">
            <v>0</v>
          </cell>
          <cell r="S78">
            <v>0</v>
          </cell>
          <cell r="T78">
            <v>0</v>
          </cell>
          <cell r="V78">
            <v>0</v>
          </cell>
        </row>
        <row r="79">
          <cell r="D79">
            <v>0</v>
          </cell>
          <cell r="F79">
            <v>0</v>
          </cell>
          <cell r="G79">
            <v>0</v>
          </cell>
          <cell r="H79">
            <v>0</v>
          </cell>
          <cell r="J79">
            <v>0</v>
          </cell>
          <cell r="P79">
            <v>0</v>
          </cell>
          <cell r="R79">
            <v>0</v>
          </cell>
          <cell r="S79">
            <v>0</v>
          </cell>
          <cell r="T79">
            <v>0</v>
          </cell>
          <cell r="V79">
            <v>0</v>
          </cell>
        </row>
      </sheetData>
      <sheetData sheetId="1">
        <row r="5">
          <cell r="A5" t="str">
            <v>&lt;3.35,0</v>
          </cell>
          <cell r="B5">
            <v>70</v>
          </cell>
          <cell r="C5" t="str">
            <v>&gt;200</v>
          </cell>
          <cell r="D5">
            <v>70</v>
          </cell>
          <cell r="E5" t="str">
            <v>&gt;31</v>
          </cell>
          <cell r="F5">
            <v>70</v>
          </cell>
          <cell r="G5">
            <v>0</v>
          </cell>
          <cell r="H5">
            <v>0</v>
          </cell>
          <cell r="I5" t="str">
            <v>&gt;15</v>
          </cell>
          <cell r="J5">
            <v>70</v>
          </cell>
          <cell r="K5" t="str">
            <v>&gt;7</v>
          </cell>
          <cell r="L5">
            <v>70</v>
          </cell>
          <cell r="M5" t="str">
            <v>&lt;3.55,0</v>
          </cell>
          <cell r="N5">
            <v>70</v>
          </cell>
          <cell r="O5" t="str">
            <v>&gt;185</v>
          </cell>
          <cell r="P5">
            <v>70</v>
          </cell>
          <cell r="Q5" t="str">
            <v>&gt;29</v>
          </cell>
          <cell r="R5">
            <v>70</v>
          </cell>
          <cell r="S5">
            <v>0</v>
          </cell>
          <cell r="T5">
            <v>0</v>
          </cell>
          <cell r="U5" t="str">
            <v>&gt;18</v>
          </cell>
          <cell r="V5">
            <v>70</v>
          </cell>
          <cell r="W5" t="str">
            <v>&gt;43</v>
          </cell>
          <cell r="X5">
            <v>70</v>
          </cell>
        </row>
        <row r="6">
          <cell r="A6" t="str">
            <v>3.35,0</v>
          </cell>
          <cell r="B6">
            <v>70</v>
          </cell>
          <cell r="C6">
            <v>0</v>
          </cell>
          <cell r="D6">
            <v>0</v>
          </cell>
          <cell r="E6">
            <v>0</v>
          </cell>
          <cell r="F6">
            <v>0</v>
          </cell>
          <cell r="G6">
            <v>2</v>
          </cell>
          <cell r="H6">
            <v>70</v>
          </cell>
          <cell r="I6">
            <v>-99</v>
          </cell>
          <cell r="J6">
            <v>0</v>
          </cell>
          <cell r="K6">
            <v>0</v>
          </cell>
          <cell r="L6">
            <v>0</v>
          </cell>
          <cell r="M6" t="str">
            <v>3.55,0</v>
          </cell>
          <cell r="N6">
            <v>70</v>
          </cell>
          <cell r="O6">
            <v>0</v>
          </cell>
          <cell r="P6">
            <v>0</v>
          </cell>
          <cell r="Q6">
            <v>0</v>
          </cell>
          <cell r="R6">
            <v>0</v>
          </cell>
          <cell r="S6">
            <v>2</v>
          </cell>
          <cell r="T6">
            <v>70</v>
          </cell>
          <cell r="U6">
            <v>-99</v>
          </cell>
          <cell r="V6">
            <v>0</v>
          </cell>
          <cell r="W6">
            <v>0</v>
          </cell>
          <cell r="X6">
            <v>0</v>
          </cell>
        </row>
        <row r="7">
          <cell r="A7" t="str">
            <v>3.35,0&lt;=3.38,0</v>
          </cell>
          <cell r="B7">
            <v>69</v>
          </cell>
          <cell r="C7">
            <v>70</v>
          </cell>
          <cell r="D7">
            <v>1</v>
          </cell>
          <cell r="E7" t="str">
            <v>-</v>
          </cell>
          <cell r="F7">
            <v>1</v>
          </cell>
          <cell r="G7">
            <v>5.2</v>
          </cell>
          <cell r="H7">
            <v>70</v>
          </cell>
          <cell r="I7" t="str">
            <v>-</v>
          </cell>
          <cell r="J7">
            <v>1</v>
          </cell>
          <cell r="K7" t="str">
            <v>-</v>
          </cell>
          <cell r="L7">
            <v>1</v>
          </cell>
          <cell r="M7" t="str">
            <v>3.55,0&lt;=3.59,0</v>
          </cell>
          <cell r="N7">
            <v>69</v>
          </cell>
          <cell r="O7">
            <v>58</v>
          </cell>
          <cell r="P7">
            <v>1</v>
          </cell>
          <cell r="Q7" t="str">
            <v>-</v>
          </cell>
          <cell r="R7">
            <v>1</v>
          </cell>
          <cell r="S7">
            <v>5.5</v>
          </cell>
          <cell r="T7">
            <v>70</v>
          </cell>
          <cell r="U7" t="str">
            <v>-</v>
          </cell>
          <cell r="V7">
            <v>1</v>
          </cell>
          <cell r="W7" t="str">
            <v>-</v>
          </cell>
          <cell r="X7">
            <v>1</v>
          </cell>
        </row>
        <row r="8">
          <cell r="A8" t="str">
            <v>3.38,0&lt;=3.41,0</v>
          </cell>
          <cell r="B8">
            <v>68</v>
          </cell>
          <cell r="C8">
            <v>73</v>
          </cell>
          <cell r="D8">
            <v>2</v>
          </cell>
          <cell r="E8" t="str">
            <v>-</v>
          </cell>
          <cell r="F8">
            <v>2</v>
          </cell>
          <cell r="G8" t="str">
            <v xml:space="preserve"> - </v>
          </cell>
          <cell r="H8">
            <v>69</v>
          </cell>
          <cell r="I8" t="str">
            <v>-</v>
          </cell>
          <cell r="J8">
            <v>2</v>
          </cell>
          <cell r="K8" t="str">
            <v>-</v>
          </cell>
          <cell r="L8">
            <v>2</v>
          </cell>
          <cell r="M8" t="str">
            <v>3.59,0&lt;=4.03,0</v>
          </cell>
          <cell r="N8">
            <v>68</v>
          </cell>
          <cell r="O8">
            <v>61</v>
          </cell>
          <cell r="P8">
            <v>2</v>
          </cell>
          <cell r="Q8" t="str">
            <v>-</v>
          </cell>
          <cell r="R8">
            <v>2</v>
          </cell>
          <cell r="S8" t="str">
            <v xml:space="preserve"> - </v>
          </cell>
          <cell r="T8">
            <v>69</v>
          </cell>
          <cell r="U8" t="str">
            <v>-</v>
          </cell>
          <cell r="V8">
            <v>2</v>
          </cell>
          <cell r="W8" t="str">
            <v>-</v>
          </cell>
          <cell r="X8">
            <v>2</v>
          </cell>
        </row>
        <row r="9">
          <cell r="A9" t="str">
            <v>3.41,0&lt;=3.44,0</v>
          </cell>
          <cell r="B9">
            <v>67</v>
          </cell>
          <cell r="C9">
            <v>76</v>
          </cell>
          <cell r="D9">
            <v>3</v>
          </cell>
          <cell r="E9" t="str">
            <v>-</v>
          </cell>
          <cell r="F9">
            <v>3</v>
          </cell>
          <cell r="G9">
            <v>5.3</v>
          </cell>
          <cell r="H9">
            <v>68</v>
          </cell>
          <cell r="I9" t="str">
            <v>-</v>
          </cell>
          <cell r="J9">
            <v>3</v>
          </cell>
          <cell r="K9" t="str">
            <v>-</v>
          </cell>
          <cell r="L9">
            <v>3</v>
          </cell>
          <cell r="M9" t="str">
            <v>4.03,0&lt;=4.07,0</v>
          </cell>
          <cell r="N9">
            <v>67</v>
          </cell>
          <cell r="O9">
            <v>64</v>
          </cell>
          <cell r="P9">
            <v>3</v>
          </cell>
          <cell r="Q9" t="str">
            <v>-</v>
          </cell>
          <cell r="R9">
            <v>3</v>
          </cell>
          <cell r="S9">
            <v>5.6</v>
          </cell>
          <cell r="T9">
            <v>68</v>
          </cell>
          <cell r="U9" t="str">
            <v>-</v>
          </cell>
          <cell r="V9">
            <v>3</v>
          </cell>
          <cell r="W9" t="str">
            <v>-</v>
          </cell>
          <cell r="X9">
            <v>3</v>
          </cell>
        </row>
        <row r="10">
          <cell r="A10" t="str">
            <v>3.44,0&lt;=3.47,0</v>
          </cell>
          <cell r="B10">
            <v>66</v>
          </cell>
          <cell r="C10">
            <v>79</v>
          </cell>
          <cell r="D10">
            <v>4</v>
          </cell>
          <cell r="E10" t="str">
            <v>-</v>
          </cell>
          <cell r="F10">
            <v>4</v>
          </cell>
          <cell r="G10" t="str">
            <v xml:space="preserve"> - </v>
          </cell>
          <cell r="H10">
            <v>67</v>
          </cell>
          <cell r="I10" t="str">
            <v>-</v>
          </cell>
          <cell r="J10">
            <v>4</v>
          </cell>
          <cell r="K10" t="str">
            <v>-</v>
          </cell>
          <cell r="L10">
            <v>4</v>
          </cell>
          <cell r="M10" t="str">
            <v>4.07,0&lt;=4.11,0</v>
          </cell>
          <cell r="N10">
            <v>66</v>
          </cell>
          <cell r="O10">
            <v>67</v>
          </cell>
          <cell r="P10">
            <v>4</v>
          </cell>
          <cell r="Q10" t="str">
            <v>-</v>
          </cell>
          <cell r="R10">
            <v>4</v>
          </cell>
          <cell r="S10" t="str">
            <v xml:space="preserve"> - </v>
          </cell>
          <cell r="T10">
            <v>67</v>
          </cell>
          <cell r="U10" t="str">
            <v>-</v>
          </cell>
          <cell r="V10">
            <v>4</v>
          </cell>
          <cell r="W10" t="str">
            <v>-</v>
          </cell>
          <cell r="X10">
            <v>4</v>
          </cell>
        </row>
        <row r="11">
          <cell r="A11" t="str">
            <v>3.47,0&lt;=3.50,0</v>
          </cell>
          <cell r="B11">
            <v>65</v>
          </cell>
          <cell r="C11">
            <v>82</v>
          </cell>
          <cell r="D11">
            <v>5</v>
          </cell>
          <cell r="E11" t="str">
            <v>-</v>
          </cell>
          <cell r="F11">
            <v>5</v>
          </cell>
          <cell r="G11">
            <v>5.4</v>
          </cell>
          <cell r="H11">
            <v>66</v>
          </cell>
          <cell r="I11" t="str">
            <v>-</v>
          </cell>
          <cell r="J11">
            <v>5</v>
          </cell>
          <cell r="K11" t="str">
            <v>-</v>
          </cell>
          <cell r="L11">
            <v>5</v>
          </cell>
          <cell r="M11" t="str">
            <v>4.11,0&lt;=4.15,0</v>
          </cell>
          <cell r="N11">
            <v>65</v>
          </cell>
          <cell r="O11">
            <v>70</v>
          </cell>
          <cell r="P11">
            <v>5</v>
          </cell>
          <cell r="Q11" t="str">
            <v>-</v>
          </cell>
          <cell r="R11">
            <v>5</v>
          </cell>
          <cell r="S11">
            <v>5.7</v>
          </cell>
          <cell r="T11">
            <v>66</v>
          </cell>
          <cell r="U11" t="str">
            <v>-</v>
          </cell>
          <cell r="V11">
            <v>5</v>
          </cell>
          <cell r="W11" t="str">
            <v>-</v>
          </cell>
          <cell r="X11">
            <v>5</v>
          </cell>
        </row>
        <row r="12">
          <cell r="A12" t="str">
            <v>3.50,0&lt;=3.53,0</v>
          </cell>
          <cell r="B12">
            <v>64</v>
          </cell>
          <cell r="C12">
            <v>85</v>
          </cell>
          <cell r="D12">
            <v>6</v>
          </cell>
          <cell r="E12" t="str">
            <v>-</v>
          </cell>
          <cell r="F12">
            <v>6</v>
          </cell>
          <cell r="G12" t="str">
            <v xml:space="preserve"> - </v>
          </cell>
          <cell r="H12">
            <v>65</v>
          </cell>
          <cell r="I12" t="str">
            <v>-</v>
          </cell>
          <cell r="J12">
            <v>6</v>
          </cell>
          <cell r="K12" t="str">
            <v>-</v>
          </cell>
          <cell r="L12">
            <v>6</v>
          </cell>
          <cell r="M12" t="str">
            <v>4.15,0&lt;=4.18,0</v>
          </cell>
          <cell r="N12">
            <v>64</v>
          </cell>
          <cell r="O12">
            <v>72</v>
          </cell>
          <cell r="P12">
            <v>6</v>
          </cell>
          <cell r="Q12" t="str">
            <v>-</v>
          </cell>
          <cell r="R12">
            <v>6</v>
          </cell>
          <cell r="S12" t="str">
            <v xml:space="preserve"> - </v>
          </cell>
          <cell r="T12">
            <v>65</v>
          </cell>
          <cell r="U12" t="str">
            <v>-</v>
          </cell>
          <cell r="V12">
            <v>6</v>
          </cell>
          <cell r="W12" t="str">
            <v>-</v>
          </cell>
          <cell r="X12">
            <v>6</v>
          </cell>
        </row>
        <row r="13">
          <cell r="A13" t="str">
            <v>3.53,0&lt;=3.56,0</v>
          </cell>
          <cell r="B13">
            <v>63</v>
          </cell>
          <cell r="C13">
            <v>88</v>
          </cell>
          <cell r="D13">
            <v>7</v>
          </cell>
          <cell r="E13" t="str">
            <v xml:space="preserve"> - </v>
          </cell>
          <cell r="F13">
            <v>7</v>
          </cell>
          <cell r="G13">
            <v>5.5</v>
          </cell>
          <cell r="H13">
            <v>64</v>
          </cell>
          <cell r="I13" t="str">
            <v>-</v>
          </cell>
          <cell r="J13">
            <v>7</v>
          </cell>
          <cell r="K13" t="str">
            <v>-</v>
          </cell>
          <cell r="L13">
            <v>7</v>
          </cell>
          <cell r="M13" t="str">
            <v>4.18,0&lt;=4.21,0</v>
          </cell>
          <cell r="N13">
            <v>63</v>
          </cell>
          <cell r="O13">
            <v>74</v>
          </cell>
          <cell r="P13">
            <v>7</v>
          </cell>
          <cell r="Q13" t="str">
            <v>-</v>
          </cell>
          <cell r="R13">
            <v>7</v>
          </cell>
          <cell r="S13">
            <v>5.8</v>
          </cell>
          <cell r="T13">
            <v>64</v>
          </cell>
          <cell r="U13" t="str">
            <v>-</v>
          </cell>
          <cell r="V13">
            <v>7</v>
          </cell>
          <cell r="W13" t="str">
            <v>-</v>
          </cell>
          <cell r="X13">
            <v>7</v>
          </cell>
        </row>
        <row r="14">
          <cell r="A14" t="str">
            <v>3.56,0&lt;=3.59,0</v>
          </cell>
          <cell r="B14">
            <v>62</v>
          </cell>
          <cell r="C14">
            <v>91</v>
          </cell>
          <cell r="D14">
            <v>8</v>
          </cell>
          <cell r="E14" t="str">
            <v>-</v>
          </cell>
          <cell r="F14">
            <v>8</v>
          </cell>
          <cell r="G14" t="str">
            <v xml:space="preserve"> - </v>
          </cell>
          <cell r="H14">
            <v>63</v>
          </cell>
          <cell r="I14" t="str">
            <v>-</v>
          </cell>
          <cell r="J14">
            <v>8</v>
          </cell>
          <cell r="K14" t="str">
            <v>-</v>
          </cell>
          <cell r="L14">
            <v>8</v>
          </cell>
          <cell r="M14" t="str">
            <v>4.21,0&lt;=4.24,0</v>
          </cell>
          <cell r="N14">
            <v>62</v>
          </cell>
          <cell r="O14">
            <v>76</v>
          </cell>
          <cell r="P14">
            <v>8</v>
          </cell>
          <cell r="Q14" t="str">
            <v>-</v>
          </cell>
          <cell r="R14">
            <v>8</v>
          </cell>
          <cell r="S14" t="str">
            <v xml:space="preserve"> - </v>
          </cell>
          <cell r="T14">
            <v>63</v>
          </cell>
          <cell r="U14" t="str">
            <v>-</v>
          </cell>
          <cell r="V14">
            <v>8</v>
          </cell>
          <cell r="W14" t="str">
            <v>-</v>
          </cell>
          <cell r="X14">
            <v>8</v>
          </cell>
        </row>
        <row r="15">
          <cell r="A15" t="str">
            <v>3.59,0&lt;=4.02,0</v>
          </cell>
          <cell r="B15">
            <v>61</v>
          </cell>
          <cell r="C15">
            <v>93</v>
          </cell>
          <cell r="D15">
            <v>9</v>
          </cell>
          <cell r="E15">
            <v>1</v>
          </cell>
          <cell r="F15">
            <v>9</v>
          </cell>
          <cell r="G15">
            <v>5.6</v>
          </cell>
          <cell r="H15">
            <v>62</v>
          </cell>
          <cell r="I15" t="str">
            <v>-</v>
          </cell>
          <cell r="J15">
            <v>9</v>
          </cell>
          <cell r="K15" t="str">
            <v>-</v>
          </cell>
          <cell r="L15">
            <v>9</v>
          </cell>
          <cell r="M15" t="str">
            <v>4.24,0&lt;=4.27,0</v>
          </cell>
          <cell r="N15">
            <v>61</v>
          </cell>
          <cell r="O15">
            <v>78</v>
          </cell>
          <cell r="P15">
            <v>9</v>
          </cell>
          <cell r="Q15" t="str">
            <v>-</v>
          </cell>
          <cell r="R15">
            <v>9</v>
          </cell>
          <cell r="S15">
            <v>5.9</v>
          </cell>
          <cell r="T15">
            <v>62</v>
          </cell>
          <cell r="U15" t="str">
            <v>-</v>
          </cell>
          <cell r="V15">
            <v>9</v>
          </cell>
          <cell r="W15" t="str">
            <v>-</v>
          </cell>
          <cell r="X15">
            <v>9</v>
          </cell>
        </row>
        <row r="16">
          <cell r="A16" t="str">
            <v>4.02,0&lt;=4.05,0</v>
          </cell>
          <cell r="B16">
            <v>60</v>
          </cell>
          <cell r="C16">
            <v>95</v>
          </cell>
          <cell r="D16">
            <v>10</v>
          </cell>
          <cell r="E16">
            <v>2</v>
          </cell>
          <cell r="F16">
            <v>10</v>
          </cell>
          <cell r="G16" t="str">
            <v xml:space="preserve"> - </v>
          </cell>
          <cell r="H16">
            <v>61</v>
          </cell>
          <cell r="I16" t="str">
            <v>-</v>
          </cell>
          <cell r="J16">
            <v>10</v>
          </cell>
          <cell r="K16" t="str">
            <v>-</v>
          </cell>
          <cell r="L16">
            <v>10</v>
          </cell>
          <cell r="M16" t="str">
            <v>4.27,0&lt;=4.30,0</v>
          </cell>
          <cell r="N16">
            <v>60</v>
          </cell>
          <cell r="O16">
            <v>80</v>
          </cell>
          <cell r="P16">
            <v>10</v>
          </cell>
          <cell r="Q16" t="str">
            <v>-</v>
          </cell>
          <cell r="R16">
            <v>10</v>
          </cell>
          <cell r="S16" t="str">
            <v xml:space="preserve"> - </v>
          </cell>
          <cell r="T16">
            <v>61</v>
          </cell>
          <cell r="U16" t="str">
            <v>-</v>
          </cell>
          <cell r="V16">
            <v>10</v>
          </cell>
          <cell r="W16" t="str">
            <v>-</v>
          </cell>
          <cell r="X16">
            <v>10</v>
          </cell>
        </row>
        <row r="17">
          <cell r="A17" t="str">
            <v>4.05,0&lt;=4.07,0</v>
          </cell>
          <cell r="B17">
            <v>59</v>
          </cell>
          <cell r="C17">
            <v>97</v>
          </cell>
          <cell r="D17">
            <v>11</v>
          </cell>
          <cell r="E17">
            <v>3</v>
          </cell>
          <cell r="F17">
            <v>11</v>
          </cell>
          <cell r="G17" t="str">
            <v xml:space="preserve"> - </v>
          </cell>
          <cell r="H17">
            <v>60</v>
          </cell>
          <cell r="I17" t="str">
            <v>-</v>
          </cell>
          <cell r="J17">
            <v>11</v>
          </cell>
          <cell r="K17" t="str">
            <v>-</v>
          </cell>
          <cell r="L17">
            <v>11</v>
          </cell>
          <cell r="M17" t="str">
            <v>4.30,0&lt;=4.33,0</v>
          </cell>
          <cell r="N17">
            <v>59</v>
          </cell>
          <cell r="O17">
            <v>82</v>
          </cell>
          <cell r="P17">
            <v>11</v>
          </cell>
          <cell r="Q17" t="str">
            <v>-</v>
          </cell>
          <cell r="R17">
            <v>11</v>
          </cell>
          <cell r="S17" t="str">
            <v xml:space="preserve"> - </v>
          </cell>
          <cell r="T17">
            <v>60</v>
          </cell>
          <cell r="U17" t="str">
            <v>-</v>
          </cell>
          <cell r="V17">
            <v>11</v>
          </cell>
          <cell r="W17" t="str">
            <v>-</v>
          </cell>
          <cell r="X17">
            <v>11</v>
          </cell>
        </row>
        <row r="18">
          <cell r="A18" t="str">
            <v>4.07,0&lt;=4.09,0</v>
          </cell>
          <cell r="B18">
            <v>58</v>
          </cell>
          <cell r="C18">
            <v>99</v>
          </cell>
          <cell r="D18">
            <v>12</v>
          </cell>
          <cell r="E18" t="str">
            <v>-</v>
          </cell>
          <cell r="F18">
            <v>12</v>
          </cell>
          <cell r="G18">
            <v>5.7</v>
          </cell>
          <cell r="H18">
            <v>59</v>
          </cell>
          <cell r="I18" t="str">
            <v>-</v>
          </cell>
          <cell r="J18">
            <v>12</v>
          </cell>
          <cell r="K18" t="str">
            <v>-</v>
          </cell>
          <cell r="L18">
            <v>12</v>
          </cell>
          <cell r="M18" t="str">
            <v>4.33,0&lt;=4.36,0</v>
          </cell>
          <cell r="N18">
            <v>58</v>
          </cell>
          <cell r="O18">
            <v>84</v>
          </cell>
          <cell r="P18">
            <v>12</v>
          </cell>
          <cell r="Q18" t="str">
            <v>-</v>
          </cell>
          <cell r="R18">
            <v>12</v>
          </cell>
          <cell r="S18">
            <v>6</v>
          </cell>
          <cell r="T18">
            <v>59</v>
          </cell>
          <cell r="U18" t="str">
            <v>-</v>
          </cell>
          <cell r="V18">
            <v>12</v>
          </cell>
          <cell r="W18" t="str">
            <v>-</v>
          </cell>
          <cell r="X18">
            <v>12</v>
          </cell>
        </row>
        <row r="19">
          <cell r="A19" t="str">
            <v>4.09,0&lt;=4.11,0</v>
          </cell>
          <cell r="B19">
            <v>57</v>
          </cell>
          <cell r="C19">
            <v>101</v>
          </cell>
          <cell r="D19">
            <v>13</v>
          </cell>
          <cell r="E19">
            <v>4</v>
          </cell>
          <cell r="F19">
            <v>13</v>
          </cell>
          <cell r="G19" t="str">
            <v xml:space="preserve"> - </v>
          </cell>
          <cell r="H19">
            <v>58</v>
          </cell>
          <cell r="I19" t="str">
            <v>-</v>
          </cell>
          <cell r="J19">
            <v>13</v>
          </cell>
          <cell r="K19" t="str">
            <v>-</v>
          </cell>
          <cell r="L19">
            <v>13</v>
          </cell>
          <cell r="M19" t="str">
            <v>4.36,0&lt;=4.39,0</v>
          </cell>
          <cell r="N19">
            <v>57</v>
          </cell>
          <cell r="O19">
            <v>86</v>
          </cell>
          <cell r="P19">
            <v>13</v>
          </cell>
          <cell r="Q19" t="str">
            <v>-</v>
          </cell>
          <cell r="R19">
            <v>13</v>
          </cell>
          <cell r="S19" t="str">
            <v xml:space="preserve"> - </v>
          </cell>
          <cell r="T19">
            <v>58</v>
          </cell>
          <cell r="U19" t="str">
            <v>-</v>
          </cell>
          <cell r="V19">
            <v>13</v>
          </cell>
          <cell r="W19" t="str">
            <v>-</v>
          </cell>
          <cell r="X19">
            <v>13</v>
          </cell>
        </row>
        <row r="20">
          <cell r="A20" t="str">
            <v>4.11,0&lt;=4.13,0</v>
          </cell>
          <cell r="B20">
            <v>56</v>
          </cell>
          <cell r="C20">
            <v>102</v>
          </cell>
          <cell r="D20">
            <v>14</v>
          </cell>
          <cell r="E20" t="str">
            <v>-</v>
          </cell>
          <cell r="F20">
            <v>14</v>
          </cell>
          <cell r="G20" t="str">
            <v xml:space="preserve"> - </v>
          </cell>
          <cell r="H20">
            <v>57</v>
          </cell>
          <cell r="I20" t="str">
            <v>-</v>
          </cell>
          <cell r="J20">
            <v>14</v>
          </cell>
          <cell r="K20" t="str">
            <v>-</v>
          </cell>
          <cell r="L20">
            <v>14</v>
          </cell>
          <cell r="M20" t="str">
            <v>4.39,0&lt;=4.42,0</v>
          </cell>
          <cell r="N20">
            <v>56</v>
          </cell>
          <cell r="O20">
            <v>88</v>
          </cell>
          <cell r="P20">
            <v>14</v>
          </cell>
          <cell r="Q20" t="str">
            <v>-</v>
          </cell>
          <cell r="R20">
            <v>14</v>
          </cell>
          <cell r="S20" t="str">
            <v xml:space="preserve"> - </v>
          </cell>
          <cell r="T20">
            <v>57</v>
          </cell>
          <cell r="U20" t="str">
            <v>-</v>
          </cell>
          <cell r="V20">
            <v>14</v>
          </cell>
          <cell r="W20" t="str">
            <v>-</v>
          </cell>
          <cell r="X20">
            <v>14</v>
          </cell>
        </row>
        <row r="21">
          <cell r="A21" t="str">
            <v>4.13,0&lt;=4.15,0</v>
          </cell>
          <cell r="B21">
            <v>55</v>
          </cell>
          <cell r="C21">
            <v>105</v>
          </cell>
          <cell r="D21">
            <v>15</v>
          </cell>
          <cell r="E21">
            <v>5</v>
          </cell>
          <cell r="F21">
            <v>15</v>
          </cell>
          <cell r="G21">
            <v>5.8</v>
          </cell>
          <cell r="H21">
            <v>56</v>
          </cell>
          <cell r="I21" t="str">
            <v>-</v>
          </cell>
          <cell r="J21">
            <v>15</v>
          </cell>
          <cell r="K21" t="str">
            <v>-</v>
          </cell>
          <cell r="L21">
            <v>15</v>
          </cell>
          <cell r="M21" t="str">
            <v>4.42,0&lt;=4.45,0</v>
          </cell>
          <cell r="N21">
            <v>55</v>
          </cell>
          <cell r="O21">
            <v>90</v>
          </cell>
          <cell r="P21">
            <v>15</v>
          </cell>
          <cell r="Q21">
            <v>1</v>
          </cell>
          <cell r="R21">
            <v>15</v>
          </cell>
          <cell r="S21">
            <v>6.1</v>
          </cell>
          <cell r="T21">
            <v>56</v>
          </cell>
          <cell r="U21" t="str">
            <v>-</v>
          </cell>
          <cell r="V21">
            <v>15</v>
          </cell>
          <cell r="W21" t="str">
            <v>-</v>
          </cell>
          <cell r="X21">
            <v>15</v>
          </cell>
        </row>
        <row r="22">
          <cell r="A22" t="str">
            <v>4.15,0&lt;=4.17,0</v>
          </cell>
          <cell r="B22">
            <v>54</v>
          </cell>
          <cell r="C22">
            <v>107</v>
          </cell>
          <cell r="D22">
            <v>16</v>
          </cell>
          <cell r="E22" t="str">
            <v>-</v>
          </cell>
          <cell r="F22">
            <v>16</v>
          </cell>
          <cell r="G22" t="str">
            <v xml:space="preserve"> - </v>
          </cell>
          <cell r="H22">
            <v>55</v>
          </cell>
          <cell r="I22" t="str">
            <v>-</v>
          </cell>
          <cell r="J22">
            <v>16</v>
          </cell>
          <cell r="K22" t="str">
            <v>-</v>
          </cell>
          <cell r="L22">
            <v>16</v>
          </cell>
          <cell r="M22" t="str">
            <v>4.45,0&lt;=4.47,0</v>
          </cell>
          <cell r="N22">
            <v>54</v>
          </cell>
          <cell r="O22">
            <v>92</v>
          </cell>
          <cell r="P22">
            <v>16</v>
          </cell>
          <cell r="Q22" t="str">
            <v xml:space="preserve"> - </v>
          </cell>
          <cell r="R22">
            <v>16</v>
          </cell>
          <cell r="S22" t="str">
            <v xml:space="preserve"> - </v>
          </cell>
          <cell r="T22">
            <v>55</v>
          </cell>
          <cell r="U22" t="str">
            <v>-</v>
          </cell>
          <cell r="V22">
            <v>16</v>
          </cell>
          <cell r="W22">
            <v>1</v>
          </cell>
          <cell r="X22">
            <v>16</v>
          </cell>
        </row>
        <row r="23">
          <cell r="A23" t="str">
            <v>4.17,0&lt;=4.19,0</v>
          </cell>
          <cell r="B23">
            <v>53</v>
          </cell>
          <cell r="C23">
            <v>109</v>
          </cell>
          <cell r="D23">
            <v>17</v>
          </cell>
          <cell r="E23">
            <v>6</v>
          </cell>
          <cell r="F23">
            <v>17</v>
          </cell>
          <cell r="G23" t="str">
            <v xml:space="preserve"> - </v>
          </cell>
          <cell r="H23">
            <v>54</v>
          </cell>
          <cell r="I23" t="str">
            <v xml:space="preserve"> - </v>
          </cell>
          <cell r="J23">
            <v>17</v>
          </cell>
          <cell r="K23" t="str">
            <v>-</v>
          </cell>
          <cell r="L23">
            <v>17</v>
          </cell>
          <cell r="M23" t="str">
            <v>4.47,0&lt;=4.49,0</v>
          </cell>
          <cell r="N23">
            <v>53</v>
          </cell>
          <cell r="O23">
            <v>94</v>
          </cell>
          <cell r="P23">
            <v>17</v>
          </cell>
          <cell r="Q23">
            <v>2</v>
          </cell>
          <cell r="R23">
            <v>17</v>
          </cell>
          <cell r="S23" t="str">
            <v xml:space="preserve"> - </v>
          </cell>
          <cell r="T23">
            <v>54</v>
          </cell>
          <cell r="U23" t="str">
            <v>-</v>
          </cell>
          <cell r="V23">
            <v>17</v>
          </cell>
          <cell r="W23" t="str">
            <v>-</v>
          </cell>
          <cell r="X23">
            <v>17</v>
          </cell>
        </row>
        <row r="24">
          <cell r="A24" t="str">
            <v>4.19,0&lt;=4.21,0</v>
          </cell>
          <cell r="B24">
            <v>52</v>
          </cell>
          <cell r="C24">
            <v>111</v>
          </cell>
          <cell r="D24">
            <v>18</v>
          </cell>
          <cell r="E24" t="str">
            <v>-</v>
          </cell>
          <cell r="F24">
            <v>18</v>
          </cell>
          <cell r="G24">
            <v>5.9</v>
          </cell>
          <cell r="H24">
            <v>53</v>
          </cell>
          <cell r="I24" t="str">
            <v>-</v>
          </cell>
          <cell r="J24">
            <v>18</v>
          </cell>
          <cell r="K24" t="str">
            <v>-</v>
          </cell>
          <cell r="L24">
            <v>18</v>
          </cell>
          <cell r="M24" t="str">
            <v>4.49,0&lt;=4.51,0</v>
          </cell>
          <cell r="N24">
            <v>52</v>
          </cell>
          <cell r="O24">
            <v>96</v>
          </cell>
          <cell r="P24">
            <v>18</v>
          </cell>
          <cell r="Q24" t="str">
            <v>-</v>
          </cell>
          <cell r="R24">
            <v>18</v>
          </cell>
          <cell r="S24">
            <v>6.2</v>
          </cell>
          <cell r="T24">
            <v>53</v>
          </cell>
          <cell r="U24" t="str">
            <v>-</v>
          </cell>
          <cell r="V24">
            <v>18</v>
          </cell>
          <cell r="W24">
            <v>2</v>
          </cell>
          <cell r="X24">
            <v>18</v>
          </cell>
        </row>
        <row r="25">
          <cell r="A25" t="str">
            <v>4.21,0&lt;=4.23,0</v>
          </cell>
          <cell r="B25">
            <v>51</v>
          </cell>
          <cell r="C25">
            <v>113</v>
          </cell>
          <cell r="D25">
            <v>19</v>
          </cell>
          <cell r="E25">
            <v>7</v>
          </cell>
          <cell r="F25">
            <v>19</v>
          </cell>
          <cell r="G25" t="str">
            <v xml:space="preserve"> - </v>
          </cell>
          <cell r="H25">
            <v>52</v>
          </cell>
          <cell r="I25" t="str">
            <v xml:space="preserve"> - </v>
          </cell>
          <cell r="J25">
            <v>19</v>
          </cell>
          <cell r="K25" t="str">
            <v>-</v>
          </cell>
          <cell r="L25">
            <v>19</v>
          </cell>
          <cell r="M25" t="str">
            <v>4.51,0&lt;=4.53,0</v>
          </cell>
          <cell r="N25">
            <v>51</v>
          </cell>
          <cell r="O25">
            <v>98</v>
          </cell>
          <cell r="P25">
            <v>19</v>
          </cell>
          <cell r="Q25">
            <v>3</v>
          </cell>
          <cell r="R25">
            <v>19</v>
          </cell>
          <cell r="S25" t="str">
            <v xml:space="preserve"> - </v>
          </cell>
          <cell r="T25">
            <v>52</v>
          </cell>
          <cell r="U25" t="str">
            <v>-</v>
          </cell>
          <cell r="V25">
            <v>19</v>
          </cell>
          <cell r="W25" t="str">
            <v>-</v>
          </cell>
          <cell r="X25">
            <v>19</v>
          </cell>
        </row>
        <row r="26">
          <cell r="A26" t="str">
            <v>4.23,0&lt;=4.25,0</v>
          </cell>
          <cell r="B26">
            <v>50</v>
          </cell>
          <cell r="C26">
            <v>115</v>
          </cell>
          <cell r="D26">
            <v>20</v>
          </cell>
          <cell r="E26" t="str">
            <v xml:space="preserve"> - </v>
          </cell>
          <cell r="F26">
            <v>20</v>
          </cell>
          <cell r="G26" t="str">
            <v xml:space="preserve"> - </v>
          </cell>
          <cell r="H26">
            <v>51</v>
          </cell>
          <cell r="I26" t="str">
            <v xml:space="preserve"> - </v>
          </cell>
          <cell r="J26">
            <v>20</v>
          </cell>
          <cell r="K26" t="str">
            <v>-</v>
          </cell>
          <cell r="L26">
            <v>20</v>
          </cell>
          <cell r="M26" t="str">
            <v>4.53,0&lt;=4.55,0</v>
          </cell>
          <cell r="N26">
            <v>50</v>
          </cell>
          <cell r="O26">
            <v>100</v>
          </cell>
          <cell r="P26">
            <v>20</v>
          </cell>
          <cell r="Q26" t="str">
            <v xml:space="preserve"> - </v>
          </cell>
          <cell r="R26">
            <v>20</v>
          </cell>
          <cell r="S26" t="str">
            <v xml:space="preserve"> - </v>
          </cell>
          <cell r="T26">
            <v>51</v>
          </cell>
          <cell r="U26" t="str">
            <v>-</v>
          </cell>
          <cell r="V26">
            <v>20</v>
          </cell>
          <cell r="W26">
            <v>3</v>
          </cell>
          <cell r="X26">
            <v>20</v>
          </cell>
        </row>
        <row r="27">
          <cell r="A27" t="str">
            <v>4.25,0&lt;=4.26,0</v>
          </cell>
          <cell r="B27">
            <v>49</v>
          </cell>
          <cell r="C27">
            <v>117</v>
          </cell>
          <cell r="D27">
            <v>21</v>
          </cell>
          <cell r="E27">
            <v>8</v>
          </cell>
          <cell r="F27">
            <v>21</v>
          </cell>
          <cell r="G27">
            <v>6</v>
          </cell>
          <cell r="H27">
            <v>50</v>
          </cell>
          <cell r="I27" t="str">
            <v>-</v>
          </cell>
          <cell r="J27">
            <v>21</v>
          </cell>
          <cell r="K27" t="str">
            <v>-</v>
          </cell>
          <cell r="L27">
            <v>21</v>
          </cell>
          <cell r="M27" t="str">
            <v>4.55,0&lt;=4.56,0</v>
          </cell>
          <cell r="N27">
            <v>49</v>
          </cell>
          <cell r="O27">
            <v>102</v>
          </cell>
          <cell r="P27">
            <v>21</v>
          </cell>
          <cell r="Q27">
            <v>4</v>
          </cell>
          <cell r="R27">
            <v>21</v>
          </cell>
          <cell r="S27">
            <v>6.3</v>
          </cell>
          <cell r="T27">
            <v>50</v>
          </cell>
          <cell r="U27" t="str">
            <v>-</v>
          </cell>
          <cell r="V27">
            <v>21</v>
          </cell>
          <cell r="W27" t="str">
            <v>-</v>
          </cell>
          <cell r="X27">
            <v>21</v>
          </cell>
        </row>
        <row r="28">
          <cell r="A28" t="str">
            <v>4.26,0&lt;=4.27,0</v>
          </cell>
          <cell r="B28">
            <v>48</v>
          </cell>
          <cell r="C28">
            <v>119</v>
          </cell>
          <cell r="D28">
            <v>22</v>
          </cell>
          <cell r="E28" t="str">
            <v xml:space="preserve"> - </v>
          </cell>
          <cell r="F28">
            <v>22</v>
          </cell>
          <cell r="G28" t="str">
            <v xml:space="preserve"> - </v>
          </cell>
          <cell r="H28">
            <v>49</v>
          </cell>
          <cell r="I28" t="str">
            <v>-</v>
          </cell>
          <cell r="J28">
            <v>22</v>
          </cell>
          <cell r="K28" t="str">
            <v>-</v>
          </cell>
          <cell r="L28">
            <v>22</v>
          </cell>
          <cell r="M28" t="str">
            <v>4.56,0&lt;=4.57,0</v>
          </cell>
          <cell r="N28">
            <v>48</v>
          </cell>
          <cell r="O28">
            <v>104</v>
          </cell>
          <cell r="P28">
            <v>22</v>
          </cell>
          <cell r="Q28" t="str">
            <v xml:space="preserve"> - </v>
          </cell>
          <cell r="R28">
            <v>22</v>
          </cell>
          <cell r="S28" t="str">
            <v xml:space="preserve"> - </v>
          </cell>
          <cell r="T28">
            <v>49</v>
          </cell>
          <cell r="U28" t="str">
            <v>-</v>
          </cell>
          <cell r="V28">
            <v>22</v>
          </cell>
          <cell r="W28" t="str">
            <v>-</v>
          </cell>
          <cell r="X28">
            <v>22</v>
          </cell>
        </row>
        <row r="29">
          <cell r="A29" t="str">
            <v>4.27,0&lt;=4.28,0</v>
          </cell>
          <cell r="B29">
            <v>47</v>
          </cell>
          <cell r="C29">
            <v>121</v>
          </cell>
          <cell r="D29">
            <v>23</v>
          </cell>
          <cell r="E29">
            <v>9</v>
          </cell>
          <cell r="F29">
            <v>23</v>
          </cell>
          <cell r="G29" t="str">
            <v xml:space="preserve"> - </v>
          </cell>
          <cell r="H29">
            <v>48</v>
          </cell>
          <cell r="I29" t="str">
            <v>-</v>
          </cell>
          <cell r="J29">
            <v>23</v>
          </cell>
          <cell r="K29" t="str">
            <v>-</v>
          </cell>
          <cell r="L29">
            <v>23</v>
          </cell>
          <cell r="M29" t="str">
            <v>4.57,0&lt;=4.58,0</v>
          </cell>
          <cell r="N29">
            <v>47</v>
          </cell>
          <cell r="O29">
            <v>106</v>
          </cell>
          <cell r="P29">
            <v>23</v>
          </cell>
          <cell r="Q29">
            <v>5</v>
          </cell>
          <cell r="R29">
            <v>23</v>
          </cell>
          <cell r="S29" t="str">
            <v xml:space="preserve"> - </v>
          </cell>
          <cell r="T29">
            <v>48</v>
          </cell>
          <cell r="U29">
            <v>-2</v>
          </cell>
          <cell r="V29">
            <v>23</v>
          </cell>
          <cell r="W29" t="str">
            <v xml:space="preserve"> - </v>
          </cell>
          <cell r="X29">
            <v>23</v>
          </cell>
        </row>
        <row r="30">
          <cell r="A30" t="str">
            <v>4.28,0&lt;=4.29,0</v>
          </cell>
          <cell r="B30">
            <v>46</v>
          </cell>
          <cell r="C30">
            <v>123</v>
          </cell>
          <cell r="D30">
            <v>24</v>
          </cell>
          <cell r="E30" t="str">
            <v>-</v>
          </cell>
          <cell r="F30">
            <v>24</v>
          </cell>
          <cell r="G30" t="str">
            <v xml:space="preserve"> - </v>
          </cell>
          <cell r="H30">
            <v>47</v>
          </cell>
          <cell r="I30" t="str">
            <v>-</v>
          </cell>
          <cell r="J30">
            <v>24</v>
          </cell>
          <cell r="K30" t="str">
            <v>-</v>
          </cell>
          <cell r="L30">
            <v>24</v>
          </cell>
          <cell r="M30" t="str">
            <v>4.58,0&lt;=4.59,0</v>
          </cell>
          <cell r="N30">
            <v>46</v>
          </cell>
          <cell r="O30">
            <v>108</v>
          </cell>
          <cell r="P30">
            <v>24</v>
          </cell>
          <cell r="Q30" t="str">
            <v>-</v>
          </cell>
          <cell r="R30">
            <v>24</v>
          </cell>
          <cell r="S30" t="str">
            <v xml:space="preserve"> - </v>
          </cell>
          <cell r="T30">
            <v>47</v>
          </cell>
          <cell r="U30" t="str">
            <v xml:space="preserve"> - </v>
          </cell>
          <cell r="V30">
            <v>24</v>
          </cell>
          <cell r="W30">
            <v>4</v>
          </cell>
          <cell r="X30">
            <v>24</v>
          </cell>
        </row>
        <row r="31">
          <cell r="A31" t="str">
            <v>4.29,0&lt;=4.30,0</v>
          </cell>
          <cell r="B31">
            <v>45</v>
          </cell>
          <cell r="C31">
            <v>125</v>
          </cell>
          <cell r="D31">
            <v>25</v>
          </cell>
          <cell r="E31">
            <v>10</v>
          </cell>
          <cell r="F31">
            <v>25</v>
          </cell>
          <cell r="G31">
            <v>6.1</v>
          </cell>
          <cell r="H31">
            <v>46</v>
          </cell>
          <cell r="I31" t="str">
            <v>-</v>
          </cell>
          <cell r="J31">
            <v>25</v>
          </cell>
          <cell r="K31" t="str">
            <v>-</v>
          </cell>
          <cell r="L31">
            <v>25</v>
          </cell>
          <cell r="M31" t="str">
            <v>4.59,0&lt;=5.00,0</v>
          </cell>
          <cell r="N31">
            <v>45</v>
          </cell>
          <cell r="O31">
            <v>110</v>
          </cell>
          <cell r="P31">
            <v>25</v>
          </cell>
          <cell r="Q31">
            <v>6</v>
          </cell>
          <cell r="R31">
            <v>25</v>
          </cell>
          <cell r="S31">
            <v>6.4</v>
          </cell>
          <cell r="T31">
            <v>46</v>
          </cell>
          <cell r="U31" t="str">
            <v>-</v>
          </cell>
          <cell r="V31">
            <v>25</v>
          </cell>
          <cell r="W31" t="str">
            <v xml:space="preserve"> - </v>
          </cell>
          <cell r="X31">
            <v>25</v>
          </cell>
        </row>
        <row r="32">
          <cell r="A32" t="str">
            <v>4.30,0&lt;=4.32,0</v>
          </cell>
          <cell r="B32">
            <v>44</v>
          </cell>
          <cell r="C32">
            <v>127</v>
          </cell>
          <cell r="D32">
            <v>26</v>
          </cell>
          <cell r="E32" t="str">
            <v xml:space="preserve"> - </v>
          </cell>
          <cell r="F32">
            <v>26</v>
          </cell>
          <cell r="G32" t="str">
            <v xml:space="preserve"> - </v>
          </cell>
          <cell r="H32">
            <v>45</v>
          </cell>
          <cell r="I32" t="str">
            <v xml:space="preserve"> - </v>
          </cell>
          <cell r="J32">
            <v>26</v>
          </cell>
          <cell r="K32" t="str">
            <v>-</v>
          </cell>
          <cell r="L32">
            <v>26</v>
          </cell>
          <cell r="M32" t="str">
            <v>5.00,0&lt;=5.02,0</v>
          </cell>
          <cell r="N32">
            <v>44</v>
          </cell>
          <cell r="O32">
            <v>112</v>
          </cell>
          <cell r="P32">
            <v>26</v>
          </cell>
          <cell r="Q32" t="str">
            <v xml:space="preserve"> - </v>
          </cell>
          <cell r="R32">
            <v>26</v>
          </cell>
          <cell r="S32" t="str">
            <v xml:space="preserve"> - </v>
          </cell>
          <cell r="T32">
            <v>45</v>
          </cell>
          <cell r="U32">
            <v>-1</v>
          </cell>
          <cell r="V32">
            <v>26</v>
          </cell>
          <cell r="W32">
            <v>5</v>
          </cell>
          <cell r="X32">
            <v>26</v>
          </cell>
        </row>
        <row r="33">
          <cell r="A33" t="str">
            <v>4.32,0&lt;=4.34,0</v>
          </cell>
          <cell r="B33">
            <v>43</v>
          </cell>
          <cell r="C33">
            <v>129</v>
          </cell>
          <cell r="D33">
            <v>27</v>
          </cell>
          <cell r="E33">
            <v>11</v>
          </cell>
          <cell r="F33">
            <v>27</v>
          </cell>
          <cell r="G33" t="str">
            <v xml:space="preserve"> - </v>
          </cell>
          <cell r="H33">
            <v>44</v>
          </cell>
          <cell r="I33" t="str">
            <v xml:space="preserve"> - </v>
          </cell>
          <cell r="J33">
            <v>27</v>
          </cell>
          <cell r="K33" t="str">
            <v>-</v>
          </cell>
          <cell r="L33">
            <v>27</v>
          </cell>
          <cell r="M33" t="str">
            <v>5.02,0&lt;=5.04,0</v>
          </cell>
          <cell r="N33">
            <v>43</v>
          </cell>
          <cell r="O33">
            <v>114</v>
          </cell>
          <cell r="P33">
            <v>27</v>
          </cell>
          <cell r="Q33">
            <v>7</v>
          </cell>
          <cell r="R33">
            <v>27</v>
          </cell>
          <cell r="S33" t="str">
            <v xml:space="preserve"> - </v>
          </cell>
          <cell r="T33">
            <v>44</v>
          </cell>
          <cell r="U33" t="str">
            <v xml:space="preserve"> - </v>
          </cell>
          <cell r="V33">
            <v>27</v>
          </cell>
          <cell r="W33" t="str">
            <v>-</v>
          </cell>
          <cell r="X33">
            <v>27</v>
          </cell>
        </row>
        <row r="34">
          <cell r="A34" t="str">
            <v>4.34,0&lt;=4.36,0</v>
          </cell>
          <cell r="B34">
            <v>42</v>
          </cell>
          <cell r="C34">
            <v>131</v>
          </cell>
          <cell r="D34">
            <v>28</v>
          </cell>
          <cell r="E34" t="str">
            <v xml:space="preserve"> - </v>
          </cell>
          <cell r="F34">
            <v>28</v>
          </cell>
          <cell r="G34" t="str">
            <v xml:space="preserve"> - </v>
          </cell>
          <cell r="H34">
            <v>43</v>
          </cell>
          <cell r="I34" t="str">
            <v xml:space="preserve"> - </v>
          </cell>
          <cell r="J34">
            <v>28</v>
          </cell>
          <cell r="K34" t="str">
            <v>-</v>
          </cell>
          <cell r="L34">
            <v>28</v>
          </cell>
          <cell r="M34" t="str">
            <v>5.04,0&lt;=5.06,0</v>
          </cell>
          <cell r="N34">
            <v>42</v>
          </cell>
          <cell r="O34">
            <v>116</v>
          </cell>
          <cell r="P34">
            <v>28</v>
          </cell>
          <cell r="Q34" t="str">
            <v xml:space="preserve"> - </v>
          </cell>
          <cell r="R34">
            <v>28</v>
          </cell>
          <cell r="S34" t="str">
            <v xml:space="preserve"> - </v>
          </cell>
          <cell r="T34">
            <v>43</v>
          </cell>
          <cell r="U34" t="str">
            <v xml:space="preserve"> - </v>
          </cell>
          <cell r="V34">
            <v>28</v>
          </cell>
          <cell r="W34" t="str">
            <v>-</v>
          </cell>
          <cell r="X34">
            <v>28</v>
          </cell>
        </row>
        <row r="35">
          <cell r="A35" t="str">
            <v>4.36,0&lt;=4.38,0</v>
          </cell>
          <cell r="B35">
            <v>41</v>
          </cell>
          <cell r="C35">
            <v>133</v>
          </cell>
          <cell r="D35">
            <v>29</v>
          </cell>
          <cell r="E35">
            <v>12</v>
          </cell>
          <cell r="F35">
            <v>29</v>
          </cell>
          <cell r="G35">
            <v>6.2</v>
          </cell>
          <cell r="H35">
            <v>42</v>
          </cell>
          <cell r="I35" t="str">
            <v>-</v>
          </cell>
          <cell r="J35">
            <v>29</v>
          </cell>
          <cell r="K35" t="str">
            <v>-</v>
          </cell>
          <cell r="L35">
            <v>29</v>
          </cell>
          <cell r="M35" t="str">
            <v>5.06,0&lt;=5.08,0</v>
          </cell>
          <cell r="N35">
            <v>41</v>
          </cell>
          <cell r="O35">
            <v>118</v>
          </cell>
          <cell r="P35">
            <v>29</v>
          </cell>
          <cell r="Q35">
            <v>8</v>
          </cell>
          <cell r="R35">
            <v>29</v>
          </cell>
          <cell r="S35">
            <v>6.5</v>
          </cell>
          <cell r="T35">
            <v>42</v>
          </cell>
          <cell r="U35">
            <v>0</v>
          </cell>
          <cell r="V35">
            <v>29</v>
          </cell>
          <cell r="W35">
            <v>6</v>
          </cell>
          <cell r="X35">
            <v>29</v>
          </cell>
        </row>
        <row r="36">
          <cell r="A36" t="str">
            <v>4.38,0&lt;=4.,40,0</v>
          </cell>
          <cell r="B36">
            <v>40</v>
          </cell>
          <cell r="C36">
            <v>135</v>
          </cell>
          <cell r="D36">
            <v>30</v>
          </cell>
          <cell r="E36" t="str">
            <v>-</v>
          </cell>
          <cell r="F36">
            <v>30</v>
          </cell>
          <cell r="G36" t="str">
            <v xml:space="preserve"> - </v>
          </cell>
          <cell r="H36">
            <v>41</v>
          </cell>
          <cell r="I36">
            <v>-4</v>
          </cell>
          <cell r="J36">
            <v>30</v>
          </cell>
          <cell r="K36" t="str">
            <v>-</v>
          </cell>
          <cell r="L36">
            <v>30</v>
          </cell>
          <cell r="M36" t="str">
            <v>5.08,0&lt;=5.10,0</v>
          </cell>
          <cell r="N36">
            <v>40</v>
          </cell>
          <cell r="O36">
            <v>120</v>
          </cell>
          <cell r="P36">
            <v>30</v>
          </cell>
          <cell r="Q36" t="str">
            <v>-</v>
          </cell>
          <cell r="R36">
            <v>30</v>
          </cell>
          <cell r="S36" t="str">
            <v xml:space="preserve"> - </v>
          </cell>
          <cell r="T36">
            <v>41</v>
          </cell>
          <cell r="U36" t="str">
            <v xml:space="preserve"> - </v>
          </cell>
          <cell r="V36">
            <v>30</v>
          </cell>
          <cell r="W36" t="str">
            <v>-</v>
          </cell>
          <cell r="X36">
            <v>30</v>
          </cell>
        </row>
        <row r="37">
          <cell r="A37" t="str">
            <v>4.40,0&lt;=4.42,0</v>
          </cell>
          <cell r="B37">
            <v>39</v>
          </cell>
          <cell r="C37">
            <v>136</v>
          </cell>
          <cell r="D37">
            <v>31</v>
          </cell>
          <cell r="E37">
            <v>13</v>
          </cell>
          <cell r="F37">
            <v>31</v>
          </cell>
          <cell r="G37" t="str">
            <v xml:space="preserve"> - </v>
          </cell>
          <cell r="H37">
            <v>40</v>
          </cell>
          <cell r="I37" t="str">
            <v xml:space="preserve"> - </v>
          </cell>
          <cell r="J37">
            <v>31</v>
          </cell>
          <cell r="K37" t="str">
            <v>-</v>
          </cell>
          <cell r="L37">
            <v>31</v>
          </cell>
          <cell r="M37" t="str">
            <v>5.10,0&lt;=5.12,0</v>
          </cell>
          <cell r="N37">
            <v>39</v>
          </cell>
          <cell r="O37">
            <v>121</v>
          </cell>
          <cell r="P37">
            <v>31</v>
          </cell>
          <cell r="Q37" t="str">
            <v xml:space="preserve"> - </v>
          </cell>
          <cell r="R37">
            <v>31</v>
          </cell>
          <cell r="S37" t="str">
            <v xml:space="preserve"> - </v>
          </cell>
          <cell r="T37">
            <v>40</v>
          </cell>
          <cell r="U37" t="str">
            <v xml:space="preserve"> - </v>
          </cell>
          <cell r="V37">
            <v>31</v>
          </cell>
          <cell r="W37" t="str">
            <v>-</v>
          </cell>
          <cell r="X37">
            <v>31</v>
          </cell>
        </row>
        <row r="38">
          <cell r="A38" t="str">
            <v>4.42,0&lt;=4.44,0</v>
          </cell>
          <cell r="B38">
            <v>38</v>
          </cell>
          <cell r="C38">
            <v>137</v>
          </cell>
          <cell r="D38">
            <v>32</v>
          </cell>
          <cell r="E38" t="str">
            <v xml:space="preserve"> - </v>
          </cell>
          <cell r="F38">
            <v>32</v>
          </cell>
          <cell r="G38" t="str">
            <v xml:space="preserve"> - </v>
          </cell>
          <cell r="H38">
            <v>39</v>
          </cell>
          <cell r="I38" t="str">
            <v xml:space="preserve"> - </v>
          </cell>
          <cell r="J38">
            <v>32</v>
          </cell>
          <cell r="K38" t="str">
            <v>-</v>
          </cell>
          <cell r="L38">
            <v>32</v>
          </cell>
          <cell r="M38" t="str">
            <v>5.12,0&lt;=5.14,0</v>
          </cell>
          <cell r="N38">
            <v>38</v>
          </cell>
          <cell r="O38">
            <v>122</v>
          </cell>
          <cell r="P38">
            <v>32</v>
          </cell>
          <cell r="Q38">
            <v>9</v>
          </cell>
          <cell r="R38">
            <v>32</v>
          </cell>
          <cell r="S38" t="str">
            <v xml:space="preserve"> - </v>
          </cell>
          <cell r="T38">
            <v>39</v>
          </cell>
          <cell r="U38">
            <v>1</v>
          </cell>
          <cell r="V38">
            <v>32</v>
          </cell>
          <cell r="W38">
            <v>7</v>
          </cell>
          <cell r="X38">
            <v>32</v>
          </cell>
        </row>
        <row r="39">
          <cell r="A39" t="str">
            <v>4.44,0&lt;=4.46,0</v>
          </cell>
          <cell r="B39">
            <v>37</v>
          </cell>
          <cell r="C39">
            <v>138</v>
          </cell>
          <cell r="D39">
            <v>33</v>
          </cell>
          <cell r="E39">
            <v>14</v>
          </cell>
          <cell r="F39">
            <v>33</v>
          </cell>
          <cell r="G39">
            <v>6.3</v>
          </cell>
          <cell r="H39">
            <v>38</v>
          </cell>
          <cell r="I39" t="str">
            <v>-</v>
          </cell>
          <cell r="J39">
            <v>33</v>
          </cell>
          <cell r="K39" t="str">
            <v>-</v>
          </cell>
          <cell r="L39">
            <v>33</v>
          </cell>
          <cell r="M39" t="str">
            <v>5.14,0&lt;=5.16,0</v>
          </cell>
          <cell r="N39">
            <v>37</v>
          </cell>
          <cell r="O39">
            <v>123</v>
          </cell>
          <cell r="P39">
            <v>33</v>
          </cell>
          <cell r="Q39" t="str">
            <v>-</v>
          </cell>
          <cell r="R39">
            <v>33</v>
          </cell>
          <cell r="S39">
            <v>6.6</v>
          </cell>
          <cell r="T39">
            <v>38</v>
          </cell>
          <cell r="U39" t="str">
            <v>-</v>
          </cell>
          <cell r="V39">
            <v>33</v>
          </cell>
          <cell r="W39" t="str">
            <v>-</v>
          </cell>
          <cell r="X39">
            <v>33</v>
          </cell>
        </row>
        <row r="40">
          <cell r="A40" t="str">
            <v>4.46,0&lt;=4.48,0</v>
          </cell>
          <cell r="B40">
            <v>36</v>
          </cell>
          <cell r="C40">
            <v>139</v>
          </cell>
          <cell r="D40">
            <v>34</v>
          </cell>
          <cell r="E40" t="str">
            <v>-</v>
          </cell>
          <cell r="F40">
            <v>34</v>
          </cell>
          <cell r="G40" t="str">
            <v xml:space="preserve"> - </v>
          </cell>
          <cell r="H40">
            <v>37</v>
          </cell>
          <cell r="I40" t="str">
            <v xml:space="preserve"> - </v>
          </cell>
          <cell r="J40">
            <v>34</v>
          </cell>
          <cell r="K40" t="str">
            <v xml:space="preserve"> - </v>
          </cell>
          <cell r="L40">
            <v>34</v>
          </cell>
          <cell r="M40" t="str">
            <v>5.16,0&lt;=5.18,0</v>
          </cell>
          <cell r="N40">
            <v>36</v>
          </cell>
          <cell r="O40">
            <v>124</v>
          </cell>
          <cell r="P40">
            <v>34</v>
          </cell>
          <cell r="Q40" t="str">
            <v xml:space="preserve"> - </v>
          </cell>
          <cell r="R40">
            <v>34</v>
          </cell>
          <cell r="S40" t="str">
            <v xml:space="preserve"> - </v>
          </cell>
          <cell r="T40">
            <v>37</v>
          </cell>
          <cell r="U40" t="str">
            <v>-</v>
          </cell>
          <cell r="V40">
            <v>34</v>
          </cell>
          <cell r="W40" t="str">
            <v>-</v>
          </cell>
          <cell r="X40">
            <v>34</v>
          </cell>
        </row>
        <row r="41">
          <cell r="A41" t="str">
            <v>4.48,0&lt;=4.50,0</v>
          </cell>
          <cell r="B41">
            <v>35</v>
          </cell>
          <cell r="C41">
            <v>140</v>
          </cell>
          <cell r="D41">
            <v>35</v>
          </cell>
          <cell r="E41" t="str">
            <v>-</v>
          </cell>
          <cell r="F41">
            <v>35</v>
          </cell>
          <cell r="G41" t="str">
            <v xml:space="preserve"> - </v>
          </cell>
          <cell r="H41">
            <v>36</v>
          </cell>
          <cell r="I41" t="str">
            <v xml:space="preserve"> - </v>
          </cell>
          <cell r="J41">
            <v>35</v>
          </cell>
          <cell r="K41" t="str">
            <v>-</v>
          </cell>
          <cell r="L41">
            <v>35</v>
          </cell>
          <cell r="M41" t="str">
            <v>5.18,0&lt;=5.20,0</v>
          </cell>
          <cell r="N41">
            <v>35</v>
          </cell>
          <cell r="O41">
            <v>125</v>
          </cell>
          <cell r="P41">
            <v>35</v>
          </cell>
          <cell r="Q41">
            <v>10</v>
          </cell>
          <cell r="R41">
            <v>35</v>
          </cell>
          <cell r="S41" t="str">
            <v xml:space="preserve"> - </v>
          </cell>
          <cell r="T41">
            <v>36</v>
          </cell>
          <cell r="U41">
            <v>2</v>
          </cell>
          <cell r="V41">
            <v>35</v>
          </cell>
          <cell r="W41">
            <v>8</v>
          </cell>
          <cell r="X41">
            <v>35</v>
          </cell>
        </row>
        <row r="42">
          <cell r="A42" t="str">
            <v>4.50,0&lt;=4.53,0</v>
          </cell>
          <cell r="B42">
            <v>34</v>
          </cell>
          <cell r="C42">
            <v>141</v>
          </cell>
          <cell r="D42">
            <v>36</v>
          </cell>
          <cell r="E42">
            <v>15</v>
          </cell>
          <cell r="F42">
            <v>36</v>
          </cell>
          <cell r="G42">
            <v>6.4</v>
          </cell>
          <cell r="H42">
            <v>35</v>
          </cell>
          <cell r="I42" t="str">
            <v xml:space="preserve"> - </v>
          </cell>
          <cell r="J42">
            <v>36</v>
          </cell>
          <cell r="K42">
            <v>1</v>
          </cell>
          <cell r="L42">
            <v>36</v>
          </cell>
          <cell r="M42" t="str">
            <v>5.20,0&lt;=5.23,0</v>
          </cell>
          <cell r="N42">
            <v>34</v>
          </cell>
          <cell r="O42">
            <v>126</v>
          </cell>
          <cell r="P42">
            <v>36</v>
          </cell>
          <cell r="Q42" t="str">
            <v>-</v>
          </cell>
          <cell r="R42">
            <v>36</v>
          </cell>
          <cell r="S42">
            <v>6.7</v>
          </cell>
          <cell r="T42">
            <v>35</v>
          </cell>
          <cell r="U42" t="str">
            <v>-</v>
          </cell>
          <cell r="V42">
            <v>36</v>
          </cell>
          <cell r="W42" t="str">
            <v>-</v>
          </cell>
          <cell r="X42">
            <v>36</v>
          </cell>
        </row>
        <row r="43">
          <cell r="A43" t="str">
            <v>4.53,0&lt;=4.56,0</v>
          </cell>
          <cell r="B43">
            <v>33</v>
          </cell>
          <cell r="C43">
            <v>142</v>
          </cell>
          <cell r="D43">
            <v>37</v>
          </cell>
          <cell r="E43" t="str">
            <v>-</v>
          </cell>
          <cell r="F43">
            <v>37</v>
          </cell>
          <cell r="G43" t="str">
            <v xml:space="preserve"> - </v>
          </cell>
          <cell r="H43">
            <v>34</v>
          </cell>
          <cell r="I43">
            <v>-3</v>
          </cell>
          <cell r="J43">
            <v>37</v>
          </cell>
          <cell r="K43" t="str">
            <v>-</v>
          </cell>
          <cell r="L43">
            <v>37</v>
          </cell>
          <cell r="M43" t="str">
            <v>5.23,0&lt;=5.26,0</v>
          </cell>
          <cell r="N43">
            <v>33</v>
          </cell>
          <cell r="O43">
            <v>127</v>
          </cell>
          <cell r="P43">
            <v>37</v>
          </cell>
          <cell r="Q43" t="str">
            <v xml:space="preserve"> - </v>
          </cell>
          <cell r="R43">
            <v>37</v>
          </cell>
          <cell r="S43" t="str">
            <v xml:space="preserve"> - </v>
          </cell>
          <cell r="T43">
            <v>34</v>
          </cell>
          <cell r="U43" t="str">
            <v xml:space="preserve"> - </v>
          </cell>
          <cell r="V43">
            <v>37</v>
          </cell>
          <cell r="W43" t="str">
            <v>-</v>
          </cell>
          <cell r="X43">
            <v>37</v>
          </cell>
        </row>
        <row r="44">
          <cell r="A44" t="str">
            <v>4.56,0&lt;=4.59,0</v>
          </cell>
          <cell r="B44">
            <v>32</v>
          </cell>
          <cell r="C44">
            <v>143</v>
          </cell>
          <cell r="D44">
            <v>38</v>
          </cell>
          <cell r="E44">
            <v>16</v>
          </cell>
          <cell r="F44">
            <v>38</v>
          </cell>
          <cell r="G44" t="str">
            <v xml:space="preserve"> - </v>
          </cell>
          <cell r="H44">
            <v>33</v>
          </cell>
          <cell r="I44">
            <v>-2</v>
          </cell>
          <cell r="J44">
            <v>38</v>
          </cell>
          <cell r="K44" t="str">
            <v>-</v>
          </cell>
          <cell r="L44">
            <v>38</v>
          </cell>
          <cell r="M44" t="str">
            <v>5.26,0&lt;=5.29,0</v>
          </cell>
          <cell r="N44">
            <v>32</v>
          </cell>
          <cell r="O44">
            <v>128</v>
          </cell>
          <cell r="P44">
            <v>38</v>
          </cell>
          <cell r="Q44">
            <v>11</v>
          </cell>
          <cell r="R44">
            <v>38</v>
          </cell>
          <cell r="S44" t="str">
            <v xml:space="preserve"> - </v>
          </cell>
          <cell r="T44">
            <v>33</v>
          </cell>
          <cell r="U44">
            <v>3</v>
          </cell>
          <cell r="V44">
            <v>38</v>
          </cell>
          <cell r="W44">
            <v>9</v>
          </cell>
          <cell r="X44">
            <v>38</v>
          </cell>
        </row>
        <row r="45">
          <cell r="A45" t="str">
            <v>4.59,0&lt;=5.02,0</v>
          </cell>
          <cell r="B45">
            <v>31</v>
          </cell>
          <cell r="C45">
            <v>144</v>
          </cell>
          <cell r="D45">
            <v>39</v>
          </cell>
          <cell r="E45" t="str">
            <v>-</v>
          </cell>
          <cell r="F45">
            <v>39</v>
          </cell>
          <cell r="G45">
            <v>6.5</v>
          </cell>
          <cell r="H45">
            <v>32</v>
          </cell>
          <cell r="I45" t="str">
            <v xml:space="preserve"> - </v>
          </cell>
          <cell r="J45">
            <v>39</v>
          </cell>
          <cell r="K45" t="str">
            <v>-</v>
          </cell>
          <cell r="L45">
            <v>39</v>
          </cell>
          <cell r="M45" t="str">
            <v>5.29,0&lt;=5.32,0</v>
          </cell>
          <cell r="N45">
            <v>31</v>
          </cell>
          <cell r="O45">
            <v>129</v>
          </cell>
          <cell r="P45">
            <v>39</v>
          </cell>
          <cell r="Q45" t="str">
            <v>-</v>
          </cell>
          <cell r="R45">
            <v>39</v>
          </cell>
          <cell r="S45">
            <v>6.8</v>
          </cell>
          <cell r="T45">
            <v>32</v>
          </cell>
          <cell r="U45" t="str">
            <v>-</v>
          </cell>
          <cell r="V45">
            <v>39</v>
          </cell>
          <cell r="W45" t="str">
            <v>-</v>
          </cell>
          <cell r="X45">
            <v>39</v>
          </cell>
        </row>
        <row r="46">
          <cell r="A46" t="str">
            <v>5.02,0&lt;=5.05,0</v>
          </cell>
          <cell r="B46">
            <v>30</v>
          </cell>
          <cell r="C46">
            <v>145</v>
          </cell>
          <cell r="D46">
            <v>40</v>
          </cell>
          <cell r="E46" t="str">
            <v>-</v>
          </cell>
          <cell r="F46">
            <v>40</v>
          </cell>
          <cell r="G46" t="str">
            <v xml:space="preserve"> - </v>
          </cell>
          <cell r="H46">
            <v>31</v>
          </cell>
          <cell r="I46" t="str">
            <v xml:space="preserve"> - </v>
          </cell>
          <cell r="J46">
            <v>40</v>
          </cell>
          <cell r="K46" t="str">
            <v>-</v>
          </cell>
          <cell r="L46">
            <v>40</v>
          </cell>
          <cell r="M46" t="str">
            <v>5.32,0&lt;=5.35,0</v>
          </cell>
          <cell r="N46">
            <v>30</v>
          </cell>
          <cell r="O46">
            <v>130</v>
          </cell>
          <cell r="P46">
            <v>40</v>
          </cell>
          <cell r="Q46" t="str">
            <v xml:space="preserve"> - </v>
          </cell>
          <cell r="R46">
            <v>40</v>
          </cell>
          <cell r="S46" t="str">
            <v xml:space="preserve"> - </v>
          </cell>
          <cell r="T46">
            <v>31</v>
          </cell>
          <cell r="U46" t="str">
            <v xml:space="preserve"> - </v>
          </cell>
          <cell r="V46">
            <v>40</v>
          </cell>
          <cell r="W46" t="str">
            <v xml:space="preserve"> - </v>
          </cell>
          <cell r="X46">
            <v>40</v>
          </cell>
        </row>
        <row r="47">
          <cell r="A47" t="str">
            <v>5.05,0&lt;=5.08,0</v>
          </cell>
          <cell r="B47">
            <v>29</v>
          </cell>
          <cell r="C47">
            <v>146</v>
          </cell>
          <cell r="D47">
            <v>41</v>
          </cell>
          <cell r="E47">
            <v>17</v>
          </cell>
          <cell r="F47">
            <v>41</v>
          </cell>
          <cell r="G47" t="str">
            <v xml:space="preserve"> - </v>
          </cell>
          <cell r="H47">
            <v>30</v>
          </cell>
          <cell r="I47" t="str">
            <v>-</v>
          </cell>
          <cell r="J47">
            <v>41</v>
          </cell>
          <cell r="K47" t="str">
            <v>-</v>
          </cell>
          <cell r="L47">
            <v>41</v>
          </cell>
          <cell r="M47" t="str">
            <v>5.35,0&lt;=5.38,0</v>
          </cell>
          <cell r="N47">
            <v>29</v>
          </cell>
          <cell r="O47">
            <v>132</v>
          </cell>
          <cell r="P47">
            <v>42</v>
          </cell>
          <cell r="Q47">
            <v>12</v>
          </cell>
          <cell r="R47">
            <v>41</v>
          </cell>
          <cell r="S47" t="str">
            <v xml:space="preserve"> - </v>
          </cell>
          <cell r="T47">
            <v>30</v>
          </cell>
          <cell r="U47" t="str">
            <v xml:space="preserve"> - </v>
          </cell>
          <cell r="V47">
            <v>41</v>
          </cell>
          <cell r="W47">
            <v>10</v>
          </cell>
          <cell r="X47">
            <v>41</v>
          </cell>
        </row>
        <row r="48">
          <cell r="A48" t="str">
            <v>5.08,0&lt;=5.11,0</v>
          </cell>
          <cell r="B48">
            <v>28</v>
          </cell>
          <cell r="C48">
            <v>147</v>
          </cell>
          <cell r="D48">
            <v>42</v>
          </cell>
          <cell r="E48" t="str">
            <v>-</v>
          </cell>
          <cell r="F48">
            <v>42</v>
          </cell>
          <cell r="G48">
            <v>6.6</v>
          </cell>
          <cell r="H48">
            <v>29</v>
          </cell>
          <cell r="I48">
            <v>-1</v>
          </cell>
          <cell r="J48">
            <v>42</v>
          </cell>
          <cell r="K48" t="str">
            <v>-</v>
          </cell>
          <cell r="L48">
            <v>42</v>
          </cell>
          <cell r="M48" t="str">
            <v>5.38,0&lt;=5.41,0</v>
          </cell>
          <cell r="N48">
            <v>28</v>
          </cell>
          <cell r="O48">
            <v>132</v>
          </cell>
          <cell r="P48">
            <v>41</v>
          </cell>
          <cell r="Q48" t="str">
            <v>-</v>
          </cell>
          <cell r="R48">
            <v>42</v>
          </cell>
          <cell r="S48">
            <v>6.9</v>
          </cell>
          <cell r="T48">
            <v>29</v>
          </cell>
          <cell r="U48">
            <v>4</v>
          </cell>
          <cell r="V48">
            <v>42</v>
          </cell>
          <cell r="W48" t="str">
            <v>-</v>
          </cell>
          <cell r="X48">
            <v>42</v>
          </cell>
        </row>
        <row r="49">
          <cell r="A49" t="str">
            <v>5.11,0&lt;=5.14,0</v>
          </cell>
          <cell r="B49">
            <v>27</v>
          </cell>
          <cell r="C49">
            <v>148</v>
          </cell>
          <cell r="D49">
            <v>43</v>
          </cell>
          <cell r="E49" t="str">
            <v>-</v>
          </cell>
          <cell r="F49">
            <v>43</v>
          </cell>
          <cell r="G49" t="str">
            <v xml:space="preserve"> - </v>
          </cell>
          <cell r="H49">
            <v>28</v>
          </cell>
          <cell r="I49" t="str">
            <v xml:space="preserve"> - </v>
          </cell>
          <cell r="J49">
            <v>43</v>
          </cell>
          <cell r="K49">
            <v>2</v>
          </cell>
          <cell r="L49">
            <v>43</v>
          </cell>
          <cell r="M49" t="str">
            <v>5.41,0&lt;=5.44,0</v>
          </cell>
          <cell r="N49">
            <v>27</v>
          </cell>
          <cell r="O49">
            <v>133</v>
          </cell>
          <cell r="P49">
            <v>43</v>
          </cell>
          <cell r="Q49" t="str">
            <v xml:space="preserve"> - </v>
          </cell>
          <cell r="R49">
            <v>43</v>
          </cell>
          <cell r="S49" t="str">
            <v xml:space="preserve"> - </v>
          </cell>
          <cell r="T49">
            <v>28</v>
          </cell>
          <cell r="U49" t="str">
            <v xml:space="preserve"> - </v>
          </cell>
          <cell r="V49">
            <v>43</v>
          </cell>
          <cell r="W49" t="str">
            <v>-</v>
          </cell>
          <cell r="X49">
            <v>43</v>
          </cell>
        </row>
        <row r="50">
          <cell r="A50" t="str">
            <v>5.14,0&lt;=5.17,0</v>
          </cell>
          <cell r="B50">
            <v>26</v>
          </cell>
          <cell r="C50">
            <v>149</v>
          </cell>
          <cell r="D50">
            <v>44</v>
          </cell>
          <cell r="E50">
            <v>18</v>
          </cell>
          <cell r="F50">
            <v>44</v>
          </cell>
          <cell r="G50" t="str">
            <v xml:space="preserve"> - </v>
          </cell>
          <cell r="H50">
            <v>27</v>
          </cell>
          <cell r="I50" t="str">
            <v xml:space="preserve"> - </v>
          </cell>
          <cell r="J50">
            <v>44</v>
          </cell>
          <cell r="K50" t="str">
            <v>-</v>
          </cell>
          <cell r="L50">
            <v>44</v>
          </cell>
          <cell r="M50" t="str">
            <v>5.44,0&lt;=5.47,0</v>
          </cell>
          <cell r="N50">
            <v>26</v>
          </cell>
          <cell r="O50">
            <v>134</v>
          </cell>
          <cell r="P50">
            <v>44</v>
          </cell>
          <cell r="Q50">
            <v>13</v>
          </cell>
          <cell r="R50">
            <v>44</v>
          </cell>
          <cell r="S50" t="str">
            <v xml:space="preserve"> - </v>
          </cell>
          <cell r="T50">
            <v>27</v>
          </cell>
          <cell r="U50" t="str">
            <v xml:space="preserve"> - </v>
          </cell>
          <cell r="V50">
            <v>44</v>
          </cell>
          <cell r="W50">
            <v>11</v>
          </cell>
          <cell r="X50">
            <v>44</v>
          </cell>
        </row>
        <row r="51">
          <cell r="A51" t="str">
            <v>5.17,0&lt;=5.20,0</v>
          </cell>
          <cell r="B51">
            <v>25</v>
          </cell>
          <cell r="C51">
            <v>150</v>
          </cell>
          <cell r="D51">
            <v>45</v>
          </cell>
          <cell r="E51" t="str">
            <v>-</v>
          </cell>
          <cell r="F51">
            <v>45</v>
          </cell>
          <cell r="G51">
            <v>6.7</v>
          </cell>
          <cell r="H51">
            <v>26</v>
          </cell>
          <cell r="I51" t="str">
            <v>-</v>
          </cell>
          <cell r="J51">
            <v>45</v>
          </cell>
          <cell r="K51" t="str">
            <v>-</v>
          </cell>
          <cell r="L51">
            <v>45</v>
          </cell>
          <cell r="M51" t="str">
            <v>5.47,0&lt;=5.50,0</v>
          </cell>
          <cell r="N51">
            <v>25</v>
          </cell>
          <cell r="O51">
            <v>135</v>
          </cell>
          <cell r="P51">
            <v>45</v>
          </cell>
          <cell r="Q51" t="str">
            <v xml:space="preserve"> - </v>
          </cell>
          <cell r="R51">
            <v>45</v>
          </cell>
          <cell r="S51">
            <v>7</v>
          </cell>
          <cell r="T51">
            <v>26</v>
          </cell>
          <cell r="U51" t="str">
            <v>-</v>
          </cell>
          <cell r="V51">
            <v>45</v>
          </cell>
          <cell r="W51" t="str">
            <v>-</v>
          </cell>
          <cell r="X51">
            <v>45</v>
          </cell>
        </row>
        <row r="52">
          <cell r="A52" t="str">
            <v>5.20,0&lt;=5.24,0</v>
          </cell>
          <cell r="B52">
            <v>24</v>
          </cell>
          <cell r="C52">
            <v>151</v>
          </cell>
          <cell r="D52">
            <v>46</v>
          </cell>
          <cell r="E52" t="str">
            <v>-</v>
          </cell>
          <cell r="F52">
            <v>46</v>
          </cell>
          <cell r="G52" t="str">
            <v xml:space="preserve"> - </v>
          </cell>
          <cell r="H52">
            <v>25</v>
          </cell>
          <cell r="I52">
            <v>0</v>
          </cell>
          <cell r="J52">
            <v>46</v>
          </cell>
          <cell r="K52" t="str">
            <v>-</v>
          </cell>
          <cell r="L52">
            <v>46</v>
          </cell>
          <cell r="M52" t="str">
            <v>5.50,0&lt;=5.54,0</v>
          </cell>
          <cell r="N52">
            <v>24</v>
          </cell>
          <cell r="O52">
            <v>136</v>
          </cell>
          <cell r="P52">
            <v>46</v>
          </cell>
          <cell r="Q52" t="str">
            <v>-</v>
          </cell>
          <cell r="R52">
            <v>46</v>
          </cell>
          <cell r="S52" t="str">
            <v xml:space="preserve"> - </v>
          </cell>
          <cell r="T52">
            <v>25</v>
          </cell>
          <cell r="U52">
            <v>5</v>
          </cell>
          <cell r="V52">
            <v>46</v>
          </cell>
          <cell r="W52" t="str">
            <v xml:space="preserve"> - </v>
          </cell>
          <cell r="X52">
            <v>46</v>
          </cell>
        </row>
        <row r="53">
          <cell r="A53" t="str">
            <v>5.24,0&lt;=5.28,0</v>
          </cell>
          <cell r="B53">
            <v>23</v>
          </cell>
          <cell r="C53">
            <v>152</v>
          </cell>
          <cell r="D53">
            <v>47</v>
          </cell>
          <cell r="E53">
            <v>19</v>
          </cell>
          <cell r="F53">
            <v>47</v>
          </cell>
          <cell r="G53" t="str">
            <v xml:space="preserve"> - </v>
          </cell>
          <cell r="H53">
            <v>24</v>
          </cell>
          <cell r="I53" t="str">
            <v xml:space="preserve"> - </v>
          </cell>
          <cell r="J53">
            <v>47</v>
          </cell>
          <cell r="K53" t="str">
            <v xml:space="preserve"> - </v>
          </cell>
          <cell r="L53">
            <v>47</v>
          </cell>
          <cell r="M53" t="str">
            <v>5.54,0&lt;=5.58,0</v>
          </cell>
          <cell r="N53">
            <v>23</v>
          </cell>
          <cell r="O53">
            <v>137</v>
          </cell>
          <cell r="P53">
            <v>47</v>
          </cell>
          <cell r="Q53">
            <v>14</v>
          </cell>
          <cell r="R53">
            <v>47</v>
          </cell>
          <cell r="S53" t="str">
            <v xml:space="preserve"> - </v>
          </cell>
          <cell r="T53">
            <v>24</v>
          </cell>
          <cell r="U53" t="str">
            <v xml:space="preserve"> - </v>
          </cell>
          <cell r="V53">
            <v>47</v>
          </cell>
          <cell r="W53">
            <v>12</v>
          </cell>
          <cell r="X53">
            <v>47</v>
          </cell>
        </row>
        <row r="54">
          <cell r="A54" t="str">
            <v>5.28,0&lt;=5.32,0</v>
          </cell>
          <cell r="B54">
            <v>22</v>
          </cell>
          <cell r="C54">
            <v>153</v>
          </cell>
          <cell r="D54">
            <v>48</v>
          </cell>
          <cell r="E54" t="str">
            <v>-</v>
          </cell>
          <cell r="F54">
            <v>48</v>
          </cell>
          <cell r="G54">
            <v>6.8</v>
          </cell>
          <cell r="H54">
            <v>23</v>
          </cell>
          <cell r="I54" t="str">
            <v xml:space="preserve"> - </v>
          </cell>
          <cell r="J54">
            <v>48</v>
          </cell>
          <cell r="K54" t="str">
            <v>-</v>
          </cell>
          <cell r="L54">
            <v>48</v>
          </cell>
          <cell r="M54" t="str">
            <v>5.58,0&lt;=6.02,0</v>
          </cell>
          <cell r="N54">
            <v>22</v>
          </cell>
          <cell r="O54">
            <v>138</v>
          </cell>
          <cell r="P54">
            <v>48</v>
          </cell>
          <cell r="Q54" t="str">
            <v>-</v>
          </cell>
          <cell r="R54">
            <v>48</v>
          </cell>
          <cell r="S54">
            <v>7.1</v>
          </cell>
          <cell r="T54">
            <v>23</v>
          </cell>
          <cell r="U54" t="str">
            <v>-</v>
          </cell>
          <cell r="V54">
            <v>48</v>
          </cell>
          <cell r="W54" t="str">
            <v>-</v>
          </cell>
          <cell r="X54">
            <v>48</v>
          </cell>
        </row>
        <row r="55">
          <cell r="A55" t="str">
            <v>5.32,0&lt;=5.36,0</v>
          </cell>
          <cell r="B55">
            <v>21</v>
          </cell>
          <cell r="C55">
            <v>154</v>
          </cell>
          <cell r="D55">
            <v>49</v>
          </cell>
          <cell r="E55" t="str">
            <v>-</v>
          </cell>
          <cell r="F55">
            <v>49</v>
          </cell>
          <cell r="G55" t="str">
            <v xml:space="preserve"> - </v>
          </cell>
          <cell r="H55">
            <v>22</v>
          </cell>
          <cell r="I55" t="str">
            <v>-</v>
          </cell>
          <cell r="J55">
            <v>49</v>
          </cell>
          <cell r="K55" t="str">
            <v>-</v>
          </cell>
          <cell r="L55">
            <v>49</v>
          </cell>
          <cell r="M55" t="str">
            <v>6.02,0&lt;=6.06,0</v>
          </cell>
          <cell r="N55">
            <v>21</v>
          </cell>
          <cell r="O55">
            <v>139</v>
          </cell>
          <cell r="P55">
            <v>49</v>
          </cell>
          <cell r="Q55" t="str">
            <v xml:space="preserve"> - </v>
          </cell>
          <cell r="R55">
            <v>49</v>
          </cell>
          <cell r="S55" t="str">
            <v xml:space="preserve"> - </v>
          </cell>
          <cell r="T55">
            <v>22</v>
          </cell>
          <cell r="U55" t="str">
            <v xml:space="preserve"> - </v>
          </cell>
          <cell r="V55">
            <v>49</v>
          </cell>
          <cell r="W55" t="str">
            <v>-</v>
          </cell>
          <cell r="X55">
            <v>49</v>
          </cell>
        </row>
        <row r="56">
          <cell r="A56" t="str">
            <v>5.36,0&lt;=5.40,0</v>
          </cell>
          <cell r="B56">
            <v>20</v>
          </cell>
          <cell r="C56">
            <v>155</v>
          </cell>
          <cell r="D56">
            <v>50</v>
          </cell>
          <cell r="E56">
            <v>20</v>
          </cell>
          <cell r="F56">
            <v>50</v>
          </cell>
          <cell r="G56" t="str">
            <v xml:space="preserve"> - </v>
          </cell>
          <cell r="H56">
            <v>21</v>
          </cell>
          <cell r="I56">
            <v>1</v>
          </cell>
          <cell r="J56">
            <v>50</v>
          </cell>
          <cell r="K56">
            <v>3</v>
          </cell>
          <cell r="L56">
            <v>50</v>
          </cell>
          <cell r="M56" t="str">
            <v>6.06,0&lt;=6.10,0</v>
          </cell>
          <cell r="N56">
            <v>20</v>
          </cell>
          <cell r="O56">
            <v>140</v>
          </cell>
          <cell r="P56">
            <v>50</v>
          </cell>
          <cell r="Q56">
            <v>15</v>
          </cell>
          <cell r="R56">
            <v>50</v>
          </cell>
          <cell r="S56" t="str">
            <v xml:space="preserve"> - </v>
          </cell>
          <cell r="T56">
            <v>21</v>
          </cell>
          <cell r="U56">
            <v>6</v>
          </cell>
          <cell r="V56">
            <v>50</v>
          </cell>
          <cell r="W56">
            <v>13</v>
          </cell>
          <cell r="X56">
            <v>50</v>
          </cell>
        </row>
        <row r="57">
          <cell r="A57" t="str">
            <v>5.40,0&lt;=5.44,0</v>
          </cell>
          <cell r="B57">
            <v>19</v>
          </cell>
          <cell r="C57">
            <v>157</v>
          </cell>
          <cell r="D57">
            <v>51</v>
          </cell>
          <cell r="E57" t="str">
            <v>-</v>
          </cell>
          <cell r="F57">
            <v>51</v>
          </cell>
          <cell r="G57">
            <v>6.9</v>
          </cell>
          <cell r="H57">
            <v>20</v>
          </cell>
          <cell r="I57" t="str">
            <v xml:space="preserve"> - </v>
          </cell>
          <cell r="J57">
            <v>51</v>
          </cell>
          <cell r="K57" t="str">
            <v>-</v>
          </cell>
          <cell r="L57">
            <v>51</v>
          </cell>
          <cell r="M57" t="str">
            <v>6.10,0&lt;=6.14,0</v>
          </cell>
          <cell r="N57">
            <v>19</v>
          </cell>
          <cell r="O57">
            <v>142</v>
          </cell>
          <cell r="P57">
            <v>51</v>
          </cell>
          <cell r="Q57" t="str">
            <v>-</v>
          </cell>
          <cell r="R57">
            <v>51</v>
          </cell>
          <cell r="S57">
            <v>7.2</v>
          </cell>
          <cell r="T57">
            <v>20</v>
          </cell>
          <cell r="U57" t="str">
            <v>-</v>
          </cell>
          <cell r="V57">
            <v>51</v>
          </cell>
          <cell r="W57" t="str">
            <v>-</v>
          </cell>
          <cell r="X57">
            <v>51</v>
          </cell>
        </row>
        <row r="58">
          <cell r="A58" t="str">
            <v>5.44,0&lt;=5.48,0</v>
          </cell>
          <cell r="B58">
            <v>18</v>
          </cell>
          <cell r="C58">
            <v>159</v>
          </cell>
          <cell r="D58">
            <v>52</v>
          </cell>
          <cell r="E58" t="str">
            <v>-</v>
          </cell>
          <cell r="F58">
            <v>52</v>
          </cell>
          <cell r="G58" t="str">
            <v xml:space="preserve"> - </v>
          </cell>
          <cell r="H58">
            <v>19</v>
          </cell>
          <cell r="I58" t="str">
            <v xml:space="preserve"> - </v>
          </cell>
          <cell r="J58">
            <v>52</v>
          </cell>
          <cell r="K58" t="str">
            <v>-</v>
          </cell>
          <cell r="L58">
            <v>52</v>
          </cell>
          <cell r="M58" t="str">
            <v>6.14,0&lt;=6.18,0</v>
          </cell>
          <cell r="N58">
            <v>18</v>
          </cell>
          <cell r="O58">
            <v>144</v>
          </cell>
          <cell r="P58">
            <v>52</v>
          </cell>
          <cell r="Q58" t="str">
            <v>-</v>
          </cell>
          <cell r="R58">
            <v>52</v>
          </cell>
          <cell r="S58" t="str">
            <v xml:space="preserve"> - </v>
          </cell>
          <cell r="T58">
            <v>19</v>
          </cell>
          <cell r="U58" t="str">
            <v xml:space="preserve"> - </v>
          </cell>
          <cell r="V58">
            <v>52</v>
          </cell>
          <cell r="W58">
            <v>14</v>
          </cell>
          <cell r="X58">
            <v>52</v>
          </cell>
        </row>
        <row r="59">
          <cell r="A59" t="str">
            <v>5.48,0&lt;=5.52,0</v>
          </cell>
          <cell r="B59">
            <v>17</v>
          </cell>
          <cell r="C59">
            <v>161</v>
          </cell>
          <cell r="D59">
            <v>53</v>
          </cell>
          <cell r="E59">
            <v>21</v>
          </cell>
          <cell r="F59">
            <v>53</v>
          </cell>
          <cell r="G59" t="str">
            <v xml:space="preserve"> - </v>
          </cell>
          <cell r="H59">
            <v>18</v>
          </cell>
          <cell r="I59">
            <v>2</v>
          </cell>
          <cell r="J59">
            <v>53</v>
          </cell>
          <cell r="K59" t="str">
            <v>-</v>
          </cell>
          <cell r="L59">
            <v>53</v>
          </cell>
          <cell r="M59" t="str">
            <v>6.18,0&lt;=6.22,0</v>
          </cell>
          <cell r="N59">
            <v>17</v>
          </cell>
          <cell r="O59">
            <v>146</v>
          </cell>
          <cell r="P59">
            <v>53</v>
          </cell>
          <cell r="Q59">
            <v>16</v>
          </cell>
          <cell r="R59">
            <v>53</v>
          </cell>
          <cell r="S59" t="str">
            <v xml:space="preserve"> - </v>
          </cell>
          <cell r="T59">
            <v>18</v>
          </cell>
          <cell r="U59">
            <v>7</v>
          </cell>
          <cell r="V59">
            <v>53</v>
          </cell>
          <cell r="W59" t="str">
            <v>-</v>
          </cell>
          <cell r="X59">
            <v>53</v>
          </cell>
        </row>
        <row r="60">
          <cell r="A60" t="str">
            <v>5.52,0&lt;=5.56,0</v>
          </cell>
          <cell r="B60">
            <v>16</v>
          </cell>
          <cell r="C60">
            <v>163</v>
          </cell>
          <cell r="D60">
            <v>54</v>
          </cell>
          <cell r="E60" t="str">
            <v>-</v>
          </cell>
          <cell r="F60">
            <v>54</v>
          </cell>
          <cell r="G60">
            <v>7</v>
          </cell>
          <cell r="H60">
            <v>17</v>
          </cell>
          <cell r="I60" t="str">
            <v xml:space="preserve"> - </v>
          </cell>
          <cell r="J60">
            <v>54</v>
          </cell>
          <cell r="K60" t="str">
            <v>-</v>
          </cell>
          <cell r="L60">
            <v>54</v>
          </cell>
          <cell r="M60" t="str">
            <v>6.22,0&lt;=6.26,0</v>
          </cell>
          <cell r="N60">
            <v>16</v>
          </cell>
          <cell r="O60">
            <v>148</v>
          </cell>
          <cell r="P60">
            <v>54</v>
          </cell>
          <cell r="Q60" t="str">
            <v>-</v>
          </cell>
          <cell r="R60">
            <v>54</v>
          </cell>
          <cell r="S60">
            <v>7.3</v>
          </cell>
          <cell r="T60">
            <v>17</v>
          </cell>
          <cell r="U60" t="str">
            <v>-</v>
          </cell>
          <cell r="V60">
            <v>54</v>
          </cell>
          <cell r="W60">
            <v>15</v>
          </cell>
          <cell r="X60">
            <v>54</v>
          </cell>
        </row>
        <row r="61">
          <cell r="A61" t="str">
            <v>5.56,0&lt;=6.00,0</v>
          </cell>
          <cell r="B61">
            <v>15</v>
          </cell>
          <cell r="C61">
            <v>165</v>
          </cell>
          <cell r="D61">
            <v>55</v>
          </cell>
          <cell r="E61">
            <v>22</v>
          </cell>
          <cell r="F61">
            <v>55</v>
          </cell>
          <cell r="G61" t="str">
            <v xml:space="preserve"> - </v>
          </cell>
          <cell r="H61">
            <v>16</v>
          </cell>
          <cell r="I61" t="str">
            <v xml:space="preserve"> - </v>
          </cell>
          <cell r="J61">
            <v>55</v>
          </cell>
          <cell r="K61" t="str">
            <v>-</v>
          </cell>
          <cell r="L61">
            <v>55</v>
          </cell>
          <cell r="M61" t="str">
            <v>6.26,0&lt;=6.30,0</v>
          </cell>
          <cell r="N61">
            <v>15</v>
          </cell>
          <cell r="O61">
            <v>150</v>
          </cell>
          <cell r="P61">
            <v>55</v>
          </cell>
          <cell r="Q61" t="str">
            <v xml:space="preserve"> - </v>
          </cell>
          <cell r="R61">
            <v>55</v>
          </cell>
          <cell r="S61" t="str">
            <v xml:space="preserve"> - </v>
          </cell>
          <cell r="T61">
            <v>16</v>
          </cell>
          <cell r="U61" t="str">
            <v xml:space="preserve"> - </v>
          </cell>
          <cell r="V61">
            <v>55</v>
          </cell>
          <cell r="W61" t="str">
            <v>-</v>
          </cell>
          <cell r="X61">
            <v>55</v>
          </cell>
        </row>
        <row r="62">
          <cell r="A62" t="str">
            <v>6.00,0&lt;=6.05,0</v>
          </cell>
          <cell r="B62">
            <v>14</v>
          </cell>
          <cell r="C62">
            <v>167</v>
          </cell>
          <cell r="D62">
            <v>56</v>
          </cell>
          <cell r="E62" t="str">
            <v>-</v>
          </cell>
          <cell r="F62">
            <v>56</v>
          </cell>
          <cell r="G62" t="str">
            <v xml:space="preserve"> - </v>
          </cell>
          <cell r="H62">
            <v>15</v>
          </cell>
          <cell r="I62">
            <v>3</v>
          </cell>
          <cell r="J62">
            <v>56</v>
          </cell>
          <cell r="K62" t="str">
            <v>-</v>
          </cell>
          <cell r="L62">
            <v>56</v>
          </cell>
          <cell r="M62" t="str">
            <v>6.30,0&lt;=6,35,0</v>
          </cell>
          <cell r="N62">
            <v>14</v>
          </cell>
          <cell r="O62">
            <v>152</v>
          </cell>
          <cell r="P62">
            <v>56</v>
          </cell>
          <cell r="Q62">
            <v>17</v>
          </cell>
          <cell r="R62">
            <v>56</v>
          </cell>
          <cell r="S62" t="str">
            <v xml:space="preserve"> - </v>
          </cell>
          <cell r="T62">
            <v>15</v>
          </cell>
          <cell r="U62">
            <v>8</v>
          </cell>
          <cell r="V62">
            <v>56</v>
          </cell>
          <cell r="W62">
            <v>16</v>
          </cell>
          <cell r="X62">
            <v>56</v>
          </cell>
        </row>
        <row r="63">
          <cell r="A63" t="str">
            <v>6.05,0&lt;=6.10,0</v>
          </cell>
          <cell r="B63">
            <v>13</v>
          </cell>
          <cell r="C63">
            <v>169</v>
          </cell>
          <cell r="D63">
            <v>57</v>
          </cell>
          <cell r="E63">
            <v>23</v>
          </cell>
          <cell r="F63">
            <v>57</v>
          </cell>
          <cell r="G63">
            <v>7.1</v>
          </cell>
          <cell r="H63">
            <v>14</v>
          </cell>
          <cell r="I63" t="str">
            <v>-</v>
          </cell>
          <cell r="J63">
            <v>57</v>
          </cell>
          <cell r="K63" t="str">
            <v>-</v>
          </cell>
          <cell r="L63">
            <v>57</v>
          </cell>
          <cell r="M63" t="str">
            <v>6.35,0&lt;=6.40,0</v>
          </cell>
          <cell r="N63">
            <v>13</v>
          </cell>
          <cell r="O63">
            <v>154</v>
          </cell>
          <cell r="P63">
            <v>57</v>
          </cell>
          <cell r="Q63" t="str">
            <v xml:space="preserve"> - </v>
          </cell>
          <cell r="R63">
            <v>57</v>
          </cell>
          <cell r="S63">
            <v>7.4</v>
          </cell>
          <cell r="T63">
            <v>14</v>
          </cell>
          <cell r="U63" t="str">
            <v>-</v>
          </cell>
          <cell r="V63">
            <v>57</v>
          </cell>
          <cell r="W63">
            <v>17</v>
          </cell>
          <cell r="X63">
            <v>57</v>
          </cell>
        </row>
        <row r="64">
          <cell r="A64" t="str">
            <v>6.10,0&lt;=6.15,0</v>
          </cell>
          <cell r="B64">
            <v>12</v>
          </cell>
          <cell r="C64">
            <v>171</v>
          </cell>
          <cell r="D64">
            <v>58</v>
          </cell>
          <cell r="E64" t="str">
            <v>-</v>
          </cell>
          <cell r="F64">
            <v>58</v>
          </cell>
          <cell r="G64" t="str">
            <v xml:space="preserve"> - </v>
          </cell>
          <cell r="H64">
            <v>13</v>
          </cell>
          <cell r="I64">
            <v>4</v>
          </cell>
          <cell r="J64">
            <v>58</v>
          </cell>
          <cell r="K64" t="str">
            <v>-</v>
          </cell>
          <cell r="L64">
            <v>58</v>
          </cell>
          <cell r="M64" t="str">
            <v>6.40,0&lt;=6.45,0</v>
          </cell>
          <cell r="N64">
            <v>12</v>
          </cell>
          <cell r="O64">
            <v>156</v>
          </cell>
          <cell r="P64">
            <v>58</v>
          </cell>
          <cell r="Q64">
            <v>18</v>
          </cell>
          <cell r="R64">
            <v>58</v>
          </cell>
          <cell r="S64" t="str">
            <v xml:space="preserve"> - </v>
          </cell>
          <cell r="T64">
            <v>13</v>
          </cell>
          <cell r="U64">
            <v>9</v>
          </cell>
          <cell r="V64">
            <v>58</v>
          </cell>
          <cell r="W64">
            <v>18</v>
          </cell>
          <cell r="X64">
            <v>58</v>
          </cell>
        </row>
        <row r="65">
          <cell r="A65" t="str">
            <v>6.15,0&lt;=6.20,0</v>
          </cell>
          <cell r="B65">
            <v>11</v>
          </cell>
          <cell r="C65">
            <v>173</v>
          </cell>
          <cell r="D65">
            <v>59</v>
          </cell>
          <cell r="E65">
            <v>24</v>
          </cell>
          <cell r="F65">
            <v>59</v>
          </cell>
          <cell r="G65" t="str">
            <v xml:space="preserve"> - </v>
          </cell>
          <cell r="H65">
            <v>12</v>
          </cell>
          <cell r="I65" t="str">
            <v xml:space="preserve"> - </v>
          </cell>
          <cell r="J65">
            <v>59</v>
          </cell>
          <cell r="K65" t="str">
            <v>-</v>
          </cell>
          <cell r="L65">
            <v>59</v>
          </cell>
          <cell r="M65" t="str">
            <v>6.45,0&lt;=6.50,0</v>
          </cell>
          <cell r="N65">
            <v>11</v>
          </cell>
          <cell r="O65">
            <v>158</v>
          </cell>
          <cell r="P65">
            <v>59</v>
          </cell>
          <cell r="Q65" t="str">
            <v xml:space="preserve"> - </v>
          </cell>
          <cell r="R65">
            <v>59</v>
          </cell>
          <cell r="S65" t="str">
            <v xml:space="preserve"> - </v>
          </cell>
          <cell r="T65">
            <v>12</v>
          </cell>
          <cell r="U65" t="str">
            <v xml:space="preserve"> - </v>
          </cell>
          <cell r="V65">
            <v>59</v>
          </cell>
          <cell r="W65">
            <v>19</v>
          </cell>
          <cell r="X65">
            <v>59</v>
          </cell>
        </row>
        <row r="66">
          <cell r="A66" t="str">
            <v>6.20,0&lt;=6.25,0</v>
          </cell>
          <cell r="B66">
            <v>10</v>
          </cell>
          <cell r="C66">
            <v>175</v>
          </cell>
          <cell r="D66">
            <v>60</v>
          </cell>
          <cell r="E66" t="str">
            <v>-</v>
          </cell>
          <cell r="F66">
            <v>60</v>
          </cell>
          <cell r="G66">
            <v>7.2</v>
          </cell>
          <cell r="H66">
            <v>11</v>
          </cell>
          <cell r="I66">
            <v>5</v>
          </cell>
          <cell r="J66">
            <v>60</v>
          </cell>
          <cell r="K66" t="str">
            <v>-</v>
          </cell>
          <cell r="L66">
            <v>60</v>
          </cell>
          <cell r="M66" t="str">
            <v>6.50,0&lt;=6.55,0</v>
          </cell>
          <cell r="N66">
            <v>10</v>
          </cell>
          <cell r="O66">
            <v>160</v>
          </cell>
          <cell r="P66">
            <v>60</v>
          </cell>
          <cell r="Q66">
            <v>19</v>
          </cell>
          <cell r="R66">
            <v>60</v>
          </cell>
          <cell r="S66">
            <v>7.5</v>
          </cell>
          <cell r="T66">
            <v>11</v>
          </cell>
          <cell r="U66">
            <v>10</v>
          </cell>
          <cell r="V66">
            <v>60</v>
          </cell>
          <cell r="W66">
            <v>20</v>
          </cell>
          <cell r="X66">
            <v>60</v>
          </cell>
        </row>
        <row r="67">
          <cell r="A67" t="str">
            <v>6.25,0&lt;=6,30,0</v>
          </cell>
          <cell r="B67">
            <v>9</v>
          </cell>
          <cell r="C67">
            <v>177</v>
          </cell>
          <cell r="D67">
            <v>61</v>
          </cell>
          <cell r="E67">
            <v>25</v>
          </cell>
          <cell r="F67">
            <v>61</v>
          </cell>
          <cell r="G67" t="str">
            <v xml:space="preserve"> - </v>
          </cell>
          <cell r="H67">
            <v>10</v>
          </cell>
          <cell r="I67" t="str">
            <v>-</v>
          </cell>
          <cell r="J67">
            <v>61</v>
          </cell>
          <cell r="K67" t="str">
            <v>-</v>
          </cell>
          <cell r="L67">
            <v>61</v>
          </cell>
          <cell r="M67" t="str">
            <v>6.55,0&lt;=7.00,0</v>
          </cell>
          <cell r="N67">
            <v>9</v>
          </cell>
          <cell r="O67">
            <v>162</v>
          </cell>
          <cell r="P67">
            <v>61</v>
          </cell>
          <cell r="Q67">
            <v>20</v>
          </cell>
          <cell r="R67">
            <v>61</v>
          </cell>
          <cell r="S67" t="str">
            <v xml:space="preserve"> - </v>
          </cell>
          <cell r="T67">
            <v>10</v>
          </cell>
          <cell r="U67" t="str">
            <v xml:space="preserve"> - </v>
          </cell>
          <cell r="V67">
            <v>61</v>
          </cell>
          <cell r="W67">
            <v>21</v>
          </cell>
          <cell r="X67">
            <v>61</v>
          </cell>
        </row>
        <row r="68">
          <cell r="A68" t="str">
            <v>6.30,0&lt;=6.35,0</v>
          </cell>
          <cell r="B68">
            <v>8</v>
          </cell>
          <cell r="C68">
            <v>179</v>
          </cell>
          <cell r="D68">
            <v>62</v>
          </cell>
          <cell r="E68" t="str">
            <v>-</v>
          </cell>
          <cell r="F68">
            <v>62</v>
          </cell>
          <cell r="G68" t="str">
            <v xml:space="preserve"> - </v>
          </cell>
          <cell r="H68">
            <v>9</v>
          </cell>
          <cell r="I68">
            <v>6</v>
          </cell>
          <cell r="J68">
            <v>62</v>
          </cell>
          <cell r="K68" t="str">
            <v>-</v>
          </cell>
          <cell r="L68">
            <v>62</v>
          </cell>
          <cell r="M68" t="str">
            <v>7.00,0&lt;=7.05,0</v>
          </cell>
          <cell r="N68">
            <v>8</v>
          </cell>
          <cell r="O68">
            <v>164</v>
          </cell>
          <cell r="P68">
            <v>62</v>
          </cell>
          <cell r="Q68">
            <v>21</v>
          </cell>
          <cell r="R68">
            <v>62</v>
          </cell>
          <cell r="S68" t="str">
            <v xml:space="preserve"> - </v>
          </cell>
          <cell r="T68">
            <v>9</v>
          </cell>
          <cell r="U68">
            <v>11</v>
          </cell>
          <cell r="V68">
            <v>62</v>
          </cell>
          <cell r="W68">
            <v>23</v>
          </cell>
          <cell r="X68">
            <v>62</v>
          </cell>
        </row>
        <row r="69">
          <cell r="A69" t="str">
            <v>6.35,0&lt;=6.40,0</v>
          </cell>
          <cell r="B69">
            <v>7</v>
          </cell>
          <cell r="C69">
            <v>181</v>
          </cell>
          <cell r="D69">
            <v>63</v>
          </cell>
          <cell r="E69">
            <v>26</v>
          </cell>
          <cell r="F69">
            <v>63</v>
          </cell>
          <cell r="G69">
            <v>7.3</v>
          </cell>
          <cell r="H69">
            <v>8</v>
          </cell>
          <cell r="I69">
            <v>7</v>
          </cell>
          <cell r="J69">
            <v>63</v>
          </cell>
          <cell r="K69">
            <v>4</v>
          </cell>
          <cell r="L69">
            <v>63</v>
          </cell>
          <cell r="M69" t="str">
            <v>7.05,0&lt;=7.10,0</v>
          </cell>
          <cell r="N69">
            <v>7</v>
          </cell>
          <cell r="O69">
            <v>166</v>
          </cell>
          <cell r="P69">
            <v>63</v>
          </cell>
          <cell r="Q69">
            <v>22</v>
          </cell>
          <cell r="R69">
            <v>63</v>
          </cell>
          <cell r="S69">
            <v>7.6</v>
          </cell>
          <cell r="T69">
            <v>8</v>
          </cell>
          <cell r="U69" t="str">
            <v>-</v>
          </cell>
          <cell r="V69">
            <v>63</v>
          </cell>
          <cell r="W69">
            <v>25</v>
          </cell>
          <cell r="X69">
            <v>63</v>
          </cell>
        </row>
        <row r="70">
          <cell r="A70" t="str">
            <v>6.40,0&lt;=6.45,0</v>
          </cell>
          <cell r="B70">
            <v>6</v>
          </cell>
          <cell r="C70">
            <v>183</v>
          </cell>
          <cell r="D70">
            <v>64</v>
          </cell>
          <cell r="E70" t="str">
            <v>-</v>
          </cell>
          <cell r="F70">
            <v>64</v>
          </cell>
          <cell r="G70" t="str">
            <v xml:space="preserve"> - </v>
          </cell>
          <cell r="H70">
            <v>7</v>
          </cell>
          <cell r="I70">
            <v>8</v>
          </cell>
          <cell r="J70">
            <v>64</v>
          </cell>
          <cell r="K70" t="str">
            <v xml:space="preserve"> - </v>
          </cell>
          <cell r="L70">
            <v>64</v>
          </cell>
          <cell r="M70" t="str">
            <v>7.10,0&lt;=7.15,0</v>
          </cell>
          <cell r="N70">
            <v>6</v>
          </cell>
          <cell r="O70">
            <v>168</v>
          </cell>
          <cell r="P70">
            <v>64</v>
          </cell>
          <cell r="Q70">
            <v>23</v>
          </cell>
          <cell r="R70">
            <v>64</v>
          </cell>
          <cell r="S70" t="str">
            <v xml:space="preserve"> - </v>
          </cell>
          <cell r="T70">
            <v>7</v>
          </cell>
          <cell r="U70">
            <v>12</v>
          </cell>
          <cell r="V70">
            <v>64</v>
          </cell>
          <cell r="W70">
            <v>27</v>
          </cell>
          <cell r="X70">
            <v>64</v>
          </cell>
        </row>
        <row r="71">
          <cell r="A71" t="str">
            <v>6.45,0&lt;=6.50,0</v>
          </cell>
          <cell r="B71">
            <v>5</v>
          </cell>
          <cell r="C71">
            <v>185</v>
          </cell>
          <cell r="D71">
            <v>65</v>
          </cell>
          <cell r="E71">
            <v>27</v>
          </cell>
          <cell r="F71">
            <v>65</v>
          </cell>
          <cell r="G71" t="str">
            <v xml:space="preserve"> - </v>
          </cell>
          <cell r="H71">
            <v>6</v>
          </cell>
          <cell r="I71">
            <v>9</v>
          </cell>
          <cell r="J71">
            <v>65</v>
          </cell>
          <cell r="K71" t="str">
            <v xml:space="preserve"> - </v>
          </cell>
          <cell r="L71">
            <v>65</v>
          </cell>
          <cell r="M71" t="str">
            <v>7.15,0&lt;=7.20,0</v>
          </cell>
          <cell r="N71">
            <v>5</v>
          </cell>
          <cell r="O71">
            <v>170</v>
          </cell>
          <cell r="P71">
            <v>65</v>
          </cell>
          <cell r="Q71">
            <v>24</v>
          </cell>
          <cell r="R71">
            <v>65</v>
          </cell>
          <cell r="S71" t="str">
            <v xml:space="preserve"> - </v>
          </cell>
          <cell r="T71">
            <v>6</v>
          </cell>
          <cell r="U71">
            <v>13</v>
          </cell>
          <cell r="V71">
            <v>65</v>
          </cell>
          <cell r="W71">
            <v>29</v>
          </cell>
          <cell r="X71">
            <v>65</v>
          </cell>
        </row>
        <row r="72">
          <cell r="A72" t="str">
            <v>6.50,0&lt;=6.55,0</v>
          </cell>
          <cell r="B72">
            <v>4</v>
          </cell>
          <cell r="C72">
            <v>188</v>
          </cell>
          <cell r="D72">
            <v>66</v>
          </cell>
          <cell r="E72" t="str">
            <v>-</v>
          </cell>
          <cell r="F72">
            <v>66</v>
          </cell>
          <cell r="G72">
            <v>7.4</v>
          </cell>
          <cell r="H72">
            <v>5</v>
          </cell>
          <cell r="I72">
            <v>10</v>
          </cell>
          <cell r="J72">
            <v>66</v>
          </cell>
          <cell r="K72" t="str">
            <v xml:space="preserve"> - </v>
          </cell>
          <cell r="L72">
            <v>66</v>
          </cell>
          <cell r="M72" t="str">
            <v>7.207.25,0</v>
          </cell>
          <cell r="N72">
            <v>4</v>
          </cell>
          <cell r="O72">
            <v>173</v>
          </cell>
          <cell r="P72">
            <v>66</v>
          </cell>
          <cell r="Q72">
            <v>25</v>
          </cell>
          <cell r="R72">
            <v>66</v>
          </cell>
          <cell r="S72">
            <v>7.7</v>
          </cell>
          <cell r="T72">
            <v>5</v>
          </cell>
          <cell r="U72">
            <v>14</v>
          </cell>
          <cell r="V72">
            <v>66</v>
          </cell>
          <cell r="W72">
            <v>31</v>
          </cell>
          <cell r="X72">
            <v>66</v>
          </cell>
        </row>
        <row r="73">
          <cell r="A73" t="str">
            <v>6.55,0&lt;=7.00,0</v>
          </cell>
          <cell r="B73">
            <v>3</v>
          </cell>
          <cell r="C73">
            <v>191</v>
          </cell>
          <cell r="D73">
            <v>67</v>
          </cell>
          <cell r="E73">
            <v>28</v>
          </cell>
          <cell r="F73">
            <v>67</v>
          </cell>
          <cell r="G73" t="str">
            <v xml:space="preserve"> - </v>
          </cell>
          <cell r="H73">
            <v>4</v>
          </cell>
          <cell r="I73">
            <v>11</v>
          </cell>
          <cell r="J73">
            <v>67</v>
          </cell>
          <cell r="K73" t="str">
            <v xml:space="preserve"> - </v>
          </cell>
          <cell r="L73">
            <v>67</v>
          </cell>
          <cell r="M73" t="str">
            <v>7.25,0&lt;=7.30,0</v>
          </cell>
          <cell r="N73">
            <v>3</v>
          </cell>
          <cell r="O73">
            <v>176</v>
          </cell>
          <cell r="P73">
            <v>67</v>
          </cell>
          <cell r="Q73">
            <v>26</v>
          </cell>
          <cell r="R73">
            <v>67</v>
          </cell>
          <cell r="S73" t="str">
            <v xml:space="preserve"> - </v>
          </cell>
          <cell r="T73">
            <v>4</v>
          </cell>
          <cell r="U73">
            <v>15</v>
          </cell>
          <cell r="V73">
            <v>67</v>
          </cell>
          <cell r="W73">
            <v>34</v>
          </cell>
          <cell r="X73">
            <v>67</v>
          </cell>
        </row>
        <row r="74">
          <cell r="A74" t="str">
            <v>7.00,0&lt;=7.05,0</v>
          </cell>
          <cell r="B74">
            <v>2</v>
          </cell>
          <cell r="C74">
            <v>194</v>
          </cell>
          <cell r="D74">
            <v>68</v>
          </cell>
          <cell r="E74">
            <v>29</v>
          </cell>
          <cell r="F74">
            <v>68</v>
          </cell>
          <cell r="G74" t="str">
            <v>-</v>
          </cell>
          <cell r="H74">
            <v>3</v>
          </cell>
          <cell r="I74">
            <v>12</v>
          </cell>
          <cell r="J74">
            <v>68</v>
          </cell>
          <cell r="K74">
            <v>5</v>
          </cell>
          <cell r="L74">
            <v>68</v>
          </cell>
          <cell r="M74" t="str">
            <v>7.30,0&lt;=7.35,0</v>
          </cell>
          <cell r="N74">
            <v>2</v>
          </cell>
          <cell r="O74">
            <v>179</v>
          </cell>
          <cell r="P74">
            <v>68</v>
          </cell>
          <cell r="Q74">
            <v>27</v>
          </cell>
          <cell r="R74">
            <v>68</v>
          </cell>
          <cell r="S74">
            <v>7.8</v>
          </cell>
          <cell r="T74">
            <v>3</v>
          </cell>
          <cell r="U74">
            <v>16</v>
          </cell>
          <cell r="V74">
            <v>68</v>
          </cell>
          <cell r="W74">
            <v>37</v>
          </cell>
          <cell r="X74">
            <v>68</v>
          </cell>
        </row>
        <row r="75">
          <cell r="A75" t="str">
            <v>7.05,0&lt;=7.10,0</v>
          </cell>
          <cell r="B75">
            <v>1</v>
          </cell>
          <cell r="C75">
            <v>197</v>
          </cell>
          <cell r="D75">
            <v>69</v>
          </cell>
          <cell r="E75">
            <v>30</v>
          </cell>
          <cell r="F75">
            <v>69</v>
          </cell>
          <cell r="G75" t="str">
            <v xml:space="preserve"> - </v>
          </cell>
          <cell r="H75">
            <v>2</v>
          </cell>
          <cell r="I75">
            <v>13</v>
          </cell>
          <cell r="J75">
            <v>69</v>
          </cell>
          <cell r="K75">
            <v>6</v>
          </cell>
          <cell r="L75">
            <v>69</v>
          </cell>
          <cell r="M75" t="str">
            <v>7.35,0&lt;=7.40,0</v>
          </cell>
          <cell r="N75">
            <v>1</v>
          </cell>
          <cell r="O75">
            <v>182</v>
          </cell>
          <cell r="P75">
            <v>69</v>
          </cell>
          <cell r="Q75">
            <v>28</v>
          </cell>
          <cell r="R75">
            <v>69</v>
          </cell>
          <cell r="S75" t="str">
            <v xml:space="preserve"> - </v>
          </cell>
          <cell r="T75">
            <v>2</v>
          </cell>
          <cell r="U75">
            <v>17</v>
          </cell>
          <cell r="V75">
            <v>69</v>
          </cell>
          <cell r="W75">
            <v>40</v>
          </cell>
          <cell r="X75">
            <v>69</v>
          </cell>
        </row>
        <row r="76">
          <cell r="A76" t="str">
            <v>7.10,0</v>
          </cell>
          <cell r="B76">
            <v>1</v>
          </cell>
          <cell r="C76">
            <v>200</v>
          </cell>
          <cell r="D76">
            <v>70</v>
          </cell>
          <cell r="E76">
            <v>31</v>
          </cell>
          <cell r="F76">
            <v>70</v>
          </cell>
          <cell r="G76">
            <v>7.5</v>
          </cell>
          <cell r="H76">
            <v>1</v>
          </cell>
          <cell r="I76">
            <v>15</v>
          </cell>
          <cell r="J76">
            <v>70</v>
          </cell>
          <cell r="K76">
            <v>7</v>
          </cell>
          <cell r="L76">
            <v>70</v>
          </cell>
          <cell r="M76" t="str">
            <v>7.40,0</v>
          </cell>
          <cell r="N76">
            <v>1</v>
          </cell>
          <cell r="O76">
            <v>185</v>
          </cell>
          <cell r="P76">
            <v>70</v>
          </cell>
          <cell r="Q76">
            <v>29</v>
          </cell>
          <cell r="R76">
            <v>70</v>
          </cell>
          <cell r="S76">
            <v>7.9</v>
          </cell>
          <cell r="T76">
            <v>1</v>
          </cell>
          <cell r="U76">
            <v>18</v>
          </cell>
          <cell r="V76">
            <v>70</v>
          </cell>
          <cell r="W76">
            <v>43</v>
          </cell>
          <cell r="X76">
            <v>70</v>
          </cell>
        </row>
        <row r="77">
          <cell r="A77" t="str">
            <v>&gt;7.10,0</v>
          </cell>
          <cell r="B77">
            <v>0</v>
          </cell>
          <cell r="C77" t="str">
            <v>&gt;200</v>
          </cell>
          <cell r="D77">
            <v>70</v>
          </cell>
          <cell r="E77" t="str">
            <v>&gt;31</v>
          </cell>
          <cell r="F77">
            <v>70</v>
          </cell>
          <cell r="G77" t="str">
            <v>&gt;7,5</v>
          </cell>
          <cell r="H77">
            <v>0</v>
          </cell>
          <cell r="I77" t="str">
            <v>&gt;15</v>
          </cell>
          <cell r="J77">
            <v>70</v>
          </cell>
          <cell r="K77" t="str">
            <v>&gt;7</v>
          </cell>
          <cell r="L77">
            <v>70</v>
          </cell>
          <cell r="M77" t="str">
            <v>&gt;7.40,0</v>
          </cell>
          <cell r="N77">
            <v>0</v>
          </cell>
          <cell r="O77" t="str">
            <v>&gt;185</v>
          </cell>
          <cell r="P77">
            <v>70</v>
          </cell>
          <cell r="Q77" t="str">
            <v>&gt;29</v>
          </cell>
          <cell r="R77">
            <v>70</v>
          </cell>
          <cell r="S77" t="str">
            <v>&gt;7,9</v>
          </cell>
          <cell r="T77">
            <v>0</v>
          </cell>
          <cell r="U77" t="str">
            <v>&gt;18</v>
          </cell>
          <cell r="V77">
            <v>70</v>
          </cell>
          <cell r="W77" t="str">
            <v>&gt;43</v>
          </cell>
          <cell r="X77">
            <v>70</v>
          </cell>
        </row>
        <row r="78">
          <cell r="A78">
            <v>0</v>
          </cell>
          <cell r="B78">
            <v>0</v>
          </cell>
          <cell r="F78">
            <v>0</v>
          </cell>
          <cell r="G78">
            <v>0</v>
          </cell>
          <cell r="H78">
            <v>0</v>
          </cell>
          <cell r="J78">
            <v>0</v>
          </cell>
          <cell r="M78">
            <v>0</v>
          </cell>
          <cell r="N78">
            <v>0</v>
          </cell>
          <cell r="R78">
            <v>0</v>
          </cell>
          <cell r="S78">
            <v>0</v>
          </cell>
          <cell r="T78">
            <v>0</v>
          </cell>
          <cell r="V78">
            <v>0</v>
          </cell>
        </row>
        <row r="79">
          <cell r="D79">
            <v>0</v>
          </cell>
          <cell r="F79">
            <v>0</v>
          </cell>
          <cell r="G79">
            <v>0</v>
          </cell>
          <cell r="H79">
            <v>0</v>
          </cell>
          <cell r="J79">
            <v>0</v>
          </cell>
          <cell r="P79">
            <v>0</v>
          </cell>
          <cell r="R79">
            <v>0</v>
          </cell>
          <cell r="S79">
            <v>0</v>
          </cell>
          <cell r="T79">
            <v>0</v>
          </cell>
          <cell r="V79">
            <v>0</v>
          </cell>
        </row>
      </sheetData>
      <sheetData sheetId="2">
        <row r="5">
          <cell r="A5" t="str">
            <v>&lt;3.30,0</v>
          </cell>
          <cell r="B5">
            <v>70</v>
          </cell>
          <cell r="C5" t="str">
            <v>&gt;215</v>
          </cell>
          <cell r="D5">
            <v>70</v>
          </cell>
          <cell r="E5" t="str">
            <v>&gt;33</v>
          </cell>
          <cell r="F5">
            <v>70</v>
          </cell>
          <cell r="G5">
            <v>0</v>
          </cell>
          <cell r="H5">
            <v>0</v>
          </cell>
          <cell r="I5" t="str">
            <v>&gt;19</v>
          </cell>
          <cell r="J5">
            <v>70</v>
          </cell>
          <cell r="K5" t="str">
            <v>&gt;11</v>
          </cell>
          <cell r="L5">
            <v>70</v>
          </cell>
          <cell r="M5" t="str">
            <v>&lt;3.50,0</v>
          </cell>
          <cell r="N5">
            <v>70</v>
          </cell>
          <cell r="O5" t="str">
            <v>&gt;200</v>
          </cell>
          <cell r="P5">
            <v>70</v>
          </cell>
          <cell r="Q5" t="str">
            <v>&gt;33</v>
          </cell>
          <cell r="R5">
            <v>70</v>
          </cell>
          <cell r="S5">
            <v>0</v>
          </cell>
          <cell r="T5">
            <v>0</v>
          </cell>
          <cell r="U5" t="str">
            <v>&gt;22</v>
          </cell>
          <cell r="V5">
            <v>70</v>
          </cell>
          <cell r="W5" t="str">
            <v>&gt;46</v>
          </cell>
          <cell r="X5">
            <v>70</v>
          </cell>
        </row>
        <row r="6">
          <cell r="A6" t="str">
            <v>3.30,0</v>
          </cell>
          <cell r="B6">
            <v>70</v>
          </cell>
          <cell r="C6">
            <v>0</v>
          </cell>
          <cell r="D6">
            <v>0</v>
          </cell>
          <cell r="E6">
            <v>0</v>
          </cell>
          <cell r="F6">
            <v>0</v>
          </cell>
          <cell r="G6">
            <v>2</v>
          </cell>
          <cell r="H6">
            <v>70</v>
          </cell>
          <cell r="I6">
            <v>-99</v>
          </cell>
          <cell r="J6">
            <v>0</v>
          </cell>
          <cell r="K6">
            <v>0</v>
          </cell>
          <cell r="L6">
            <v>0</v>
          </cell>
          <cell r="M6" t="str">
            <v>3.50,0</v>
          </cell>
          <cell r="N6">
            <v>70</v>
          </cell>
          <cell r="O6">
            <v>0</v>
          </cell>
          <cell r="P6">
            <v>0</v>
          </cell>
          <cell r="Q6">
            <v>0</v>
          </cell>
          <cell r="R6">
            <v>0</v>
          </cell>
          <cell r="S6">
            <v>2</v>
          </cell>
          <cell r="T6">
            <v>70</v>
          </cell>
          <cell r="U6">
            <v>-99</v>
          </cell>
          <cell r="V6">
            <v>0</v>
          </cell>
          <cell r="W6">
            <v>0</v>
          </cell>
          <cell r="X6">
            <v>0</v>
          </cell>
        </row>
        <row r="7">
          <cell r="A7" t="str">
            <v>3.30,0&lt;=3.33,0</v>
          </cell>
          <cell r="B7">
            <v>69</v>
          </cell>
          <cell r="C7">
            <v>85</v>
          </cell>
          <cell r="D7">
            <v>1</v>
          </cell>
          <cell r="E7" t="str">
            <v>-</v>
          </cell>
          <cell r="F7">
            <v>1</v>
          </cell>
          <cell r="G7">
            <v>5</v>
          </cell>
          <cell r="H7">
            <v>70</v>
          </cell>
          <cell r="I7" t="str">
            <v>-</v>
          </cell>
          <cell r="J7">
            <v>1</v>
          </cell>
          <cell r="K7" t="str">
            <v>-</v>
          </cell>
          <cell r="L7">
            <v>1</v>
          </cell>
          <cell r="M7" t="str">
            <v>3.50,0&lt;=3.54,0</v>
          </cell>
          <cell r="N7">
            <v>69</v>
          </cell>
          <cell r="O7">
            <v>73</v>
          </cell>
          <cell r="P7">
            <v>2</v>
          </cell>
          <cell r="Q7" t="str">
            <v>-</v>
          </cell>
          <cell r="R7">
            <v>1</v>
          </cell>
          <cell r="S7">
            <v>5.3</v>
          </cell>
          <cell r="T7">
            <v>70</v>
          </cell>
          <cell r="U7" t="str">
            <v>-</v>
          </cell>
          <cell r="V7">
            <v>1</v>
          </cell>
          <cell r="W7" t="str">
            <v>-</v>
          </cell>
          <cell r="X7">
            <v>1</v>
          </cell>
        </row>
        <row r="8">
          <cell r="A8" t="str">
            <v>3.33,0&lt;=3.36,0</v>
          </cell>
          <cell r="B8">
            <v>68</v>
          </cell>
          <cell r="C8">
            <v>88</v>
          </cell>
          <cell r="D8">
            <v>2</v>
          </cell>
          <cell r="E8" t="str">
            <v>-</v>
          </cell>
          <cell r="F8">
            <v>2</v>
          </cell>
          <cell r="G8" t="str">
            <v xml:space="preserve"> - </v>
          </cell>
          <cell r="H8">
            <v>69</v>
          </cell>
          <cell r="I8" t="str">
            <v>-</v>
          </cell>
          <cell r="J8">
            <v>2</v>
          </cell>
          <cell r="K8" t="str">
            <v>-</v>
          </cell>
          <cell r="L8">
            <v>2</v>
          </cell>
          <cell r="M8" t="str">
            <v>3.54,0&lt;=3.58,0</v>
          </cell>
          <cell r="N8">
            <v>68</v>
          </cell>
          <cell r="O8">
            <v>76</v>
          </cell>
          <cell r="P8">
            <v>3</v>
          </cell>
          <cell r="Q8" t="str">
            <v>-</v>
          </cell>
          <cell r="R8">
            <v>2</v>
          </cell>
          <cell r="S8" t="str">
            <v xml:space="preserve"> - </v>
          </cell>
          <cell r="T8">
            <v>69</v>
          </cell>
          <cell r="U8" t="str">
            <v>-</v>
          </cell>
          <cell r="V8">
            <v>2</v>
          </cell>
          <cell r="W8" t="str">
            <v>-</v>
          </cell>
          <cell r="X8">
            <v>2</v>
          </cell>
        </row>
        <row r="9">
          <cell r="A9" t="str">
            <v>3.36,0&lt;=3.39,0</v>
          </cell>
          <cell r="B9">
            <v>67</v>
          </cell>
          <cell r="C9">
            <v>91</v>
          </cell>
          <cell r="D9">
            <v>3</v>
          </cell>
          <cell r="E9" t="str">
            <v>-</v>
          </cell>
          <cell r="F9">
            <v>3</v>
          </cell>
          <cell r="G9">
            <v>5.0999999999999996</v>
          </cell>
          <cell r="H9">
            <v>68</v>
          </cell>
          <cell r="I9" t="str">
            <v>-</v>
          </cell>
          <cell r="J9">
            <v>3</v>
          </cell>
          <cell r="K9" t="str">
            <v>-</v>
          </cell>
          <cell r="L9">
            <v>3</v>
          </cell>
          <cell r="M9" t="str">
            <v>3.58,0&lt;=4.02,0</v>
          </cell>
          <cell r="N9">
            <v>67</v>
          </cell>
          <cell r="O9">
            <v>79</v>
          </cell>
          <cell r="P9">
            <v>4</v>
          </cell>
          <cell r="Q9" t="str">
            <v>-</v>
          </cell>
          <cell r="R9">
            <v>3</v>
          </cell>
          <cell r="S9">
            <v>5.4</v>
          </cell>
          <cell r="T9">
            <v>68</v>
          </cell>
          <cell r="U9" t="str">
            <v>-</v>
          </cell>
          <cell r="V9">
            <v>3</v>
          </cell>
          <cell r="W9" t="str">
            <v>-</v>
          </cell>
          <cell r="X9">
            <v>3</v>
          </cell>
        </row>
        <row r="10">
          <cell r="A10" t="str">
            <v>3.39,0&lt;=3.41,0</v>
          </cell>
          <cell r="B10">
            <v>66</v>
          </cell>
          <cell r="C10">
            <v>94</v>
          </cell>
          <cell r="D10">
            <v>4</v>
          </cell>
          <cell r="E10" t="str">
            <v>-</v>
          </cell>
          <cell r="F10">
            <v>4</v>
          </cell>
          <cell r="G10" t="str">
            <v xml:space="preserve"> - </v>
          </cell>
          <cell r="H10">
            <v>67</v>
          </cell>
          <cell r="I10" t="str">
            <v>-</v>
          </cell>
          <cell r="J10">
            <v>4</v>
          </cell>
          <cell r="K10" t="str">
            <v>-</v>
          </cell>
          <cell r="L10">
            <v>4</v>
          </cell>
          <cell r="M10" t="str">
            <v>4.02,0&lt;=4.06,0</v>
          </cell>
          <cell r="N10">
            <v>66</v>
          </cell>
          <cell r="O10">
            <v>82</v>
          </cell>
          <cell r="P10">
            <v>5</v>
          </cell>
          <cell r="Q10" t="str">
            <v>-</v>
          </cell>
          <cell r="R10">
            <v>4</v>
          </cell>
          <cell r="S10" t="str">
            <v xml:space="preserve"> - </v>
          </cell>
          <cell r="T10">
            <v>67</v>
          </cell>
          <cell r="U10" t="str">
            <v>-</v>
          </cell>
          <cell r="V10">
            <v>4</v>
          </cell>
          <cell r="W10" t="str">
            <v>-</v>
          </cell>
          <cell r="X10">
            <v>4</v>
          </cell>
        </row>
        <row r="11">
          <cell r="A11" t="str">
            <v>3.41,0&lt;=3.45,0</v>
          </cell>
          <cell r="B11">
            <v>65</v>
          </cell>
          <cell r="C11">
            <v>97</v>
          </cell>
          <cell r="D11">
            <v>5</v>
          </cell>
          <cell r="E11" t="str">
            <v>-</v>
          </cell>
          <cell r="F11">
            <v>5</v>
          </cell>
          <cell r="G11">
            <v>5.2</v>
          </cell>
          <cell r="H11">
            <v>66</v>
          </cell>
          <cell r="I11" t="str">
            <v>-</v>
          </cell>
          <cell r="J11">
            <v>5</v>
          </cell>
          <cell r="K11" t="str">
            <v>-</v>
          </cell>
          <cell r="L11">
            <v>5</v>
          </cell>
          <cell r="M11" t="str">
            <v>4.06,0&lt;=4.10,0</v>
          </cell>
          <cell r="N11">
            <v>65</v>
          </cell>
          <cell r="O11">
            <v>85</v>
          </cell>
          <cell r="P11">
            <v>6</v>
          </cell>
          <cell r="Q11" t="str">
            <v>-</v>
          </cell>
          <cell r="R11">
            <v>5</v>
          </cell>
          <cell r="S11">
            <v>5.5</v>
          </cell>
          <cell r="T11">
            <v>66</v>
          </cell>
          <cell r="U11" t="str">
            <v>-</v>
          </cell>
          <cell r="V11">
            <v>5</v>
          </cell>
          <cell r="W11" t="str">
            <v>-</v>
          </cell>
          <cell r="X11">
            <v>5</v>
          </cell>
        </row>
        <row r="12">
          <cell r="A12" t="str">
            <v>3.45,0&lt;=3.48,0</v>
          </cell>
          <cell r="B12">
            <v>64</v>
          </cell>
          <cell r="C12">
            <v>100</v>
          </cell>
          <cell r="D12">
            <v>6</v>
          </cell>
          <cell r="E12">
            <v>1</v>
          </cell>
          <cell r="F12">
            <v>6</v>
          </cell>
          <cell r="G12" t="str">
            <v xml:space="preserve"> - </v>
          </cell>
          <cell r="H12">
            <v>65</v>
          </cell>
          <cell r="I12" t="str">
            <v>-</v>
          </cell>
          <cell r="J12">
            <v>6</v>
          </cell>
          <cell r="K12" t="str">
            <v>-</v>
          </cell>
          <cell r="L12">
            <v>6</v>
          </cell>
          <cell r="M12" t="str">
            <v>4.10,0&lt;=4.13,0</v>
          </cell>
          <cell r="N12">
            <v>64</v>
          </cell>
          <cell r="O12">
            <v>87</v>
          </cell>
          <cell r="P12">
            <v>7</v>
          </cell>
          <cell r="Q12" t="str">
            <v>-</v>
          </cell>
          <cell r="R12">
            <v>6</v>
          </cell>
          <cell r="S12" t="str">
            <v xml:space="preserve"> - </v>
          </cell>
          <cell r="T12">
            <v>65</v>
          </cell>
          <cell r="U12" t="str">
            <v>-</v>
          </cell>
          <cell r="V12">
            <v>6</v>
          </cell>
          <cell r="W12" t="str">
            <v>-</v>
          </cell>
          <cell r="X12">
            <v>6</v>
          </cell>
        </row>
        <row r="13">
          <cell r="A13" t="str">
            <v>3.48,0&lt;=3.51,0</v>
          </cell>
          <cell r="B13">
            <v>63</v>
          </cell>
          <cell r="C13">
            <v>103</v>
          </cell>
          <cell r="D13">
            <v>7</v>
          </cell>
          <cell r="E13">
            <v>2</v>
          </cell>
          <cell r="F13">
            <v>7</v>
          </cell>
          <cell r="G13">
            <v>5.3</v>
          </cell>
          <cell r="H13">
            <v>64</v>
          </cell>
          <cell r="I13" t="str">
            <v>-</v>
          </cell>
          <cell r="J13">
            <v>7</v>
          </cell>
          <cell r="K13" t="str">
            <v>-</v>
          </cell>
          <cell r="L13">
            <v>7</v>
          </cell>
          <cell r="M13" t="str">
            <v>4.13,0&lt;=4.16,0</v>
          </cell>
          <cell r="N13">
            <v>63</v>
          </cell>
          <cell r="O13">
            <v>88</v>
          </cell>
          <cell r="P13">
            <v>1</v>
          </cell>
          <cell r="Q13">
            <v>1</v>
          </cell>
          <cell r="R13">
            <v>7</v>
          </cell>
          <cell r="S13">
            <v>5.6</v>
          </cell>
          <cell r="T13">
            <v>64</v>
          </cell>
          <cell r="U13" t="str">
            <v>-</v>
          </cell>
          <cell r="V13">
            <v>7</v>
          </cell>
          <cell r="W13" t="str">
            <v>-</v>
          </cell>
          <cell r="X13">
            <v>7</v>
          </cell>
        </row>
        <row r="14">
          <cell r="A14" t="str">
            <v>3.51,0&lt;=3.54,0</v>
          </cell>
          <cell r="B14">
            <v>62</v>
          </cell>
          <cell r="C14">
            <v>106</v>
          </cell>
          <cell r="D14">
            <v>8</v>
          </cell>
          <cell r="E14">
            <v>3</v>
          </cell>
          <cell r="F14">
            <v>8</v>
          </cell>
          <cell r="G14" t="str">
            <v xml:space="preserve"> - </v>
          </cell>
          <cell r="H14">
            <v>63</v>
          </cell>
          <cell r="I14" t="str">
            <v>-</v>
          </cell>
          <cell r="J14">
            <v>8</v>
          </cell>
          <cell r="K14" t="str">
            <v>-</v>
          </cell>
          <cell r="L14">
            <v>8</v>
          </cell>
          <cell r="M14" t="str">
            <v>4.16,0&lt;=4.19,0</v>
          </cell>
          <cell r="N14">
            <v>62</v>
          </cell>
          <cell r="O14">
            <v>89</v>
          </cell>
          <cell r="P14">
            <v>8</v>
          </cell>
          <cell r="Q14" t="str">
            <v>-</v>
          </cell>
          <cell r="R14">
            <v>8</v>
          </cell>
          <cell r="S14" t="str">
            <v xml:space="preserve"> - </v>
          </cell>
          <cell r="T14">
            <v>63</v>
          </cell>
          <cell r="U14" t="str">
            <v>-</v>
          </cell>
          <cell r="V14">
            <v>8</v>
          </cell>
          <cell r="W14" t="str">
            <v>-</v>
          </cell>
          <cell r="X14">
            <v>8</v>
          </cell>
        </row>
        <row r="15">
          <cell r="A15" t="str">
            <v>3.54,0&lt;=3.57,0</v>
          </cell>
          <cell r="B15">
            <v>61</v>
          </cell>
          <cell r="C15">
            <v>108</v>
          </cell>
          <cell r="D15">
            <v>9</v>
          </cell>
          <cell r="E15">
            <v>4</v>
          </cell>
          <cell r="F15">
            <v>9</v>
          </cell>
          <cell r="G15">
            <v>5.4</v>
          </cell>
          <cell r="H15">
            <v>62</v>
          </cell>
          <cell r="I15" t="str">
            <v>-</v>
          </cell>
          <cell r="J15">
            <v>9</v>
          </cell>
          <cell r="K15" t="str">
            <v>-</v>
          </cell>
          <cell r="L15">
            <v>9</v>
          </cell>
          <cell r="M15" t="str">
            <v>4.19,0&lt;=4.22,0</v>
          </cell>
          <cell r="N15">
            <v>61</v>
          </cell>
          <cell r="O15">
            <v>91</v>
          </cell>
          <cell r="P15">
            <v>9</v>
          </cell>
          <cell r="Q15">
            <v>2</v>
          </cell>
          <cell r="R15">
            <v>9</v>
          </cell>
          <cell r="S15">
            <v>5.7</v>
          </cell>
          <cell r="T15">
            <v>62</v>
          </cell>
          <cell r="U15" t="str">
            <v>-</v>
          </cell>
          <cell r="V15">
            <v>9</v>
          </cell>
          <cell r="W15" t="str">
            <v>-</v>
          </cell>
          <cell r="X15">
            <v>9</v>
          </cell>
        </row>
        <row r="16">
          <cell r="A16" t="str">
            <v>3.57,0&lt;=4.00,0</v>
          </cell>
          <cell r="B16">
            <v>60</v>
          </cell>
          <cell r="C16">
            <v>110</v>
          </cell>
          <cell r="D16">
            <v>10</v>
          </cell>
          <cell r="E16">
            <v>5</v>
          </cell>
          <cell r="F16">
            <v>10</v>
          </cell>
          <cell r="G16" t="str">
            <v xml:space="preserve"> - </v>
          </cell>
          <cell r="H16">
            <v>61</v>
          </cell>
          <cell r="I16" t="str">
            <v>-</v>
          </cell>
          <cell r="J16">
            <v>10</v>
          </cell>
          <cell r="K16" t="str">
            <v>-</v>
          </cell>
          <cell r="L16">
            <v>10</v>
          </cell>
          <cell r="M16" t="str">
            <v>4.22,0&lt;=4.25,0</v>
          </cell>
          <cell r="N16">
            <v>60</v>
          </cell>
          <cell r="O16">
            <v>93</v>
          </cell>
          <cell r="P16">
            <v>10</v>
          </cell>
          <cell r="Q16" t="str">
            <v>-</v>
          </cell>
          <cell r="R16">
            <v>10</v>
          </cell>
          <cell r="S16" t="str">
            <v xml:space="preserve"> - </v>
          </cell>
          <cell r="T16">
            <v>61</v>
          </cell>
          <cell r="U16" t="str">
            <v>-</v>
          </cell>
          <cell r="V16">
            <v>10</v>
          </cell>
          <cell r="W16">
            <v>1</v>
          </cell>
          <cell r="X16">
            <v>10</v>
          </cell>
        </row>
        <row r="17">
          <cell r="A17" t="str">
            <v>4.00,0&lt;=4.02,0</v>
          </cell>
          <cell r="B17">
            <v>59</v>
          </cell>
          <cell r="C17">
            <v>112</v>
          </cell>
          <cell r="D17">
            <v>11</v>
          </cell>
          <cell r="E17" t="str">
            <v xml:space="preserve"> - </v>
          </cell>
          <cell r="F17">
            <v>11</v>
          </cell>
          <cell r="G17" t="str">
            <v xml:space="preserve"> - </v>
          </cell>
          <cell r="H17">
            <v>60</v>
          </cell>
          <cell r="I17" t="str">
            <v>-</v>
          </cell>
          <cell r="J17">
            <v>11</v>
          </cell>
          <cell r="K17" t="str">
            <v>-</v>
          </cell>
          <cell r="L17">
            <v>11</v>
          </cell>
          <cell r="M17" t="str">
            <v>4.25,0&lt;=4.28,0</v>
          </cell>
          <cell r="N17">
            <v>59</v>
          </cell>
          <cell r="O17">
            <v>95</v>
          </cell>
          <cell r="P17">
            <v>11</v>
          </cell>
          <cell r="Q17">
            <v>3</v>
          </cell>
          <cell r="R17">
            <v>11</v>
          </cell>
          <cell r="S17" t="str">
            <v xml:space="preserve"> - </v>
          </cell>
          <cell r="T17">
            <v>60</v>
          </cell>
          <cell r="U17">
            <v>-2</v>
          </cell>
          <cell r="V17">
            <v>11</v>
          </cell>
          <cell r="W17" t="str">
            <v>-</v>
          </cell>
          <cell r="X17">
            <v>11</v>
          </cell>
        </row>
        <row r="18">
          <cell r="A18" t="str">
            <v>4.02,0&lt;=4.04,0</v>
          </cell>
          <cell r="B18">
            <v>58</v>
          </cell>
          <cell r="C18">
            <v>114</v>
          </cell>
          <cell r="D18">
            <v>12</v>
          </cell>
          <cell r="E18">
            <v>6</v>
          </cell>
          <cell r="F18">
            <v>12</v>
          </cell>
          <cell r="G18">
            <v>5.5</v>
          </cell>
          <cell r="H18">
            <v>59</v>
          </cell>
          <cell r="I18" t="str">
            <v>-</v>
          </cell>
          <cell r="J18">
            <v>12</v>
          </cell>
          <cell r="K18" t="str">
            <v>-</v>
          </cell>
          <cell r="L18">
            <v>12</v>
          </cell>
          <cell r="M18" t="str">
            <v>4.28,0&lt;=4.31,0</v>
          </cell>
          <cell r="N18">
            <v>58</v>
          </cell>
          <cell r="O18">
            <v>97</v>
          </cell>
          <cell r="P18">
            <v>12</v>
          </cell>
          <cell r="Q18" t="str">
            <v xml:space="preserve"> - </v>
          </cell>
          <cell r="R18">
            <v>12</v>
          </cell>
          <cell r="S18">
            <v>5.8</v>
          </cell>
          <cell r="T18">
            <v>59</v>
          </cell>
          <cell r="U18" t="str">
            <v>-</v>
          </cell>
          <cell r="V18">
            <v>12</v>
          </cell>
          <cell r="W18">
            <v>2</v>
          </cell>
          <cell r="X18">
            <v>12</v>
          </cell>
        </row>
        <row r="19">
          <cell r="A19" t="str">
            <v>4.04,0&lt;=4.06,0</v>
          </cell>
          <cell r="B19">
            <v>57</v>
          </cell>
          <cell r="C19">
            <v>116</v>
          </cell>
          <cell r="D19">
            <v>13</v>
          </cell>
          <cell r="E19" t="str">
            <v xml:space="preserve"> - </v>
          </cell>
          <cell r="F19">
            <v>13</v>
          </cell>
          <cell r="G19" t="str">
            <v xml:space="preserve"> - </v>
          </cell>
          <cell r="H19">
            <v>58</v>
          </cell>
          <cell r="I19" t="str">
            <v>-</v>
          </cell>
          <cell r="J19">
            <v>13</v>
          </cell>
          <cell r="K19" t="str">
            <v>-</v>
          </cell>
          <cell r="L19">
            <v>13</v>
          </cell>
          <cell r="M19" t="str">
            <v>4.31,0&lt;=4.34,0</v>
          </cell>
          <cell r="N19">
            <v>57</v>
          </cell>
          <cell r="O19">
            <v>99</v>
          </cell>
          <cell r="P19">
            <v>13</v>
          </cell>
          <cell r="Q19">
            <v>4</v>
          </cell>
          <cell r="R19">
            <v>13</v>
          </cell>
          <cell r="S19" t="str">
            <v xml:space="preserve"> - </v>
          </cell>
          <cell r="T19">
            <v>58</v>
          </cell>
          <cell r="U19" t="str">
            <v>-</v>
          </cell>
          <cell r="V19">
            <v>13</v>
          </cell>
          <cell r="W19" t="str">
            <v>-</v>
          </cell>
          <cell r="X19">
            <v>13</v>
          </cell>
        </row>
        <row r="20">
          <cell r="A20" t="str">
            <v>4.06,0&lt;=4.08,0</v>
          </cell>
          <cell r="B20">
            <v>56</v>
          </cell>
          <cell r="C20">
            <v>117</v>
          </cell>
          <cell r="D20">
            <v>14</v>
          </cell>
          <cell r="E20">
            <v>7</v>
          </cell>
          <cell r="F20">
            <v>14</v>
          </cell>
          <cell r="G20" t="str">
            <v xml:space="preserve"> - </v>
          </cell>
          <cell r="H20">
            <v>57</v>
          </cell>
          <cell r="I20">
            <v>-4</v>
          </cell>
          <cell r="J20">
            <v>14</v>
          </cell>
          <cell r="K20" t="str">
            <v>-</v>
          </cell>
          <cell r="L20">
            <v>14</v>
          </cell>
          <cell r="M20" t="str">
            <v>4.34,0&lt;=4.37,0</v>
          </cell>
          <cell r="N20">
            <v>56</v>
          </cell>
          <cell r="O20">
            <v>101</v>
          </cell>
          <cell r="P20">
            <v>14</v>
          </cell>
          <cell r="Q20" t="str">
            <v xml:space="preserve"> - </v>
          </cell>
          <cell r="R20">
            <v>14</v>
          </cell>
          <cell r="S20" t="str">
            <v xml:space="preserve"> - </v>
          </cell>
          <cell r="T20">
            <v>57</v>
          </cell>
          <cell r="U20">
            <v>-1</v>
          </cell>
          <cell r="V20">
            <v>14</v>
          </cell>
          <cell r="W20">
            <v>3</v>
          </cell>
          <cell r="X20">
            <v>14</v>
          </cell>
        </row>
        <row r="21">
          <cell r="A21" t="str">
            <v>4.08,0&lt;=4.10,0</v>
          </cell>
          <cell r="B21">
            <v>55</v>
          </cell>
          <cell r="C21">
            <v>120</v>
          </cell>
          <cell r="D21">
            <v>15</v>
          </cell>
          <cell r="E21" t="str">
            <v xml:space="preserve"> - </v>
          </cell>
          <cell r="F21">
            <v>15</v>
          </cell>
          <cell r="G21">
            <v>5.6</v>
          </cell>
          <cell r="H21">
            <v>56</v>
          </cell>
          <cell r="I21" t="str">
            <v>-</v>
          </cell>
          <cell r="J21">
            <v>15</v>
          </cell>
          <cell r="K21" t="str">
            <v>-</v>
          </cell>
          <cell r="L21">
            <v>15</v>
          </cell>
          <cell r="M21" t="str">
            <v>4.37,0&lt;=4.40,0</v>
          </cell>
          <cell r="N21">
            <v>55</v>
          </cell>
          <cell r="O21">
            <v>105</v>
          </cell>
          <cell r="P21">
            <v>15</v>
          </cell>
          <cell r="Q21">
            <v>5</v>
          </cell>
          <cell r="R21">
            <v>15</v>
          </cell>
          <cell r="S21">
            <v>5.9</v>
          </cell>
          <cell r="T21">
            <v>56</v>
          </cell>
          <cell r="U21" t="str">
            <v>-</v>
          </cell>
          <cell r="V21">
            <v>15</v>
          </cell>
          <cell r="W21" t="str">
            <v>-</v>
          </cell>
          <cell r="X21">
            <v>15</v>
          </cell>
        </row>
        <row r="22">
          <cell r="A22" t="str">
            <v>4.10,0&lt;=4.12,0</v>
          </cell>
          <cell r="B22">
            <v>54</v>
          </cell>
          <cell r="C22">
            <v>122</v>
          </cell>
          <cell r="D22">
            <v>16</v>
          </cell>
          <cell r="E22">
            <v>8</v>
          </cell>
          <cell r="F22">
            <v>16</v>
          </cell>
          <cell r="G22" t="str">
            <v xml:space="preserve"> - </v>
          </cell>
          <cell r="H22">
            <v>55</v>
          </cell>
          <cell r="I22" t="str">
            <v xml:space="preserve"> - </v>
          </cell>
          <cell r="J22">
            <v>16</v>
          </cell>
          <cell r="K22" t="str">
            <v>-</v>
          </cell>
          <cell r="L22">
            <v>16</v>
          </cell>
          <cell r="M22" t="str">
            <v>4.40,0&lt;=4.42,0</v>
          </cell>
          <cell r="N22">
            <v>54</v>
          </cell>
          <cell r="O22">
            <v>107</v>
          </cell>
          <cell r="P22">
            <v>16</v>
          </cell>
          <cell r="Q22" t="str">
            <v xml:space="preserve"> - </v>
          </cell>
          <cell r="R22">
            <v>16</v>
          </cell>
          <cell r="S22" t="str">
            <v xml:space="preserve"> - </v>
          </cell>
          <cell r="T22">
            <v>55</v>
          </cell>
          <cell r="U22" t="str">
            <v xml:space="preserve"> - </v>
          </cell>
          <cell r="V22">
            <v>16</v>
          </cell>
          <cell r="W22">
            <v>4</v>
          </cell>
          <cell r="X22">
            <v>16</v>
          </cell>
        </row>
        <row r="23">
          <cell r="A23" t="str">
            <v>4.12,0&lt;=4.14,0</v>
          </cell>
          <cell r="B23">
            <v>53</v>
          </cell>
          <cell r="C23">
            <v>124</v>
          </cell>
          <cell r="D23">
            <v>17</v>
          </cell>
          <cell r="E23" t="str">
            <v xml:space="preserve"> - </v>
          </cell>
          <cell r="F23">
            <v>17</v>
          </cell>
          <cell r="G23" t="str">
            <v xml:space="preserve"> - </v>
          </cell>
          <cell r="H23">
            <v>54</v>
          </cell>
          <cell r="I23" t="str">
            <v xml:space="preserve"> - </v>
          </cell>
          <cell r="J23">
            <v>17</v>
          </cell>
          <cell r="K23" t="str">
            <v>-</v>
          </cell>
          <cell r="L23">
            <v>17</v>
          </cell>
          <cell r="M23" t="str">
            <v>4.42,0&lt;=4.44,0</v>
          </cell>
          <cell r="N23">
            <v>53</v>
          </cell>
          <cell r="O23">
            <v>109</v>
          </cell>
          <cell r="P23">
            <v>17</v>
          </cell>
          <cell r="Q23">
            <v>6</v>
          </cell>
          <cell r="R23">
            <v>17</v>
          </cell>
          <cell r="S23" t="str">
            <v xml:space="preserve"> - </v>
          </cell>
          <cell r="T23">
            <v>54</v>
          </cell>
          <cell r="U23">
            <v>0</v>
          </cell>
          <cell r="V23">
            <v>17</v>
          </cell>
          <cell r="W23" t="str">
            <v>-</v>
          </cell>
          <cell r="X23">
            <v>17</v>
          </cell>
        </row>
        <row r="24">
          <cell r="A24" t="str">
            <v>4.14,0&lt;=4.16,0</v>
          </cell>
          <cell r="B24">
            <v>52</v>
          </cell>
          <cell r="C24">
            <v>126</v>
          </cell>
          <cell r="D24">
            <v>18</v>
          </cell>
          <cell r="E24">
            <v>9</v>
          </cell>
          <cell r="F24">
            <v>18</v>
          </cell>
          <cell r="G24">
            <v>5.7</v>
          </cell>
          <cell r="H24">
            <v>53</v>
          </cell>
          <cell r="I24">
            <v>-3</v>
          </cell>
          <cell r="J24">
            <v>18</v>
          </cell>
          <cell r="K24" t="str">
            <v>-</v>
          </cell>
          <cell r="L24">
            <v>18</v>
          </cell>
          <cell r="M24" t="str">
            <v>4.44,0&lt;=4.46,0</v>
          </cell>
          <cell r="N24">
            <v>52</v>
          </cell>
          <cell r="O24">
            <v>111</v>
          </cell>
          <cell r="P24">
            <v>18</v>
          </cell>
          <cell r="Q24" t="str">
            <v>-</v>
          </cell>
          <cell r="R24">
            <v>18</v>
          </cell>
          <cell r="S24">
            <v>6</v>
          </cell>
          <cell r="T24">
            <v>53</v>
          </cell>
          <cell r="U24" t="str">
            <v>-</v>
          </cell>
          <cell r="V24">
            <v>18</v>
          </cell>
          <cell r="W24">
            <v>5</v>
          </cell>
          <cell r="X24">
            <v>18</v>
          </cell>
        </row>
        <row r="25">
          <cell r="A25" t="str">
            <v>4.16,0&lt;=4.18,0</v>
          </cell>
          <cell r="B25">
            <v>51</v>
          </cell>
          <cell r="C25">
            <v>128</v>
          </cell>
          <cell r="D25">
            <v>19</v>
          </cell>
          <cell r="E25" t="str">
            <v xml:space="preserve"> - </v>
          </cell>
          <cell r="F25">
            <v>19</v>
          </cell>
          <cell r="G25" t="str">
            <v xml:space="preserve"> - </v>
          </cell>
          <cell r="H25">
            <v>52</v>
          </cell>
          <cell r="I25" t="str">
            <v xml:space="preserve"> - </v>
          </cell>
          <cell r="J25">
            <v>19</v>
          </cell>
          <cell r="K25" t="str">
            <v>-</v>
          </cell>
          <cell r="L25">
            <v>19</v>
          </cell>
          <cell r="M25" t="str">
            <v>4.46,0&lt;=4.48,0</v>
          </cell>
          <cell r="N25">
            <v>51</v>
          </cell>
          <cell r="O25">
            <v>113</v>
          </cell>
          <cell r="P25">
            <v>19</v>
          </cell>
          <cell r="Q25">
            <v>7</v>
          </cell>
          <cell r="R25">
            <v>19</v>
          </cell>
          <cell r="S25" t="str">
            <v xml:space="preserve"> - </v>
          </cell>
          <cell r="T25">
            <v>52</v>
          </cell>
          <cell r="U25" t="str">
            <v>-</v>
          </cell>
          <cell r="V25">
            <v>19</v>
          </cell>
          <cell r="W25" t="str">
            <v>-</v>
          </cell>
          <cell r="X25">
            <v>19</v>
          </cell>
        </row>
        <row r="26">
          <cell r="A26" t="str">
            <v>4.18,0&lt;=4.20,0</v>
          </cell>
          <cell r="B26">
            <v>50</v>
          </cell>
          <cell r="C26">
            <v>130</v>
          </cell>
          <cell r="D26">
            <v>20</v>
          </cell>
          <cell r="E26">
            <v>10</v>
          </cell>
          <cell r="F26">
            <v>20</v>
          </cell>
          <cell r="G26" t="str">
            <v xml:space="preserve"> - </v>
          </cell>
          <cell r="H26">
            <v>51</v>
          </cell>
          <cell r="I26" t="str">
            <v xml:space="preserve"> - </v>
          </cell>
          <cell r="J26">
            <v>20</v>
          </cell>
          <cell r="K26">
            <v>1</v>
          </cell>
          <cell r="L26">
            <v>20</v>
          </cell>
          <cell r="M26" t="str">
            <v>4.48,0&lt;=4.50,0</v>
          </cell>
          <cell r="N26">
            <v>50</v>
          </cell>
          <cell r="O26">
            <v>115</v>
          </cell>
          <cell r="P26">
            <v>20</v>
          </cell>
          <cell r="Q26" t="str">
            <v xml:space="preserve"> - </v>
          </cell>
          <cell r="R26">
            <v>20</v>
          </cell>
          <cell r="S26" t="str">
            <v xml:space="preserve"> - </v>
          </cell>
          <cell r="T26">
            <v>51</v>
          </cell>
          <cell r="U26">
            <v>1</v>
          </cell>
          <cell r="V26">
            <v>20</v>
          </cell>
          <cell r="W26">
            <v>6</v>
          </cell>
          <cell r="X26">
            <v>20</v>
          </cell>
        </row>
        <row r="27">
          <cell r="A27" t="str">
            <v>4.20,0&lt;=4.21,0</v>
          </cell>
          <cell r="B27">
            <v>49</v>
          </cell>
          <cell r="C27">
            <v>132</v>
          </cell>
          <cell r="D27">
            <v>21</v>
          </cell>
          <cell r="E27" t="str">
            <v>-</v>
          </cell>
          <cell r="F27">
            <v>21</v>
          </cell>
          <cell r="G27">
            <v>5.8</v>
          </cell>
          <cell r="H27">
            <v>50</v>
          </cell>
          <cell r="I27" t="str">
            <v>-</v>
          </cell>
          <cell r="J27">
            <v>21</v>
          </cell>
          <cell r="K27" t="str">
            <v>-</v>
          </cell>
          <cell r="L27">
            <v>21</v>
          </cell>
          <cell r="M27" t="str">
            <v>4.50,0&lt;=4.51,0</v>
          </cell>
          <cell r="N27">
            <v>49</v>
          </cell>
          <cell r="O27">
            <v>117</v>
          </cell>
          <cell r="P27">
            <v>21</v>
          </cell>
          <cell r="Q27">
            <v>8</v>
          </cell>
          <cell r="R27">
            <v>21</v>
          </cell>
          <cell r="S27">
            <v>6.1</v>
          </cell>
          <cell r="T27">
            <v>50</v>
          </cell>
          <cell r="U27" t="str">
            <v>-</v>
          </cell>
          <cell r="V27">
            <v>21</v>
          </cell>
          <cell r="W27" t="str">
            <v>-</v>
          </cell>
          <cell r="X27">
            <v>21</v>
          </cell>
        </row>
        <row r="28">
          <cell r="A28" t="str">
            <v>4.21,0&lt;=4.22,0</v>
          </cell>
          <cell r="B28">
            <v>48</v>
          </cell>
          <cell r="C28">
            <v>134</v>
          </cell>
          <cell r="D28">
            <v>22</v>
          </cell>
          <cell r="E28">
            <v>11</v>
          </cell>
          <cell r="F28">
            <v>22</v>
          </cell>
          <cell r="G28" t="str">
            <v xml:space="preserve"> - </v>
          </cell>
          <cell r="H28">
            <v>49</v>
          </cell>
          <cell r="I28">
            <v>-2</v>
          </cell>
          <cell r="J28">
            <v>22</v>
          </cell>
          <cell r="K28" t="str">
            <v xml:space="preserve"> - </v>
          </cell>
          <cell r="L28">
            <v>22</v>
          </cell>
          <cell r="M28" t="str">
            <v>4.51,0&lt;=4.52,0</v>
          </cell>
          <cell r="N28">
            <v>48</v>
          </cell>
          <cell r="O28">
            <v>119</v>
          </cell>
          <cell r="P28">
            <v>22</v>
          </cell>
          <cell r="Q28" t="str">
            <v xml:space="preserve"> - </v>
          </cell>
          <cell r="R28">
            <v>22</v>
          </cell>
          <cell r="S28" t="str">
            <v xml:space="preserve"> - </v>
          </cell>
          <cell r="T28">
            <v>49</v>
          </cell>
          <cell r="U28" t="str">
            <v>-</v>
          </cell>
          <cell r="V28">
            <v>22</v>
          </cell>
          <cell r="W28" t="str">
            <v xml:space="preserve"> - </v>
          </cell>
          <cell r="X28">
            <v>22</v>
          </cell>
        </row>
        <row r="29">
          <cell r="A29" t="str">
            <v>4.22,0&lt;=4.23,0</v>
          </cell>
          <cell r="B29">
            <v>47</v>
          </cell>
          <cell r="C29">
            <v>136</v>
          </cell>
          <cell r="D29">
            <v>23</v>
          </cell>
          <cell r="E29" t="str">
            <v xml:space="preserve"> - </v>
          </cell>
          <cell r="F29">
            <v>23</v>
          </cell>
          <cell r="G29" t="str">
            <v xml:space="preserve"> - </v>
          </cell>
          <cell r="H29">
            <v>48</v>
          </cell>
          <cell r="I29" t="str">
            <v xml:space="preserve"> - </v>
          </cell>
          <cell r="J29">
            <v>23</v>
          </cell>
          <cell r="K29" t="str">
            <v xml:space="preserve"> - </v>
          </cell>
          <cell r="L29">
            <v>23</v>
          </cell>
          <cell r="M29" t="str">
            <v>4.52,0&lt;=4.53,0</v>
          </cell>
          <cell r="N29">
            <v>47</v>
          </cell>
          <cell r="O29">
            <v>121</v>
          </cell>
          <cell r="P29">
            <v>23</v>
          </cell>
          <cell r="Q29">
            <v>9</v>
          </cell>
          <cell r="R29">
            <v>23</v>
          </cell>
          <cell r="S29" t="str">
            <v xml:space="preserve"> - </v>
          </cell>
          <cell r="T29">
            <v>48</v>
          </cell>
          <cell r="U29">
            <v>2</v>
          </cell>
          <cell r="V29">
            <v>23</v>
          </cell>
          <cell r="W29">
            <v>7</v>
          </cell>
          <cell r="X29">
            <v>23</v>
          </cell>
        </row>
        <row r="30">
          <cell r="A30" t="str">
            <v>4.23,0&lt;=4.24,0</v>
          </cell>
          <cell r="B30">
            <v>46</v>
          </cell>
          <cell r="C30">
            <v>138</v>
          </cell>
          <cell r="D30">
            <v>24</v>
          </cell>
          <cell r="E30">
            <v>12</v>
          </cell>
          <cell r="F30">
            <v>24</v>
          </cell>
          <cell r="G30" t="str">
            <v xml:space="preserve"> - </v>
          </cell>
          <cell r="H30">
            <v>47</v>
          </cell>
          <cell r="I30" t="str">
            <v xml:space="preserve"> - </v>
          </cell>
          <cell r="J30">
            <v>24</v>
          </cell>
          <cell r="K30" t="str">
            <v xml:space="preserve"> - </v>
          </cell>
          <cell r="L30">
            <v>24</v>
          </cell>
          <cell r="M30" t="str">
            <v>4.53,0&lt;=4.54,0</v>
          </cell>
          <cell r="N30">
            <v>46</v>
          </cell>
          <cell r="O30">
            <v>123</v>
          </cell>
          <cell r="P30">
            <v>24</v>
          </cell>
          <cell r="Q30" t="str">
            <v>-</v>
          </cell>
          <cell r="R30">
            <v>24</v>
          </cell>
          <cell r="S30" t="str">
            <v xml:space="preserve"> - </v>
          </cell>
          <cell r="T30">
            <v>47</v>
          </cell>
          <cell r="U30" t="str">
            <v xml:space="preserve"> - </v>
          </cell>
          <cell r="V30">
            <v>24</v>
          </cell>
          <cell r="W30" t="str">
            <v>-</v>
          </cell>
          <cell r="X30">
            <v>24</v>
          </cell>
        </row>
        <row r="31">
          <cell r="A31" t="str">
            <v>4.24,0&lt;=4.25,0</v>
          </cell>
          <cell r="B31">
            <v>45</v>
          </cell>
          <cell r="C31">
            <v>140</v>
          </cell>
          <cell r="D31">
            <v>25</v>
          </cell>
          <cell r="E31" t="str">
            <v xml:space="preserve"> - </v>
          </cell>
          <cell r="F31">
            <v>25</v>
          </cell>
          <cell r="G31">
            <v>5.9</v>
          </cell>
          <cell r="H31">
            <v>46</v>
          </cell>
          <cell r="I31" t="str">
            <v>-</v>
          </cell>
          <cell r="J31">
            <v>25</v>
          </cell>
          <cell r="K31" t="str">
            <v xml:space="preserve"> - </v>
          </cell>
          <cell r="L31">
            <v>25</v>
          </cell>
          <cell r="M31" t="str">
            <v>4.54,0&lt;=4.55,0</v>
          </cell>
          <cell r="N31">
            <v>45</v>
          </cell>
          <cell r="O31">
            <v>125</v>
          </cell>
          <cell r="P31">
            <v>25</v>
          </cell>
          <cell r="Q31">
            <v>10</v>
          </cell>
          <cell r="R31">
            <v>25</v>
          </cell>
          <cell r="S31">
            <v>6.21</v>
          </cell>
          <cell r="T31">
            <v>46</v>
          </cell>
          <cell r="U31" t="str">
            <v>-</v>
          </cell>
          <cell r="V31">
            <v>25</v>
          </cell>
          <cell r="W31" t="str">
            <v xml:space="preserve"> - </v>
          </cell>
          <cell r="X31">
            <v>25</v>
          </cell>
        </row>
        <row r="32">
          <cell r="A32" t="str">
            <v>4.25,0&lt;=4.27,0</v>
          </cell>
          <cell r="B32">
            <v>44</v>
          </cell>
          <cell r="C32">
            <v>142</v>
          </cell>
          <cell r="D32">
            <v>26</v>
          </cell>
          <cell r="E32">
            <v>13</v>
          </cell>
          <cell r="F32">
            <v>26</v>
          </cell>
          <cell r="G32" t="str">
            <v xml:space="preserve"> - </v>
          </cell>
          <cell r="H32">
            <v>45</v>
          </cell>
          <cell r="I32">
            <v>-1</v>
          </cell>
          <cell r="J32">
            <v>26</v>
          </cell>
          <cell r="K32" t="str">
            <v xml:space="preserve"> - </v>
          </cell>
          <cell r="L32">
            <v>26</v>
          </cell>
          <cell r="M32" t="str">
            <v>4.55,0&lt;=4.57,0</v>
          </cell>
          <cell r="N32">
            <v>44</v>
          </cell>
          <cell r="O32">
            <v>127</v>
          </cell>
          <cell r="P32">
            <v>26</v>
          </cell>
          <cell r="Q32" t="str">
            <v>-</v>
          </cell>
          <cell r="R32">
            <v>26</v>
          </cell>
          <cell r="S32" t="str">
            <v xml:space="preserve"> - </v>
          </cell>
          <cell r="T32">
            <v>45</v>
          </cell>
          <cell r="U32">
            <v>3</v>
          </cell>
          <cell r="V32">
            <v>26</v>
          </cell>
          <cell r="W32">
            <v>8</v>
          </cell>
          <cell r="X32">
            <v>26</v>
          </cell>
        </row>
        <row r="33">
          <cell r="A33" t="str">
            <v>4.27,0&lt;=4.29,0</v>
          </cell>
          <cell r="B33">
            <v>43</v>
          </cell>
          <cell r="C33">
            <v>144</v>
          </cell>
          <cell r="D33">
            <v>27</v>
          </cell>
          <cell r="E33" t="str">
            <v>-</v>
          </cell>
          <cell r="F33">
            <v>27</v>
          </cell>
          <cell r="G33" t="str">
            <v xml:space="preserve"> - </v>
          </cell>
          <cell r="H33">
            <v>44</v>
          </cell>
          <cell r="I33" t="str">
            <v xml:space="preserve"> - </v>
          </cell>
          <cell r="J33">
            <v>27</v>
          </cell>
          <cell r="K33" t="str">
            <v xml:space="preserve"> - </v>
          </cell>
          <cell r="L33">
            <v>27</v>
          </cell>
          <cell r="M33" t="str">
            <v>4.57,0&lt;=4.59,0</v>
          </cell>
          <cell r="N33">
            <v>43</v>
          </cell>
          <cell r="O33">
            <v>129</v>
          </cell>
          <cell r="P33">
            <v>27</v>
          </cell>
          <cell r="Q33">
            <v>11</v>
          </cell>
          <cell r="R33">
            <v>27</v>
          </cell>
          <cell r="S33" t="str">
            <v xml:space="preserve"> - </v>
          </cell>
          <cell r="T33">
            <v>44</v>
          </cell>
          <cell r="U33" t="str">
            <v xml:space="preserve"> - </v>
          </cell>
          <cell r="V33">
            <v>27</v>
          </cell>
          <cell r="W33" t="str">
            <v>-</v>
          </cell>
          <cell r="X33">
            <v>27</v>
          </cell>
        </row>
        <row r="34">
          <cell r="A34" t="str">
            <v>4.29,0&lt;=4.31,0</v>
          </cell>
          <cell r="B34">
            <v>42</v>
          </cell>
          <cell r="C34">
            <v>146</v>
          </cell>
          <cell r="D34">
            <v>28</v>
          </cell>
          <cell r="E34">
            <v>14</v>
          </cell>
          <cell r="F34">
            <v>28</v>
          </cell>
          <cell r="G34" t="str">
            <v xml:space="preserve"> - </v>
          </cell>
          <cell r="H34">
            <v>43</v>
          </cell>
          <cell r="I34" t="str">
            <v xml:space="preserve"> - </v>
          </cell>
          <cell r="J34">
            <v>28</v>
          </cell>
          <cell r="K34" t="str">
            <v>-</v>
          </cell>
          <cell r="L34">
            <v>28</v>
          </cell>
          <cell r="M34" t="str">
            <v>4.59,0&lt;=5.01,0</v>
          </cell>
          <cell r="N34">
            <v>42</v>
          </cell>
          <cell r="O34">
            <v>131</v>
          </cell>
          <cell r="P34">
            <v>28</v>
          </cell>
          <cell r="Q34" t="str">
            <v xml:space="preserve"> - </v>
          </cell>
          <cell r="R34">
            <v>28</v>
          </cell>
          <cell r="S34" t="str">
            <v xml:space="preserve"> - </v>
          </cell>
          <cell r="T34">
            <v>43</v>
          </cell>
          <cell r="U34" t="str">
            <v xml:space="preserve"> - </v>
          </cell>
          <cell r="V34">
            <v>28</v>
          </cell>
          <cell r="W34" t="str">
            <v xml:space="preserve"> - </v>
          </cell>
          <cell r="X34">
            <v>28</v>
          </cell>
        </row>
        <row r="35">
          <cell r="A35" t="str">
            <v>4.31,0&lt;=4.33,0</v>
          </cell>
          <cell r="B35">
            <v>41</v>
          </cell>
          <cell r="C35">
            <v>148</v>
          </cell>
          <cell r="D35">
            <v>29</v>
          </cell>
          <cell r="E35" t="str">
            <v xml:space="preserve"> - </v>
          </cell>
          <cell r="F35">
            <v>29</v>
          </cell>
          <cell r="G35">
            <v>6</v>
          </cell>
          <cell r="H35">
            <v>42</v>
          </cell>
          <cell r="I35" t="str">
            <v>-</v>
          </cell>
          <cell r="J35">
            <v>29</v>
          </cell>
          <cell r="K35" t="str">
            <v xml:space="preserve"> - </v>
          </cell>
          <cell r="L35">
            <v>29</v>
          </cell>
          <cell r="M35" t="str">
            <v>5.01,0&lt;=5.03,0</v>
          </cell>
          <cell r="N35">
            <v>41</v>
          </cell>
          <cell r="O35">
            <v>133</v>
          </cell>
          <cell r="P35">
            <v>29</v>
          </cell>
          <cell r="Q35">
            <v>12</v>
          </cell>
          <cell r="R35">
            <v>29</v>
          </cell>
          <cell r="S35">
            <v>6.3</v>
          </cell>
          <cell r="T35">
            <v>42</v>
          </cell>
          <cell r="U35">
            <v>4</v>
          </cell>
          <cell r="V35">
            <v>29</v>
          </cell>
          <cell r="W35">
            <v>9</v>
          </cell>
          <cell r="X35">
            <v>29</v>
          </cell>
        </row>
        <row r="36">
          <cell r="A36" t="str">
            <v>4.33,0&lt;=4.35,0</v>
          </cell>
          <cell r="B36">
            <v>40</v>
          </cell>
          <cell r="C36">
            <v>150</v>
          </cell>
          <cell r="D36">
            <v>30</v>
          </cell>
          <cell r="E36">
            <v>15</v>
          </cell>
          <cell r="F36">
            <v>30</v>
          </cell>
          <cell r="G36" t="str">
            <v xml:space="preserve"> - </v>
          </cell>
          <cell r="H36">
            <v>41</v>
          </cell>
          <cell r="I36">
            <v>0</v>
          </cell>
          <cell r="J36">
            <v>30</v>
          </cell>
          <cell r="K36">
            <v>2</v>
          </cell>
          <cell r="L36">
            <v>30</v>
          </cell>
          <cell r="M36" t="str">
            <v>5.03,0&lt;=5.05,0</v>
          </cell>
          <cell r="N36">
            <v>40</v>
          </cell>
          <cell r="O36">
            <v>135</v>
          </cell>
          <cell r="P36">
            <v>30</v>
          </cell>
          <cell r="Q36" t="str">
            <v>-</v>
          </cell>
          <cell r="R36">
            <v>30</v>
          </cell>
          <cell r="S36" t="str">
            <v xml:space="preserve"> - </v>
          </cell>
          <cell r="T36">
            <v>41</v>
          </cell>
          <cell r="U36" t="str">
            <v xml:space="preserve"> - </v>
          </cell>
          <cell r="V36">
            <v>30</v>
          </cell>
          <cell r="W36" t="str">
            <v>-</v>
          </cell>
          <cell r="X36">
            <v>30</v>
          </cell>
        </row>
        <row r="37">
          <cell r="A37" t="str">
            <v>4.35,0&lt;=4.37,0</v>
          </cell>
          <cell r="B37">
            <v>39</v>
          </cell>
          <cell r="C37">
            <v>151</v>
          </cell>
          <cell r="D37">
            <v>31</v>
          </cell>
          <cell r="E37" t="str">
            <v xml:space="preserve"> - </v>
          </cell>
          <cell r="F37">
            <v>31</v>
          </cell>
          <cell r="G37" t="str">
            <v xml:space="preserve"> - </v>
          </cell>
          <cell r="H37">
            <v>40</v>
          </cell>
          <cell r="I37" t="str">
            <v xml:space="preserve"> - </v>
          </cell>
          <cell r="J37">
            <v>31</v>
          </cell>
          <cell r="K37" t="str">
            <v xml:space="preserve"> - </v>
          </cell>
          <cell r="L37">
            <v>31</v>
          </cell>
          <cell r="M37" t="str">
            <v>5.05,0&lt;=5.07,0</v>
          </cell>
          <cell r="N37">
            <v>39</v>
          </cell>
          <cell r="O37">
            <v>136</v>
          </cell>
          <cell r="P37">
            <v>31</v>
          </cell>
          <cell r="Q37" t="str">
            <v xml:space="preserve"> - </v>
          </cell>
          <cell r="R37">
            <v>31</v>
          </cell>
          <cell r="S37" t="str">
            <v xml:space="preserve"> - </v>
          </cell>
          <cell r="T37">
            <v>40</v>
          </cell>
          <cell r="U37" t="str">
            <v xml:space="preserve"> - </v>
          </cell>
          <cell r="V37">
            <v>31</v>
          </cell>
          <cell r="W37" t="str">
            <v xml:space="preserve"> - </v>
          </cell>
          <cell r="X37">
            <v>31</v>
          </cell>
        </row>
        <row r="38">
          <cell r="A38" t="str">
            <v>4.37,0&lt;=4.39,0</v>
          </cell>
          <cell r="B38">
            <v>38</v>
          </cell>
          <cell r="C38">
            <v>152</v>
          </cell>
          <cell r="D38">
            <v>32</v>
          </cell>
          <cell r="E38">
            <v>16</v>
          </cell>
          <cell r="F38">
            <v>32</v>
          </cell>
          <cell r="G38" t="str">
            <v xml:space="preserve"> - </v>
          </cell>
          <cell r="H38">
            <v>39</v>
          </cell>
          <cell r="I38" t="str">
            <v xml:space="preserve"> - </v>
          </cell>
          <cell r="J38">
            <v>32</v>
          </cell>
          <cell r="K38" t="str">
            <v xml:space="preserve"> - </v>
          </cell>
          <cell r="L38">
            <v>32</v>
          </cell>
          <cell r="M38" t="str">
            <v>5.07,0&lt;=5.09,0</v>
          </cell>
          <cell r="N38">
            <v>38</v>
          </cell>
          <cell r="O38">
            <v>137</v>
          </cell>
          <cell r="P38">
            <v>32</v>
          </cell>
          <cell r="Q38">
            <v>13</v>
          </cell>
          <cell r="R38">
            <v>32</v>
          </cell>
          <cell r="S38" t="str">
            <v xml:space="preserve"> - </v>
          </cell>
          <cell r="T38">
            <v>39</v>
          </cell>
          <cell r="U38">
            <v>5</v>
          </cell>
          <cell r="V38">
            <v>32</v>
          </cell>
          <cell r="W38">
            <v>10</v>
          </cell>
          <cell r="X38">
            <v>32</v>
          </cell>
        </row>
        <row r="39">
          <cell r="A39" t="str">
            <v>4.39,0&lt;=4.41,0</v>
          </cell>
          <cell r="B39">
            <v>37</v>
          </cell>
          <cell r="C39">
            <v>153</v>
          </cell>
          <cell r="D39">
            <v>33</v>
          </cell>
          <cell r="E39" t="str">
            <v>-</v>
          </cell>
          <cell r="F39">
            <v>33</v>
          </cell>
          <cell r="G39">
            <v>6.1</v>
          </cell>
          <cell r="H39">
            <v>38</v>
          </cell>
          <cell r="I39" t="str">
            <v>-</v>
          </cell>
          <cell r="J39">
            <v>33</v>
          </cell>
          <cell r="K39" t="str">
            <v xml:space="preserve"> - </v>
          </cell>
          <cell r="L39">
            <v>33</v>
          </cell>
          <cell r="M39" t="str">
            <v>5.09,0&lt;=5.11,0</v>
          </cell>
          <cell r="N39">
            <v>37</v>
          </cell>
          <cell r="O39">
            <v>138</v>
          </cell>
          <cell r="P39">
            <v>33</v>
          </cell>
          <cell r="Q39" t="str">
            <v>-</v>
          </cell>
          <cell r="R39">
            <v>33</v>
          </cell>
          <cell r="S39">
            <v>6.4</v>
          </cell>
          <cell r="T39">
            <v>38</v>
          </cell>
          <cell r="U39" t="str">
            <v>-</v>
          </cell>
          <cell r="V39">
            <v>33</v>
          </cell>
          <cell r="W39" t="str">
            <v>-</v>
          </cell>
          <cell r="X39">
            <v>33</v>
          </cell>
        </row>
        <row r="40">
          <cell r="A40" t="str">
            <v>4.41,0&lt;=4.43,0</v>
          </cell>
          <cell r="B40">
            <v>36</v>
          </cell>
          <cell r="C40">
            <v>154</v>
          </cell>
          <cell r="D40">
            <v>34</v>
          </cell>
          <cell r="E40" t="str">
            <v xml:space="preserve"> - </v>
          </cell>
          <cell r="F40">
            <v>34</v>
          </cell>
          <cell r="G40" t="str">
            <v xml:space="preserve"> - </v>
          </cell>
          <cell r="H40">
            <v>37</v>
          </cell>
          <cell r="I40">
            <v>1</v>
          </cell>
          <cell r="J40">
            <v>34</v>
          </cell>
          <cell r="K40" t="str">
            <v xml:space="preserve"> - </v>
          </cell>
          <cell r="L40">
            <v>34</v>
          </cell>
          <cell r="M40" t="str">
            <v>5.11,0&lt;=5.13,0</v>
          </cell>
          <cell r="N40">
            <v>36</v>
          </cell>
          <cell r="O40">
            <v>139</v>
          </cell>
          <cell r="P40">
            <v>34</v>
          </cell>
          <cell r="Q40" t="str">
            <v xml:space="preserve"> - </v>
          </cell>
          <cell r="R40">
            <v>34</v>
          </cell>
          <cell r="S40" t="str">
            <v xml:space="preserve"> - </v>
          </cell>
          <cell r="T40">
            <v>37</v>
          </cell>
          <cell r="U40" t="str">
            <v xml:space="preserve"> - </v>
          </cell>
          <cell r="V40">
            <v>34</v>
          </cell>
          <cell r="W40" t="str">
            <v xml:space="preserve"> - </v>
          </cell>
          <cell r="X40">
            <v>34</v>
          </cell>
        </row>
        <row r="41">
          <cell r="A41" t="str">
            <v>4.43,0&lt;=4.45,0</v>
          </cell>
          <cell r="B41">
            <v>35</v>
          </cell>
          <cell r="C41">
            <v>155</v>
          </cell>
          <cell r="D41">
            <v>35</v>
          </cell>
          <cell r="E41">
            <v>17</v>
          </cell>
          <cell r="F41">
            <v>35</v>
          </cell>
          <cell r="G41" t="str">
            <v xml:space="preserve"> - </v>
          </cell>
          <cell r="H41">
            <v>36</v>
          </cell>
          <cell r="I41" t="str">
            <v xml:space="preserve"> - </v>
          </cell>
          <cell r="J41">
            <v>35</v>
          </cell>
          <cell r="K41" t="str">
            <v>-</v>
          </cell>
          <cell r="L41">
            <v>35</v>
          </cell>
          <cell r="M41" t="str">
            <v>5.13,0&lt;=5.15,0</v>
          </cell>
          <cell r="N41">
            <v>35</v>
          </cell>
          <cell r="O41">
            <v>140</v>
          </cell>
          <cell r="P41">
            <v>35</v>
          </cell>
          <cell r="Q41">
            <v>14</v>
          </cell>
          <cell r="R41">
            <v>35</v>
          </cell>
          <cell r="S41" t="str">
            <v xml:space="preserve"> - </v>
          </cell>
          <cell r="T41">
            <v>36</v>
          </cell>
          <cell r="U41">
            <v>6</v>
          </cell>
          <cell r="V41">
            <v>35</v>
          </cell>
          <cell r="W41">
            <v>11</v>
          </cell>
          <cell r="X41">
            <v>35</v>
          </cell>
        </row>
        <row r="42">
          <cell r="A42" t="str">
            <v>4.45,0&lt;=4.48,0</v>
          </cell>
          <cell r="B42">
            <v>34</v>
          </cell>
          <cell r="C42">
            <v>156</v>
          </cell>
          <cell r="D42">
            <v>36</v>
          </cell>
          <cell r="E42" t="str">
            <v>-</v>
          </cell>
          <cell r="F42">
            <v>36</v>
          </cell>
          <cell r="G42">
            <v>6.2</v>
          </cell>
          <cell r="H42">
            <v>35</v>
          </cell>
          <cell r="I42" t="str">
            <v xml:space="preserve"> - </v>
          </cell>
          <cell r="J42">
            <v>36</v>
          </cell>
          <cell r="K42">
            <v>3</v>
          </cell>
          <cell r="L42">
            <v>36</v>
          </cell>
          <cell r="M42" t="str">
            <v>5.15,0&lt;=5.18,0</v>
          </cell>
          <cell r="N42">
            <v>34</v>
          </cell>
          <cell r="O42">
            <v>141</v>
          </cell>
          <cell r="P42">
            <v>36</v>
          </cell>
          <cell r="Q42" t="str">
            <v>-</v>
          </cell>
          <cell r="R42">
            <v>36</v>
          </cell>
          <cell r="S42">
            <v>6.5</v>
          </cell>
          <cell r="T42">
            <v>35</v>
          </cell>
          <cell r="U42" t="str">
            <v>-</v>
          </cell>
          <cell r="V42">
            <v>36</v>
          </cell>
          <cell r="W42" t="str">
            <v>-</v>
          </cell>
          <cell r="X42">
            <v>36</v>
          </cell>
        </row>
        <row r="43">
          <cell r="A43" t="str">
            <v>4.48,0&lt;=4.51,0</v>
          </cell>
          <cell r="B43">
            <v>33</v>
          </cell>
          <cell r="C43">
            <v>157</v>
          </cell>
          <cell r="D43">
            <v>37</v>
          </cell>
          <cell r="E43" t="str">
            <v>-</v>
          </cell>
          <cell r="F43">
            <v>37</v>
          </cell>
          <cell r="G43" t="str">
            <v xml:space="preserve"> - </v>
          </cell>
          <cell r="H43">
            <v>34</v>
          </cell>
          <cell r="I43" t="str">
            <v>-</v>
          </cell>
          <cell r="J43">
            <v>37</v>
          </cell>
          <cell r="K43" t="str">
            <v xml:space="preserve"> - </v>
          </cell>
          <cell r="L43">
            <v>37</v>
          </cell>
          <cell r="M43" t="str">
            <v>5.18,0&lt;=5.21,0</v>
          </cell>
          <cell r="N43">
            <v>33</v>
          </cell>
          <cell r="O43">
            <v>142</v>
          </cell>
          <cell r="P43">
            <v>37</v>
          </cell>
          <cell r="Q43" t="str">
            <v xml:space="preserve"> - </v>
          </cell>
          <cell r="R43">
            <v>37</v>
          </cell>
          <cell r="S43" t="str">
            <v xml:space="preserve"> - </v>
          </cell>
          <cell r="T43">
            <v>34</v>
          </cell>
          <cell r="U43" t="str">
            <v xml:space="preserve"> - </v>
          </cell>
          <cell r="V43">
            <v>37</v>
          </cell>
          <cell r="W43" t="str">
            <v>-</v>
          </cell>
          <cell r="X43">
            <v>37</v>
          </cell>
        </row>
        <row r="44">
          <cell r="A44" t="str">
            <v>4.51,0&lt;=4.54,0</v>
          </cell>
          <cell r="B44">
            <v>32</v>
          </cell>
          <cell r="C44">
            <v>158</v>
          </cell>
          <cell r="D44">
            <v>38</v>
          </cell>
          <cell r="E44">
            <v>18</v>
          </cell>
          <cell r="F44">
            <v>38</v>
          </cell>
          <cell r="G44" t="str">
            <v xml:space="preserve"> - </v>
          </cell>
          <cell r="H44">
            <v>33</v>
          </cell>
          <cell r="I44">
            <v>2</v>
          </cell>
          <cell r="J44">
            <v>38</v>
          </cell>
          <cell r="K44" t="str">
            <v xml:space="preserve"> - </v>
          </cell>
          <cell r="L44">
            <v>38</v>
          </cell>
          <cell r="M44" t="str">
            <v>5.21,0&lt;=5.24,0</v>
          </cell>
          <cell r="N44">
            <v>32</v>
          </cell>
          <cell r="O44">
            <v>143</v>
          </cell>
          <cell r="P44">
            <v>38</v>
          </cell>
          <cell r="Q44">
            <v>15</v>
          </cell>
          <cell r="R44">
            <v>38</v>
          </cell>
          <cell r="S44" t="str">
            <v xml:space="preserve"> - </v>
          </cell>
          <cell r="T44">
            <v>33</v>
          </cell>
          <cell r="U44">
            <v>7</v>
          </cell>
          <cell r="V44">
            <v>38</v>
          </cell>
          <cell r="W44">
            <v>12</v>
          </cell>
          <cell r="X44">
            <v>38</v>
          </cell>
        </row>
        <row r="45">
          <cell r="A45" t="str">
            <v>4.54,0&lt;=4.57,0</v>
          </cell>
          <cell r="B45">
            <v>31</v>
          </cell>
          <cell r="C45">
            <v>159</v>
          </cell>
          <cell r="D45">
            <v>39</v>
          </cell>
          <cell r="E45" t="str">
            <v>-</v>
          </cell>
          <cell r="F45">
            <v>39</v>
          </cell>
          <cell r="G45">
            <v>6.3</v>
          </cell>
          <cell r="H45">
            <v>32</v>
          </cell>
          <cell r="I45" t="str">
            <v xml:space="preserve"> - </v>
          </cell>
          <cell r="J45">
            <v>39</v>
          </cell>
          <cell r="K45" t="str">
            <v xml:space="preserve"> - </v>
          </cell>
          <cell r="L45">
            <v>39</v>
          </cell>
          <cell r="M45" t="str">
            <v>5.24,0&lt;=5.27,0</v>
          </cell>
          <cell r="N45">
            <v>31</v>
          </cell>
          <cell r="O45">
            <v>144</v>
          </cell>
          <cell r="P45">
            <v>39</v>
          </cell>
          <cell r="Q45" t="str">
            <v>-</v>
          </cell>
          <cell r="R45">
            <v>39</v>
          </cell>
          <cell r="S45">
            <v>6.6</v>
          </cell>
          <cell r="T45">
            <v>32</v>
          </cell>
          <cell r="U45" t="str">
            <v>-</v>
          </cell>
          <cell r="V45">
            <v>39</v>
          </cell>
          <cell r="W45" t="str">
            <v>-</v>
          </cell>
          <cell r="X45">
            <v>39</v>
          </cell>
        </row>
        <row r="46">
          <cell r="A46" t="str">
            <v>4.57,0&lt;=5.00,0</v>
          </cell>
          <cell r="B46">
            <v>30</v>
          </cell>
          <cell r="C46">
            <v>160</v>
          </cell>
          <cell r="D46">
            <v>40</v>
          </cell>
          <cell r="E46" t="str">
            <v>-</v>
          </cell>
          <cell r="F46">
            <v>40</v>
          </cell>
          <cell r="G46" t="str">
            <v xml:space="preserve"> - </v>
          </cell>
          <cell r="H46">
            <v>31</v>
          </cell>
          <cell r="I46" t="str">
            <v xml:space="preserve"> - </v>
          </cell>
          <cell r="J46">
            <v>40</v>
          </cell>
          <cell r="K46" t="str">
            <v xml:space="preserve"> - </v>
          </cell>
          <cell r="L46">
            <v>40</v>
          </cell>
          <cell r="M46" t="str">
            <v>5.27,0&lt;=5.30,0</v>
          </cell>
          <cell r="N46">
            <v>30</v>
          </cell>
          <cell r="O46">
            <v>145</v>
          </cell>
          <cell r="P46">
            <v>40</v>
          </cell>
          <cell r="Q46" t="str">
            <v xml:space="preserve"> - </v>
          </cell>
          <cell r="R46">
            <v>40</v>
          </cell>
          <cell r="S46" t="str">
            <v xml:space="preserve"> - </v>
          </cell>
          <cell r="T46">
            <v>31</v>
          </cell>
          <cell r="U46" t="str">
            <v xml:space="preserve"> - </v>
          </cell>
          <cell r="V46">
            <v>40</v>
          </cell>
          <cell r="W46" t="str">
            <v xml:space="preserve"> - </v>
          </cell>
          <cell r="X46">
            <v>40</v>
          </cell>
        </row>
        <row r="47">
          <cell r="A47" t="str">
            <v>5.00,0&lt;=5.03,0</v>
          </cell>
          <cell r="B47">
            <v>29</v>
          </cell>
          <cell r="C47">
            <v>161</v>
          </cell>
          <cell r="D47">
            <v>41</v>
          </cell>
          <cell r="E47">
            <v>19</v>
          </cell>
          <cell r="F47">
            <v>41</v>
          </cell>
          <cell r="G47" t="str">
            <v xml:space="preserve"> - </v>
          </cell>
          <cell r="H47">
            <v>30</v>
          </cell>
          <cell r="I47" t="str">
            <v>-</v>
          </cell>
          <cell r="J47">
            <v>41</v>
          </cell>
          <cell r="K47" t="str">
            <v>-</v>
          </cell>
          <cell r="L47">
            <v>41</v>
          </cell>
          <cell r="M47" t="str">
            <v>5.30,0&lt;=5.33,0</v>
          </cell>
          <cell r="N47">
            <v>29</v>
          </cell>
          <cell r="O47">
            <v>146</v>
          </cell>
          <cell r="P47">
            <v>41</v>
          </cell>
          <cell r="Q47">
            <v>16</v>
          </cell>
          <cell r="R47">
            <v>41</v>
          </cell>
          <cell r="S47" t="str">
            <v xml:space="preserve"> - </v>
          </cell>
          <cell r="T47">
            <v>30</v>
          </cell>
          <cell r="U47" t="str">
            <v xml:space="preserve"> - </v>
          </cell>
          <cell r="V47">
            <v>41</v>
          </cell>
          <cell r="W47">
            <v>13</v>
          </cell>
          <cell r="X47">
            <v>41</v>
          </cell>
        </row>
        <row r="48">
          <cell r="A48" t="str">
            <v>5.03,0&lt;=5.06,0</v>
          </cell>
          <cell r="B48">
            <v>28</v>
          </cell>
          <cell r="C48">
            <v>162</v>
          </cell>
          <cell r="D48">
            <v>42</v>
          </cell>
          <cell r="E48" t="str">
            <v>-</v>
          </cell>
          <cell r="F48">
            <v>42</v>
          </cell>
          <cell r="G48">
            <v>6.4</v>
          </cell>
          <cell r="H48">
            <v>29</v>
          </cell>
          <cell r="I48">
            <v>3</v>
          </cell>
          <cell r="J48">
            <v>42</v>
          </cell>
          <cell r="K48" t="str">
            <v xml:space="preserve"> - </v>
          </cell>
          <cell r="L48">
            <v>42</v>
          </cell>
          <cell r="M48" t="str">
            <v>5.33,0&lt;=5.36,0</v>
          </cell>
          <cell r="N48">
            <v>28</v>
          </cell>
          <cell r="O48">
            <v>147</v>
          </cell>
          <cell r="P48">
            <v>42</v>
          </cell>
          <cell r="Q48" t="str">
            <v>-</v>
          </cell>
          <cell r="R48">
            <v>42</v>
          </cell>
          <cell r="S48">
            <v>6.7</v>
          </cell>
          <cell r="T48">
            <v>29</v>
          </cell>
          <cell r="U48">
            <v>8</v>
          </cell>
          <cell r="V48">
            <v>42</v>
          </cell>
          <cell r="W48" t="str">
            <v>-</v>
          </cell>
          <cell r="X48">
            <v>42</v>
          </cell>
        </row>
        <row r="49">
          <cell r="A49" t="str">
            <v>5.06,0&lt;=5.09,0</v>
          </cell>
          <cell r="B49">
            <v>27</v>
          </cell>
          <cell r="C49">
            <v>163</v>
          </cell>
          <cell r="D49">
            <v>43</v>
          </cell>
          <cell r="E49" t="str">
            <v>-</v>
          </cell>
          <cell r="F49">
            <v>43</v>
          </cell>
          <cell r="G49" t="str">
            <v xml:space="preserve"> - </v>
          </cell>
          <cell r="H49">
            <v>28</v>
          </cell>
          <cell r="I49" t="str">
            <v xml:space="preserve"> - </v>
          </cell>
          <cell r="J49">
            <v>43</v>
          </cell>
          <cell r="K49">
            <v>4</v>
          </cell>
          <cell r="L49">
            <v>43</v>
          </cell>
          <cell r="M49" t="str">
            <v>5.36,0&lt;=5.39,0</v>
          </cell>
          <cell r="N49">
            <v>27</v>
          </cell>
          <cell r="O49">
            <v>148</v>
          </cell>
          <cell r="P49">
            <v>43</v>
          </cell>
          <cell r="Q49" t="str">
            <v xml:space="preserve"> - </v>
          </cell>
          <cell r="R49">
            <v>43</v>
          </cell>
          <cell r="S49" t="str">
            <v xml:space="preserve"> - </v>
          </cell>
          <cell r="T49">
            <v>28</v>
          </cell>
          <cell r="U49" t="str">
            <v xml:space="preserve"> - </v>
          </cell>
          <cell r="V49">
            <v>43</v>
          </cell>
          <cell r="W49" t="str">
            <v>-</v>
          </cell>
          <cell r="X49">
            <v>43</v>
          </cell>
        </row>
        <row r="50">
          <cell r="A50" t="str">
            <v>5.09,0&lt;=5.12,0</v>
          </cell>
          <cell r="B50">
            <v>26</v>
          </cell>
          <cell r="C50">
            <v>164</v>
          </cell>
          <cell r="D50">
            <v>44</v>
          </cell>
          <cell r="E50">
            <v>20</v>
          </cell>
          <cell r="F50">
            <v>44</v>
          </cell>
          <cell r="G50" t="str">
            <v xml:space="preserve"> - </v>
          </cell>
          <cell r="H50">
            <v>27</v>
          </cell>
          <cell r="I50" t="str">
            <v xml:space="preserve"> - </v>
          </cell>
          <cell r="J50">
            <v>44</v>
          </cell>
          <cell r="K50" t="str">
            <v xml:space="preserve"> - </v>
          </cell>
          <cell r="L50">
            <v>44</v>
          </cell>
          <cell r="M50" t="str">
            <v>5.39,0&lt;=5.42,0</v>
          </cell>
          <cell r="N50">
            <v>26</v>
          </cell>
          <cell r="O50">
            <v>149</v>
          </cell>
          <cell r="P50">
            <v>44</v>
          </cell>
          <cell r="Q50">
            <v>17</v>
          </cell>
          <cell r="R50">
            <v>44</v>
          </cell>
          <cell r="S50" t="str">
            <v xml:space="preserve"> - </v>
          </cell>
          <cell r="T50">
            <v>27</v>
          </cell>
          <cell r="U50" t="str">
            <v xml:space="preserve"> - </v>
          </cell>
          <cell r="V50">
            <v>44</v>
          </cell>
          <cell r="W50">
            <v>14</v>
          </cell>
          <cell r="X50">
            <v>44</v>
          </cell>
        </row>
        <row r="51">
          <cell r="A51" t="str">
            <v>5.12,0&lt;=5.15,0</v>
          </cell>
          <cell r="B51">
            <v>25</v>
          </cell>
          <cell r="C51">
            <v>165</v>
          </cell>
          <cell r="D51">
            <v>45</v>
          </cell>
          <cell r="E51" t="str">
            <v>-</v>
          </cell>
          <cell r="F51">
            <v>45</v>
          </cell>
          <cell r="G51">
            <v>6.5</v>
          </cell>
          <cell r="H51">
            <v>26</v>
          </cell>
          <cell r="I51" t="str">
            <v>-</v>
          </cell>
          <cell r="J51">
            <v>45</v>
          </cell>
          <cell r="K51" t="str">
            <v xml:space="preserve"> - </v>
          </cell>
          <cell r="L51">
            <v>45</v>
          </cell>
          <cell r="M51" t="str">
            <v>5.42,0&lt;=5.45,0</v>
          </cell>
          <cell r="N51">
            <v>25</v>
          </cell>
          <cell r="O51">
            <v>150</v>
          </cell>
          <cell r="P51">
            <v>45</v>
          </cell>
          <cell r="Q51" t="str">
            <v>-</v>
          </cell>
          <cell r="R51">
            <v>45</v>
          </cell>
          <cell r="S51">
            <v>6.8</v>
          </cell>
          <cell r="T51">
            <v>26</v>
          </cell>
          <cell r="U51" t="str">
            <v>-</v>
          </cell>
          <cell r="V51">
            <v>45</v>
          </cell>
          <cell r="W51" t="str">
            <v>-</v>
          </cell>
          <cell r="X51">
            <v>45</v>
          </cell>
        </row>
        <row r="52">
          <cell r="A52" t="str">
            <v>5.15,0&lt;=5.19,0</v>
          </cell>
          <cell r="B52">
            <v>24</v>
          </cell>
          <cell r="C52">
            <v>166</v>
          </cell>
          <cell r="D52">
            <v>46</v>
          </cell>
          <cell r="E52" t="str">
            <v xml:space="preserve"> - </v>
          </cell>
          <cell r="F52">
            <v>46</v>
          </cell>
          <cell r="G52" t="str">
            <v xml:space="preserve"> - </v>
          </cell>
          <cell r="H52">
            <v>25</v>
          </cell>
          <cell r="I52">
            <v>4</v>
          </cell>
          <cell r="J52">
            <v>46</v>
          </cell>
          <cell r="K52" t="str">
            <v>-</v>
          </cell>
          <cell r="L52">
            <v>46</v>
          </cell>
          <cell r="M52" t="str">
            <v>5.45,0&lt;=5.49,0</v>
          </cell>
          <cell r="N52">
            <v>24</v>
          </cell>
          <cell r="O52">
            <v>151</v>
          </cell>
          <cell r="P52">
            <v>46</v>
          </cell>
          <cell r="Q52" t="str">
            <v>-</v>
          </cell>
          <cell r="R52">
            <v>46</v>
          </cell>
          <cell r="S52" t="str">
            <v xml:space="preserve"> - </v>
          </cell>
          <cell r="T52">
            <v>25</v>
          </cell>
          <cell r="U52">
            <v>9</v>
          </cell>
          <cell r="V52">
            <v>46</v>
          </cell>
          <cell r="W52" t="str">
            <v xml:space="preserve"> - </v>
          </cell>
          <cell r="X52">
            <v>46</v>
          </cell>
        </row>
        <row r="53">
          <cell r="A53" t="str">
            <v>5.19,0&lt;=5.23,0</v>
          </cell>
          <cell r="B53">
            <v>23</v>
          </cell>
          <cell r="C53">
            <v>167</v>
          </cell>
          <cell r="D53">
            <v>47</v>
          </cell>
          <cell r="E53">
            <v>21</v>
          </cell>
          <cell r="F53">
            <v>47</v>
          </cell>
          <cell r="G53" t="str">
            <v xml:space="preserve"> - </v>
          </cell>
          <cell r="H53">
            <v>24</v>
          </cell>
          <cell r="I53" t="str">
            <v xml:space="preserve"> - </v>
          </cell>
          <cell r="J53">
            <v>47</v>
          </cell>
          <cell r="K53" t="str">
            <v xml:space="preserve"> - </v>
          </cell>
          <cell r="L53">
            <v>47</v>
          </cell>
          <cell r="M53" t="str">
            <v>5.49,0&lt;=5.53,0</v>
          </cell>
          <cell r="N53">
            <v>23</v>
          </cell>
          <cell r="O53">
            <v>152</v>
          </cell>
          <cell r="P53">
            <v>47</v>
          </cell>
          <cell r="Q53">
            <v>18</v>
          </cell>
          <cell r="R53">
            <v>47</v>
          </cell>
          <cell r="S53" t="str">
            <v xml:space="preserve"> - </v>
          </cell>
          <cell r="T53">
            <v>24</v>
          </cell>
          <cell r="U53" t="str">
            <v xml:space="preserve"> - </v>
          </cell>
          <cell r="V53">
            <v>47</v>
          </cell>
          <cell r="W53">
            <v>15</v>
          </cell>
          <cell r="X53">
            <v>47</v>
          </cell>
        </row>
        <row r="54">
          <cell r="A54" t="str">
            <v>5.23,0&lt;=5.27,0</v>
          </cell>
          <cell r="B54">
            <v>22</v>
          </cell>
          <cell r="C54">
            <v>168</v>
          </cell>
          <cell r="D54">
            <v>48</v>
          </cell>
          <cell r="E54" t="str">
            <v xml:space="preserve"> - </v>
          </cell>
          <cell r="F54">
            <v>48</v>
          </cell>
          <cell r="G54">
            <v>6.6</v>
          </cell>
          <cell r="H54">
            <v>23</v>
          </cell>
          <cell r="I54" t="str">
            <v xml:space="preserve"> - </v>
          </cell>
          <cell r="J54">
            <v>48</v>
          </cell>
          <cell r="K54" t="str">
            <v xml:space="preserve"> - </v>
          </cell>
          <cell r="L54">
            <v>48</v>
          </cell>
          <cell r="M54" t="str">
            <v>5.53,0&lt;=5.57,0</v>
          </cell>
          <cell r="N54">
            <v>22</v>
          </cell>
          <cell r="O54">
            <v>153</v>
          </cell>
          <cell r="P54">
            <v>48</v>
          </cell>
          <cell r="Q54" t="str">
            <v>-</v>
          </cell>
          <cell r="R54">
            <v>48</v>
          </cell>
          <cell r="S54">
            <v>6.9</v>
          </cell>
          <cell r="T54">
            <v>23</v>
          </cell>
          <cell r="U54" t="str">
            <v>-</v>
          </cell>
          <cell r="V54">
            <v>48</v>
          </cell>
          <cell r="W54" t="str">
            <v>-</v>
          </cell>
          <cell r="X54">
            <v>48</v>
          </cell>
        </row>
        <row r="55">
          <cell r="A55" t="str">
            <v>5.27,0&lt;=5.31,0</v>
          </cell>
          <cell r="B55">
            <v>21</v>
          </cell>
          <cell r="C55">
            <v>169</v>
          </cell>
          <cell r="D55">
            <v>49</v>
          </cell>
          <cell r="E55" t="str">
            <v>-</v>
          </cell>
          <cell r="F55">
            <v>49</v>
          </cell>
          <cell r="G55" t="str">
            <v xml:space="preserve"> - </v>
          </cell>
          <cell r="H55">
            <v>22</v>
          </cell>
          <cell r="I55" t="str">
            <v>-</v>
          </cell>
          <cell r="J55">
            <v>49</v>
          </cell>
          <cell r="K55" t="str">
            <v xml:space="preserve"> - </v>
          </cell>
          <cell r="L55">
            <v>49</v>
          </cell>
          <cell r="M55" t="str">
            <v>5.57,0&lt;=6.01,0</v>
          </cell>
          <cell r="N55">
            <v>21</v>
          </cell>
          <cell r="O55">
            <v>154</v>
          </cell>
          <cell r="P55">
            <v>49</v>
          </cell>
          <cell r="Q55" t="str">
            <v xml:space="preserve"> - </v>
          </cell>
          <cell r="R55">
            <v>49</v>
          </cell>
          <cell r="S55" t="str">
            <v xml:space="preserve"> - </v>
          </cell>
          <cell r="T55">
            <v>22</v>
          </cell>
          <cell r="U55" t="str">
            <v xml:space="preserve"> - </v>
          </cell>
          <cell r="V55">
            <v>49</v>
          </cell>
          <cell r="W55" t="str">
            <v>-</v>
          </cell>
          <cell r="X55">
            <v>49</v>
          </cell>
        </row>
        <row r="56">
          <cell r="A56" t="str">
            <v>5.31,0&lt;=5.35,0</v>
          </cell>
          <cell r="B56">
            <v>20</v>
          </cell>
          <cell r="C56">
            <v>170</v>
          </cell>
          <cell r="D56">
            <v>50</v>
          </cell>
          <cell r="E56">
            <v>22</v>
          </cell>
          <cell r="F56">
            <v>50</v>
          </cell>
          <cell r="G56" t="str">
            <v xml:space="preserve"> - </v>
          </cell>
          <cell r="H56">
            <v>21</v>
          </cell>
          <cell r="I56">
            <v>5</v>
          </cell>
          <cell r="J56">
            <v>50</v>
          </cell>
          <cell r="K56">
            <v>5</v>
          </cell>
          <cell r="L56">
            <v>50</v>
          </cell>
          <cell r="M56" t="str">
            <v>6.01,0&lt;=6.05,0</v>
          </cell>
          <cell r="N56">
            <v>20</v>
          </cell>
          <cell r="O56">
            <v>155</v>
          </cell>
          <cell r="P56">
            <v>50</v>
          </cell>
          <cell r="Q56">
            <v>19</v>
          </cell>
          <cell r="R56">
            <v>50</v>
          </cell>
          <cell r="S56" t="str">
            <v xml:space="preserve"> - </v>
          </cell>
          <cell r="T56">
            <v>21</v>
          </cell>
          <cell r="U56">
            <v>10</v>
          </cell>
          <cell r="V56">
            <v>50</v>
          </cell>
          <cell r="W56">
            <v>16</v>
          </cell>
          <cell r="X56">
            <v>50</v>
          </cell>
        </row>
        <row r="57">
          <cell r="A57" t="str">
            <v>5.35,0&lt;=5.39,0</v>
          </cell>
          <cell r="B57">
            <v>19</v>
          </cell>
          <cell r="C57">
            <v>172</v>
          </cell>
          <cell r="D57">
            <v>51</v>
          </cell>
          <cell r="E57" t="str">
            <v>-</v>
          </cell>
          <cell r="F57">
            <v>51</v>
          </cell>
          <cell r="G57">
            <v>6.7</v>
          </cell>
          <cell r="H57">
            <v>20</v>
          </cell>
          <cell r="I57" t="str">
            <v xml:space="preserve"> - </v>
          </cell>
          <cell r="J57">
            <v>51</v>
          </cell>
          <cell r="K57" t="str">
            <v>-</v>
          </cell>
          <cell r="L57">
            <v>51</v>
          </cell>
          <cell r="M57" t="str">
            <v>6.05,0&lt;=6.09,0</v>
          </cell>
          <cell r="N57">
            <v>19</v>
          </cell>
          <cell r="O57">
            <v>157</v>
          </cell>
          <cell r="P57">
            <v>51</v>
          </cell>
          <cell r="R57">
            <v>51</v>
          </cell>
          <cell r="S57">
            <v>7</v>
          </cell>
          <cell r="T57">
            <v>20</v>
          </cell>
          <cell r="U57" t="str">
            <v>-</v>
          </cell>
          <cell r="V57">
            <v>51</v>
          </cell>
          <cell r="W57" t="str">
            <v>-</v>
          </cell>
          <cell r="X57">
            <v>51</v>
          </cell>
        </row>
        <row r="58">
          <cell r="A58" t="str">
            <v>5.39,0&lt;=5.43,0</v>
          </cell>
          <cell r="B58">
            <v>18</v>
          </cell>
          <cell r="C58">
            <v>174</v>
          </cell>
          <cell r="D58">
            <v>52</v>
          </cell>
          <cell r="E58" t="str">
            <v xml:space="preserve"> - </v>
          </cell>
          <cell r="F58">
            <v>52</v>
          </cell>
          <cell r="G58" t="str">
            <v xml:space="preserve"> - </v>
          </cell>
          <cell r="H58">
            <v>19</v>
          </cell>
          <cell r="I58" t="str">
            <v xml:space="preserve"> - </v>
          </cell>
          <cell r="J58">
            <v>52</v>
          </cell>
          <cell r="K58" t="str">
            <v xml:space="preserve"> - </v>
          </cell>
          <cell r="L58">
            <v>52</v>
          </cell>
          <cell r="M58" t="str">
            <v>6.09,0&lt;=6.13,0</v>
          </cell>
          <cell r="N58">
            <v>18</v>
          </cell>
          <cell r="O58">
            <v>159</v>
          </cell>
          <cell r="P58">
            <v>52</v>
          </cell>
          <cell r="Q58" t="str">
            <v>-</v>
          </cell>
          <cell r="R58">
            <v>52</v>
          </cell>
          <cell r="S58" t="str">
            <v xml:space="preserve"> - </v>
          </cell>
          <cell r="T58">
            <v>19</v>
          </cell>
          <cell r="U58" t="str">
            <v xml:space="preserve"> - </v>
          </cell>
          <cell r="V58">
            <v>52</v>
          </cell>
          <cell r="W58">
            <v>17</v>
          </cell>
          <cell r="X58">
            <v>52</v>
          </cell>
        </row>
        <row r="59">
          <cell r="A59" t="str">
            <v>5.43,0&lt;=5.47,0</v>
          </cell>
          <cell r="B59">
            <v>17</v>
          </cell>
          <cell r="C59">
            <v>176</v>
          </cell>
          <cell r="D59">
            <v>53</v>
          </cell>
          <cell r="E59">
            <v>23</v>
          </cell>
          <cell r="F59">
            <v>53</v>
          </cell>
          <cell r="G59" t="str">
            <v xml:space="preserve"> - </v>
          </cell>
          <cell r="H59">
            <v>18</v>
          </cell>
          <cell r="I59">
            <v>6</v>
          </cell>
          <cell r="J59">
            <v>53</v>
          </cell>
          <cell r="K59" t="str">
            <v xml:space="preserve"> - </v>
          </cell>
          <cell r="L59">
            <v>53</v>
          </cell>
          <cell r="M59" t="str">
            <v>6.13,0&lt;=6.17,0</v>
          </cell>
          <cell r="N59">
            <v>17</v>
          </cell>
          <cell r="O59">
            <v>161</v>
          </cell>
          <cell r="P59">
            <v>53</v>
          </cell>
          <cell r="Q59">
            <v>20</v>
          </cell>
          <cell r="R59">
            <v>53</v>
          </cell>
          <cell r="S59" t="str">
            <v xml:space="preserve"> - </v>
          </cell>
          <cell r="T59">
            <v>18</v>
          </cell>
          <cell r="U59">
            <v>11</v>
          </cell>
          <cell r="V59">
            <v>53</v>
          </cell>
          <cell r="W59" t="str">
            <v>-</v>
          </cell>
          <cell r="X59">
            <v>53</v>
          </cell>
        </row>
        <row r="60">
          <cell r="A60" t="str">
            <v>5.47,0&lt;=5.51,0</v>
          </cell>
          <cell r="B60">
            <v>16</v>
          </cell>
          <cell r="C60">
            <v>178</v>
          </cell>
          <cell r="D60">
            <v>54</v>
          </cell>
          <cell r="E60" t="str">
            <v xml:space="preserve"> - </v>
          </cell>
          <cell r="F60">
            <v>54</v>
          </cell>
          <cell r="G60">
            <v>6.8</v>
          </cell>
          <cell r="H60">
            <v>17</v>
          </cell>
          <cell r="I60" t="str">
            <v xml:space="preserve"> - </v>
          </cell>
          <cell r="J60">
            <v>54</v>
          </cell>
          <cell r="K60" t="str">
            <v xml:space="preserve"> - </v>
          </cell>
          <cell r="L60">
            <v>54</v>
          </cell>
          <cell r="M60" t="str">
            <v>6.17,0&lt;=6.21,0</v>
          </cell>
          <cell r="N60">
            <v>16</v>
          </cell>
          <cell r="O60">
            <v>163</v>
          </cell>
          <cell r="P60">
            <v>54</v>
          </cell>
          <cell r="Q60" t="str">
            <v>-</v>
          </cell>
          <cell r="R60">
            <v>54</v>
          </cell>
          <cell r="S60">
            <v>7.1</v>
          </cell>
          <cell r="T60">
            <v>17</v>
          </cell>
          <cell r="U60" t="str">
            <v>-</v>
          </cell>
          <cell r="V60">
            <v>54</v>
          </cell>
          <cell r="W60">
            <v>18</v>
          </cell>
          <cell r="X60">
            <v>54</v>
          </cell>
        </row>
        <row r="61">
          <cell r="A61" t="str">
            <v>5.51,0&lt;=5.55,0</v>
          </cell>
          <cell r="B61">
            <v>15</v>
          </cell>
          <cell r="C61">
            <v>180</v>
          </cell>
          <cell r="D61">
            <v>55</v>
          </cell>
          <cell r="E61">
            <v>24</v>
          </cell>
          <cell r="F61">
            <v>55</v>
          </cell>
          <cell r="G61" t="str">
            <v xml:space="preserve"> - </v>
          </cell>
          <cell r="H61">
            <v>16</v>
          </cell>
          <cell r="I61" t="str">
            <v xml:space="preserve"> - </v>
          </cell>
          <cell r="J61">
            <v>55</v>
          </cell>
          <cell r="K61">
            <v>6</v>
          </cell>
          <cell r="L61">
            <v>55</v>
          </cell>
          <cell r="M61" t="str">
            <v>6.21,0&lt;=6.25,0</v>
          </cell>
          <cell r="N61">
            <v>15</v>
          </cell>
          <cell r="O61">
            <v>165</v>
          </cell>
          <cell r="P61">
            <v>55</v>
          </cell>
          <cell r="Q61" t="str">
            <v xml:space="preserve"> - </v>
          </cell>
          <cell r="R61">
            <v>55</v>
          </cell>
          <cell r="S61" t="str">
            <v xml:space="preserve"> - </v>
          </cell>
          <cell r="T61">
            <v>16</v>
          </cell>
          <cell r="U61" t="str">
            <v xml:space="preserve"> - </v>
          </cell>
          <cell r="V61">
            <v>55</v>
          </cell>
          <cell r="W61" t="str">
            <v>-</v>
          </cell>
          <cell r="X61">
            <v>55</v>
          </cell>
        </row>
        <row r="62">
          <cell r="A62" t="str">
            <v>5.55,0&lt;=6.00,0</v>
          </cell>
          <cell r="B62">
            <v>14</v>
          </cell>
          <cell r="C62">
            <v>182</v>
          </cell>
          <cell r="D62">
            <v>56</v>
          </cell>
          <cell r="E62" t="str">
            <v xml:space="preserve"> - </v>
          </cell>
          <cell r="F62">
            <v>56</v>
          </cell>
          <cell r="G62" t="str">
            <v xml:space="preserve"> - </v>
          </cell>
          <cell r="H62">
            <v>15</v>
          </cell>
          <cell r="I62">
            <v>7</v>
          </cell>
          <cell r="J62">
            <v>56</v>
          </cell>
          <cell r="K62" t="str">
            <v>-</v>
          </cell>
          <cell r="L62">
            <v>56</v>
          </cell>
          <cell r="M62" t="str">
            <v>6.25,0&lt;=6.30,0</v>
          </cell>
          <cell r="N62">
            <v>14</v>
          </cell>
          <cell r="O62">
            <v>167</v>
          </cell>
          <cell r="P62">
            <v>56</v>
          </cell>
          <cell r="Q62">
            <v>21</v>
          </cell>
          <cell r="R62">
            <v>56</v>
          </cell>
          <cell r="S62" t="str">
            <v xml:space="preserve"> - </v>
          </cell>
          <cell r="T62">
            <v>15</v>
          </cell>
          <cell r="U62">
            <v>12</v>
          </cell>
          <cell r="V62">
            <v>56</v>
          </cell>
          <cell r="W62">
            <v>19</v>
          </cell>
          <cell r="X62">
            <v>56</v>
          </cell>
        </row>
        <row r="63">
          <cell r="A63" t="str">
            <v>6.00,0&lt;=6.05,0</v>
          </cell>
          <cell r="B63">
            <v>13</v>
          </cell>
          <cell r="C63">
            <v>184</v>
          </cell>
          <cell r="D63">
            <v>57</v>
          </cell>
          <cell r="E63">
            <v>25</v>
          </cell>
          <cell r="F63">
            <v>57</v>
          </cell>
          <cell r="G63">
            <v>6.9</v>
          </cell>
          <cell r="H63">
            <v>14</v>
          </cell>
          <cell r="I63" t="str">
            <v>-</v>
          </cell>
          <cell r="J63">
            <v>57</v>
          </cell>
          <cell r="K63" t="str">
            <v xml:space="preserve"> - </v>
          </cell>
          <cell r="L63">
            <v>57</v>
          </cell>
          <cell r="M63" t="str">
            <v>6.30,0&lt;=6.35,0</v>
          </cell>
          <cell r="N63">
            <v>13</v>
          </cell>
          <cell r="O63">
            <v>169</v>
          </cell>
          <cell r="P63">
            <v>57</v>
          </cell>
          <cell r="Q63" t="str">
            <v xml:space="preserve"> - </v>
          </cell>
          <cell r="R63">
            <v>57</v>
          </cell>
          <cell r="S63">
            <v>7.2</v>
          </cell>
          <cell r="T63">
            <v>14</v>
          </cell>
          <cell r="U63" t="str">
            <v>-</v>
          </cell>
          <cell r="V63">
            <v>57</v>
          </cell>
          <cell r="W63">
            <v>20</v>
          </cell>
          <cell r="X63">
            <v>57</v>
          </cell>
        </row>
        <row r="64">
          <cell r="A64" t="str">
            <v>6.05,0&lt;=6.10,0</v>
          </cell>
          <cell r="B64">
            <v>12</v>
          </cell>
          <cell r="C64">
            <v>186</v>
          </cell>
          <cell r="D64">
            <v>58</v>
          </cell>
          <cell r="E64" t="str">
            <v xml:space="preserve"> - </v>
          </cell>
          <cell r="F64">
            <v>58</v>
          </cell>
          <cell r="G64" t="str">
            <v xml:space="preserve"> - </v>
          </cell>
          <cell r="H64">
            <v>13</v>
          </cell>
          <cell r="I64">
            <v>8</v>
          </cell>
          <cell r="J64">
            <v>58</v>
          </cell>
          <cell r="K64" t="str">
            <v xml:space="preserve"> - </v>
          </cell>
          <cell r="L64">
            <v>58</v>
          </cell>
          <cell r="M64" t="str">
            <v>6.35,0&lt;=6.40,0</v>
          </cell>
          <cell r="N64">
            <v>12</v>
          </cell>
          <cell r="O64">
            <v>171</v>
          </cell>
          <cell r="P64">
            <v>58</v>
          </cell>
          <cell r="Q64">
            <v>22</v>
          </cell>
          <cell r="R64">
            <v>58</v>
          </cell>
          <cell r="S64" t="str">
            <v xml:space="preserve"> - </v>
          </cell>
          <cell r="T64">
            <v>13</v>
          </cell>
          <cell r="U64">
            <v>13</v>
          </cell>
          <cell r="V64">
            <v>58</v>
          </cell>
          <cell r="W64">
            <v>21</v>
          </cell>
          <cell r="X64">
            <v>58</v>
          </cell>
        </row>
        <row r="65">
          <cell r="A65" t="str">
            <v>6.10,0&lt;=6.15,0</v>
          </cell>
          <cell r="B65">
            <v>11</v>
          </cell>
          <cell r="C65">
            <v>188</v>
          </cell>
          <cell r="D65">
            <v>59</v>
          </cell>
          <cell r="E65">
            <v>26</v>
          </cell>
          <cell r="F65">
            <v>59</v>
          </cell>
          <cell r="G65" t="str">
            <v xml:space="preserve"> - </v>
          </cell>
          <cell r="H65">
            <v>12</v>
          </cell>
          <cell r="I65" t="str">
            <v xml:space="preserve"> - </v>
          </cell>
          <cell r="J65">
            <v>59</v>
          </cell>
          <cell r="K65" t="str">
            <v>-</v>
          </cell>
          <cell r="L65">
            <v>59</v>
          </cell>
          <cell r="M65" t="str">
            <v>6.40,0&lt;=6.45,0</v>
          </cell>
          <cell r="N65">
            <v>11</v>
          </cell>
          <cell r="O65">
            <v>173</v>
          </cell>
          <cell r="P65">
            <v>59</v>
          </cell>
          <cell r="Q65" t="str">
            <v xml:space="preserve"> - </v>
          </cell>
          <cell r="R65">
            <v>59</v>
          </cell>
          <cell r="S65" t="str">
            <v xml:space="preserve"> - </v>
          </cell>
          <cell r="T65">
            <v>12</v>
          </cell>
          <cell r="U65" t="str">
            <v xml:space="preserve"> - </v>
          </cell>
          <cell r="V65">
            <v>59</v>
          </cell>
          <cell r="W65">
            <v>22</v>
          </cell>
          <cell r="X65">
            <v>59</v>
          </cell>
        </row>
        <row r="66">
          <cell r="A66" t="str">
            <v>6.15,0&lt;=6.20,0</v>
          </cell>
          <cell r="B66">
            <v>10</v>
          </cell>
          <cell r="C66">
            <v>190</v>
          </cell>
          <cell r="D66">
            <v>60</v>
          </cell>
          <cell r="E66" t="str">
            <v xml:space="preserve"> - </v>
          </cell>
          <cell r="F66">
            <v>60</v>
          </cell>
          <cell r="G66">
            <v>7</v>
          </cell>
          <cell r="H66">
            <v>11</v>
          </cell>
          <cell r="I66">
            <v>9</v>
          </cell>
          <cell r="J66">
            <v>60</v>
          </cell>
          <cell r="K66" t="str">
            <v xml:space="preserve"> - </v>
          </cell>
          <cell r="L66">
            <v>60</v>
          </cell>
          <cell r="M66" t="str">
            <v>6.45,0&lt;=6.50,0</v>
          </cell>
          <cell r="N66">
            <v>10</v>
          </cell>
          <cell r="O66">
            <v>175</v>
          </cell>
          <cell r="P66">
            <v>60</v>
          </cell>
          <cell r="Q66">
            <v>23</v>
          </cell>
          <cell r="R66">
            <v>60</v>
          </cell>
          <cell r="S66">
            <v>7.3</v>
          </cell>
          <cell r="T66">
            <v>11</v>
          </cell>
          <cell r="U66">
            <v>14</v>
          </cell>
          <cell r="V66">
            <v>60</v>
          </cell>
          <cell r="W66">
            <v>23</v>
          </cell>
          <cell r="X66">
            <v>60</v>
          </cell>
        </row>
        <row r="67">
          <cell r="A67" t="str">
            <v>6.20,0&lt;=6.25,0</v>
          </cell>
          <cell r="B67">
            <v>9</v>
          </cell>
          <cell r="C67">
            <v>192</v>
          </cell>
          <cell r="D67">
            <v>61</v>
          </cell>
          <cell r="E67">
            <v>27</v>
          </cell>
          <cell r="F67">
            <v>61</v>
          </cell>
          <cell r="G67" t="str">
            <v xml:space="preserve"> - </v>
          </cell>
          <cell r="H67">
            <v>10</v>
          </cell>
          <cell r="I67" t="str">
            <v>-</v>
          </cell>
          <cell r="J67">
            <v>61</v>
          </cell>
          <cell r="K67" t="str">
            <v xml:space="preserve"> - </v>
          </cell>
          <cell r="L67">
            <v>61</v>
          </cell>
          <cell r="M67" t="str">
            <v>6.50,0&lt;=6.55,0</v>
          </cell>
          <cell r="N67">
            <v>9</v>
          </cell>
          <cell r="O67">
            <v>177</v>
          </cell>
          <cell r="P67">
            <v>61</v>
          </cell>
          <cell r="Q67">
            <v>24</v>
          </cell>
          <cell r="R67">
            <v>61</v>
          </cell>
          <cell r="S67" t="str">
            <v xml:space="preserve"> - </v>
          </cell>
          <cell r="T67">
            <v>10</v>
          </cell>
          <cell r="U67" t="str">
            <v xml:space="preserve"> - </v>
          </cell>
          <cell r="V67">
            <v>61</v>
          </cell>
          <cell r="W67">
            <v>24</v>
          </cell>
          <cell r="X67">
            <v>61</v>
          </cell>
        </row>
        <row r="68">
          <cell r="A68" t="str">
            <v>6.25,0&lt;=6.30,0</v>
          </cell>
          <cell r="B68">
            <v>8</v>
          </cell>
          <cell r="C68">
            <v>194</v>
          </cell>
          <cell r="D68">
            <v>62</v>
          </cell>
          <cell r="E68" t="str">
            <v>-</v>
          </cell>
          <cell r="F68">
            <v>62</v>
          </cell>
          <cell r="G68" t="str">
            <v xml:space="preserve"> - </v>
          </cell>
          <cell r="H68">
            <v>9</v>
          </cell>
          <cell r="I68">
            <v>10</v>
          </cell>
          <cell r="J68">
            <v>62</v>
          </cell>
          <cell r="K68">
            <v>7</v>
          </cell>
          <cell r="L68">
            <v>62</v>
          </cell>
          <cell r="M68" t="str">
            <v>6.55,0&lt;=7.00,0</v>
          </cell>
          <cell r="N68">
            <v>8</v>
          </cell>
          <cell r="O68">
            <v>179</v>
          </cell>
          <cell r="P68">
            <v>62</v>
          </cell>
          <cell r="Q68">
            <v>25</v>
          </cell>
          <cell r="R68">
            <v>62</v>
          </cell>
          <cell r="S68" t="str">
            <v xml:space="preserve"> - </v>
          </cell>
          <cell r="T68">
            <v>9</v>
          </cell>
          <cell r="U68">
            <v>15</v>
          </cell>
          <cell r="V68">
            <v>62</v>
          </cell>
          <cell r="W68">
            <v>26</v>
          </cell>
          <cell r="X68">
            <v>62</v>
          </cell>
        </row>
        <row r="69">
          <cell r="A69" t="str">
            <v>6.30,0&lt;=6.35,0</v>
          </cell>
          <cell r="B69">
            <v>7</v>
          </cell>
          <cell r="C69">
            <v>196</v>
          </cell>
          <cell r="D69">
            <v>63</v>
          </cell>
          <cell r="E69">
            <v>28</v>
          </cell>
          <cell r="F69">
            <v>63</v>
          </cell>
          <cell r="G69">
            <v>7.1</v>
          </cell>
          <cell r="H69">
            <v>8</v>
          </cell>
          <cell r="I69">
            <v>11</v>
          </cell>
          <cell r="J69">
            <v>63</v>
          </cell>
          <cell r="K69" t="str">
            <v xml:space="preserve"> - </v>
          </cell>
          <cell r="L69">
            <v>63</v>
          </cell>
          <cell r="M69" t="str">
            <v>7.00,0&lt;=7.05,0</v>
          </cell>
          <cell r="N69">
            <v>7</v>
          </cell>
          <cell r="O69">
            <v>181</v>
          </cell>
          <cell r="P69">
            <v>63</v>
          </cell>
          <cell r="Q69">
            <v>26</v>
          </cell>
          <cell r="R69">
            <v>63</v>
          </cell>
          <cell r="S69">
            <v>7.4</v>
          </cell>
          <cell r="T69">
            <v>8</v>
          </cell>
          <cell r="U69" t="str">
            <v>-</v>
          </cell>
          <cell r="V69">
            <v>63</v>
          </cell>
          <cell r="W69">
            <v>28</v>
          </cell>
          <cell r="X69">
            <v>63</v>
          </cell>
        </row>
        <row r="70">
          <cell r="A70" t="str">
            <v>6.35,0&lt;=6.40,0</v>
          </cell>
          <cell r="B70">
            <v>6</v>
          </cell>
          <cell r="C70">
            <v>198</v>
          </cell>
          <cell r="D70">
            <v>64</v>
          </cell>
          <cell r="E70" t="str">
            <v>-</v>
          </cell>
          <cell r="F70">
            <v>64</v>
          </cell>
          <cell r="G70" t="str">
            <v xml:space="preserve"> - </v>
          </cell>
          <cell r="H70">
            <v>7</v>
          </cell>
          <cell r="I70">
            <v>12</v>
          </cell>
          <cell r="J70">
            <v>64</v>
          </cell>
          <cell r="K70" t="str">
            <v xml:space="preserve"> - </v>
          </cell>
          <cell r="L70">
            <v>64</v>
          </cell>
          <cell r="M70" t="str">
            <v>7.05,0&lt;=7.10,0</v>
          </cell>
          <cell r="N70">
            <v>6</v>
          </cell>
          <cell r="O70">
            <v>183</v>
          </cell>
          <cell r="P70">
            <v>64</v>
          </cell>
          <cell r="Q70">
            <v>27</v>
          </cell>
          <cell r="R70">
            <v>64</v>
          </cell>
          <cell r="S70" t="str">
            <v xml:space="preserve"> - </v>
          </cell>
          <cell r="T70">
            <v>7</v>
          </cell>
          <cell r="U70">
            <v>16</v>
          </cell>
          <cell r="V70">
            <v>64</v>
          </cell>
          <cell r="W70">
            <v>30</v>
          </cell>
          <cell r="X70">
            <v>64</v>
          </cell>
        </row>
        <row r="71">
          <cell r="A71" t="str">
            <v>6.40,0&lt;=6.45,0</v>
          </cell>
          <cell r="B71">
            <v>5</v>
          </cell>
          <cell r="C71">
            <v>200</v>
          </cell>
          <cell r="D71">
            <v>65</v>
          </cell>
          <cell r="E71">
            <v>29</v>
          </cell>
          <cell r="F71">
            <v>65</v>
          </cell>
          <cell r="G71" t="str">
            <v xml:space="preserve"> - </v>
          </cell>
          <cell r="H71">
            <v>6</v>
          </cell>
          <cell r="I71">
            <v>13</v>
          </cell>
          <cell r="J71">
            <v>65</v>
          </cell>
          <cell r="K71" t="str">
            <v xml:space="preserve"> - </v>
          </cell>
          <cell r="L71">
            <v>65</v>
          </cell>
          <cell r="M71" t="str">
            <v>7.10,0&lt;=7.15,0</v>
          </cell>
          <cell r="N71">
            <v>5</v>
          </cell>
          <cell r="O71">
            <v>185</v>
          </cell>
          <cell r="P71">
            <v>65</v>
          </cell>
          <cell r="Q71">
            <v>28</v>
          </cell>
          <cell r="R71">
            <v>65</v>
          </cell>
          <cell r="S71" t="str">
            <v xml:space="preserve"> - </v>
          </cell>
          <cell r="T71">
            <v>6</v>
          </cell>
          <cell r="U71">
            <v>17</v>
          </cell>
          <cell r="V71">
            <v>65</v>
          </cell>
          <cell r="W71">
            <v>32</v>
          </cell>
          <cell r="X71">
            <v>65</v>
          </cell>
        </row>
        <row r="72">
          <cell r="A72" t="str">
            <v>6.45,0&lt;=6.50,0</v>
          </cell>
          <cell r="B72">
            <v>4</v>
          </cell>
          <cell r="C72">
            <v>203</v>
          </cell>
          <cell r="D72">
            <v>66</v>
          </cell>
          <cell r="E72" t="str">
            <v>-</v>
          </cell>
          <cell r="F72">
            <v>66</v>
          </cell>
          <cell r="G72">
            <v>7.2</v>
          </cell>
          <cell r="H72">
            <v>5</v>
          </cell>
          <cell r="I72">
            <v>14</v>
          </cell>
          <cell r="J72">
            <v>66</v>
          </cell>
          <cell r="K72" t="str">
            <v xml:space="preserve"> - </v>
          </cell>
          <cell r="L72">
            <v>66</v>
          </cell>
          <cell r="M72" t="str">
            <v>7.15,0&lt;=7.20,0</v>
          </cell>
          <cell r="N72">
            <v>4</v>
          </cell>
          <cell r="O72">
            <v>188</v>
          </cell>
          <cell r="P72">
            <v>66</v>
          </cell>
          <cell r="Q72">
            <v>29</v>
          </cell>
          <cell r="R72">
            <v>66</v>
          </cell>
          <cell r="S72">
            <v>7.5</v>
          </cell>
          <cell r="T72">
            <v>5</v>
          </cell>
          <cell r="U72">
            <v>18</v>
          </cell>
          <cell r="V72">
            <v>66</v>
          </cell>
          <cell r="W72">
            <v>34</v>
          </cell>
          <cell r="X72">
            <v>66</v>
          </cell>
        </row>
        <row r="73">
          <cell r="A73" t="str">
            <v>6.50,0&lt;=6.55,0</v>
          </cell>
          <cell r="B73">
            <v>3</v>
          </cell>
          <cell r="C73">
            <v>206</v>
          </cell>
          <cell r="D73">
            <v>67</v>
          </cell>
          <cell r="E73">
            <v>30</v>
          </cell>
          <cell r="F73">
            <v>67</v>
          </cell>
          <cell r="G73" t="str">
            <v xml:space="preserve"> - </v>
          </cell>
          <cell r="H73">
            <v>4</v>
          </cell>
          <cell r="I73">
            <v>15</v>
          </cell>
          <cell r="J73">
            <v>67</v>
          </cell>
          <cell r="K73">
            <v>8</v>
          </cell>
          <cell r="L73">
            <v>67</v>
          </cell>
          <cell r="M73" t="str">
            <v>7.20,0&lt;=7.25,0</v>
          </cell>
          <cell r="N73">
            <v>3</v>
          </cell>
          <cell r="O73">
            <v>191</v>
          </cell>
          <cell r="P73">
            <v>67</v>
          </cell>
          <cell r="Q73">
            <v>30</v>
          </cell>
          <cell r="R73">
            <v>67</v>
          </cell>
          <cell r="S73" t="str">
            <v xml:space="preserve"> - </v>
          </cell>
          <cell r="T73">
            <v>4</v>
          </cell>
          <cell r="U73">
            <v>19</v>
          </cell>
          <cell r="V73">
            <v>67</v>
          </cell>
          <cell r="W73">
            <v>37</v>
          </cell>
          <cell r="X73">
            <v>67</v>
          </cell>
        </row>
        <row r="74">
          <cell r="A74" t="str">
            <v>6.55,0&lt;=7.00,0</v>
          </cell>
          <cell r="B74">
            <v>2</v>
          </cell>
          <cell r="C74">
            <v>209</v>
          </cell>
          <cell r="D74">
            <v>68</v>
          </cell>
          <cell r="E74">
            <v>31</v>
          </cell>
          <cell r="F74">
            <v>68</v>
          </cell>
          <cell r="G74">
            <v>7.3</v>
          </cell>
          <cell r="H74">
            <v>3</v>
          </cell>
          <cell r="I74">
            <v>16</v>
          </cell>
          <cell r="J74">
            <v>68</v>
          </cell>
          <cell r="K74">
            <v>9</v>
          </cell>
          <cell r="L74">
            <v>68</v>
          </cell>
          <cell r="M74" t="str">
            <v>7.25,0&lt;=7.30,0</v>
          </cell>
          <cell r="N74">
            <v>2</v>
          </cell>
          <cell r="O74">
            <v>194</v>
          </cell>
          <cell r="P74">
            <v>68</v>
          </cell>
          <cell r="Q74">
            <v>31</v>
          </cell>
          <cell r="R74">
            <v>68</v>
          </cell>
          <cell r="S74">
            <v>7.6</v>
          </cell>
          <cell r="T74">
            <v>3</v>
          </cell>
          <cell r="U74">
            <v>20</v>
          </cell>
          <cell r="V74">
            <v>68</v>
          </cell>
          <cell r="W74">
            <v>40</v>
          </cell>
          <cell r="X74">
            <v>68</v>
          </cell>
        </row>
        <row r="75">
          <cell r="A75" t="str">
            <v>7.00,0&lt;=7.05,0</v>
          </cell>
          <cell r="B75">
            <v>1</v>
          </cell>
          <cell r="C75">
            <v>212</v>
          </cell>
          <cell r="D75">
            <v>69</v>
          </cell>
          <cell r="E75">
            <v>32</v>
          </cell>
          <cell r="F75">
            <v>69</v>
          </cell>
          <cell r="G75" t="str">
            <v xml:space="preserve"> - </v>
          </cell>
          <cell r="H75">
            <v>2</v>
          </cell>
          <cell r="I75">
            <v>17</v>
          </cell>
          <cell r="J75">
            <v>69</v>
          </cell>
          <cell r="K75">
            <v>10</v>
          </cell>
          <cell r="L75">
            <v>69</v>
          </cell>
          <cell r="M75" t="str">
            <v>7.30,0&lt;=7.35,0</v>
          </cell>
          <cell r="N75">
            <v>1</v>
          </cell>
          <cell r="O75">
            <v>197</v>
          </cell>
          <cell r="P75">
            <v>69</v>
          </cell>
          <cell r="Q75">
            <v>32</v>
          </cell>
          <cell r="R75">
            <v>69</v>
          </cell>
          <cell r="S75" t="str">
            <v xml:space="preserve"> - </v>
          </cell>
          <cell r="T75">
            <v>2</v>
          </cell>
          <cell r="U75">
            <v>21</v>
          </cell>
          <cell r="V75">
            <v>69</v>
          </cell>
          <cell r="W75">
            <v>43</v>
          </cell>
          <cell r="X75">
            <v>69</v>
          </cell>
        </row>
        <row r="76">
          <cell r="A76" t="str">
            <v>7.05,0</v>
          </cell>
          <cell r="B76">
            <v>1</v>
          </cell>
          <cell r="C76">
            <v>215</v>
          </cell>
          <cell r="D76">
            <v>70</v>
          </cell>
          <cell r="E76">
            <v>33</v>
          </cell>
          <cell r="F76">
            <v>70</v>
          </cell>
          <cell r="G76">
            <v>7.4</v>
          </cell>
          <cell r="H76">
            <v>1</v>
          </cell>
          <cell r="I76">
            <v>19</v>
          </cell>
          <cell r="J76">
            <v>70</v>
          </cell>
          <cell r="K76">
            <v>11</v>
          </cell>
          <cell r="L76">
            <v>70</v>
          </cell>
          <cell r="M76" t="str">
            <v>7.35,0</v>
          </cell>
          <cell r="N76">
            <v>1</v>
          </cell>
          <cell r="O76">
            <v>200</v>
          </cell>
          <cell r="P76">
            <v>70</v>
          </cell>
          <cell r="Q76">
            <v>33</v>
          </cell>
          <cell r="R76">
            <v>70</v>
          </cell>
          <cell r="S76">
            <v>7.7</v>
          </cell>
          <cell r="T76">
            <v>1</v>
          </cell>
          <cell r="U76">
            <v>22</v>
          </cell>
          <cell r="V76">
            <v>70</v>
          </cell>
          <cell r="W76">
            <v>46</v>
          </cell>
          <cell r="X76">
            <v>70</v>
          </cell>
        </row>
        <row r="77">
          <cell r="A77" t="str">
            <v>&gt;7.05,0</v>
          </cell>
          <cell r="B77">
            <v>0</v>
          </cell>
          <cell r="C77" t="str">
            <v>&gt;215</v>
          </cell>
          <cell r="D77">
            <v>70</v>
          </cell>
          <cell r="E77" t="str">
            <v>&gt;33</v>
          </cell>
          <cell r="F77">
            <v>70</v>
          </cell>
          <cell r="G77" t="str">
            <v>&gt;7,4</v>
          </cell>
          <cell r="H77">
            <v>0</v>
          </cell>
          <cell r="I77" t="str">
            <v>&gt;19</v>
          </cell>
          <cell r="J77">
            <v>70</v>
          </cell>
          <cell r="K77" t="str">
            <v>&gt;11</v>
          </cell>
          <cell r="L77">
            <v>70</v>
          </cell>
          <cell r="M77" t="str">
            <v>&gt;7.35,0</v>
          </cell>
          <cell r="N77">
            <v>0</v>
          </cell>
          <cell r="O77" t="str">
            <v>&gt;200</v>
          </cell>
          <cell r="P77">
            <v>70</v>
          </cell>
          <cell r="Q77" t="str">
            <v>&gt;33</v>
          </cell>
          <cell r="R77">
            <v>70</v>
          </cell>
          <cell r="S77" t="str">
            <v>&gt;7,7</v>
          </cell>
          <cell r="T77">
            <v>0</v>
          </cell>
          <cell r="U77" t="str">
            <v>&gt;22</v>
          </cell>
          <cell r="V77">
            <v>70</v>
          </cell>
          <cell r="W77" t="str">
            <v>&gt;46</v>
          </cell>
          <cell r="X77">
            <v>70</v>
          </cell>
        </row>
        <row r="78">
          <cell r="A78">
            <v>0</v>
          </cell>
          <cell r="B78">
            <v>0</v>
          </cell>
          <cell r="F78">
            <v>0</v>
          </cell>
          <cell r="G78">
            <v>0</v>
          </cell>
          <cell r="H78">
            <v>0</v>
          </cell>
          <cell r="J78">
            <v>0</v>
          </cell>
          <cell r="M78">
            <v>0</v>
          </cell>
          <cell r="N78">
            <v>0</v>
          </cell>
          <cell r="R78">
            <v>0</v>
          </cell>
          <cell r="S78">
            <v>0</v>
          </cell>
          <cell r="T78">
            <v>0</v>
          </cell>
          <cell r="V78">
            <v>0</v>
          </cell>
        </row>
        <row r="79">
          <cell r="D79">
            <v>0</v>
          </cell>
          <cell r="F79">
            <v>0</v>
          </cell>
          <cell r="G79">
            <v>0</v>
          </cell>
          <cell r="H79">
            <v>0</v>
          </cell>
          <cell r="J79">
            <v>0</v>
          </cell>
          <cell r="P79">
            <v>0</v>
          </cell>
          <cell r="R79">
            <v>0</v>
          </cell>
          <cell r="S79">
            <v>0</v>
          </cell>
          <cell r="T79">
            <v>0</v>
          </cell>
          <cell r="V79">
            <v>0</v>
          </cell>
        </row>
      </sheetData>
      <sheetData sheetId="3">
        <row r="5">
          <cell r="A5" t="str">
            <v>&lt;3.25,0</v>
          </cell>
          <cell r="B5">
            <v>70</v>
          </cell>
          <cell r="C5" t="str">
            <v>&gt;230</v>
          </cell>
          <cell r="D5">
            <v>70</v>
          </cell>
          <cell r="E5" t="str">
            <v>&gt;38</v>
          </cell>
          <cell r="F5">
            <v>70</v>
          </cell>
          <cell r="G5">
            <v>0</v>
          </cell>
          <cell r="H5">
            <v>0</v>
          </cell>
          <cell r="I5" t="str">
            <v>&gt;23</v>
          </cell>
          <cell r="J5">
            <v>70</v>
          </cell>
          <cell r="K5" t="str">
            <v>&gt;15</v>
          </cell>
          <cell r="L5">
            <v>70</v>
          </cell>
          <cell r="M5" t="str">
            <v>&lt;3.45,0</v>
          </cell>
          <cell r="N5">
            <v>70</v>
          </cell>
          <cell r="O5" t="str">
            <v>&gt;215</v>
          </cell>
          <cell r="P5">
            <v>70</v>
          </cell>
          <cell r="Q5" t="str">
            <v>&gt;35</v>
          </cell>
          <cell r="R5">
            <v>70</v>
          </cell>
          <cell r="S5">
            <v>0</v>
          </cell>
          <cell r="T5">
            <v>0</v>
          </cell>
          <cell r="U5" t="str">
            <v>&gt;26</v>
          </cell>
          <cell r="V5">
            <v>70</v>
          </cell>
          <cell r="W5" t="str">
            <v>&gt;50</v>
          </cell>
          <cell r="X5">
            <v>70</v>
          </cell>
        </row>
        <row r="6">
          <cell r="A6" t="str">
            <v>3.25,0</v>
          </cell>
          <cell r="B6">
            <v>70</v>
          </cell>
          <cell r="C6">
            <v>0</v>
          </cell>
          <cell r="D6">
            <v>0</v>
          </cell>
          <cell r="E6">
            <v>0</v>
          </cell>
          <cell r="F6">
            <v>0</v>
          </cell>
          <cell r="G6">
            <v>2</v>
          </cell>
          <cell r="H6">
            <v>70</v>
          </cell>
          <cell r="I6">
            <v>-99</v>
          </cell>
          <cell r="J6">
            <v>0</v>
          </cell>
          <cell r="K6">
            <v>0</v>
          </cell>
          <cell r="L6">
            <v>0</v>
          </cell>
          <cell r="M6" t="str">
            <v>3.45,0</v>
          </cell>
          <cell r="N6">
            <v>70</v>
          </cell>
          <cell r="O6">
            <v>0</v>
          </cell>
          <cell r="P6">
            <v>0</v>
          </cell>
          <cell r="Q6">
            <v>0</v>
          </cell>
          <cell r="R6">
            <v>0</v>
          </cell>
          <cell r="S6">
            <v>2</v>
          </cell>
          <cell r="T6">
            <v>70</v>
          </cell>
          <cell r="U6">
            <v>-99</v>
          </cell>
          <cell r="V6">
            <v>0</v>
          </cell>
          <cell r="W6">
            <v>0</v>
          </cell>
          <cell r="X6">
            <v>0</v>
          </cell>
        </row>
        <row r="7">
          <cell r="A7" t="str">
            <v>3.25,0&lt;=3.28,0</v>
          </cell>
          <cell r="B7">
            <v>69</v>
          </cell>
          <cell r="C7">
            <v>100</v>
          </cell>
          <cell r="D7">
            <v>1</v>
          </cell>
          <cell r="E7">
            <v>1</v>
          </cell>
          <cell r="F7">
            <v>1</v>
          </cell>
          <cell r="G7">
            <v>4.8</v>
          </cell>
          <cell r="H7">
            <v>70</v>
          </cell>
          <cell r="I7">
            <v>-4</v>
          </cell>
          <cell r="J7">
            <v>1</v>
          </cell>
          <cell r="K7" t="str">
            <v>-</v>
          </cell>
          <cell r="L7">
            <v>1</v>
          </cell>
          <cell r="M7" t="str">
            <v>3.45,0&lt;=3.49,0</v>
          </cell>
          <cell r="N7">
            <v>69</v>
          </cell>
          <cell r="O7">
            <v>88</v>
          </cell>
          <cell r="P7">
            <v>1</v>
          </cell>
          <cell r="Q7">
            <v>1</v>
          </cell>
          <cell r="R7">
            <v>1</v>
          </cell>
          <cell r="S7">
            <v>5.0999999999999996</v>
          </cell>
          <cell r="T7">
            <v>70</v>
          </cell>
          <cell r="U7">
            <v>-2</v>
          </cell>
          <cell r="V7">
            <v>1</v>
          </cell>
          <cell r="W7" t="str">
            <v>-</v>
          </cell>
          <cell r="X7">
            <v>1</v>
          </cell>
        </row>
        <row r="8">
          <cell r="A8" t="str">
            <v>3.28,0&lt;=3.31,0</v>
          </cell>
          <cell r="B8">
            <v>68</v>
          </cell>
          <cell r="C8">
            <v>103</v>
          </cell>
          <cell r="D8">
            <v>2</v>
          </cell>
          <cell r="E8">
            <v>2</v>
          </cell>
          <cell r="F8">
            <v>2</v>
          </cell>
          <cell r="G8" t="str">
            <v xml:space="preserve"> - </v>
          </cell>
          <cell r="H8">
            <v>69</v>
          </cell>
          <cell r="I8" t="str">
            <v>-</v>
          </cell>
          <cell r="J8">
            <v>2</v>
          </cell>
          <cell r="K8" t="str">
            <v>-</v>
          </cell>
          <cell r="L8">
            <v>2</v>
          </cell>
          <cell r="M8" t="str">
            <v>3.49,0&lt;=3.53,0</v>
          </cell>
          <cell r="N8">
            <v>68</v>
          </cell>
          <cell r="O8">
            <v>91</v>
          </cell>
          <cell r="P8">
            <v>2</v>
          </cell>
          <cell r="Q8">
            <v>2</v>
          </cell>
          <cell r="R8">
            <v>2</v>
          </cell>
          <cell r="S8" t="str">
            <v xml:space="preserve"> - </v>
          </cell>
          <cell r="T8">
            <v>69</v>
          </cell>
          <cell r="U8" t="str">
            <v>-</v>
          </cell>
          <cell r="V8">
            <v>2</v>
          </cell>
          <cell r="W8" t="str">
            <v>-</v>
          </cell>
          <cell r="X8">
            <v>2</v>
          </cell>
        </row>
        <row r="9">
          <cell r="A9" t="str">
            <v>3.31,0&lt;=3.34,0</v>
          </cell>
          <cell r="B9">
            <v>67</v>
          </cell>
          <cell r="C9">
            <v>106</v>
          </cell>
          <cell r="D9">
            <v>3</v>
          </cell>
          <cell r="E9">
            <v>3</v>
          </cell>
          <cell r="F9">
            <v>3</v>
          </cell>
          <cell r="G9">
            <v>4.9000000000000004</v>
          </cell>
          <cell r="H9">
            <v>68</v>
          </cell>
          <cell r="I9" t="str">
            <v>-</v>
          </cell>
          <cell r="J9">
            <v>3</v>
          </cell>
          <cell r="K9" t="str">
            <v>-</v>
          </cell>
          <cell r="L9">
            <v>3</v>
          </cell>
          <cell r="M9" t="str">
            <v>3.53,0&lt;=3.57,0</v>
          </cell>
          <cell r="N9">
            <v>67</v>
          </cell>
          <cell r="O9">
            <v>94</v>
          </cell>
          <cell r="P9">
            <v>3</v>
          </cell>
          <cell r="Q9">
            <v>3</v>
          </cell>
          <cell r="R9">
            <v>3</v>
          </cell>
          <cell r="S9">
            <v>5.2</v>
          </cell>
          <cell r="T9">
            <v>68</v>
          </cell>
          <cell r="U9">
            <v>-1</v>
          </cell>
          <cell r="V9">
            <v>3</v>
          </cell>
          <cell r="W9" t="str">
            <v>-</v>
          </cell>
          <cell r="X9">
            <v>3</v>
          </cell>
        </row>
        <row r="10">
          <cell r="A10" t="str">
            <v>3.34,0&lt;=3.37,0</v>
          </cell>
          <cell r="B10">
            <v>66</v>
          </cell>
          <cell r="C10">
            <v>109</v>
          </cell>
          <cell r="D10">
            <v>4</v>
          </cell>
          <cell r="E10">
            <v>4</v>
          </cell>
          <cell r="F10">
            <v>4</v>
          </cell>
          <cell r="G10" t="str">
            <v xml:space="preserve"> - </v>
          </cell>
          <cell r="H10">
            <v>67</v>
          </cell>
          <cell r="I10">
            <v>-3</v>
          </cell>
          <cell r="J10">
            <v>4</v>
          </cell>
          <cell r="K10" t="str">
            <v>-</v>
          </cell>
          <cell r="L10">
            <v>4</v>
          </cell>
          <cell r="M10" t="str">
            <v>3.57,0&lt;=4.01,0</v>
          </cell>
          <cell r="N10">
            <v>66</v>
          </cell>
          <cell r="O10">
            <v>97</v>
          </cell>
          <cell r="P10">
            <v>4</v>
          </cell>
          <cell r="Q10">
            <v>4</v>
          </cell>
          <cell r="R10">
            <v>4</v>
          </cell>
          <cell r="S10" t="str">
            <v xml:space="preserve"> - </v>
          </cell>
          <cell r="T10">
            <v>67</v>
          </cell>
          <cell r="U10" t="str">
            <v>-</v>
          </cell>
          <cell r="V10">
            <v>4</v>
          </cell>
          <cell r="W10" t="str">
            <v>-</v>
          </cell>
          <cell r="X10">
            <v>4</v>
          </cell>
        </row>
        <row r="11">
          <cell r="A11" t="str">
            <v>3.37,0&lt;=3.40,0</v>
          </cell>
          <cell r="B11">
            <v>65</v>
          </cell>
          <cell r="C11">
            <v>112</v>
          </cell>
          <cell r="D11">
            <v>5</v>
          </cell>
          <cell r="E11">
            <v>5</v>
          </cell>
          <cell r="F11">
            <v>5</v>
          </cell>
          <cell r="G11">
            <v>5</v>
          </cell>
          <cell r="H11">
            <v>66</v>
          </cell>
          <cell r="I11" t="str">
            <v>-</v>
          </cell>
          <cell r="J11">
            <v>5</v>
          </cell>
          <cell r="K11" t="str">
            <v>-</v>
          </cell>
          <cell r="L11">
            <v>5</v>
          </cell>
          <cell r="M11" t="str">
            <v>4.01,0&lt;=4.05,0</v>
          </cell>
          <cell r="N11">
            <v>65</v>
          </cell>
          <cell r="O11">
            <v>100</v>
          </cell>
          <cell r="P11">
            <v>5</v>
          </cell>
          <cell r="Q11">
            <v>5</v>
          </cell>
          <cell r="R11">
            <v>5</v>
          </cell>
          <cell r="S11">
            <v>5.3</v>
          </cell>
          <cell r="T11">
            <v>66</v>
          </cell>
          <cell r="U11">
            <v>0</v>
          </cell>
          <cell r="V11">
            <v>5</v>
          </cell>
          <cell r="W11" t="str">
            <v>-</v>
          </cell>
          <cell r="X11">
            <v>5</v>
          </cell>
        </row>
        <row r="12">
          <cell r="A12" t="str">
            <v>3.40,0&lt;=3.43,0</v>
          </cell>
          <cell r="B12">
            <v>64</v>
          </cell>
          <cell r="C12">
            <v>115</v>
          </cell>
          <cell r="D12">
            <v>6</v>
          </cell>
          <cell r="E12">
            <v>6</v>
          </cell>
          <cell r="F12">
            <v>6</v>
          </cell>
          <cell r="G12" t="str">
            <v xml:space="preserve"> - </v>
          </cell>
          <cell r="H12">
            <v>65</v>
          </cell>
          <cell r="I12" t="str">
            <v>-</v>
          </cell>
          <cell r="J12">
            <v>6</v>
          </cell>
          <cell r="K12" t="str">
            <v>-</v>
          </cell>
          <cell r="L12">
            <v>6</v>
          </cell>
          <cell r="M12" t="str">
            <v>4.05,0&lt;=4.08,0</v>
          </cell>
          <cell r="N12">
            <v>64</v>
          </cell>
          <cell r="O12">
            <v>102</v>
          </cell>
          <cell r="P12">
            <v>6</v>
          </cell>
          <cell r="Q12" t="str">
            <v xml:space="preserve"> - </v>
          </cell>
          <cell r="R12">
            <v>6</v>
          </cell>
          <cell r="S12" t="str">
            <v xml:space="preserve"> - </v>
          </cell>
          <cell r="T12">
            <v>65</v>
          </cell>
          <cell r="U12" t="str">
            <v>-</v>
          </cell>
          <cell r="V12">
            <v>6</v>
          </cell>
          <cell r="W12" t="str">
            <v>-</v>
          </cell>
          <cell r="X12">
            <v>6</v>
          </cell>
        </row>
        <row r="13">
          <cell r="A13" t="str">
            <v>3.43,0&lt;=3.46,0</v>
          </cell>
          <cell r="B13">
            <v>63</v>
          </cell>
          <cell r="C13">
            <v>118</v>
          </cell>
          <cell r="D13">
            <v>7</v>
          </cell>
          <cell r="E13">
            <v>7</v>
          </cell>
          <cell r="F13">
            <v>7</v>
          </cell>
          <cell r="G13">
            <v>5.0999999999999996</v>
          </cell>
          <cell r="H13">
            <v>64</v>
          </cell>
          <cell r="I13">
            <v>-2</v>
          </cell>
          <cell r="J13">
            <v>7</v>
          </cell>
          <cell r="K13" t="str">
            <v>-</v>
          </cell>
          <cell r="L13">
            <v>7</v>
          </cell>
          <cell r="M13" t="str">
            <v>4.08,0&lt;=4.11,0</v>
          </cell>
          <cell r="N13">
            <v>63</v>
          </cell>
          <cell r="O13">
            <v>104</v>
          </cell>
          <cell r="P13">
            <v>7</v>
          </cell>
          <cell r="Q13">
            <v>6</v>
          </cell>
          <cell r="R13">
            <v>7</v>
          </cell>
          <cell r="S13">
            <v>5.4</v>
          </cell>
          <cell r="T13">
            <v>64</v>
          </cell>
          <cell r="U13" t="str">
            <v>-</v>
          </cell>
          <cell r="V13">
            <v>7</v>
          </cell>
          <cell r="W13" t="str">
            <v>-</v>
          </cell>
          <cell r="X13">
            <v>7</v>
          </cell>
        </row>
        <row r="14">
          <cell r="A14" t="str">
            <v>3.46,0&lt;=3.49,0</v>
          </cell>
          <cell r="B14">
            <v>62</v>
          </cell>
          <cell r="C14">
            <v>121</v>
          </cell>
          <cell r="D14">
            <v>8</v>
          </cell>
          <cell r="E14">
            <v>8</v>
          </cell>
          <cell r="F14">
            <v>8</v>
          </cell>
          <cell r="G14" t="str">
            <v xml:space="preserve"> - </v>
          </cell>
          <cell r="H14">
            <v>63</v>
          </cell>
          <cell r="I14" t="str">
            <v>-</v>
          </cell>
          <cell r="J14">
            <v>8</v>
          </cell>
          <cell r="K14" t="str">
            <v>-</v>
          </cell>
          <cell r="L14">
            <v>8</v>
          </cell>
          <cell r="M14" t="str">
            <v>4.11,0&lt;=4.14,0</v>
          </cell>
          <cell r="N14">
            <v>62</v>
          </cell>
          <cell r="O14">
            <v>106</v>
          </cell>
          <cell r="P14">
            <v>8</v>
          </cell>
          <cell r="Q14" t="str">
            <v xml:space="preserve"> - </v>
          </cell>
          <cell r="R14">
            <v>8</v>
          </cell>
          <cell r="S14" t="str">
            <v xml:space="preserve"> - </v>
          </cell>
          <cell r="T14">
            <v>63</v>
          </cell>
          <cell r="U14">
            <v>1</v>
          </cell>
          <cell r="V14">
            <v>8</v>
          </cell>
          <cell r="W14">
            <v>1</v>
          </cell>
          <cell r="X14">
            <v>8</v>
          </cell>
        </row>
        <row r="15">
          <cell r="A15" t="str">
            <v>3.49,0&lt;=3.52,0</v>
          </cell>
          <cell r="B15">
            <v>61</v>
          </cell>
          <cell r="C15">
            <v>123</v>
          </cell>
          <cell r="D15">
            <v>9</v>
          </cell>
          <cell r="E15" t="str">
            <v xml:space="preserve"> - </v>
          </cell>
          <cell r="F15">
            <v>9</v>
          </cell>
          <cell r="G15">
            <v>5.2</v>
          </cell>
          <cell r="H15">
            <v>62</v>
          </cell>
          <cell r="I15" t="str">
            <v>-</v>
          </cell>
          <cell r="J15">
            <v>9</v>
          </cell>
          <cell r="K15" t="str">
            <v>-</v>
          </cell>
          <cell r="L15">
            <v>9</v>
          </cell>
          <cell r="M15" t="str">
            <v>4.14,0&lt;=4.17,0</v>
          </cell>
          <cell r="N15">
            <v>61</v>
          </cell>
          <cell r="O15">
            <v>108</v>
          </cell>
          <cell r="P15">
            <v>9</v>
          </cell>
          <cell r="Q15">
            <v>7</v>
          </cell>
          <cell r="R15">
            <v>9</v>
          </cell>
          <cell r="S15">
            <v>5.5</v>
          </cell>
          <cell r="T15">
            <v>62</v>
          </cell>
          <cell r="U15" t="str">
            <v>-</v>
          </cell>
          <cell r="V15">
            <v>9</v>
          </cell>
          <cell r="W15" t="str">
            <v>-</v>
          </cell>
          <cell r="X15">
            <v>9</v>
          </cell>
        </row>
        <row r="16">
          <cell r="A16" t="str">
            <v>3.52,0&lt;=3.55,0</v>
          </cell>
          <cell r="B16">
            <v>60</v>
          </cell>
          <cell r="C16">
            <v>125</v>
          </cell>
          <cell r="D16">
            <v>10</v>
          </cell>
          <cell r="E16">
            <v>9</v>
          </cell>
          <cell r="F16">
            <v>10</v>
          </cell>
          <cell r="G16" t="str">
            <v xml:space="preserve"> - </v>
          </cell>
          <cell r="H16">
            <v>61</v>
          </cell>
          <cell r="I16">
            <v>-1</v>
          </cell>
          <cell r="J16">
            <v>10</v>
          </cell>
          <cell r="K16" t="str">
            <v>-</v>
          </cell>
          <cell r="L16">
            <v>10</v>
          </cell>
          <cell r="M16" t="str">
            <v>4.17,0&lt;=4.20,0</v>
          </cell>
          <cell r="N16">
            <v>60</v>
          </cell>
          <cell r="O16">
            <v>110</v>
          </cell>
          <cell r="P16">
            <v>10</v>
          </cell>
          <cell r="Q16" t="str">
            <v xml:space="preserve"> - </v>
          </cell>
          <cell r="R16">
            <v>10</v>
          </cell>
          <cell r="S16" t="str">
            <v xml:space="preserve"> - </v>
          </cell>
          <cell r="T16">
            <v>61</v>
          </cell>
          <cell r="U16" t="str">
            <v xml:space="preserve"> - </v>
          </cell>
          <cell r="V16">
            <v>10</v>
          </cell>
          <cell r="W16">
            <v>2</v>
          </cell>
          <cell r="X16">
            <v>10</v>
          </cell>
        </row>
        <row r="17">
          <cell r="A17" t="str">
            <v>3.55,0&lt;=3.57,0</v>
          </cell>
          <cell r="B17">
            <v>59</v>
          </cell>
          <cell r="C17">
            <v>127</v>
          </cell>
          <cell r="D17">
            <v>11</v>
          </cell>
          <cell r="E17" t="str">
            <v xml:space="preserve"> - </v>
          </cell>
          <cell r="F17">
            <v>11</v>
          </cell>
          <cell r="G17" t="str">
            <v xml:space="preserve"> - </v>
          </cell>
          <cell r="H17">
            <v>60</v>
          </cell>
          <cell r="I17" t="str">
            <v>-</v>
          </cell>
          <cell r="J17">
            <v>11</v>
          </cell>
          <cell r="K17" t="str">
            <v>-</v>
          </cell>
          <cell r="L17">
            <v>11</v>
          </cell>
          <cell r="M17" t="str">
            <v>4.20,0&lt;=4.23,0</v>
          </cell>
          <cell r="N17">
            <v>59</v>
          </cell>
          <cell r="O17">
            <v>112</v>
          </cell>
          <cell r="P17">
            <v>11</v>
          </cell>
          <cell r="Q17">
            <v>8</v>
          </cell>
          <cell r="R17">
            <v>11</v>
          </cell>
          <cell r="S17" t="str">
            <v xml:space="preserve"> - </v>
          </cell>
          <cell r="T17">
            <v>60</v>
          </cell>
          <cell r="U17">
            <v>2</v>
          </cell>
          <cell r="V17">
            <v>11</v>
          </cell>
          <cell r="W17" t="str">
            <v>-</v>
          </cell>
          <cell r="X17">
            <v>11</v>
          </cell>
        </row>
        <row r="18">
          <cell r="A18" t="str">
            <v>3.57,0&lt;=3.59,0</v>
          </cell>
          <cell r="B18">
            <v>58</v>
          </cell>
          <cell r="C18">
            <v>129</v>
          </cell>
          <cell r="D18">
            <v>12</v>
          </cell>
          <cell r="E18">
            <v>10</v>
          </cell>
          <cell r="F18">
            <v>12</v>
          </cell>
          <cell r="G18">
            <v>5.3</v>
          </cell>
          <cell r="H18">
            <v>59</v>
          </cell>
          <cell r="I18" t="str">
            <v>-</v>
          </cell>
          <cell r="J18">
            <v>12</v>
          </cell>
          <cell r="K18" t="str">
            <v>-</v>
          </cell>
          <cell r="L18">
            <v>12</v>
          </cell>
          <cell r="M18" t="str">
            <v>4.23,0&lt;=4.26,0</v>
          </cell>
          <cell r="N18">
            <v>58</v>
          </cell>
          <cell r="O18">
            <v>114</v>
          </cell>
          <cell r="P18">
            <v>12</v>
          </cell>
          <cell r="Q18" t="str">
            <v xml:space="preserve"> - </v>
          </cell>
          <cell r="R18">
            <v>12</v>
          </cell>
          <cell r="S18">
            <v>5.6</v>
          </cell>
          <cell r="T18">
            <v>59</v>
          </cell>
          <cell r="U18" t="str">
            <v xml:space="preserve"> - </v>
          </cell>
          <cell r="V18">
            <v>12</v>
          </cell>
          <cell r="W18">
            <v>3</v>
          </cell>
          <cell r="X18">
            <v>12</v>
          </cell>
        </row>
        <row r="19">
          <cell r="A19" t="str">
            <v>3.59,0&lt;=4.01,0</v>
          </cell>
          <cell r="B19">
            <v>57</v>
          </cell>
          <cell r="C19">
            <v>131</v>
          </cell>
          <cell r="D19">
            <v>13</v>
          </cell>
          <cell r="E19" t="str">
            <v xml:space="preserve"> - </v>
          </cell>
          <cell r="F19">
            <v>13</v>
          </cell>
          <cell r="G19" t="str">
            <v xml:space="preserve"> - </v>
          </cell>
          <cell r="H19">
            <v>58</v>
          </cell>
          <cell r="I19" t="str">
            <v>-</v>
          </cell>
          <cell r="J19">
            <v>13</v>
          </cell>
          <cell r="K19" t="str">
            <v>-</v>
          </cell>
          <cell r="L19">
            <v>13</v>
          </cell>
          <cell r="M19" t="str">
            <v>4.26,0&lt;=4.29,0</v>
          </cell>
          <cell r="N19">
            <v>57</v>
          </cell>
          <cell r="O19">
            <v>116</v>
          </cell>
          <cell r="P19">
            <v>13</v>
          </cell>
          <cell r="Q19">
            <v>9</v>
          </cell>
          <cell r="R19">
            <v>13</v>
          </cell>
          <cell r="S19" t="str">
            <v xml:space="preserve"> - </v>
          </cell>
          <cell r="T19">
            <v>58</v>
          </cell>
          <cell r="U19" t="str">
            <v>-</v>
          </cell>
          <cell r="V19">
            <v>13</v>
          </cell>
          <cell r="W19" t="str">
            <v>-</v>
          </cell>
          <cell r="X19">
            <v>13</v>
          </cell>
        </row>
        <row r="20">
          <cell r="A20" t="str">
            <v>4.01,0&lt;=4.03,0</v>
          </cell>
          <cell r="B20">
            <v>56</v>
          </cell>
          <cell r="C20">
            <v>133</v>
          </cell>
          <cell r="D20">
            <v>14</v>
          </cell>
          <cell r="E20">
            <v>11</v>
          </cell>
          <cell r="F20">
            <v>14</v>
          </cell>
          <cell r="G20" t="str">
            <v xml:space="preserve"> - </v>
          </cell>
          <cell r="H20">
            <v>57</v>
          </cell>
          <cell r="I20">
            <v>0</v>
          </cell>
          <cell r="J20">
            <v>14</v>
          </cell>
          <cell r="K20" t="str">
            <v>-</v>
          </cell>
          <cell r="L20">
            <v>14</v>
          </cell>
          <cell r="M20" t="str">
            <v>4.29,0&lt;=4.32,0</v>
          </cell>
          <cell r="N20">
            <v>56</v>
          </cell>
          <cell r="O20">
            <v>118</v>
          </cell>
          <cell r="P20">
            <v>14</v>
          </cell>
          <cell r="Q20" t="str">
            <v xml:space="preserve"> - </v>
          </cell>
          <cell r="R20">
            <v>14</v>
          </cell>
          <cell r="S20" t="str">
            <v xml:space="preserve"> - </v>
          </cell>
          <cell r="T20">
            <v>57</v>
          </cell>
          <cell r="U20">
            <v>3</v>
          </cell>
          <cell r="V20">
            <v>14</v>
          </cell>
          <cell r="W20">
            <v>4</v>
          </cell>
          <cell r="X20">
            <v>14</v>
          </cell>
        </row>
        <row r="21">
          <cell r="A21" t="str">
            <v>4.03,0&lt;=4.05,0</v>
          </cell>
          <cell r="B21">
            <v>55</v>
          </cell>
          <cell r="C21">
            <v>135</v>
          </cell>
          <cell r="D21">
            <v>15</v>
          </cell>
          <cell r="E21" t="str">
            <v xml:space="preserve"> - </v>
          </cell>
          <cell r="F21">
            <v>15</v>
          </cell>
          <cell r="G21">
            <v>5.4</v>
          </cell>
          <cell r="H21">
            <v>56</v>
          </cell>
          <cell r="I21" t="str">
            <v>-</v>
          </cell>
          <cell r="J21">
            <v>15</v>
          </cell>
          <cell r="K21">
            <v>1</v>
          </cell>
          <cell r="L21">
            <v>15</v>
          </cell>
          <cell r="M21" t="str">
            <v>4.32,0&lt;=4.35,0</v>
          </cell>
          <cell r="N21">
            <v>55</v>
          </cell>
          <cell r="O21">
            <v>120</v>
          </cell>
          <cell r="P21">
            <v>15</v>
          </cell>
          <cell r="Q21">
            <v>10</v>
          </cell>
          <cell r="R21">
            <v>15</v>
          </cell>
          <cell r="S21">
            <v>5.7</v>
          </cell>
          <cell r="T21">
            <v>56</v>
          </cell>
          <cell r="U21" t="str">
            <v>-</v>
          </cell>
          <cell r="V21">
            <v>15</v>
          </cell>
          <cell r="W21" t="str">
            <v>-</v>
          </cell>
          <cell r="X21">
            <v>15</v>
          </cell>
        </row>
        <row r="22">
          <cell r="A22" t="str">
            <v>4.05,0&lt;=4.07,0</v>
          </cell>
          <cell r="B22">
            <v>54</v>
          </cell>
          <cell r="C22">
            <v>137</v>
          </cell>
          <cell r="D22">
            <v>16</v>
          </cell>
          <cell r="E22">
            <v>12</v>
          </cell>
          <cell r="F22">
            <v>16</v>
          </cell>
          <cell r="G22" t="str">
            <v xml:space="preserve"> - </v>
          </cell>
          <cell r="H22">
            <v>55</v>
          </cell>
          <cell r="I22" t="str">
            <v xml:space="preserve"> - </v>
          </cell>
          <cell r="J22">
            <v>16</v>
          </cell>
          <cell r="K22" t="str">
            <v>-</v>
          </cell>
          <cell r="L22">
            <v>16</v>
          </cell>
          <cell r="M22" t="str">
            <v>4.35,0&lt;=4.37,0</v>
          </cell>
          <cell r="N22">
            <v>54</v>
          </cell>
          <cell r="O22">
            <v>122</v>
          </cell>
          <cell r="P22">
            <v>16</v>
          </cell>
          <cell r="Q22" t="str">
            <v xml:space="preserve"> - </v>
          </cell>
          <cell r="R22">
            <v>16</v>
          </cell>
          <cell r="S22" t="str">
            <v xml:space="preserve"> - </v>
          </cell>
          <cell r="T22">
            <v>55</v>
          </cell>
          <cell r="U22" t="str">
            <v xml:space="preserve"> - </v>
          </cell>
          <cell r="V22">
            <v>16</v>
          </cell>
          <cell r="W22">
            <v>5</v>
          </cell>
          <cell r="X22">
            <v>16</v>
          </cell>
        </row>
        <row r="23">
          <cell r="A23" t="str">
            <v>4.07,0&lt;=4.09,0</v>
          </cell>
          <cell r="B23">
            <v>53</v>
          </cell>
          <cell r="C23">
            <v>139</v>
          </cell>
          <cell r="D23">
            <v>17</v>
          </cell>
          <cell r="E23" t="str">
            <v xml:space="preserve"> - </v>
          </cell>
          <cell r="F23">
            <v>17</v>
          </cell>
          <cell r="G23" t="str">
            <v xml:space="preserve"> - </v>
          </cell>
          <cell r="H23">
            <v>54</v>
          </cell>
          <cell r="I23" t="str">
            <v xml:space="preserve"> - </v>
          </cell>
          <cell r="J23">
            <v>17</v>
          </cell>
          <cell r="K23" t="str">
            <v xml:space="preserve"> - </v>
          </cell>
          <cell r="L23">
            <v>17</v>
          </cell>
          <cell r="M23" t="str">
            <v>4.37,0&lt;=4.39,0</v>
          </cell>
          <cell r="N23">
            <v>53</v>
          </cell>
          <cell r="O23">
            <v>124</v>
          </cell>
          <cell r="P23">
            <v>17</v>
          </cell>
          <cell r="Q23">
            <v>11</v>
          </cell>
          <cell r="R23">
            <v>17</v>
          </cell>
          <cell r="S23" t="str">
            <v xml:space="preserve"> - </v>
          </cell>
          <cell r="T23">
            <v>54</v>
          </cell>
          <cell r="U23">
            <v>4</v>
          </cell>
          <cell r="V23">
            <v>17</v>
          </cell>
          <cell r="W23" t="str">
            <v>-</v>
          </cell>
          <cell r="X23">
            <v>17</v>
          </cell>
        </row>
        <row r="24">
          <cell r="A24" t="str">
            <v>4.09,0&lt;=4.11,0</v>
          </cell>
          <cell r="B24">
            <v>52</v>
          </cell>
          <cell r="C24">
            <v>141</v>
          </cell>
          <cell r="D24">
            <v>18</v>
          </cell>
          <cell r="E24">
            <v>13</v>
          </cell>
          <cell r="F24">
            <v>18</v>
          </cell>
          <cell r="G24">
            <v>5.5</v>
          </cell>
          <cell r="H24">
            <v>53</v>
          </cell>
          <cell r="I24">
            <v>1</v>
          </cell>
          <cell r="J24">
            <v>18</v>
          </cell>
          <cell r="K24" t="str">
            <v xml:space="preserve"> - </v>
          </cell>
          <cell r="L24">
            <v>18</v>
          </cell>
          <cell r="M24" t="str">
            <v>4/39,0&lt;=4.41,0</v>
          </cell>
          <cell r="N24">
            <v>52</v>
          </cell>
          <cell r="O24">
            <v>126</v>
          </cell>
          <cell r="P24">
            <v>18</v>
          </cell>
          <cell r="Q24" t="str">
            <v>-</v>
          </cell>
          <cell r="R24">
            <v>18</v>
          </cell>
          <cell r="S24">
            <v>5.8</v>
          </cell>
          <cell r="T24">
            <v>53</v>
          </cell>
          <cell r="U24" t="str">
            <v>-</v>
          </cell>
          <cell r="V24">
            <v>18</v>
          </cell>
          <cell r="W24">
            <v>6</v>
          </cell>
          <cell r="X24">
            <v>18</v>
          </cell>
        </row>
        <row r="25">
          <cell r="A25" t="str">
            <v>4.11,0&lt;=4.13,0</v>
          </cell>
          <cell r="B25">
            <v>51</v>
          </cell>
          <cell r="C25">
            <v>143</v>
          </cell>
          <cell r="D25">
            <v>19</v>
          </cell>
          <cell r="E25" t="str">
            <v xml:space="preserve"> - </v>
          </cell>
          <cell r="F25">
            <v>19</v>
          </cell>
          <cell r="G25" t="str">
            <v xml:space="preserve"> - </v>
          </cell>
          <cell r="H25">
            <v>52</v>
          </cell>
          <cell r="I25" t="str">
            <v xml:space="preserve"> - </v>
          </cell>
          <cell r="J25">
            <v>19</v>
          </cell>
          <cell r="K25" t="str">
            <v xml:space="preserve"> - </v>
          </cell>
          <cell r="L25">
            <v>19</v>
          </cell>
          <cell r="M25" t="str">
            <v>4.41,0&lt;=4.43,0</v>
          </cell>
          <cell r="N25">
            <v>51</v>
          </cell>
          <cell r="O25">
            <v>128</v>
          </cell>
          <cell r="P25">
            <v>19</v>
          </cell>
          <cell r="Q25">
            <v>12</v>
          </cell>
          <cell r="R25">
            <v>19</v>
          </cell>
          <cell r="S25" t="str">
            <v xml:space="preserve"> - </v>
          </cell>
          <cell r="T25">
            <v>52</v>
          </cell>
          <cell r="U25" t="str">
            <v xml:space="preserve"> - </v>
          </cell>
          <cell r="V25">
            <v>19</v>
          </cell>
          <cell r="W25" t="str">
            <v>-</v>
          </cell>
          <cell r="X25">
            <v>19</v>
          </cell>
        </row>
        <row r="26">
          <cell r="A26" t="str">
            <v>4.13,0&lt;=4.15,0</v>
          </cell>
          <cell r="B26">
            <v>50</v>
          </cell>
          <cell r="C26">
            <v>145</v>
          </cell>
          <cell r="D26">
            <v>20</v>
          </cell>
          <cell r="E26">
            <v>14</v>
          </cell>
          <cell r="F26">
            <v>20</v>
          </cell>
          <cell r="G26" t="str">
            <v xml:space="preserve"> - </v>
          </cell>
          <cell r="H26">
            <v>51</v>
          </cell>
          <cell r="I26" t="str">
            <v xml:space="preserve"> - </v>
          </cell>
          <cell r="J26">
            <v>20</v>
          </cell>
          <cell r="K26">
            <v>2</v>
          </cell>
          <cell r="L26">
            <v>20</v>
          </cell>
          <cell r="M26" t="str">
            <v>4.43,0&lt;=4.45,0</v>
          </cell>
          <cell r="N26">
            <v>50</v>
          </cell>
          <cell r="O26">
            <v>130</v>
          </cell>
          <cell r="P26">
            <v>20</v>
          </cell>
          <cell r="Q26" t="str">
            <v xml:space="preserve"> - </v>
          </cell>
          <cell r="R26">
            <v>20</v>
          </cell>
          <cell r="S26" t="str">
            <v xml:space="preserve"> - </v>
          </cell>
          <cell r="T26">
            <v>51</v>
          </cell>
          <cell r="U26">
            <v>5</v>
          </cell>
          <cell r="V26">
            <v>20</v>
          </cell>
          <cell r="W26">
            <v>7</v>
          </cell>
          <cell r="X26">
            <v>20</v>
          </cell>
        </row>
        <row r="27">
          <cell r="A27" t="str">
            <v>4.15,0&lt;=4.16,0</v>
          </cell>
          <cell r="B27">
            <v>49</v>
          </cell>
          <cell r="C27">
            <v>147</v>
          </cell>
          <cell r="D27">
            <v>21</v>
          </cell>
          <cell r="E27" t="str">
            <v>-</v>
          </cell>
          <cell r="F27">
            <v>21</v>
          </cell>
          <cell r="G27">
            <v>5.6</v>
          </cell>
          <cell r="H27">
            <v>50</v>
          </cell>
          <cell r="I27" t="str">
            <v>-</v>
          </cell>
          <cell r="J27">
            <v>21</v>
          </cell>
          <cell r="K27" t="str">
            <v>-</v>
          </cell>
          <cell r="L27">
            <v>21</v>
          </cell>
          <cell r="M27" t="str">
            <v>4.45,0&lt;=4.46,0</v>
          </cell>
          <cell r="N27">
            <v>49</v>
          </cell>
          <cell r="O27">
            <v>132</v>
          </cell>
          <cell r="P27">
            <v>21</v>
          </cell>
          <cell r="Q27">
            <v>13</v>
          </cell>
          <cell r="R27">
            <v>21</v>
          </cell>
          <cell r="S27">
            <v>5.9</v>
          </cell>
          <cell r="T27">
            <v>50</v>
          </cell>
          <cell r="U27" t="str">
            <v>-</v>
          </cell>
          <cell r="V27">
            <v>21</v>
          </cell>
          <cell r="W27" t="str">
            <v>-</v>
          </cell>
          <cell r="X27">
            <v>21</v>
          </cell>
        </row>
        <row r="28">
          <cell r="A28" t="str">
            <v>4.16,0&lt;=4.17,0</v>
          </cell>
          <cell r="B28">
            <v>48</v>
          </cell>
          <cell r="C28">
            <v>149</v>
          </cell>
          <cell r="D28">
            <v>22</v>
          </cell>
          <cell r="E28">
            <v>15</v>
          </cell>
          <cell r="F28">
            <v>22</v>
          </cell>
          <cell r="G28" t="str">
            <v xml:space="preserve"> - </v>
          </cell>
          <cell r="H28">
            <v>49</v>
          </cell>
          <cell r="I28">
            <v>2</v>
          </cell>
          <cell r="J28">
            <v>22</v>
          </cell>
          <cell r="K28" t="str">
            <v xml:space="preserve"> - </v>
          </cell>
          <cell r="L28">
            <v>22</v>
          </cell>
          <cell r="M28" t="str">
            <v>4.46,0&lt;=4.47,0</v>
          </cell>
          <cell r="N28">
            <v>48</v>
          </cell>
          <cell r="O28">
            <v>134</v>
          </cell>
          <cell r="P28">
            <v>22</v>
          </cell>
          <cell r="Q28" t="str">
            <v xml:space="preserve"> - </v>
          </cell>
          <cell r="R28">
            <v>22</v>
          </cell>
          <cell r="S28" t="str">
            <v xml:space="preserve"> - </v>
          </cell>
          <cell r="T28">
            <v>49</v>
          </cell>
          <cell r="U28" t="str">
            <v xml:space="preserve"> - </v>
          </cell>
          <cell r="V28">
            <v>22</v>
          </cell>
          <cell r="W28">
            <v>8</v>
          </cell>
          <cell r="X28">
            <v>22</v>
          </cell>
        </row>
        <row r="29">
          <cell r="A29" t="str">
            <v>4.17,0&lt;=4.18,0</v>
          </cell>
          <cell r="B29">
            <v>47</v>
          </cell>
          <cell r="C29">
            <v>151</v>
          </cell>
          <cell r="D29">
            <v>23</v>
          </cell>
          <cell r="E29" t="str">
            <v xml:space="preserve"> - </v>
          </cell>
          <cell r="F29">
            <v>23</v>
          </cell>
          <cell r="G29" t="str">
            <v xml:space="preserve"> - </v>
          </cell>
          <cell r="H29">
            <v>48</v>
          </cell>
          <cell r="I29" t="str">
            <v xml:space="preserve"> - </v>
          </cell>
          <cell r="J29">
            <v>23</v>
          </cell>
          <cell r="K29" t="str">
            <v xml:space="preserve"> - </v>
          </cell>
          <cell r="L29">
            <v>23</v>
          </cell>
          <cell r="M29" t="str">
            <v>4.47,0&lt;=4.48,0</v>
          </cell>
          <cell r="N29">
            <v>47</v>
          </cell>
          <cell r="O29">
            <v>136</v>
          </cell>
          <cell r="P29">
            <v>23</v>
          </cell>
          <cell r="Q29">
            <v>14</v>
          </cell>
          <cell r="R29">
            <v>23</v>
          </cell>
          <cell r="S29" t="str">
            <v xml:space="preserve"> - </v>
          </cell>
          <cell r="T29">
            <v>48</v>
          </cell>
          <cell r="U29">
            <v>6</v>
          </cell>
          <cell r="V29">
            <v>23</v>
          </cell>
          <cell r="W29" t="str">
            <v>-</v>
          </cell>
          <cell r="X29">
            <v>23</v>
          </cell>
        </row>
        <row r="30">
          <cell r="A30" t="str">
            <v>4.18,0&lt;=4.19,0</v>
          </cell>
          <cell r="B30">
            <v>46</v>
          </cell>
          <cell r="C30">
            <v>153</v>
          </cell>
          <cell r="D30">
            <v>24</v>
          </cell>
          <cell r="E30">
            <v>16</v>
          </cell>
          <cell r="F30">
            <v>24</v>
          </cell>
          <cell r="G30" t="str">
            <v xml:space="preserve"> - </v>
          </cell>
          <cell r="H30">
            <v>47</v>
          </cell>
          <cell r="I30" t="str">
            <v xml:space="preserve"> - </v>
          </cell>
          <cell r="J30">
            <v>24</v>
          </cell>
          <cell r="K30" t="str">
            <v xml:space="preserve"> - </v>
          </cell>
          <cell r="L30">
            <v>24</v>
          </cell>
          <cell r="M30" t="str">
            <v>4.48,0&lt;=4.49,0</v>
          </cell>
          <cell r="N30">
            <v>46</v>
          </cell>
          <cell r="O30">
            <v>138</v>
          </cell>
          <cell r="P30">
            <v>24</v>
          </cell>
          <cell r="Q30" t="str">
            <v>-</v>
          </cell>
          <cell r="R30">
            <v>24</v>
          </cell>
          <cell r="S30" t="str">
            <v xml:space="preserve"> - </v>
          </cell>
          <cell r="T30">
            <v>47</v>
          </cell>
          <cell r="U30" t="str">
            <v>-</v>
          </cell>
          <cell r="V30">
            <v>24</v>
          </cell>
          <cell r="W30">
            <v>9</v>
          </cell>
          <cell r="X30">
            <v>24</v>
          </cell>
        </row>
        <row r="31">
          <cell r="A31" t="str">
            <v>4.19,0&lt;=4.20,0</v>
          </cell>
          <cell r="B31">
            <v>45</v>
          </cell>
          <cell r="C31">
            <v>155</v>
          </cell>
          <cell r="D31">
            <v>25</v>
          </cell>
          <cell r="E31" t="str">
            <v xml:space="preserve"> - </v>
          </cell>
          <cell r="F31">
            <v>25</v>
          </cell>
          <cell r="G31">
            <v>5.7</v>
          </cell>
          <cell r="H31">
            <v>46</v>
          </cell>
          <cell r="I31" t="str">
            <v>-</v>
          </cell>
          <cell r="J31">
            <v>25</v>
          </cell>
          <cell r="K31">
            <v>3</v>
          </cell>
          <cell r="L31">
            <v>25</v>
          </cell>
          <cell r="M31" t="str">
            <v>4.49,0&lt;=4.50,0</v>
          </cell>
          <cell r="N31">
            <v>45</v>
          </cell>
          <cell r="O31">
            <v>140</v>
          </cell>
          <cell r="P31">
            <v>25</v>
          </cell>
          <cell r="Q31">
            <v>15</v>
          </cell>
          <cell r="R31">
            <v>25</v>
          </cell>
          <cell r="S31">
            <v>6</v>
          </cell>
          <cell r="T31">
            <v>46</v>
          </cell>
          <cell r="U31" t="str">
            <v>-</v>
          </cell>
          <cell r="V31">
            <v>25</v>
          </cell>
          <cell r="W31" t="str">
            <v xml:space="preserve"> - </v>
          </cell>
          <cell r="X31">
            <v>25</v>
          </cell>
        </row>
        <row r="32">
          <cell r="A32" t="str">
            <v>4.20,0&lt;=4.22,0</v>
          </cell>
          <cell r="B32">
            <v>44</v>
          </cell>
          <cell r="C32">
            <v>157</v>
          </cell>
          <cell r="D32">
            <v>26</v>
          </cell>
          <cell r="E32">
            <v>17</v>
          </cell>
          <cell r="F32">
            <v>26</v>
          </cell>
          <cell r="G32" t="str">
            <v xml:space="preserve"> - </v>
          </cell>
          <cell r="H32">
            <v>45</v>
          </cell>
          <cell r="I32">
            <v>3</v>
          </cell>
          <cell r="J32">
            <v>26</v>
          </cell>
          <cell r="K32" t="str">
            <v xml:space="preserve"> - </v>
          </cell>
          <cell r="L32">
            <v>26</v>
          </cell>
          <cell r="M32" t="str">
            <v>4.50,0&lt;=4.52,0</v>
          </cell>
          <cell r="N32">
            <v>44</v>
          </cell>
          <cell r="O32">
            <v>142</v>
          </cell>
          <cell r="P32">
            <v>26</v>
          </cell>
          <cell r="Q32" t="str">
            <v xml:space="preserve"> - </v>
          </cell>
          <cell r="R32">
            <v>26</v>
          </cell>
          <cell r="S32" t="str">
            <v xml:space="preserve"> - </v>
          </cell>
          <cell r="T32">
            <v>45</v>
          </cell>
          <cell r="U32">
            <v>7</v>
          </cell>
          <cell r="V32">
            <v>26</v>
          </cell>
          <cell r="W32">
            <v>10</v>
          </cell>
          <cell r="X32">
            <v>26</v>
          </cell>
        </row>
        <row r="33">
          <cell r="A33" t="str">
            <v>4.22,0&lt;=4.24,0</v>
          </cell>
          <cell r="B33">
            <v>43</v>
          </cell>
          <cell r="C33">
            <v>159</v>
          </cell>
          <cell r="D33">
            <v>27</v>
          </cell>
          <cell r="E33" t="str">
            <v>-</v>
          </cell>
          <cell r="F33">
            <v>27</v>
          </cell>
          <cell r="G33" t="str">
            <v xml:space="preserve"> - </v>
          </cell>
          <cell r="H33">
            <v>44</v>
          </cell>
          <cell r="I33" t="str">
            <v xml:space="preserve"> - </v>
          </cell>
          <cell r="J33">
            <v>27</v>
          </cell>
          <cell r="K33" t="str">
            <v xml:space="preserve"> - </v>
          </cell>
          <cell r="L33">
            <v>27</v>
          </cell>
          <cell r="M33" t="str">
            <v>4.52,0&lt;=4.54,0</v>
          </cell>
          <cell r="N33">
            <v>43</v>
          </cell>
          <cell r="O33">
            <v>144</v>
          </cell>
          <cell r="P33">
            <v>27</v>
          </cell>
          <cell r="Q33">
            <v>16</v>
          </cell>
          <cell r="R33">
            <v>27</v>
          </cell>
          <cell r="S33" t="str">
            <v xml:space="preserve"> - </v>
          </cell>
          <cell r="T33">
            <v>44</v>
          </cell>
          <cell r="U33" t="str">
            <v xml:space="preserve"> - </v>
          </cell>
          <cell r="V33">
            <v>27</v>
          </cell>
          <cell r="W33" t="str">
            <v>-</v>
          </cell>
          <cell r="X33">
            <v>27</v>
          </cell>
        </row>
        <row r="34">
          <cell r="A34" t="str">
            <v>4.24,0&lt;=4.26,0</v>
          </cell>
          <cell r="B34">
            <v>42</v>
          </cell>
          <cell r="C34">
            <v>161</v>
          </cell>
          <cell r="D34">
            <v>28</v>
          </cell>
          <cell r="E34">
            <v>18</v>
          </cell>
          <cell r="F34">
            <v>28</v>
          </cell>
          <cell r="G34" t="str">
            <v xml:space="preserve"> - </v>
          </cell>
          <cell r="H34">
            <v>43</v>
          </cell>
          <cell r="I34" t="str">
            <v xml:space="preserve"> - </v>
          </cell>
          <cell r="J34">
            <v>28</v>
          </cell>
          <cell r="K34" t="str">
            <v>-</v>
          </cell>
          <cell r="L34">
            <v>28</v>
          </cell>
          <cell r="M34" t="str">
            <v>4.54,0&lt;=4.56,0</v>
          </cell>
          <cell r="N34">
            <v>42</v>
          </cell>
          <cell r="O34">
            <v>146</v>
          </cell>
          <cell r="P34">
            <v>28</v>
          </cell>
          <cell r="Q34" t="str">
            <v xml:space="preserve"> - </v>
          </cell>
          <cell r="R34">
            <v>28</v>
          </cell>
          <cell r="S34" t="str">
            <v xml:space="preserve"> - </v>
          </cell>
          <cell r="T34">
            <v>43</v>
          </cell>
          <cell r="U34" t="str">
            <v xml:space="preserve"> - </v>
          </cell>
          <cell r="V34">
            <v>28</v>
          </cell>
          <cell r="W34">
            <v>11</v>
          </cell>
          <cell r="X34">
            <v>28</v>
          </cell>
        </row>
        <row r="35">
          <cell r="A35" t="str">
            <v>4.26,0&lt;=4.28,0</v>
          </cell>
          <cell r="B35">
            <v>41</v>
          </cell>
          <cell r="C35">
            <v>163</v>
          </cell>
          <cell r="D35">
            <v>29</v>
          </cell>
          <cell r="E35" t="str">
            <v xml:space="preserve"> - </v>
          </cell>
          <cell r="F35">
            <v>29</v>
          </cell>
          <cell r="G35">
            <v>5.8</v>
          </cell>
          <cell r="H35">
            <v>42</v>
          </cell>
          <cell r="I35" t="str">
            <v>-</v>
          </cell>
          <cell r="J35">
            <v>29</v>
          </cell>
          <cell r="K35" t="str">
            <v xml:space="preserve"> - </v>
          </cell>
          <cell r="L35">
            <v>29</v>
          </cell>
          <cell r="M35" t="str">
            <v>4.56,0&lt;=4.58,0</v>
          </cell>
          <cell r="N35">
            <v>41</v>
          </cell>
          <cell r="O35">
            <v>148</v>
          </cell>
          <cell r="P35">
            <v>29</v>
          </cell>
          <cell r="Q35">
            <v>17</v>
          </cell>
          <cell r="R35">
            <v>29</v>
          </cell>
          <cell r="S35">
            <v>6.1</v>
          </cell>
          <cell r="T35">
            <v>42</v>
          </cell>
          <cell r="U35">
            <v>8</v>
          </cell>
          <cell r="V35">
            <v>29</v>
          </cell>
          <cell r="W35" t="str">
            <v xml:space="preserve"> - </v>
          </cell>
          <cell r="X35">
            <v>29</v>
          </cell>
        </row>
        <row r="36">
          <cell r="A36" t="str">
            <v>4.28,0&lt;=4.30,0</v>
          </cell>
          <cell r="B36">
            <v>40</v>
          </cell>
          <cell r="C36">
            <v>165</v>
          </cell>
          <cell r="D36">
            <v>30</v>
          </cell>
          <cell r="E36">
            <v>19</v>
          </cell>
          <cell r="F36">
            <v>30</v>
          </cell>
          <cell r="G36" t="str">
            <v xml:space="preserve"> - </v>
          </cell>
          <cell r="H36">
            <v>41</v>
          </cell>
          <cell r="I36">
            <v>4</v>
          </cell>
          <cell r="J36">
            <v>30</v>
          </cell>
          <cell r="K36">
            <v>4</v>
          </cell>
          <cell r="L36">
            <v>30</v>
          </cell>
          <cell r="M36" t="str">
            <v>4.58,0&lt;=5.00,0</v>
          </cell>
          <cell r="N36">
            <v>40</v>
          </cell>
          <cell r="O36">
            <v>150</v>
          </cell>
          <cell r="P36">
            <v>30</v>
          </cell>
          <cell r="Q36" t="str">
            <v>-</v>
          </cell>
          <cell r="R36">
            <v>30</v>
          </cell>
          <cell r="S36" t="str">
            <v xml:space="preserve"> - </v>
          </cell>
          <cell r="T36">
            <v>41</v>
          </cell>
          <cell r="U36" t="str">
            <v xml:space="preserve"> - </v>
          </cell>
          <cell r="V36">
            <v>30</v>
          </cell>
          <cell r="W36">
            <v>12</v>
          </cell>
          <cell r="X36">
            <v>30</v>
          </cell>
        </row>
        <row r="37">
          <cell r="A37" t="str">
            <v>4.30,0&lt;=4.32,0</v>
          </cell>
          <cell r="B37">
            <v>39</v>
          </cell>
          <cell r="C37">
            <v>166</v>
          </cell>
          <cell r="D37">
            <v>31</v>
          </cell>
          <cell r="E37" t="str">
            <v xml:space="preserve"> - </v>
          </cell>
          <cell r="F37">
            <v>31</v>
          </cell>
          <cell r="G37" t="str">
            <v xml:space="preserve"> - </v>
          </cell>
          <cell r="H37">
            <v>40</v>
          </cell>
          <cell r="I37" t="str">
            <v xml:space="preserve"> - </v>
          </cell>
          <cell r="J37">
            <v>31</v>
          </cell>
          <cell r="K37" t="str">
            <v xml:space="preserve"> - </v>
          </cell>
          <cell r="L37">
            <v>31</v>
          </cell>
          <cell r="M37" t="str">
            <v>5.00,0&lt;=5.02,0</v>
          </cell>
          <cell r="N37">
            <v>39</v>
          </cell>
          <cell r="O37">
            <v>151</v>
          </cell>
          <cell r="P37">
            <v>31</v>
          </cell>
          <cell r="Q37" t="str">
            <v xml:space="preserve"> - </v>
          </cell>
          <cell r="R37">
            <v>31</v>
          </cell>
          <cell r="S37" t="str">
            <v xml:space="preserve"> - </v>
          </cell>
          <cell r="T37">
            <v>40</v>
          </cell>
          <cell r="U37" t="str">
            <v xml:space="preserve"> - </v>
          </cell>
          <cell r="V37">
            <v>31</v>
          </cell>
          <cell r="W37" t="str">
            <v xml:space="preserve"> - </v>
          </cell>
          <cell r="X37">
            <v>31</v>
          </cell>
        </row>
        <row r="38">
          <cell r="A38" t="str">
            <v>4.32,0&lt;=4.34,0</v>
          </cell>
          <cell r="B38">
            <v>38</v>
          </cell>
          <cell r="C38">
            <v>167</v>
          </cell>
          <cell r="D38">
            <v>32</v>
          </cell>
          <cell r="E38">
            <v>20</v>
          </cell>
          <cell r="F38">
            <v>32</v>
          </cell>
          <cell r="G38" t="str">
            <v xml:space="preserve"> - </v>
          </cell>
          <cell r="H38">
            <v>39</v>
          </cell>
          <cell r="I38" t="str">
            <v xml:space="preserve"> - </v>
          </cell>
          <cell r="J38">
            <v>32</v>
          </cell>
          <cell r="K38" t="str">
            <v xml:space="preserve"> - </v>
          </cell>
          <cell r="L38">
            <v>32</v>
          </cell>
          <cell r="M38" t="str">
            <v>5.02,0&lt;=5.04,0</v>
          </cell>
          <cell r="N38">
            <v>38</v>
          </cell>
          <cell r="O38">
            <v>152</v>
          </cell>
          <cell r="P38">
            <v>32</v>
          </cell>
          <cell r="Q38">
            <v>18</v>
          </cell>
          <cell r="R38">
            <v>32</v>
          </cell>
          <cell r="S38" t="str">
            <v xml:space="preserve"> - </v>
          </cell>
          <cell r="T38">
            <v>39</v>
          </cell>
          <cell r="U38">
            <v>9</v>
          </cell>
          <cell r="V38">
            <v>32</v>
          </cell>
          <cell r="W38">
            <v>13</v>
          </cell>
          <cell r="X38">
            <v>32</v>
          </cell>
        </row>
        <row r="39">
          <cell r="A39" t="str">
            <v>4.34,0&lt;=4.36,0</v>
          </cell>
          <cell r="B39">
            <v>37</v>
          </cell>
          <cell r="C39">
            <v>168</v>
          </cell>
          <cell r="D39">
            <v>33</v>
          </cell>
          <cell r="E39" t="str">
            <v>-</v>
          </cell>
          <cell r="F39">
            <v>33</v>
          </cell>
          <cell r="G39">
            <v>5.9</v>
          </cell>
          <cell r="H39">
            <v>38</v>
          </cell>
          <cell r="I39" t="str">
            <v>-</v>
          </cell>
          <cell r="J39">
            <v>33</v>
          </cell>
          <cell r="K39" t="str">
            <v xml:space="preserve"> - </v>
          </cell>
          <cell r="L39">
            <v>33</v>
          </cell>
          <cell r="M39" t="str">
            <v>5.04,0&lt;=5.06,0</v>
          </cell>
          <cell r="N39">
            <v>37</v>
          </cell>
          <cell r="O39">
            <v>153</v>
          </cell>
          <cell r="P39">
            <v>33</v>
          </cell>
          <cell r="Q39" t="str">
            <v>-</v>
          </cell>
          <cell r="R39">
            <v>33</v>
          </cell>
          <cell r="S39">
            <v>6.2</v>
          </cell>
          <cell r="T39">
            <v>38</v>
          </cell>
          <cell r="U39" t="str">
            <v>-</v>
          </cell>
          <cell r="V39">
            <v>33</v>
          </cell>
          <cell r="W39" t="str">
            <v>-</v>
          </cell>
          <cell r="X39">
            <v>33</v>
          </cell>
        </row>
        <row r="40">
          <cell r="A40" t="str">
            <v>4.36,0&lt;=4.38,0</v>
          </cell>
          <cell r="B40">
            <v>36</v>
          </cell>
          <cell r="C40">
            <v>169</v>
          </cell>
          <cell r="D40">
            <v>34</v>
          </cell>
          <cell r="E40">
            <v>21</v>
          </cell>
          <cell r="F40">
            <v>34</v>
          </cell>
          <cell r="G40" t="str">
            <v xml:space="preserve"> - </v>
          </cell>
          <cell r="H40">
            <v>37</v>
          </cell>
          <cell r="I40">
            <v>5</v>
          </cell>
          <cell r="J40">
            <v>34</v>
          </cell>
          <cell r="K40" t="str">
            <v xml:space="preserve"> - </v>
          </cell>
          <cell r="L40">
            <v>34</v>
          </cell>
          <cell r="M40" t="str">
            <v>5.06,0&lt;=5.08,0</v>
          </cell>
          <cell r="N40">
            <v>36</v>
          </cell>
          <cell r="O40">
            <v>154</v>
          </cell>
          <cell r="P40">
            <v>34</v>
          </cell>
          <cell r="Q40" t="str">
            <v xml:space="preserve"> - </v>
          </cell>
          <cell r="R40">
            <v>34</v>
          </cell>
          <cell r="S40" t="str">
            <v xml:space="preserve"> - </v>
          </cell>
          <cell r="T40">
            <v>37</v>
          </cell>
          <cell r="U40" t="str">
            <v xml:space="preserve"> - </v>
          </cell>
          <cell r="V40">
            <v>34</v>
          </cell>
          <cell r="W40">
            <v>14</v>
          </cell>
          <cell r="X40">
            <v>34</v>
          </cell>
        </row>
        <row r="41">
          <cell r="A41" t="str">
            <v>4.38,0&lt;=4.40,0</v>
          </cell>
          <cell r="B41">
            <v>35</v>
          </cell>
          <cell r="C41">
            <v>170</v>
          </cell>
          <cell r="D41">
            <v>35</v>
          </cell>
          <cell r="E41" t="str">
            <v>-</v>
          </cell>
          <cell r="F41">
            <v>35</v>
          </cell>
          <cell r="G41" t="str">
            <v xml:space="preserve"> - </v>
          </cell>
          <cell r="H41">
            <v>36</v>
          </cell>
          <cell r="I41" t="str">
            <v xml:space="preserve"> - </v>
          </cell>
          <cell r="J41">
            <v>35</v>
          </cell>
          <cell r="K41" t="str">
            <v>-</v>
          </cell>
          <cell r="L41">
            <v>35</v>
          </cell>
          <cell r="M41" t="str">
            <v>5.08,0&lt;=5.10,0</v>
          </cell>
          <cell r="N41">
            <v>35</v>
          </cell>
          <cell r="O41">
            <v>155</v>
          </cell>
          <cell r="P41">
            <v>35</v>
          </cell>
          <cell r="Q41">
            <v>19</v>
          </cell>
          <cell r="R41">
            <v>35</v>
          </cell>
          <cell r="S41" t="str">
            <v xml:space="preserve"> - </v>
          </cell>
          <cell r="T41">
            <v>36</v>
          </cell>
          <cell r="U41">
            <v>10</v>
          </cell>
          <cell r="V41">
            <v>35</v>
          </cell>
          <cell r="W41" t="str">
            <v>-</v>
          </cell>
          <cell r="X41">
            <v>35</v>
          </cell>
        </row>
        <row r="42">
          <cell r="A42" t="str">
            <v>4.40,0&lt;=4.43,0</v>
          </cell>
          <cell r="B42">
            <v>34</v>
          </cell>
          <cell r="C42">
            <v>171</v>
          </cell>
          <cell r="D42">
            <v>36</v>
          </cell>
          <cell r="E42">
            <v>22</v>
          </cell>
          <cell r="F42">
            <v>36</v>
          </cell>
          <cell r="G42">
            <v>6</v>
          </cell>
          <cell r="H42">
            <v>35</v>
          </cell>
          <cell r="I42" t="str">
            <v xml:space="preserve"> - </v>
          </cell>
          <cell r="J42">
            <v>36</v>
          </cell>
          <cell r="K42">
            <v>5</v>
          </cell>
          <cell r="L42">
            <v>36</v>
          </cell>
          <cell r="M42" t="str">
            <v>5.10,0&lt;=5.13,0</v>
          </cell>
          <cell r="N42">
            <v>34</v>
          </cell>
          <cell r="O42">
            <v>156</v>
          </cell>
          <cell r="P42">
            <v>36</v>
          </cell>
          <cell r="Q42" t="str">
            <v>-</v>
          </cell>
          <cell r="R42">
            <v>36</v>
          </cell>
          <cell r="S42">
            <v>6.3</v>
          </cell>
          <cell r="T42">
            <v>35</v>
          </cell>
          <cell r="U42" t="str">
            <v>-</v>
          </cell>
          <cell r="V42">
            <v>36</v>
          </cell>
          <cell r="W42">
            <v>15</v>
          </cell>
          <cell r="X42">
            <v>36</v>
          </cell>
        </row>
        <row r="43">
          <cell r="A43" t="str">
            <v>4.43,0&lt;=4.46,0</v>
          </cell>
          <cell r="B43">
            <v>33</v>
          </cell>
          <cell r="C43">
            <v>172</v>
          </cell>
          <cell r="D43">
            <v>37</v>
          </cell>
          <cell r="E43" t="str">
            <v>-</v>
          </cell>
          <cell r="F43">
            <v>37</v>
          </cell>
          <cell r="G43" t="str">
            <v xml:space="preserve"> - </v>
          </cell>
          <cell r="H43">
            <v>34</v>
          </cell>
          <cell r="I43" t="str">
            <v>-</v>
          </cell>
          <cell r="J43">
            <v>37</v>
          </cell>
          <cell r="K43" t="str">
            <v xml:space="preserve"> - </v>
          </cell>
          <cell r="L43">
            <v>37</v>
          </cell>
          <cell r="M43" t="str">
            <v>5.13,0&lt;=5.16,0</v>
          </cell>
          <cell r="N43">
            <v>33</v>
          </cell>
          <cell r="O43">
            <v>157</v>
          </cell>
          <cell r="P43">
            <v>37</v>
          </cell>
          <cell r="Q43" t="str">
            <v xml:space="preserve"> - </v>
          </cell>
          <cell r="R43">
            <v>37</v>
          </cell>
          <cell r="S43" t="str">
            <v xml:space="preserve"> - </v>
          </cell>
          <cell r="T43">
            <v>34</v>
          </cell>
          <cell r="U43" t="str">
            <v xml:space="preserve"> - </v>
          </cell>
          <cell r="V43">
            <v>37</v>
          </cell>
          <cell r="W43" t="str">
            <v>-</v>
          </cell>
          <cell r="X43">
            <v>37</v>
          </cell>
        </row>
        <row r="44">
          <cell r="A44" t="str">
            <v>4.46,0&lt;=4.49,0</v>
          </cell>
          <cell r="B44">
            <v>32</v>
          </cell>
          <cell r="C44">
            <v>173</v>
          </cell>
          <cell r="D44">
            <v>38</v>
          </cell>
          <cell r="E44">
            <v>23</v>
          </cell>
          <cell r="F44">
            <v>38</v>
          </cell>
          <cell r="G44" t="str">
            <v xml:space="preserve"> - </v>
          </cell>
          <cell r="H44">
            <v>33</v>
          </cell>
          <cell r="I44">
            <v>6</v>
          </cell>
          <cell r="J44">
            <v>38</v>
          </cell>
          <cell r="K44" t="str">
            <v xml:space="preserve"> - </v>
          </cell>
          <cell r="L44">
            <v>38</v>
          </cell>
          <cell r="M44" t="str">
            <v>5.16,0&lt;=5.19,0</v>
          </cell>
          <cell r="N44">
            <v>32</v>
          </cell>
          <cell r="O44">
            <v>158</v>
          </cell>
          <cell r="P44">
            <v>38</v>
          </cell>
          <cell r="Q44">
            <v>20</v>
          </cell>
          <cell r="R44">
            <v>38</v>
          </cell>
          <cell r="S44" t="str">
            <v xml:space="preserve"> - </v>
          </cell>
          <cell r="T44">
            <v>33</v>
          </cell>
          <cell r="U44">
            <v>11</v>
          </cell>
          <cell r="V44">
            <v>38</v>
          </cell>
          <cell r="W44">
            <v>16</v>
          </cell>
          <cell r="X44">
            <v>38</v>
          </cell>
        </row>
        <row r="45">
          <cell r="A45" t="str">
            <v>4.49,0&lt;=4.52,0</v>
          </cell>
          <cell r="B45">
            <v>31</v>
          </cell>
          <cell r="C45">
            <v>174</v>
          </cell>
          <cell r="D45">
            <v>39</v>
          </cell>
          <cell r="E45" t="str">
            <v>-</v>
          </cell>
          <cell r="F45">
            <v>39</v>
          </cell>
          <cell r="G45">
            <v>6.1</v>
          </cell>
          <cell r="H45">
            <v>32</v>
          </cell>
          <cell r="I45" t="str">
            <v xml:space="preserve"> - </v>
          </cell>
          <cell r="J45">
            <v>39</v>
          </cell>
          <cell r="K45" t="str">
            <v xml:space="preserve"> - </v>
          </cell>
          <cell r="L45">
            <v>39</v>
          </cell>
          <cell r="M45" t="str">
            <v>5.19,0&lt;=5.22,0</v>
          </cell>
          <cell r="N45">
            <v>31</v>
          </cell>
          <cell r="O45">
            <v>159</v>
          </cell>
          <cell r="P45">
            <v>39</v>
          </cell>
          <cell r="Q45" t="str">
            <v>-</v>
          </cell>
          <cell r="R45">
            <v>39</v>
          </cell>
          <cell r="S45">
            <v>6.4</v>
          </cell>
          <cell r="T45">
            <v>32</v>
          </cell>
          <cell r="U45" t="str">
            <v>-</v>
          </cell>
          <cell r="V45">
            <v>39</v>
          </cell>
          <cell r="W45" t="str">
            <v>-</v>
          </cell>
          <cell r="X45">
            <v>39</v>
          </cell>
        </row>
        <row r="46">
          <cell r="A46" t="str">
            <v>4.52,0&lt;=4.55,0</v>
          </cell>
          <cell r="B46">
            <v>30</v>
          </cell>
          <cell r="C46">
            <v>175</v>
          </cell>
          <cell r="D46">
            <v>40</v>
          </cell>
          <cell r="E46" t="str">
            <v xml:space="preserve"> - </v>
          </cell>
          <cell r="F46">
            <v>40</v>
          </cell>
          <cell r="G46" t="str">
            <v xml:space="preserve"> - </v>
          </cell>
          <cell r="H46">
            <v>31</v>
          </cell>
          <cell r="I46" t="str">
            <v xml:space="preserve"> - </v>
          </cell>
          <cell r="J46">
            <v>40</v>
          </cell>
          <cell r="K46" t="str">
            <v xml:space="preserve"> - </v>
          </cell>
          <cell r="L46">
            <v>40</v>
          </cell>
          <cell r="M46" t="str">
            <v>5.22,0&lt;=5.25,0</v>
          </cell>
          <cell r="N46">
            <v>30</v>
          </cell>
          <cell r="O46">
            <v>160</v>
          </cell>
          <cell r="P46">
            <v>40</v>
          </cell>
          <cell r="Q46" t="str">
            <v xml:space="preserve"> - </v>
          </cell>
          <cell r="R46">
            <v>40</v>
          </cell>
          <cell r="S46" t="str">
            <v xml:space="preserve"> - </v>
          </cell>
          <cell r="T46">
            <v>31</v>
          </cell>
          <cell r="U46" t="str">
            <v xml:space="preserve"> - </v>
          </cell>
          <cell r="V46">
            <v>40</v>
          </cell>
          <cell r="W46" t="str">
            <v xml:space="preserve"> - </v>
          </cell>
          <cell r="X46">
            <v>40</v>
          </cell>
        </row>
        <row r="47">
          <cell r="A47" t="str">
            <v>4.55,0&lt;=4.58,0</v>
          </cell>
          <cell r="B47">
            <v>29</v>
          </cell>
          <cell r="C47">
            <v>176</v>
          </cell>
          <cell r="D47">
            <v>41</v>
          </cell>
          <cell r="E47">
            <v>24</v>
          </cell>
          <cell r="F47">
            <v>41</v>
          </cell>
          <cell r="G47" t="str">
            <v xml:space="preserve"> - </v>
          </cell>
          <cell r="H47">
            <v>30</v>
          </cell>
          <cell r="I47" t="str">
            <v>-</v>
          </cell>
          <cell r="J47">
            <v>41</v>
          </cell>
          <cell r="K47" t="str">
            <v>-</v>
          </cell>
          <cell r="L47">
            <v>41</v>
          </cell>
          <cell r="M47" t="str">
            <v>5.25,0&lt;=5.28,0</v>
          </cell>
          <cell r="N47">
            <v>29</v>
          </cell>
          <cell r="O47">
            <v>161</v>
          </cell>
          <cell r="P47">
            <v>41</v>
          </cell>
          <cell r="Q47">
            <v>21</v>
          </cell>
          <cell r="R47">
            <v>41</v>
          </cell>
          <cell r="S47" t="str">
            <v xml:space="preserve"> - </v>
          </cell>
          <cell r="T47">
            <v>30</v>
          </cell>
          <cell r="U47" t="str">
            <v xml:space="preserve"> - </v>
          </cell>
          <cell r="V47">
            <v>41</v>
          </cell>
          <cell r="W47">
            <v>17</v>
          </cell>
          <cell r="X47">
            <v>41</v>
          </cell>
        </row>
        <row r="48">
          <cell r="A48" t="str">
            <v>4.58,0&lt;=5.01,0</v>
          </cell>
          <cell r="B48">
            <v>28</v>
          </cell>
          <cell r="C48">
            <v>177</v>
          </cell>
          <cell r="D48">
            <v>42</v>
          </cell>
          <cell r="E48" t="str">
            <v xml:space="preserve"> - </v>
          </cell>
          <cell r="F48">
            <v>42</v>
          </cell>
          <cell r="G48">
            <v>6.2</v>
          </cell>
          <cell r="H48">
            <v>29</v>
          </cell>
          <cell r="I48">
            <v>7</v>
          </cell>
          <cell r="J48">
            <v>42</v>
          </cell>
          <cell r="K48" t="str">
            <v xml:space="preserve"> - </v>
          </cell>
          <cell r="L48">
            <v>42</v>
          </cell>
          <cell r="M48" t="str">
            <v>5.28,0&lt;=5.31,0</v>
          </cell>
          <cell r="N48">
            <v>28</v>
          </cell>
          <cell r="O48">
            <v>162</v>
          </cell>
          <cell r="P48">
            <v>42</v>
          </cell>
          <cell r="Q48" t="str">
            <v>-</v>
          </cell>
          <cell r="R48">
            <v>42</v>
          </cell>
          <cell r="S48">
            <v>6.5</v>
          </cell>
          <cell r="T48">
            <v>29</v>
          </cell>
          <cell r="U48">
            <v>12</v>
          </cell>
          <cell r="V48">
            <v>42</v>
          </cell>
          <cell r="W48" t="str">
            <v xml:space="preserve"> - </v>
          </cell>
          <cell r="X48">
            <v>42</v>
          </cell>
        </row>
        <row r="49">
          <cell r="A49" t="str">
            <v>5.01,0&lt;=5.04,0</v>
          </cell>
          <cell r="B49">
            <v>27</v>
          </cell>
          <cell r="C49">
            <v>178</v>
          </cell>
          <cell r="D49">
            <v>43</v>
          </cell>
          <cell r="E49" t="str">
            <v>-</v>
          </cell>
          <cell r="F49">
            <v>43</v>
          </cell>
          <cell r="G49" t="str">
            <v xml:space="preserve"> - </v>
          </cell>
          <cell r="H49">
            <v>28</v>
          </cell>
          <cell r="I49" t="str">
            <v xml:space="preserve"> - </v>
          </cell>
          <cell r="J49">
            <v>43</v>
          </cell>
          <cell r="K49">
            <v>6</v>
          </cell>
          <cell r="L49">
            <v>43</v>
          </cell>
          <cell r="M49" t="str">
            <v>5.31,0&lt;=5.34,0</v>
          </cell>
          <cell r="N49">
            <v>27</v>
          </cell>
          <cell r="O49">
            <v>163</v>
          </cell>
          <cell r="P49">
            <v>43</v>
          </cell>
          <cell r="Q49" t="str">
            <v xml:space="preserve"> - </v>
          </cell>
          <cell r="R49">
            <v>43</v>
          </cell>
          <cell r="S49" t="str">
            <v xml:space="preserve"> - </v>
          </cell>
          <cell r="T49">
            <v>28</v>
          </cell>
          <cell r="U49" t="str">
            <v xml:space="preserve"> - </v>
          </cell>
          <cell r="V49">
            <v>43</v>
          </cell>
          <cell r="W49" t="str">
            <v>-</v>
          </cell>
          <cell r="X49">
            <v>43</v>
          </cell>
        </row>
        <row r="50">
          <cell r="A50" t="str">
            <v>5.04,0&lt;=5.07,0</v>
          </cell>
          <cell r="B50">
            <v>26</v>
          </cell>
          <cell r="C50">
            <v>179</v>
          </cell>
          <cell r="D50">
            <v>44</v>
          </cell>
          <cell r="E50">
            <v>25</v>
          </cell>
          <cell r="F50">
            <v>44</v>
          </cell>
          <cell r="G50" t="str">
            <v xml:space="preserve"> - </v>
          </cell>
          <cell r="H50">
            <v>27</v>
          </cell>
          <cell r="I50" t="str">
            <v xml:space="preserve"> - </v>
          </cell>
          <cell r="J50">
            <v>44</v>
          </cell>
          <cell r="K50" t="str">
            <v xml:space="preserve"> - </v>
          </cell>
          <cell r="L50">
            <v>44</v>
          </cell>
          <cell r="M50" t="str">
            <v>5.34,0&lt;=5.37,0</v>
          </cell>
          <cell r="N50">
            <v>26</v>
          </cell>
          <cell r="O50">
            <v>164</v>
          </cell>
          <cell r="P50">
            <v>44</v>
          </cell>
          <cell r="Q50">
            <v>22</v>
          </cell>
          <cell r="R50">
            <v>44</v>
          </cell>
          <cell r="S50" t="str">
            <v xml:space="preserve"> - </v>
          </cell>
          <cell r="T50">
            <v>27</v>
          </cell>
          <cell r="U50" t="str">
            <v xml:space="preserve"> - </v>
          </cell>
          <cell r="V50">
            <v>44</v>
          </cell>
          <cell r="W50">
            <v>18</v>
          </cell>
          <cell r="X50">
            <v>44</v>
          </cell>
        </row>
        <row r="51">
          <cell r="A51" t="str">
            <v>5.07,0&lt;=5.10,0</v>
          </cell>
          <cell r="B51">
            <v>25</v>
          </cell>
          <cell r="C51">
            <v>180</v>
          </cell>
          <cell r="D51">
            <v>45</v>
          </cell>
          <cell r="E51" t="str">
            <v>-</v>
          </cell>
          <cell r="F51">
            <v>45</v>
          </cell>
          <cell r="G51">
            <v>6.3</v>
          </cell>
          <cell r="H51">
            <v>26</v>
          </cell>
          <cell r="I51" t="str">
            <v>-</v>
          </cell>
          <cell r="J51">
            <v>45</v>
          </cell>
          <cell r="K51" t="str">
            <v xml:space="preserve"> - </v>
          </cell>
          <cell r="L51">
            <v>45</v>
          </cell>
          <cell r="M51" t="str">
            <v>5.37,0&lt;=5.40,0</v>
          </cell>
          <cell r="N51">
            <v>25</v>
          </cell>
          <cell r="O51">
            <v>165</v>
          </cell>
          <cell r="P51">
            <v>45</v>
          </cell>
          <cell r="Q51" t="str">
            <v xml:space="preserve"> - </v>
          </cell>
          <cell r="R51">
            <v>45</v>
          </cell>
          <cell r="S51">
            <v>6.6</v>
          </cell>
          <cell r="T51">
            <v>26</v>
          </cell>
          <cell r="U51" t="str">
            <v>-</v>
          </cell>
          <cell r="V51">
            <v>45</v>
          </cell>
          <cell r="W51" t="str">
            <v>-</v>
          </cell>
          <cell r="X51">
            <v>45</v>
          </cell>
        </row>
        <row r="52">
          <cell r="A52" t="str">
            <v>5.10,0&lt;=5.14,0</v>
          </cell>
          <cell r="B52">
            <v>24</v>
          </cell>
          <cell r="C52">
            <v>181</v>
          </cell>
          <cell r="D52">
            <v>46</v>
          </cell>
          <cell r="E52" t="str">
            <v xml:space="preserve"> - </v>
          </cell>
          <cell r="F52">
            <v>46</v>
          </cell>
          <cell r="G52" t="str">
            <v xml:space="preserve"> - </v>
          </cell>
          <cell r="H52">
            <v>25</v>
          </cell>
          <cell r="I52">
            <v>8</v>
          </cell>
          <cell r="J52">
            <v>46</v>
          </cell>
          <cell r="K52" t="str">
            <v>-</v>
          </cell>
          <cell r="L52">
            <v>46</v>
          </cell>
          <cell r="M52" t="str">
            <v>5.40,0&lt;=5.44,0</v>
          </cell>
          <cell r="N52">
            <v>24</v>
          </cell>
          <cell r="O52">
            <v>166</v>
          </cell>
          <cell r="P52">
            <v>46</v>
          </cell>
          <cell r="Q52" t="str">
            <v>-</v>
          </cell>
          <cell r="R52">
            <v>46</v>
          </cell>
          <cell r="S52" t="str">
            <v xml:space="preserve"> - </v>
          </cell>
          <cell r="T52">
            <v>25</v>
          </cell>
          <cell r="U52">
            <v>13</v>
          </cell>
          <cell r="V52">
            <v>46</v>
          </cell>
          <cell r="W52" t="str">
            <v xml:space="preserve"> - </v>
          </cell>
          <cell r="X52">
            <v>46</v>
          </cell>
        </row>
        <row r="53">
          <cell r="A53" t="str">
            <v>5.14,0&lt;=5.18,0</v>
          </cell>
          <cell r="B53">
            <v>23</v>
          </cell>
          <cell r="C53">
            <v>182</v>
          </cell>
          <cell r="D53">
            <v>47</v>
          </cell>
          <cell r="E53">
            <v>26</v>
          </cell>
          <cell r="F53">
            <v>47</v>
          </cell>
          <cell r="G53" t="str">
            <v xml:space="preserve"> - </v>
          </cell>
          <cell r="H53">
            <v>24</v>
          </cell>
          <cell r="I53" t="str">
            <v xml:space="preserve"> - </v>
          </cell>
          <cell r="J53">
            <v>47</v>
          </cell>
          <cell r="K53" t="str">
            <v xml:space="preserve"> - </v>
          </cell>
          <cell r="L53">
            <v>47</v>
          </cell>
          <cell r="M53" t="str">
            <v>5.44,0&lt;=5.48,0</v>
          </cell>
          <cell r="N53">
            <v>23</v>
          </cell>
          <cell r="O53">
            <v>167</v>
          </cell>
          <cell r="P53">
            <v>47</v>
          </cell>
          <cell r="Q53">
            <v>23</v>
          </cell>
          <cell r="R53">
            <v>47</v>
          </cell>
          <cell r="S53" t="str">
            <v xml:space="preserve"> - </v>
          </cell>
          <cell r="T53">
            <v>24</v>
          </cell>
          <cell r="U53" t="str">
            <v xml:space="preserve"> - </v>
          </cell>
          <cell r="V53">
            <v>47</v>
          </cell>
          <cell r="W53">
            <v>19</v>
          </cell>
          <cell r="X53">
            <v>47</v>
          </cell>
        </row>
        <row r="54">
          <cell r="A54" t="str">
            <v>5.18,0&lt;=5.22,0</v>
          </cell>
          <cell r="B54">
            <v>22</v>
          </cell>
          <cell r="C54">
            <v>183</v>
          </cell>
          <cell r="D54">
            <v>48</v>
          </cell>
          <cell r="E54" t="str">
            <v xml:space="preserve"> - </v>
          </cell>
          <cell r="F54">
            <v>48</v>
          </cell>
          <cell r="G54">
            <v>6.4</v>
          </cell>
          <cell r="H54">
            <v>23</v>
          </cell>
          <cell r="I54" t="str">
            <v xml:space="preserve"> - </v>
          </cell>
          <cell r="J54">
            <v>48</v>
          </cell>
          <cell r="K54" t="str">
            <v xml:space="preserve"> - </v>
          </cell>
          <cell r="L54">
            <v>48</v>
          </cell>
          <cell r="M54" t="str">
            <v>5.48,0&lt;=5.52,0</v>
          </cell>
          <cell r="N54">
            <v>22</v>
          </cell>
          <cell r="O54">
            <v>168</v>
          </cell>
          <cell r="P54">
            <v>48</v>
          </cell>
          <cell r="Q54" t="str">
            <v>-</v>
          </cell>
          <cell r="R54">
            <v>48</v>
          </cell>
          <cell r="S54">
            <v>6.7</v>
          </cell>
          <cell r="T54">
            <v>23</v>
          </cell>
          <cell r="U54" t="str">
            <v>-</v>
          </cell>
          <cell r="V54">
            <v>48</v>
          </cell>
          <cell r="W54" t="str">
            <v xml:space="preserve"> - </v>
          </cell>
          <cell r="X54">
            <v>48</v>
          </cell>
        </row>
        <row r="55">
          <cell r="A55" t="str">
            <v>5.22,0&lt;=5.26,0</v>
          </cell>
          <cell r="B55">
            <v>21</v>
          </cell>
          <cell r="C55">
            <v>184</v>
          </cell>
          <cell r="D55">
            <v>49</v>
          </cell>
          <cell r="E55" t="str">
            <v>-</v>
          </cell>
          <cell r="F55">
            <v>49</v>
          </cell>
          <cell r="G55" t="str">
            <v xml:space="preserve"> - </v>
          </cell>
          <cell r="H55">
            <v>22</v>
          </cell>
          <cell r="I55" t="str">
            <v>-</v>
          </cell>
          <cell r="J55">
            <v>49</v>
          </cell>
          <cell r="K55" t="str">
            <v xml:space="preserve"> - </v>
          </cell>
          <cell r="L55">
            <v>49</v>
          </cell>
          <cell r="M55" t="str">
            <v>5.52,0&lt;=5.56,0</v>
          </cell>
          <cell r="N55">
            <v>21</v>
          </cell>
          <cell r="O55">
            <v>169</v>
          </cell>
          <cell r="P55">
            <v>49</v>
          </cell>
          <cell r="Q55" t="str">
            <v xml:space="preserve"> - </v>
          </cell>
          <cell r="R55">
            <v>49</v>
          </cell>
          <cell r="S55" t="str">
            <v xml:space="preserve"> - </v>
          </cell>
          <cell r="T55">
            <v>22</v>
          </cell>
          <cell r="U55" t="str">
            <v xml:space="preserve"> - </v>
          </cell>
          <cell r="V55">
            <v>49</v>
          </cell>
          <cell r="W55" t="str">
            <v>-</v>
          </cell>
          <cell r="X55">
            <v>49</v>
          </cell>
        </row>
        <row r="56">
          <cell r="A56" t="str">
            <v>5.26,0&lt;=5.30,0</v>
          </cell>
          <cell r="B56">
            <v>20</v>
          </cell>
          <cell r="C56">
            <v>185</v>
          </cell>
          <cell r="D56">
            <v>50</v>
          </cell>
          <cell r="E56">
            <v>27</v>
          </cell>
          <cell r="F56">
            <v>50</v>
          </cell>
          <cell r="G56" t="str">
            <v xml:space="preserve"> - </v>
          </cell>
          <cell r="H56">
            <v>21</v>
          </cell>
          <cell r="I56">
            <v>9</v>
          </cell>
          <cell r="J56">
            <v>50</v>
          </cell>
          <cell r="K56">
            <v>7</v>
          </cell>
          <cell r="L56">
            <v>50</v>
          </cell>
          <cell r="M56" t="str">
            <v>5.56,0&lt;=6.00,0</v>
          </cell>
          <cell r="N56">
            <v>20</v>
          </cell>
          <cell r="O56">
            <v>170</v>
          </cell>
          <cell r="P56">
            <v>50</v>
          </cell>
          <cell r="Q56">
            <v>24</v>
          </cell>
          <cell r="R56">
            <v>50</v>
          </cell>
          <cell r="S56" t="str">
            <v xml:space="preserve"> - </v>
          </cell>
          <cell r="T56">
            <v>21</v>
          </cell>
          <cell r="U56">
            <v>14</v>
          </cell>
          <cell r="V56">
            <v>50</v>
          </cell>
          <cell r="W56">
            <v>20</v>
          </cell>
          <cell r="X56">
            <v>50</v>
          </cell>
        </row>
        <row r="57">
          <cell r="A57" t="str">
            <v>5.30,0&lt;=5.34,0</v>
          </cell>
          <cell r="B57">
            <v>19</v>
          </cell>
          <cell r="C57">
            <v>187</v>
          </cell>
          <cell r="D57">
            <v>51</v>
          </cell>
          <cell r="E57" t="str">
            <v>-</v>
          </cell>
          <cell r="F57">
            <v>51</v>
          </cell>
          <cell r="G57">
            <v>6.5</v>
          </cell>
          <cell r="H57">
            <v>20</v>
          </cell>
          <cell r="I57" t="str">
            <v xml:space="preserve"> - </v>
          </cell>
          <cell r="J57">
            <v>51</v>
          </cell>
          <cell r="K57" t="str">
            <v>-</v>
          </cell>
          <cell r="L57">
            <v>51</v>
          </cell>
          <cell r="M57" t="str">
            <v>6.00,0&lt;=6.04,0</v>
          </cell>
          <cell r="N57">
            <v>19</v>
          </cell>
          <cell r="O57">
            <v>172</v>
          </cell>
          <cell r="P57">
            <v>51</v>
          </cell>
          <cell r="R57">
            <v>51</v>
          </cell>
          <cell r="S57">
            <v>6.8</v>
          </cell>
          <cell r="T57">
            <v>20</v>
          </cell>
          <cell r="U57" t="str">
            <v>-</v>
          </cell>
          <cell r="V57">
            <v>51</v>
          </cell>
          <cell r="W57" t="str">
            <v>-</v>
          </cell>
          <cell r="X57">
            <v>51</v>
          </cell>
        </row>
        <row r="58">
          <cell r="A58" t="str">
            <v>5.34,0&lt;=5.38,0</v>
          </cell>
          <cell r="B58">
            <v>18</v>
          </cell>
          <cell r="C58">
            <v>189</v>
          </cell>
          <cell r="D58">
            <v>52</v>
          </cell>
          <cell r="E58" t="str">
            <v xml:space="preserve"> - </v>
          </cell>
          <cell r="F58">
            <v>52</v>
          </cell>
          <cell r="G58" t="str">
            <v xml:space="preserve"> - </v>
          </cell>
          <cell r="H58">
            <v>19</v>
          </cell>
          <cell r="I58" t="str">
            <v xml:space="preserve"> - </v>
          </cell>
          <cell r="J58">
            <v>52</v>
          </cell>
          <cell r="K58" t="str">
            <v xml:space="preserve"> - </v>
          </cell>
          <cell r="L58">
            <v>52</v>
          </cell>
          <cell r="M58" t="str">
            <v>6.04,0&lt;=6.08,0</v>
          </cell>
          <cell r="N58">
            <v>18</v>
          </cell>
          <cell r="O58">
            <v>174</v>
          </cell>
          <cell r="P58">
            <v>52</v>
          </cell>
          <cell r="Q58" t="str">
            <v>-</v>
          </cell>
          <cell r="R58">
            <v>52</v>
          </cell>
          <cell r="S58" t="str">
            <v xml:space="preserve"> - </v>
          </cell>
          <cell r="T58">
            <v>19</v>
          </cell>
          <cell r="U58" t="str">
            <v xml:space="preserve"> - </v>
          </cell>
          <cell r="V58">
            <v>52</v>
          </cell>
          <cell r="W58">
            <v>21</v>
          </cell>
          <cell r="X58">
            <v>52</v>
          </cell>
        </row>
        <row r="59">
          <cell r="A59" t="str">
            <v>5.38,0&lt;=5.42,0</v>
          </cell>
          <cell r="B59">
            <v>17</v>
          </cell>
          <cell r="C59">
            <v>191</v>
          </cell>
          <cell r="D59">
            <v>53</v>
          </cell>
          <cell r="E59">
            <v>28</v>
          </cell>
          <cell r="F59">
            <v>53</v>
          </cell>
          <cell r="G59" t="str">
            <v xml:space="preserve"> - </v>
          </cell>
          <cell r="H59">
            <v>18</v>
          </cell>
          <cell r="I59">
            <v>10</v>
          </cell>
          <cell r="J59">
            <v>53</v>
          </cell>
          <cell r="K59" t="str">
            <v xml:space="preserve"> - </v>
          </cell>
          <cell r="L59">
            <v>53</v>
          </cell>
          <cell r="M59" t="str">
            <v>6.08,0&lt;=6.12,0</v>
          </cell>
          <cell r="N59">
            <v>17</v>
          </cell>
          <cell r="O59">
            <v>176</v>
          </cell>
          <cell r="P59">
            <v>53</v>
          </cell>
          <cell r="Q59">
            <v>25</v>
          </cell>
          <cell r="R59">
            <v>53</v>
          </cell>
          <cell r="S59" t="str">
            <v xml:space="preserve"> - </v>
          </cell>
          <cell r="T59">
            <v>18</v>
          </cell>
          <cell r="U59">
            <v>15</v>
          </cell>
          <cell r="V59">
            <v>53</v>
          </cell>
          <cell r="W59" t="str">
            <v>-</v>
          </cell>
          <cell r="X59">
            <v>53</v>
          </cell>
        </row>
        <row r="60">
          <cell r="A60" t="str">
            <v>5.42,0&lt;=5.46,0</v>
          </cell>
          <cell r="B60">
            <v>16</v>
          </cell>
          <cell r="C60">
            <v>193</v>
          </cell>
          <cell r="D60">
            <v>54</v>
          </cell>
          <cell r="E60" t="str">
            <v xml:space="preserve"> - </v>
          </cell>
          <cell r="F60">
            <v>54</v>
          </cell>
          <cell r="G60">
            <v>6.6</v>
          </cell>
          <cell r="H60">
            <v>17</v>
          </cell>
          <cell r="I60" t="str">
            <v xml:space="preserve"> - </v>
          </cell>
          <cell r="J60">
            <v>54</v>
          </cell>
          <cell r="K60" t="str">
            <v xml:space="preserve"> - </v>
          </cell>
          <cell r="L60">
            <v>54</v>
          </cell>
          <cell r="M60" t="str">
            <v>6.12,0&lt;=6.16,0</v>
          </cell>
          <cell r="N60">
            <v>16</v>
          </cell>
          <cell r="O60">
            <v>178</v>
          </cell>
          <cell r="P60">
            <v>54</v>
          </cell>
          <cell r="Q60" t="str">
            <v>-</v>
          </cell>
          <cell r="R60">
            <v>54</v>
          </cell>
          <cell r="S60">
            <v>6.9</v>
          </cell>
          <cell r="T60">
            <v>17</v>
          </cell>
          <cell r="U60" t="str">
            <v>-</v>
          </cell>
          <cell r="V60">
            <v>54</v>
          </cell>
          <cell r="W60">
            <v>22</v>
          </cell>
          <cell r="X60">
            <v>54</v>
          </cell>
        </row>
        <row r="61">
          <cell r="A61" t="str">
            <v>5.46,0&lt;=5.50,0</v>
          </cell>
          <cell r="B61">
            <v>15</v>
          </cell>
          <cell r="C61">
            <v>195</v>
          </cell>
          <cell r="D61">
            <v>55</v>
          </cell>
          <cell r="E61">
            <v>29</v>
          </cell>
          <cell r="F61">
            <v>55</v>
          </cell>
          <cell r="G61" t="str">
            <v xml:space="preserve"> - </v>
          </cell>
          <cell r="H61">
            <v>16</v>
          </cell>
          <cell r="I61" t="str">
            <v xml:space="preserve"> - </v>
          </cell>
          <cell r="J61">
            <v>55</v>
          </cell>
          <cell r="K61">
            <v>8</v>
          </cell>
          <cell r="L61">
            <v>55</v>
          </cell>
          <cell r="M61" t="str">
            <v>6.16,0&lt;=6.20,0</v>
          </cell>
          <cell r="N61">
            <v>15</v>
          </cell>
          <cell r="O61">
            <v>180</v>
          </cell>
          <cell r="P61">
            <v>55</v>
          </cell>
          <cell r="Q61" t="str">
            <v xml:space="preserve"> - </v>
          </cell>
          <cell r="R61">
            <v>55</v>
          </cell>
          <cell r="S61" t="str">
            <v xml:space="preserve"> - </v>
          </cell>
          <cell r="T61">
            <v>16</v>
          </cell>
          <cell r="U61" t="str">
            <v xml:space="preserve"> - </v>
          </cell>
          <cell r="V61">
            <v>55</v>
          </cell>
          <cell r="W61" t="str">
            <v>-</v>
          </cell>
          <cell r="X61">
            <v>55</v>
          </cell>
        </row>
        <row r="62">
          <cell r="A62" t="str">
            <v>5.50,0&lt;=5.55,0</v>
          </cell>
          <cell r="B62">
            <v>14</v>
          </cell>
          <cell r="C62">
            <v>197</v>
          </cell>
          <cell r="D62">
            <v>56</v>
          </cell>
          <cell r="E62" t="str">
            <v xml:space="preserve"> - </v>
          </cell>
          <cell r="F62">
            <v>56</v>
          </cell>
          <cell r="G62" t="str">
            <v xml:space="preserve"> - </v>
          </cell>
          <cell r="H62">
            <v>15</v>
          </cell>
          <cell r="I62">
            <v>11</v>
          </cell>
          <cell r="J62">
            <v>56</v>
          </cell>
          <cell r="K62" t="str">
            <v>-</v>
          </cell>
          <cell r="L62">
            <v>56</v>
          </cell>
          <cell r="M62" t="str">
            <v>6.20,0&lt;=6.25,0</v>
          </cell>
          <cell r="N62">
            <v>14</v>
          </cell>
          <cell r="O62">
            <v>182</v>
          </cell>
          <cell r="P62">
            <v>56</v>
          </cell>
          <cell r="Q62">
            <v>26</v>
          </cell>
          <cell r="R62">
            <v>56</v>
          </cell>
          <cell r="S62" t="str">
            <v xml:space="preserve"> - </v>
          </cell>
          <cell r="T62">
            <v>15</v>
          </cell>
          <cell r="U62">
            <v>16</v>
          </cell>
          <cell r="V62">
            <v>56</v>
          </cell>
          <cell r="W62">
            <v>23</v>
          </cell>
          <cell r="X62">
            <v>56</v>
          </cell>
        </row>
        <row r="63">
          <cell r="A63" t="str">
            <v>5.55,0&lt;=6.00,0</v>
          </cell>
          <cell r="B63">
            <v>13</v>
          </cell>
          <cell r="C63">
            <v>199</v>
          </cell>
          <cell r="D63">
            <v>57</v>
          </cell>
          <cell r="E63">
            <v>30</v>
          </cell>
          <cell r="F63">
            <v>57</v>
          </cell>
          <cell r="G63">
            <v>6.7</v>
          </cell>
          <cell r="H63">
            <v>14</v>
          </cell>
          <cell r="I63" t="str">
            <v>-</v>
          </cell>
          <cell r="J63">
            <v>57</v>
          </cell>
          <cell r="K63" t="str">
            <v xml:space="preserve"> - </v>
          </cell>
          <cell r="L63">
            <v>57</v>
          </cell>
          <cell r="M63" t="str">
            <v>6.25,0&lt;=6.30,0</v>
          </cell>
          <cell r="N63">
            <v>13</v>
          </cell>
          <cell r="O63">
            <v>184</v>
          </cell>
          <cell r="P63">
            <v>57</v>
          </cell>
          <cell r="Q63" t="str">
            <v xml:space="preserve"> - </v>
          </cell>
          <cell r="R63">
            <v>57</v>
          </cell>
          <cell r="S63">
            <v>7</v>
          </cell>
          <cell r="T63">
            <v>14</v>
          </cell>
          <cell r="U63" t="str">
            <v>-</v>
          </cell>
          <cell r="V63">
            <v>57</v>
          </cell>
          <cell r="W63">
            <v>24</v>
          </cell>
          <cell r="X63">
            <v>57</v>
          </cell>
        </row>
        <row r="64">
          <cell r="A64" t="str">
            <v>6.00,0&lt;=6.05,0</v>
          </cell>
          <cell r="B64">
            <v>12</v>
          </cell>
          <cell r="C64">
            <v>201</v>
          </cell>
          <cell r="D64">
            <v>58</v>
          </cell>
          <cell r="E64" t="str">
            <v xml:space="preserve"> - </v>
          </cell>
          <cell r="F64">
            <v>58</v>
          </cell>
          <cell r="G64" t="str">
            <v xml:space="preserve"> - </v>
          </cell>
          <cell r="H64">
            <v>13</v>
          </cell>
          <cell r="I64">
            <v>12</v>
          </cell>
          <cell r="J64">
            <v>58</v>
          </cell>
          <cell r="K64" t="str">
            <v xml:space="preserve"> - </v>
          </cell>
          <cell r="L64">
            <v>58</v>
          </cell>
          <cell r="M64" t="str">
            <v>6.30,0&lt;=6.35,0</v>
          </cell>
          <cell r="N64">
            <v>12</v>
          </cell>
          <cell r="O64">
            <v>186</v>
          </cell>
          <cell r="P64">
            <v>58</v>
          </cell>
          <cell r="Q64">
            <v>27</v>
          </cell>
          <cell r="R64">
            <v>58</v>
          </cell>
          <cell r="S64" t="str">
            <v xml:space="preserve"> - </v>
          </cell>
          <cell r="T64">
            <v>13</v>
          </cell>
          <cell r="U64">
            <v>17</v>
          </cell>
          <cell r="V64">
            <v>58</v>
          </cell>
          <cell r="W64">
            <v>25</v>
          </cell>
          <cell r="X64">
            <v>58</v>
          </cell>
        </row>
        <row r="65">
          <cell r="A65" t="str">
            <v>6.05,0&lt;=6.10,0</v>
          </cell>
          <cell r="B65">
            <v>11</v>
          </cell>
          <cell r="C65">
            <v>203</v>
          </cell>
          <cell r="D65">
            <v>59</v>
          </cell>
          <cell r="E65">
            <v>31</v>
          </cell>
          <cell r="F65">
            <v>59</v>
          </cell>
          <cell r="G65" t="str">
            <v xml:space="preserve"> - </v>
          </cell>
          <cell r="H65">
            <v>12</v>
          </cell>
          <cell r="I65" t="str">
            <v xml:space="preserve"> - </v>
          </cell>
          <cell r="J65">
            <v>59</v>
          </cell>
          <cell r="K65">
            <v>9</v>
          </cell>
          <cell r="L65">
            <v>59</v>
          </cell>
          <cell r="M65" t="str">
            <v>6.35,0&lt;=6.40,0</v>
          </cell>
          <cell r="N65">
            <v>11</v>
          </cell>
          <cell r="O65">
            <v>188</v>
          </cell>
          <cell r="P65">
            <v>59</v>
          </cell>
          <cell r="Q65" t="str">
            <v xml:space="preserve"> - </v>
          </cell>
          <cell r="R65">
            <v>59</v>
          </cell>
          <cell r="S65" t="str">
            <v xml:space="preserve"> - </v>
          </cell>
          <cell r="T65">
            <v>12</v>
          </cell>
          <cell r="U65" t="str">
            <v xml:space="preserve"> - </v>
          </cell>
          <cell r="V65">
            <v>59</v>
          </cell>
          <cell r="W65">
            <v>26</v>
          </cell>
          <cell r="X65">
            <v>59</v>
          </cell>
        </row>
        <row r="66">
          <cell r="A66" t="str">
            <v>6.10,0&lt;=6.15,0</v>
          </cell>
          <cell r="B66">
            <v>10</v>
          </cell>
          <cell r="C66">
            <v>205</v>
          </cell>
          <cell r="D66">
            <v>60</v>
          </cell>
          <cell r="E66" t="str">
            <v xml:space="preserve"> - </v>
          </cell>
          <cell r="F66">
            <v>60</v>
          </cell>
          <cell r="G66">
            <v>6.8</v>
          </cell>
          <cell r="H66">
            <v>11</v>
          </cell>
          <cell r="I66">
            <v>13</v>
          </cell>
          <cell r="J66">
            <v>60</v>
          </cell>
          <cell r="K66" t="str">
            <v xml:space="preserve"> - </v>
          </cell>
          <cell r="L66">
            <v>60</v>
          </cell>
          <cell r="M66" t="str">
            <v>6.40,0&lt;=6.45,0</v>
          </cell>
          <cell r="N66">
            <v>10</v>
          </cell>
          <cell r="O66">
            <v>190</v>
          </cell>
          <cell r="P66">
            <v>60</v>
          </cell>
          <cell r="Q66">
            <v>28</v>
          </cell>
          <cell r="R66">
            <v>60</v>
          </cell>
          <cell r="S66">
            <v>7.1</v>
          </cell>
          <cell r="T66">
            <v>11</v>
          </cell>
          <cell r="U66">
            <v>18</v>
          </cell>
          <cell r="V66">
            <v>60</v>
          </cell>
          <cell r="W66">
            <v>27</v>
          </cell>
          <cell r="X66">
            <v>60</v>
          </cell>
        </row>
        <row r="67">
          <cell r="A67" t="str">
            <v>6.15,0&lt;=6.20,0</v>
          </cell>
          <cell r="B67">
            <v>9</v>
          </cell>
          <cell r="C67">
            <v>207</v>
          </cell>
          <cell r="D67">
            <v>61</v>
          </cell>
          <cell r="E67">
            <v>32</v>
          </cell>
          <cell r="F67">
            <v>61</v>
          </cell>
          <cell r="G67" t="str">
            <v xml:space="preserve"> - </v>
          </cell>
          <cell r="H67">
            <v>10</v>
          </cell>
          <cell r="I67" t="str">
            <v>-</v>
          </cell>
          <cell r="J67">
            <v>61</v>
          </cell>
          <cell r="K67" t="str">
            <v xml:space="preserve"> - </v>
          </cell>
          <cell r="L67">
            <v>61</v>
          </cell>
          <cell r="M67" t="str">
            <v>6.45,0&lt;=6.50,0</v>
          </cell>
          <cell r="N67">
            <v>9</v>
          </cell>
          <cell r="O67">
            <v>192</v>
          </cell>
          <cell r="P67">
            <v>61</v>
          </cell>
          <cell r="Q67" t="str">
            <v xml:space="preserve"> - </v>
          </cell>
          <cell r="R67">
            <v>61</v>
          </cell>
          <cell r="S67" t="str">
            <v xml:space="preserve"> - </v>
          </cell>
          <cell r="T67">
            <v>10</v>
          </cell>
          <cell r="U67" t="str">
            <v xml:space="preserve"> - </v>
          </cell>
          <cell r="V67">
            <v>61</v>
          </cell>
          <cell r="W67">
            <v>28</v>
          </cell>
          <cell r="X67">
            <v>61</v>
          </cell>
        </row>
        <row r="68">
          <cell r="A68" t="str">
            <v>6.20,0&lt;=6.25,0</v>
          </cell>
          <cell r="B68">
            <v>8</v>
          </cell>
          <cell r="C68">
            <v>209</v>
          </cell>
          <cell r="D68">
            <v>62</v>
          </cell>
          <cell r="E68" t="str">
            <v xml:space="preserve"> - </v>
          </cell>
          <cell r="F68">
            <v>62</v>
          </cell>
          <cell r="G68" t="str">
            <v xml:space="preserve"> - </v>
          </cell>
          <cell r="H68">
            <v>9</v>
          </cell>
          <cell r="I68">
            <v>14</v>
          </cell>
          <cell r="J68">
            <v>62</v>
          </cell>
          <cell r="K68">
            <v>10</v>
          </cell>
          <cell r="L68">
            <v>62</v>
          </cell>
          <cell r="M68" t="str">
            <v>6.50,0&lt;=6.55,0</v>
          </cell>
          <cell r="N68">
            <v>8</v>
          </cell>
          <cell r="O68">
            <v>194</v>
          </cell>
          <cell r="P68">
            <v>62</v>
          </cell>
          <cell r="Q68">
            <v>29</v>
          </cell>
          <cell r="R68">
            <v>62</v>
          </cell>
          <cell r="S68" t="str">
            <v xml:space="preserve"> - </v>
          </cell>
          <cell r="T68">
            <v>9</v>
          </cell>
          <cell r="U68">
            <v>19</v>
          </cell>
          <cell r="V68">
            <v>62</v>
          </cell>
          <cell r="W68">
            <v>30</v>
          </cell>
          <cell r="X68">
            <v>62</v>
          </cell>
        </row>
        <row r="69">
          <cell r="A69" t="str">
            <v>6.25,0&lt;=6.30,0</v>
          </cell>
          <cell r="B69">
            <v>7</v>
          </cell>
          <cell r="C69">
            <v>211</v>
          </cell>
          <cell r="D69">
            <v>63</v>
          </cell>
          <cell r="E69">
            <v>33</v>
          </cell>
          <cell r="F69">
            <v>63</v>
          </cell>
          <cell r="G69">
            <v>6.9</v>
          </cell>
          <cell r="H69">
            <v>8</v>
          </cell>
          <cell r="I69">
            <v>15</v>
          </cell>
          <cell r="J69">
            <v>63</v>
          </cell>
          <cell r="K69" t="str">
            <v xml:space="preserve"> - </v>
          </cell>
          <cell r="L69">
            <v>63</v>
          </cell>
          <cell r="M69" t="str">
            <v>6.55,0&lt;=7.00,0</v>
          </cell>
          <cell r="N69">
            <v>7</v>
          </cell>
          <cell r="O69">
            <v>196</v>
          </cell>
          <cell r="P69">
            <v>63</v>
          </cell>
          <cell r="Q69" t="str">
            <v xml:space="preserve"> - </v>
          </cell>
          <cell r="R69">
            <v>63</v>
          </cell>
          <cell r="S69">
            <v>7.2</v>
          </cell>
          <cell r="T69">
            <v>8</v>
          </cell>
          <cell r="U69" t="str">
            <v>-</v>
          </cell>
          <cell r="V69">
            <v>63</v>
          </cell>
          <cell r="W69">
            <v>32</v>
          </cell>
          <cell r="X69">
            <v>63</v>
          </cell>
        </row>
        <row r="70">
          <cell r="A70" t="str">
            <v>6.30,0&lt;=6.35,0</v>
          </cell>
          <cell r="B70">
            <v>6</v>
          </cell>
          <cell r="C70">
            <v>213</v>
          </cell>
          <cell r="D70">
            <v>64</v>
          </cell>
          <cell r="E70" t="str">
            <v>-</v>
          </cell>
          <cell r="F70">
            <v>64</v>
          </cell>
          <cell r="G70" t="str">
            <v xml:space="preserve"> - </v>
          </cell>
          <cell r="H70">
            <v>7</v>
          </cell>
          <cell r="I70">
            <v>16</v>
          </cell>
          <cell r="J70">
            <v>64</v>
          </cell>
          <cell r="K70" t="str">
            <v xml:space="preserve"> - </v>
          </cell>
          <cell r="L70">
            <v>64</v>
          </cell>
          <cell r="M70" t="str">
            <v>7.00,0&lt;=7.05,0</v>
          </cell>
          <cell r="N70">
            <v>6</v>
          </cell>
          <cell r="O70">
            <v>198</v>
          </cell>
          <cell r="P70">
            <v>64</v>
          </cell>
          <cell r="Q70">
            <v>30</v>
          </cell>
          <cell r="R70">
            <v>64</v>
          </cell>
          <cell r="S70" t="str">
            <v xml:space="preserve"> - </v>
          </cell>
          <cell r="T70">
            <v>7</v>
          </cell>
          <cell r="U70">
            <v>20</v>
          </cell>
          <cell r="V70">
            <v>64</v>
          </cell>
          <cell r="W70">
            <v>34</v>
          </cell>
          <cell r="X70">
            <v>64</v>
          </cell>
        </row>
        <row r="71">
          <cell r="A71" t="str">
            <v>6.35,0&lt;=6.40,0</v>
          </cell>
          <cell r="B71">
            <v>5</v>
          </cell>
          <cell r="C71">
            <v>215</v>
          </cell>
          <cell r="D71">
            <v>65</v>
          </cell>
          <cell r="E71">
            <v>34</v>
          </cell>
          <cell r="F71">
            <v>65</v>
          </cell>
          <cell r="G71" t="str">
            <v xml:space="preserve"> - </v>
          </cell>
          <cell r="H71">
            <v>6</v>
          </cell>
          <cell r="I71">
            <v>17</v>
          </cell>
          <cell r="J71">
            <v>65</v>
          </cell>
          <cell r="K71">
            <v>11</v>
          </cell>
          <cell r="L71">
            <v>65</v>
          </cell>
          <cell r="M71" t="str">
            <v>7.05,0&lt;=7.10,0</v>
          </cell>
          <cell r="N71">
            <v>5</v>
          </cell>
          <cell r="O71">
            <v>200</v>
          </cell>
          <cell r="P71">
            <v>65</v>
          </cell>
          <cell r="Q71" t="str">
            <v xml:space="preserve"> - </v>
          </cell>
          <cell r="R71">
            <v>65</v>
          </cell>
          <cell r="S71" t="str">
            <v xml:space="preserve"> - </v>
          </cell>
          <cell r="T71">
            <v>6</v>
          </cell>
          <cell r="U71">
            <v>21</v>
          </cell>
          <cell r="V71">
            <v>65</v>
          </cell>
          <cell r="W71">
            <v>36</v>
          </cell>
          <cell r="X71">
            <v>65</v>
          </cell>
        </row>
        <row r="72">
          <cell r="A72" t="str">
            <v>6.40,0&lt;=6.45,0</v>
          </cell>
          <cell r="B72">
            <v>4</v>
          </cell>
          <cell r="C72">
            <v>218</v>
          </cell>
          <cell r="D72">
            <v>66</v>
          </cell>
          <cell r="E72" t="str">
            <v>-</v>
          </cell>
          <cell r="F72">
            <v>66</v>
          </cell>
          <cell r="G72">
            <v>7</v>
          </cell>
          <cell r="H72">
            <v>5</v>
          </cell>
          <cell r="I72">
            <v>18</v>
          </cell>
          <cell r="J72">
            <v>66</v>
          </cell>
          <cell r="K72" t="str">
            <v xml:space="preserve"> - </v>
          </cell>
          <cell r="L72">
            <v>66</v>
          </cell>
          <cell r="M72" t="str">
            <v>7.10,0&lt;=7.15,0</v>
          </cell>
          <cell r="N72">
            <v>4</v>
          </cell>
          <cell r="O72">
            <v>203</v>
          </cell>
          <cell r="P72">
            <v>66</v>
          </cell>
          <cell r="Q72">
            <v>31</v>
          </cell>
          <cell r="R72">
            <v>66</v>
          </cell>
          <cell r="S72">
            <v>7.3</v>
          </cell>
          <cell r="T72">
            <v>5</v>
          </cell>
          <cell r="U72">
            <v>22</v>
          </cell>
          <cell r="V72">
            <v>66</v>
          </cell>
          <cell r="W72">
            <v>38</v>
          </cell>
          <cell r="X72">
            <v>66</v>
          </cell>
        </row>
        <row r="73">
          <cell r="A73" t="str">
            <v>6.45,0&lt;=6.50,0</v>
          </cell>
          <cell r="B73">
            <v>3</v>
          </cell>
          <cell r="C73">
            <v>221</v>
          </cell>
          <cell r="D73">
            <v>67</v>
          </cell>
          <cell r="E73">
            <v>35</v>
          </cell>
          <cell r="F73">
            <v>67</v>
          </cell>
          <cell r="G73" t="str">
            <v xml:space="preserve"> - </v>
          </cell>
          <cell r="H73">
            <v>4</v>
          </cell>
          <cell r="I73">
            <v>19</v>
          </cell>
          <cell r="J73">
            <v>67</v>
          </cell>
          <cell r="K73">
            <v>12</v>
          </cell>
          <cell r="L73">
            <v>67</v>
          </cell>
          <cell r="M73" t="str">
            <v>7.15,0&lt;=7.20,0</v>
          </cell>
          <cell r="N73">
            <v>3</v>
          </cell>
          <cell r="O73">
            <v>206</v>
          </cell>
          <cell r="P73">
            <v>67</v>
          </cell>
          <cell r="Q73">
            <v>32</v>
          </cell>
          <cell r="R73">
            <v>67</v>
          </cell>
          <cell r="S73" t="str">
            <v xml:space="preserve"> - </v>
          </cell>
          <cell r="T73">
            <v>4</v>
          </cell>
          <cell r="U73">
            <v>23</v>
          </cell>
          <cell r="V73">
            <v>67</v>
          </cell>
          <cell r="W73">
            <v>41</v>
          </cell>
          <cell r="X73">
            <v>67</v>
          </cell>
        </row>
        <row r="74">
          <cell r="A74" t="str">
            <v>6.50,0&lt;=6.55,0</v>
          </cell>
          <cell r="B74">
            <v>2</v>
          </cell>
          <cell r="C74">
            <v>224</v>
          </cell>
          <cell r="D74">
            <v>68</v>
          </cell>
          <cell r="E74">
            <v>36</v>
          </cell>
          <cell r="F74">
            <v>68</v>
          </cell>
          <cell r="G74">
            <v>7.1</v>
          </cell>
          <cell r="H74">
            <v>3</v>
          </cell>
          <cell r="I74">
            <v>20</v>
          </cell>
          <cell r="J74">
            <v>68</v>
          </cell>
          <cell r="K74">
            <v>13</v>
          </cell>
          <cell r="L74">
            <v>68</v>
          </cell>
          <cell r="M74" t="str">
            <v>7.20,0&lt;=7.25,0</v>
          </cell>
          <cell r="N74">
            <v>2</v>
          </cell>
          <cell r="O74">
            <v>209</v>
          </cell>
          <cell r="P74">
            <v>68</v>
          </cell>
          <cell r="Q74">
            <v>33</v>
          </cell>
          <cell r="R74">
            <v>68</v>
          </cell>
          <cell r="S74">
            <v>7.4</v>
          </cell>
          <cell r="T74">
            <v>3</v>
          </cell>
          <cell r="U74">
            <v>24</v>
          </cell>
          <cell r="V74">
            <v>68</v>
          </cell>
          <cell r="W74">
            <v>44</v>
          </cell>
          <cell r="X74">
            <v>68</v>
          </cell>
        </row>
        <row r="75">
          <cell r="A75" t="str">
            <v>6.55,0&lt;=7.00,0</v>
          </cell>
          <cell r="B75">
            <v>1</v>
          </cell>
          <cell r="C75">
            <v>227</v>
          </cell>
          <cell r="D75">
            <v>69</v>
          </cell>
          <cell r="E75">
            <v>37</v>
          </cell>
          <cell r="F75">
            <v>69</v>
          </cell>
          <cell r="G75" t="str">
            <v xml:space="preserve"> - </v>
          </cell>
          <cell r="H75">
            <v>2</v>
          </cell>
          <cell r="I75">
            <v>21</v>
          </cell>
          <cell r="J75">
            <v>69</v>
          </cell>
          <cell r="K75">
            <v>14</v>
          </cell>
          <cell r="L75">
            <v>69</v>
          </cell>
          <cell r="M75" t="str">
            <v>7.25,0&lt;=7.30,0</v>
          </cell>
          <cell r="N75">
            <v>1</v>
          </cell>
          <cell r="O75">
            <v>212</v>
          </cell>
          <cell r="P75">
            <v>69</v>
          </cell>
          <cell r="Q75">
            <v>34</v>
          </cell>
          <cell r="R75">
            <v>69</v>
          </cell>
          <cell r="S75" t="str">
            <v xml:space="preserve"> - </v>
          </cell>
          <cell r="T75">
            <v>2</v>
          </cell>
          <cell r="U75">
            <v>25</v>
          </cell>
          <cell r="V75">
            <v>69</v>
          </cell>
          <cell r="W75">
            <v>47</v>
          </cell>
          <cell r="X75">
            <v>69</v>
          </cell>
        </row>
        <row r="76">
          <cell r="A76" t="str">
            <v>7.00,0</v>
          </cell>
          <cell r="B76">
            <v>1</v>
          </cell>
          <cell r="C76">
            <v>230</v>
          </cell>
          <cell r="D76">
            <v>70</v>
          </cell>
          <cell r="E76">
            <v>38</v>
          </cell>
          <cell r="F76">
            <v>70</v>
          </cell>
          <cell r="G76">
            <v>7.2</v>
          </cell>
          <cell r="H76">
            <v>1</v>
          </cell>
          <cell r="I76">
            <v>23</v>
          </cell>
          <cell r="J76">
            <v>70</v>
          </cell>
          <cell r="K76">
            <v>15</v>
          </cell>
          <cell r="L76">
            <v>70</v>
          </cell>
          <cell r="M76" t="str">
            <v>7.30,0</v>
          </cell>
          <cell r="N76">
            <v>1</v>
          </cell>
          <cell r="O76">
            <v>215</v>
          </cell>
          <cell r="P76">
            <v>70</v>
          </cell>
          <cell r="Q76">
            <v>35</v>
          </cell>
          <cell r="R76">
            <v>70</v>
          </cell>
          <cell r="S76">
            <v>7.5</v>
          </cell>
          <cell r="T76">
            <v>1</v>
          </cell>
          <cell r="U76">
            <v>26</v>
          </cell>
          <cell r="V76">
            <v>70</v>
          </cell>
          <cell r="W76">
            <v>50</v>
          </cell>
          <cell r="X76">
            <v>70</v>
          </cell>
        </row>
        <row r="77">
          <cell r="A77" t="str">
            <v>&gt;7.00,0</v>
          </cell>
          <cell r="B77">
            <v>0</v>
          </cell>
          <cell r="C77" t="str">
            <v>&gt;230</v>
          </cell>
          <cell r="D77">
            <v>70</v>
          </cell>
          <cell r="E77" t="str">
            <v>&gt;38</v>
          </cell>
          <cell r="F77">
            <v>70</v>
          </cell>
          <cell r="G77" t="str">
            <v>&gt;7,2</v>
          </cell>
          <cell r="H77">
            <v>0</v>
          </cell>
          <cell r="I77" t="str">
            <v>&gt;23</v>
          </cell>
          <cell r="J77">
            <v>70</v>
          </cell>
          <cell r="K77" t="str">
            <v>&gt;15</v>
          </cell>
          <cell r="L77">
            <v>70</v>
          </cell>
          <cell r="M77" t="str">
            <v>&gt;7.30,0</v>
          </cell>
          <cell r="N77">
            <v>0</v>
          </cell>
          <cell r="O77" t="str">
            <v>&gt;215</v>
          </cell>
          <cell r="P77">
            <v>70</v>
          </cell>
          <cell r="Q77" t="str">
            <v>&gt;35</v>
          </cell>
          <cell r="R77">
            <v>70</v>
          </cell>
          <cell r="S77" t="str">
            <v>&gt;7,5</v>
          </cell>
          <cell r="T77">
            <v>0</v>
          </cell>
          <cell r="U77" t="str">
            <v>&gt;26</v>
          </cell>
          <cell r="V77">
            <v>70</v>
          </cell>
          <cell r="W77" t="str">
            <v>&gt;50</v>
          </cell>
          <cell r="X77">
            <v>70</v>
          </cell>
        </row>
        <row r="78">
          <cell r="A78">
            <v>0</v>
          </cell>
          <cell r="B78">
            <v>0</v>
          </cell>
          <cell r="F78">
            <v>0</v>
          </cell>
          <cell r="G78">
            <v>0</v>
          </cell>
          <cell r="H78">
            <v>0</v>
          </cell>
          <cell r="J78">
            <v>0</v>
          </cell>
          <cell r="M78">
            <v>0</v>
          </cell>
          <cell r="N78">
            <v>0</v>
          </cell>
          <cell r="R78">
            <v>0</v>
          </cell>
          <cell r="S78">
            <v>0</v>
          </cell>
          <cell r="T78">
            <v>0</v>
          </cell>
          <cell r="V78">
            <v>0</v>
          </cell>
        </row>
        <row r="79">
          <cell r="D79">
            <v>0</v>
          </cell>
          <cell r="F79">
            <v>0</v>
          </cell>
          <cell r="G79">
            <v>0</v>
          </cell>
          <cell r="H79">
            <v>0</v>
          </cell>
          <cell r="J79">
            <v>0</v>
          </cell>
          <cell r="P79">
            <v>0</v>
          </cell>
          <cell r="R79">
            <v>0</v>
          </cell>
          <cell r="S79">
            <v>0</v>
          </cell>
          <cell r="T79">
            <v>0</v>
          </cell>
          <cell r="V79">
            <v>0</v>
          </cell>
        </row>
      </sheetData>
      <sheetData sheetId="4">
        <row r="5">
          <cell r="A5" t="str">
            <v>&lt;3.10,0</v>
          </cell>
          <cell r="B5">
            <v>70</v>
          </cell>
          <cell r="C5" t="str">
            <v>&gt;245</v>
          </cell>
          <cell r="D5">
            <v>70</v>
          </cell>
          <cell r="E5" t="str">
            <v>&gt;41</v>
          </cell>
          <cell r="F5">
            <v>70</v>
          </cell>
          <cell r="G5">
            <v>0</v>
          </cell>
          <cell r="H5">
            <v>0</v>
          </cell>
          <cell r="I5" t="str">
            <v>&gt;27</v>
          </cell>
          <cell r="J5">
            <v>70</v>
          </cell>
          <cell r="K5" t="str">
            <v>&gt;19</v>
          </cell>
          <cell r="L5">
            <v>70</v>
          </cell>
          <cell r="M5" t="str">
            <v>&lt;3.25,0</v>
          </cell>
          <cell r="N5">
            <v>70</v>
          </cell>
          <cell r="O5" t="str">
            <v>&gt;230</v>
          </cell>
          <cell r="P5">
            <v>70</v>
          </cell>
          <cell r="Q5" t="str">
            <v>&gt;38</v>
          </cell>
          <cell r="R5">
            <v>70</v>
          </cell>
          <cell r="S5">
            <v>0</v>
          </cell>
          <cell r="T5">
            <v>0</v>
          </cell>
          <cell r="U5" t="str">
            <v>&gt;30</v>
          </cell>
          <cell r="V5">
            <v>70</v>
          </cell>
          <cell r="W5" t="str">
            <v>&gt;55</v>
          </cell>
          <cell r="X5">
            <v>70</v>
          </cell>
        </row>
        <row r="6">
          <cell r="A6" t="str">
            <v>3.10,0</v>
          </cell>
          <cell r="B6">
            <v>70</v>
          </cell>
          <cell r="C6">
            <v>0</v>
          </cell>
          <cell r="D6">
            <v>0</v>
          </cell>
          <cell r="E6">
            <v>0</v>
          </cell>
          <cell r="F6">
            <v>0</v>
          </cell>
          <cell r="G6">
            <v>2</v>
          </cell>
          <cell r="H6">
            <v>70</v>
          </cell>
          <cell r="I6">
            <v>-99</v>
          </cell>
          <cell r="J6">
            <v>0</v>
          </cell>
          <cell r="K6">
            <v>0</v>
          </cell>
          <cell r="L6">
            <v>0</v>
          </cell>
          <cell r="M6" t="str">
            <v>3.25,0</v>
          </cell>
          <cell r="N6">
            <v>70</v>
          </cell>
          <cell r="O6">
            <v>0</v>
          </cell>
          <cell r="P6">
            <v>0</v>
          </cell>
          <cell r="Q6">
            <v>0</v>
          </cell>
          <cell r="R6">
            <v>0</v>
          </cell>
          <cell r="S6">
            <v>2</v>
          </cell>
          <cell r="T6">
            <v>70</v>
          </cell>
          <cell r="U6">
            <v>-99</v>
          </cell>
          <cell r="V6">
            <v>0</v>
          </cell>
          <cell r="W6">
            <v>0</v>
          </cell>
          <cell r="X6">
            <v>0</v>
          </cell>
        </row>
        <row r="7">
          <cell r="A7" t="str">
            <v>3.10,0&lt;=3.13,0</v>
          </cell>
          <cell r="B7">
            <v>69</v>
          </cell>
          <cell r="C7">
            <v>110</v>
          </cell>
          <cell r="D7">
            <v>1</v>
          </cell>
          <cell r="E7">
            <v>2</v>
          </cell>
          <cell r="F7">
            <v>1</v>
          </cell>
          <cell r="G7">
            <v>4.5999999999999996</v>
          </cell>
          <cell r="H7">
            <v>70</v>
          </cell>
          <cell r="I7">
            <v>-4</v>
          </cell>
          <cell r="J7">
            <v>1</v>
          </cell>
          <cell r="K7" t="str">
            <v>-</v>
          </cell>
          <cell r="L7">
            <v>1</v>
          </cell>
          <cell r="M7" t="str">
            <v>3.25,0&lt;=3.29,0</v>
          </cell>
          <cell r="N7">
            <v>69</v>
          </cell>
          <cell r="O7">
            <v>100</v>
          </cell>
          <cell r="P7">
            <v>1</v>
          </cell>
          <cell r="Q7">
            <v>2</v>
          </cell>
          <cell r="R7">
            <v>1</v>
          </cell>
          <cell r="S7">
            <v>4.8</v>
          </cell>
          <cell r="T7">
            <v>70</v>
          </cell>
          <cell r="U7">
            <v>-2</v>
          </cell>
          <cell r="V7">
            <v>1</v>
          </cell>
          <cell r="W7" t="str">
            <v>-</v>
          </cell>
          <cell r="X7">
            <v>1</v>
          </cell>
        </row>
        <row r="8">
          <cell r="A8" t="str">
            <v>3.13,0&lt;=3.16,0</v>
          </cell>
          <cell r="B8">
            <v>68</v>
          </cell>
          <cell r="C8">
            <v>113</v>
          </cell>
          <cell r="D8">
            <v>2</v>
          </cell>
          <cell r="E8">
            <v>3</v>
          </cell>
          <cell r="F8">
            <v>2</v>
          </cell>
          <cell r="G8" t="str">
            <v xml:space="preserve"> - </v>
          </cell>
          <cell r="H8">
            <v>69</v>
          </cell>
          <cell r="I8" t="str">
            <v>-</v>
          </cell>
          <cell r="J8">
            <v>2</v>
          </cell>
          <cell r="K8" t="str">
            <v>-</v>
          </cell>
          <cell r="L8">
            <v>2</v>
          </cell>
          <cell r="M8" t="str">
            <v>3.29,0&lt;=3.33,0</v>
          </cell>
          <cell r="N8">
            <v>68</v>
          </cell>
          <cell r="O8">
            <v>103</v>
          </cell>
          <cell r="P8">
            <v>2</v>
          </cell>
          <cell r="Q8">
            <v>3</v>
          </cell>
          <cell r="R8">
            <v>2</v>
          </cell>
          <cell r="S8" t="str">
            <v xml:space="preserve"> - </v>
          </cell>
          <cell r="T8">
            <v>69</v>
          </cell>
          <cell r="U8">
            <v>-1</v>
          </cell>
          <cell r="V8">
            <v>2</v>
          </cell>
          <cell r="W8">
            <v>1</v>
          </cell>
          <cell r="X8">
            <v>2</v>
          </cell>
        </row>
        <row r="9">
          <cell r="A9" t="str">
            <v>3.16,0&lt;=3.19,0</v>
          </cell>
          <cell r="B9">
            <v>67</v>
          </cell>
          <cell r="C9">
            <v>116</v>
          </cell>
          <cell r="D9">
            <v>3</v>
          </cell>
          <cell r="E9">
            <v>4</v>
          </cell>
          <cell r="F9">
            <v>3</v>
          </cell>
          <cell r="G9">
            <v>4.7</v>
          </cell>
          <cell r="H9">
            <v>68</v>
          </cell>
          <cell r="I9">
            <v>-3</v>
          </cell>
          <cell r="J9">
            <v>3</v>
          </cell>
          <cell r="K9" t="str">
            <v>-</v>
          </cell>
          <cell r="L9">
            <v>3</v>
          </cell>
          <cell r="M9" t="str">
            <v>3.33,0&lt;=3.37,0</v>
          </cell>
          <cell r="N9">
            <v>67</v>
          </cell>
          <cell r="O9">
            <v>106</v>
          </cell>
          <cell r="P9">
            <v>3</v>
          </cell>
          <cell r="Q9">
            <v>4</v>
          </cell>
          <cell r="R9">
            <v>3</v>
          </cell>
          <cell r="S9">
            <v>4.9000000000000004</v>
          </cell>
          <cell r="T9">
            <v>68</v>
          </cell>
          <cell r="U9">
            <v>0</v>
          </cell>
          <cell r="V9">
            <v>3</v>
          </cell>
          <cell r="W9" t="str">
            <v>-</v>
          </cell>
          <cell r="X9">
            <v>3</v>
          </cell>
        </row>
        <row r="10">
          <cell r="A10" t="str">
            <v>3.19,0&lt;=3.22,0</v>
          </cell>
          <cell r="B10">
            <v>66</v>
          </cell>
          <cell r="C10">
            <v>119</v>
          </cell>
          <cell r="D10">
            <v>4</v>
          </cell>
          <cell r="E10">
            <v>5</v>
          </cell>
          <cell r="F10">
            <v>4</v>
          </cell>
          <cell r="G10" t="str">
            <v xml:space="preserve"> - </v>
          </cell>
          <cell r="H10">
            <v>67</v>
          </cell>
          <cell r="I10" t="str">
            <v>-</v>
          </cell>
          <cell r="J10">
            <v>4</v>
          </cell>
          <cell r="K10" t="str">
            <v>-</v>
          </cell>
          <cell r="L10">
            <v>4</v>
          </cell>
          <cell r="M10" t="str">
            <v>3.37,0&lt;=3.41,0</v>
          </cell>
          <cell r="N10">
            <v>66</v>
          </cell>
          <cell r="O10">
            <v>108</v>
          </cell>
          <cell r="P10">
            <v>4</v>
          </cell>
          <cell r="Q10">
            <v>5</v>
          </cell>
          <cell r="R10">
            <v>4</v>
          </cell>
          <cell r="S10" t="str">
            <v xml:space="preserve"> - </v>
          </cell>
          <cell r="T10">
            <v>67</v>
          </cell>
          <cell r="U10" t="str">
            <v>-</v>
          </cell>
          <cell r="V10">
            <v>4</v>
          </cell>
          <cell r="W10">
            <v>2</v>
          </cell>
          <cell r="X10">
            <v>4</v>
          </cell>
        </row>
        <row r="11">
          <cell r="A11" t="str">
            <v>3.22,0&lt;=3.25,0</v>
          </cell>
          <cell r="B11">
            <v>65</v>
          </cell>
          <cell r="C11">
            <v>122</v>
          </cell>
          <cell r="D11">
            <v>5</v>
          </cell>
          <cell r="E11">
            <v>6</v>
          </cell>
          <cell r="F11">
            <v>5</v>
          </cell>
          <cell r="G11">
            <v>4.8</v>
          </cell>
          <cell r="H11">
            <v>66</v>
          </cell>
          <cell r="I11">
            <v>-2</v>
          </cell>
          <cell r="J11">
            <v>5</v>
          </cell>
          <cell r="K11" t="str">
            <v>-</v>
          </cell>
          <cell r="L11">
            <v>5</v>
          </cell>
          <cell r="M11" t="str">
            <v>3.41,0&lt;=3.45,0</v>
          </cell>
          <cell r="N11">
            <v>65</v>
          </cell>
          <cell r="O11">
            <v>110</v>
          </cell>
          <cell r="P11">
            <v>5</v>
          </cell>
          <cell r="Q11" t="str">
            <v>-</v>
          </cell>
          <cell r="R11">
            <v>5</v>
          </cell>
          <cell r="S11">
            <v>5</v>
          </cell>
          <cell r="T11">
            <v>66</v>
          </cell>
          <cell r="U11">
            <v>1</v>
          </cell>
          <cell r="V11">
            <v>5</v>
          </cell>
          <cell r="W11" t="str">
            <v>-</v>
          </cell>
          <cell r="X11">
            <v>5</v>
          </cell>
        </row>
        <row r="12">
          <cell r="A12" t="str">
            <v>3.25,0&lt;=3.28,0</v>
          </cell>
          <cell r="B12">
            <v>64</v>
          </cell>
          <cell r="C12">
            <v>125</v>
          </cell>
          <cell r="D12">
            <v>6</v>
          </cell>
          <cell r="E12">
            <v>7</v>
          </cell>
          <cell r="F12">
            <v>6</v>
          </cell>
          <cell r="G12" t="str">
            <v xml:space="preserve"> - </v>
          </cell>
          <cell r="H12">
            <v>65</v>
          </cell>
          <cell r="I12" t="str">
            <v>-</v>
          </cell>
          <cell r="J12">
            <v>6</v>
          </cell>
          <cell r="K12" t="str">
            <v>-</v>
          </cell>
          <cell r="L12">
            <v>6</v>
          </cell>
          <cell r="M12" t="str">
            <v>3.45,0&lt;=3.48,0</v>
          </cell>
          <cell r="N12">
            <v>64</v>
          </cell>
          <cell r="O12">
            <v>112</v>
          </cell>
          <cell r="P12">
            <v>6</v>
          </cell>
          <cell r="Q12">
            <v>6</v>
          </cell>
          <cell r="R12">
            <v>6</v>
          </cell>
          <cell r="S12" t="str">
            <v xml:space="preserve"> - </v>
          </cell>
          <cell r="T12">
            <v>65</v>
          </cell>
          <cell r="U12" t="str">
            <v>-</v>
          </cell>
          <cell r="V12">
            <v>6</v>
          </cell>
          <cell r="W12">
            <v>3</v>
          </cell>
          <cell r="X12">
            <v>6</v>
          </cell>
        </row>
        <row r="13">
          <cell r="A13" t="str">
            <v>3.28,0&lt;=3.31,0</v>
          </cell>
          <cell r="B13">
            <v>63</v>
          </cell>
          <cell r="C13">
            <v>131</v>
          </cell>
          <cell r="D13">
            <v>8</v>
          </cell>
          <cell r="E13">
            <v>8</v>
          </cell>
          <cell r="F13">
            <v>7</v>
          </cell>
          <cell r="G13" t="str">
            <v xml:space="preserve"> - </v>
          </cell>
          <cell r="H13">
            <v>64</v>
          </cell>
          <cell r="I13">
            <v>-1</v>
          </cell>
          <cell r="J13">
            <v>7</v>
          </cell>
          <cell r="K13" t="str">
            <v>-</v>
          </cell>
          <cell r="L13">
            <v>7</v>
          </cell>
          <cell r="M13" t="str">
            <v>3.48,0&lt;=3.51,0</v>
          </cell>
          <cell r="N13">
            <v>63</v>
          </cell>
          <cell r="O13">
            <v>114</v>
          </cell>
          <cell r="P13">
            <v>7</v>
          </cell>
          <cell r="Q13" t="str">
            <v>-</v>
          </cell>
          <cell r="R13">
            <v>7</v>
          </cell>
          <cell r="S13">
            <v>5.0999999999999996</v>
          </cell>
          <cell r="T13">
            <v>64</v>
          </cell>
          <cell r="U13">
            <v>2</v>
          </cell>
          <cell r="V13">
            <v>7</v>
          </cell>
          <cell r="W13" t="str">
            <v>-</v>
          </cell>
          <cell r="X13">
            <v>7</v>
          </cell>
        </row>
        <row r="14">
          <cell r="A14" t="str">
            <v>3.31,0&lt;=3.34,0</v>
          </cell>
          <cell r="B14">
            <v>62</v>
          </cell>
          <cell r="C14">
            <v>134</v>
          </cell>
          <cell r="D14">
            <v>9</v>
          </cell>
          <cell r="E14">
            <v>9</v>
          </cell>
          <cell r="F14">
            <v>8</v>
          </cell>
          <cell r="G14">
            <v>4.9000000000000004</v>
          </cell>
          <cell r="H14">
            <v>63</v>
          </cell>
          <cell r="I14" t="str">
            <v>-</v>
          </cell>
          <cell r="J14">
            <v>8</v>
          </cell>
          <cell r="K14" t="str">
            <v>-</v>
          </cell>
          <cell r="L14">
            <v>8</v>
          </cell>
          <cell r="M14" t="str">
            <v>3.51,0&lt;=3.54,0</v>
          </cell>
          <cell r="N14">
            <v>62</v>
          </cell>
          <cell r="O14">
            <v>116</v>
          </cell>
          <cell r="P14">
            <v>8</v>
          </cell>
          <cell r="Q14">
            <v>7</v>
          </cell>
          <cell r="R14">
            <v>8</v>
          </cell>
          <cell r="S14" t="str">
            <v xml:space="preserve"> - </v>
          </cell>
          <cell r="T14">
            <v>63</v>
          </cell>
          <cell r="U14" t="str">
            <v>-</v>
          </cell>
          <cell r="V14">
            <v>8</v>
          </cell>
          <cell r="W14">
            <v>4</v>
          </cell>
          <cell r="X14">
            <v>8</v>
          </cell>
        </row>
        <row r="15">
          <cell r="A15" t="str">
            <v>3.34,0&lt;=3.37,0</v>
          </cell>
          <cell r="B15">
            <v>61</v>
          </cell>
          <cell r="C15">
            <v>137</v>
          </cell>
          <cell r="D15">
            <v>10</v>
          </cell>
          <cell r="E15">
            <v>10</v>
          </cell>
          <cell r="F15">
            <v>9</v>
          </cell>
          <cell r="G15" t="str">
            <v xml:space="preserve"> - </v>
          </cell>
          <cell r="H15">
            <v>62</v>
          </cell>
          <cell r="I15">
            <v>0</v>
          </cell>
          <cell r="J15">
            <v>9</v>
          </cell>
          <cell r="K15" t="str">
            <v>-</v>
          </cell>
          <cell r="L15">
            <v>9</v>
          </cell>
          <cell r="M15" t="str">
            <v>3.54,0&lt;=3.57,0</v>
          </cell>
          <cell r="N15">
            <v>61</v>
          </cell>
          <cell r="O15">
            <v>118</v>
          </cell>
          <cell r="P15">
            <v>9</v>
          </cell>
          <cell r="Q15" t="str">
            <v>-</v>
          </cell>
          <cell r="R15">
            <v>9</v>
          </cell>
          <cell r="S15">
            <v>5.2</v>
          </cell>
          <cell r="T15">
            <v>62</v>
          </cell>
          <cell r="U15">
            <v>3</v>
          </cell>
          <cell r="V15">
            <v>9</v>
          </cell>
          <cell r="W15" t="str">
            <v>-</v>
          </cell>
          <cell r="X15">
            <v>9</v>
          </cell>
        </row>
        <row r="16">
          <cell r="A16" t="str">
            <v>3.37,0&lt;=3.40,0</v>
          </cell>
          <cell r="B16">
            <v>60</v>
          </cell>
          <cell r="C16">
            <v>138</v>
          </cell>
          <cell r="D16">
            <v>7</v>
          </cell>
          <cell r="E16" t="str">
            <v xml:space="preserve"> - </v>
          </cell>
          <cell r="F16">
            <v>10</v>
          </cell>
          <cell r="G16" t="str">
            <v xml:space="preserve"> - </v>
          </cell>
          <cell r="H16">
            <v>61</v>
          </cell>
          <cell r="I16" t="str">
            <v>-</v>
          </cell>
          <cell r="J16">
            <v>10</v>
          </cell>
          <cell r="K16" t="str">
            <v>-</v>
          </cell>
          <cell r="L16">
            <v>10</v>
          </cell>
          <cell r="M16" t="str">
            <v>3.57,0&lt;=4.00,0</v>
          </cell>
          <cell r="N16">
            <v>60</v>
          </cell>
          <cell r="O16">
            <v>120</v>
          </cell>
          <cell r="P16">
            <v>10</v>
          </cell>
          <cell r="Q16">
            <v>8</v>
          </cell>
          <cell r="R16">
            <v>10</v>
          </cell>
          <cell r="S16" t="str">
            <v xml:space="preserve"> - </v>
          </cell>
          <cell r="T16">
            <v>61</v>
          </cell>
          <cell r="U16" t="str">
            <v>-</v>
          </cell>
          <cell r="V16">
            <v>10</v>
          </cell>
          <cell r="W16">
            <v>5</v>
          </cell>
          <cell r="X16">
            <v>10</v>
          </cell>
        </row>
        <row r="17">
          <cell r="A17" t="str">
            <v>3.40,0&lt;=3.42,0</v>
          </cell>
          <cell r="B17">
            <v>59</v>
          </cell>
          <cell r="C17">
            <v>140</v>
          </cell>
          <cell r="D17">
            <v>11</v>
          </cell>
          <cell r="E17">
            <v>11</v>
          </cell>
          <cell r="F17">
            <v>11</v>
          </cell>
          <cell r="G17">
            <v>5</v>
          </cell>
          <cell r="H17">
            <v>60</v>
          </cell>
          <cell r="I17" t="str">
            <v xml:space="preserve"> - </v>
          </cell>
          <cell r="J17">
            <v>11</v>
          </cell>
          <cell r="K17" t="str">
            <v>-</v>
          </cell>
          <cell r="L17">
            <v>11</v>
          </cell>
          <cell r="M17" t="str">
            <v>4.00,0&lt;=4.03,0</v>
          </cell>
          <cell r="N17">
            <v>59</v>
          </cell>
          <cell r="O17">
            <v>122</v>
          </cell>
          <cell r="P17">
            <v>11</v>
          </cell>
          <cell r="Q17" t="str">
            <v>-</v>
          </cell>
          <cell r="R17">
            <v>11</v>
          </cell>
          <cell r="S17">
            <v>5.3</v>
          </cell>
          <cell r="T17">
            <v>60</v>
          </cell>
          <cell r="U17">
            <v>4</v>
          </cell>
          <cell r="V17">
            <v>11</v>
          </cell>
          <cell r="W17" t="str">
            <v>-</v>
          </cell>
          <cell r="X17">
            <v>11</v>
          </cell>
        </row>
        <row r="18">
          <cell r="A18" t="str">
            <v>3.42,0&lt;=3.44,0</v>
          </cell>
          <cell r="B18">
            <v>58</v>
          </cell>
          <cell r="C18">
            <v>143</v>
          </cell>
          <cell r="D18">
            <v>12</v>
          </cell>
          <cell r="E18" t="str">
            <v xml:space="preserve"> - </v>
          </cell>
          <cell r="F18">
            <v>12</v>
          </cell>
          <cell r="G18" t="str">
            <v xml:space="preserve"> - </v>
          </cell>
          <cell r="H18">
            <v>59</v>
          </cell>
          <cell r="I18">
            <v>1</v>
          </cell>
          <cell r="J18">
            <v>12</v>
          </cell>
          <cell r="K18" t="str">
            <v>-</v>
          </cell>
          <cell r="L18">
            <v>12</v>
          </cell>
          <cell r="M18" t="str">
            <v>4.03,0&lt;=4.06,0</v>
          </cell>
          <cell r="N18">
            <v>58</v>
          </cell>
          <cell r="O18">
            <v>124</v>
          </cell>
          <cell r="P18">
            <v>12</v>
          </cell>
          <cell r="Q18">
            <v>9</v>
          </cell>
          <cell r="R18">
            <v>12</v>
          </cell>
          <cell r="S18" t="str">
            <v xml:space="preserve"> - </v>
          </cell>
          <cell r="T18">
            <v>59</v>
          </cell>
          <cell r="U18" t="str">
            <v>-</v>
          </cell>
          <cell r="V18">
            <v>12</v>
          </cell>
          <cell r="W18">
            <v>6</v>
          </cell>
          <cell r="X18">
            <v>12</v>
          </cell>
        </row>
        <row r="19">
          <cell r="A19" t="str">
            <v>3.44,0&lt;=3.46,0</v>
          </cell>
          <cell r="B19">
            <v>57</v>
          </cell>
          <cell r="C19">
            <v>146</v>
          </cell>
          <cell r="D19">
            <v>13</v>
          </cell>
          <cell r="E19">
            <v>12</v>
          </cell>
          <cell r="F19">
            <v>13</v>
          </cell>
          <cell r="G19" t="str">
            <v xml:space="preserve"> - </v>
          </cell>
          <cell r="H19">
            <v>58</v>
          </cell>
          <cell r="I19" t="str">
            <v xml:space="preserve"> - </v>
          </cell>
          <cell r="J19">
            <v>13</v>
          </cell>
          <cell r="K19">
            <v>1</v>
          </cell>
          <cell r="L19">
            <v>13</v>
          </cell>
          <cell r="M19" t="str">
            <v>4.06,0&lt;=4.09,0</v>
          </cell>
          <cell r="N19">
            <v>57</v>
          </cell>
          <cell r="O19">
            <v>126</v>
          </cell>
          <cell r="P19">
            <v>13</v>
          </cell>
          <cell r="Q19" t="str">
            <v>-</v>
          </cell>
          <cell r="R19">
            <v>13</v>
          </cell>
          <cell r="S19" t="str">
            <v xml:space="preserve"> - </v>
          </cell>
          <cell r="T19">
            <v>58</v>
          </cell>
          <cell r="U19">
            <v>5</v>
          </cell>
          <cell r="V19">
            <v>13</v>
          </cell>
          <cell r="W19" t="str">
            <v>-</v>
          </cell>
          <cell r="X19">
            <v>13</v>
          </cell>
        </row>
        <row r="20">
          <cell r="A20" t="str">
            <v>3.46,0&lt;=3.48,0</v>
          </cell>
          <cell r="B20">
            <v>56</v>
          </cell>
          <cell r="C20">
            <v>148</v>
          </cell>
          <cell r="D20">
            <v>14</v>
          </cell>
          <cell r="E20" t="str">
            <v xml:space="preserve"> - </v>
          </cell>
          <cell r="F20">
            <v>14</v>
          </cell>
          <cell r="G20">
            <v>5.0999999999999996</v>
          </cell>
          <cell r="H20">
            <v>57</v>
          </cell>
          <cell r="I20" t="str">
            <v>-</v>
          </cell>
          <cell r="J20">
            <v>14</v>
          </cell>
          <cell r="K20" t="str">
            <v>-</v>
          </cell>
          <cell r="L20">
            <v>14</v>
          </cell>
          <cell r="M20" t="str">
            <v>4.09,0&lt;=4.12,0</v>
          </cell>
          <cell r="N20">
            <v>56</v>
          </cell>
          <cell r="O20">
            <v>128</v>
          </cell>
          <cell r="P20">
            <v>14</v>
          </cell>
          <cell r="Q20">
            <v>10</v>
          </cell>
          <cell r="R20">
            <v>14</v>
          </cell>
          <cell r="S20">
            <v>5.4</v>
          </cell>
          <cell r="T20">
            <v>57</v>
          </cell>
          <cell r="U20" t="str">
            <v>-</v>
          </cell>
          <cell r="V20">
            <v>14</v>
          </cell>
          <cell r="W20">
            <v>7</v>
          </cell>
          <cell r="X20">
            <v>14</v>
          </cell>
        </row>
        <row r="21">
          <cell r="A21" t="str">
            <v>3.48,0&lt;=3.50,0</v>
          </cell>
          <cell r="B21">
            <v>55</v>
          </cell>
          <cell r="C21">
            <v>150</v>
          </cell>
          <cell r="D21">
            <v>15</v>
          </cell>
          <cell r="E21">
            <v>13</v>
          </cell>
          <cell r="F21">
            <v>15</v>
          </cell>
          <cell r="G21" t="str">
            <v xml:space="preserve"> - </v>
          </cell>
          <cell r="H21">
            <v>56</v>
          </cell>
          <cell r="I21">
            <v>2</v>
          </cell>
          <cell r="J21">
            <v>15</v>
          </cell>
          <cell r="K21" t="str">
            <v xml:space="preserve"> - </v>
          </cell>
          <cell r="L21">
            <v>15</v>
          </cell>
          <cell r="M21" t="str">
            <v>4.12,0&lt;=4.15,0</v>
          </cell>
          <cell r="N21">
            <v>55</v>
          </cell>
          <cell r="O21">
            <v>130</v>
          </cell>
          <cell r="P21">
            <v>15</v>
          </cell>
          <cell r="Q21" t="str">
            <v>-</v>
          </cell>
          <cell r="R21">
            <v>15</v>
          </cell>
          <cell r="S21" t="str">
            <v xml:space="preserve"> - </v>
          </cell>
          <cell r="T21">
            <v>56</v>
          </cell>
          <cell r="U21">
            <v>6</v>
          </cell>
          <cell r="V21">
            <v>15</v>
          </cell>
          <cell r="W21" t="str">
            <v>-</v>
          </cell>
          <cell r="X21">
            <v>15</v>
          </cell>
        </row>
        <row r="22">
          <cell r="A22" t="str">
            <v>3.50,0&lt;=3.52,0</v>
          </cell>
          <cell r="B22">
            <v>54</v>
          </cell>
          <cell r="C22">
            <v>152</v>
          </cell>
          <cell r="D22">
            <v>16</v>
          </cell>
          <cell r="E22" t="str">
            <v xml:space="preserve"> - </v>
          </cell>
          <cell r="F22">
            <v>16</v>
          </cell>
          <cell r="G22" t="str">
            <v xml:space="preserve"> - </v>
          </cell>
          <cell r="H22">
            <v>55</v>
          </cell>
          <cell r="I22" t="str">
            <v>-</v>
          </cell>
          <cell r="J22">
            <v>16</v>
          </cell>
          <cell r="K22" t="str">
            <v xml:space="preserve"> - </v>
          </cell>
          <cell r="L22">
            <v>16</v>
          </cell>
          <cell r="M22" t="str">
            <v>4.15,0&lt;=4.17,0</v>
          </cell>
          <cell r="N22">
            <v>54</v>
          </cell>
          <cell r="O22">
            <v>132</v>
          </cell>
          <cell r="P22">
            <v>16</v>
          </cell>
          <cell r="Q22">
            <v>11</v>
          </cell>
          <cell r="R22">
            <v>16</v>
          </cell>
          <cell r="S22" t="str">
            <v xml:space="preserve"> - </v>
          </cell>
          <cell r="T22">
            <v>55</v>
          </cell>
          <cell r="U22" t="str">
            <v>-</v>
          </cell>
          <cell r="V22">
            <v>16</v>
          </cell>
          <cell r="W22">
            <v>8</v>
          </cell>
          <cell r="X22">
            <v>16</v>
          </cell>
        </row>
        <row r="23">
          <cell r="A23" t="str">
            <v>3.52,0&lt;=3.54,0</v>
          </cell>
          <cell r="B23">
            <v>53</v>
          </cell>
          <cell r="C23">
            <v>154</v>
          </cell>
          <cell r="D23">
            <v>17</v>
          </cell>
          <cell r="E23">
            <v>14</v>
          </cell>
          <cell r="F23">
            <v>17</v>
          </cell>
          <cell r="G23">
            <v>5.2</v>
          </cell>
          <cell r="H23">
            <v>54</v>
          </cell>
          <cell r="I23" t="str">
            <v xml:space="preserve"> - </v>
          </cell>
          <cell r="J23">
            <v>17</v>
          </cell>
          <cell r="K23">
            <v>2</v>
          </cell>
          <cell r="L23">
            <v>17</v>
          </cell>
          <cell r="M23" t="str">
            <v>4.17,0&lt;=4.19,0</v>
          </cell>
          <cell r="N23">
            <v>53</v>
          </cell>
          <cell r="O23">
            <v>134</v>
          </cell>
          <cell r="P23">
            <v>17</v>
          </cell>
          <cell r="Q23" t="str">
            <v>-</v>
          </cell>
          <cell r="R23">
            <v>17</v>
          </cell>
          <cell r="S23">
            <v>5.5</v>
          </cell>
          <cell r="T23">
            <v>54</v>
          </cell>
          <cell r="U23" t="str">
            <v>-</v>
          </cell>
          <cell r="V23">
            <v>17</v>
          </cell>
          <cell r="W23" t="str">
            <v>-</v>
          </cell>
          <cell r="X23">
            <v>17</v>
          </cell>
        </row>
        <row r="24">
          <cell r="A24" t="str">
            <v>3.54,0&lt;=3.56,0</v>
          </cell>
          <cell r="B24">
            <v>52</v>
          </cell>
          <cell r="C24">
            <v>156</v>
          </cell>
          <cell r="D24">
            <v>18</v>
          </cell>
          <cell r="E24" t="str">
            <v xml:space="preserve"> - </v>
          </cell>
          <cell r="F24">
            <v>18</v>
          </cell>
          <cell r="G24" t="str">
            <v xml:space="preserve"> - </v>
          </cell>
          <cell r="H24">
            <v>53</v>
          </cell>
          <cell r="I24">
            <v>3</v>
          </cell>
          <cell r="J24">
            <v>18</v>
          </cell>
          <cell r="K24" t="str">
            <v xml:space="preserve"> - </v>
          </cell>
          <cell r="L24">
            <v>18</v>
          </cell>
          <cell r="M24" t="str">
            <v>4.19,0&lt;=4.21,0</v>
          </cell>
          <cell r="N24">
            <v>52</v>
          </cell>
          <cell r="O24">
            <v>136</v>
          </cell>
          <cell r="P24">
            <v>18</v>
          </cell>
          <cell r="Q24">
            <v>12</v>
          </cell>
          <cell r="R24">
            <v>18</v>
          </cell>
          <cell r="S24" t="str">
            <v xml:space="preserve"> - </v>
          </cell>
          <cell r="T24">
            <v>53</v>
          </cell>
          <cell r="U24">
            <v>7</v>
          </cell>
          <cell r="V24">
            <v>18</v>
          </cell>
          <cell r="W24">
            <v>9</v>
          </cell>
          <cell r="X24">
            <v>18</v>
          </cell>
        </row>
        <row r="25">
          <cell r="A25" t="str">
            <v>3.56,0&lt;=3.58,0</v>
          </cell>
          <cell r="B25">
            <v>51</v>
          </cell>
          <cell r="C25">
            <v>158</v>
          </cell>
          <cell r="D25">
            <v>19</v>
          </cell>
          <cell r="E25">
            <v>15</v>
          </cell>
          <cell r="F25">
            <v>19</v>
          </cell>
          <cell r="G25" t="str">
            <v xml:space="preserve"> - </v>
          </cell>
          <cell r="H25">
            <v>52</v>
          </cell>
          <cell r="I25" t="str">
            <v xml:space="preserve"> - </v>
          </cell>
          <cell r="J25">
            <v>19</v>
          </cell>
          <cell r="K25" t="str">
            <v xml:space="preserve"> - </v>
          </cell>
          <cell r="L25">
            <v>19</v>
          </cell>
          <cell r="M25" t="str">
            <v>4.21,0&lt;=4.23,0</v>
          </cell>
          <cell r="N25">
            <v>51</v>
          </cell>
          <cell r="O25">
            <v>138</v>
          </cell>
          <cell r="P25">
            <v>19</v>
          </cell>
          <cell r="Q25" t="str">
            <v>-</v>
          </cell>
          <cell r="R25">
            <v>19</v>
          </cell>
          <cell r="S25" t="str">
            <v xml:space="preserve"> - </v>
          </cell>
          <cell r="T25">
            <v>52</v>
          </cell>
          <cell r="U25" t="str">
            <v>-</v>
          </cell>
          <cell r="V25">
            <v>19</v>
          </cell>
          <cell r="W25" t="str">
            <v>-</v>
          </cell>
          <cell r="X25">
            <v>19</v>
          </cell>
        </row>
        <row r="26">
          <cell r="A26" t="str">
            <v>3.58,0&lt;=4.00,0</v>
          </cell>
          <cell r="B26">
            <v>50</v>
          </cell>
          <cell r="C26">
            <v>160</v>
          </cell>
          <cell r="D26">
            <v>20</v>
          </cell>
          <cell r="E26" t="str">
            <v xml:space="preserve"> - </v>
          </cell>
          <cell r="F26">
            <v>20</v>
          </cell>
          <cell r="G26" t="str">
            <v xml:space="preserve"> - </v>
          </cell>
          <cell r="H26">
            <v>51</v>
          </cell>
          <cell r="I26" t="str">
            <v xml:space="preserve"> - </v>
          </cell>
          <cell r="J26">
            <v>20</v>
          </cell>
          <cell r="K26" t="str">
            <v xml:space="preserve"> - </v>
          </cell>
          <cell r="L26">
            <v>20</v>
          </cell>
          <cell r="M26" t="str">
            <v>4.23,0&lt;=4.25,0</v>
          </cell>
          <cell r="N26">
            <v>50</v>
          </cell>
          <cell r="O26">
            <v>140</v>
          </cell>
          <cell r="P26">
            <v>20</v>
          </cell>
          <cell r="Q26">
            <v>13</v>
          </cell>
          <cell r="R26">
            <v>20</v>
          </cell>
          <cell r="S26" t="str">
            <v xml:space="preserve"> - </v>
          </cell>
          <cell r="T26">
            <v>51</v>
          </cell>
          <cell r="U26" t="str">
            <v>-</v>
          </cell>
          <cell r="V26">
            <v>20</v>
          </cell>
          <cell r="W26">
            <v>10</v>
          </cell>
          <cell r="X26">
            <v>20</v>
          </cell>
        </row>
        <row r="27">
          <cell r="A27" t="str">
            <v>4.00,0&lt;=4.01,0</v>
          </cell>
          <cell r="B27">
            <v>49</v>
          </cell>
          <cell r="C27">
            <v>162</v>
          </cell>
          <cell r="D27">
            <v>21</v>
          </cell>
          <cell r="E27">
            <v>16</v>
          </cell>
          <cell r="F27">
            <v>21</v>
          </cell>
          <cell r="G27">
            <v>5.3</v>
          </cell>
          <cell r="H27">
            <v>50</v>
          </cell>
          <cell r="I27">
            <v>4</v>
          </cell>
          <cell r="J27">
            <v>21</v>
          </cell>
          <cell r="K27">
            <v>3</v>
          </cell>
          <cell r="L27">
            <v>21</v>
          </cell>
          <cell r="M27" t="str">
            <v>4.25,0&lt;=4.26,0</v>
          </cell>
          <cell r="N27">
            <v>49</v>
          </cell>
          <cell r="O27">
            <v>142</v>
          </cell>
          <cell r="P27">
            <v>21</v>
          </cell>
          <cell r="Q27" t="str">
            <v>-</v>
          </cell>
          <cell r="R27">
            <v>21</v>
          </cell>
          <cell r="S27">
            <v>5.6</v>
          </cell>
          <cell r="T27">
            <v>50</v>
          </cell>
          <cell r="U27">
            <v>8</v>
          </cell>
          <cell r="V27">
            <v>21</v>
          </cell>
          <cell r="W27" t="str">
            <v>-</v>
          </cell>
          <cell r="X27">
            <v>21</v>
          </cell>
        </row>
        <row r="28">
          <cell r="A28" t="str">
            <v>4.01,0&lt;=4.02,0</v>
          </cell>
          <cell r="B28">
            <v>48</v>
          </cell>
          <cell r="C28">
            <v>164</v>
          </cell>
          <cell r="D28">
            <v>22</v>
          </cell>
          <cell r="E28" t="str">
            <v xml:space="preserve"> - </v>
          </cell>
          <cell r="F28">
            <v>22</v>
          </cell>
          <cell r="G28" t="str">
            <v xml:space="preserve"> - </v>
          </cell>
          <cell r="H28">
            <v>49</v>
          </cell>
          <cell r="I28" t="str">
            <v xml:space="preserve"> - </v>
          </cell>
          <cell r="J28">
            <v>22</v>
          </cell>
          <cell r="K28" t="str">
            <v xml:space="preserve"> - </v>
          </cell>
          <cell r="L28">
            <v>22</v>
          </cell>
          <cell r="M28" t="str">
            <v>4.26,0&lt;=4.27,0</v>
          </cell>
          <cell r="N28">
            <v>48</v>
          </cell>
          <cell r="O28">
            <v>144</v>
          </cell>
          <cell r="P28">
            <v>22</v>
          </cell>
          <cell r="Q28">
            <v>14</v>
          </cell>
          <cell r="R28">
            <v>22</v>
          </cell>
          <cell r="S28" t="str">
            <v xml:space="preserve"> - </v>
          </cell>
          <cell r="T28">
            <v>49</v>
          </cell>
          <cell r="U28" t="str">
            <v xml:space="preserve"> - </v>
          </cell>
          <cell r="V28">
            <v>22</v>
          </cell>
          <cell r="W28">
            <v>11</v>
          </cell>
          <cell r="X28">
            <v>22</v>
          </cell>
        </row>
        <row r="29">
          <cell r="A29" t="str">
            <v>4.02,0&lt;=4.03,0</v>
          </cell>
          <cell r="B29">
            <v>47</v>
          </cell>
          <cell r="C29">
            <v>166</v>
          </cell>
          <cell r="D29">
            <v>23</v>
          </cell>
          <cell r="E29">
            <v>17</v>
          </cell>
          <cell r="F29">
            <v>23</v>
          </cell>
          <cell r="G29" t="str">
            <v xml:space="preserve"> - </v>
          </cell>
          <cell r="H29">
            <v>48</v>
          </cell>
          <cell r="I29" t="str">
            <v xml:space="preserve"> - </v>
          </cell>
          <cell r="J29">
            <v>23</v>
          </cell>
          <cell r="K29" t="str">
            <v xml:space="preserve"> - </v>
          </cell>
          <cell r="L29">
            <v>23</v>
          </cell>
          <cell r="M29" t="str">
            <v>4.27,0&lt;=4.28,0</v>
          </cell>
          <cell r="N29">
            <v>47</v>
          </cell>
          <cell r="O29">
            <v>146</v>
          </cell>
          <cell r="P29">
            <v>23</v>
          </cell>
          <cell r="Q29" t="str">
            <v>-</v>
          </cell>
          <cell r="R29">
            <v>23</v>
          </cell>
          <cell r="S29" t="str">
            <v xml:space="preserve"> - </v>
          </cell>
          <cell r="T29">
            <v>48</v>
          </cell>
          <cell r="U29" t="str">
            <v xml:space="preserve"> - </v>
          </cell>
          <cell r="V29">
            <v>23</v>
          </cell>
          <cell r="W29" t="str">
            <v>-</v>
          </cell>
          <cell r="X29">
            <v>23</v>
          </cell>
        </row>
        <row r="30">
          <cell r="A30" t="str">
            <v>4.03,0&lt;=4.04,0</v>
          </cell>
          <cell r="B30">
            <v>46</v>
          </cell>
          <cell r="C30">
            <v>168</v>
          </cell>
          <cell r="D30">
            <v>24</v>
          </cell>
          <cell r="E30" t="str">
            <v>-</v>
          </cell>
          <cell r="F30">
            <v>24</v>
          </cell>
          <cell r="G30" t="str">
            <v xml:space="preserve"> - </v>
          </cell>
          <cell r="H30">
            <v>47</v>
          </cell>
          <cell r="I30">
            <v>5</v>
          </cell>
          <cell r="J30">
            <v>24</v>
          </cell>
          <cell r="K30" t="str">
            <v xml:space="preserve"> - </v>
          </cell>
          <cell r="L30">
            <v>24</v>
          </cell>
          <cell r="M30" t="str">
            <v>4.28,0&lt;=4.29,0</v>
          </cell>
          <cell r="N30">
            <v>46</v>
          </cell>
          <cell r="O30">
            <v>148</v>
          </cell>
          <cell r="P30">
            <v>24</v>
          </cell>
          <cell r="Q30">
            <v>15</v>
          </cell>
          <cell r="R30">
            <v>24</v>
          </cell>
          <cell r="S30" t="str">
            <v xml:space="preserve"> - </v>
          </cell>
          <cell r="T30">
            <v>47</v>
          </cell>
          <cell r="U30">
            <v>9</v>
          </cell>
          <cell r="V30">
            <v>24</v>
          </cell>
          <cell r="W30">
            <v>12</v>
          </cell>
          <cell r="X30">
            <v>24</v>
          </cell>
        </row>
        <row r="31">
          <cell r="A31" t="str">
            <v>4.04,0&lt;=4.05,0</v>
          </cell>
          <cell r="B31">
            <v>45</v>
          </cell>
          <cell r="C31">
            <v>170</v>
          </cell>
          <cell r="D31">
            <v>25</v>
          </cell>
          <cell r="E31">
            <v>18</v>
          </cell>
          <cell r="F31">
            <v>25</v>
          </cell>
          <cell r="G31" t="str">
            <v xml:space="preserve"> - </v>
          </cell>
          <cell r="H31">
            <v>46</v>
          </cell>
          <cell r="I31" t="str">
            <v>-</v>
          </cell>
          <cell r="J31">
            <v>25</v>
          </cell>
          <cell r="K31">
            <v>4</v>
          </cell>
          <cell r="L31">
            <v>25</v>
          </cell>
          <cell r="M31" t="str">
            <v>4.29,0&lt;=4.30,0</v>
          </cell>
          <cell r="N31">
            <v>45</v>
          </cell>
          <cell r="O31">
            <v>150</v>
          </cell>
          <cell r="P31">
            <v>25</v>
          </cell>
          <cell r="Q31" t="str">
            <v xml:space="preserve"> - </v>
          </cell>
          <cell r="R31">
            <v>25</v>
          </cell>
          <cell r="S31" t="str">
            <v xml:space="preserve"> - </v>
          </cell>
          <cell r="T31">
            <v>46</v>
          </cell>
          <cell r="U31" t="str">
            <v>-</v>
          </cell>
          <cell r="V31">
            <v>25</v>
          </cell>
          <cell r="W31" t="str">
            <v>-</v>
          </cell>
          <cell r="X31">
            <v>25</v>
          </cell>
        </row>
        <row r="32">
          <cell r="A32" t="str">
            <v>4.05,0&lt;=4.06,0</v>
          </cell>
          <cell r="B32">
            <v>44</v>
          </cell>
          <cell r="C32">
            <v>172</v>
          </cell>
          <cell r="D32">
            <v>26</v>
          </cell>
          <cell r="E32" t="str">
            <v>-</v>
          </cell>
          <cell r="F32">
            <v>26</v>
          </cell>
          <cell r="G32">
            <v>5.4</v>
          </cell>
          <cell r="H32">
            <v>45</v>
          </cell>
          <cell r="I32" t="str">
            <v xml:space="preserve"> - </v>
          </cell>
          <cell r="J32">
            <v>26</v>
          </cell>
          <cell r="K32" t="str">
            <v xml:space="preserve"> - </v>
          </cell>
          <cell r="L32">
            <v>26</v>
          </cell>
          <cell r="M32" t="str">
            <v>4.30,0&lt;=4.32,0</v>
          </cell>
          <cell r="N32">
            <v>44</v>
          </cell>
          <cell r="O32">
            <v>152</v>
          </cell>
          <cell r="P32">
            <v>26</v>
          </cell>
          <cell r="Q32">
            <v>16</v>
          </cell>
          <cell r="R32">
            <v>26</v>
          </cell>
          <cell r="S32">
            <v>5.7</v>
          </cell>
          <cell r="T32">
            <v>45</v>
          </cell>
          <cell r="U32" t="str">
            <v xml:space="preserve"> - </v>
          </cell>
          <cell r="V32">
            <v>26</v>
          </cell>
          <cell r="W32">
            <v>13</v>
          </cell>
          <cell r="X32">
            <v>26</v>
          </cell>
        </row>
        <row r="33">
          <cell r="A33" t="str">
            <v>4.06,0&lt;=4.08,0</v>
          </cell>
          <cell r="B33">
            <v>43</v>
          </cell>
          <cell r="C33">
            <v>174</v>
          </cell>
          <cell r="D33">
            <v>27</v>
          </cell>
          <cell r="E33">
            <v>19</v>
          </cell>
          <cell r="F33">
            <v>27</v>
          </cell>
          <cell r="G33" t="str">
            <v xml:space="preserve"> - </v>
          </cell>
          <cell r="H33">
            <v>44</v>
          </cell>
          <cell r="I33">
            <v>6</v>
          </cell>
          <cell r="J33">
            <v>27</v>
          </cell>
          <cell r="K33" t="str">
            <v>-</v>
          </cell>
          <cell r="L33">
            <v>27</v>
          </cell>
          <cell r="M33" t="str">
            <v>4.32,0&lt;=4.34,0</v>
          </cell>
          <cell r="N33">
            <v>43</v>
          </cell>
          <cell r="O33">
            <v>154</v>
          </cell>
          <cell r="P33">
            <v>27</v>
          </cell>
          <cell r="Q33" t="str">
            <v>-</v>
          </cell>
          <cell r="R33">
            <v>27</v>
          </cell>
          <cell r="S33" t="str">
            <v xml:space="preserve"> - </v>
          </cell>
          <cell r="T33">
            <v>44</v>
          </cell>
          <cell r="U33">
            <v>10</v>
          </cell>
          <cell r="V33">
            <v>27</v>
          </cell>
          <cell r="W33" t="str">
            <v>-</v>
          </cell>
          <cell r="X33">
            <v>27</v>
          </cell>
        </row>
        <row r="34">
          <cell r="A34" t="str">
            <v>4.08,0&lt;=4.10,0</v>
          </cell>
          <cell r="B34">
            <v>42</v>
          </cell>
          <cell r="C34">
            <v>176</v>
          </cell>
          <cell r="D34">
            <v>28</v>
          </cell>
          <cell r="E34" t="str">
            <v>-</v>
          </cell>
          <cell r="F34">
            <v>28</v>
          </cell>
          <cell r="G34" t="str">
            <v xml:space="preserve"> - </v>
          </cell>
          <cell r="H34">
            <v>43</v>
          </cell>
          <cell r="I34" t="str">
            <v xml:space="preserve"> - </v>
          </cell>
          <cell r="J34">
            <v>28</v>
          </cell>
          <cell r="K34" t="str">
            <v xml:space="preserve"> - </v>
          </cell>
          <cell r="L34">
            <v>28</v>
          </cell>
          <cell r="M34" t="str">
            <v>4.34,0&lt;=4.36,0</v>
          </cell>
          <cell r="N34">
            <v>42</v>
          </cell>
          <cell r="O34">
            <v>156</v>
          </cell>
          <cell r="P34">
            <v>28</v>
          </cell>
          <cell r="Q34">
            <v>17</v>
          </cell>
          <cell r="R34">
            <v>28</v>
          </cell>
          <cell r="S34" t="str">
            <v xml:space="preserve"> - </v>
          </cell>
          <cell r="T34">
            <v>43</v>
          </cell>
          <cell r="U34" t="str">
            <v xml:space="preserve"> - </v>
          </cell>
          <cell r="V34">
            <v>28</v>
          </cell>
          <cell r="W34">
            <v>14</v>
          </cell>
          <cell r="X34">
            <v>28</v>
          </cell>
        </row>
        <row r="35">
          <cell r="A35" t="str">
            <v>4.10,0&lt;=4.12,0</v>
          </cell>
          <cell r="B35">
            <v>41</v>
          </cell>
          <cell r="C35">
            <v>178</v>
          </cell>
          <cell r="D35">
            <v>29</v>
          </cell>
          <cell r="E35">
            <v>20</v>
          </cell>
          <cell r="F35">
            <v>29</v>
          </cell>
          <cell r="G35" t="str">
            <v xml:space="preserve"> - </v>
          </cell>
          <cell r="H35">
            <v>42</v>
          </cell>
          <cell r="I35" t="str">
            <v>-</v>
          </cell>
          <cell r="J35">
            <v>29</v>
          </cell>
          <cell r="K35">
            <v>5</v>
          </cell>
          <cell r="L35">
            <v>29</v>
          </cell>
          <cell r="M35" t="str">
            <v>4.36,0&lt;=4.38,0</v>
          </cell>
          <cell r="N35">
            <v>41</v>
          </cell>
          <cell r="O35">
            <v>158</v>
          </cell>
          <cell r="P35">
            <v>29</v>
          </cell>
          <cell r="Q35" t="str">
            <v>-</v>
          </cell>
          <cell r="R35">
            <v>29</v>
          </cell>
          <cell r="S35" t="str">
            <v xml:space="preserve"> - </v>
          </cell>
          <cell r="T35">
            <v>42</v>
          </cell>
          <cell r="U35" t="str">
            <v>-</v>
          </cell>
          <cell r="V35">
            <v>29</v>
          </cell>
          <cell r="W35" t="str">
            <v>-</v>
          </cell>
          <cell r="X35">
            <v>29</v>
          </cell>
        </row>
        <row r="36">
          <cell r="A36" t="str">
            <v>4.12,0&lt;=4.14,0</v>
          </cell>
          <cell r="B36">
            <v>40</v>
          </cell>
          <cell r="C36">
            <v>180</v>
          </cell>
          <cell r="D36">
            <v>30</v>
          </cell>
          <cell r="E36" t="str">
            <v>-</v>
          </cell>
          <cell r="F36">
            <v>30</v>
          </cell>
          <cell r="G36" t="str">
            <v xml:space="preserve"> - </v>
          </cell>
          <cell r="H36">
            <v>41</v>
          </cell>
          <cell r="I36">
            <v>7</v>
          </cell>
          <cell r="J36">
            <v>30</v>
          </cell>
          <cell r="K36" t="str">
            <v xml:space="preserve"> - </v>
          </cell>
          <cell r="L36">
            <v>30</v>
          </cell>
          <cell r="M36" t="str">
            <v>4.38,0&lt;=4.40,0</v>
          </cell>
          <cell r="N36">
            <v>40</v>
          </cell>
          <cell r="O36">
            <v>160</v>
          </cell>
          <cell r="P36">
            <v>30</v>
          </cell>
          <cell r="Q36">
            <v>18</v>
          </cell>
          <cell r="R36">
            <v>30</v>
          </cell>
          <cell r="S36" t="str">
            <v xml:space="preserve"> - </v>
          </cell>
          <cell r="T36">
            <v>41</v>
          </cell>
          <cell r="U36">
            <v>11</v>
          </cell>
          <cell r="V36">
            <v>30</v>
          </cell>
          <cell r="W36">
            <v>15</v>
          </cell>
          <cell r="X36">
            <v>30</v>
          </cell>
        </row>
        <row r="37">
          <cell r="A37" t="str">
            <v>4.14,0&lt;=4.16,0</v>
          </cell>
          <cell r="B37">
            <v>39</v>
          </cell>
          <cell r="C37">
            <v>181</v>
          </cell>
          <cell r="D37">
            <v>31</v>
          </cell>
          <cell r="E37">
            <v>21</v>
          </cell>
          <cell r="F37">
            <v>31</v>
          </cell>
          <cell r="G37">
            <v>5.5</v>
          </cell>
          <cell r="H37">
            <v>40</v>
          </cell>
          <cell r="I37" t="str">
            <v xml:space="preserve"> - </v>
          </cell>
          <cell r="J37">
            <v>31</v>
          </cell>
          <cell r="K37" t="str">
            <v xml:space="preserve"> - </v>
          </cell>
          <cell r="L37">
            <v>31</v>
          </cell>
          <cell r="M37" t="str">
            <v>4.40,0&lt;=4.42,0</v>
          </cell>
          <cell r="N37">
            <v>39</v>
          </cell>
          <cell r="O37">
            <v>162</v>
          </cell>
          <cell r="P37">
            <v>31</v>
          </cell>
          <cell r="Q37" t="str">
            <v>-</v>
          </cell>
          <cell r="R37">
            <v>31</v>
          </cell>
          <cell r="S37">
            <v>5.8</v>
          </cell>
          <cell r="T37">
            <v>40</v>
          </cell>
          <cell r="U37" t="str">
            <v xml:space="preserve"> - </v>
          </cell>
          <cell r="V37">
            <v>31</v>
          </cell>
          <cell r="W37" t="str">
            <v>-</v>
          </cell>
          <cell r="X37">
            <v>31</v>
          </cell>
        </row>
        <row r="38">
          <cell r="A38" t="str">
            <v>4.16,0&lt;=4.18,0</v>
          </cell>
          <cell r="B38">
            <v>38</v>
          </cell>
          <cell r="C38">
            <v>182</v>
          </cell>
          <cell r="D38">
            <v>32</v>
          </cell>
          <cell r="E38" t="str">
            <v>-</v>
          </cell>
          <cell r="F38">
            <v>32</v>
          </cell>
          <cell r="G38" t="str">
            <v xml:space="preserve"> - </v>
          </cell>
          <cell r="H38">
            <v>39</v>
          </cell>
          <cell r="I38" t="str">
            <v xml:space="preserve"> - </v>
          </cell>
          <cell r="J38">
            <v>32</v>
          </cell>
          <cell r="K38" t="str">
            <v xml:space="preserve"> - </v>
          </cell>
          <cell r="L38">
            <v>32</v>
          </cell>
          <cell r="M38" t="str">
            <v>4.42,0&lt;=4.44,0</v>
          </cell>
          <cell r="N38">
            <v>38</v>
          </cell>
          <cell r="O38">
            <v>164</v>
          </cell>
          <cell r="P38">
            <v>32</v>
          </cell>
          <cell r="Q38">
            <v>19</v>
          </cell>
          <cell r="R38">
            <v>32</v>
          </cell>
          <cell r="S38" t="str">
            <v xml:space="preserve"> - </v>
          </cell>
          <cell r="T38">
            <v>39</v>
          </cell>
          <cell r="U38" t="str">
            <v>-</v>
          </cell>
          <cell r="V38">
            <v>32</v>
          </cell>
          <cell r="W38">
            <v>16</v>
          </cell>
          <cell r="X38">
            <v>32</v>
          </cell>
        </row>
        <row r="39">
          <cell r="A39" t="str">
            <v>4.18,0&lt;=4.20,0</v>
          </cell>
          <cell r="B39">
            <v>37</v>
          </cell>
          <cell r="C39">
            <v>183</v>
          </cell>
          <cell r="D39">
            <v>33</v>
          </cell>
          <cell r="E39">
            <v>22</v>
          </cell>
          <cell r="F39">
            <v>33</v>
          </cell>
          <cell r="G39" t="str">
            <v xml:space="preserve"> - </v>
          </cell>
          <cell r="H39">
            <v>38</v>
          </cell>
          <cell r="I39" t="str">
            <v>-</v>
          </cell>
          <cell r="J39">
            <v>33</v>
          </cell>
          <cell r="K39">
            <v>6</v>
          </cell>
          <cell r="L39">
            <v>33</v>
          </cell>
          <cell r="M39" t="str">
            <v>4.44,0&lt;=4.46,0</v>
          </cell>
          <cell r="N39">
            <v>37</v>
          </cell>
          <cell r="O39">
            <v>166</v>
          </cell>
          <cell r="P39">
            <v>33</v>
          </cell>
          <cell r="Q39" t="str">
            <v>-</v>
          </cell>
          <cell r="R39">
            <v>33</v>
          </cell>
          <cell r="S39" t="str">
            <v xml:space="preserve"> - </v>
          </cell>
          <cell r="T39">
            <v>38</v>
          </cell>
          <cell r="U39">
            <v>12</v>
          </cell>
          <cell r="V39">
            <v>33</v>
          </cell>
          <cell r="W39" t="str">
            <v>-</v>
          </cell>
          <cell r="X39">
            <v>33</v>
          </cell>
        </row>
        <row r="40">
          <cell r="A40" t="str">
            <v>4.20,0&lt;=4.22,0</v>
          </cell>
          <cell r="B40">
            <v>36</v>
          </cell>
          <cell r="C40">
            <v>184</v>
          </cell>
          <cell r="D40">
            <v>34</v>
          </cell>
          <cell r="E40" t="str">
            <v>-</v>
          </cell>
          <cell r="F40">
            <v>34</v>
          </cell>
          <cell r="G40" t="str">
            <v xml:space="preserve"> - </v>
          </cell>
          <cell r="H40">
            <v>37</v>
          </cell>
          <cell r="I40">
            <v>8</v>
          </cell>
          <cell r="J40">
            <v>34</v>
          </cell>
          <cell r="K40" t="str">
            <v xml:space="preserve"> - </v>
          </cell>
          <cell r="L40">
            <v>34</v>
          </cell>
          <cell r="M40" t="str">
            <v>4.46,0&lt;=4.48,0</v>
          </cell>
          <cell r="N40">
            <v>36</v>
          </cell>
          <cell r="O40">
            <v>168</v>
          </cell>
          <cell r="P40">
            <v>34</v>
          </cell>
          <cell r="Q40">
            <v>20</v>
          </cell>
          <cell r="R40">
            <v>34</v>
          </cell>
          <cell r="S40" t="str">
            <v xml:space="preserve"> - </v>
          </cell>
          <cell r="T40">
            <v>37</v>
          </cell>
          <cell r="U40" t="str">
            <v xml:space="preserve"> - </v>
          </cell>
          <cell r="V40">
            <v>34</v>
          </cell>
          <cell r="W40">
            <v>17</v>
          </cell>
          <cell r="X40">
            <v>34</v>
          </cell>
        </row>
        <row r="41">
          <cell r="A41" t="str">
            <v>4.22,0&lt;=4.24,0</v>
          </cell>
          <cell r="B41">
            <v>35</v>
          </cell>
          <cell r="C41">
            <v>185</v>
          </cell>
          <cell r="D41">
            <v>35</v>
          </cell>
          <cell r="E41">
            <v>23</v>
          </cell>
          <cell r="F41">
            <v>35</v>
          </cell>
          <cell r="G41">
            <v>5.6</v>
          </cell>
          <cell r="H41">
            <v>36</v>
          </cell>
          <cell r="I41" t="str">
            <v xml:space="preserve"> - </v>
          </cell>
          <cell r="J41">
            <v>35</v>
          </cell>
          <cell r="K41" t="str">
            <v xml:space="preserve"> - </v>
          </cell>
          <cell r="L41">
            <v>35</v>
          </cell>
          <cell r="M41" t="str">
            <v>4.48,0&lt;=4.50,0</v>
          </cell>
          <cell r="N41">
            <v>35</v>
          </cell>
          <cell r="O41">
            <v>170</v>
          </cell>
          <cell r="P41">
            <v>35</v>
          </cell>
          <cell r="Q41" t="str">
            <v>-</v>
          </cell>
          <cell r="R41">
            <v>35</v>
          </cell>
          <cell r="S41" t="str">
            <v xml:space="preserve"> - </v>
          </cell>
          <cell r="T41">
            <v>36</v>
          </cell>
          <cell r="U41" t="str">
            <v>-</v>
          </cell>
          <cell r="V41">
            <v>35</v>
          </cell>
          <cell r="W41" t="str">
            <v>-</v>
          </cell>
          <cell r="X41">
            <v>35</v>
          </cell>
        </row>
        <row r="42">
          <cell r="A42" t="str">
            <v>4.24,0&lt;=4.27,0</v>
          </cell>
          <cell r="B42">
            <v>34</v>
          </cell>
          <cell r="C42">
            <v>186</v>
          </cell>
          <cell r="D42">
            <v>36</v>
          </cell>
          <cell r="E42" t="str">
            <v>-</v>
          </cell>
          <cell r="F42">
            <v>36</v>
          </cell>
          <cell r="G42" t="str">
            <v xml:space="preserve"> - </v>
          </cell>
          <cell r="H42">
            <v>35</v>
          </cell>
          <cell r="I42" t="str">
            <v xml:space="preserve"> - </v>
          </cell>
          <cell r="J42">
            <v>36</v>
          </cell>
          <cell r="K42" t="str">
            <v xml:space="preserve"> - </v>
          </cell>
          <cell r="L42">
            <v>36</v>
          </cell>
          <cell r="M42" t="str">
            <v>4.50,0&lt;=4.53,0</v>
          </cell>
          <cell r="N42">
            <v>34</v>
          </cell>
          <cell r="O42">
            <v>171</v>
          </cell>
          <cell r="P42">
            <v>36</v>
          </cell>
          <cell r="Q42">
            <v>21</v>
          </cell>
          <cell r="R42">
            <v>36</v>
          </cell>
          <cell r="S42">
            <v>5.9</v>
          </cell>
          <cell r="T42">
            <v>35</v>
          </cell>
          <cell r="U42">
            <v>13</v>
          </cell>
          <cell r="V42">
            <v>36</v>
          </cell>
          <cell r="W42">
            <v>18</v>
          </cell>
          <cell r="X42">
            <v>36</v>
          </cell>
        </row>
        <row r="43">
          <cell r="A43" t="str">
            <v>4.27,0&lt;=4.30,0</v>
          </cell>
          <cell r="B43">
            <v>33</v>
          </cell>
          <cell r="C43">
            <v>187</v>
          </cell>
          <cell r="D43">
            <v>37</v>
          </cell>
          <cell r="E43">
            <v>24</v>
          </cell>
          <cell r="F43">
            <v>37</v>
          </cell>
          <cell r="G43" t="str">
            <v xml:space="preserve"> - </v>
          </cell>
          <cell r="H43">
            <v>34</v>
          </cell>
          <cell r="I43" t="str">
            <v>-</v>
          </cell>
          <cell r="J43">
            <v>37</v>
          </cell>
          <cell r="K43" t="str">
            <v xml:space="preserve"> - </v>
          </cell>
          <cell r="L43">
            <v>37</v>
          </cell>
          <cell r="M43" t="str">
            <v>4.53,0&lt;=4.56,0</v>
          </cell>
          <cell r="N43">
            <v>33</v>
          </cell>
          <cell r="O43">
            <v>172</v>
          </cell>
          <cell r="P43">
            <v>37</v>
          </cell>
          <cell r="Q43" t="str">
            <v>-</v>
          </cell>
          <cell r="R43">
            <v>37</v>
          </cell>
          <cell r="S43" t="str">
            <v xml:space="preserve"> - </v>
          </cell>
          <cell r="T43">
            <v>34</v>
          </cell>
          <cell r="U43" t="str">
            <v xml:space="preserve"> - </v>
          </cell>
          <cell r="V43">
            <v>37</v>
          </cell>
          <cell r="W43" t="str">
            <v>-</v>
          </cell>
          <cell r="X43">
            <v>37</v>
          </cell>
        </row>
        <row r="44">
          <cell r="A44" t="str">
            <v>4.30,0&lt;=4.33,0</v>
          </cell>
          <cell r="B44">
            <v>32</v>
          </cell>
          <cell r="C44">
            <v>188</v>
          </cell>
          <cell r="D44">
            <v>38</v>
          </cell>
          <cell r="E44" t="str">
            <v>-</v>
          </cell>
          <cell r="F44">
            <v>38</v>
          </cell>
          <cell r="G44" t="str">
            <v xml:space="preserve"> - </v>
          </cell>
          <cell r="H44">
            <v>33</v>
          </cell>
          <cell r="I44">
            <v>9</v>
          </cell>
          <cell r="J44">
            <v>38</v>
          </cell>
          <cell r="K44">
            <v>7</v>
          </cell>
          <cell r="L44">
            <v>38</v>
          </cell>
          <cell r="M44" t="str">
            <v>4.56,0&lt;=4.59,0</v>
          </cell>
          <cell r="N44">
            <v>32</v>
          </cell>
          <cell r="O44">
            <v>173</v>
          </cell>
          <cell r="P44">
            <v>38</v>
          </cell>
          <cell r="Q44">
            <v>22</v>
          </cell>
          <cell r="R44">
            <v>38</v>
          </cell>
          <cell r="S44" t="str">
            <v xml:space="preserve"> - </v>
          </cell>
          <cell r="T44">
            <v>33</v>
          </cell>
          <cell r="U44" t="str">
            <v>-</v>
          </cell>
          <cell r="V44">
            <v>38</v>
          </cell>
          <cell r="W44">
            <v>19</v>
          </cell>
          <cell r="X44">
            <v>38</v>
          </cell>
        </row>
        <row r="45">
          <cell r="A45" t="str">
            <v>4.33,0&lt;=4.36,0</v>
          </cell>
          <cell r="B45">
            <v>31</v>
          </cell>
          <cell r="C45">
            <v>189</v>
          </cell>
          <cell r="D45">
            <v>39</v>
          </cell>
          <cell r="E45">
            <v>25</v>
          </cell>
          <cell r="F45">
            <v>39</v>
          </cell>
          <cell r="G45">
            <v>5.7</v>
          </cell>
          <cell r="H45">
            <v>32</v>
          </cell>
          <cell r="I45" t="str">
            <v xml:space="preserve"> - </v>
          </cell>
          <cell r="J45">
            <v>39</v>
          </cell>
          <cell r="K45" t="str">
            <v xml:space="preserve"> - </v>
          </cell>
          <cell r="L45">
            <v>39</v>
          </cell>
          <cell r="M45" t="str">
            <v>4.59,0&lt;=5.02,0</v>
          </cell>
          <cell r="N45">
            <v>31</v>
          </cell>
          <cell r="O45">
            <v>174</v>
          </cell>
          <cell r="P45">
            <v>39</v>
          </cell>
          <cell r="Q45" t="str">
            <v>-</v>
          </cell>
          <cell r="R45">
            <v>39</v>
          </cell>
          <cell r="S45" t="str">
            <v xml:space="preserve"> - </v>
          </cell>
          <cell r="T45">
            <v>32</v>
          </cell>
          <cell r="U45">
            <v>14</v>
          </cell>
          <cell r="V45">
            <v>39</v>
          </cell>
          <cell r="W45" t="str">
            <v>-</v>
          </cell>
          <cell r="X45">
            <v>39</v>
          </cell>
        </row>
        <row r="46">
          <cell r="A46" t="str">
            <v>4.36,0&lt;=4.39,0</v>
          </cell>
          <cell r="B46">
            <v>30</v>
          </cell>
          <cell r="C46">
            <v>190</v>
          </cell>
          <cell r="D46">
            <v>40</v>
          </cell>
          <cell r="E46" t="str">
            <v>-</v>
          </cell>
          <cell r="F46">
            <v>40</v>
          </cell>
          <cell r="G46" t="str">
            <v xml:space="preserve"> - </v>
          </cell>
          <cell r="H46">
            <v>31</v>
          </cell>
          <cell r="I46" t="str">
            <v xml:space="preserve"> - </v>
          </cell>
          <cell r="J46">
            <v>40</v>
          </cell>
          <cell r="K46" t="str">
            <v xml:space="preserve"> - </v>
          </cell>
          <cell r="L46">
            <v>40</v>
          </cell>
          <cell r="M46" t="str">
            <v>5.02,0&lt;=5.05,0</v>
          </cell>
          <cell r="N46">
            <v>30</v>
          </cell>
          <cell r="O46">
            <v>175</v>
          </cell>
          <cell r="P46">
            <v>40</v>
          </cell>
          <cell r="Q46">
            <v>23</v>
          </cell>
          <cell r="R46">
            <v>40</v>
          </cell>
          <cell r="S46">
            <v>6</v>
          </cell>
          <cell r="T46">
            <v>31</v>
          </cell>
          <cell r="U46" t="str">
            <v xml:space="preserve"> - </v>
          </cell>
          <cell r="V46">
            <v>40</v>
          </cell>
          <cell r="W46">
            <v>20</v>
          </cell>
          <cell r="X46">
            <v>40</v>
          </cell>
        </row>
        <row r="47">
          <cell r="A47" t="str">
            <v>4.39,0&lt;=4.42,0</v>
          </cell>
          <cell r="B47">
            <v>29</v>
          </cell>
          <cell r="C47">
            <v>191</v>
          </cell>
          <cell r="D47">
            <v>41</v>
          </cell>
          <cell r="E47">
            <v>26</v>
          </cell>
          <cell r="F47">
            <v>41</v>
          </cell>
          <cell r="G47" t="str">
            <v xml:space="preserve"> - </v>
          </cell>
          <cell r="H47">
            <v>30</v>
          </cell>
          <cell r="I47" t="str">
            <v>-</v>
          </cell>
          <cell r="J47">
            <v>41</v>
          </cell>
          <cell r="K47" t="str">
            <v xml:space="preserve"> - </v>
          </cell>
          <cell r="L47">
            <v>41</v>
          </cell>
          <cell r="M47" t="str">
            <v>5.05,0&lt;=5.08,0</v>
          </cell>
          <cell r="N47">
            <v>29</v>
          </cell>
          <cell r="O47">
            <v>176</v>
          </cell>
          <cell r="P47">
            <v>41</v>
          </cell>
          <cell r="Q47" t="str">
            <v>-</v>
          </cell>
          <cell r="R47">
            <v>41</v>
          </cell>
          <cell r="S47" t="str">
            <v xml:space="preserve"> - </v>
          </cell>
          <cell r="T47">
            <v>30</v>
          </cell>
          <cell r="U47" t="str">
            <v>-</v>
          </cell>
          <cell r="V47">
            <v>41</v>
          </cell>
          <cell r="W47" t="str">
            <v>-</v>
          </cell>
          <cell r="X47">
            <v>41</v>
          </cell>
        </row>
        <row r="48">
          <cell r="A48" t="str">
            <v>4.42,0&lt;=4.45,0</v>
          </cell>
          <cell r="B48">
            <v>28</v>
          </cell>
          <cell r="C48">
            <v>192</v>
          </cell>
          <cell r="D48">
            <v>42</v>
          </cell>
          <cell r="E48" t="str">
            <v>-</v>
          </cell>
          <cell r="F48">
            <v>42</v>
          </cell>
          <cell r="G48">
            <v>5.8</v>
          </cell>
          <cell r="H48">
            <v>29</v>
          </cell>
          <cell r="I48">
            <v>10</v>
          </cell>
          <cell r="J48">
            <v>42</v>
          </cell>
          <cell r="K48" t="str">
            <v>-</v>
          </cell>
          <cell r="L48">
            <v>42</v>
          </cell>
          <cell r="M48" t="str">
            <v>5.08,0&lt;=5.11,0</v>
          </cell>
          <cell r="N48">
            <v>28</v>
          </cell>
          <cell r="O48">
            <v>177</v>
          </cell>
          <cell r="P48">
            <v>42</v>
          </cell>
          <cell r="Q48">
            <v>24</v>
          </cell>
          <cell r="R48">
            <v>42</v>
          </cell>
          <cell r="S48" t="str">
            <v xml:space="preserve"> - </v>
          </cell>
          <cell r="T48">
            <v>29</v>
          </cell>
          <cell r="U48">
            <v>15</v>
          </cell>
          <cell r="V48">
            <v>42</v>
          </cell>
          <cell r="W48">
            <v>21</v>
          </cell>
          <cell r="X48">
            <v>42</v>
          </cell>
        </row>
        <row r="49">
          <cell r="A49" t="str">
            <v>4.45,0&lt;=4.48,0</v>
          </cell>
          <cell r="B49">
            <v>27</v>
          </cell>
          <cell r="C49">
            <v>193</v>
          </cell>
          <cell r="D49">
            <v>43</v>
          </cell>
          <cell r="E49">
            <v>27</v>
          </cell>
          <cell r="F49">
            <v>43</v>
          </cell>
          <cell r="G49" t="str">
            <v xml:space="preserve"> - </v>
          </cell>
          <cell r="H49">
            <v>28</v>
          </cell>
          <cell r="I49" t="str">
            <v xml:space="preserve"> - </v>
          </cell>
          <cell r="J49">
            <v>43</v>
          </cell>
          <cell r="K49" t="str">
            <v xml:space="preserve"> - </v>
          </cell>
          <cell r="L49">
            <v>43</v>
          </cell>
          <cell r="M49" t="str">
            <v>5.11,0&lt;=5.14,0</v>
          </cell>
          <cell r="N49">
            <v>27</v>
          </cell>
          <cell r="O49">
            <v>178</v>
          </cell>
          <cell r="P49">
            <v>43</v>
          </cell>
          <cell r="Q49" t="str">
            <v>-</v>
          </cell>
          <cell r="R49">
            <v>43</v>
          </cell>
          <cell r="S49" t="str">
            <v xml:space="preserve"> - </v>
          </cell>
          <cell r="T49">
            <v>28</v>
          </cell>
          <cell r="U49" t="str">
            <v xml:space="preserve"> - </v>
          </cell>
          <cell r="V49">
            <v>43</v>
          </cell>
          <cell r="W49" t="str">
            <v>-</v>
          </cell>
          <cell r="X49">
            <v>43</v>
          </cell>
        </row>
        <row r="50">
          <cell r="A50" t="str">
            <v>4.48,0&lt;=4.51,0</v>
          </cell>
          <cell r="B50">
            <v>26</v>
          </cell>
          <cell r="C50">
            <v>194</v>
          </cell>
          <cell r="D50">
            <v>44</v>
          </cell>
          <cell r="E50" t="str">
            <v>-</v>
          </cell>
          <cell r="F50">
            <v>44</v>
          </cell>
          <cell r="G50" t="str">
            <v xml:space="preserve"> - </v>
          </cell>
          <cell r="H50">
            <v>27</v>
          </cell>
          <cell r="I50" t="str">
            <v>-</v>
          </cell>
          <cell r="J50">
            <v>44</v>
          </cell>
          <cell r="K50">
            <v>8</v>
          </cell>
          <cell r="L50">
            <v>44</v>
          </cell>
          <cell r="M50" t="str">
            <v>5.14,0&lt;=5.17,0</v>
          </cell>
          <cell r="N50">
            <v>26</v>
          </cell>
          <cell r="O50">
            <v>179</v>
          </cell>
          <cell r="P50">
            <v>44</v>
          </cell>
          <cell r="Q50">
            <v>25</v>
          </cell>
          <cell r="R50">
            <v>44</v>
          </cell>
          <cell r="S50">
            <v>6.1</v>
          </cell>
          <cell r="T50">
            <v>27</v>
          </cell>
          <cell r="U50" t="str">
            <v>-</v>
          </cell>
          <cell r="V50">
            <v>44</v>
          </cell>
          <cell r="W50">
            <v>22</v>
          </cell>
          <cell r="X50">
            <v>44</v>
          </cell>
        </row>
        <row r="51">
          <cell r="A51" t="str">
            <v>4.51,0&lt;=4.55,0</v>
          </cell>
          <cell r="B51">
            <v>25</v>
          </cell>
          <cell r="C51">
            <v>195</v>
          </cell>
          <cell r="D51">
            <v>45</v>
          </cell>
          <cell r="E51">
            <v>28</v>
          </cell>
          <cell r="F51">
            <v>45</v>
          </cell>
          <cell r="G51">
            <v>5.9</v>
          </cell>
          <cell r="H51">
            <v>26</v>
          </cell>
          <cell r="I51" t="str">
            <v xml:space="preserve"> - </v>
          </cell>
          <cell r="J51">
            <v>45</v>
          </cell>
          <cell r="K51" t="str">
            <v xml:space="preserve"> - </v>
          </cell>
          <cell r="L51">
            <v>45</v>
          </cell>
          <cell r="M51" t="str">
            <v>5.17,0&lt;=5.20,0</v>
          </cell>
          <cell r="N51">
            <v>25</v>
          </cell>
          <cell r="O51">
            <v>181</v>
          </cell>
          <cell r="P51">
            <v>46</v>
          </cell>
          <cell r="Q51" t="str">
            <v>-</v>
          </cell>
          <cell r="R51">
            <v>45</v>
          </cell>
          <cell r="S51" t="str">
            <v xml:space="preserve"> - </v>
          </cell>
          <cell r="T51">
            <v>26</v>
          </cell>
          <cell r="U51" t="str">
            <v xml:space="preserve"> - </v>
          </cell>
          <cell r="V51">
            <v>45</v>
          </cell>
          <cell r="W51" t="str">
            <v>-</v>
          </cell>
          <cell r="X51">
            <v>45</v>
          </cell>
        </row>
        <row r="52">
          <cell r="A52" t="str">
            <v>4.55,0&lt;=4.59,0</v>
          </cell>
          <cell r="B52">
            <v>24</v>
          </cell>
          <cell r="C52">
            <v>196</v>
          </cell>
          <cell r="D52">
            <v>46</v>
          </cell>
          <cell r="E52" t="str">
            <v>-</v>
          </cell>
          <cell r="F52">
            <v>46</v>
          </cell>
          <cell r="G52" t="str">
            <v xml:space="preserve"> - </v>
          </cell>
          <cell r="H52">
            <v>25</v>
          </cell>
          <cell r="I52">
            <v>11</v>
          </cell>
          <cell r="J52">
            <v>46</v>
          </cell>
          <cell r="K52" t="str">
            <v>-</v>
          </cell>
          <cell r="L52">
            <v>46</v>
          </cell>
          <cell r="M52" t="str">
            <v>5.20,0&lt;=5.24,0</v>
          </cell>
          <cell r="N52">
            <v>24</v>
          </cell>
          <cell r="O52">
            <v>181</v>
          </cell>
          <cell r="P52">
            <v>45</v>
          </cell>
          <cell r="Q52" t="str">
            <v xml:space="preserve"> - </v>
          </cell>
          <cell r="R52">
            <v>46</v>
          </cell>
          <cell r="S52" t="str">
            <v xml:space="preserve"> - </v>
          </cell>
          <cell r="T52">
            <v>25</v>
          </cell>
          <cell r="U52">
            <v>16</v>
          </cell>
          <cell r="V52">
            <v>46</v>
          </cell>
          <cell r="W52" t="str">
            <v>-</v>
          </cell>
          <cell r="X52">
            <v>46</v>
          </cell>
        </row>
        <row r="53">
          <cell r="A53" t="str">
            <v>4.59,0&lt;=5.03,0</v>
          </cell>
          <cell r="B53">
            <v>23</v>
          </cell>
          <cell r="C53">
            <v>197</v>
          </cell>
          <cell r="D53">
            <v>47</v>
          </cell>
          <cell r="E53">
            <v>29</v>
          </cell>
          <cell r="F53">
            <v>47</v>
          </cell>
          <cell r="G53" t="str">
            <v xml:space="preserve"> - </v>
          </cell>
          <cell r="H53">
            <v>24</v>
          </cell>
          <cell r="I53" t="str">
            <v>-</v>
          </cell>
          <cell r="J53">
            <v>47</v>
          </cell>
          <cell r="K53" t="str">
            <v xml:space="preserve"> - </v>
          </cell>
          <cell r="L53">
            <v>47</v>
          </cell>
          <cell r="M53" t="str">
            <v>5.24,0&lt;=5.28,0</v>
          </cell>
          <cell r="N53">
            <v>23</v>
          </cell>
          <cell r="O53">
            <v>182</v>
          </cell>
          <cell r="P53">
            <v>47</v>
          </cell>
          <cell r="Q53">
            <v>26</v>
          </cell>
          <cell r="R53">
            <v>47</v>
          </cell>
          <cell r="S53" t="str">
            <v xml:space="preserve"> - </v>
          </cell>
          <cell r="T53">
            <v>24</v>
          </cell>
          <cell r="U53" t="str">
            <v>-</v>
          </cell>
          <cell r="V53">
            <v>47</v>
          </cell>
          <cell r="W53">
            <v>23</v>
          </cell>
          <cell r="X53">
            <v>47</v>
          </cell>
        </row>
        <row r="54">
          <cell r="A54" t="str">
            <v>5.03,0&lt;=5.07,0</v>
          </cell>
          <cell r="B54">
            <v>22</v>
          </cell>
          <cell r="C54">
            <v>198</v>
          </cell>
          <cell r="D54">
            <v>48</v>
          </cell>
          <cell r="E54" t="str">
            <v>-</v>
          </cell>
          <cell r="F54">
            <v>48</v>
          </cell>
          <cell r="G54">
            <v>6</v>
          </cell>
          <cell r="H54">
            <v>23</v>
          </cell>
          <cell r="I54" t="str">
            <v xml:space="preserve"> - </v>
          </cell>
          <cell r="J54">
            <v>48</v>
          </cell>
          <cell r="K54" t="str">
            <v xml:space="preserve"> - </v>
          </cell>
          <cell r="L54">
            <v>48</v>
          </cell>
          <cell r="M54" t="str">
            <v>5.28,0&lt;=5.32,0</v>
          </cell>
          <cell r="N54">
            <v>22</v>
          </cell>
          <cell r="O54">
            <v>183</v>
          </cell>
          <cell r="P54">
            <v>48</v>
          </cell>
          <cell r="Q54" t="str">
            <v>-</v>
          </cell>
          <cell r="R54">
            <v>48</v>
          </cell>
          <cell r="S54">
            <v>6.2</v>
          </cell>
          <cell r="T54">
            <v>23</v>
          </cell>
          <cell r="U54" t="str">
            <v xml:space="preserve"> - </v>
          </cell>
          <cell r="V54">
            <v>48</v>
          </cell>
          <cell r="W54" t="str">
            <v>-</v>
          </cell>
          <cell r="X54">
            <v>48</v>
          </cell>
        </row>
        <row r="55">
          <cell r="A55" t="str">
            <v>5.07,0&lt;=5.11,0</v>
          </cell>
          <cell r="B55">
            <v>21</v>
          </cell>
          <cell r="C55">
            <v>199</v>
          </cell>
          <cell r="D55">
            <v>49</v>
          </cell>
          <cell r="E55" t="str">
            <v xml:space="preserve"> - </v>
          </cell>
          <cell r="F55">
            <v>49</v>
          </cell>
          <cell r="G55" t="str">
            <v xml:space="preserve"> - </v>
          </cell>
          <cell r="H55">
            <v>22</v>
          </cell>
          <cell r="I55" t="str">
            <v xml:space="preserve"> - </v>
          </cell>
          <cell r="J55">
            <v>49</v>
          </cell>
          <cell r="K55" t="str">
            <v xml:space="preserve"> - </v>
          </cell>
          <cell r="L55">
            <v>49</v>
          </cell>
          <cell r="M55" t="str">
            <v>5.32,0&lt;=5.36,0</v>
          </cell>
          <cell r="N55">
            <v>21</v>
          </cell>
          <cell r="O55">
            <v>184</v>
          </cell>
          <cell r="P55">
            <v>49</v>
          </cell>
          <cell r="Q55" t="str">
            <v>-</v>
          </cell>
          <cell r="R55">
            <v>49</v>
          </cell>
          <cell r="S55" t="str">
            <v xml:space="preserve"> - </v>
          </cell>
          <cell r="T55">
            <v>22</v>
          </cell>
          <cell r="U55" t="str">
            <v xml:space="preserve"> - </v>
          </cell>
          <cell r="V55">
            <v>49</v>
          </cell>
          <cell r="W55" t="str">
            <v>-</v>
          </cell>
          <cell r="X55">
            <v>49</v>
          </cell>
        </row>
        <row r="56">
          <cell r="A56" t="str">
            <v>5.11,0&lt;=5.15,0</v>
          </cell>
          <cell r="B56">
            <v>20</v>
          </cell>
          <cell r="C56">
            <v>200</v>
          </cell>
          <cell r="D56">
            <v>50</v>
          </cell>
          <cell r="E56">
            <v>30</v>
          </cell>
          <cell r="F56">
            <v>50</v>
          </cell>
          <cell r="G56" t="str">
            <v xml:space="preserve"> - </v>
          </cell>
          <cell r="H56">
            <v>21</v>
          </cell>
          <cell r="I56">
            <v>12</v>
          </cell>
          <cell r="J56">
            <v>50</v>
          </cell>
          <cell r="K56">
            <v>9</v>
          </cell>
          <cell r="L56">
            <v>50</v>
          </cell>
          <cell r="M56" t="str">
            <v>5.36,0&lt;=5.40,0</v>
          </cell>
          <cell r="N56">
            <v>20</v>
          </cell>
          <cell r="O56">
            <v>185</v>
          </cell>
          <cell r="P56">
            <v>50</v>
          </cell>
          <cell r="Q56">
            <v>27</v>
          </cell>
          <cell r="R56">
            <v>50</v>
          </cell>
          <cell r="S56" t="str">
            <v xml:space="preserve"> - </v>
          </cell>
          <cell r="T56">
            <v>21</v>
          </cell>
          <cell r="U56">
            <v>17</v>
          </cell>
          <cell r="V56">
            <v>50</v>
          </cell>
          <cell r="W56">
            <v>24</v>
          </cell>
          <cell r="X56">
            <v>50</v>
          </cell>
        </row>
        <row r="57">
          <cell r="A57" t="str">
            <v>5.15,0&lt;=5.19,0</v>
          </cell>
          <cell r="B57">
            <v>19</v>
          </cell>
          <cell r="C57">
            <v>202</v>
          </cell>
          <cell r="D57">
            <v>51</v>
          </cell>
          <cell r="E57" t="str">
            <v xml:space="preserve"> - </v>
          </cell>
          <cell r="F57">
            <v>51</v>
          </cell>
          <cell r="G57">
            <v>6.1</v>
          </cell>
          <cell r="H57">
            <v>20</v>
          </cell>
          <cell r="I57" t="str">
            <v xml:space="preserve"> - </v>
          </cell>
          <cell r="J57">
            <v>51</v>
          </cell>
          <cell r="K57" t="str">
            <v xml:space="preserve"> - </v>
          </cell>
          <cell r="L57">
            <v>51</v>
          </cell>
          <cell r="M57" t="str">
            <v>5.40,0&lt;=5.44,0</v>
          </cell>
          <cell r="N57">
            <v>19</v>
          </cell>
          <cell r="O57">
            <v>187</v>
          </cell>
          <cell r="P57">
            <v>51</v>
          </cell>
          <cell r="Q57" t="str">
            <v>-</v>
          </cell>
          <cell r="R57">
            <v>51</v>
          </cell>
          <cell r="S57">
            <v>6.3</v>
          </cell>
          <cell r="T57">
            <v>20</v>
          </cell>
          <cell r="U57" t="str">
            <v xml:space="preserve"> - </v>
          </cell>
          <cell r="V57">
            <v>51</v>
          </cell>
          <cell r="W57" t="str">
            <v>-</v>
          </cell>
          <cell r="X57">
            <v>51</v>
          </cell>
        </row>
        <row r="58">
          <cell r="A58" t="str">
            <v>5.19,0&lt;=5.23,0</v>
          </cell>
          <cell r="B58">
            <v>18</v>
          </cell>
          <cell r="C58">
            <v>204</v>
          </cell>
          <cell r="D58">
            <v>52</v>
          </cell>
          <cell r="E58">
            <v>31</v>
          </cell>
          <cell r="F58">
            <v>52</v>
          </cell>
          <cell r="G58" t="str">
            <v xml:space="preserve"> - </v>
          </cell>
          <cell r="H58">
            <v>19</v>
          </cell>
          <cell r="I58" t="str">
            <v xml:space="preserve"> - </v>
          </cell>
          <cell r="J58">
            <v>52</v>
          </cell>
          <cell r="K58" t="str">
            <v xml:space="preserve"> - </v>
          </cell>
          <cell r="L58">
            <v>52</v>
          </cell>
          <cell r="M58" t="str">
            <v>5.44,0&lt;=5.48,0</v>
          </cell>
          <cell r="N58">
            <v>18</v>
          </cell>
          <cell r="O58">
            <v>189</v>
          </cell>
          <cell r="P58">
            <v>52</v>
          </cell>
          <cell r="Q58">
            <v>28</v>
          </cell>
          <cell r="R58">
            <v>52</v>
          </cell>
          <cell r="S58" t="str">
            <v xml:space="preserve"> - </v>
          </cell>
          <cell r="T58">
            <v>19</v>
          </cell>
          <cell r="U58" t="str">
            <v xml:space="preserve"> - </v>
          </cell>
          <cell r="V58">
            <v>52</v>
          </cell>
          <cell r="W58">
            <v>25</v>
          </cell>
          <cell r="X58">
            <v>52</v>
          </cell>
        </row>
        <row r="59">
          <cell r="A59" t="str">
            <v>5.23,0&lt;=5.27,0</v>
          </cell>
          <cell r="B59">
            <v>17</v>
          </cell>
          <cell r="C59">
            <v>206</v>
          </cell>
          <cell r="D59">
            <v>53</v>
          </cell>
          <cell r="E59" t="str">
            <v xml:space="preserve"> - </v>
          </cell>
          <cell r="F59">
            <v>53</v>
          </cell>
          <cell r="G59" t="str">
            <v xml:space="preserve"> - </v>
          </cell>
          <cell r="H59">
            <v>18</v>
          </cell>
          <cell r="I59">
            <v>13</v>
          </cell>
          <cell r="J59">
            <v>53</v>
          </cell>
          <cell r="K59" t="str">
            <v xml:space="preserve"> - </v>
          </cell>
          <cell r="L59">
            <v>53</v>
          </cell>
          <cell r="M59" t="str">
            <v>5.48,0&lt;=5.52,0</v>
          </cell>
          <cell r="N59">
            <v>17</v>
          </cell>
          <cell r="O59">
            <v>191</v>
          </cell>
          <cell r="P59">
            <v>53</v>
          </cell>
          <cell r="Q59" t="str">
            <v>-</v>
          </cell>
          <cell r="R59">
            <v>53</v>
          </cell>
          <cell r="S59" t="str">
            <v xml:space="preserve"> - </v>
          </cell>
          <cell r="T59">
            <v>18</v>
          </cell>
          <cell r="U59">
            <v>18</v>
          </cell>
          <cell r="V59">
            <v>53</v>
          </cell>
          <cell r="W59" t="str">
            <v>-</v>
          </cell>
          <cell r="X59">
            <v>53</v>
          </cell>
        </row>
        <row r="60">
          <cell r="A60" t="str">
            <v>5.27,0&lt;=5.31,0</v>
          </cell>
          <cell r="B60">
            <v>16</v>
          </cell>
          <cell r="C60">
            <v>208</v>
          </cell>
          <cell r="D60">
            <v>54</v>
          </cell>
          <cell r="E60">
            <v>32</v>
          </cell>
          <cell r="F60">
            <v>54</v>
          </cell>
          <cell r="G60">
            <v>6.2</v>
          </cell>
          <cell r="H60">
            <v>17</v>
          </cell>
          <cell r="I60" t="str">
            <v xml:space="preserve"> - </v>
          </cell>
          <cell r="J60">
            <v>54</v>
          </cell>
          <cell r="K60">
            <v>10</v>
          </cell>
          <cell r="L60">
            <v>54</v>
          </cell>
          <cell r="M60" t="str">
            <v>5.52,0&lt;=5.56,0</v>
          </cell>
          <cell r="N60">
            <v>16</v>
          </cell>
          <cell r="O60">
            <v>193</v>
          </cell>
          <cell r="P60">
            <v>54</v>
          </cell>
          <cell r="Q60">
            <v>29</v>
          </cell>
          <cell r="R60">
            <v>54</v>
          </cell>
          <cell r="S60">
            <v>6.4</v>
          </cell>
          <cell r="T60">
            <v>17</v>
          </cell>
          <cell r="U60" t="str">
            <v xml:space="preserve"> - </v>
          </cell>
          <cell r="V60">
            <v>54</v>
          </cell>
          <cell r="W60">
            <v>26</v>
          </cell>
          <cell r="X60">
            <v>54</v>
          </cell>
        </row>
        <row r="61">
          <cell r="A61" t="str">
            <v>5.31,0&lt;=5.35,0</v>
          </cell>
          <cell r="B61">
            <v>15</v>
          </cell>
          <cell r="C61">
            <v>210</v>
          </cell>
          <cell r="D61">
            <v>55</v>
          </cell>
          <cell r="E61" t="str">
            <v xml:space="preserve"> - </v>
          </cell>
          <cell r="F61">
            <v>55</v>
          </cell>
          <cell r="G61" t="str">
            <v xml:space="preserve"> - </v>
          </cell>
          <cell r="H61">
            <v>16</v>
          </cell>
          <cell r="I61">
            <v>14</v>
          </cell>
          <cell r="J61">
            <v>55</v>
          </cell>
          <cell r="K61" t="str">
            <v xml:space="preserve"> - </v>
          </cell>
          <cell r="L61">
            <v>55</v>
          </cell>
          <cell r="M61" t="str">
            <v>5.56,0&lt;=6.00,0</v>
          </cell>
          <cell r="N61">
            <v>15</v>
          </cell>
          <cell r="O61">
            <v>195</v>
          </cell>
          <cell r="P61">
            <v>55</v>
          </cell>
          <cell r="Q61" t="str">
            <v>-</v>
          </cell>
          <cell r="R61">
            <v>55</v>
          </cell>
          <cell r="S61" t="str">
            <v xml:space="preserve"> - </v>
          </cell>
          <cell r="T61">
            <v>16</v>
          </cell>
          <cell r="U61">
            <v>19</v>
          </cell>
          <cell r="V61">
            <v>55</v>
          </cell>
          <cell r="W61" t="str">
            <v>-</v>
          </cell>
          <cell r="X61">
            <v>55</v>
          </cell>
        </row>
        <row r="62">
          <cell r="A62" t="str">
            <v>5.35,0&lt;=5.39,0</v>
          </cell>
          <cell r="B62">
            <v>14</v>
          </cell>
          <cell r="C62">
            <v>212</v>
          </cell>
          <cell r="D62">
            <v>56</v>
          </cell>
          <cell r="E62">
            <v>33</v>
          </cell>
          <cell r="F62">
            <v>56</v>
          </cell>
          <cell r="G62" t="str">
            <v xml:space="preserve"> - </v>
          </cell>
          <cell r="H62">
            <v>15</v>
          </cell>
          <cell r="I62" t="str">
            <v>-</v>
          </cell>
          <cell r="J62">
            <v>56</v>
          </cell>
          <cell r="K62" t="str">
            <v xml:space="preserve"> - </v>
          </cell>
          <cell r="L62">
            <v>56</v>
          </cell>
          <cell r="M62" t="str">
            <v>6.00,0&lt;=6.04,0</v>
          </cell>
          <cell r="N62">
            <v>14</v>
          </cell>
          <cell r="O62">
            <v>197</v>
          </cell>
          <cell r="P62">
            <v>56</v>
          </cell>
          <cell r="Q62">
            <v>30</v>
          </cell>
          <cell r="R62">
            <v>56</v>
          </cell>
          <cell r="S62" t="str">
            <v xml:space="preserve"> - </v>
          </cell>
          <cell r="T62">
            <v>15</v>
          </cell>
          <cell r="U62" t="str">
            <v>-</v>
          </cell>
          <cell r="V62">
            <v>56</v>
          </cell>
          <cell r="W62">
            <v>27</v>
          </cell>
          <cell r="X62">
            <v>56</v>
          </cell>
        </row>
        <row r="63">
          <cell r="A63" t="str">
            <v>5.39,0&lt;=5.43,0</v>
          </cell>
          <cell r="B63">
            <v>13</v>
          </cell>
          <cell r="C63">
            <v>214</v>
          </cell>
          <cell r="D63">
            <v>57</v>
          </cell>
          <cell r="E63" t="str">
            <v xml:space="preserve"> - </v>
          </cell>
          <cell r="F63">
            <v>57</v>
          </cell>
          <cell r="G63">
            <v>6.3</v>
          </cell>
          <cell r="H63">
            <v>14</v>
          </cell>
          <cell r="I63">
            <v>15</v>
          </cell>
          <cell r="J63">
            <v>57</v>
          </cell>
          <cell r="K63">
            <v>11</v>
          </cell>
          <cell r="L63">
            <v>57</v>
          </cell>
          <cell r="M63" t="str">
            <v>6.04,0&lt;=6.08,0</v>
          </cell>
          <cell r="N63">
            <v>13</v>
          </cell>
          <cell r="O63">
            <v>199</v>
          </cell>
          <cell r="P63">
            <v>57</v>
          </cell>
          <cell r="Q63" t="str">
            <v>-</v>
          </cell>
          <cell r="R63">
            <v>57</v>
          </cell>
          <cell r="S63">
            <v>6.5</v>
          </cell>
          <cell r="T63">
            <v>14</v>
          </cell>
          <cell r="U63">
            <v>20</v>
          </cell>
          <cell r="V63">
            <v>57</v>
          </cell>
          <cell r="W63">
            <v>28</v>
          </cell>
          <cell r="X63">
            <v>57</v>
          </cell>
        </row>
        <row r="64">
          <cell r="A64" t="str">
            <v>5.43,0&lt;=5.47,0</v>
          </cell>
          <cell r="B64">
            <v>12</v>
          </cell>
          <cell r="C64">
            <v>216</v>
          </cell>
          <cell r="D64">
            <v>58</v>
          </cell>
          <cell r="E64">
            <v>34</v>
          </cell>
          <cell r="F64">
            <v>58</v>
          </cell>
          <cell r="G64" t="str">
            <v xml:space="preserve"> - </v>
          </cell>
          <cell r="H64">
            <v>13</v>
          </cell>
          <cell r="I64" t="str">
            <v xml:space="preserve"> - </v>
          </cell>
          <cell r="J64">
            <v>58</v>
          </cell>
          <cell r="K64" t="str">
            <v>-</v>
          </cell>
          <cell r="L64">
            <v>58</v>
          </cell>
          <cell r="M64" t="str">
            <v>6.08,0&lt;=6.12,0</v>
          </cell>
          <cell r="N64">
            <v>12</v>
          </cell>
          <cell r="O64">
            <v>201</v>
          </cell>
          <cell r="P64">
            <v>58</v>
          </cell>
          <cell r="Q64">
            <v>31</v>
          </cell>
          <cell r="R64">
            <v>58</v>
          </cell>
          <cell r="S64" t="str">
            <v xml:space="preserve"> - </v>
          </cell>
          <cell r="T64">
            <v>13</v>
          </cell>
          <cell r="U64" t="str">
            <v>-</v>
          </cell>
          <cell r="V64">
            <v>58</v>
          </cell>
          <cell r="W64">
            <v>29</v>
          </cell>
          <cell r="X64">
            <v>58</v>
          </cell>
        </row>
        <row r="65">
          <cell r="A65" t="str">
            <v>5.47,0&lt;=5.51,0</v>
          </cell>
          <cell r="B65">
            <v>11</v>
          </cell>
          <cell r="C65">
            <v>218</v>
          </cell>
          <cell r="D65">
            <v>59</v>
          </cell>
          <cell r="E65" t="str">
            <v xml:space="preserve"> - </v>
          </cell>
          <cell r="F65">
            <v>59</v>
          </cell>
          <cell r="G65" t="str">
            <v xml:space="preserve"> - </v>
          </cell>
          <cell r="H65">
            <v>12</v>
          </cell>
          <cell r="I65">
            <v>16</v>
          </cell>
          <cell r="J65">
            <v>59</v>
          </cell>
          <cell r="K65">
            <v>12</v>
          </cell>
          <cell r="L65">
            <v>59</v>
          </cell>
          <cell r="M65" t="str">
            <v>6.12,0&lt;=6.16,0</v>
          </cell>
          <cell r="N65">
            <v>11</v>
          </cell>
          <cell r="O65">
            <v>203</v>
          </cell>
          <cell r="P65">
            <v>59</v>
          </cell>
          <cell r="Q65" t="str">
            <v>-</v>
          </cell>
          <cell r="R65">
            <v>59</v>
          </cell>
          <cell r="S65" t="str">
            <v xml:space="preserve"> - </v>
          </cell>
          <cell r="T65">
            <v>12</v>
          </cell>
          <cell r="U65">
            <v>21</v>
          </cell>
          <cell r="V65">
            <v>59</v>
          </cell>
          <cell r="W65">
            <v>30</v>
          </cell>
          <cell r="X65">
            <v>59</v>
          </cell>
        </row>
        <row r="66">
          <cell r="A66" t="str">
            <v>5.51,0&lt;=5.55,0</v>
          </cell>
          <cell r="B66">
            <v>10</v>
          </cell>
          <cell r="C66">
            <v>220</v>
          </cell>
          <cell r="D66">
            <v>60</v>
          </cell>
          <cell r="E66">
            <v>35</v>
          </cell>
          <cell r="F66">
            <v>60</v>
          </cell>
          <cell r="G66">
            <v>6.4</v>
          </cell>
          <cell r="H66">
            <v>11</v>
          </cell>
          <cell r="I66" t="str">
            <v xml:space="preserve"> - </v>
          </cell>
          <cell r="J66">
            <v>60</v>
          </cell>
          <cell r="K66" t="str">
            <v xml:space="preserve"> - </v>
          </cell>
          <cell r="L66">
            <v>60</v>
          </cell>
          <cell r="M66" t="str">
            <v>6.16,0&lt;=6.20,0</v>
          </cell>
          <cell r="N66">
            <v>10</v>
          </cell>
          <cell r="O66">
            <v>205</v>
          </cell>
          <cell r="P66">
            <v>60</v>
          </cell>
          <cell r="Q66">
            <v>32</v>
          </cell>
          <cell r="R66">
            <v>60</v>
          </cell>
          <cell r="S66">
            <v>6.6</v>
          </cell>
          <cell r="T66">
            <v>11</v>
          </cell>
          <cell r="U66" t="str">
            <v>-</v>
          </cell>
          <cell r="V66">
            <v>60</v>
          </cell>
          <cell r="W66">
            <v>31</v>
          </cell>
          <cell r="X66">
            <v>60</v>
          </cell>
        </row>
        <row r="67">
          <cell r="A67" t="str">
            <v>5.55,0&lt;=6.00,0</v>
          </cell>
          <cell r="B67">
            <v>9</v>
          </cell>
          <cell r="C67">
            <v>222</v>
          </cell>
          <cell r="D67">
            <v>61</v>
          </cell>
          <cell r="E67" t="str">
            <v xml:space="preserve"> - </v>
          </cell>
          <cell r="F67">
            <v>61</v>
          </cell>
          <cell r="G67" t="str">
            <v xml:space="preserve"> - </v>
          </cell>
          <cell r="H67">
            <v>10</v>
          </cell>
          <cell r="I67">
            <v>17</v>
          </cell>
          <cell r="J67">
            <v>61</v>
          </cell>
          <cell r="K67">
            <v>13</v>
          </cell>
          <cell r="L67">
            <v>61</v>
          </cell>
          <cell r="M67" t="str">
            <v>6.20,0&lt;=6.25,0</v>
          </cell>
          <cell r="N67">
            <v>9</v>
          </cell>
          <cell r="O67">
            <v>207</v>
          </cell>
          <cell r="P67">
            <v>61</v>
          </cell>
          <cell r="Q67" t="str">
            <v>-</v>
          </cell>
          <cell r="R67">
            <v>61</v>
          </cell>
          <cell r="S67" t="str">
            <v xml:space="preserve"> - </v>
          </cell>
          <cell r="T67">
            <v>10</v>
          </cell>
          <cell r="U67">
            <v>22</v>
          </cell>
          <cell r="V67">
            <v>61</v>
          </cell>
          <cell r="W67">
            <v>33</v>
          </cell>
          <cell r="X67">
            <v>61</v>
          </cell>
        </row>
        <row r="68">
          <cell r="A68" t="str">
            <v>6.00,0&lt;=6.05,0</v>
          </cell>
          <cell r="B68">
            <v>8</v>
          </cell>
          <cell r="C68">
            <v>224</v>
          </cell>
          <cell r="D68">
            <v>62</v>
          </cell>
          <cell r="E68">
            <v>36</v>
          </cell>
          <cell r="F68">
            <v>62</v>
          </cell>
          <cell r="G68">
            <v>6.5</v>
          </cell>
          <cell r="H68">
            <v>9</v>
          </cell>
          <cell r="I68">
            <v>18</v>
          </cell>
          <cell r="J68">
            <v>62</v>
          </cell>
          <cell r="K68" t="str">
            <v>-</v>
          </cell>
          <cell r="L68">
            <v>62</v>
          </cell>
          <cell r="M68" t="str">
            <v>6.25,0&lt;=6.30,0</v>
          </cell>
          <cell r="N68">
            <v>8</v>
          </cell>
          <cell r="O68">
            <v>209</v>
          </cell>
          <cell r="P68">
            <v>62</v>
          </cell>
          <cell r="Q68">
            <v>33</v>
          </cell>
          <cell r="R68">
            <v>62</v>
          </cell>
          <cell r="S68">
            <v>6.7</v>
          </cell>
          <cell r="T68">
            <v>9</v>
          </cell>
          <cell r="U68" t="str">
            <v>-</v>
          </cell>
          <cell r="V68">
            <v>62</v>
          </cell>
          <cell r="W68">
            <v>35</v>
          </cell>
          <cell r="X68">
            <v>62</v>
          </cell>
        </row>
        <row r="69">
          <cell r="A69" t="str">
            <v>6.05,0&lt;=6.10,0</v>
          </cell>
          <cell r="B69">
            <v>7</v>
          </cell>
          <cell r="C69">
            <v>226</v>
          </cell>
          <cell r="D69">
            <v>63</v>
          </cell>
          <cell r="E69" t="str">
            <v>-</v>
          </cell>
          <cell r="F69">
            <v>63</v>
          </cell>
          <cell r="G69" t="str">
            <v xml:space="preserve"> - </v>
          </cell>
          <cell r="H69">
            <v>8</v>
          </cell>
          <cell r="I69">
            <v>19</v>
          </cell>
          <cell r="J69">
            <v>63</v>
          </cell>
          <cell r="K69">
            <v>14</v>
          </cell>
          <cell r="L69">
            <v>63</v>
          </cell>
          <cell r="M69" t="str">
            <v>6.30,0&lt;=6.35,0</v>
          </cell>
          <cell r="N69">
            <v>7</v>
          </cell>
          <cell r="O69">
            <v>211</v>
          </cell>
          <cell r="P69">
            <v>63</v>
          </cell>
          <cell r="Q69" t="str">
            <v>-</v>
          </cell>
          <cell r="R69">
            <v>63</v>
          </cell>
          <cell r="S69" t="str">
            <v xml:space="preserve"> - </v>
          </cell>
          <cell r="T69">
            <v>8</v>
          </cell>
          <cell r="U69">
            <v>23</v>
          </cell>
          <cell r="V69">
            <v>63</v>
          </cell>
          <cell r="W69">
            <v>37</v>
          </cell>
          <cell r="X69">
            <v>63</v>
          </cell>
        </row>
        <row r="70">
          <cell r="A70" t="str">
            <v>6.10,0&lt;=6.15,0</v>
          </cell>
          <cell r="B70">
            <v>6</v>
          </cell>
          <cell r="C70">
            <v>228</v>
          </cell>
          <cell r="D70">
            <v>64</v>
          </cell>
          <cell r="E70">
            <v>37</v>
          </cell>
          <cell r="F70">
            <v>64</v>
          </cell>
          <cell r="G70">
            <v>6.6</v>
          </cell>
          <cell r="H70">
            <v>7</v>
          </cell>
          <cell r="I70">
            <v>20</v>
          </cell>
          <cell r="J70">
            <v>64</v>
          </cell>
          <cell r="K70" t="str">
            <v xml:space="preserve"> - </v>
          </cell>
          <cell r="L70">
            <v>64</v>
          </cell>
          <cell r="M70" t="str">
            <v>6.35,0&lt;=6.40,0</v>
          </cell>
          <cell r="N70">
            <v>6</v>
          </cell>
          <cell r="O70">
            <v>213</v>
          </cell>
          <cell r="P70">
            <v>64</v>
          </cell>
          <cell r="Q70">
            <v>34</v>
          </cell>
          <cell r="R70">
            <v>64</v>
          </cell>
          <cell r="S70">
            <v>6.8</v>
          </cell>
          <cell r="T70">
            <v>7</v>
          </cell>
          <cell r="U70">
            <v>24</v>
          </cell>
          <cell r="V70">
            <v>64</v>
          </cell>
          <cell r="W70">
            <v>39</v>
          </cell>
          <cell r="X70">
            <v>64</v>
          </cell>
        </row>
        <row r="71">
          <cell r="A71" t="str">
            <v>6.15,0&lt;=6.20,0</v>
          </cell>
          <cell r="B71">
            <v>5</v>
          </cell>
          <cell r="C71">
            <v>230</v>
          </cell>
          <cell r="D71">
            <v>65</v>
          </cell>
          <cell r="E71" t="str">
            <v>-</v>
          </cell>
          <cell r="F71">
            <v>65</v>
          </cell>
          <cell r="G71" t="str">
            <v xml:space="preserve"> - </v>
          </cell>
          <cell r="H71">
            <v>6</v>
          </cell>
          <cell r="I71">
            <v>21</v>
          </cell>
          <cell r="J71">
            <v>65</v>
          </cell>
          <cell r="K71">
            <v>15</v>
          </cell>
          <cell r="L71">
            <v>65</v>
          </cell>
          <cell r="M71" t="str">
            <v>6.40,0&lt;=6.45,0</v>
          </cell>
          <cell r="N71">
            <v>5</v>
          </cell>
          <cell r="O71">
            <v>215</v>
          </cell>
          <cell r="P71">
            <v>65</v>
          </cell>
          <cell r="Q71" t="str">
            <v>-</v>
          </cell>
          <cell r="R71">
            <v>65</v>
          </cell>
          <cell r="S71" t="str">
            <v xml:space="preserve"> - </v>
          </cell>
          <cell r="T71">
            <v>6</v>
          </cell>
          <cell r="U71">
            <v>25</v>
          </cell>
          <cell r="V71">
            <v>65</v>
          </cell>
          <cell r="W71">
            <v>41</v>
          </cell>
          <cell r="X71">
            <v>65</v>
          </cell>
        </row>
        <row r="72">
          <cell r="A72" t="str">
            <v>6.20,0&lt;=6.25,0</v>
          </cell>
          <cell r="B72">
            <v>4</v>
          </cell>
          <cell r="C72">
            <v>233</v>
          </cell>
          <cell r="D72">
            <v>66</v>
          </cell>
          <cell r="E72">
            <v>38</v>
          </cell>
          <cell r="F72">
            <v>66</v>
          </cell>
          <cell r="G72">
            <v>6.7</v>
          </cell>
          <cell r="H72">
            <v>5</v>
          </cell>
          <cell r="I72">
            <v>22</v>
          </cell>
          <cell r="J72">
            <v>66</v>
          </cell>
          <cell r="K72" t="str">
            <v xml:space="preserve"> - </v>
          </cell>
          <cell r="L72">
            <v>66</v>
          </cell>
          <cell r="M72" t="str">
            <v>6.45,0&lt;=6.50,0</v>
          </cell>
          <cell r="N72">
            <v>4</v>
          </cell>
          <cell r="O72">
            <v>218</v>
          </cell>
          <cell r="P72">
            <v>66</v>
          </cell>
          <cell r="Q72">
            <v>35</v>
          </cell>
          <cell r="R72">
            <v>66</v>
          </cell>
          <cell r="S72">
            <v>6.9</v>
          </cell>
          <cell r="T72">
            <v>5</v>
          </cell>
          <cell r="U72">
            <v>26</v>
          </cell>
          <cell r="V72">
            <v>66</v>
          </cell>
          <cell r="W72">
            <v>43</v>
          </cell>
          <cell r="X72">
            <v>66</v>
          </cell>
        </row>
        <row r="73">
          <cell r="A73" t="str">
            <v>6.25,0&lt;=6.30,0</v>
          </cell>
          <cell r="B73">
            <v>3</v>
          </cell>
          <cell r="C73">
            <v>236</v>
          </cell>
          <cell r="D73">
            <v>67</v>
          </cell>
          <cell r="E73" t="str">
            <v>-</v>
          </cell>
          <cell r="F73">
            <v>67</v>
          </cell>
          <cell r="G73" t="str">
            <v xml:space="preserve"> - </v>
          </cell>
          <cell r="H73">
            <v>4</v>
          </cell>
          <cell r="I73">
            <v>23</v>
          </cell>
          <cell r="J73">
            <v>67</v>
          </cell>
          <cell r="K73">
            <v>16</v>
          </cell>
          <cell r="L73">
            <v>67</v>
          </cell>
          <cell r="M73" t="str">
            <v>6.50,0&lt;=6.55,0</v>
          </cell>
          <cell r="N73">
            <v>3</v>
          </cell>
          <cell r="O73">
            <v>221</v>
          </cell>
          <cell r="P73">
            <v>67</v>
          </cell>
          <cell r="Q73" t="str">
            <v>-</v>
          </cell>
          <cell r="R73">
            <v>67</v>
          </cell>
          <cell r="S73" t="str">
            <v xml:space="preserve"> - </v>
          </cell>
          <cell r="T73">
            <v>4</v>
          </cell>
          <cell r="U73">
            <v>27</v>
          </cell>
          <cell r="V73">
            <v>67</v>
          </cell>
          <cell r="W73">
            <v>46</v>
          </cell>
          <cell r="X73">
            <v>67</v>
          </cell>
        </row>
        <row r="74">
          <cell r="A74" t="str">
            <v>6.30,0&lt;=6.35,0</v>
          </cell>
          <cell r="B74">
            <v>2</v>
          </cell>
          <cell r="C74">
            <v>239</v>
          </cell>
          <cell r="D74">
            <v>68</v>
          </cell>
          <cell r="E74">
            <v>39</v>
          </cell>
          <cell r="F74">
            <v>68</v>
          </cell>
          <cell r="G74">
            <v>6.8</v>
          </cell>
          <cell r="H74">
            <v>3</v>
          </cell>
          <cell r="I74">
            <v>24</v>
          </cell>
          <cell r="J74">
            <v>68</v>
          </cell>
          <cell r="K74">
            <v>17</v>
          </cell>
          <cell r="L74">
            <v>68</v>
          </cell>
          <cell r="M74" t="str">
            <v>6.55,0&lt;=7.00,0</v>
          </cell>
          <cell r="N74">
            <v>2</v>
          </cell>
          <cell r="O74">
            <v>224</v>
          </cell>
          <cell r="P74">
            <v>68</v>
          </cell>
          <cell r="Q74">
            <v>36</v>
          </cell>
          <cell r="R74">
            <v>68</v>
          </cell>
          <cell r="S74">
            <v>7</v>
          </cell>
          <cell r="T74">
            <v>3</v>
          </cell>
          <cell r="U74">
            <v>28</v>
          </cell>
          <cell r="V74">
            <v>68</v>
          </cell>
          <cell r="W74">
            <v>49</v>
          </cell>
          <cell r="X74">
            <v>68</v>
          </cell>
        </row>
        <row r="75">
          <cell r="A75" t="str">
            <v>6.35,0&lt;=6.40,0</v>
          </cell>
          <cell r="B75">
            <v>1</v>
          </cell>
          <cell r="C75">
            <v>242</v>
          </cell>
          <cell r="D75">
            <v>69</v>
          </cell>
          <cell r="E75">
            <v>40</v>
          </cell>
          <cell r="F75">
            <v>69</v>
          </cell>
          <cell r="G75" t="str">
            <v xml:space="preserve"> - </v>
          </cell>
          <cell r="H75">
            <v>2</v>
          </cell>
          <cell r="I75">
            <v>25</v>
          </cell>
          <cell r="J75">
            <v>69</v>
          </cell>
          <cell r="K75">
            <v>18</v>
          </cell>
          <cell r="L75">
            <v>69</v>
          </cell>
          <cell r="M75" t="str">
            <v>7.00,0&lt;=7.05,0</v>
          </cell>
          <cell r="N75">
            <v>1</v>
          </cell>
          <cell r="O75">
            <v>227</v>
          </cell>
          <cell r="P75">
            <v>69</v>
          </cell>
          <cell r="Q75">
            <v>37</v>
          </cell>
          <cell r="R75">
            <v>69</v>
          </cell>
          <cell r="S75" t="str">
            <v xml:space="preserve"> - </v>
          </cell>
          <cell r="T75">
            <v>2</v>
          </cell>
          <cell r="U75">
            <v>29</v>
          </cell>
          <cell r="V75">
            <v>69</v>
          </cell>
          <cell r="W75">
            <v>52</v>
          </cell>
          <cell r="X75">
            <v>69</v>
          </cell>
        </row>
        <row r="76">
          <cell r="A76" t="str">
            <v>6.40,0</v>
          </cell>
          <cell r="B76">
            <v>1</v>
          </cell>
          <cell r="C76">
            <v>245</v>
          </cell>
          <cell r="D76">
            <v>70</v>
          </cell>
          <cell r="E76">
            <v>41</v>
          </cell>
          <cell r="F76">
            <v>70</v>
          </cell>
          <cell r="G76">
            <v>6.9</v>
          </cell>
          <cell r="H76">
            <v>1</v>
          </cell>
          <cell r="I76">
            <v>27</v>
          </cell>
          <cell r="J76">
            <v>70</v>
          </cell>
          <cell r="K76">
            <v>19</v>
          </cell>
          <cell r="L76">
            <v>70</v>
          </cell>
          <cell r="M76" t="str">
            <v>7.05,0</v>
          </cell>
          <cell r="N76">
            <v>1</v>
          </cell>
          <cell r="O76">
            <v>230</v>
          </cell>
          <cell r="P76">
            <v>70</v>
          </cell>
          <cell r="Q76">
            <v>38</v>
          </cell>
          <cell r="R76">
            <v>70</v>
          </cell>
          <cell r="S76">
            <v>7.1</v>
          </cell>
          <cell r="T76">
            <v>1</v>
          </cell>
          <cell r="U76">
            <v>30</v>
          </cell>
          <cell r="V76">
            <v>70</v>
          </cell>
          <cell r="W76">
            <v>55</v>
          </cell>
          <cell r="X76">
            <v>70</v>
          </cell>
        </row>
        <row r="77">
          <cell r="A77" t="str">
            <v>&gt;6.40,0</v>
          </cell>
          <cell r="B77">
            <v>0</v>
          </cell>
          <cell r="C77" t="str">
            <v>&gt;245</v>
          </cell>
          <cell r="D77">
            <v>70</v>
          </cell>
          <cell r="E77" t="str">
            <v>&gt;41</v>
          </cell>
          <cell r="F77">
            <v>70</v>
          </cell>
          <cell r="G77" t="str">
            <v>&gt;6,9</v>
          </cell>
          <cell r="H77">
            <v>0</v>
          </cell>
          <cell r="I77" t="str">
            <v>&gt;27</v>
          </cell>
          <cell r="J77">
            <v>70</v>
          </cell>
          <cell r="K77" t="str">
            <v>&gt;19</v>
          </cell>
          <cell r="L77">
            <v>70</v>
          </cell>
          <cell r="M77" t="str">
            <v>&gt;7.05,0</v>
          </cell>
          <cell r="N77">
            <v>0</v>
          </cell>
          <cell r="O77" t="str">
            <v>&gt;230</v>
          </cell>
          <cell r="P77">
            <v>70</v>
          </cell>
          <cell r="Q77" t="str">
            <v>&gt;38</v>
          </cell>
          <cell r="R77">
            <v>70</v>
          </cell>
          <cell r="S77" t="str">
            <v>&gt;7,1</v>
          </cell>
          <cell r="T77">
            <v>0</v>
          </cell>
          <cell r="U77" t="str">
            <v>&gt;30</v>
          </cell>
          <cell r="V77">
            <v>70</v>
          </cell>
          <cell r="W77" t="str">
            <v>&gt;55</v>
          </cell>
          <cell r="X77">
            <v>70</v>
          </cell>
        </row>
        <row r="78">
          <cell r="A78">
            <v>0</v>
          </cell>
          <cell r="B78">
            <v>0</v>
          </cell>
          <cell r="F78">
            <v>0</v>
          </cell>
          <cell r="G78">
            <v>0</v>
          </cell>
          <cell r="H78">
            <v>0</v>
          </cell>
          <cell r="J78">
            <v>0</v>
          </cell>
          <cell r="M78">
            <v>0</v>
          </cell>
          <cell r="N78">
            <v>0</v>
          </cell>
          <cell r="R78">
            <v>0</v>
          </cell>
          <cell r="S78">
            <v>0</v>
          </cell>
          <cell r="T78">
            <v>0</v>
          </cell>
          <cell r="V78">
            <v>0</v>
          </cell>
        </row>
        <row r="79">
          <cell r="D79">
            <v>0</v>
          </cell>
          <cell r="F79">
            <v>0</v>
          </cell>
          <cell r="G79">
            <v>0</v>
          </cell>
          <cell r="H79">
            <v>0</v>
          </cell>
          <cell r="J79">
            <v>0</v>
          </cell>
          <cell r="P79">
            <v>0</v>
          </cell>
          <cell r="R79">
            <v>0</v>
          </cell>
          <cell r="S79">
            <v>0</v>
          </cell>
          <cell r="T79">
            <v>0</v>
          </cell>
          <cell r="V79">
            <v>0</v>
          </cell>
        </row>
      </sheetData>
      <sheetData sheetId="5">
        <row r="5">
          <cell r="A5" t="str">
            <v>&lt;3.00,0</v>
          </cell>
          <cell r="B5">
            <v>70</v>
          </cell>
          <cell r="C5" t="str">
            <v>&gt;255</v>
          </cell>
          <cell r="D5">
            <v>70</v>
          </cell>
          <cell r="E5" t="str">
            <v>&gt;44</v>
          </cell>
          <cell r="F5">
            <v>70</v>
          </cell>
          <cell r="G5">
            <v>0</v>
          </cell>
          <cell r="H5">
            <v>0</v>
          </cell>
          <cell r="I5">
            <v>0</v>
          </cell>
          <cell r="J5">
            <v>0</v>
          </cell>
          <cell r="K5" t="str">
            <v>&gt;29</v>
          </cell>
          <cell r="L5">
            <v>70</v>
          </cell>
          <cell r="M5" t="str">
            <v>&gt;23</v>
          </cell>
          <cell r="N5">
            <v>70</v>
          </cell>
          <cell r="O5" t="str">
            <v>&lt;3.15,0</v>
          </cell>
          <cell r="P5">
            <v>70</v>
          </cell>
          <cell r="Q5" t="str">
            <v>&gt;245</v>
          </cell>
          <cell r="R5">
            <v>70</v>
          </cell>
          <cell r="S5" t="str">
            <v>&gt;40</v>
          </cell>
          <cell r="T5">
            <v>70</v>
          </cell>
          <cell r="U5">
            <v>0</v>
          </cell>
          <cell r="V5">
            <v>0</v>
          </cell>
          <cell r="W5">
            <v>0</v>
          </cell>
          <cell r="X5">
            <v>0</v>
          </cell>
          <cell r="Y5" t="str">
            <v>&gt;33</v>
          </cell>
          <cell r="Z5">
            <v>70</v>
          </cell>
          <cell r="AA5" t="str">
            <v>&gt;58</v>
          </cell>
          <cell r="AB5">
            <v>70</v>
          </cell>
        </row>
        <row r="6">
          <cell r="A6" t="str">
            <v>3.00,0</v>
          </cell>
          <cell r="B6">
            <v>70</v>
          </cell>
          <cell r="C6">
            <v>0</v>
          </cell>
          <cell r="D6">
            <v>0</v>
          </cell>
          <cell r="E6">
            <v>0</v>
          </cell>
          <cell r="F6">
            <v>0</v>
          </cell>
          <cell r="G6">
            <v>2</v>
          </cell>
          <cell r="H6">
            <v>70</v>
          </cell>
          <cell r="I6">
            <v>2</v>
          </cell>
          <cell r="J6">
            <v>70</v>
          </cell>
          <cell r="K6">
            <v>-99</v>
          </cell>
          <cell r="L6">
            <v>0</v>
          </cell>
          <cell r="M6">
            <v>0</v>
          </cell>
          <cell r="N6">
            <v>0</v>
          </cell>
          <cell r="O6" t="str">
            <v>3.15,0</v>
          </cell>
          <cell r="P6">
            <v>70</v>
          </cell>
          <cell r="Q6">
            <v>0</v>
          </cell>
          <cell r="R6">
            <v>0</v>
          </cell>
          <cell r="S6">
            <v>0</v>
          </cell>
          <cell r="T6">
            <v>0</v>
          </cell>
          <cell r="U6">
            <v>2</v>
          </cell>
          <cell r="V6">
            <v>70</v>
          </cell>
          <cell r="W6">
            <v>2</v>
          </cell>
          <cell r="X6">
            <v>70</v>
          </cell>
          <cell r="Y6">
            <v>-99</v>
          </cell>
          <cell r="Z6">
            <v>0</v>
          </cell>
          <cell r="AA6">
            <v>0</v>
          </cell>
          <cell r="AB6">
            <v>0</v>
          </cell>
        </row>
        <row r="7">
          <cell r="A7" t="str">
            <v>3.00,0&lt;=3.03,0</v>
          </cell>
          <cell r="B7">
            <v>69</v>
          </cell>
          <cell r="C7">
            <v>118</v>
          </cell>
          <cell r="D7">
            <v>1</v>
          </cell>
          <cell r="E7">
            <v>3</v>
          </cell>
          <cell r="F7">
            <v>1</v>
          </cell>
          <cell r="G7">
            <v>4.4000000000000004</v>
          </cell>
          <cell r="H7">
            <v>70</v>
          </cell>
          <cell r="I7">
            <v>7.8</v>
          </cell>
          <cell r="J7">
            <v>70</v>
          </cell>
          <cell r="K7">
            <v>-5</v>
          </cell>
          <cell r="L7">
            <v>1</v>
          </cell>
          <cell r="M7" t="str">
            <v>-</v>
          </cell>
          <cell r="N7">
            <v>1</v>
          </cell>
          <cell r="O7" t="str">
            <v>3.15,0&lt;=3.18,0</v>
          </cell>
          <cell r="P7">
            <v>69</v>
          </cell>
          <cell r="Q7">
            <v>107</v>
          </cell>
          <cell r="R7">
            <v>1</v>
          </cell>
          <cell r="S7">
            <v>2</v>
          </cell>
          <cell r="T7">
            <v>1</v>
          </cell>
          <cell r="U7">
            <v>4.5999999999999996</v>
          </cell>
          <cell r="V7">
            <v>70</v>
          </cell>
          <cell r="W7">
            <v>8.1999999999999993</v>
          </cell>
          <cell r="X7">
            <v>70</v>
          </cell>
          <cell r="Y7">
            <v>-3</v>
          </cell>
          <cell r="Z7">
            <v>1</v>
          </cell>
          <cell r="AA7">
            <v>1</v>
          </cell>
          <cell r="AB7">
            <v>1</v>
          </cell>
        </row>
        <row r="8">
          <cell r="A8" t="str">
            <v>3.03,0&lt;=3.06,0</v>
          </cell>
          <cell r="B8">
            <v>68</v>
          </cell>
          <cell r="C8">
            <v>121</v>
          </cell>
          <cell r="D8">
            <v>2</v>
          </cell>
          <cell r="E8">
            <v>4</v>
          </cell>
          <cell r="F8">
            <v>2</v>
          </cell>
          <cell r="G8" t="str">
            <v xml:space="preserve"> - </v>
          </cell>
          <cell r="H8">
            <v>69</v>
          </cell>
          <cell r="I8">
            <v>7.9</v>
          </cell>
          <cell r="J8">
            <v>69</v>
          </cell>
          <cell r="K8">
            <v>-4</v>
          </cell>
          <cell r="L8">
            <v>2</v>
          </cell>
          <cell r="M8" t="str">
            <v>-</v>
          </cell>
          <cell r="N8">
            <v>2</v>
          </cell>
          <cell r="O8" t="str">
            <v>3.18,0&lt;=3.21,0</v>
          </cell>
          <cell r="P8">
            <v>68</v>
          </cell>
          <cell r="Q8">
            <v>110</v>
          </cell>
          <cell r="R8">
            <v>2</v>
          </cell>
          <cell r="S8">
            <v>3</v>
          </cell>
          <cell r="T8">
            <v>2</v>
          </cell>
          <cell r="U8" t="str">
            <v xml:space="preserve"> - </v>
          </cell>
          <cell r="V8">
            <v>69</v>
          </cell>
          <cell r="W8">
            <v>8.3000000000000007</v>
          </cell>
          <cell r="X8">
            <v>69</v>
          </cell>
          <cell r="Y8">
            <v>-2</v>
          </cell>
          <cell r="Z8">
            <v>2</v>
          </cell>
          <cell r="AA8">
            <v>2</v>
          </cell>
          <cell r="AB8">
            <v>2</v>
          </cell>
        </row>
        <row r="9">
          <cell r="A9" t="str">
            <v>3.06,0&lt;=3.09,0</v>
          </cell>
          <cell r="B9">
            <v>67</v>
          </cell>
          <cell r="C9">
            <v>124</v>
          </cell>
          <cell r="D9">
            <v>3</v>
          </cell>
          <cell r="E9">
            <v>5</v>
          </cell>
          <cell r="F9">
            <v>3</v>
          </cell>
          <cell r="G9">
            <v>4.5</v>
          </cell>
          <cell r="H9">
            <v>68</v>
          </cell>
          <cell r="I9">
            <v>8</v>
          </cell>
          <cell r="J9">
            <v>68</v>
          </cell>
          <cell r="K9" t="str">
            <v>-</v>
          </cell>
          <cell r="L9">
            <v>3</v>
          </cell>
          <cell r="M9" t="str">
            <v>-</v>
          </cell>
          <cell r="N9">
            <v>3</v>
          </cell>
          <cell r="O9" t="str">
            <v>3.21,0&lt;=3.24,0</v>
          </cell>
          <cell r="P9">
            <v>67</v>
          </cell>
          <cell r="Q9">
            <v>113</v>
          </cell>
          <cell r="R9">
            <v>3</v>
          </cell>
          <cell r="S9">
            <v>4</v>
          </cell>
          <cell r="T9">
            <v>3</v>
          </cell>
          <cell r="U9">
            <v>4.7</v>
          </cell>
          <cell r="V9">
            <v>68</v>
          </cell>
          <cell r="W9">
            <v>8.4</v>
          </cell>
          <cell r="X9">
            <v>68</v>
          </cell>
          <cell r="Y9">
            <v>-1</v>
          </cell>
          <cell r="Z9">
            <v>3</v>
          </cell>
          <cell r="AA9">
            <v>3</v>
          </cell>
          <cell r="AB9">
            <v>3</v>
          </cell>
        </row>
        <row r="10">
          <cell r="A10" t="str">
            <v>3.09,0&lt;=3.12,0</v>
          </cell>
          <cell r="B10">
            <v>66</v>
          </cell>
          <cell r="C10">
            <v>127</v>
          </cell>
          <cell r="D10">
            <v>4</v>
          </cell>
          <cell r="E10">
            <v>6</v>
          </cell>
          <cell r="F10">
            <v>4</v>
          </cell>
          <cell r="G10" t="str">
            <v xml:space="preserve"> - </v>
          </cell>
          <cell r="H10">
            <v>67</v>
          </cell>
          <cell r="I10">
            <v>8.1</v>
          </cell>
          <cell r="J10">
            <v>67</v>
          </cell>
          <cell r="K10">
            <v>-3</v>
          </cell>
          <cell r="L10">
            <v>4</v>
          </cell>
          <cell r="M10" t="str">
            <v>-</v>
          </cell>
          <cell r="N10">
            <v>4</v>
          </cell>
          <cell r="O10" t="str">
            <v>3.24,0&lt;=3.27,0</v>
          </cell>
          <cell r="P10">
            <v>66</v>
          </cell>
          <cell r="Q10">
            <v>116</v>
          </cell>
          <cell r="R10">
            <v>4</v>
          </cell>
          <cell r="S10">
            <v>5</v>
          </cell>
          <cell r="T10">
            <v>4</v>
          </cell>
          <cell r="U10" t="str">
            <v xml:space="preserve"> - </v>
          </cell>
          <cell r="V10">
            <v>67</v>
          </cell>
          <cell r="W10">
            <v>8.5</v>
          </cell>
          <cell r="X10">
            <v>67</v>
          </cell>
          <cell r="Y10">
            <v>0</v>
          </cell>
          <cell r="Z10">
            <v>4</v>
          </cell>
          <cell r="AA10">
            <v>4</v>
          </cell>
          <cell r="AB10">
            <v>4</v>
          </cell>
        </row>
        <row r="11">
          <cell r="A11" t="str">
            <v>3.12,0&lt;=3.15,0</v>
          </cell>
          <cell r="B11">
            <v>65</v>
          </cell>
          <cell r="C11">
            <v>130</v>
          </cell>
          <cell r="D11">
            <v>5</v>
          </cell>
          <cell r="E11">
            <v>7</v>
          </cell>
          <cell r="F11">
            <v>5</v>
          </cell>
          <cell r="G11" t="str">
            <v xml:space="preserve"> - </v>
          </cell>
          <cell r="H11">
            <v>66</v>
          </cell>
          <cell r="I11">
            <v>8.1999999999999993</v>
          </cell>
          <cell r="J11">
            <v>66</v>
          </cell>
          <cell r="K11" t="str">
            <v>-</v>
          </cell>
          <cell r="L11">
            <v>5</v>
          </cell>
          <cell r="M11" t="str">
            <v>-</v>
          </cell>
          <cell r="N11">
            <v>5</v>
          </cell>
          <cell r="O11" t="str">
            <v>3.27,0&lt;=3.30,0</v>
          </cell>
          <cell r="P11">
            <v>65</v>
          </cell>
          <cell r="Q11">
            <v>119</v>
          </cell>
          <cell r="R11">
            <v>5</v>
          </cell>
          <cell r="S11">
            <v>6</v>
          </cell>
          <cell r="T11">
            <v>5</v>
          </cell>
          <cell r="U11">
            <v>4.8</v>
          </cell>
          <cell r="V11">
            <v>66</v>
          </cell>
          <cell r="W11">
            <v>8.6</v>
          </cell>
          <cell r="X11">
            <v>66</v>
          </cell>
          <cell r="Y11">
            <v>1</v>
          </cell>
          <cell r="Z11">
            <v>5</v>
          </cell>
          <cell r="AA11">
            <v>5</v>
          </cell>
          <cell r="AB11">
            <v>5</v>
          </cell>
        </row>
        <row r="12">
          <cell r="A12" t="str">
            <v>3.15,0&lt;=3.17,0</v>
          </cell>
          <cell r="B12">
            <v>64</v>
          </cell>
          <cell r="C12">
            <v>133</v>
          </cell>
          <cell r="D12">
            <v>6</v>
          </cell>
          <cell r="E12">
            <v>8</v>
          </cell>
          <cell r="F12">
            <v>6</v>
          </cell>
          <cell r="G12">
            <v>4.5999999999999996</v>
          </cell>
          <cell r="H12">
            <v>65</v>
          </cell>
          <cell r="I12">
            <v>8.3000000000000007</v>
          </cell>
          <cell r="J12">
            <v>65</v>
          </cell>
          <cell r="K12">
            <v>-2</v>
          </cell>
          <cell r="L12">
            <v>6</v>
          </cell>
          <cell r="M12" t="str">
            <v>-</v>
          </cell>
          <cell r="N12">
            <v>6</v>
          </cell>
          <cell r="O12" t="str">
            <v>3.30,0&lt;=3.33,0</v>
          </cell>
          <cell r="P12">
            <v>64</v>
          </cell>
          <cell r="Q12">
            <v>122</v>
          </cell>
          <cell r="R12">
            <v>6</v>
          </cell>
          <cell r="S12">
            <v>7</v>
          </cell>
          <cell r="T12">
            <v>6</v>
          </cell>
          <cell r="U12" t="str">
            <v xml:space="preserve"> - </v>
          </cell>
          <cell r="V12">
            <v>65</v>
          </cell>
          <cell r="W12">
            <v>8.6999999999999993</v>
          </cell>
          <cell r="X12">
            <v>65</v>
          </cell>
          <cell r="Y12">
            <v>2</v>
          </cell>
          <cell r="Z12">
            <v>6</v>
          </cell>
          <cell r="AA12">
            <v>6</v>
          </cell>
          <cell r="AB12">
            <v>6</v>
          </cell>
        </row>
        <row r="13">
          <cell r="A13" t="str">
            <v>3.17,0&lt;=3.19,0</v>
          </cell>
          <cell r="B13">
            <v>63</v>
          </cell>
          <cell r="C13">
            <v>136</v>
          </cell>
          <cell r="D13">
            <v>7</v>
          </cell>
          <cell r="E13">
            <v>9</v>
          </cell>
          <cell r="F13">
            <v>7</v>
          </cell>
          <cell r="G13" t="str">
            <v xml:space="preserve"> - </v>
          </cell>
          <cell r="H13">
            <v>64</v>
          </cell>
          <cell r="I13">
            <v>8.4</v>
          </cell>
          <cell r="J13">
            <v>64</v>
          </cell>
          <cell r="K13" t="str">
            <v>-</v>
          </cell>
          <cell r="L13">
            <v>7</v>
          </cell>
          <cell r="M13" t="str">
            <v>-</v>
          </cell>
          <cell r="N13">
            <v>7</v>
          </cell>
          <cell r="O13" t="str">
            <v>3.33,0&lt;=3.36,0</v>
          </cell>
          <cell r="P13">
            <v>63</v>
          </cell>
          <cell r="Q13">
            <v>124</v>
          </cell>
          <cell r="R13">
            <v>7</v>
          </cell>
          <cell r="S13">
            <v>8</v>
          </cell>
          <cell r="T13">
            <v>7</v>
          </cell>
          <cell r="U13">
            <v>4.9000000000000004</v>
          </cell>
          <cell r="V13">
            <v>64</v>
          </cell>
          <cell r="W13">
            <v>8.8000000000000007</v>
          </cell>
          <cell r="X13">
            <v>64</v>
          </cell>
          <cell r="Y13">
            <v>3</v>
          </cell>
          <cell r="Z13">
            <v>7</v>
          </cell>
          <cell r="AA13" t="str">
            <v>-</v>
          </cell>
          <cell r="AB13">
            <v>7</v>
          </cell>
        </row>
        <row r="14">
          <cell r="A14" t="str">
            <v>3.19,0&lt;=3.21,0</v>
          </cell>
          <cell r="B14">
            <v>62</v>
          </cell>
          <cell r="C14">
            <v>139</v>
          </cell>
          <cell r="D14">
            <v>8</v>
          </cell>
          <cell r="E14">
            <v>10</v>
          </cell>
          <cell r="F14">
            <v>8</v>
          </cell>
          <cell r="G14" t="str">
            <v xml:space="preserve"> - </v>
          </cell>
          <cell r="H14">
            <v>63</v>
          </cell>
          <cell r="I14" t="str">
            <v xml:space="preserve"> - </v>
          </cell>
          <cell r="J14">
            <v>63</v>
          </cell>
          <cell r="K14">
            <v>-1</v>
          </cell>
          <cell r="L14">
            <v>8</v>
          </cell>
          <cell r="M14" t="str">
            <v>-</v>
          </cell>
          <cell r="N14">
            <v>8</v>
          </cell>
          <cell r="O14" t="str">
            <v>3.36,0&lt;=3.39,0</v>
          </cell>
          <cell r="P14">
            <v>62</v>
          </cell>
          <cell r="Q14">
            <v>126</v>
          </cell>
          <cell r="R14">
            <v>8</v>
          </cell>
          <cell r="S14">
            <v>9</v>
          </cell>
          <cell r="T14">
            <v>8</v>
          </cell>
          <cell r="U14" t="str">
            <v xml:space="preserve"> - </v>
          </cell>
          <cell r="V14">
            <v>63</v>
          </cell>
          <cell r="W14">
            <v>8.9</v>
          </cell>
          <cell r="X14">
            <v>63</v>
          </cell>
          <cell r="Y14" t="str">
            <v>-</v>
          </cell>
          <cell r="Z14">
            <v>8</v>
          </cell>
          <cell r="AA14">
            <v>7</v>
          </cell>
          <cell r="AB14">
            <v>8</v>
          </cell>
        </row>
        <row r="15">
          <cell r="A15" t="str">
            <v>3.21,0&lt;=3.23,0</v>
          </cell>
          <cell r="B15">
            <v>61</v>
          </cell>
          <cell r="C15">
            <v>142</v>
          </cell>
          <cell r="D15">
            <v>9</v>
          </cell>
          <cell r="E15">
            <v>11</v>
          </cell>
          <cell r="F15">
            <v>9</v>
          </cell>
          <cell r="G15">
            <v>4.7</v>
          </cell>
          <cell r="H15">
            <v>62</v>
          </cell>
          <cell r="I15">
            <v>8.5</v>
          </cell>
          <cell r="J15">
            <v>62</v>
          </cell>
          <cell r="K15" t="str">
            <v>-</v>
          </cell>
          <cell r="L15">
            <v>9</v>
          </cell>
          <cell r="M15" t="str">
            <v>-</v>
          </cell>
          <cell r="N15">
            <v>9</v>
          </cell>
          <cell r="O15" t="str">
            <v>3.39,0&lt;=3.42,0</v>
          </cell>
          <cell r="P15">
            <v>61</v>
          </cell>
          <cell r="Q15">
            <v>128</v>
          </cell>
          <cell r="R15">
            <v>9</v>
          </cell>
          <cell r="S15">
            <v>10</v>
          </cell>
          <cell r="T15">
            <v>9</v>
          </cell>
          <cell r="U15">
            <v>5</v>
          </cell>
          <cell r="V15">
            <v>62</v>
          </cell>
          <cell r="W15">
            <v>9</v>
          </cell>
          <cell r="X15">
            <v>62</v>
          </cell>
          <cell r="Y15">
            <v>4</v>
          </cell>
          <cell r="Z15">
            <v>9</v>
          </cell>
          <cell r="AA15" t="str">
            <v>-</v>
          </cell>
          <cell r="AB15">
            <v>9</v>
          </cell>
        </row>
        <row r="16">
          <cell r="A16" t="str">
            <v>3.23,0&lt;=3.25,0</v>
          </cell>
          <cell r="B16">
            <v>60</v>
          </cell>
          <cell r="C16">
            <v>143</v>
          </cell>
          <cell r="D16">
            <v>64</v>
          </cell>
          <cell r="E16">
            <v>12</v>
          </cell>
          <cell r="F16">
            <v>10</v>
          </cell>
          <cell r="G16" t="str">
            <v xml:space="preserve"> - </v>
          </cell>
          <cell r="H16">
            <v>61</v>
          </cell>
          <cell r="I16" t="str">
            <v xml:space="preserve"> - </v>
          </cell>
          <cell r="J16">
            <v>61</v>
          </cell>
          <cell r="K16">
            <v>10</v>
          </cell>
          <cell r="L16">
            <v>10</v>
          </cell>
          <cell r="M16">
            <v>1</v>
          </cell>
          <cell r="N16">
            <v>10</v>
          </cell>
          <cell r="O16" t="str">
            <v>3.42,0&lt;=3.45,0</v>
          </cell>
          <cell r="P16">
            <v>60</v>
          </cell>
          <cell r="Q16">
            <v>130</v>
          </cell>
          <cell r="R16">
            <v>10</v>
          </cell>
          <cell r="S16" t="str">
            <v xml:space="preserve"> - </v>
          </cell>
          <cell r="T16">
            <v>10</v>
          </cell>
          <cell r="U16" t="str">
            <v xml:space="preserve"> - </v>
          </cell>
          <cell r="V16">
            <v>61</v>
          </cell>
          <cell r="W16" t="str">
            <v xml:space="preserve"> - </v>
          </cell>
          <cell r="X16">
            <v>61</v>
          </cell>
          <cell r="Y16" t="str">
            <v xml:space="preserve"> - </v>
          </cell>
          <cell r="Z16">
            <v>10</v>
          </cell>
          <cell r="AA16">
            <v>8</v>
          </cell>
          <cell r="AB16">
            <v>10</v>
          </cell>
        </row>
        <row r="17">
          <cell r="A17" t="str">
            <v>3.25,0&lt;=3.27,0</v>
          </cell>
          <cell r="B17">
            <v>59</v>
          </cell>
          <cell r="C17">
            <v>145</v>
          </cell>
          <cell r="D17">
            <v>10</v>
          </cell>
          <cell r="E17">
            <v>13</v>
          </cell>
          <cell r="F17">
            <v>11</v>
          </cell>
          <cell r="G17" t="str">
            <v xml:space="preserve"> - </v>
          </cell>
          <cell r="H17">
            <v>60</v>
          </cell>
          <cell r="I17">
            <v>8.6</v>
          </cell>
          <cell r="J17">
            <v>60</v>
          </cell>
          <cell r="K17" t="str">
            <v xml:space="preserve"> - </v>
          </cell>
          <cell r="L17">
            <v>11</v>
          </cell>
          <cell r="M17" t="str">
            <v>-</v>
          </cell>
          <cell r="N17">
            <v>11</v>
          </cell>
          <cell r="O17" t="str">
            <v>3.45,0&lt;=3.48,0</v>
          </cell>
          <cell r="P17">
            <v>59</v>
          </cell>
          <cell r="Q17">
            <v>132</v>
          </cell>
          <cell r="R17">
            <v>11</v>
          </cell>
          <cell r="S17">
            <v>11</v>
          </cell>
          <cell r="T17">
            <v>11</v>
          </cell>
          <cell r="U17" t="str">
            <v xml:space="preserve"> - </v>
          </cell>
          <cell r="V17">
            <v>60</v>
          </cell>
          <cell r="W17">
            <v>9.1</v>
          </cell>
          <cell r="X17">
            <v>60</v>
          </cell>
          <cell r="Y17">
            <v>5</v>
          </cell>
          <cell r="Z17">
            <v>11</v>
          </cell>
          <cell r="AA17" t="str">
            <v>-</v>
          </cell>
          <cell r="AB17">
            <v>11</v>
          </cell>
        </row>
        <row r="18">
          <cell r="A18" t="str">
            <v>3.27,0&lt;=3.29,0</v>
          </cell>
          <cell r="B18">
            <v>58</v>
          </cell>
          <cell r="C18">
            <v>148</v>
          </cell>
          <cell r="D18">
            <v>11</v>
          </cell>
          <cell r="E18">
            <v>14</v>
          </cell>
          <cell r="F18">
            <v>12</v>
          </cell>
          <cell r="G18">
            <v>4.8</v>
          </cell>
          <cell r="H18">
            <v>59</v>
          </cell>
          <cell r="I18" t="str">
            <v xml:space="preserve"> - </v>
          </cell>
          <cell r="J18">
            <v>59</v>
          </cell>
          <cell r="K18">
            <v>1</v>
          </cell>
          <cell r="L18">
            <v>12</v>
          </cell>
          <cell r="M18" t="str">
            <v xml:space="preserve"> - </v>
          </cell>
          <cell r="N18">
            <v>12</v>
          </cell>
          <cell r="O18" t="str">
            <v>3.48,0&lt;=3.51,0</v>
          </cell>
          <cell r="P18">
            <v>58</v>
          </cell>
          <cell r="Q18">
            <v>134</v>
          </cell>
          <cell r="R18">
            <v>12</v>
          </cell>
          <cell r="S18" t="str">
            <v xml:space="preserve"> - </v>
          </cell>
          <cell r="T18">
            <v>12</v>
          </cell>
          <cell r="U18">
            <v>5.0999999999999996</v>
          </cell>
          <cell r="V18">
            <v>59</v>
          </cell>
          <cell r="W18" t="str">
            <v xml:space="preserve"> - </v>
          </cell>
          <cell r="X18">
            <v>59</v>
          </cell>
          <cell r="Y18" t="str">
            <v xml:space="preserve"> - </v>
          </cell>
          <cell r="Z18">
            <v>12</v>
          </cell>
          <cell r="AA18">
            <v>9</v>
          </cell>
          <cell r="AB18">
            <v>12</v>
          </cell>
        </row>
        <row r="19">
          <cell r="A19" t="str">
            <v>3.29,0&lt;=3.31,0</v>
          </cell>
          <cell r="B19">
            <v>57</v>
          </cell>
          <cell r="C19">
            <v>151</v>
          </cell>
          <cell r="D19">
            <v>12</v>
          </cell>
          <cell r="E19" t="str">
            <v>-</v>
          </cell>
          <cell r="F19">
            <v>13</v>
          </cell>
          <cell r="G19" t="str">
            <v xml:space="preserve"> - </v>
          </cell>
          <cell r="H19">
            <v>58</v>
          </cell>
          <cell r="I19">
            <v>8.6999999999999993</v>
          </cell>
          <cell r="J19">
            <v>58</v>
          </cell>
          <cell r="K19" t="str">
            <v xml:space="preserve"> - </v>
          </cell>
          <cell r="L19">
            <v>13</v>
          </cell>
          <cell r="M19">
            <v>2</v>
          </cell>
          <cell r="N19">
            <v>13</v>
          </cell>
          <cell r="O19" t="str">
            <v>3.51,0&lt;=3.54,0</v>
          </cell>
          <cell r="P19">
            <v>57</v>
          </cell>
          <cell r="Q19">
            <v>136</v>
          </cell>
          <cell r="R19">
            <v>13</v>
          </cell>
          <cell r="S19">
            <v>12</v>
          </cell>
          <cell r="T19">
            <v>13</v>
          </cell>
          <cell r="U19" t="str">
            <v xml:space="preserve"> - </v>
          </cell>
          <cell r="V19">
            <v>58</v>
          </cell>
          <cell r="W19">
            <v>9.1999999999999993</v>
          </cell>
          <cell r="X19">
            <v>58</v>
          </cell>
          <cell r="Y19">
            <v>6</v>
          </cell>
          <cell r="Z19">
            <v>13</v>
          </cell>
          <cell r="AA19" t="str">
            <v>-</v>
          </cell>
          <cell r="AB19">
            <v>13</v>
          </cell>
        </row>
        <row r="20">
          <cell r="A20" t="str">
            <v>3.31,0&lt;=3.33,0</v>
          </cell>
          <cell r="B20">
            <v>56</v>
          </cell>
          <cell r="C20">
            <v>154</v>
          </cell>
          <cell r="D20">
            <v>13</v>
          </cell>
          <cell r="E20">
            <v>15</v>
          </cell>
          <cell r="F20">
            <v>14</v>
          </cell>
          <cell r="G20" t="str">
            <v xml:space="preserve"> - </v>
          </cell>
          <cell r="H20">
            <v>57</v>
          </cell>
          <cell r="I20" t="str">
            <v xml:space="preserve"> - </v>
          </cell>
          <cell r="J20">
            <v>57</v>
          </cell>
          <cell r="K20">
            <v>2</v>
          </cell>
          <cell r="L20">
            <v>14</v>
          </cell>
          <cell r="M20" t="str">
            <v>-</v>
          </cell>
          <cell r="N20">
            <v>14</v>
          </cell>
          <cell r="O20" t="str">
            <v>3.54,0&lt;=3.57,0</v>
          </cell>
          <cell r="P20">
            <v>56</v>
          </cell>
          <cell r="Q20">
            <v>138</v>
          </cell>
          <cell r="R20">
            <v>14</v>
          </cell>
          <cell r="S20" t="str">
            <v xml:space="preserve"> - </v>
          </cell>
          <cell r="T20">
            <v>14</v>
          </cell>
          <cell r="U20" t="str">
            <v xml:space="preserve"> - </v>
          </cell>
          <cell r="V20">
            <v>57</v>
          </cell>
          <cell r="W20" t="str">
            <v xml:space="preserve"> -</v>
          </cell>
          <cell r="X20">
            <v>57</v>
          </cell>
          <cell r="Y20" t="str">
            <v xml:space="preserve"> - </v>
          </cell>
          <cell r="Z20">
            <v>14</v>
          </cell>
          <cell r="AA20">
            <v>1</v>
          </cell>
          <cell r="AB20">
            <v>14</v>
          </cell>
        </row>
        <row r="21">
          <cell r="A21" t="str">
            <v>3.33,0&lt;=3.35,0</v>
          </cell>
          <cell r="B21">
            <v>55</v>
          </cell>
          <cell r="C21">
            <v>157</v>
          </cell>
          <cell r="D21">
            <v>14</v>
          </cell>
          <cell r="E21" t="str">
            <v>-</v>
          </cell>
          <cell r="F21">
            <v>15</v>
          </cell>
          <cell r="G21">
            <v>4.9000000000000004</v>
          </cell>
          <cell r="H21">
            <v>56</v>
          </cell>
          <cell r="I21">
            <v>8.8000000000000007</v>
          </cell>
          <cell r="J21">
            <v>56</v>
          </cell>
          <cell r="K21" t="str">
            <v xml:space="preserve"> - </v>
          </cell>
          <cell r="L21">
            <v>15</v>
          </cell>
          <cell r="M21" t="str">
            <v xml:space="preserve"> - </v>
          </cell>
          <cell r="N21">
            <v>15</v>
          </cell>
          <cell r="O21" t="str">
            <v>3.57,0&lt;=4.00,0</v>
          </cell>
          <cell r="P21">
            <v>55</v>
          </cell>
          <cell r="Q21">
            <v>140</v>
          </cell>
          <cell r="R21">
            <v>15</v>
          </cell>
          <cell r="S21">
            <v>13</v>
          </cell>
          <cell r="T21">
            <v>15</v>
          </cell>
          <cell r="U21">
            <v>5.2</v>
          </cell>
          <cell r="V21">
            <v>56</v>
          </cell>
          <cell r="W21">
            <v>9.3000000000000007</v>
          </cell>
          <cell r="X21">
            <v>56</v>
          </cell>
          <cell r="Y21">
            <v>7</v>
          </cell>
          <cell r="Z21">
            <v>15</v>
          </cell>
          <cell r="AA21" t="str">
            <v>-</v>
          </cell>
          <cell r="AB21">
            <v>15</v>
          </cell>
        </row>
        <row r="22">
          <cell r="A22" t="str">
            <v>3.35,0&lt;=3.37,0</v>
          </cell>
          <cell r="B22">
            <v>54</v>
          </cell>
          <cell r="C22">
            <v>160</v>
          </cell>
          <cell r="D22">
            <v>15</v>
          </cell>
          <cell r="E22">
            <v>16</v>
          </cell>
          <cell r="F22">
            <v>16</v>
          </cell>
          <cell r="G22" t="str">
            <v xml:space="preserve"> - </v>
          </cell>
          <cell r="H22">
            <v>55</v>
          </cell>
          <cell r="I22" t="str">
            <v xml:space="preserve"> - </v>
          </cell>
          <cell r="J22">
            <v>55</v>
          </cell>
          <cell r="K22">
            <v>3</v>
          </cell>
          <cell r="L22">
            <v>16</v>
          </cell>
          <cell r="M22" t="str">
            <v xml:space="preserve"> - </v>
          </cell>
          <cell r="N22">
            <v>16</v>
          </cell>
          <cell r="O22" t="str">
            <v>4.00,0&lt;=4.02,0</v>
          </cell>
          <cell r="P22">
            <v>54</v>
          </cell>
          <cell r="Q22">
            <v>142</v>
          </cell>
          <cell r="R22">
            <v>16</v>
          </cell>
          <cell r="S22" t="str">
            <v xml:space="preserve"> - </v>
          </cell>
          <cell r="T22">
            <v>16</v>
          </cell>
          <cell r="U22" t="str">
            <v xml:space="preserve"> - </v>
          </cell>
          <cell r="V22">
            <v>55</v>
          </cell>
          <cell r="W22" t="str">
            <v xml:space="preserve"> - </v>
          </cell>
          <cell r="X22">
            <v>55</v>
          </cell>
          <cell r="Y22" t="str">
            <v xml:space="preserve"> - </v>
          </cell>
          <cell r="Z22">
            <v>16</v>
          </cell>
          <cell r="AA22">
            <v>11</v>
          </cell>
          <cell r="AB22">
            <v>16</v>
          </cell>
        </row>
        <row r="23">
          <cell r="A23" t="str">
            <v>3.37,0&lt;=3.39,0</v>
          </cell>
          <cell r="B23">
            <v>53</v>
          </cell>
          <cell r="C23">
            <v>162</v>
          </cell>
          <cell r="D23">
            <v>16</v>
          </cell>
          <cell r="E23" t="str">
            <v>-</v>
          </cell>
          <cell r="F23">
            <v>17</v>
          </cell>
          <cell r="G23" t="str">
            <v xml:space="preserve"> -</v>
          </cell>
          <cell r="H23">
            <v>54</v>
          </cell>
          <cell r="I23">
            <v>8.9</v>
          </cell>
          <cell r="J23">
            <v>54</v>
          </cell>
          <cell r="K23" t="str">
            <v xml:space="preserve"> - </v>
          </cell>
          <cell r="L23">
            <v>17</v>
          </cell>
          <cell r="M23">
            <v>3</v>
          </cell>
          <cell r="N23">
            <v>17</v>
          </cell>
          <cell r="O23" t="str">
            <v>4.02,0&lt;=4.04,0</v>
          </cell>
          <cell r="P23">
            <v>53</v>
          </cell>
          <cell r="Q23">
            <v>144</v>
          </cell>
          <cell r="R23">
            <v>17</v>
          </cell>
          <cell r="S23">
            <v>14</v>
          </cell>
          <cell r="T23">
            <v>17</v>
          </cell>
          <cell r="U23" t="str">
            <v xml:space="preserve"> - </v>
          </cell>
          <cell r="V23">
            <v>54</v>
          </cell>
          <cell r="W23">
            <v>9.4</v>
          </cell>
          <cell r="X23">
            <v>54</v>
          </cell>
          <cell r="Y23">
            <v>8</v>
          </cell>
          <cell r="Z23">
            <v>17</v>
          </cell>
          <cell r="AA23" t="str">
            <v>-</v>
          </cell>
          <cell r="AB23">
            <v>17</v>
          </cell>
        </row>
        <row r="24">
          <cell r="A24" t="str">
            <v>3.39,0&lt;=3.41,0</v>
          </cell>
          <cell r="B24">
            <v>52</v>
          </cell>
          <cell r="C24">
            <v>164</v>
          </cell>
          <cell r="D24">
            <v>17</v>
          </cell>
          <cell r="E24">
            <v>17</v>
          </cell>
          <cell r="F24">
            <v>18</v>
          </cell>
          <cell r="G24">
            <v>5</v>
          </cell>
          <cell r="H24">
            <v>53</v>
          </cell>
          <cell r="I24" t="str">
            <v xml:space="preserve"> - </v>
          </cell>
          <cell r="J24">
            <v>53</v>
          </cell>
          <cell r="K24">
            <v>4</v>
          </cell>
          <cell r="L24">
            <v>18</v>
          </cell>
          <cell r="M24" t="str">
            <v xml:space="preserve"> - </v>
          </cell>
          <cell r="N24">
            <v>18</v>
          </cell>
          <cell r="O24" t="str">
            <v>4.04,0&lt;=4.06,0</v>
          </cell>
          <cell r="P24">
            <v>52</v>
          </cell>
          <cell r="Q24">
            <v>146</v>
          </cell>
          <cell r="R24">
            <v>18</v>
          </cell>
          <cell r="S24" t="str">
            <v xml:space="preserve"> - </v>
          </cell>
          <cell r="T24">
            <v>18</v>
          </cell>
          <cell r="U24">
            <v>5.3</v>
          </cell>
          <cell r="V24">
            <v>53</v>
          </cell>
          <cell r="W24" t="str">
            <v xml:space="preserve"> - </v>
          </cell>
          <cell r="X24">
            <v>53</v>
          </cell>
          <cell r="Y24" t="str">
            <v xml:space="preserve"> - </v>
          </cell>
          <cell r="Z24">
            <v>18</v>
          </cell>
          <cell r="AA24">
            <v>12</v>
          </cell>
          <cell r="AB24">
            <v>18</v>
          </cell>
        </row>
        <row r="25">
          <cell r="A25" t="str">
            <v>3.41,0&lt;=3.43,0</v>
          </cell>
          <cell r="B25">
            <v>51</v>
          </cell>
          <cell r="C25">
            <v>166</v>
          </cell>
          <cell r="D25">
            <v>18</v>
          </cell>
          <cell r="E25" t="str">
            <v>-</v>
          </cell>
          <cell r="F25">
            <v>19</v>
          </cell>
          <cell r="G25" t="str">
            <v xml:space="preserve"> - </v>
          </cell>
          <cell r="H25">
            <v>52</v>
          </cell>
          <cell r="I25">
            <v>9</v>
          </cell>
          <cell r="J25">
            <v>52</v>
          </cell>
          <cell r="K25" t="str">
            <v xml:space="preserve"> - </v>
          </cell>
          <cell r="L25">
            <v>19</v>
          </cell>
          <cell r="M25" t="str">
            <v xml:space="preserve"> - </v>
          </cell>
          <cell r="N25">
            <v>19</v>
          </cell>
          <cell r="O25" t="str">
            <v>4.06,0&lt;=4.08,0</v>
          </cell>
          <cell r="P25">
            <v>51</v>
          </cell>
          <cell r="Q25">
            <v>148</v>
          </cell>
          <cell r="R25">
            <v>19</v>
          </cell>
          <cell r="S25">
            <v>15</v>
          </cell>
          <cell r="T25">
            <v>19</v>
          </cell>
          <cell r="U25" t="str">
            <v xml:space="preserve"> - </v>
          </cell>
          <cell r="V25">
            <v>52</v>
          </cell>
          <cell r="W25">
            <v>9.5</v>
          </cell>
          <cell r="X25">
            <v>52</v>
          </cell>
          <cell r="Y25" t="str">
            <v>-</v>
          </cell>
          <cell r="Z25">
            <v>19</v>
          </cell>
          <cell r="AA25" t="str">
            <v>-</v>
          </cell>
          <cell r="AB25">
            <v>19</v>
          </cell>
        </row>
        <row r="26">
          <cell r="A26" t="str">
            <v>3.43,0&lt;=3.45,0</v>
          </cell>
          <cell r="B26">
            <v>50</v>
          </cell>
          <cell r="C26">
            <v>168</v>
          </cell>
          <cell r="D26">
            <v>19</v>
          </cell>
          <cell r="E26">
            <v>18</v>
          </cell>
          <cell r="F26">
            <v>20</v>
          </cell>
          <cell r="G26" t="str">
            <v xml:space="preserve"> - </v>
          </cell>
          <cell r="H26">
            <v>51</v>
          </cell>
          <cell r="I26" t="str">
            <v xml:space="preserve"> - </v>
          </cell>
          <cell r="J26">
            <v>51</v>
          </cell>
          <cell r="K26">
            <v>5</v>
          </cell>
          <cell r="L26">
            <v>20</v>
          </cell>
          <cell r="M26" t="str">
            <v xml:space="preserve"> - </v>
          </cell>
          <cell r="N26">
            <v>20</v>
          </cell>
          <cell r="O26" t="str">
            <v>4.08,0&lt;=4.10,0</v>
          </cell>
          <cell r="P26">
            <v>50</v>
          </cell>
          <cell r="Q26">
            <v>150</v>
          </cell>
          <cell r="R26">
            <v>20</v>
          </cell>
          <cell r="S26" t="str">
            <v xml:space="preserve"> - </v>
          </cell>
          <cell r="T26">
            <v>20</v>
          </cell>
          <cell r="U26" t="str">
            <v xml:space="preserve"> - </v>
          </cell>
          <cell r="V26">
            <v>51</v>
          </cell>
          <cell r="W26" t="str">
            <v xml:space="preserve"> - </v>
          </cell>
          <cell r="X26">
            <v>51</v>
          </cell>
          <cell r="Y26">
            <v>9</v>
          </cell>
          <cell r="Z26">
            <v>20</v>
          </cell>
          <cell r="AA26">
            <v>13</v>
          </cell>
          <cell r="AB26">
            <v>20</v>
          </cell>
        </row>
        <row r="27">
          <cell r="A27" t="str">
            <v>3.45,0&lt;=3.46,0</v>
          </cell>
          <cell r="B27">
            <v>49</v>
          </cell>
          <cell r="C27">
            <v>170</v>
          </cell>
          <cell r="D27">
            <v>20</v>
          </cell>
          <cell r="E27" t="str">
            <v>-</v>
          </cell>
          <cell r="F27">
            <v>21</v>
          </cell>
          <cell r="G27">
            <v>5.0999999999999996</v>
          </cell>
          <cell r="H27">
            <v>50</v>
          </cell>
          <cell r="I27">
            <v>9.1</v>
          </cell>
          <cell r="J27">
            <v>50</v>
          </cell>
          <cell r="K27" t="str">
            <v>-</v>
          </cell>
          <cell r="L27">
            <v>21</v>
          </cell>
          <cell r="M27">
            <v>4</v>
          </cell>
          <cell r="N27">
            <v>21</v>
          </cell>
          <cell r="O27" t="str">
            <v>4.10,0&lt;=4.11,0</v>
          </cell>
          <cell r="P27">
            <v>49</v>
          </cell>
          <cell r="Q27">
            <v>152</v>
          </cell>
          <cell r="R27">
            <v>21</v>
          </cell>
          <cell r="S27">
            <v>16</v>
          </cell>
          <cell r="T27">
            <v>21</v>
          </cell>
          <cell r="U27">
            <v>5.4</v>
          </cell>
          <cell r="V27">
            <v>50</v>
          </cell>
          <cell r="W27">
            <v>9.6</v>
          </cell>
          <cell r="X27">
            <v>50</v>
          </cell>
          <cell r="Y27" t="str">
            <v>-</v>
          </cell>
          <cell r="Z27">
            <v>21</v>
          </cell>
          <cell r="AA27" t="str">
            <v>-</v>
          </cell>
          <cell r="AB27">
            <v>21</v>
          </cell>
        </row>
        <row r="28">
          <cell r="A28" t="str">
            <v>3.46,0&lt;=3.47,0</v>
          </cell>
          <cell r="B28">
            <v>48</v>
          </cell>
          <cell r="C28">
            <v>172</v>
          </cell>
          <cell r="D28">
            <v>21</v>
          </cell>
          <cell r="E28">
            <v>19</v>
          </cell>
          <cell r="F28">
            <v>22</v>
          </cell>
          <cell r="G28" t="str">
            <v xml:space="preserve"> - </v>
          </cell>
          <cell r="H28">
            <v>49</v>
          </cell>
          <cell r="I28" t="str">
            <v xml:space="preserve"> - </v>
          </cell>
          <cell r="J28">
            <v>49</v>
          </cell>
          <cell r="K28">
            <v>6</v>
          </cell>
          <cell r="L28">
            <v>22</v>
          </cell>
          <cell r="M28" t="str">
            <v xml:space="preserve"> - </v>
          </cell>
          <cell r="N28">
            <v>22</v>
          </cell>
          <cell r="O28" t="str">
            <v>4.11,0&lt;=4.12,0</v>
          </cell>
          <cell r="P28">
            <v>48</v>
          </cell>
          <cell r="Q28">
            <v>154</v>
          </cell>
          <cell r="R28">
            <v>22</v>
          </cell>
          <cell r="S28" t="str">
            <v xml:space="preserve"> - </v>
          </cell>
          <cell r="T28">
            <v>22</v>
          </cell>
          <cell r="U28" t="str">
            <v xml:space="preserve"> - </v>
          </cell>
          <cell r="V28">
            <v>49</v>
          </cell>
          <cell r="W28" t="str">
            <v xml:space="preserve"> - </v>
          </cell>
          <cell r="X28">
            <v>49</v>
          </cell>
          <cell r="Y28" t="str">
            <v xml:space="preserve"> - </v>
          </cell>
          <cell r="Z28">
            <v>22</v>
          </cell>
          <cell r="AA28">
            <v>14</v>
          </cell>
          <cell r="AB28">
            <v>22</v>
          </cell>
        </row>
        <row r="29">
          <cell r="A29" t="str">
            <v>3.47,0&lt;=3.48,0</v>
          </cell>
          <cell r="B29">
            <v>47</v>
          </cell>
          <cell r="C29">
            <v>174</v>
          </cell>
          <cell r="D29">
            <v>22</v>
          </cell>
          <cell r="E29" t="str">
            <v xml:space="preserve"> - </v>
          </cell>
          <cell r="F29">
            <v>23</v>
          </cell>
          <cell r="G29" t="str">
            <v xml:space="preserve"> - </v>
          </cell>
          <cell r="H29">
            <v>48</v>
          </cell>
          <cell r="I29" t="str">
            <v xml:space="preserve"> - </v>
          </cell>
          <cell r="J29">
            <v>48</v>
          </cell>
          <cell r="K29" t="str">
            <v xml:space="preserve"> - </v>
          </cell>
          <cell r="L29">
            <v>23</v>
          </cell>
          <cell r="M29" t="str">
            <v xml:space="preserve"> - </v>
          </cell>
          <cell r="N29">
            <v>23</v>
          </cell>
          <cell r="O29" t="str">
            <v>4.12,0&lt;=4.13,0</v>
          </cell>
          <cell r="P29">
            <v>47</v>
          </cell>
          <cell r="Q29">
            <v>156</v>
          </cell>
          <cell r="R29">
            <v>23</v>
          </cell>
          <cell r="S29">
            <v>17</v>
          </cell>
          <cell r="T29">
            <v>23</v>
          </cell>
          <cell r="U29" t="str">
            <v xml:space="preserve"> - </v>
          </cell>
          <cell r="V29">
            <v>48</v>
          </cell>
          <cell r="W29" t="str">
            <v xml:space="preserve"> - </v>
          </cell>
          <cell r="X29">
            <v>48</v>
          </cell>
          <cell r="Y29">
            <v>10</v>
          </cell>
          <cell r="Z29">
            <v>23</v>
          </cell>
          <cell r="AA29" t="str">
            <v>-</v>
          </cell>
          <cell r="AB29">
            <v>23</v>
          </cell>
        </row>
        <row r="30">
          <cell r="A30" t="str">
            <v>3.48,0&lt;=3.49,0</v>
          </cell>
          <cell r="B30">
            <v>46</v>
          </cell>
          <cell r="C30">
            <v>176</v>
          </cell>
          <cell r="D30">
            <v>23</v>
          </cell>
          <cell r="E30">
            <v>20</v>
          </cell>
          <cell r="F30">
            <v>24</v>
          </cell>
          <cell r="G30" t="str">
            <v xml:space="preserve"> - </v>
          </cell>
          <cell r="H30">
            <v>47</v>
          </cell>
          <cell r="I30">
            <v>9.1999999999999993</v>
          </cell>
          <cell r="J30">
            <v>47</v>
          </cell>
          <cell r="K30">
            <v>7</v>
          </cell>
          <cell r="L30">
            <v>24</v>
          </cell>
          <cell r="M30" t="str">
            <v xml:space="preserve"> - </v>
          </cell>
          <cell r="N30">
            <v>24</v>
          </cell>
          <cell r="O30" t="str">
            <v>4.13,0&lt;=4.14,0</v>
          </cell>
          <cell r="P30">
            <v>46</v>
          </cell>
          <cell r="Q30">
            <v>158</v>
          </cell>
          <cell r="R30">
            <v>24</v>
          </cell>
          <cell r="S30" t="str">
            <v>-</v>
          </cell>
          <cell r="T30">
            <v>24</v>
          </cell>
          <cell r="U30" t="str">
            <v xml:space="preserve"> - </v>
          </cell>
          <cell r="V30">
            <v>47</v>
          </cell>
          <cell r="W30">
            <v>9.6999999999999993</v>
          </cell>
          <cell r="X30">
            <v>47</v>
          </cell>
          <cell r="Y30" t="str">
            <v>-</v>
          </cell>
          <cell r="Z30">
            <v>24</v>
          </cell>
          <cell r="AA30">
            <v>15</v>
          </cell>
          <cell r="AB30">
            <v>24</v>
          </cell>
        </row>
        <row r="31">
          <cell r="A31" t="str">
            <v>3.49,0&lt;=3.50,0</v>
          </cell>
          <cell r="B31">
            <v>45</v>
          </cell>
          <cell r="C31">
            <v>178</v>
          </cell>
          <cell r="D31">
            <v>24</v>
          </cell>
          <cell r="E31" t="str">
            <v xml:space="preserve"> - </v>
          </cell>
          <cell r="F31">
            <v>25</v>
          </cell>
          <cell r="G31" t="str">
            <v xml:space="preserve"> - </v>
          </cell>
          <cell r="H31">
            <v>46</v>
          </cell>
          <cell r="I31" t="str">
            <v xml:space="preserve"> - </v>
          </cell>
          <cell r="J31">
            <v>46</v>
          </cell>
          <cell r="K31" t="str">
            <v>-</v>
          </cell>
          <cell r="L31">
            <v>25</v>
          </cell>
          <cell r="M31">
            <v>5</v>
          </cell>
          <cell r="N31">
            <v>25</v>
          </cell>
          <cell r="O31" t="str">
            <v>4.14,0&lt;=4.15,0</v>
          </cell>
          <cell r="P31">
            <v>45</v>
          </cell>
          <cell r="Q31">
            <v>160</v>
          </cell>
          <cell r="R31">
            <v>25</v>
          </cell>
          <cell r="S31">
            <v>18</v>
          </cell>
          <cell r="T31">
            <v>25</v>
          </cell>
          <cell r="U31" t="str">
            <v xml:space="preserve"> - </v>
          </cell>
          <cell r="V31">
            <v>46</v>
          </cell>
          <cell r="W31" t="str">
            <v xml:space="preserve"> - </v>
          </cell>
          <cell r="X31">
            <v>46</v>
          </cell>
          <cell r="Y31" t="str">
            <v xml:space="preserve"> - </v>
          </cell>
          <cell r="Z31">
            <v>25</v>
          </cell>
          <cell r="AA31" t="str">
            <v>-</v>
          </cell>
          <cell r="AB31">
            <v>25</v>
          </cell>
        </row>
        <row r="32">
          <cell r="A32" t="str">
            <v>3.50,0&lt;=3.51,0</v>
          </cell>
          <cell r="B32">
            <v>44</v>
          </cell>
          <cell r="C32">
            <v>180</v>
          </cell>
          <cell r="D32">
            <v>25</v>
          </cell>
          <cell r="E32">
            <v>21</v>
          </cell>
          <cell r="F32">
            <v>26</v>
          </cell>
          <cell r="G32">
            <v>5.2</v>
          </cell>
          <cell r="H32">
            <v>45</v>
          </cell>
          <cell r="I32" t="str">
            <v xml:space="preserve"> - </v>
          </cell>
          <cell r="J32">
            <v>45</v>
          </cell>
          <cell r="K32">
            <v>8</v>
          </cell>
          <cell r="L32">
            <v>26</v>
          </cell>
          <cell r="M32" t="str">
            <v>-</v>
          </cell>
          <cell r="N32">
            <v>26</v>
          </cell>
          <cell r="O32" t="str">
            <v>4.15,0&lt;=4.16,0</v>
          </cell>
          <cell r="P32">
            <v>44</v>
          </cell>
          <cell r="Q32">
            <v>162</v>
          </cell>
          <cell r="R32">
            <v>26</v>
          </cell>
          <cell r="S32" t="str">
            <v xml:space="preserve"> - </v>
          </cell>
          <cell r="T32">
            <v>26</v>
          </cell>
          <cell r="U32">
            <v>5.5</v>
          </cell>
          <cell r="V32">
            <v>45</v>
          </cell>
          <cell r="W32" t="str">
            <v xml:space="preserve"> - </v>
          </cell>
          <cell r="X32">
            <v>45</v>
          </cell>
          <cell r="Y32">
            <v>11</v>
          </cell>
          <cell r="Z32">
            <v>26</v>
          </cell>
          <cell r="AA32">
            <v>16</v>
          </cell>
          <cell r="AB32">
            <v>26</v>
          </cell>
        </row>
        <row r="33">
          <cell r="A33" t="str">
            <v>3.51,0&lt;=3.53,0</v>
          </cell>
          <cell r="B33">
            <v>43</v>
          </cell>
          <cell r="C33">
            <v>182</v>
          </cell>
          <cell r="D33">
            <v>26</v>
          </cell>
          <cell r="E33" t="str">
            <v>-</v>
          </cell>
          <cell r="F33">
            <v>27</v>
          </cell>
          <cell r="G33" t="str">
            <v xml:space="preserve"> - </v>
          </cell>
          <cell r="H33">
            <v>44</v>
          </cell>
          <cell r="I33">
            <v>9.3000000000000007</v>
          </cell>
          <cell r="J33">
            <v>44</v>
          </cell>
          <cell r="K33" t="str">
            <v xml:space="preserve"> - </v>
          </cell>
          <cell r="L33">
            <v>27</v>
          </cell>
          <cell r="M33" t="str">
            <v xml:space="preserve"> - </v>
          </cell>
          <cell r="N33">
            <v>27</v>
          </cell>
          <cell r="O33" t="str">
            <v>4.16,0&lt;=4.17,0</v>
          </cell>
          <cell r="P33">
            <v>43</v>
          </cell>
          <cell r="Q33">
            <v>164</v>
          </cell>
          <cell r="R33">
            <v>27</v>
          </cell>
          <cell r="S33">
            <v>19</v>
          </cell>
          <cell r="T33">
            <v>27</v>
          </cell>
          <cell r="U33" t="str">
            <v xml:space="preserve"> - </v>
          </cell>
          <cell r="V33">
            <v>44</v>
          </cell>
          <cell r="W33">
            <v>9.8000000000000007</v>
          </cell>
          <cell r="X33">
            <v>44</v>
          </cell>
          <cell r="Y33" t="str">
            <v>-</v>
          </cell>
          <cell r="Z33">
            <v>27</v>
          </cell>
          <cell r="AA33" t="str">
            <v>-</v>
          </cell>
          <cell r="AB33">
            <v>27</v>
          </cell>
        </row>
        <row r="34">
          <cell r="A34" t="str">
            <v>3.53,0&lt;=3.55,0</v>
          </cell>
          <cell r="B34">
            <v>42</v>
          </cell>
          <cell r="C34">
            <v>184</v>
          </cell>
          <cell r="D34">
            <v>27</v>
          </cell>
          <cell r="E34">
            <v>22</v>
          </cell>
          <cell r="F34">
            <v>28</v>
          </cell>
          <cell r="G34" t="str">
            <v xml:space="preserve"> - </v>
          </cell>
          <cell r="H34">
            <v>43</v>
          </cell>
          <cell r="I34" t="str">
            <v xml:space="preserve"> - </v>
          </cell>
          <cell r="J34">
            <v>43</v>
          </cell>
          <cell r="K34" t="str">
            <v xml:space="preserve"> - </v>
          </cell>
          <cell r="L34">
            <v>28</v>
          </cell>
          <cell r="M34" t="str">
            <v xml:space="preserve"> - </v>
          </cell>
          <cell r="N34">
            <v>28</v>
          </cell>
          <cell r="O34" t="str">
            <v>4.17,0&lt;=4.18,0</v>
          </cell>
          <cell r="P34">
            <v>42</v>
          </cell>
          <cell r="Q34">
            <v>166</v>
          </cell>
          <cell r="R34">
            <v>28</v>
          </cell>
          <cell r="S34" t="str">
            <v xml:space="preserve"> - </v>
          </cell>
          <cell r="T34">
            <v>28</v>
          </cell>
          <cell r="U34" t="str">
            <v xml:space="preserve"> - </v>
          </cell>
          <cell r="V34">
            <v>43</v>
          </cell>
          <cell r="W34" t="str">
            <v xml:space="preserve"> - </v>
          </cell>
          <cell r="X34">
            <v>43</v>
          </cell>
          <cell r="Y34" t="str">
            <v xml:space="preserve"> - </v>
          </cell>
          <cell r="Z34">
            <v>28</v>
          </cell>
          <cell r="AA34">
            <v>17</v>
          </cell>
          <cell r="AB34">
            <v>28</v>
          </cell>
        </row>
        <row r="35">
          <cell r="A35" t="str">
            <v>3.55,0&lt;=3.57,0</v>
          </cell>
          <cell r="B35">
            <v>41</v>
          </cell>
          <cell r="C35">
            <v>186</v>
          </cell>
          <cell r="D35">
            <v>28</v>
          </cell>
          <cell r="E35" t="str">
            <v>-</v>
          </cell>
          <cell r="F35">
            <v>29</v>
          </cell>
          <cell r="G35" t="str">
            <v xml:space="preserve"> - </v>
          </cell>
          <cell r="H35">
            <v>42</v>
          </cell>
          <cell r="I35" t="str">
            <v xml:space="preserve"> - </v>
          </cell>
          <cell r="J35">
            <v>42</v>
          </cell>
          <cell r="K35">
            <v>9</v>
          </cell>
          <cell r="L35">
            <v>29</v>
          </cell>
          <cell r="M35">
            <v>6</v>
          </cell>
          <cell r="N35">
            <v>29</v>
          </cell>
          <cell r="O35" t="str">
            <v>4.18,0&lt;=4.20,0</v>
          </cell>
          <cell r="P35">
            <v>41</v>
          </cell>
          <cell r="Q35">
            <v>168</v>
          </cell>
          <cell r="R35">
            <v>29</v>
          </cell>
          <cell r="S35">
            <v>20</v>
          </cell>
          <cell r="T35">
            <v>29</v>
          </cell>
          <cell r="U35" t="str">
            <v xml:space="preserve"> - </v>
          </cell>
          <cell r="V35">
            <v>42</v>
          </cell>
          <cell r="W35">
            <v>9.9</v>
          </cell>
          <cell r="X35">
            <v>42</v>
          </cell>
          <cell r="Y35">
            <v>12</v>
          </cell>
          <cell r="Z35">
            <v>29</v>
          </cell>
          <cell r="AA35" t="str">
            <v>-</v>
          </cell>
          <cell r="AB35">
            <v>29</v>
          </cell>
        </row>
        <row r="36">
          <cell r="A36" t="str">
            <v>3.57,0&lt;=3.59,0</v>
          </cell>
          <cell r="B36">
            <v>40</v>
          </cell>
          <cell r="C36">
            <v>188</v>
          </cell>
          <cell r="D36">
            <v>29</v>
          </cell>
          <cell r="E36">
            <v>23</v>
          </cell>
          <cell r="F36">
            <v>30</v>
          </cell>
          <cell r="G36" t="str">
            <v xml:space="preserve"> - </v>
          </cell>
          <cell r="H36">
            <v>41</v>
          </cell>
          <cell r="I36">
            <v>9.4</v>
          </cell>
          <cell r="J36">
            <v>41</v>
          </cell>
          <cell r="K36" t="str">
            <v xml:space="preserve"> - </v>
          </cell>
          <cell r="L36">
            <v>30</v>
          </cell>
          <cell r="M36" t="str">
            <v>-</v>
          </cell>
          <cell r="N36">
            <v>30</v>
          </cell>
          <cell r="O36" t="str">
            <v>4.20,0&lt;=4.22,0</v>
          </cell>
          <cell r="P36">
            <v>40</v>
          </cell>
          <cell r="Q36">
            <v>170</v>
          </cell>
          <cell r="R36">
            <v>30</v>
          </cell>
          <cell r="S36" t="str">
            <v>-</v>
          </cell>
          <cell r="T36">
            <v>30</v>
          </cell>
          <cell r="U36" t="str">
            <v xml:space="preserve"> - </v>
          </cell>
          <cell r="V36">
            <v>41</v>
          </cell>
          <cell r="W36" t="str">
            <v xml:space="preserve"> -</v>
          </cell>
          <cell r="X36">
            <v>41</v>
          </cell>
          <cell r="Y36" t="str">
            <v>-</v>
          </cell>
          <cell r="Z36">
            <v>30</v>
          </cell>
          <cell r="AA36">
            <v>18</v>
          </cell>
          <cell r="AB36">
            <v>30</v>
          </cell>
        </row>
        <row r="37">
          <cell r="A37" t="str">
            <v>3.59,0&lt;=4,01,0</v>
          </cell>
          <cell r="B37">
            <v>39</v>
          </cell>
          <cell r="C37">
            <v>190</v>
          </cell>
          <cell r="D37">
            <v>30</v>
          </cell>
          <cell r="E37" t="str">
            <v>-</v>
          </cell>
          <cell r="F37">
            <v>31</v>
          </cell>
          <cell r="G37">
            <v>5.3</v>
          </cell>
          <cell r="H37">
            <v>40</v>
          </cell>
          <cell r="I37" t="str">
            <v xml:space="preserve"> - </v>
          </cell>
          <cell r="J37">
            <v>40</v>
          </cell>
          <cell r="K37" t="str">
            <v xml:space="preserve"> - </v>
          </cell>
          <cell r="L37">
            <v>31</v>
          </cell>
          <cell r="M37" t="str">
            <v xml:space="preserve"> - </v>
          </cell>
          <cell r="N37">
            <v>31</v>
          </cell>
          <cell r="O37" t="str">
            <v>4.22,0&lt;=4.24,0</v>
          </cell>
          <cell r="P37">
            <v>39</v>
          </cell>
          <cell r="Q37">
            <v>172</v>
          </cell>
          <cell r="R37">
            <v>31</v>
          </cell>
          <cell r="S37">
            <v>21</v>
          </cell>
          <cell r="T37">
            <v>31</v>
          </cell>
          <cell r="U37">
            <v>5.6</v>
          </cell>
          <cell r="V37">
            <v>40</v>
          </cell>
          <cell r="W37">
            <v>10</v>
          </cell>
          <cell r="X37">
            <v>40</v>
          </cell>
          <cell r="Y37" t="str">
            <v xml:space="preserve"> - </v>
          </cell>
          <cell r="Z37">
            <v>31</v>
          </cell>
          <cell r="AA37" t="str">
            <v>-</v>
          </cell>
          <cell r="AB37">
            <v>31</v>
          </cell>
        </row>
        <row r="38">
          <cell r="A38" t="str">
            <v>4.01,0&lt;=4.03,0</v>
          </cell>
          <cell r="B38">
            <v>38</v>
          </cell>
          <cell r="C38">
            <v>192</v>
          </cell>
          <cell r="D38">
            <v>31</v>
          </cell>
          <cell r="E38">
            <v>24</v>
          </cell>
          <cell r="F38">
            <v>32</v>
          </cell>
          <cell r="G38" t="str">
            <v xml:space="preserve"> - </v>
          </cell>
          <cell r="H38">
            <v>39</v>
          </cell>
          <cell r="I38">
            <v>9.5</v>
          </cell>
          <cell r="J38">
            <v>39</v>
          </cell>
          <cell r="K38">
            <v>10</v>
          </cell>
          <cell r="L38">
            <v>32</v>
          </cell>
          <cell r="M38" t="str">
            <v xml:space="preserve"> - </v>
          </cell>
          <cell r="N38">
            <v>32</v>
          </cell>
          <cell r="O38" t="str">
            <v>4.24,0&lt;=4.26,0</v>
          </cell>
          <cell r="P38">
            <v>38</v>
          </cell>
          <cell r="Q38">
            <v>174</v>
          </cell>
          <cell r="R38">
            <v>32</v>
          </cell>
          <cell r="S38" t="str">
            <v>-</v>
          </cell>
          <cell r="T38">
            <v>32</v>
          </cell>
          <cell r="U38" t="str">
            <v xml:space="preserve"> - </v>
          </cell>
          <cell r="V38">
            <v>39</v>
          </cell>
          <cell r="W38" t="str">
            <v xml:space="preserve"> - </v>
          </cell>
          <cell r="X38">
            <v>39</v>
          </cell>
          <cell r="Y38">
            <v>13</v>
          </cell>
          <cell r="Z38">
            <v>32</v>
          </cell>
          <cell r="AA38">
            <v>19</v>
          </cell>
          <cell r="AB38">
            <v>32</v>
          </cell>
        </row>
        <row r="39">
          <cell r="A39" t="str">
            <v>4.03,0&lt;=4.05,0</v>
          </cell>
          <cell r="B39">
            <v>37</v>
          </cell>
          <cell r="C39">
            <v>194</v>
          </cell>
          <cell r="D39">
            <v>32</v>
          </cell>
          <cell r="E39" t="str">
            <v>-</v>
          </cell>
          <cell r="F39">
            <v>33</v>
          </cell>
          <cell r="G39" t="str">
            <v xml:space="preserve"> - </v>
          </cell>
          <cell r="H39">
            <v>38</v>
          </cell>
          <cell r="I39" t="str">
            <v xml:space="preserve"> - </v>
          </cell>
          <cell r="J39">
            <v>38</v>
          </cell>
          <cell r="K39" t="str">
            <v>-</v>
          </cell>
          <cell r="L39">
            <v>33</v>
          </cell>
          <cell r="M39">
            <v>7</v>
          </cell>
          <cell r="N39">
            <v>33</v>
          </cell>
          <cell r="O39" t="str">
            <v>4.26,0&lt;=4.29,0</v>
          </cell>
          <cell r="P39">
            <v>37</v>
          </cell>
          <cell r="Q39">
            <v>176</v>
          </cell>
          <cell r="R39">
            <v>33</v>
          </cell>
          <cell r="S39">
            <v>22</v>
          </cell>
          <cell r="T39">
            <v>33</v>
          </cell>
          <cell r="U39" t="str">
            <v xml:space="preserve"> - </v>
          </cell>
          <cell r="V39">
            <v>38</v>
          </cell>
          <cell r="W39">
            <v>10.1</v>
          </cell>
          <cell r="X39">
            <v>38</v>
          </cell>
          <cell r="Y39" t="str">
            <v>-</v>
          </cell>
          <cell r="Z39">
            <v>33</v>
          </cell>
          <cell r="AA39" t="str">
            <v>-</v>
          </cell>
          <cell r="AB39">
            <v>33</v>
          </cell>
        </row>
        <row r="40">
          <cell r="A40" t="str">
            <v>4.05,0&lt;=4.07,0</v>
          </cell>
          <cell r="B40">
            <v>36</v>
          </cell>
          <cell r="C40">
            <v>196</v>
          </cell>
          <cell r="D40">
            <v>33</v>
          </cell>
          <cell r="E40">
            <v>25</v>
          </cell>
          <cell r="F40">
            <v>34</v>
          </cell>
          <cell r="G40" t="str">
            <v xml:space="preserve"> - </v>
          </cell>
          <cell r="H40">
            <v>37</v>
          </cell>
          <cell r="I40">
            <v>9.6</v>
          </cell>
          <cell r="J40">
            <v>37</v>
          </cell>
          <cell r="K40" t="str">
            <v xml:space="preserve"> - </v>
          </cell>
          <cell r="L40">
            <v>34</v>
          </cell>
          <cell r="M40" t="str">
            <v>-</v>
          </cell>
          <cell r="N40">
            <v>34</v>
          </cell>
          <cell r="O40" t="str">
            <v>4.29,0&lt;=4.32,0</v>
          </cell>
          <cell r="P40">
            <v>36</v>
          </cell>
          <cell r="Q40">
            <v>178</v>
          </cell>
          <cell r="R40">
            <v>34</v>
          </cell>
          <cell r="S40" t="str">
            <v>-</v>
          </cell>
          <cell r="T40">
            <v>34</v>
          </cell>
          <cell r="U40" t="str">
            <v xml:space="preserve"> - </v>
          </cell>
          <cell r="V40">
            <v>37</v>
          </cell>
          <cell r="W40" t="str">
            <v xml:space="preserve"> - </v>
          </cell>
          <cell r="X40">
            <v>37</v>
          </cell>
          <cell r="Y40" t="str">
            <v xml:space="preserve"> - </v>
          </cell>
          <cell r="Z40">
            <v>34</v>
          </cell>
          <cell r="AA40">
            <v>20</v>
          </cell>
          <cell r="AB40">
            <v>34</v>
          </cell>
        </row>
        <row r="41">
          <cell r="A41" t="str">
            <v>4.07,0&lt;=4.09,0</v>
          </cell>
          <cell r="B41">
            <v>35</v>
          </cell>
          <cell r="C41">
            <v>198</v>
          </cell>
          <cell r="D41">
            <v>34</v>
          </cell>
          <cell r="E41" t="str">
            <v>-</v>
          </cell>
          <cell r="F41">
            <v>35</v>
          </cell>
          <cell r="G41" t="str">
            <v xml:space="preserve"> - </v>
          </cell>
          <cell r="H41">
            <v>36</v>
          </cell>
          <cell r="I41" t="str">
            <v xml:space="preserve"> - </v>
          </cell>
          <cell r="J41">
            <v>36</v>
          </cell>
          <cell r="K41">
            <v>11</v>
          </cell>
          <cell r="L41">
            <v>35</v>
          </cell>
          <cell r="M41" t="str">
            <v xml:space="preserve"> - </v>
          </cell>
          <cell r="N41">
            <v>35</v>
          </cell>
          <cell r="O41" t="str">
            <v>4.32,0&lt;=4.35,0</v>
          </cell>
          <cell r="P41">
            <v>35</v>
          </cell>
          <cell r="Q41">
            <v>180</v>
          </cell>
          <cell r="R41">
            <v>35</v>
          </cell>
          <cell r="S41">
            <v>23</v>
          </cell>
          <cell r="T41">
            <v>35</v>
          </cell>
          <cell r="U41" t="str">
            <v xml:space="preserve"> - </v>
          </cell>
          <cell r="V41">
            <v>36</v>
          </cell>
          <cell r="W41">
            <v>10.199999999999999</v>
          </cell>
          <cell r="X41">
            <v>36</v>
          </cell>
          <cell r="Y41">
            <v>14</v>
          </cell>
          <cell r="Z41">
            <v>35</v>
          </cell>
          <cell r="AA41" t="str">
            <v>-</v>
          </cell>
          <cell r="AB41">
            <v>35</v>
          </cell>
        </row>
        <row r="42">
          <cell r="A42" t="str">
            <v>4.09,0&lt;=4.11,0</v>
          </cell>
          <cell r="B42">
            <v>34</v>
          </cell>
          <cell r="C42">
            <v>200</v>
          </cell>
          <cell r="D42">
            <v>35</v>
          </cell>
          <cell r="E42">
            <v>26</v>
          </cell>
          <cell r="F42">
            <v>36</v>
          </cell>
          <cell r="G42">
            <v>5.4</v>
          </cell>
          <cell r="H42">
            <v>35</v>
          </cell>
          <cell r="I42">
            <v>9.6999999999999993</v>
          </cell>
          <cell r="J42">
            <v>35</v>
          </cell>
          <cell r="K42" t="str">
            <v>-</v>
          </cell>
          <cell r="L42">
            <v>36</v>
          </cell>
          <cell r="M42" t="str">
            <v xml:space="preserve"> - </v>
          </cell>
          <cell r="N42">
            <v>36</v>
          </cell>
          <cell r="O42" t="str">
            <v>4.35,0&lt;=4.38,0</v>
          </cell>
          <cell r="P42">
            <v>34</v>
          </cell>
          <cell r="Q42">
            <v>182</v>
          </cell>
          <cell r="R42">
            <v>36</v>
          </cell>
          <cell r="S42" t="str">
            <v>-</v>
          </cell>
          <cell r="T42">
            <v>36</v>
          </cell>
          <cell r="U42">
            <v>5.7</v>
          </cell>
          <cell r="V42">
            <v>35</v>
          </cell>
          <cell r="W42" t="str">
            <v xml:space="preserve"> - </v>
          </cell>
          <cell r="X42">
            <v>35</v>
          </cell>
          <cell r="Y42" t="str">
            <v>-</v>
          </cell>
          <cell r="Z42">
            <v>36</v>
          </cell>
          <cell r="AA42">
            <v>21</v>
          </cell>
          <cell r="AB42">
            <v>36</v>
          </cell>
        </row>
        <row r="43">
          <cell r="A43" t="str">
            <v>4.11,0&lt;=4.13,0</v>
          </cell>
          <cell r="B43">
            <v>33</v>
          </cell>
          <cell r="C43">
            <v>201</v>
          </cell>
          <cell r="D43">
            <v>36</v>
          </cell>
          <cell r="E43" t="str">
            <v>-</v>
          </cell>
          <cell r="F43">
            <v>37</v>
          </cell>
          <cell r="G43" t="str">
            <v xml:space="preserve"> - </v>
          </cell>
          <cell r="H43">
            <v>34</v>
          </cell>
          <cell r="I43" t="str">
            <v xml:space="preserve"> - </v>
          </cell>
          <cell r="J43">
            <v>34</v>
          </cell>
          <cell r="K43" t="str">
            <v xml:space="preserve"> - </v>
          </cell>
          <cell r="L43">
            <v>37</v>
          </cell>
          <cell r="M43">
            <v>8</v>
          </cell>
          <cell r="N43">
            <v>37</v>
          </cell>
          <cell r="O43" t="str">
            <v>4.38,0&lt;=4.41,0</v>
          </cell>
          <cell r="P43">
            <v>33</v>
          </cell>
          <cell r="Q43">
            <v>184</v>
          </cell>
          <cell r="R43">
            <v>37</v>
          </cell>
          <cell r="S43">
            <v>24</v>
          </cell>
          <cell r="T43">
            <v>37</v>
          </cell>
          <cell r="U43" t="str">
            <v xml:space="preserve"> - </v>
          </cell>
          <cell r="V43">
            <v>34</v>
          </cell>
          <cell r="W43">
            <v>10.3</v>
          </cell>
          <cell r="X43">
            <v>34</v>
          </cell>
          <cell r="Y43" t="str">
            <v xml:space="preserve"> - </v>
          </cell>
          <cell r="Z43">
            <v>37</v>
          </cell>
          <cell r="AA43" t="str">
            <v>-</v>
          </cell>
          <cell r="AB43">
            <v>37</v>
          </cell>
        </row>
        <row r="44">
          <cell r="A44" t="str">
            <v>4.13,0&lt;=4.15,0</v>
          </cell>
          <cell r="B44">
            <v>32</v>
          </cell>
          <cell r="C44">
            <v>202</v>
          </cell>
          <cell r="D44">
            <v>37</v>
          </cell>
          <cell r="E44">
            <v>27</v>
          </cell>
          <cell r="F44">
            <v>38</v>
          </cell>
          <cell r="G44" t="str">
            <v xml:space="preserve"> - </v>
          </cell>
          <cell r="H44">
            <v>33</v>
          </cell>
          <cell r="I44">
            <v>9.8000000000000007</v>
          </cell>
          <cell r="J44">
            <v>33</v>
          </cell>
          <cell r="K44">
            <v>12</v>
          </cell>
          <cell r="L44">
            <v>38</v>
          </cell>
          <cell r="M44" t="str">
            <v>-</v>
          </cell>
          <cell r="N44">
            <v>38</v>
          </cell>
          <cell r="O44" t="str">
            <v>4.41,0&lt;=4.44,0</v>
          </cell>
          <cell r="P44">
            <v>32</v>
          </cell>
          <cell r="Q44">
            <v>186</v>
          </cell>
          <cell r="R44">
            <v>38</v>
          </cell>
          <cell r="S44" t="str">
            <v>-</v>
          </cell>
          <cell r="T44">
            <v>38</v>
          </cell>
          <cell r="U44" t="str">
            <v xml:space="preserve"> - </v>
          </cell>
          <cell r="V44">
            <v>33</v>
          </cell>
          <cell r="W44" t="str">
            <v xml:space="preserve"> - </v>
          </cell>
          <cell r="X44">
            <v>33</v>
          </cell>
          <cell r="Y44">
            <v>15</v>
          </cell>
          <cell r="Z44">
            <v>38</v>
          </cell>
          <cell r="AA44">
            <v>22</v>
          </cell>
          <cell r="AB44">
            <v>38</v>
          </cell>
        </row>
        <row r="45">
          <cell r="A45" t="str">
            <v>4.15,0&lt;=4.17,0</v>
          </cell>
          <cell r="B45">
            <v>31</v>
          </cell>
          <cell r="C45">
            <v>203</v>
          </cell>
          <cell r="D45">
            <v>38</v>
          </cell>
          <cell r="E45" t="str">
            <v>-</v>
          </cell>
          <cell r="F45">
            <v>39</v>
          </cell>
          <cell r="G45" t="str">
            <v xml:space="preserve"> - </v>
          </cell>
          <cell r="H45">
            <v>32</v>
          </cell>
          <cell r="I45" t="str">
            <v xml:space="preserve"> - </v>
          </cell>
          <cell r="J45">
            <v>32</v>
          </cell>
          <cell r="K45" t="str">
            <v>-</v>
          </cell>
          <cell r="L45">
            <v>39</v>
          </cell>
          <cell r="M45" t="str">
            <v xml:space="preserve"> - </v>
          </cell>
          <cell r="N45">
            <v>39</v>
          </cell>
          <cell r="O45" t="str">
            <v>4.44,0&lt;=4.47,0</v>
          </cell>
          <cell r="P45">
            <v>31</v>
          </cell>
          <cell r="Q45">
            <v>188</v>
          </cell>
          <cell r="R45">
            <v>39</v>
          </cell>
          <cell r="S45">
            <v>25</v>
          </cell>
          <cell r="T45">
            <v>39</v>
          </cell>
          <cell r="U45" t="str">
            <v xml:space="preserve"> - </v>
          </cell>
          <cell r="V45">
            <v>32</v>
          </cell>
          <cell r="W45">
            <v>10.4</v>
          </cell>
          <cell r="X45">
            <v>32</v>
          </cell>
          <cell r="Y45" t="str">
            <v>-</v>
          </cell>
          <cell r="Z45">
            <v>39</v>
          </cell>
          <cell r="AA45" t="str">
            <v>-</v>
          </cell>
          <cell r="AB45">
            <v>39</v>
          </cell>
        </row>
        <row r="46">
          <cell r="A46" t="str">
            <v>4.17,0&lt;=4.20,0</v>
          </cell>
          <cell r="B46">
            <v>30</v>
          </cell>
          <cell r="C46">
            <v>204</v>
          </cell>
          <cell r="D46">
            <v>39</v>
          </cell>
          <cell r="E46">
            <v>28</v>
          </cell>
          <cell r="F46">
            <v>40</v>
          </cell>
          <cell r="G46" t="str">
            <v xml:space="preserve"> - </v>
          </cell>
          <cell r="H46">
            <v>31</v>
          </cell>
          <cell r="I46">
            <v>9.9</v>
          </cell>
          <cell r="J46">
            <v>31</v>
          </cell>
          <cell r="K46" t="str">
            <v xml:space="preserve"> - </v>
          </cell>
          <cell r="L46">
            <v>40</v>
          </cell>
          <cell r="M46" t="str">
            <v xml:space="preserve"> - </v>
          </cell>
          <cell r="N46">
            <v>40</v>
          </cell>
          <cell r="O46" t="str">
            <v>4.47,0&lt;=4.50,0</v>
          </cell>
          <cell r="P46">
            <v>30</v>
          </cell>
          <cell r="Q46">
            <v>190</v>
          </cell>
          <cell r="R46">
            <v>40</v>
          </cell>
          <cell r="S46" t="str">
            <v>-</v>
          </cell>
          <cell r="T46">
            <v>40</v>
          </cell>
          <cell r="U46" t="str">
            <v xml:space="preserve"> - </v>
          </cell>
          <cell r="V46">
            <v>31</v>
          </cell>
          <cell r="W46" t="str">
            <v xml:space="preserve"> - </v>
          </cell>
          <cell r="X46">
            <v>31</v>
          </cell>
          <cell r="Y46" t="str">
            <v xml:space="preserve"> - </v>
          </cell>
          <cell r="Z46">
            <v>40</v>
          </cell>
          <cell r="AA46">
            <v>23</v>
          </cell>
          <cell r="AB46">
            <v>40</v>
          </cell>
        </row>
        <row r="47">
          <cell r="A47" t="str">
            <v>4.20,0&lt;=4.23,0</v>
          </cell>
          <cell r="B47">
            <v>29</v>
          </cell>
          <cell r="C47">
            <v>205</v>
          </cell>
          <cell r="D47">
            <v>40</v>
          </cell>
          <cell r="E47" t="str">
            <v>-</v>
          </cell>
          <cell r="F47">
            <v>41</v>
          </cell>
          <cell r="G47">
            <v>5.5</v>
          </cell>
          <cell r="H47">
            <v>30</v>
          </cell>
          <cell r="I47" t="str">
            <v xml:space="preserve"> - </v>
          </cell>
          <cell r="J47">
            <v>30</v>
          </cell>
          <cell r="K47" t="str">
            <v xml:space="preserve"> - </v>
          </cell>
          <cell r="L47">
            <v>41</v>
          </cell>
          <cell r="M47">
            <v>9</v>
          </cell>
          <cell r="N47">
            <v>41</v>
          </cell>
          <cell r="O47" t="str">
            <v>4.50,0&lt;=4.53,0</v>
          </cell>
          <cell r="P47">
            <v>29</v>
          </cell>
          <cell r="Q47">
            <v>191</v>
          </cell>
          <cell r="R47">
            <v>41</v>
          </cell>
          <cell r="S47">
            <v>26</v>
          </cell>
          <cell r="T47">
            <v>41</v>
          </cell>
          <cell r="U47">
            <v>5.8</v>
          </cell>
          <cell r="V47">
            <v>30</v>
          </cell>
          <cell r="W47">
            <v>10.5</v>
          </cell>
          <cell r="X47">
            <v>30</v>
          </cell>
          <cell r="Y47">
            <v>16</v>
          </cell>
          <cell r="Z47">
            <v>41</v>
          </cell>
          <cell r="AA47" t="str">
            <v>-</v>
          </cell>
          <cell r="AB47">
            <v>41</v>
          </cell>
        </row>
        <row r="48">
          <cell r="A48" t="str">
            <v>4.23,0&lt;=4.26,0</v>
          </cell>
          <cell r="B48">
            <v>28</v>
          </cell>
          <cell r="C48">
            <v>206</v>
          </cell>
          <cell r="D48">
            <v>41</v>
          </cell>
          <cell r="E48">
            <v>29</v>
          </cell>
          <cell r="F48">
            <v>42</v>
          </cell>
          <cell r="G48" t="str">
            <v xml:space="preserve"> - </v>
          </cell>
          <cell r="H48">
            <v>29</v>
          </cell>
          <cell r="I48">
            <v>10</v>
          </cell>
          <cell r="J48">
            <v>29</v>
          </cell>
          <cell r="K48">
            <v>13</v>
          </cell>
          <cell r="L48">
            <v>42</v>
          </cell>
          <cell r="M48" t="str">
            <v>-</v>
          </cell>
          <cell r="N48">
            <v>42</v>
          </cell>
          <cell r="O48" t="str">
            <v>4.53,0&lt;=4.56,0</v>
          </cell>
          <cell r="P48">
            <v>28</v>
          </cell>
          <cell r="Q48">
            <v>192</v>
          </cell>
          <cell r="R48">
            <v>42</v>
          </cell>
          <cell r="S48" t="str">
            <v>-</v>
          </cell>
          <cell r="T48">
            <v>42</v>
          </cell>
          <cell r="U48" t="str">
            <v xml:space="preserve"> - </v>
          </cell>
          <cell r="V48">
            <v>29</v>
          </cell>
          <cell r="W48" t="str">
            <v xml:space="preserve"> - </v>
          </cell>
          <cell r="X48">
            <v>29</v>
          </cell>
          <cell r="Y48" t="str">
            <v>-</v>
          </cell>
          <cell r="Z48">
            <v>42</v>
          </cell>
          <cell r="AA48">
            <v>24</v>
          </cell>
          <cell r="AB48">
            <v>42</v>
          </cell>
        </row>
        <row r="49">
          <cell r="A49" t="str">
            <v>4.26,0&lt;=4.29,0</v>
          </cell>
          <cell r="B49">
            <v>27</v>
          </cell>
          <cell r="C49">
            <v>207</v>
          </cell>
          <cell r="D49">
            <v>42</v>
          </cell>
          <cell r="E49" t="str">
            <v>-</v>
          </cell>
          <cell r="F49">
            <v>43</v>
          </cell>
          <cell r="G49" t="str">
            <v xml:space="preserve"> - </v>
          </cell>
          <cell r="H49">
            <v>28</v>
          </cell>
          <cell r="I49" t="str">
            <v xml:space="preserve"> - </v>
          </cell>
          <cell r="J49">
            <v>28</v>
          </cell>
          <cell r="K49" t="str">
            <v xml:space="preserve"> - </v>
          </cell>
          <cell r="L49">
            <v>43</v>
          </cell>
          <cell r="M49" t="str">
            <v xml:space="preserve"> - </v>
          </cell>
          <cell r="N49">
            <v>43</v>
          </cell>
          <cell r="O49" t="str">
            <v>4.56,0&lt;=4.59,0</v>
          </cell>
          <cell r="P49">
            <v>27</v>
          </cell>
          <cell r="Q49">
            <v>193</v>
          </cell>
          <cell r="R49">
            <v>43</v>
          </cell>
          <cell r="S49" t="str">
            <v xml:space="preserve"> - </v>
          </cell>
          <cell r="T49">
            <v>43</v>
          </cell>
          <cell r="U49" t="str">
            <v xml:space="preserve"> - </v>
          </cell>
          <cell r="V49">
            <v>28</v>
          </cell>
          <cell r="W49">
            <v>10.6</v>
          </cell>
          <cell r="X49">
            <v>28</v>
          </cell>
          <cell r="Y49" t="str">
            <v xml:space="preserve"> - </v>
          </cell>
          <cell r="Z49">
            <v>43</v>
          </cell>
          <cell r="AA49" t="str">
            <v>-</v>
          </cell>
          <cell r="AB49">
            <v>43</v>
          </cell>
        </row>
        <row r="50">
          <cell r="A50" t="str">
            <v>4.29,0&lt;=4.32,0</v>
          </cell>
          <cell r="B50">
            <v>26</v>
          </cell>
          <cell r="C50">
            <v>208</v>
          </cell>
          <cell r="D50">
            <v>43</v>
          </cell>
          <cell r="E50">
            <v>30</v>
          </cell>
          <cell r="F50">
            <v>44</v>
          </cell>
          <cell r="G50" t="str">
            <v xml:space="preserve"> - </v>
          </cell>
          <cell r="H50">
            <v>27</v>
          </cell>
          <cell r="I50">
            <v>10.1</v>
          </cell>
          <cell r="J50">
            <v>27</v>
          </cell>
          <cell r="K50" t="str">
            <v xml:space="preserve"> - </v>
          </cell>
          <cell r="L50">
            <v>44</v>
          </cell>
          <cell r="M50" t="str">
            <v xml:space="preserve"> - </v>
          </cell>
          <cell r="N50">
            <v>44</v>
          </cell>
          <cell r="O50" t="str">
            <v>4.59,0&lt;=5.02,0</v>
          </cell>
          <cell r="P50">
            <v>26</v>
          </cell>
          <cell r="Q50">
            <v>194</v>
          </cell>
          <cell r="R50">
            <v>44</v>
          </cell>
          <cell r="S50">
            <v>27</v>
          </cell>
          <cell r="T50">
            <v>44</v>
          </cell>
          <cell r="U50" t="str">
            <v xml:space="preserve"> - </v>
          </cell>
          <cell r="V50">
            <v>27</v>
          </cell>
          <cell r="W50" t="str">
            <v xml:space="preserve"> - </v>
          </cell>
          <cell r="X50">
            <v>27</v>
          </cell>
          <cell r="Y50">
            <v>17</v>
          </cell>
          <cell r="Z50">
            <v>44</v>
          </cell>
          <cell r="AA50">
            <v>25</v>
          </cell>
          <cell r="AB50">
            <v>44</v>
          </cell>
        </row>
        <row r="51">
          <cell r="A51" t="str">
            <v>4.32,0&lt;=4.35,0</v>
          </cell>
          <cell r="B51">
            <v>25</v>
          </cell>
          <cell r="C51">
            <v>209</v>
          </cell>
          <cell r="D51">
            <v>44</v>
          </cell>
          <cell r="E51" t="str">
            <v>-</v>
          </cell>
          <cell r="F51">
            <v>45</v>
          </cell>
          <cell r="G51">
            <v>5.6</v>
          </cell>
          <cell r="H51">
            <v>26</v>
          </cell>
          <cell r="I51" t="str">
            <v xml:space="preserve"> - </v>
          </cell>
          <cell r="J51">
            <v>26</v>
          </cell>
          <cell r="K51" t="str">
            <v>-</v>
          </cell>
          <cell r="L51">
            <v>45</v>
          </cell>
          <cell r="M51">
            <v>10</v>
          </cell>
          <cell r="N51">
            <v>45</v>
          </cell>
          <cell r="O51" t="str">
            <v>5.02,0&lt;=5.05,0</v>
          </cell>
          <cell r="P51">
            <v>25</v>
          </cell>
          <cell r="Q51">
            <v>195</v>
          </cell>
          <cell r="R51">
            <v>45</v>
          </cell>
          <cell r="S51" t="str">
            <v>-</v>
          </cell>
          <cell r="T51">
            <v>45</v>
          </cell>
          <cell r="U51">
            <v>5.9</v>
          </cell>
          <cell r="V51">
            <v>26</v>
          </cell>
          <cell r="W51">
            <v>10.7</v>
          </cell>
          <cell r="X51">
            <v>26</v>
          </cell>
          <cell r="Y51" t="str">
            <v>-</v>
          </cell>
          <cell r="Z51">
            <v>45</v>
          </cell>
          <cell r="AA51" t="str">
            <v>-</v>
          </cell>
          <cell r="AB51">
            <v>45</v>
          </cell>
        </row>
        <row r="52">
          <cell r="A52" t="str">
            <v>4.35,0&lt;=4.38,0</v>
          </cell>
          <cell r="B52">
            <v>24</v>
          </cell>
          <cell r="C52">
            <v>210</v>
          </cell>
          <cell r="D52">
            <v>45</v>
          </cell>
          <cell r="E52" t="str">
            <v xml:space="preserve"> - </v>
          </cell>
          <cell r="F52">
            <v>46</v>
          </cell>
          <cell r="G52" t="str">
            <v xml:space="preserve"> - </v>
          </cell>
          <cell r="H52">
            <v>25</v>
          </cell>
          <cell r="I52">
            <v>10.199999999999999</v>
          </cell>
          <cell r="J52">
            <v>25</v>
          </cell>
          <cell r="K52">
            <v>14</v>
          </cell>
          <cell r="L52">
            <v>46</v>
          </cell>
          <cell r="M52" t="str">
            <v>-</v>
          </cell>
          <cell r="N52">
            <v>46</v>
          </cell>
          <cell r="O52" t="str">
            <v>5.05,0&lt;=5.08,0</v>
          </cell>
          <cell r="P52">
            <v>24</v>
          </cell>
          <cell r="Q52">
            <v>196</v>
          </cell>
          <cell r="R52">
            <v>46</v>
          </cell>
          <cell r="S52" t="str">
            <v>-</v>
          </cell>
          <cell r="T52">
            <v>46</v>
          </cell>
          <cell r="U52" t="str">
            <v xml:space="preserve"> - </v>
          </cell>
          <cell r="V52">
            <v>25</v>
          </cell>
          <cell r="W52" t="str">
            <v xml:space="preserve"> - </v>
          </cell>
          <cell r="X52">
            <v>25</v>
          </cell>
          <cell r="Y52" t="str">
            <v xml:space="preserve"> - </v>
          </cell>
          <cell r="Z52">
            <v>46</v>
          </cell>
          <cell r="AA52">
            <v>26</v>
          </cell>
          <cell r="AB52">
            <v>46</v>
          </cell>
        </row>
        <row r="53">
          <cell r="A53" t="str">
            <v>4.38,0&lt;=4.41,0</v>
          </cell>
          <cell r="B53">
            <v>23</v>
          </cell>
          <cell r="C53">
            <v>211</v>
          </cell>
          <cell r="D53">
            <v>46</v>
          </cell>
          <cell r="E53">
            <v>31</v>
          </cell>
          <cell r="F53">
            <v>47</v>
          </cell>
          <cell r="G53" t="str">
            <v xml:space="preserve"> - </v>
          </cell>
          <cell r="H53">
            <v>24</v>
          </cell>
          <cell r="I53" t="str">
            <v xml:space="preserve"> - </v>
          </cell>
          <cell r="J53">
            <v>24</v>
          </cell>
          <cell r="K53" t="str">
            <v>-</v>
          </cell>
          <cell r="L53">
            <v>47</v>
          </cell>
          <cell r="M53" t="str">
            <v xml:space="preserve"> - </v>
          </cell>
          <cell r="N53">
            <v>47</v>
          </cell>
          <cell r="O53" t="str">
            <v>5.08,0&lt;=5.11,0</v>
          </cell>
          <cell r="P53">
            <v>23</v>
          </cell>
          <cell r="Q53">
            <v>197</v>
          </cell>
          <cell r="R53">
            <v>47</v>
          </cell>
          <cell r="S53">
            <v>28</v>
          </cell>
          <cell r="T53">
            <v>47</v>
          </cell>
          <cell r="U53" t="str">
            <v xml:space="preserve"> - </v>
          </cell>
          <cell r="V53">
            <v>24</v>
          </cell>
          <cell r="W53">
            <v>10.8</v>
          </cell>
          <cell r="X53">
            <v>24</v>
          </cell>
          <cell r="Y53">
            <v>18</v>
          </cell>
          <cell r="Z53">
            <v>47</v>
          </cell>
          <cell r="AA53" t="str">
            <v>-</v>
          </cell>
          <cell r="AB53">
            <v>47</v>
          </cell>
        </row>
        <row r="54">
          <cell r="A54" t="str">
            <v>4.41,0&lt;=4.44,0</v>
          </cell>
          <cell r="B54">
            <v>22</v>
          </cell>
          <cell r="C54">
            <v>212</v>
          </cell>
          <cell r="D54">
            <v>47</v>
          </cell>
          <cell r="E54" t="str">
            <v xml:space="preserve"> - </v>
          </cell>
          <cell r="F54">
            <v>48</v>
          </cell>
          <cell r="G54" t="str">
            <v xml:space="preserve"> - </v>
          </cell>
          <cell r="H54">
            <v>23</v>
          </cell>
          <cell r="I54">
            <v>10.3</v>
          </cell>
          <cell r="J54">
            <v>23</v>
          </cell>
          <cell r="K54" t="str">
            <v xml:space="preserve"> - </v>
          </cell>
          <cell r="L54">
            <v>48</v>
          </cell>
          <cell r="M54" t="str">
            <v xml:space="preserve"> - </v>
          </cell>
          <cell r="N54">
            <v>48</v>
          </cell>
          <cell r="O54" t="str">
            <v>5.11,0&lt;=5.14,0</v>
          </cell>
          <cell r="P54">
            <v>22</v>
          </cell>
          <cell r="Q54">
            <v>198</v>
          </cell>
          <cell r="R54">
            <v>48</v>
          </cell>
          <cell r="S54" t="str">
            <v>-</v>
          </cell>
          <cell r="T54">
            <v>48</v>
          </cell>
          <cell r="U54" t="str">
            <v xml:space="preserve"> - </v>
          </cell>
          <cell r="V54">
            <v>23</v>
          </cell>
          <cell r="W54">
            <v>10.9</v>
          </cell>
          <cell r="X54">
            <v>23</v>
          </cell>
          <cell r="Y54" t="str">
            <v>-</v>
          </cell>
          <cell r="Z54">
            <v>48</v>
          </cell>
          <cell r="AA54">
            <v>27</v>
          </cell>
          <cell r="AB54">
            <v>48</v>
          </cell>
        </row>
        <row r="55">
          <cell r="A55" t="str">
            <v>4.44,0&lt;=4.47,0</v>
          </cell>
          <cell r="B55">
            <v>21</v>
          </cell>
          <cell r="C55">
            <v>213</v>
          </cell>
          <cell r="D55">
            <v>48</v>
          </cell>
          <cell r="E55" t="str">
            <v>-</v>
          </cell>
          <cell r="F55">
            <v>49</v>
          </cell>
          <cell r="G55">
            <v>5.7</v>
          </cell>
          <cell r="H55">
            <v>22</v>
          </cell>
          <cell r="I55">
            <v>10.4</v>
          </cell>
          <cell r="J55">
            <v>22</v>
          </cell>
          <cell r="K55" t="str">
            <v>-</v>
          </cell>
          <cell r="L55">
            <v>49</v>
          </cell>
          <cell r="M55" t="str">
            <v xml:space="preserve"> - </v>
          </cell>
          <cell r="N55">
            <v>49</v>
          </cell>
          <cell r="O55" t="str">
            <v>5.14,0&lt;=5.17,0</v>
          </cell>
          <cell r="P55">
            <v>21</v>
          </cell>
          <cell r="Q55">
            <v>199</v>
          </cell>
          <cell r="R55">
            <v>49</v>
          </cell>
          <cell r="S55" t="str">
            <v xml:space="preserve"> - </v>
          </cell>
          <cell r="T55">
            <v>49</v>
          </cell>
          <cell r="U55">
            <v>6</v>
          </cell>
          <cell r="V55">
            <v>22</v>
          </cell>
          <cell r="W55">
            <v>11</v>
          </cell>
          <cell r="X55">
            <v>22</v>
          </cell>
          <cell r="Y55" t="str">
            <v xml:space="preserve"> - </v>
          </cell>
          <cell r="Z55">
            <v>49</v>
          </cell>
          <cell r="AA55" t="str">
            <v>-</v>
          </cell>
          <cell r="AB55">
            <v>49</v>
          </cell>
        </row>
        <row r="56">
          <cell r="A56" t="str">
            <v>4.47,0&lt;=4.50,0</v>
          </cell>
          <cell r="B56">
            <v>20</v>
          </cell>
          <cell r="C56">
            <v>214</v>
          </cell>
          <cell r="D56">
            <v>49</v>
          </cell>
          <cell r="E56">
            <v>32</v>
          </cell>
          <cell r="F56">
            <v>50</v>
          </cell>
          <cell r="G56" t="str">
            <v xml:space="preserve"> - </v>
          </cell>
          <cell r="H56">
            <v>21</v>
          </cell>
          <cell r="I56">
            <v>10.5</v>
          </cell>
          <cell r="J56">
            <v>21</v>
          </cell>
          <cell r="K56">
            <v>15</v>
          </cell>
          <cell r="L56">
            <v>50</v>
          </cell>
          <cell r="M56">
            <v>11</v>
          </cell>
          <cell r="N56">
            <v>50</v>
          </cell>
          <cell r="O56" t="str">
            <v>5.17,0&lt;=5.20,0</v>
          </cell>
          <cell r="P56">
            <v>20</v>
          </cell>
          <cell r="Q56">
            <v>200</v>
          </cell>
          <cell r="R56">
            <v>50</v>
          </cell>
          <cell r="S56">
            <v>29</v>
          </cell>
          <cell r="T56">
            <v>50</v>
          </cell>
          <cell r="U56" t="str">
            <v xml:space="preserve"> - </v>
          </cell>
          <cell r="V56">
            <v>21</v>
          </cell>
          <cell r="W56">
            <v>11.1</v>
          </cell>
          <cell r="X56">
            <v>21</v>
          </cell>
          <cell r="Y56">
            <v>19</v>
          </cell>
          <cell r="Z56">
            <v>50</v>
          </cell>
          <cell r="AA56">
            <v>28</v>
          </cell>
          <cell r="AB56">
            <v>50</v>
          </cell>
        </row>
        <row r="57">
          <cell r="A57" t="str">
            <v>4.50,0&lt;=4.54,0</v>
          </cell>
          <cell r="B57">
            <v>19</v>
          </cell>
          <cell r="C57">
            <v>215</v>
          </cell>
          <cell r="D57">
            <v>50</v>
          </cell>
          <cell r="E57" t="str">
            <v>-</v>
          </cell>
          <cell r="F57">
            <v>51</v>
          </cell>
          <cell r="G57" t="str">
            <v xml:space="preserve"> - </v>
          </cell>
          <cell r="H57">
            <v>20</v>
          </cell>
          <cell r="I57">
            <v>10.6</v>
          </cell>
          <cell r="J57">
            <v>20</v>
          </cell>
          <cell r="K57" t="str">
            <v>-</v>
          </cell>
          <cell r="L57">
            <v>51</v>
          </cell>
          <cell r="M57" t="str">
            <v xml:space="preserve"> - </v>
          </cell>
          <cell r="N57">
            <v>51</v>
          </cell>
          <cell r="O57" t="str">
            <v>5.20,0&lt;=5.24,0</v>
          </cell>
          <cell r="P57">
            <v>19</v>
          </cell>
          <cell r="Q57">
            <v>202</v>
          </cell>
          <cell r="R57">
            <v>51</v>
          </cell>
          <cell r="S57" t="str">
            <v xml:space="preserve"> - </v>
          </cell>
          <cell r="T57">
            <v>51</v>
          </cell>
          <cell r="U57" t="str">
            <v xml:space="preserve"> - </v>
          </cell>
          <cell r="V57">
            <v>20</v>
          </cell>
          <cell r="W57">
            <v>11.2</v>
          </cell>
          <cell r="X57">
            <v>20</v>
          </cell>
          <cell r="Y57" t="str">
            <v>-</v>
          </cell>
          <cell r="Z57">
            <v>51</v>
          </cell>
          <cell r="AA57" t="str">
            <v>-</v>
          </cell>
          <cell r="AB57">
            <v>51</v>
          </cell>
        </row>
        <row r="58">
          <cell r="A58" t="str">
            <v>4.54,0&lt;=4.58,0</v>
          </cell>
          <cell r="B58">
            <v>18</v>
          </cell>
          <cell r="C58">
            <v>217</v>
          </cell>
          <cell r="D58">
            <v>51</v>
          </cell>
          <cell r="E58">
            <v>33</v>
          </cell>
          <cell r="F58">
            <v>52</v>
          </cell>
          <cell r="G58" t="str">
            <v xml:space="preserve"> - </v>
          </cell>
          <cell r="H58">
            <v>19</v>
          </cell>
          <cell r="I58">
            <v>10.7</v>
          </cell>
          <cell r="J58">
            <v>19</v>
          </cell>
          <cell r="K58" t="str">
            <v xml:space="preserve"> - </v>
          </cell>
          <cell r="L58">
            <v>52</v>
          </cell>
          <cell r="M58" t="str">
            <v xml:space="preserve"> - </v>
          </cell>
          <cell r="N58">
            <v>52</v>
          </cell>
          <cell r="O58" t="str">
            <v>5.24,0&lt;=5.28,0</v>
          </cell>
          <cell r="P58">
            <v>18</v>
          </cell>
          <cell r="Q58">
            <v>204</v>
          </cell>
          <cell r="R58">
            <v>52</v>
          </cell>
          <cell r="S58">
            <v>30</v>
          </cell>
          <cell r="T58">
            <v>52</v>
          </cell>
          <cell r="U58">
            <v>6.1</v>
          </cell>
          <cell r="V58">
            <v>19</v>
          </cell>
          <cell r="W58">
            <v>11.3</v>
          </cell>
          <cell r="X58">
            <v>19</v>
          </cell>
          <cell r="Y58">
            <v>20</v>
          </cell>
          <cell r="Z58">
            <v>52</v>
          </cell>
          <cell r="AA58">
            <v>29</v>
          </cell>
          <cell r="AB58">
            <v>52</v>
          </cell>
        </row>
        <row r="59">
          <cell r="A59" t="str">
            <v>4.58,0&lt;=5.01,0</v>
          </cell>
          <cell r="B59">
            <v>17</v>
          </cell>
          <cell r="C59">
            <v>219</v>
          </cell>
          <cell r="D59">
            <v>52</v>
          </cell>
          <cell r="E59" t="str">
            <v>-</v>
          </cell>
          <cell r="F59">
            <v>53</v>
          </cell>
          <cell r="G59">
            <v>5.8</v>
          </cell>
          <cell r="H59">
            <v>18</v>
          </cell>
          <cell r="I59">
            <v>10.8</v>
          </cell>
          <cell r="J59">
            <v>18</v>
          </cell>
          <cell r="K59">
            <v>16</v>
          </cell>
          <cell r="L59">
            <v>53</v>
          </cell>
          <cell r="M59" t="str">
            <v xml:space="preserve"> - </v>
          </cell>
          <cell r="N59">
            <v>53</v>
          </cell>
          <cell r="O59" t="str">
            <v>5.28,0&lt;=5.32,0</v>
          </cell>
          <cell r="P59">
            <v>17</v>
          </cell>
          <cell r="Q59">
            <v>206</v>
          </cell>
          <cell r="R59">
            <v>53</v>
          </cell>
          <cell r="S59" t="str">
            <v xml:space="preserve"> - </v>
          </cell>
          <cell r="T59">
            <v>53</v>
          </cell>
          <cell r="U59" t="str">
            <v xml:space="preserve"> - </v>
          </cell>
          <cell r="V59">
            <v>18</v>
          </cell>
          <cell r="W59">
            <v>11.4</v>
          </cell>
          <cell r="X59">
            <v>18</v>
          </cell>
          <cell r="Y59" t="str">
            <v xml:space="preserve"> - </v>
          </cell>
          <cell r="Z59">
            <v>53</v>
          </cell>
          <cell r="AA59" t="str">
            <v>-</v>
          </cell>
          <cell r="AB59">
            <v>53</v>
          </cell>
        </row>
        <row r="60">
          <cell r="A60" t="str">
            <v>5.01,0&lt;=5.06,0</v>
          </cell>
          <cell r="B60">
            <v>16</v>
          </cell>
          <cell r="C60">
            <v>221</v>
          </cell>
          <cell r="D60">
            <v>53</v>
          </cell>
          <cell r="E60">
            <v>34</v>
          </cell>
          <cell r="F60">
            <v>54</v>
          </cell>
          <cell r="G60" t="str">
            <v xml:space="preserve"> - </v>
          </cell>
          <cell r="H60">
            <v>17</v>
          </cell>
          <cell r="I60">
            <v>10.9</v>
          </cell>
          <cell r="J60">
            <v>17</v>
          </cell>
          <cell r="K60" t="str">
            <v xml:space="preserve"> - </v>
          </cell>
          <cell r="L60">
            <v>54</v>
          </cell>
          <cell r="M60">
            <v>12</v>
          </cell>
          <cell r="N60">
            <v>54</v>
          </cell>
          <cell r="O60" t="str">
            <v>5.32,0&lt;=5.36,0</v>
          </cell>
          <cell r="P60">
            <v>16</v>
          </cell>
          <cell r="Q60">
            <v>208</v>
          </cell>
          <cell r="R60">
            <v>54</v>
          </cell>
          <cell r="S60">
            <v>31</v>
          </cell>
          <cell r="T60">
            <v>54</v>
          </cell>
          <cell r="U60" t="str">
            <v xml:space="preserve"> - </v>
          </cell>
          <cell r="V60">
            <v>17</v>
          </cell>
          <cell r="W60">
            <v>11.5</v>
          </cell>
          <cell r="X60">
            <v>17</v>
          </cell>
          <cell r="Y60">
            <v>21</v>
          </cell>
          <cell r="Z60">
            <v>54</v>
          </cell>
          <cell r="AA60">
            <v>30</v>
          </cell>
          <cell r="AB60">
            <v>54</v>
          </cell>
        </row>
        <row r="61">
          <cell r="A61" t="str">
            <v>5.06,0&lt;=5.10,0</v>
          </cell>
          <cell r="B61">
            <v>15</v>
          </cell>
          <cell r="C61">
            <v>223</v>
          </cell>
          <cell r="D61">
            <v>54</v>
          </cell>
          <cell r="E61" t="str">
            <v>-</v>
          </cell>
          <cell r="F61">
            <v>55</v>
          </cell>
          <cell r="G61" t="str">
            <v xml:space="preserve"> - </v>
          </cell>
          <cell r="H61">
            <v>16</v>
          </cell>
          <cell r="I61">
            <v>11</v>
          </cell>
          <cell r="J61">
            <v>16</v>
          </cell>
          <cell r="K61">
            <v>17</v>
          </cell>
          <cell r="L61">
            <v>55</v>
          </cell>
          <cell r="M61" t="str">
            <v xml:space="preserve"> - </v>
          </cell>
          <cell r="N61">
            <v>55</v>
          </cell>
          <cell r="O61" t="str">
            <v>5.36,0&lt;=5.40,0</v>
          </cell>
          <cell r="P61">
            <v>15</v>
          </cell>
          <cell r="Q61">
            <v>210</v>
          </cell>
          <cell r="R61">
            <v>55</v>
          </cell>
          <cell r="S61" t="str">
            <v xml:space="preserve"> - </v>
          </cell>
          <cell r="T61">
            <v>55</v>
          </cell>
          <cell r="U61">
            <v>6.2</v>
          </cell>
          <cell r="V61">
            <v>16</v>
          </cell>
          <cell r="W61">
            <v>11.6</v>
          </cell>
          <cell r="X61">
            <v>16</v>
          </cell>
          <cell r="Y61" t="str">
            <v xml:space="preserve"> - </v>
          </cell>
          <cell r="Z61">
            <v>55</v>
          </cell>
          <cell r="AA61" t="str">
            <v>-</v>
          </cell>
          <cell r="AB61">
            <v>55</v>
          </cell>
        </row>
        <row r="62">
          <cell r="A62" t="str">
            <v>5.10,0&lt;=5.14,0</v>
          </cell>
          <cell r="B62">
            <v>14</v>
          </cell>
          <cell r="C62">
            <v>225</v>
          </cell>
          <cell r="D62">
            <v>55</v>
          </cell>
          <cell r="E62">
            <v>35</v>
          </cell>
          <cell r="F62">
            <v>56</v>
          </cell>
          <cell r="G62">
            <v>5.9</v>
          </cell>
          <cell r="H62">
            <v>15</v>
          </cell>
          <cell r="I62">
            <v>11.1</v>
          </cell>
          <cell r="J62">
            <v>15</v>
          </cell>
          <cell r="K62" t="str">
            <v xml:space="preserve"> - </v>
          </cell>
          <cell r="L62">
            <v>56</v>
          </cell>
          <cell r="M62" t="str">
            <v xml:space="preserve"> - </v>
          </cell>
          <cell r="N62">
            <v>56</v>
          </cell>
          <cell r="O62" t="str">
            <v>5.40,0&lt;=5.44,0</v>
          </cell>
          <cell r="P62">
            <v>14</v>
          </cell>
          <cell r="Q62">
            <v>212</v>
          </cell>
          <cell r="R62">
            <v>56</v>
          </cell>
          <cell r="S62">
            <v>32</v>
          </cell>
          <cell r="T62">
            <v>56</v>
          </cell>
          <cell r="U62" t="str">
            <v xml:space="preserve"> - </v>
          </cell>
          <cell r="V62">
            <v>15</v>
          </cell>
          <cell r="W62">
            <v>11.7</v>
          </cell>
          <cell r="X62">
            <v>15</v>
          </cell>
          <cell r="Y62">
            <v>22</v>
          </cell>
          <cell r="Z62">
            <v>56</v>
          </cell>
          <cell r="AA62">
            <v>31</v>
          </cell>
          <cell r="AB62">
            <v>56</v>
          </cell>
        </row>
        <row r="63">
          <cell r="A63" t="str">
            <v>5.14,0&lt;=5.18,0</v>
          </cell>
          <cell r="B63">
            <v>13</v>
          </cell>
          <cell r="C63">
            <v>227</v>
          </cell>
          <cell r="D63">
            <v>56</v>
          </cell>
          <cell r="E63" t="str">
            <v>-</v>
          </cell>
          <cell r="F63">
            <v>57</v>
          </cell>
          <cell r="G63" t="str">
            <v xml:space="preserve"> -</v>
          </cell>
          <cell r="H63">
            <v>14</v>
          </cell>
          <cell r="I63">
            <v>11.2</v>
          </cell>
          <cell r="J63">
            <v>14</v>
          </cell>
          <cell r="K63">
            <v>18</v>
          </cell>
          <cell r="L63">
            <v>57</v>
          </cell>
          <cell r="M63">
            <v>13</v>
          </cell>
          <cell r="N63">
            <v>57</v>
          </cell>
          <cell r="O63" t="str">
            <v>5.44,0&lt;=5.48,0</v>
          </cell>
          <cell r="P63">
            <v>13</v>
          </cell>
          <cell r="Q63">
            <v>214</v>
          </cell>
          <cell r="R63">
            <v>57</v>
          </cell>
          <cell r="S63" t="str">
            <v xml:space="preserve"> - </v>
          </cell>
          <cell r="T63">
            <v>57</v>
          </cell>
          <cell r="U63" t="str">
            <v xml:space="preserve"> - </v>
          </cell>
          <cell r="V63">
            <v>14</v>
          </cell>
          <cell r="W63">
            <v>11.8</v>
          </cell>
          <cell r="X63">
            <v>14</v>
          </cell>
          <cell r="Y63" t="str">
            <v xml:space="preserve"> - </v>
          </cell>
          <cell r="Z63">
            <v>57</v>
          </cell>
          <cell r="AA63">
            <v>32</v>
          </cell>
          <cell r="AB63">
            <v>57</v>
          </cell>
        </row>
        <row r="64">
          <cell r="A64" t="str">
            <v>5.18,0&lt;=5.22,0</v>
          </cell>
          <cell r="B64">
            <v>12</v>
          </cell>
          <cell r="C64">
            <v>229</v>
          </cell>
          <cell r="D64">
            <v>57</v>
          </cell>
          <cell r="E64">
            <v>36</v>
          </cell>
          <cell r="F64">
            <v>58</v>
          </cell>
          <cell r="G64">
            <v>6</v>
          </cell>
          <cell r="H64">
            <v>13</v>
          </cell>
          <cell r="I64">
            <v>11.3</v>
          </cell>
          <cell r="J64">
            <v>13</v>
          </cell>
          <cell r="K64" t="str">
            <v xml:space="preserve"> - </v>
          </cell>
          <cell r="L64">
            <v>58</v>
          </cell>
          <cell r="M64" t="str">
            <v>-</v>
          </cell>
          <cell r="N64">
            <v>58</v>
          </cell>
          <cell r="O64" t="str">
            <v>5.48,0&lt;=5.52,0</v>
          </cell>
          <cell r="P64">
            <v>12</v>
          </cell>
          <cell r="Q64">
            <v>216</v>
          </cell>
          <cell r="R64">
            <v>58</v>
          </cell>
          <cell r="S64">
            <v>33</v>
          </cell>
          <cell r="T64">
            <v>58</v>
          </cell>
          <cell r="U64">
            <v>6.3</v>
          </cell>
          <cell r="V64">
            <v>13</v>
          </cell>
          <cell r="W64">
            <v>11.9</v>
          </cell>
          <cell r="X64">
            <v>13</v>
          </cell>
          <cell r="Y64">
            <v>23</v>
          </cell>
          <cell r="Z64">
            <v>58</v>
          </cell>
          <cell r="AA64">
            <v>33</v>
          </cell>
          <cell r="AB64">
            <v>58</v>
          </cell>
        </row>
        <row r="65">
          <cell r="A65" t="str">
            <v>5.22,0&lt;=5.26,0</v>
          </cell>
          <cell r="B65">
            <v>11</v>
          </cell>
          <cell r="C65">
            <v>231</v>
          </cell>
          <cell r="D65">
            <v>58</v>
          </cell>
          <cell r="E65" t="str">
            <v>-</v>
          </cell>
          <cell r="F65">
            <v>59</v>
          </cell>
          <cell r="G65" t="str">
            <v xml:space="preserve"> - </v>
          </cell>
          <cell r="H65">
            <v>12</v>
          </cell>
          <cell r="I65">
            <v>11.4</v>
          </cell>
          <cell r="J65">
            <v>12</v>
          </cell>
          <cell r="K65">
            <v>19</v>
          </cell>
          <cell r="L65">
            <v>59</v>
          </cell>
          <cell r="M65" t="str">
            <v xml:space="preserve"> - </v>
          </cell>
          <cell r="N65">
            <v>59</v>
          </cell>
          <cell r="O65" t="str">
            <v>5.52,0&lt;=5.56,0</v>
          </cell>
          <cell r="P65">
            <v>11</v>
          </cell>
          <cell r="Q65">
            <v>218</v>
          </cell>
          <cell r="R65">
            <v>59</v>
          </cell>
          <cell r="S65" t="str">
            <v xml:space="preserve"> - </v>
          </cell>
          <cell r="T65">
            <v>59</v>
          </cell>
          <cell r="U65" t="str">
            <v xml:space="preserve"> - </v>
          </cell>
          <cell r="V65">
            <v>12</v>
          </cell>
          <cell r="W65">
            <v>12</v>
          </cell>
          <cell r="X65">
            <v>12</v>
          </cell>
          <cell r="Y65" t="str">
            <v xml:space="preserve"> - </v>
          </cell>
          <cell r="Z65">
            <v>59</v>
          </cell>
          <cell r="AA65">
            <v>34</v>
          </cell>
          <cell r="AB65">
            <v>59</v>
          </cell>
        </row>
        <row r="66">
          <cell r="A66" t="str">
            <v>5.26,0&lt;=5.30,0</v>
          </cell>
          <cell r="B66">
            <v>10</v>
          </cell>
          <cell r="C66">
            <v>233</v>
          </cell>
          <cell r="D66">
            <v>59</v>
          </cell>
          <cell r="E66">
            <v>37</v>
          </cell>
          <cell r="F66">
            <v>60</v>
          </cell>
          <cell r="G66">
            <v>6.1</v>
          </cell>
          <cell r="H66">
            <v>11</v>
          </cell>
          <cell r="I66">
            <v>11.5</v>
          </cell>
          <cell r="J66">
            <v>11</v>
          </cell>
          <cell r="K66" t="str">
            <v xml:space="preserve"> - </v>
          </cell>
          <cell r="L66">
            <v>60</v>
          </cell>
          <cell r="M66">
            <v>14</v>
          </cell>
          <cell r="N66">
            <v>60</v>
          </cell>
          <cell r="O66" t="str">
            <v>5.56,0&lt;=6.00,0</v>
          </cell>
          <cell r="P66">
            <v>10</v>
          </cell>
          <cell r="Q66">
            <v>220</v>
          </cell>
          <cell r="R66">
            <v>60</v>
          </cell>
          <cell r="S66">
            <v>34</v>
          </cell>
          <cell r="T66">
            <v>60</v>
          </cell>
          <cell r="U66">
            <v>6.4</v>
          </cell>
          <cell r="V66">
            <v>11</v>
          </cell>
          <cell r="W66">
            <v>12.1</v>
          </cell>
          <cell r="X66">
            <v>11</v>
          </cell>
          <cell r="Y66">
            <v>24</v>
          </cell>
          <cell r="Z66">
            <v>60</v>
          </cell>
          <cell r="AA66">
            <v>36</v>
          </cell>
          <cell r="AB66">
            <v>60</v>
          </cell>
        </row>
        <row r="67">
          <cell r="A67" t="str">
            <v>5.30,0&lt;=5.35,0</v>
          </cell>
          <cell r="B67">
            <v>9</v>
          </cell>
          <cell r="C67">
            <v>235</v>
          </cell>
          <cell r="D67">
            <v>60</v>
          </cell>
          <cell r="E67" t="str">
            <v>-</v>
          </cell>
          <cell r="F67">
            <v>61</v>
          </cell>
          <cell r="G67" t="str">
            <v xml:space="preserve"> - </v>
          </cell>
          <cell r="H67">
            <v>10</v>
          </cell>
          <cell r="I67">
            <v>11.6</v>
          </cell>
          <cell r="J67">
            <v>10</v>
          </cell>
          <cell r="K67">
            <v>20</v>
          </cell>
          <cell r="L67">
            <v>61</v>
          </cell>
          <cell r="M67" t="str">
            <v>-</v>
          </cell>
          <cell r="N67">
            <v>61</v>
          </cell>
          <cell r="O67" t="str">
            <v>6.00,0&lt;=6.05,0</v>
          </cell>
          <cell r="P67">
            <v>9</v>
          </cell>
          <cell r="Q67">
            <v>222</v>
          </cell>
          <cell r="R67">
            <v>61</v>
          </cell>
          <cell r="S67" t="str">
            <v xml:space="preserve"> - </v>
          </cell>
          <cell r="T67">
            <v>61</v>
          </cell>
          <cell r="U67" t="str">
            <v xml:space="preserve"> - </v>
          </cell>
          <cell r="V67">
            <v>10</v>
          </cell>
          <cell r="W67">
            <v>12.2</v>
          </cell>
          <cell r="X67">
            <v>10</v>
          </cell>
          <cell r="Y67" t="str">
            <v xml:space="preserve"> - </v>
          </cell>
          <cell r="Z67">
            <v>61</v>
          </cell>
          <cell r="AA67">
            <v>38</v>
          </cell>
          <cell r="AB67">
            <v>61</v>
          </cell>
        </row>
        <row r="68">
          <cell r="A68" t="str">
            <v>5.35,0&lt;=5.40,0</v>
          </cell>
          <cell r="B68">
            <v>8</v>
          </cell>
          <cell r="C68">
            <v>237</v>
          </cell>
          <cell r="D68">
            <v>61</v>
          </cell>
          <cell r="E68">
            <v>38</v>
          </cell>
          <cell r="F68">
            <v>62</v>
          </cell>
          <cell r="G68">
            <v>6.2</v>
          </cell>
          <cell r="H68">
            <v>9</v>
          </cell>
          <cell r="I68">
            <v>11.7</v>
          </cell>
          <cell r="J68">
            <v>9</v>
          </cell>
          <cell r="K68">
            <v>21</v>
          </cell>
          <cell r="L68">
            <v>62</v>
          </cell>
          <cell r="M68">
            <v>15</v>
          </cell>
          <cell r="N68">
            <v>62</v>
          </cell>
          <cell r="O68" t="str">
            <v>6.05,0&lt;=6.10,0</v>
          </cell>
          <cell r="P68">
            <v>8</v>
          </cell>
          <cell r="Q68">
            <v>224</v>
          </cell>
          <cell r="R68">
            <v>62</v>
          </cell>
          <cell r="S68">
            <v>35</v>
          </cell>
          <cell r="T68">
            <v>62</v>
          </cell>
          <cell r="U68">
            <v>6.5</v>
          </cell>
          <cell r="V68">
            <v>9</v>
          </cell>
          <cell r="W68">
            <v>12.3</v>
          </cell>
          <cell r="X68">
            <v>9</v>
          </cell>
          <cell r="Y68">
            <v>25</v>
          </cell>
          <cell r="Z68">
            <v>62</v>
          </cell>
          <cell r="AA68">
            <v>40</v>
          </cell>
          <cell r="AB68">
            <v>62</v>
          </cell>
        </row>
        <row r="69">
          <cell r="A69" t="str">
            <v>5.40,0&lt;=5.45,0</v>
          </cell>
          <cell r="B69">
            <v>7</v>
          </cell>
          <cell r="C69">
            <v>239</v>
          </cell>
          <cell r="D69">
            <v>62</v>
          </cell>
          <cell r="E69" t="str">
            <v>-</v>
          </cell>
          <cell r="F69">
            <v>63</v>
          </cell>
          <cell r="G69" t="str">
            <v xml:space="preserve"> - </v>
          </cell>
          <cell r="H69">
            <v>8</v>
          </cell>
          <cell r="I69">
            <v>11.8</v>
          </cell>
          <cell r="J69">
            <v>8</v>
          </cell>
          <cell r="K69">
            <v>22</v>
          </cell>
          <cell r="L69">
            <v>63</v>
          </cell>
          <cell r="M69">
            <v>16</v>
          </cell>
          <cell r="N69">
            <v>63</v>
          </cell>
          <cell r="O69" t="str">
            <v>6.10,0&lt;=6.15,0</v>
          </cell>
          <cell r="P69">
            <v>7</v>
          </cell>
          <cell r="Q69">
            <v>226</v>
          </cell>
          <cell r="R69">
            <v>63</v>
          </cell>
          <cell r="S69" t="str">
            <v>-</v>
          </cell>
          <cell r="T69">
            <v>63</v>
          </cell>
          <cell r="U69" t="str">
            <v xml:space="preserve"> - </v>
          </cell>
          <cell r="V69">
            <v>8</v>
          </cell>
          <cell r="W69">
            <v>12.4</v>
          </cell>
          <cell r="X69">
            <v>8</v>
          </cell>
          <cell r="Y69">
            <v>26</v>
          </cell>
          <cell r="Z69">
            <v>63</v>
          </cell>
          <cell r="AA69">
            <v>42</v>
          </cell>
          <cell r="AB69">
            <v>63</v>
          </cell>
        </row>
        <row r="70">
          <cell r="A70" t="str">
            <v>5.45,0&lt;=5.50,0</v>
          </cell>
          <cell r="B70">
            <v>6</v>
          </cell>
          <cell r="C70">
            <v>241</v>
          </cell>
          <cell r="D70">
            <v>63</v>
          </cell>
          <cell r="E70">
            <v>39</v>
          </cell>
          <cell r="F70">
            <v>64</v>
          </cell>
          <cell r="G70">
            <v>6.3</v>
          </cell>
          <cell r="H70">
            <v>7</v>
          </cell>
          <cell r="I70">
            <v>11.9</v>
          </cell>
          <cell r="J70">
            <v>7</v>
          </cell>
          <cell r="K70">
            <v>23</v>
          </cell>
          <cell r="L70">
            <v>64</v>
          </cell>
          <cell r="M70">
            <v>17</v>
          </cell>
          <cell r="N70">
            <v>64</v>
          </cell>
          <cell r="O70" t="str">
            <v>6.15,0&lt;=6.20,0</v>
          </cell>
          <cell r="P70">
            <v>6</v>
          </cell>
          <cell r="Q70">
            <v>228</v>
          </cell>
          <cell r="R70">
            <v>64</v>
          </cell>
          <cell r="S70">
            <v>36</v>
          </cell>
          <cell r="T70">
            <v>64</v>
          </cell>
          <cell r="U70">
            <v>6.6</v>
          </cell>
          <cell r="V70">
            <v>7</v>
          </cell>
          <cell r="W70">
            <v>12.5</v>
          </cell>
          <cell r="X70">
            <v>7</v>
          </cell>
          <cell r="Y70">
            <v>27</v>
          </cell>
          <cell r="Z70">
            <v>64</v>
          </cell>
          <cell r="AA70">
            <v>44</v>
          </cell>
          <cell r="AB70">
            <v>64</v>
          </cell>
        </row>
        <row r="71">
          <cell r="A71" t="str">
            <v>5.50,0&lt;=5.55,0</v>
          </cell>
          <cell r="B71">
            <v>5</v>
          </cell>
          <cell r="C71">
            <v>245</v>
          </cell>
          <cell r="D71">
            <v>65</v>
          </cell>
          <cell r="E71" t="str">
            <v>-</v>
          </cell>
          <cell r="F71">
            <v>65</v>
          </cell>
          <cell r="G71" t="str">
            <v xml:space="preserve"> - </v>
          </cell>
          <cell r="H71">
            <v>6</v>
          </cell>
          <cell r="I71">
            <v>12</v>
          </cell>
          <cell r="J71">
            <v>6</v>
          </cell>
          <cell r="K71">
            <v>24</v>
          </cell>
          <cell r="L71">
            <v>65</v>
          </cell>
          <cell r="M71">
            <v>18</v>
          </cell>
          <cell r="N71">
            <v>65</v>
          </cell>
          <cell r="O71" t="str">
            <v>6.20,0&lt;=6.25,0</v>
          </cell>
          <cell r="P71">
            <v>5</v>
          </cell>
          <cell r="Q71">
            <v>230</v>
          </cell>
          <cell r="R71">
            <v>65</v>
          </cell>
          <cell r="S71" t="str">
            <v>-</v>
          </cell>
          <cell r="T71">
            <v>65</v>
          </cell>
          <cell r="U71" t="str">
            <v xml:space="preserve"> - </v>
          </cell>
          <cell r="V71">
            <v>6</v>
          </cell>
          <cell r="W71">
            <v>12.6</v>
          </cell>
          <cell r="X71">
            <v>6</v>
          </cell>
          <cell r="Y71">
            <v>28</v>
          </cell>
          <cell r="Z71">
            <v>65</v>
          </cell>
          <cell r="AA71">
            <v>46</v>
          </cell>
          <cell r="AB71">
            <v>65</v>
          </cell>
        </row>
        <row r="72">
          <cell r="A72" t="str">
            <v>5.55,0&lt;=6.00,0</v>
          </cell>
          <cell r="B72">
            <v>4</v>
          </cell>
          <cell r="C72">
            <v>247</v>
          </cell>
          <cell r="D72">
            <v>66</v>
          </cell>
          <cell r="E72">
            <v>40</v>
          </cell>
          <cell r="F72">
            <v>66</v>
          </cell>
          <cell r="G72">
            <v>6.4</v>
          </cell>
          <cell r="H72">
            <v>5</v>
          </cell>
          <cell r="I72">
            <v>12.1</v>
          </cell>
          <cell r="J72">
            <v>5</v>
          </cell>
          <cell r="K72">
            <v>25</v>
          </cell>
          <cell r="L72">
            <v>66</v>
          </cell>
          <cell r="M72">
            <v>18</v>
          </cell>
          <cell r="N72">
            <v>66</v>
          </cell>
          <cell r="O72" t="str">
            <v>6.25,0&lt;=6.30,0</v>
          </cell>
          <cell r="P72">
            <v>4</v>
          </cell>
          <cell r="Q72">
            <v>233</v>
          </cell>
          <cell r="R72">
            <v>66</v>
          </cell>
          <cell r="S72">
            <v>37</v>
          </cell>
          <cell r="T72">
            <v>66</v>
          </cell>
          <cell r="U72">
            <v>6.7</v>
          </cell>
          <cell r="V72">
            <v>5</v>
          </cell>
          <cell r="W72">
            <v>12.7</v>
          </cell>
          <cell r="X72">
            <v>5</v>
          </cell>
          <cell r="Y72">
            <v>29</v>
          </cell>
          <cell r="Z72">
            <v>66</v>
          </cell>
          <cell r="AA72">
            <v>48</v>
          </cell>
          <cell r="AB72">
            <v>66</v>
          </cell>
        </row>
        <row r="73">
          <cell r="A73" t="str">
            <v>6.00,0&lt;=6.05,0</v>
          </cell>
          <cell r="B73">
            <v>3</v>
          </cell>
          <cell r="C73">
            <v>249</v>
          </cell>
          <cell r="D73">
            <v>67</v>
          </cell>
          <cell r="E73">
            <v>41</v>
          </cell>
          <cell r="F73">
            <v>67</v>
          </cell>
          <cell r="G73" t="str">
            <v xml:space="preserve"> - </v>
          </cell>
          <cell r="H73">
            <v>4</v>
          </cell>
          <cell r="I73">
            <v>12.2</v>
          </cell>
          <cell r="J73">
            <v>4</v>
          </cell>
          <cell r="K73">
            <v>26</v>
          </cell>
          <cell r="L73">
            <v>67</v>
          </cell>
          <cell r="M73">
            <v>20</v>
          </cell>
          <cell r="N73">
            <v>67</v>
          </cell>
          <cell r="O73" t="str">
            <v>6.30,0&lt;=6.35,0</v>
          </cell>
          <cell r="P73">
            <v>3</v>
          </cell>
          <cell r="Q73">
            <v>236</v>
          </cell>
          <cell r="R73">
            <v>67</v>
          </cell>
          <cell r="S73" t="str">
            <v>-</v>
          </cell>
          <cell r="T73">
            <v>67</v>
          </cell>
          <cell r="U73" t="str">
            <v xml:space="preserve"> - </v>
          </cell>
          <cell r="V73">
            <v>4</v>
          </cell>
          <cell r="W73">
            <v>12.8</v>
          </cell>
          <cell r="X73">
            <v>5</v>
          </cell>
          <cell r="Y73">
            <v>30</v>
          </cell>
          <cell r="Z73">
            <v>67</v>
          </cell>
          <cell r="AA73">
            <v>50</v>
          </cell>
          <cell r="AB73">
            <v>67</v>
          </cell>
        </row>
        <row r="74">
          <cell r="A74" t="str">
            <v>6.05,0&lt;=6.10,0</v>
          </cell>
          <cell r="B74">
            <v>2</v>
          </cell>
          <cell r="C74">
            <v>251</v>
          </cell>
          <cell r="D74">
            <v>68</v>
          </cell>
          <cell r="E74">
            <v>42</v>
          </cell>
          <cell r="F74">
            <v>68</v>
          </cell>
          <cell r="G74">
            <v>6.5</v>
          </cell>
          <cell r="H74">
            <v>3</v>
          </cell>
          <cell r="I74">
            <v>12.3</v>
          </cell>
          <cell r="J74">
            <v>3</v>
          </cell>
          <cell r="K74">
            <v>27</v>
          </cell>
          <cell r="L74">
            <v>68</v>
          </cell>
          <cell r="M74">
            <v>21</v>
          </cell>
          <cell r="N74">
            <v>68</v>
          </cell>
          <cell r="O74" t="str">
            <v>6.35,0&lt;=6.40,0</v>
          </cell>
          <cell r="P74">
            <v>2</v>
          </cell>
          <cell r="Q74">
            <v>239</v>
          </cell>
          <cell r="R74">
            <v>68</v>
          </cell>
          <cell r="S74">
            <v>38</v>
          </cell>
          <cell r="T74">
            <v>68</v>
          </cell>
          <cell r="U74">
            <v>6.8</v>
          </cell>
          <cell r="V74">
            <v>3</v>
          </cell>
          <cell r="W74">
            <v>12.9</v>
          </cell>
          <cell r="X74">
            <v>4</v>
          </cell>
          <cell r="Y74">
            <v>31</v>
          </cell>
          <cell r="Z74">
            <v>68</v>
          </cell>
          <cell r="AA74">
            <v>52</v>
          </cell>
          <cell r="AB74">
            <v>68</v>
          </cell>
        </row>
        <row r="75">
          <cell r="A75" t="str">
            <v>6.10,0&lt;=6.15,0</v>
          </cell>
          <cell r="B75">
            <v>1</v>
          </cell>
          <cell r="C75">
            <v>253</v>
          </cell>
          <cell r="D75">
            <v>69</v>
          </cell>
          <cell r="E75">
            <v>43</v>
          </cell>
          <cell r="F75">
            <v>69</v>
          </cell>
          <cell r="G75" t="str">
            <v xml:space="preserve"> - </v>
          </cell>
          <cell r="H75">
            <v>2</v>
          </cell>
          <cell r="I75">
            <v>12.4</v>
          </cell>
          <cell r="J75">
            <v>3</v>
          </cell>
          <cell r="K75">
            <v>28</v>
          </cell>
          <cell r="L75">
            <v>69</v>
          </cell>
          <cell r="M75">
            <v>22</v>
          </cell>
          <cell r="N75">
            <v>69</v>
          </cell>
          <cell r="O75" t="str">
            <v>6.40,0&lt;=6.45,0</v>
          </cell>
          <cell r="P75">
            <v>1</v>
          </cell>
          <cell r="Q75">
            <v>242</v>
          </cell>
          <cell r="R75">
            <v>69</v>
          </cell>
          <cell r="S75">
            <v>39</v>
          </cell>
          <cell r="T75">
            <v>69</v>
          </cell>
          <cell r="U75" t="str">
            <v xml:space="preserve"> - </v>
          </cell>
          <cell r="V75">
            <v>2</v>
          </cell>
          <cell r="W75">
            <v>13</v>
          </cell>
          <cell r="X75">
            <v>4</v>
          </cell>
          <cell r="Y75">
            <v>32</v>
          </cell>
          <cell r="Z75">
            <v>69</v>
          </cell>
          <cell r="AA75">
            <v>55</v>
          </cell>
          <cell r="AB75">
            <v>69</v>
          </cell>
        </row>
        <row r="76">
          <cell r="A76" t="str">
            <v>6.15,0</v>
          </cell>
          <cell r="B76">
            <v>1</v>
          </cell>
          <cell r="C76">
            <v>255</v>
          </cell>
          <cell r="D76">
            <v>70</v>
          </cell>
          <cell r="E76">
            <v>44</v>
          </cell>
          <cell r="F76">
            <v>70</v>
          </cell>
          <cell r="G76">
            <v>6.6</v>
          </cell>
          <cell r="H76">
            <v>1</v>
          </cell>
          <cell r="I76">
            <v>12.5</v>
          </cell>
          <cell r="J76">
            <v>2</v>
          </cell>
          <cell r="K76">
            <v>29</v>
          </cell>
          <cell r="L76">
            <v>70</v>
          </cell>
          <cell r="M76">
            <v>23</v>
          </cell>
          <cell r="N76">
            <v>70</v>
          </cell>
          <cell r="O76" t="str">
            <v>6.45,0</v>
          </cell>
          <cell r="P76">
            <v>1</v>
          </cell>
          <cell r="Q76">
            <v>245</v>
          </cell>
          <cell r="R76">
            <v>70</v>
          </cell>
          <cell r="S76">
            <v>40</v>
          </cell>
          <cell r="T76">
            <v>70</v>
          </cell>
          <cell r="U76">
            <v>6.9</v>
          </cell>
          <cell r="V76">
            <v>1</v>
          </cell>
          <cell r="W76">
            <v>13.1</v>
          </cell>
          <cell r="X76">
            <v>3</v>
          </cell>
          <cell r="Y76">
            <v>33</v>
          </cell>
          <cell r="Z76">
            <v>70</v>
          </cell>
          <cell r="AA76">
            <v>58</v>
          </cell>
          <cell r="AB76">
            <v>70</v>
          </cell>
        </row>
        <row r="77">
          <cell r="A77" t="str">
            <v>&gt;6.15,0</v>
          </cell>
          <cell r="B77">
            <v>0</v>
          </cell>
          <cell r="C77" t="str">
            <v>&gt;255</v>
          </cell>
          <cell r="D77">
            <v>70</v>
          </cell>
          <cell r="E77" t="str">
            <v>&gt;44</v>
          </cell>
          <cell r="F77">
            <v>70</v>
          </cell>
          <cell r="G77" t="str">
            <v>&gt;6,6</v>
          </cell>
          <cell r="H77">
            <v>0</v>
          </cell>
          <cell r="I77">
            <v>12.6</v>
          </cell>
          <cell r="J77">
            <v>2</v>
          </cell>
          <cell r="K77" t="str">
            <v>&gt;29</v>
          </cell>
          <cell r="L77">
            <v>70</v>
          </cell>
          <cell r="M77" t="str">
            <v>&gt;23</v>
          </cell>
          <cell r="N77">
            <v>70</v>
          </cell>
          <cell r="O77" t="str">
            <v>&gt;6.45,0</v>
          </cell>
          <cell r="P77">
            <v>0</v>
          </cell>
          <cell r="Q77" t="str">
            <v>&gt;245</v>
          </cell>
          <cell r="R77">
            <v>70</v>
          </cell>
          <cell r="S77" t="str">
            <v>&gt;40</v>
          </cell>
          <cell r="T77">
            <v>70</v>
          </cell>
          <cell r="U77" t="str">
            <v>&gt;6,9</v>
          </cell>
          <cell r="V77">
            <v>0</v>
          </cell>
          <cell r="W77">
            <v>13.2</v>
          </cell>
          <cell r="X77">
            <v>3</v>
          </cell>
          <cell r="Y77" t="str">
            <v>&gt;33</v>
          </cell>
          <cell r="Z77">
            <v>70</v>
          </cell>
          <cell r="AA77" t="str">
            <v>&gt;58</v>
          </cell>
          <cell r="AB77">
            <v>70</v>
          </cell>
        </row>
        <row r="78">
          <cell r="A78">
            <v>0</v>
          </cell>
          <cell r="B78">
            <v>0</v>
          </cell>
          <cell r="F78">
            <v>0</v>
          </cell>
          <cell r="G78">
            <v>0</v>
          </cell>
          <cell r="H78">
            <v>0</v>
          </cell>
          <cell r="I78">
            <v>12.7</v>
          </cell>
          <cell r="J78">
            <v>1</v>
          </cell>
          <cell r="L78">
            <v>0</v>
          </cell>
          <cell r="N78">
            <v>0</v>
          </cell>
          <cell r="O78">
            <v>0</v>
          </cell>
          <cell r="P78">
            <v>0</v>
          </cell>
          <cell r="T78">
            <v>0</v>
          </cell>
          <cell r="U78">
            <v>0</v>
          </cell>
          <cell r="V78">
            <v>0</v>
          </cell>
          <cell r="W78">
            <v>13.3</v>
          </cell>
          <cell r="X78">
            <v>2</v>
          </cell>
          <cell r="Z78">
            <v>0</v>
          </cell>
          <cell r="AB78">
            <v>0</v>
          </cell>
        </row>
        <row r="79">
          <cell r="D79">
            <v>0</v>
          </cell>
          <cell r="F79">
            <v>0</v>
          </cell>
          <cell r="G79">
            <v>0</v>
          </cell>
          <cell r="H79">
            <v>0</v>
          </cell>
          <cell r="I79">
            <v>12.8</v>
          </cell>
          <cell r="J79">
            <v>1</v>
          </cell>
          <cell r="L79">
            <v>0</v>
          </cell>
          <cell r="N79">
            <v>0</v>
          </cell>
          <cell r="R79">
            <v>0</v>
          </cell>
          <cell r="T79">
            <v>0</v>
          </cell>
          <cell r="U79">
            <v>0</v>
          </cell>
          <cell r="V79">
            <v>0</v>
          </cell>
          <cell r="W79">
            <v>13.4</v>
          </cell>
          <cell r="X79">
            <v>2</v>
          </cell>
          <cell r="Z79">
            <v>0</v>
          </cell>
          <cell r="AB79">
            <v>0</v>
          </cell>
        </row>
        <row r="80">
          <cell r="I80" t="str">
            <v>&gt;12,8</v>
          </cell>
          <cell r="J80">
            <v>0</v>
          </cell>
          <cell r="W80">
            <v>13.5</v>
          </cell>
          <cell r="X80">
            <v>2</v>
          </cell>
        </row>
        <row r="81">
          <cell r="I81">
            <v>0</v>
          </cell>
          <cell r="J81">
            <v>0</v>
          </cell>
          <cell r="W81">
            <v>13.6</v>
          </cell>
          <cell r="X81">
            <v>1</v>
          </cell>
        </row>
        <row r="82">
          <cell r="W82">
            <v>13.7</v>
          </cell>
          <cell r="X82">
            <v>1</v>
          </cell>
        </row>
        <row r="83">
          <cell r="W83">
            <v>13.8</v>
          </cell>
          <cell r="X83">
            <v>1</v>
          </cell>
        </row>
        <row r="84">
          <cell r="W84" t="str">
            <v>&gt;13,8</v>
          </cell>
          <cell r="X84">
            <v>0</v>
          </cell>
        </row>
        <row r="85">
          <cell r="W85">
            <v>0</v>
          </cell>
          <cell r="X85">
            <v>0</v>
          </cell>
        </row>
      </sheetData>
      <sheetData sheetId="6">
        <row r="5">
          <cell r="A5" t="str">
            <v>&lt;2.55,0</v>
          </cell>
          <cell r="B5">
            <v>70</v>
          </cell>
          <cell r="C5" t="str">
            <v>&gt;260</v>
          </cell>
          <cell r="D5">
            <v>70</v>
          </cell>
          <cell r="E5" t="str">
            <v>&gt;46</v>
          </cell>
          <cell r="F5">
            <v>70</v>
          </cell>
          <cell r="G5">
            <v>0</v>
          </cell>
          <cell r="H5">
            <v>0</v>
          </cell>
          <cell r="I5">
            <v>0</v>
          </cell>
          <cell r="J5">
            <v>0</v>
          </cell>
          <cell r="K5" t="str">
            <v>&gt;31</v>
          </cell>
          <cell r="L5">
            <v>70</v>
          </cell>
          <cell r="M5" t="str">
            <v>&gt;26</v>
          </cell>
          <cell r="N5">
            <v>70</v>
          </cell>
          <cell r="O5" t="str">
            <v>&lt;3.10,0</v>
          </cell>
          <cell r="P5">
            <v>70</v>
          </cell>
          <cell r="Q5" t="str">
            <v>&gt;250</v>
          </cell>
          <cell r="R5">
            <v>70</v>
          </cell>
          <cell r="S5" t="str">
            <v>&gt;42</v>
          </cell>
          <cell r="T5">
            <v>70</v>
          </cell>
          <cell r="U5">
            <v>0</v>
          </cell>
          <cell r="V5">
            <v>0</v>
          </cell>
          <cell r="W5">
            <v>0</v>
          </cell>
          <cell r="X5">
            <v>0</v>
          </cell>
          <cell r="Y5" t="str">
            <v>&gt;35</v>
          </cell>
          <cell r="Z5">
            <v>70</v>
          </cell>
          <cell r="AA5" t="str">
            <v>&gt;60</v>
          </cell>
          <cell r="AB5">
            <v>70</v>
          </cell>
        </row>
        <row r="6">
          <cell r="A6" t="str">
            <v>2.55,0</v>
          </cell>
          <cell r="B6">
            <v>70</v>
          </cell>
          <cell r="C6">
            <v>0</v>
          </cell>
          <cell r="D6">
            <v>0</v>
          </cell>
          <cell r="E6">
            <v>0</v>
          </cell>
          <cell r="F6">
            <v>0</v>
          </cell>
          <cell r="G6">
            <v>2</v>
          </cell>
          <cell r="H6">
            <v>70</v>
          </cell>
          <cell r="I6">
            <v>2</v>
          </cell>
          <cell r="J6">
            <v>70</v>
          </cell>
          <cell r="K6">
            <v>-99</v>
          </cell>
          <cell r="L6">
            <v>0</v>
          </cell>
          <cell r="M6">
            <v>0</v>
          </cell>
          <cell r="N6">
            <v>0</v>
          </cell>
          <cell r="O6" t="str">
            <v>3.10,0</v>
          </cell>
          <cell r="P6">
            <v>70</v>
          </cell>
          <cell r="Q6">
            <v>0</v>
          </cell>
          <cell r="R6">
            <v>0</v>
          </cell>
          <cell r="S6">
            <v>0</v>
          </cell>
          <cell r="T6">
            <v>0</v>
          </cell>
          <cell r="U6">
            <v>2</v>
          </cell>
          <cell r="V6">
            <v>70</v>
          </cell>
          <cell r="W6">
            <v>2</v>
          </cell>
          <cell r="X6">
            <v>70</v>
          </cell>
          <cell r="Y6">
            <v>-99</v>
          </cell>
          <cell r="Z6">
            <v>0</v>
          </cell>
          <cell r="AA6">
            <v>0</v>
          </cell>
          <cell r="AB6">
            <v>0</v>
          </cell>
        </row>
        <row r="7">
          <cell r="A7" t="str">
            <v>2.55,0&lt;=2.57,0</v>
          </cell>
          <cell r="B7">
            <v>69</v>
          </cell>
          <cell r="C7">
            <v>130</v>
          </cell>
          <cell r="D7">
            <v>1</v>
          </cell>
          <cell r="E7">
            <v>4</v>
          </cell>
          <cell r="F7">
            <v>1</v>
          </cell>
          <cell r="G7">
            <v>4.3</v>
          </cell>
          <cell r="H7">
            <v>70</v>
          </cell>
          <cell r="I7">
            <v>7.6</v>
          </cell>
          <cell r="J7">
            <v>70</v>
          </cell>
          <cell r="K7">
            <v>-5</v>
          </cell>
          <cell r="L7">
            <v>1</v>
          </cell>
          <cell r="M7" t="str">
            <v>-</v>
          </cell>
          <cell r="N7">
            <v>1</v>
          </cell>
          <cell r="O7" t="str">
            <v>3.10,0&lt;=3.13,0</v>
          </cell>
          <cell r="P7">
            <v>69</v>
          </cell>
          <cell r="Q7">
            <v>116</v>
          </cell>
          <cell r="R7">
            <v>1</v>
          </cell>
          <cell r="S7">
            <v>3</v>
          </cell>
          <cell r="T7">
            <v>1</v>
          </cell>
          <cell r="U7">
            <v>4.5</v>
          </cell>
          <cell r="V7">
            <v>70</v>
          </cell>
          <cell r="W7">
            <v>8</v>
          </cell>
          <cell r="X7">
            <v>70</v>
          </cell>
          <cell r="Y7">
            <v>-3</v>
          </cell>
          <cell r="Z7">
            <v>1</v>
          </cell>
          <cell r="AA7">
            <v>2</v>
          </cell>
          <cell r="AB7">
            <v>1</v>
          </cell>
        </row>
        <row r="8">
          <cell r="A8" t="str">
            <v>2.57,0&lt;=2.59,0</v>
          </cell>
          <cell r="B8">
            <v>68</v>
          </cell>
          <cell r="C8">
            <v>134</v>
          </cell>
          <cell r="D8">
            <v>2</v>
          </cell>
          <cell r="E8">
            <v>5</v>
          </cell>
          <cell r="F8">
            <v>2</v>
          </cell>
          <cell r="G8" t="str">
            <v xml:space="preserve"> - </v>
          </cell>
          <cell r="H8">
            <v>69</v>
          </cell>
          <cell r="I8">
            <v>7.7</v>
          </cell>
          <cell r="J8">
            <v>69</v>
          </cell>
          <cell r="K8">
            <v>-4</v>
          </cell>
          <cell r="L8">
            <v>2</v>
          </cell>
          <cell r="M8" t="str">
            <v>-</v>
          </cell>
          <cell r="N8">
            <v>2</v>
          </cell>
          <cell r="O8" t="str">
            <v>3.13,0&lt;=3.16,0</v>
          </cell>
          <cell r="P8">
            <v>68</v>
          </cell>
          <cell r="Q8">
            <v>119</v>
          </cell>
          <cell r="R8">
            <v>2</v>
          </cell>
          <cell r="S8">
            <v>4</v>
          </cell>
          <cell r="T8">
            <v>2</v>
          </cell>
          <cell r="U8" t="str">
            <v xml:space="preserve"> - </v>
          </cell>
          <cell r="V8">
            <v>69</v>
          </cell>
          <cell r="W8">
            <v>8.1</v>
          </cell>
          <cell r="X8">
            <v>69</v>
          </cell>
          <cell r="Y8">
            <v>-2</v>
          </cell>
          <cell r="Z8">
            <v>2</v>
          </cell>
          <cell r="AA8">
            <v>3</v>
          </cell>
          <cell r="AB8">
            <v>2</v>
          </cell>
        </row>
        <row r="9">
          <cell r="A9" t="str">
            <v>2.59,0&lt;=3.01,0</v>
          </cell>
          <cell r="B9">
            <v>67</v>
          </cell>
          <cell r="C9">
            <v>137</v>
          </cell>
          <cell r="D9">
            <v>3</v>
          </cell>
          <cell r="E9">
            <v>6</v>
          </cell>
          <cell r="F9">
            <v>3</v>
          </cell>
          <cell r="G9">
            <v>4.4000000000000004</v>
          </cell>
          <cell r="H9">
            <v>68</v>
          </cell>
          <cell r="I9">
            <v>7.8</v>
          </cell>
          <cell r="J9">
            <v>68</v>
          </cell>
          <cell r="K9" t="str">
            <v>-</v>
          </cell>
          <cell r="L9">
            <v>3</v>
          </cell>
          <cell r="M9" t="str">
            <v>-</v>
          </cell>
          <cell r="N9">
            <v>3</v>
          </cell>
          <cell r="O9" t="str">
            <v>3.16,0&lt;=3.19,0</v>
          </cell>
          <cell r="P9">
            <v>67</v>
          </cell>
          <cell r="Q9">
            <v>122</v>
          </cell>
          <cell r="R9">
            <v>3</v>
          </cell>
          <cell r="S9">
            <v>5</v>
          </cell>
          <cell r="T9">
            <v>3</v>
          </cell>
          <cell r="U9">
            <v>4.5999999999999996</v>
          </cell>
          <cell r="V9">
            <v>68</v>
          </cell>
          <cell r="W9">
            <v>8.1999999999999993</v>
          </cell>
          <cell r="X9">
            <v>68</v>
          </cell>
          <cell r="Y9">
            <v>-1</v>
          </cell>
          <cell r="Z9">
            <v>3</v>
          </cell>
          <cell r="AA9">
            <v>4</v>
          </cell>
          <cell r="AB9">
            <v>3</v>
          </cell>
        </row>
        <row r="10">
          <cell r="A10" t="str">
            <v>3.01,0&lt;=3.03,0</v>
          </cell>
          <cell r="B10">
            <v>66</v>
          </cell>
          <cell r="C10">
            <v>140</v>
          </cell>
          <cell r="D10">
            <v>4</v>
          </cell>
          <cell r="E10">
            <v>7</v>
          </cell>
          <cell r="F10">
            <v>4</v>
          </cell>
          <cell r="G10" t="str">
            <v xml:space="preserve"> - </v>
          </cell>
          <cell r="H10">
            <v>67</v>
          </cell>
          <cell r="I10">
            <v>7.9</v>
          </cell>
          <cell r="J10">
            <v>67</v>
          </cell>
          <cell r="K10">
            <v>-3</v>
          </cell>
          <cell r="L10">
            <v>4</v>
          </cell>
          <cell r="M10" t="str">
            <v>-</v>
          </cell>
          <cell r="N10">
            <v>4</v>
          </cell>
          <cell r="O10" t="str">
            <v>3.19,0&lt;=3.22,0</v>
          </cell>
          <cell r="P10">
            <v>66</v>
          </cell>
          <cell r="Q10">
            <v>125</v>
          </cell>
          <cell r="R10">
            <v>4</v>
          </cell>
          <cell r="S10">
            <v>6</v>
          </cell>
          <cell r="T10">
            <v>4</v>
          </cell>
          <cell r="U10" t="str">
            <v xml:space="preserve"> - </v>
          </cell>
          <cell r="V10">
            <v>67</v>
          </cell>
          <cell r="W10">
            <v>8.3000000000000007</v>
          </cell>
          <cell r="X10">
            <v>67</v>
          </cell>
          <cell r="Y10">
            <v>0</v>
          </cell>
          <cell r="Z10">
            <v>4</v>
          </cell>
          <cell r="AA10">
            <v>5</v>
          </cell>
          <cell r="AB10">
            <v>4</v>
          </cell>
        </row>
        <row r="11">
          <cell r="A11" t="str">
            <v>3.03,0&lt;=3.05,0</v>
          </cell>
          <cell r="B11">
            <v>65</v>
          </cell>
          <cell r="C11">
            <v>143</v>
          </cell>
          <cell r="D11">
            <v>5</v>
          </cell>
          <cell r="E11">
            <v>8</v>
          </cell>
          <cell r="F11">
            <v>5</v>
          </cell>
          <cell r="G11" t="str">
            <v xml:space="preserve"> - </v>
          </cell>
          <cell r="H11">
            <v>66</v>
          </cell>
          <cell r="I11">
            <v>8</v>
          </cell>
          <cell r="J11">
            <v>66</v>
          </cell>
          <cell r="K11" t="str">
            <v>-</v>
          </cell>
          <cell r="L11">
            <v>5</v>
          </cell>
          <cell r="M11" t="str">
            <v>-</v>
          </cell>
          <cell r="N11">
            <v>5</v>
          </cell>
          <cell r="O11" t="str">
            <v>3.22,0&lt;=3.25,0</v>
          </cell>
          <cell r="P11">
            <v>65</v>
          </cell>
          <cell r="Q11">
            <v>128</v>
          </cell>
          <cell r="R11">
            <v>5</v>
          </cell>
          <cell r="S11">
            <v>7</v>
          </cell>
          <cell r="T11">
            <v>5</v>
          </cell>
          <cell r="U11">
            <v>4.7</v>
          </cell>
          <cell r="V11">
            <v>66</v>
          </cell>
          <cell r="W11">
            <v>8.4</v>
          </cell>
          <cell r="X11">
            <v>66</v>
          </cell>
          <cell r="Y11" t="str">
            <v>-</v>
          </cell>
          <cell r="Z11">
            <v>5</v>
          </cell>
          <cell r="AA11">
            <v>6</v>
          </cell>
          <cell r="AB11">
            <v>5</v>
          </cell>
        </row>
        <row r="12">
          <cell r="A12" t="str">
            <v>3.05,0&lt;=3.07,0</v>
          </cell>
          <cell r="B12">
            <v>64</v>
          </cell>
          <cell r="C12">
            <v>146</v>
          </cell>
          <cell r="D12">
            <v>6</v>
          </cell>
          <cell r="E12">
            <v>9</v>
          </cell>
          <cell r="F12">
            <v>6</v>
          </cell>
          <cell r="G12">
            <v>4.5</v>
          </cell>
          <cell r="H12">
            <v>65</v>
          </cell>
          <cell r="I12" t="str">
            <v xml:space="preserve"> - </v>
          </cell>
          <cell r="J12">
            <v>65</v>
          </cell>
          <cell r="K12">
            <v>-2</v>
          </cell>
          <cell r="L12">
            <v>6</v>
          </cell>
          <cell r="M12" t="str">
            <v>-</v>
          </cell>
          <cell r="N12">
            <v>6</v>
          </cell>
          <cell r="O12" t="str">
            <v>3.25,0&lt;=3.28,0</v>
          </cell>
          <cell r="P12">
            <v>64</v>
          </cell>
          <cell r="Q12">
            <v>131</v>
          </cell>
          <cell r="R12">
            <v>6</v>
          </cell>
          <cell r="S12">
            <v>8</v>
          </cell>
          <cell r="T12">
            <v>6</v>
          </cell>
          <cell r="U12" t="str">
            <v xml:space="preserve"> - </v>
          </cell>
          <cell r="V12">
            <v>65</v>
          </cell>
          <cell r="W12">
            <v>8.5</v>
          </cell>
          <cell r="X12">
            <v>65</v>
          </cell>
          <cell r="Y12">
            <v>1</v>
          </cell>
          <cell r="Z12">
            <v>6</v>
          </cell>
          <cell r="AA12">
            <v>7</v>
          </cell>
          <cell r="AB12">
            <v>6</v>
          </cell>
        </row>
        <row r="13">
          <cell r="A13" t="str">
            <v>3.07,0&lt;=3.09,0</v>
          </cell>
          <cell r="B13">
            <v>63</v>
          </cell>
          <cell r="C13">
            <v>149</v>
          </cell>
          <cell r="D13">
            <v>7</v>
          </cell>
          <cell r="E13">
            <v>10</v>
          </cell>
          <cell r="F13">
            <v>7</v>
          </cell>
          <cell r="G13" t="str">
            <v xml:space="preserve"> - </v>
          </cell>
          <cell r="H13">
            <v>64</v>
          </cell>
          <cell r="I13">
            <v>8.1</v>
          </cell>
          <cell r="J13">
            <v>64</v>
          </cell>
          <cell r="K13" t="str">
            <v>-</v>
          </cell>
          <cell r="L13">
            <v>7</v>
          </cell>
          <cell r="M13" t="str">
            <v>-</v>
          </cell>
          <cell r="N13">
            <v>7</v>
          </cell>
          <cell r="O13" t="str">
            <v>3.28,0&lt;=3.31,0</v>
          </cell>
          <cell r="P13">
            <v>63</v>
          </cell>
          <cell r="Q13">
            <v>134</v>
          </cell>
          <cell r="R13">
            <v>7</v>
          </cell>
          <cell r="S13">
            <v>9</v>
          </cell>
          <cell r="T13">
            <v>7</v>
          </cell>
          <cell r="U13">
            <v>4.8</v>
          </cell>
          <cell r="V13">
            <v>64</v>
          </cell>
          <cell r="W13">
            <v>8.6</v>
          </cell>
          <cell r="X13">
            <v>64</v>
          </cell>
          <cell r="Y13" t="str">
            <v>-</v>
          </cell>
          <cell r="Z13">
            <v>7</v>
          </cell>
          <cell r="AA13">
            <v>8</v>
          </cell>
          <cell r="AB13">
            <v>7</v>
          </cell>
        </row>
        <row r="14">
          <cell r="A14" t="str">
            <v>3.09,0&lt;=3.11,0</v>
          </cell>
          <cell r="B14">
            <v>62</v>
          </cell>
          <cell r="C14">
            <v>152</v>
          </cell>
          <cell r="D14">
            <v>8</v>
          </cell>
          <cell r="E14">
            <v>11</v>
          </cell>
          <cell r="F14">
            <v>8</v>
          </cell>
          <cell r="G14" t="str">
            <v xml:space="preserve"> - </v>
          </cell>
          <cell r="H14">
            <v>63</v>
          </cell>
          <cell r="I14" t="str">
            <v xml:space="preserve"> - </v>
          </cell>
          <cell r="J14">
            <v>63</v>
          </cell>
          <cell r="K14">
            <v>-1</v>
          </cell>
          <cell r="L14">
            <v>8</v>
          </cell>
          <cell r="M14">
            <v>1</v>
          </cell>
          <cell r="N14">
            <v>8</v>
          </cell>
          <cell r="O14" t="str">
            <v>3.31,0&lt;=3.34,0</v>
          </cell>
          <cell r="P14">
            <v>62</v>
          </cell>
          <cell r="Q14">
            <v>137</v>
          </cell>
          <cell r="R14">
            <v>8</v>
          </cell>
          <cell r="S14">
            <v>10</v>
          </cell>
          <cell r="T14">
            <v>8</v>
          </cell>
          <cell r="U14" t="str">
            <v xml:space="preserve"> - </v>
          </cell>
          <cell r="V14">
            <v>63</v>
          </cell>
          <cell r="W14">
            <v>8.6999999999999993</v>
          </cell>
          <cell r="X14">
            <v>63</v>
          </cell>
          <cell r="Y14">
            <v>2</v>
          </cell>
          <cell r="Z14">
            <v>8</v>
          </cell>
          <cell r="AA14">
            <v>9</v>
          </cell>
          <cell r="AB14">
            <v>8</v>
          </cell>
        </row>
        <row r="15">
          <cell r="A15" t="str">
            <v>3.11,0&lt;=3.13,0</v>
          </cell>
          <cell r="B15">
            <v>61</v>
          </cell>
          <cell r="C15">
            <v>155</v>
          </cell>
          <cell r="D15">
            <v>9</v>
          </cell>
          <cell r="E15">
            <v>12</v>
          </cell>
          <cell r="F15">
            <v>9</v>
          </cell>
          <cell r="G15">
            <v>4.5999999999999996</v>
          </cell>
          <cell r="H15">
            <v>62</v>
          </cell>
          <cell r="I15">
            <v>8.1999999999999993</v>
          </cell>
          <cell r="J15">
            <v>62</v>
          </cell>
          <cell r="K15" t="str">
            <v>-</v>
          </cell>
          <cell r="L15">
            <v>9</v>
          </cell>
          <cell r="M15" t="str">
            <v>-</v>
          </cell>
          <cell r="N15">
            <v>9</v>
          </cell>
          <cell r="O15" t="str">
            <v>3.34,0&lt;=3.37,0</v>
          </cell>
          <cell r="P15">
            <v>61</v>
          </cell>
          <cell r="Q15">
            <v>140</v>
          </cell>
          <cell r="R15">
            <v>9</v>
          </cell>
          <cell r="S15">
            <v>11</v>
          </cell>
          <cell r="T15">
            <v>9</v>
          </cell>
          <cell r="U15" t="str">
            <v xml:space="preserve"> - </v>
          </cell>
          <cell r="V15">
            <v>62</v>
          </cell>
          <cell r="W15">
            <v>8.8000000000000007</v>
          </cell>
          <cell r="X15">
            <v>62</v>
          </cell>
          <cell r="Y15" t="str">
            <v>-</v>
          </cell>
          <cell r="Z15">
            <v>9</v>
          </cell>
          <cell r="AA15">
            <v>10</v>
          </cell>
          <cell r="AB15">
            <v>9</v>
          </cell>
        </row>
        <row r="16">
          <cell r="A16" t="str">
            <v>3.13,0&lt;=3.15,0</v>
          </cell>
          <cell r="B16">
            <v>60</v>
          </cell>
          <cell r="C16">
            <v>158</v>
          </cell>
          <cell r="D16">
            <v>10</v>
          </cell>
          <cell r="E16">
            <v>13</v>
          </cell>
          <cell r="F16">
            <v>10</v>
          </cell>
          <cell r="G16" t="str">
            <v xml:space="preserve"> - </v>
          </cell>
          <cell r="H16">
            <v>61</v>
          </cell>
          <cell r="I16" t="str">
            <v xml:space="preserve"> - </v>
          </cell>
          <cell r="J16">
            <v>61</v>
          </cell>
          <cell r="K16">
            <v>0</v>
          </cell>
          <cell r="L16">
            <v>10</v>
          </cell>
          <cell r="M16" t="str">
            <v xml:space="preserve"> - </v>
          </cell>
          <cell r="N16">
            <v>10</v>
          </cell>
          <cell r="O16" t="str">
            <v>3.37,0&lt;=3.40,0</v>
          </cell>
          <cell r="P16">
            <v>60</v>
          </cell>
          <cell r="Q16">
            <v>143</v>
          </cell>
          <cell r="R16">
            <v>10</v>
          </cell>
          <cell r="S16">
            <v>12</v>
          </cell>
          <cell r="T16">
            <v>10</v>
          </cell>
          <cell r="U16">
            <v>4.9000000000000004</v>
          </cell>
          <cell r="V16">
            <v>61</v>
          </cell>
          <cell r="W16" t="str">
            <v xml:space="preserve"> - </v>
          </cell>
          <cell r="X16">
            <v>61</v>
          </cell>
          <cell r="Y16">
            <v>3</v>
          </cell>
          <cell r="Z16">
            <v>10</v>
          </cell>
          <cell r="AA16">
            <v>11</v>
          </cell>
          <cell r="AB16">
            <v>10</v>
          </cell>
        </row>
        <row r="17">
          <cell r="A17" t="str">
            <v>3.15,0&lt;=3.17,0</v>
          </cell>
          <cell r="B17">
            <v>59</v>
          </cell>
          <cell r="C17">
            <v>161</v>
          </cell>
          <cell r="D17">
            <v>11</v>
          </cell>
          <cell r="E17">
            <v>14</v>
          </cell>
          <cell r="F17">
            <v>11</v>
          </cell>
          <cell r="G17" t="str">
            <v xml:space="preserve"> - </v>
          </cell>
          <cell r="H17">
            <v>60</v>
          </cell>
          <cell r="I17">
            <v>8.3000000000000007</v>
          </cell>
          <cell r="J17">
            <v>60</v>
          </cell>
          <cell r="K17" t="str">
            <v>-</v>
          </cell>
          <cell r="L17">
            <v>11</v>
          </cell>
          <cell r="M17">
            <v>2</v>
          </cell>
          <cell r="N17">
            <v>11</v>
          </cell>
          <cell r="O17" t="str">
            <v>3.40,0&lt;=3.42,0</v>
          </cell>
          <cell r="P17">
            <v>59</v>
          </cell>
          <cell r="Q17">
            <v>146</v>
          </cell>
          <cell r="R17">
            <v>11</v>
          </cell>
          <cell r="S17">
            <v>13</v>
          </cell>
          <cell r="T17">
            <v>11</v>
          </cell>
          <cell r="U17" t="str">
            <v xml:space="preserve"> - </v>
          </cell>
          <cell r="V17">
            <v>60</v>
          </cell>
          <cell r="W17">
            <v>8.9</v>
          </cell>
          <cell r="X17">
            <v>60</v>
          </cell>
          <cell r="Y17" t="str">
            <v>-</v>
          </cell>
          <cell r="Z17">
            <v>11</v>
          </cell>
          <cell r="AA17" t="str">
            <v>-</v>
          </cell>
          <cell r="AB17">
            <v>11</v>
          </cell>
        </row>
        <row r="18">
          <cell r="A18" t="str">
            <v>3.17,0&lt;=3.19,0</v>
          </cell>
          <cell r="B18">
            <v>58</v>
          </cell>
          <cell r="C18">
            <v>164</v>
          </cell>
          <cell r="D18">
            <v>12</v>
          </cell>
          <cell r="E18">
            <v>15</v>
          </cell>
          <cell r="F18">
            <v>12</v>
          </cell>
          <cell r="G18" t="str">
            <v xml:space="preserve"> - </v>
          </cell>
          <cell r="H18">
            <v>59</v>
          </cell>
          <cell r="I18" t="str">
            <v xml:space="preserve"> - </v>
          </cell>
          <cell r="J18">
            <v>59</v>
          </cell>
          <cell r="K18">
            <v>1</v>
          </cell>
          <cell r="L18">
            <v>12</v>
          </cell>
          <cell r="M18" t="str">
            <v xml:space="preserve"> - </v>
          </cell>
          <cell r="N18">
            <v>12</v>
          </cell>
          <cell r="O18" t="str">
            <v>3.42,0&lt;=3.44,0</v>
          </cell>
          <cell r="P18">
            <v>58</v>
          </cell>
          <cell r="Q18">
            <v>148</v>
          </cell>
          <cell r="R18">
            <v>12</v>
          </cell>
          <cell r="S18">
            <v>14</v>
          </cell>
          <cell r="T18">
            <v>12</v>
          </cell>
          <cell r="U18" t="str">
            <v xml:space="preserve"> - </v>
          </cell>
          <cell r="V18">
            <v>59</v>
          </cell>
          <cell r="W18" t="str">
            <v xml:space="preserve"> - </v>
          </cell>
          <cell r="X18">
            <v>59</v>
          </cell>
          <cell r="Y18">
            <v>4</v>
          </cell>
          <cell r="Z18">
            <v>12</v>
          </cell>
          <cell r="AA18">
            <v>12</v>
          </cell>
          <cell r="AB18">
            <v>12</v>
          </cell>
        </row>
        <row r="19">
          <cell r="A19" t="str">
            <v>3.19,0&lt;=3.21,0</v>
          </cell>
          <cell r="B19">
            <v>57</v>
          </cell>
          <cell r="C19">
            <v>167</v>
          </cell>
          <cell r="D19">
            <v>13</v>
          </cell>
          <cell r="E19">
            <v>16</v>
          </cell>
          <cell r="F19">
            <v>13</v>
          </cell>
          <cell r="G19">
            <v>4.7</v>
          </cell>
          <cell r="H19">
            <v>58</v>
          </cell>
          <cell r="I19">
            <v>8.4</v>
          </cell>
          <cell r="J19">
            <v>58</v>
          </cell>
          <cell r="K19" t="str">
            <v>-</v>
          </cell>
          <cell r="L19">
            <v>13</v>
          </cell>
          <cell r="M19" t="str">
            <v>-</v>
          </cell>
          <cell r="N19">
            <v>13</v>
          </cell>
          <cell r="O19" t="str">
            <v>3.44,0&lt;=3.46,0</v>
          </cell>
          <cell r="P19">
            <v>57</v>
          </cell>
          <cell r="Q19">
            <v>150</v>
          </cell>
          <cell r="R19">
            <v>13</v>
          </cell>
          <cell r="S19">
            <v>15</v>
          </cell>
          <cell r="T19">
            <v>13</v>
          </cell>
          <cell r="U19">
            <v>5</v>
          </cell>
          <cell r="V19">
            <v>58</v>
          </cell>
          <cell r="W19">
            <v>9</v>
          </cell>
          <cell r="X19">
            <v>58</v>
          </cell>
          <cell r="Y19" t="str">
            <v>-</v>
          </cell>
          <cell r="Z19">
            <v>13</v>
          </cell>
          <cell r="AA19" t="str">
            <v>-</v>
          </cell>
          <cell r="AB19">
            <v>13</v>
          </cell>
        </row>
        <row r="20">
          <cell r="A20" t="str">
            <v>3.21,0&lt;=3.23,0</v>
          </cell>
          <cell r="B20">
            <v>56</v>
          </cell>
          <cell r="C20">
            <v>170</v>
          </cell>
          <cell r="D20">
            <v>14</v>
          </cell>
          <cell r="E20">
            <v>17</v>
          </cell>
          <cell r="F20">
            <v>14</v>
          </cell>
          <cell r="G20" t="str">
            <v xml:space="preserve"> - </v>
          </cell>
          <cell r="H20">
            <v>57</v>
          </cell>
          <cell r="I20" t="str">
            <v xml:space="preserve"> - </v>
          </cell>
          <cell r="J20">
            <v>57</v>
          </cell>
          <cell r="K20">
            <v>2</v>
          </cell>
          <cell r="L20">
            <v>14</v>
          </cell>
          <cell r="M20">
            <v>3</v>
          </cell>
          <cell r="N20">
            <v>14</v>
          </cell>
          <cell r="O20" t="str">
            <v>3.46,0&lt;=3.48,0</v>
          </cell>
          <cell r="P20">
            <v>56</v>
          </cell>
          <cell r="Q20">
            <v>152</v>
          </cell>
          <cell r="R20">
            <v>14</v>
          </cell>
          <cell r="S20">
            <v>16</v>
          </cell>
          <cell r="T20">
            <v>14</v>
          </cell>
          <cell r="U20" t="str">
            <v xml:space="preserve"> - </v>
          </cell>
          <cell r="V20">
            <v>57</v>
          </cell>
          <cell r="W20" t="str">
            <v xml:space="preserve"> -</v>
          </cell>
          <cell r="X20">
            <v>57</v>
          </cell>
          <cell r="Y20">
            <v>5</v>
          </cell>
          <cell r="Z20">
            <v>14</v>
          </cell>
          <cell r="AA20">
            <v>13</v>
          </cell>
          <cell r="AB20">
            <v>14</v>
          </cell>
        </row>
        <row r="21">
          <cell r="A21" t="str">
            <v>3.23,0&lt;=3.25,0</v>
          </cell>
          <cell r="B21">
            <v>55</v>
          </cell>
          <cell r="C21">
            <v>173</v>
          </cell>
          <cell r="D21">
            <v>15</v>
          </cell>
          <cell r="E21">
            <v>18</v>
          </cell>
          <cell r="F21">
            <v>15</v>
          </cell>
          <cell r="G21" t="str">
            <v xml:space="preserve"> - </v>
          </cell>
          <cell r="H21">
            <v>56</v>
          </cell>
          <cell r="I21">
            <v>8.5</v>
          </cell>
          <cell r="J21">
            <v>56</v>
          </cell>
          <cell r="K21" t="str">
            <v>-</v>
          </cell>
          <cell r="L21">
            <v>15</v>
          </cell>
          <cell r="M21" t="str">
            <v>-</v>
          </cell>
          <cell r="N21">
            <v>15</v>
          </cell>
          <cell r="O21" t="str">
            <v>3.48,0&lt;=3.50,0</v>
          </cell>
          <cell r="P21">
            <v>55</v>
          </cell>
          <cell r="Q21">
            <v>154</v>
          </cell>
          <cell r="R21">
            <v>15</v>
          </cell>
          <cell r="S21">
            <v>17</v>
          </cell>
          <cell r="T21">
            <v>15</v>
          </cell>
          <cell r="U21" t="str">
            <v xml:space="preserve"> - </v>
          </cell>
          <cell r="V21">
            <v>56</v>
          </cell>
          <cell r="W21">
            <v>9.1</v>
          </cell>
          <cell r="X21">
            <v>56</v>
          </cell>
          <cell r="Y21" t="str">
            <v>-</v>
          </cell>
          <cell r="Z21">
            <v>15</v>
          </cell>
          <cell r="AA21" t="str">
            <v>-</v>
          </cell>
          <cell r="AB21">
            <v>15</v>
          </cell>
        </row>
        <row r="22">
          <cell r="A22" t="str">
            <v>3.25,0&lt;=3.27,0</v>
          </cell>
          <cell r="B22">
            <v>54</v>
          </cell>
          <cell r="C22">
            <v>176</v>
          </cell>
          <cell r="D22">
            <v>16</v>
          </cell>
          <cell r="E22">
            <v>19</v>
          </cell>
          <cell r="F22">
            <v>16</v>
          </cell>
          <cell r="G22" t="str">
            <v xml:space="preserve"> - </v>
          </cell>
          <cell r="H22">
            <v>55</v>
          </cell>
          <cell r="I22" t="str">
            <v xml:space="preserve"> - </v>
          </cell>
          <cell r="J22">
            <v>55</v>
          </cell>
          <cell r="K22">
            <v>3</v>
          </cell>
          <cell r="L22">
            <v>16</v>
          </cell>
          <cell r="M22" t="str">
            <v xml:space="preserve"> - </v>
          </cell>
          <cell r="N22">
            <v>16</v>
          </cell>
          <cell r="O22" t="str">
            <v>3.50,0&lt;=3.52,0</v>
          </cell>
          <cell r="P22">
            <v>54</v>
          </cell>
          <cell r="Q22">
            <v>156</v>
          </cell>
          <cell r="R22">
            <v>16</v>
          </cell>
          <cell r="S22">
            <v>18</v>
          </cell>
          <cell r="T22">
            <v>16</v>
          </cell>
          <cell r="U22" t="str">
            <v xml:space="preserve"> - </v>
          </cell>
          <cell r="V22">
            <v>55</v>
          </cell>
          <cell r="W22" t="str">
            <v xml:space="preserve"> - </v>
          </cell>
          <cell r="X22">
            <v>55</v>
          </cell>
          <cell r="Y22">
            <v>6</v>
          </cell>
          <cell r="Z22">
            <v>16</v>
          </cell>
          <cell r="AA22">
            <v>14</v>
          </cell>
          <cell r="AB22">
            <v>16</v>
          </cell>
        </row>
        <row r="23">
          <cell r="A23" t="str">
            <v>3.27,0&lt;=3.29,0</v>
          </cell>
          <cell r="B23">
            <v>53</v>
          </cell>
          <cell r="C23">
            <v>178</v>
          </cell>
          <cell r="D23">
            <v>17</v>
          </cell>
          <cell r="E23" t="str">
            <v>-</v>
          </cell>
          <cell r="F23">
            <v>17</v>
          </cell>
          <cell r="G23">
            <v>4.8</v>
          </cell>
          <cell r="H23">
            <v>54</v>
          </cell>
          <cell r="I23">
            <v>8.6</v>
          </cell>
          <cell r="J23">
            <v>54</v>
          </cell>
          <cell r="K23" t="str">
            <v>-</v>
          </cell>
          <cell r="L23">
            <v>17</v>
          </cell>
          <cell r="M23">
            <v>4</v>
          </cell>
          <cell r="N23">
            <v>17</v>
          </cell>
          <cell r="O23" t="str">
            <v>3.52,0&lt;=3.54,0</v>
          </cell>
          <cell r="P23">
            <v>53</v>
          </cell>
          <cell r="Q23">
            <v>158</v>
          </cell>
          <cell r="R23">
            <v>17</v>
          </cell>
          <cell r="S23">
            <v>19</v>
          </cell>
          <cell r="T23">
            <v>17</v>
          </cell>
          <cell r="U23">
            <v>5.0999999999999996</v>
          </cell>
          <cell r="V23">
            <v>54</v>
          </cell>
          <cell r="W23">
            <v>9.1999999999999993</v>
          </cell>
          <cell r="X23">
            <v>54</v>
          </cell>
          <cell r="Y23" t="str">
            <v>-</v>
          </cell>
          <cell r="Z23">
            <v>17</v>
          </cell>
          <cell r="AA23" t="str">
            <v>-</v>
          </cell>
          <cell r="AB23">
            <v>17</v>
          </cell>
        </row>
        <row r="24">
          <cell r="A24" t="str">
            <v>3.29,0&lt;=3.31,0</v>
          </cell>
          <cell r="B24">
            <v>52</v>
          </cell>
          <cell r="C24">
            <v>180</v>
          </cell>
          <cell r="D24">
            <v>18</v>
          </cell>
          <cell r="E24">
            <v>20</v>
          </cell>
          <cell r="F24">
            <v>18</v>
          </cell>
          <cell r="G24" t="str">
            <v xml:space="preserve"> - </v>
          </cell>
          <cell r="H24">
            <v>53</v>
          </cell>
          <cell r="I24" t="str">
            <v xml:space="preserve"> - </v>
          </cell>
          <cell r="J24">
            <v>53</v>
          </cell>
          <cell r="K24">
            <v>4</v>
          </cell>
          <cell r="L24">
            <v>18</v>
          </cell>
          <cell r="M24" t="str">
            <v>-</v>
          </cell>
          <cell r="N24">
            <v>18</v>
          </cell>
          <cell r="O24" t="str">
            <v>3.54,0&lt;=3.56,0</v>
          </cell>
          <cell r="P24">
            <v>52</v>
          </cell>
          <cell r="Q24">
            <v>160</v>
          </cell>
          <cell r="R24">
            <v>18</v>
          </cell>
          <cell r="S24" t="str">
            <v xml:space="preserve"> - </v>
          </cell>
          <cell r="T24">
            <v>18</v>
          </cell>
          <cell r="U24" t="str">
            <v xml:space="preserve"> - </v>
          </cell>
          <cell r="V24">
            <v>53</v>
          </cell>
          <cell r="W24" t="str">
            <v xml:space="preserve"> - </v>
          </cell>
          <cell r="X24">
            <v>53</v>
          </cell>
          <cell r="Y24">
            <v>7</v>
          </cell>
          <cell r="Z24">
            <v>18</v>
          </cell>
          <cell r="AA24">
            <v>15</v>
          </cell>
          <cell r="AB24">
            <v>18</v>
          </cell>
        </row>
        <row r="25">
          <cell r="A25" t="str">
            <v>3.31,0&lt;=3.33,0</v>
          </cell>
          <cell r="B25">
            <v>51</v>
          </cell>
          <cell r="C25">
            <v>182</v>
          </cell>
          <cell r="D25">
            <v>19</v>
          </cell>
          <cell r="E25" t="str">
            <v>-</v>
          </cell>
          <cell r="F25">
            <v>19</v>
          </cell>
          <cell r="G25" t="str">
            <v xml:space="preserve"> - </v>
          </cell>
          <cell r="H25">
            <v>52</v>
          </cell>
          <cell r="I25">
            <v>8.6999999999999993</v>
          </cell>
          <cell r="J25">
            <v>52</v>
          </cell>
          <cell r="K25" t="str">
            <v>-</v>
          </cell>
          <cell r="L25">
            <v>19</v>
          </cell>
          <cell r="M25" t="str">
            <v xml:space="preserve"> - </v>
          </cell>
          <cell r="N25">
            <v>19</v>
          </cell>
          <cell r="O25" t="str">
            <v>3.56,0&lt;=3.58,0</v>
          </cell>
          <cell r="P25">
            <v>51</v>
          </cell>
          <cell r="Q25">
            <v>162</v>
          </cell>
          <cell r="R25">
            <v>19</v>
          </cell>
          <cell r="S25">
            <v>20</v>
          </cell>
          <cell r="T25">
            <v>19</v>
          </cell>
          <cell r="U25" t="str">
            <v xml:space="preserve"> - </v>
          </cell>
          <cell r="V25">
            <v>52</v>
          </cell>
          <cell r="W25">
            <v>9.3000000000000007</v>
          </cell>
          <cell r="X25">
            <v>52</v>
          </cell>
          <cell r="Y25" t="str">
            <v>-</v>
          </cell>
          <cell r="Z25">
            <v>19</v>
          </cell>
          <cell r="AA25" t="str">
            <v>-</v>
          </cell>
          <cell r="AB25">
            <v>19</v>
          </cell>
        </row>
        <row r="26">
          <cell r="A26" t="str">
            <v>3.33,0&lt;=3.35,0</v>
          </cell>
          <cell r="B26">
            <v>50</v>
          </cell>
          <cell r="C26">
            <v>184</v>
          </cell>
          <cell r="D26">
            <v>20</v>
          </cell>
          <cell r="E26">
            <v>21</v>
          </cell>
          <cell r="F26">
            <v>20</v>
          </cell>
          <cell r="G26" t="str">
            <v xml:space="preserve"> - </v>
          </cell>
          <cell r="H26">
            <v>51</v>
          </cell>
          <cell r="I26" t="str">
            <v xml:space="preserve"> - </v>
          </cell>
          <cell r="J26">
            <v>51</v>
          </cell>
          <cell r="K26">
            <v>5</v>
          </cell>
          <cell r="L26">
            <v>20</v>
          </cell>
          <cell r="M26">
            <v>5</v>
          </cell>
          <cell r="N26">
            <v>20</v>
          </cell>
          <cell r="O26" t="str">
            <v>3.58,0&lt;=4.00,0</v>
          </cell>
          <cell r="P26">
            <v>50</v>
          </cell>
          <cell r="Q26">
            <v>164</v>
          </cell>
          <cell r="R26">
            <v>20</v>
          </cell>
          <cell r="S26" t="str">
            <v xml:space="preserve"> - </v>
          </cell>
          <cell r="T26">
            <v>20</v>
          </cell>
          <cell r="U26" t="str">
            <v xml:space="preserve"> - </v>
          </cell>
          <cell r="V26">
            <v>51</v>
          </cell>
          <cell r="W26" t="str">
            <v xml:space="preserve"> - </v>
          </cell>
          <cell r="X26">
            <v>51</v>
          </cell>
          <cell r="Y26">
            <v>8</v>
          </cell>
          <cell r="Z26">
            <v>20</v>
          </cell>
          <cell r="AA26">
            <v>16</v>
          </cell>
          <cell r="AB26">
            <v>20</v>
          </cell>
        </row>
        <row r="27">
          <cell r="A27" t="str">
            <v>3.35,0&lt;=3.36,0</v>
          </cell>
          <cell r="B27">
            <v>49</v>
          </cell>
          <cell r="C27">
            <v>186</v>
          </cell>
          <cell r="D27">
            <v>21</v>
          </cell>
          <cell r="E27" t="str">
            <v>-</v>
          </cell>
          <cell r="F27">
            <v>21</v>
          </cell>
          <cell r="G27">
            <v>4.9000000000000004</v>
          </cell>
          <cell r="H27">
            <v>50</v>
          </cell>
          <cell r="I27">
            <v>8.8000000000000007</v>
          </cell>
          <cell r="J27">
            <v>50</v>
          </cell>
          <cell r="K27" t="str">
            <v>-</v>
          </cell>
          <cell r="L27">
            <v>21</v>
          </cell>
          <cell r="M27" t="str">
            <v>-</v>
          </cell>
          <cell r="N27">
            <v>21</v>
          </cell>
          <cell r="O27" t="str">
            <v>4.00,0&lt;=4.01,0</v>
          </cell>
          <cell r="P27">
            <v>49</v>
          </cell>
          <cell r="Q27">
            <v>166</v>
          </cell>
          <cell r="R27">
            <v>21</v>
          </cell>
          <cell r="S27">
            <v>21</v>
          </cell>
          <cell r="T27">
            <v>21</v>
          </cell>
          <cell r="U27">
            <v>5.2</v>
          </cell>
          <cell r="V27">
            <v>50</v>
          </cell>
          <cell r="W27">
            <v>9.4</v>
          </cell>
          <cell r="X27">
            <v>50</v>
          </cell>
          <cell r="Y27" t="str">
            <v>-</v>
          </cell>
          <cell r="Z27">
            <v>21</v>
          </cell>
          <cell r="AA27" t="str">
            <v>-</v>
          </cell>
          <cell r="AB27">
            <v>21</v>
          </cell>
        </row>
        <row r="28">
          <cell r="A28" t="str">
            <v>3.36,0&lt;=3.37,0</v>
          </cell>
          <cell r="B28">
            <v>48</v>
          </cell>
          <cell r="C28">
            <v>188</v>
          </cell>
          <cell r="D28">
            <v>22</v>
          </cell>
          <cell r="E28">
            <v>22</v>
          </cell>
          <cell r="F28">
            <v>22</v>
          </cell>
          <cell r="G28" t="str">
            <v xml:space="preserve"> - </v>
          </cell>
          <cell r="H28">
            <v>49</v>
          </cell>
          <cell r="I28" t="str">
            <v xml:space="preserve"> - </v>
          </cell>
          <cell r="J28">
            <v>49</v>
          </cell>
          <cell r="K28">
            <v>6</v>
          </cell>
          <cell r="L28">
            <v>22</v>
          </cell>
          <cell r="M28" t="str">
            <v xml:space="preserve"> - </v>
          </cell>
          <cell r="N28">
            <v>22</v>
          </cell>
          <cell r="O28" t="str">
            <v>4.01,0&lt;=4.02,0</v>
          </cell>
          <cell r="P28">
            <v>48</v>
          </cell>
          <cell r="Q28">
            <v>168</v>
          </cell>
          <cell r="R28">
            <v>22</v>
          </cell>
          <cell r="S28" t="str">
            <v xml:space="preserve"> - </v>
          </cell>
          <cell r="T28">
            <v>22</v>
          </cell>
          <cell r="U28" t="str">
            <v xml:space="preserve"> - </v>
          </cell>
          <cell r="V28">
            <v>49</v>
          </cell>
          <cell r="W28" t="str">
            <v xml:space="preserve"> - </v>
          </cell>
          <cell r="X28">
            <v>49</v>
          </cell>
          <cell r="Y28">
            <v>9</v>
          </cell>
          <cell r="Z28">
            <v>22</v>
          </cell>
          <cell r="AA28">
            <v>17</v>
          </cell>
          <cell r="AB28">
            <v>22</v>
          </cell>
        </row>
        <row r="29">
          <cell r="A29" t="str">
            <v>3.37,0&lt;=3.38,0</v>
          </cell>
          <cell r="B29">
            <v>47</v>
          </cell>
          <cell r="C29">
            <v>190</v>
          </cell>
          <cell r="D29">
            <v>23</v>
          </cell>
          <cell r="E29" t="str">
            <v xml:space="preserve"> - </v>
          </cell>
          <cell r="F29">
            <v>23</v>
          </cell>
          <cell r="G29" t="str">
            <v xml:space="preserve"> - </v>
          </cell>
          <cell r="H29">
            <v>48</v>
          </cell>
          <cell r="I29" t="str">
            <v xml:space="preserve"> - </v>
          </cell>
          <cell r="J29">
            <v>48</v>
          </cell>
          <cell r="K29" t="str">
            <v xml:space="preserve"> - </v>
          </cell>
          <cell r="L29">
            <v>23</v>
          </cell>
          <cell r="M29">
            <v>6</v>
          </cell>
          <cell r="N29">
            <v>23</v>
          </cell>
          <cell r="O29" t="str">
            <v>4.02,0&lt;=4.03,0</v>
          </cell>
          <cell r="P29">
            <v>47</v>
          </cell>
          <cell r="Q29">
            <v>170</v>
          </cell>
          <cell r="R29">
            <v>23</v>
          </cell>
          <cell r="S29">
            <v>22</v>
          </cell>
          <cell r="T29">
            <v>23</v>
          </cell>
          <cell r="U29" t="str">
            <v xml:space="preserve"> - </v>
          </cell>
          <cell r="V29">
            <v>48</v>
          </cell>
          <cell r="W29" t="str">
            <v xml:space="preserve"> - </v>
          </cell>
          <cell r="X29">
            <v>48</v>
          </cell>
          <cell r="Y29" t="str">
            <v xml:space="preserve"> - </v>
          </cell>
          <cell r="Z29">
            <v>23</v>
          </cell>
          <cell r="AA29" t="str">
            <v>-</v>
          </cell>
          <cell r="AB29">
            <v>23</v>
          </cell>
        </row>
        <row r="30">
          <cell r="A30" t="str">
            <v>3.38,0&lt;=3.39,0</v>
          </cell>
          <cell r="B30">
            <v>46</v>
          </cell>
          <cell r="C30">
            <v>192</v>
          </cell>
          <cell r="D30">
            <v>24</v>
          </cell>
          <cell r="E30">
            <v>23</v>
          </cell>
          <cell r="F30">
            <v>24</v>
          </cell>
          <cell r="G30" t="str">
            <v xml:space="preserve"> - </v>
          </cell>
          <cell r="H30">
            <v>47</v>
          </cell>
          <cell r="I30">
            <v>8.9</v>
          </cell>
          <cell r="J30">
            <v>47</v>
          </cell>
          <cell r="K30">
            <v>7</v>
          </cell>
          <cell r="L30">
            <v>24</v>
          </cell>
          <cell r="M30" t="str">
            <v xml:space="preserve"> - </v>
          </cell>
          <cell r="N30">
            <v>24</v>
          </cell>
          <cell r="O30" t="str">
            <v>4.03,0&lt;=4.04,0</v>
          </cell>
          <cell r="P30">
            <v>46</v>
          </cell>
          <cell r="Q30">
            <v>172</v>
          </cell>
          <cell r="R30">
            <v>24</v>
          </cell>
          <cell r="S30" t="str">
            <v>-</v>
          </cell>
          <cell r="T30">
            <v>24</v>
          </cell>
          <cell r="U30" t="str">
            <v xml:space="preserve"> - </v>
          </cell>
          <cell r="V30">
            <v>47</v>
          </cell>
          <cell r="W30">
            <v>9.5</v>
          </cell>
          <cell r="X30">
            <v>47</v>
          </cell>
          <cell r="Y30">
            <v>10</v>
          </cell>
          <cell r="Z30">
            <v>24</v>
          </cell>
          <cell r="AA30">
            <v>18</v>
          </cell>
          <cell r="AB30">
            <v>24</v>
          </cell>
        </row>
        <row r="31">
          <cell r="A31" t="str">
            <v>3.39,0&lt;=3.40,0</v>
          </cell>
          <cell r="B31">
            <v>45</v>
          </cell>
          <cell r="C31">
            <v>194</v>
          </cell>
          <cell r="D31">
            <v>25</v>
          </cell>
          <cell r="E31" t="str">
            <v xml:space="preserve"> - </v>
          </cell>
          <cell r="F31">
            <v>25</v>
          </cell>
          <cell r="G31" t="str">
            <v xml:space="preserve"> - </v>
          </cell>
          <cell r="H31">
            <v>46</v>
          </cell>
          <cell r="I31" t="str">
            <v xml:space="preserve"> - </v>
          </cell>
          <cell r="J31">
            <v>46</v>
          </cell>
          <cell r="K31" t="str">
            <v xml:space="preserve"> - </v>
          </cell>
          <cell r="L31">
            <v>25</v>
          </cell>
          <cell r="M31" t="str">
            <v>-</v>
          </cell>
          <cell r="N31">
            <v>25</v>
          </cell>
          <cell r="O31" t="str">
            <v>4.04,0&lt;=4.05,0</v>
          </cell>
          <cell r="P31">
            <v>45</v>
          </cell>
          <cell r="Q31">
            <v>174</v>
          </cell>
          <cell r="R31">
            <v>25</v>
          </cell>
          <cell r="S31">
            <v>23</v>
          </cell>
          <cell r="T31">
            <v>25</v>
          </cell>
          <cell r="U31" t="str">
            <v xml:space="preserve"> - </v>
          </cell>
          <cell r="V31">
            <v>46</v>
          </cell>
          <cell r="W31" t="str">
            <v xml:space="preserve"> - </v>
          </cell>
          <cell r="X31">
            <v>46</v>
          </cell>
          <cell r="Y31" t="str">
            <v xml:space="preserve"> - </v>
          </cell>
          <cell r="Z31">
            <v>25</v>
          </cell>
          <cell r="AA31" t="str">
            <v>-</v>
          </cell>
          <cell r="AB31">
            <v>25</v>
          </cell>
        </row>
        <row r="32">
          <cell r="A32" t="str">
            <v>3.40,0&lt;=3.41,0</v>
          </cell>
          <cell r="B32">
            <v>44</v>
          </cell>
          <cell r="C32">
            <v>196</v>
          </cell>
          <cell r="D32">
            <v>26</v>
          </cell>
          <cell r="E32">
            <v>24</v>
          </cell>
          <cell r="F32">
            <v>26</v>
          </cell>
          <cell r="G32">
            <v>5</v>
          </cell>
          <cell r="H32">
            <v>45</v>
          </cell>
          <cell r="I32" t="str">
            <v xml:space="preserve"> - </v>
          </cell>
          <cell r="J32">
            <v>45</v>
          </cell>
          <cell r="K32">
            <v>8</v>
          </cell>
          <cell r="L32">
            <v>26</v>
          </cell>
          <cell r="M32">
            <v>7</v>
          </cell>
          <cell r="N32">
            <v>26</v>
          </cell>
          <cell r="O32" t="str">
            <v>4.05,0&lt;=4.06,0</v>
          </cell>
          <cell r="P32">
            <v>44</v>
          </cell>
          <cell r="Q32">
            <v>176</v>
          </cell>
          <cell r="R32">
            <v>26</v>
          </cell>
          <cell r="S32" t="str">
            <v xml:space="preserve"> - </v>
          </cell>
          <cell r="T32">
            <v>26</v>
          </cell>
          <cell r="U32">
            <v>5.3</v>
          </cell>
          <cell r="V32">
            <v>45</v>
          </cell>
          <cell r="W32">
            <v>9.6</v>
          </cell>
          <cell r="X32">
            <v>45</v>
          </cell>
          <cell r="Y32">
            <v>11</v>
          </cell>
          <cell r="Z32">
            <v>26</v>
          </cell>
          <cell r="AA32">
            <v>19</v>
          </cell>
          <cell r="AB32">
            <v>26</v>
          </cell>
        </row>
        <row r="33">
          <cell r="A33" t="str">
            <v>3.41,0&lt;=3.42,0</v>
          </cell>
          <cell r="B33">
            <v>43</v>
          </cell>
          <cell r="C33">
            <v>198</v>
          </cell>
          <cell r="D33">
            <v>27</v>
          </cell>
          <cell r="E33" t="str">
            <v>-</v>
          </cell>
          <cell r="F33">
            <v>27</v>
          </cell>
          <cell r="G33" t="str">
            <v xml:space="preserve"> - </v>
          </cell>
          <cell r="H33">
            <v>44</v>
          </cell>
          <cell r="I33">
            <v>9</v>
          </cell>
          <cell r="J33">
            <v>44</v>
          </cell>
          <cell r="K33" t="str">
            <v>-</v>
          </cell>
          <cell r="L33">
            <v>27</v>
          </cell>
          <cell r="M33" t="str">
            <v xml:space="preserve"> - </v>
          </cell>
          <cell r="N33">
            <v>27</v>
          </cell>
          <cell r="O33" t="str">
            <v>4.06,0&lt;=4.07,0</v>
          </cell>
          <cell r="P33">
            <v>43</v>
          </cell>
          <cell r="Q33">
            <v>178</v>
          </cell>
          <cell r="R33">
            <v>27</v>
          </cell>
          <cell r="S33">
            <v>24</v>
          </cell>
          <cell r="T33">
            <v>27</v>
          </cell>
          <cell r="U33" t="str">
            <v xml:space="preserve"> - </v>
          </cell>
          <cell r="V33">
            <v>44</v>
          </cell>
          <cell r="W33" t="str">
            <v xml:space="preserve"> - </v>
          </cell>
          <cell r="X33">
            <v>44</v>
          </cell>
          <cell r="Y33" t="str">
            <v>-</v>
          </cell>
          <cell r="Z33">
            <v>27</v>
          </cell>
          <cell r="AA33" t="str">
            <v>-</v>
          </cell>
          <cell r="AB33">
            <v>27</v>
          </cell>
        </row>
        <row r="34">
          <cell r="A34" t="str">
            <v>3.42,0&lt;=3.43,0</v>
          </cell>
          <cell r="B34">
            <v>42</v>
          </cell>
          <cell r="C34">
            <v>200</v>
          </cell>
          <cell r="D34">
            <v>28</v>
          </cell>
          <cell r="E34">
            <v>25</v>
          </cell>
          <cell r="F34">
            <v>28</v>
          </cell>
          <cell r="G34" t="str">
            <v xml:space="preserve"> - </v>
          </cell>
          <cell r="H34">
            <v>43</v>
          </cell>
          <cell r="I34" t="str">
            <v xml:space="preserve"> - </v>
          </cell>
          <cell r="J34">
            <v>43</v>
          </cell>
          <cell r="K34">
            <v>9</v>
          </cell>
          <cell r="L34">
            <v>28</v>
          </cell>
          <cell r="M34" t="str">
            <v xml:space="preserve"> - </v>
          </cell>
          <cell r="N34">
            <v>28</v>
          </cell>
          <cell r="O34" t="str">
            <v>4.07,0&lt;=4.08,0</v>
          </cell>
          <cell r="P34">
            <v>42</v>
          </cell>
          <cell r="Q34">
            <v>180</v>
          </cell>
          <cell r="R34">
            <v>28</v>
          </cell>
          <cell r="S34" t="str">
            <v xml:space="preserve"> - </v>
          </cell>
          <cell r="T34">
            <v>28</v>
          </cell>
          <cell r="U34" t="str">
            <v xml:space="preserve"> - </v>
          </cell>
          <cell r="V34">
            <v>43</v>
          </cell>
          <cell r="W34">
            <v>9.6999999999999993</v>
          </cell>
          <cell r="X34">
            <v>43</v>
          </cell>
          <cell r="Y34">
            <v>12</v>
          </cell>
          <cell r="Z34">
            <v>28</v>
          </cell>
          <cell r="AA34">
            <v>20</v>
          </cell>
          <cell r="AB34">
            <v>28</v>
          </cell>
        </row>
        <row r="35">
          <cell r="A35" t="str">
            <v>3.43,0&lt;=3.44,0</v>
          </cell>
          <cell r="B35">
            <v>41</v>
          </cell>
          <cell r="C35">
            <v>202</v>
          </cell>
          <cell r="D35">
            <v>29</v>
          </cell>
          <cell r="E35" t="str">
            <v>-</v>
          </cell>
          <cell r="F35">
            <v>29</v>
          </cell>
          <cell r="G35" t="str">
            <v xml:space="preserve"> - </v>
          </cell>
          <cell r="H35">
            <v>42</v>
          </cell>
          <cell r="I35">
            <v>9.1</v>
          </cell>
          <cell r="J35">
            <v>42</v>
          </cell>
          <cell r="K35" t="str">
            <v xml:space="preserve"> - </v>
          </cell>
          <cell r="L35">
            <v>29</v>
          </cell>
          <cell r="M35" t="str">
            <v>-</v>
          </cell>
          <cell r="N35">
            <v>29</v>
          </cell>
          <cell r="O35" t="str">
            <v>4.08,0&lt;=4.09,0</v>
          </cell>
          <cell r="P35">
            <v>41</v>
          </cell>
          <cell r="Q35">
            <v>182</v>
          </cell>
          <cell r="R35">
            <v>29</v>
          </cell>
          <cell r="S35">
            <v>25</v>
          </cell>
          <cell r="T35">
            <v>29</v>
          </cell>
          <cell r="U35" t="str">
            <v xml:space="preserve"> - </v>
          </cell>
          <cell r="V35">
            <v>42</v>
          </cell>
          <cell r="W35" t="str">
            <v xml:space="preserve"> - </v>
          </cell>
          <cell r="X35">
            <v>42</v>
          </cell>
          <cell r="Y35" t="str">
            <v xml:space="preserve"> - </v>
          </cell>
          <cell r="Z35">
            <v>29</v>
          </cell>
          <cell r="AA35" t="str">
            <v>-</v>
          </cell>
          <cell r="AB35">
            <v>29</v>
          </cell>
        </row>
        <row r="36">
          <cell r="A36" t="str">
            <v>3.44,0&lt;=3.45,0</v>
          </cell>
          <cell r="B36">
            <v>40</v>
          </cell>
          <cell r="C36">
            <v>204</v>
          </cell>
          <cell r="D36">
            <v>30</v>
          </cell>
          <cell r="E36">
            <v>26</v>
          </cell>
          <cell r="F36">
            <v>30</v>
          </cell>
          <cell r="G36" t="str">
            <v xml:space="preserve"> - </v>
          </cell>
          <cell r="H36">
            <v>41</v>
          </cell>
          <cell r="I36" t="str">
            <v xml:space="preserve"> - </v>
          </cell>
          <cell r="J36">
            <v>41</v>
          </cell>
          <cell r="K36">
            <v>10</v>
          </cell>
          <cell r="L36">
            <v>30</v>
          </cell>
          <cell r="M36">
            <v>8</v>
          </cell>
          <cell r="N36">
            <v>30</v>
          </cell>
          <cell r="O36" t="str">
            <v>4.09,0&lt;=4.10,0</v>
          </cell>
          <cell r="P36">
            <v>40</v>
          </cell>
          <cell r="Q36">
            <v>184</v>
          </cell>
          <cell r="R36">
            <v>30</v>
          </cell>
          <cell r="S36" t="str">
            <v>-</v>
          </cell>
          <cell r="T36">
            <v>30</v>
          </cell>
          <cell r="U36" t="str">
            <v xml:space="preserve"> - </v>
          </cell>
          <cell r="V36">
            <v>41</v>
          </cell>
          <cell r="W36">
            <v>9.8000000000000007</v>
          </cell>
          <cell r="X36">
            <v>41</v>
          </cell>
          <cell r="Y36">
            <v>13</v>
          </cell>
          <cell r="Z36">
            <v>30</v>
          </cell>
          <cell r="AA36">
            <v>21</v>
          </cell>
          <cell r="AB36">
            <v>30</v>
          </cell>
        </row>
        <row r="37">
          <cell r="A37" t="str">
            <v>3.45,0&lt;=3.47,0</v>
          </cell>
          <cell r="B37">
            <v>39</v>
          </cell>
          <cell r="C37">
            <v>206</v>
          </cell>
          <cell r="D37">
            <v>31</v>
          </cell>
          <cell r="E37" t="str">
            <v>-</v>
          </cell>
          <cell r="F37">
            <v>31</v>
          </cell>
          <cell r="G37">
            <v>5.0999999999999996</v>
          </cell>
          <cell r="H37">
            <v>40</v>
          </cell>
          <cell r="I37">
            <v>9.1999999999999993</v>
          </cell>
          <cell r="J37">
            <v>40</v>
          </cell>
          <cell r="K37" t="str">
            <v xml:space="preserve"> - </v>
          </cell>
          <cell r="L37">
            <v>31</v>
          </cell>
          <cell r="M37" t="str">
            <v xml:space="preserve"> - </v>
          </cell>
          <cell r="N37">
            <v>31</v>
          </cell>
          <cell r="O37" t="str">
            <v>4.10,0&lt;=4.12,0</v>
          </cell>
          <cell r="P37">
            <v>39</v>
          </cell>
          <cell r="Q37">
            <v>186</v>
          </cell>
          <cell r="R37">
            <v>31</v>
          </cell>
          <cell r="S37" t="str">
            <v xml:space="preserve"> - </v>
          </cell>
          <cell r="T37">
            <v>31</v>
          </cell>
          <cell r="U37">
            <v>5.4</v>
          </cell>
          <cell r="V37">
            <v>40</v>
          </cell>
          <cell r="W37" t="str">
            <v xml:space="preserve"> - </v>
          </cell>
          <cell r="X37">
            <v>40</v>
          </cell>
          <cell r="Y37" t="str">
            <v xml:space="preserve"> - </v>
          </cell>
          <cell r="Z37">
            <v>31</v>
          </cell>
          <cell r="AA37" t="str">
            <v>-</v>
          </cell>
          <cell r="AB37">
            <v>31</v>
          </cell>
        </row>
        <row r="38">
          <cell r="A38" t="str">
            <v>3.47,0&lt;=3.49,0</v>
          </cell>
          <cell r="B38">
            <v>38</v>
          </cell>
          <cell r="C38">
            <v>207</v>
          </cell>
          <cell r="D38">
            <v>32</v>
          </cell>
          <cell r="E38">
            <v>27</v>
          </cell>
          <cell r="F38">
            <v>32</v>
          </cell>
          <cell r="G38" t="str">
            <v xml:space="preserve"> - </v>
          </cell>
          <cell r="H38">
            <v>39</v>
          </cell>
          <cell r="I38" t="str">
            <v xml:space="preserve"> - </v>
          </cell>
          <cell r="J38">
            <v>39</v>
          </cell>
          <cell r="K38">
            <v>11</v>
          </cell>
          <cell r="L38">
            <v>32</v>
          </cell>
          <cell r="M38" t="str">
            <v xml:space="preserve"> - </v>
          </cell>
          <cell r="N38">
            <v>32</v>
          </cell>
          <cell r="O38" t="str">
            <v>4.12,0&lt;=4.14,0</v>
          </cell>
          <cell r="P38">
            <v>38</v>
          </cell>
          <cell r="Q38">
            <v>188</v>
          </cell>
          <cell r="R38">
            <v>32</v>
          </cell>
          <cell r="S38">
            <v>26</v>
          </cell>
          <cell r="T38">
            <v>32</v>
          </cell>
          <cell r="U38" t="str">
            <v xml:space="preserve"> - </v>
          </cell>
          <cell r="V38">
            <v>39</v>
          </cell>
          <cell r="W38">
            <v>9.9</v>
          </cell>
          <cell r="X38">
            <v>39</v>
          </cell>
          <cell r="Y38">
            <v>14</v>
          </cell>
          <cell r="Z38">
            <v>32</v>
          </cell>
          <cell r="AA38">
            <v>22</v>
          </cell>
          <cell r="AB38">
            <v>32</v>
          </cell>
        </row>
        <row r="39">
          <cell r="A39" t="str">
            <v>3.49,0&lt;=3.51,0</v>
          </cell>
          <cell r="B39">
            <v>37</v>
          </cell>
          <cell r="C39">
            <v>208</v>
          </cell>
          <cell r="D39">
            <v>33</v>
          </cell>
          <cell r="E39" t="str">
            <v>-</v>
          </cell>
          <cell r="F39">
            <v>33</v>
          </cell>
          <cell r="G39" t="str">
            <v xml:space="preserve"> - </v>
          </cell>
          <cell r="H39">
            <v>38</v>
          </cell>
          <cell r="I39">
            <v>9.3000000000000007</v>
          </cell>
          <cell r="J39">
            <v>38</v>
          </cell>
          <cell r="K39" t="str">
            <v>-</v>
          </cell>
          <cell r="L39">
            <v>33</v>
          </cell>
          <cell r="M39" t="str">
            <v>-</v>
          </cell>
          <cell r="N39">
            <v>33</v>
          </cell>
          <cell r="O39" t="str">
            <v>4.14,0&lt;=4.16,0</v>
          </cell>
          <cell r="P39">
            <v>37</v>
          </cell>
          <cell r="Q39">
            <v>190</v>
          </cell>
          <cell r="R39">
            <v>33</v>
          </cell>
          <cell r="S39" t="str">
            <v>-</v>
          </cell>
          <cell r="T39">
            <v>33</v>
          </cell>
          <cell r="U39" t="str">
            <v xml:space="preserve"> - </v>
          </cell>
          <cell r="V39">
            <v>38</v>
          </cell>
          <cell r="W39" t="str">
            <v xml:space="preserve"> - </v>
          </cell>
          <cell r="X39">
            <v>38</v>
          </cell>
          <cell r="Y39" t="str">
            <v>-</v>
          </cell>
          <cell r="Z39">
            <v>33</v>
          </cell>
          <cell r="AA39" t="str">
            <v>-</v>
          </cell>
          <cell r="AB39">
            <v>33</v>
          </cell>
        </row>
        <row r="40">
          <cell r="A40" t="str">
            <v>3.51,0&lt;=3.53,0</v>
          </cell>
          <cell r="B40">
            <v>36</v>
          </cell>
          <cell r="C40">
            <v>209</v>
          </cell>
          <cell r="D40">
            <v>34</v>
          </cell>
          <cell r="E40">
            <v>28</v>
          </cell>
          <cell r="F40">
            <v>34</v>
          </cell>
          <cell r="G40" t="str">
            <v xml:space="preserve"> - </v>
          </cell>
          <cell r="H40">
            <v>37</v>
          </cell>
          <cell r="I40" t="str">
            <v xml:space="preserve"> - </v>
          </cell>
          <cell r="J40">
            <v>37</v>
          </cell>
          <cell r="K40" t="str">
            <v xml:space="preserve"> - </v>
          </cell>
          <cell r="L40">
            <v>34</v>
          </cell>
          <cell r="M40">
            <v>9</v>
          </cell>
          <cell r="N40">
            <v>34</v>
          </cell>
          <cell r="O40" t="str">
            <v>4.16,0&lt;=4.18,0</v>
          </cell>
          <cell r="P40">
            <v>36</v>
          </cell>
          <cell r="Q40">
            <v>192</v>
          </cell>
          <cell r="R40">
            <v>34</v>
          </cell>
          <cell r="S40" t="str">
            <v xml:space="preserve"> - </v>
          </cell>
          <cell r="T40">
            <v>34</v>
          </cell>
          <cell r="U40" t="str">
            <v xml:space="preserve"> - </v>
          </cell>
          <cell r="V40">
            <v>37</v>
          </cell>
          <cell r="W40">
            <v>10</v>
          </cell>
          <cell r="X40">
            <v>37</v>
          </cell>
          <cell r="Y40">
            <v>15</v>
          </cell>
          <cell r="Z40">
            <v>34</v>
          </cell>
          <cell r="AA40">
            <v>23</v>
          </cell>
          <cell r="AB40">
            <v>34</v>
          </cell>
        </row>
        <row r="41">
          <cell r="A41" t="str">
            <v>3.53,0&lt;=3.55,0</v>
          </cell>
          <cell r="B41">
            <v>35</v>
          </cell>
          <cell r="C41">
            <v>210</v>
          </cell>
          <cell r="D41">
            <v>35</v>
          </cell>
          <cell r="E41" t="str">
            <v>-</v>
          </cell>
          <cell r="F41">
            <v>35</v>
          </cell>
          <cell r="G41">
            <v>5.2</v>
          </cell>
          <cell r="H41">
            <v>36</v>
          </cell>
          <cell r="I41">
            <v>9.4</v>
          </cell>
          <cell r="J41">
            <v>36</v>
          </cell>
          <cell r="K41">
            <v>12</v>
          </cell>
          <cell r="L41">
            <v>35</v>
          </cell>
          <cell r="M41" t="str">
            <v xml:space="preserve"> - </v>
          </cell>
          <cell r="N41">
            <v>35</v>
          </cell>
          <cell r="O41" t="str">
            <v>4.18,0&lt;=4.20,0</v>
          </cell>
          <cell r="P41">
            <v>35</v>
          </cell>
          <cell r="Q41">
            <v>194</v>
          </cell>
          <cell r="R41">
            <v>35</v>
          </cell>
          <cell r="S41">
            <v>27</v>
          </cell>
          <cell r="T41">
            <v>35</v>
          </cell>
          <cell r="U41">
            <v>5.5</v>
          </cell>
          <cell r="V41">
            <v>36</v>
          </cell>
          <cell r="W41" t="str">
            <v xml:space="preserve"> - </v>
          </cell>
          <cell r="X41">
            <v>36</v>
          </cell>
          <cell r="Y41" t="str">
            <v>-</v>
          </cell>
          <cell r="Z41">
            <v>35</v>
          </cell>
          <cell r="AA41" t="str">
            <v>-</v>
          </cell>
          <cell r="AB41">
            <v>35</v>
          </cell>
        </row>
        <row r="42">
          <cell r="A42" t="str">
            <v>3.55,0&lt;=3.57,0</v>
          </cell>
          <cell r="B42">
            <v>34</v>
          </cell>
          <cell r="C42">
            <v>211</v>
          </cell>
          <cell r="D42">
            <v>36</v>
          </cell>
          <cell r="E42">
            <v>29</v>
          </cell>
          <cell r="F42">
            <v>36</v>
          </cell>
          <cell r="G42" t="str">
            <v xml:space="preserve"> - </v>
          </cell>
          <cell r="H42">
            <v>35</v>
          </cell>
          <cell r="I42" t="str">
            <v xml:space="preserve"> - </v>
          </cell>
          <cell r="J42">
            <v>35</v>
          </cell>
          <cell r="K42" t="str">
            <v>-</v>
          </cell>
          <cell r="L42">
            <v>36</v>
          </cell>
          <cell r="M42" t="str">
            <v xml:space="preserve"> - </v>
          </cell>
          <cell r="N42">
            <v>36</v>
          </cell>
          <cell r="O42" t="str">
            <v>4.20,0&lt;=4.23,0</v>
          </cell>
          <cell r="P42">
            <v>34</v>
          </cell>
          <cell r="Q42">
            <v>196</v>
          </cell>
          <cell r="R42">
            <v>36</v>
          </cell>
          <cell r="S42" t="str">
            <v>-</v>
          </cell>
          <cell r="T42">
            <v>36</v>
          </cell>
          <cell r="U42" t="str">
            <v xml:space="preserve"> - </v>
          </cell>
          <cell r="V42">
            <v>35</v>
          </cell>
          <cell r="W42">
            <v>10.1</v>
          </cell>
          <cell r="X42">
            <v>35</v>
          </cell>
          <cell r="Y42">
            <v>16</v>
          </cell>
          <cell r="Z42">
            <v>36</v>
          </cell>
          <cell r="AA42">
            <v>24</v>
          </cell>
          <cell r="AB42">
            <v>36</v>
          </cell>
        </row>
        <row r="43">
          <cell r="A43" t="str">
            <v>3.57,0&lt;=3.59,0</v>
          </cell>
          <cell r="B43">
            <v>33</v>
          </cell>
          <cell r="C43">
            <v>212</v>
          </cell>
          <cell r="D43">
            <v>37</v>
          </cell>
          <cell r="E43" t="str">
            <v>-</v>
          </cell>
          <cell r="F43">
            <v>37</v>
          </cell>
          <cell r="G43" t="str">
            <v xml:space="preserve"> - </v>
          </cell>
          <cell r="H43">
            <v>34</v>
          </cell>
          <cell r="I43">
            <v>9.5</v>
          </cell>
          <cell r="J43">
            <v>34</v>
          </cell>
          <cell r="K43" t="str">
            <v xml:space="preserve"> - </v>
          </cell>
          <cell r="L43">
            <v>37</v>
          </cell>
          <cell r="M43" t="str">
            <v>-</v>
          </cell>
          <cell r="N43">
            <v>37</v>
          </cell>
          <cell r="O43" t="str">
            <v>4.23,0&lt;=4.26,0</v>
          </cell>
          <cell r="P43">
            <v>33</v>
          </cell>
          <cell r="Q43">
            <v>197</v>
          </cell>
          <cell r="R43">
            <v>37</v>
          </cell>
          <cell r="S43" t="str">
            <v xml:space="preserve"> - </v>
          </cell>
          <cell r="T43">
            <v>37</v>
          </cell>
          <cell r="U43" t="str">
            <v xml:space="preserve"> - </v>
          </cell>
          <cell r="V43">
            <v>34</v>
          </cell>
          <cell r="W43" t="str">
            <v xml:space="preserve"> - </v>
          </cell>
          <cell r="X43">
            <v>34</v>
          </cell>
          <cell r="Y43" t="str">
            <v>-</v>
          </cell>
          <cell r="Z43">
            <v>37</v>
          </cell>
          <cell r="AA43" t="str">
            <v>-</v>
          </cell>
          <cell r="AB43">
            <v>37</v>
          </cell>
        </row>
        <row r="44">
          <cell r="A44" t="str">
            <v>3.59,0&lt;=4.01,0</v>
          </cell>
          <cell r="B44">
            <v>32</v>
          </cell>
          <cell r="C44">
            <v>213</v>
          </cell>
          <cell r="D44">
            <v>38</v>
          </cell>
          <cell r="E44">
            <v>30</v>
          </cell>
          <cell r="F44">
            <v>38</v>
          </cell>
          <cell r="G44" t="str">
            <v xml:space="preserve"> - </v>
          </cell>
          <cell r="H44">
            <v>33</v>
          </cell>
          <cell r="I44" t="str">
            <v xml:space="preserve"> - </v>
          </cell>
          <cell r="J44">
            <v>33</v>
          </cell>
          <cell r="K44">
            <v>13</v>
          </cell>
          <cell r="L44">
            <v>38</v>
          </cell>
          <cell r="M44">
            <v>10</v>
          </cell>
          <cell r="N44">
            <v>38</v>
          </cell>
          <cell r="O44" t="str">
            <v>4.26,0&lt;=4.29,0</v>
          </cell>
          <cell r="P44">
            <v>32</v>
          </cell>
          <cell r="Q44">
            <v>198</v>
          </cell>
          <cell r="R44">
            <v>38</v>
          </cell>
          <cell r="S44">
            <v>28</v>
          </cell>
          <cell r="T44">
            <v>38</v>
          </cell>
          <cell r="U44" t="str">
            <v xml:space="preserve"> - </v>
          </cell>
          <cell r="V44">
            <v>33</v>
          </cell>
          <cell r="W44">
            <v>10.199999999999999</v>
          </cell>
          <cell r="X44">
            <v>33</v>
          </cell>
          <cell r="Y44">
            <v>17</v>
          </cell>
          <cell r="Z44">
            <v>38</v>
          </cell>
          <cell r="AA44">
            <v>25</v>
          </cell>
          <cell r="AB44">
            <v>38</v>
          </cell>
        </row>
        <row r="45">
          <cell r="A45" t="str">
            <v>4.01,0&lt;=4.03,0</v>
          </cell>
          <cell r="B45">
            <v>31</v>
          </cell>
          <cell r="C45">
            <v>214</v>
          </cell>
          <cell r="D45">
            <v>39</v>
          </cell>
          <cell r="E45" t="str">
            <v>-</v>
          </cell>
          <cell r="F45">
            <v>39</v>
          </cell>
          <cell r="G45">
            <v>5.3</v>
          </cell>
          <cell r="H45">
            <v>32</v>
          </cell>
          <cell r="I45">
            <v>9.6</v>
          </cell>
          <cell r="J45">
            <v>32</v>
          </cell>
          <cell r="K45" t="str">
            <v>-</v>
          </cell>
          <cell r="L45">
            <v>39</v>
          </cell>
          <cell r="M45" t="str">
            <v xml:space="preserve"> - </v>
          </cell>
          <cell r="N45">
            <v>39</v>
          </cell>
          <cell r="O45" t="str">
            <v>4.29,0&lt;=4.32,0</v>
          </cell>
          <cell r="P45">
            <v>31</v>
          </cell>
          <cell r="Q45">
            <v>199</v>
          </cell>
          <cell r="R45">
            <v>39</v>
          </cell>
          <cell r="S45" t="str">
            <v>-</v>
          </cell>
          <cell r="T45">
            <v>39</v>
          </cell>
          <cell r="U45">
            <v>5.6</v>
          </cell>
          <cell r="V45">
            <v>32</v>
          </cell>
          <cell r="W45" t="str">
            <v xml:space="preserve"> - </v>
          </cell>
          <cell r="X45">
            <v>32</v>
          </cell>
          <cell r="Y45" t="str">
            <v>-</v>
          </cell>
          <cell r="Z45">
            <v>39</v>
          </cell>
          <cell r="AA45" t="str">
            <v>-</v>
          </cell>
          <cell r="AB45">
            <v>39</v>
          </cell>
        </row>
        <row r="46">
          <cell r="A46" t="str">
            <v>4/03,0&lt;=4.05,0</v>
          </cell>
          <cell r="B46">
            <v>30</v>
          </cell>
          <cell r="C46">
            <v>215</v>
          </cell>
          <cell r="D46">
            <v>40</v>
          </cell>
          <cell r="E46">
            <v>31</v>
          </cell>
          <cell r="F46">
            <v>40</v>
          </cell>
          <cell r="G46" t="str">
            <v xml:space="preserve"> - </v>
          </cell>
          <cell r="H46">
            <v>31</v>
          </cell>
          <cell r="I46" t="str">
            <v xml:space="preserve"> - </v>
          </cell>
          <cell r="J46">
            <v>31</v>
          </cell>
          <cell r="K46" t="str">
            <v xml:space="preserve"> - </v>
          </cell>
          <cell r="L46">
            <v>40</v>
          </cell>
          <cell r="M46" t="str">
            <v xml:space="preserve"> - </v>
          </cell>
          <cell r="N46">
            <v>40</v>
          </cell>
          <cell r="O46" t="str">
            <v>4/32,0&lt;=4.35,0</v>
          </cell>
          <cell r="P46">
            <v>30</v>
          </cell>
          <cell r="Q46">
            <v>200</v>
          </cell>
          <cell r="R46">
            <v>40</v>
          </cell>
          <cell r="S46" t="str">
            <v xml:space="preserve"> - </v>
          </cell>
          <cell r="T46">
            <v>40</v>
          </cell>
          <cell r="U46" t="str">
            <v xml:space="preserve"> - </v>
          </cell>
          <cell r="V46">
            <v>31</v>
          </cell>
          <cell r="W46">
            <v>10.3</v>
          </cell>
          <cell r="X46">
            <v>31</v>
          </cell>
          <cell r="Y46" t="str">
            <v xml:space="preserve"> - </v>
          </cell>
          <cell r="Z46">
            <v>40</v>
          </cell>
          <cell r="AA46">
            <v>26</v>
          </cell>
          <cell r="AB46">
            <v>40</v>
          </cell>
        </row>
        <row r="47">
          <cell r="A47" t="str">
            <v>4.05,0&lt;=4.08,0</v>
          </cell>
          <cell r="B47">
            <v>29</v>
          </cell>
          <cell r="C47">
            <v>216</v>
          </cell>
          <cell r="D47">
            <v>41</v>
          </cell>
          <cell r="E47" t="str">
            <v>-</v>
          </cell>
          <cell r="F47">
            <v>41</v>
          </cell>
          <cell r="G47" t="str">
            <v xml:space="preserve"> - </v>
          </cell>
          <cell r="H47">
            <v>30</v>
          </cell>
          <cell r="I47">
            <v>9.6999999999999993</v>
          </cell>
          <cell r="J47">
            <v>30</v>
          </cell>
          <cell r="K47">
            <v>14</v>
          </cell>
          <cell r="L47">
            <v>41</v>
          </cell>
          <cell r="M47" t="str">
            <v>-</v>
          </cell>
          <cell r="N47">
            <v>41</v>
          </cell>
          <cell r="O47" t="str">
            <v>4.35,0&lt;=4.38,0</v>
          </cell>
          <cell r="P47">
            <v>29</v>
          </cell>
          <cell r="Q47">
            <v>201</v>
          </cell>
          <cell r="R47">
            <v>41</v>
          </cell>
          <cell r="S47">
            <v>29</v>
          </cell>
          <cell r="T47">
            <v>41</v>
          </cell>
          <cell r="U47" t="str">
            <v xml:space="preserve"> - </v>
          </cell>
          <cell r="V47">
            <v>30</v>
          </cell>
          <cell r="W47" t="str">
            <v xml:space="preserve"> - </v>
          </cell>
          <cell r="X47">
            <v>30</v>
          </cell>
          <cell r="Y47">
            <v>18</v>
          </cell>
          <cell r="Z47">
            <v>41</v>
          </cell>
          <cell r="AA47" t="str">
            <v>-</v>
          </cell>
          <cell r="AB47">
            <v>41</v>
          </cell>
        </row>
        <row r="48">
          <cell r="A48" t="str">
            <v>4.08,0&lt;=4.11,0</v>
          </cell>
          <cell r="B48">
            <v>28</v>
          </cell>
          <cell r="C48">
            <v>217</v>
          </cell>
          <cell r="D48">
            <v>42</v>
          </cell>
          <cell r="E48">
            <v>32</v>
          </cell>
          <cell r="F48">
            <v>42</v>
          </cell>
          <cell r="G48" t="str">
            <v xml:space="preserve"> - </v>
          </cell>
          <cell r="H48">
            <v>29</v>
          </cell>
          <cell r="I48" t="str">
            <v xml:space="preserve"> - </v>
          </cell>
          <cell r="J48">
            <v>29</v>
          </cell>
          <cell r="K48" t="str">
            <v xml:space="preserve"> - </v>
          </cell>
          <cell r="L48">
            <v>42</v>
          </cell>
          <cell r="M48">
            <v>11</v>
          </cell>
          <cell r="N48">
            <v>42</v>
          </cell>
          <cell r="O48" t="str">
            <v>4.38,0&lt;=4.41,0</v>
          </cell>
          <cell r="P48">
            <v>28</v>
          </cell>
          <cell r="Q48">
            <v>202</v>
          </cell>
          <cell r="R48">
            <v>42</v>
          </cell>
          <cell r="S48" t="str">
            <v>-</v>
          </cell>
          <cell r="T48">
            <v>42</v>
          </cell>
          <cell r="U48" t="str">
            <v xml:space="preserve"> - </v>
          </cell>
          <cell r="V48">
            <v>29</v>
          </cell>
          <cell r="W48">
            <v>10.4</v>
          </cell>
          <cell r="X48">
            <v>29</v>
          </cell>
          <cell r="Y48" t="str">
            <v>-</v>
          </cell>
          <cell r="Z48">
            <v>42</v>
          </cell>
          <cell r="AA48">
            <v>27</v>
          </cell>
          <cell r="AB48">
            <v>42</v>
          </cell>
        </row>
        <row r="49">
          <cell r="A49" t="str">
            <v>4.11,0&lt;=4.14,0</v>
          </cell>
          <cell r="B49">
            <v>27</v>
          </cell>
          <cell r="C49">
            <v>218</v>
          </cell>
          <cell r="D49">
            <v>43</v>
          </cell>
          <cell r="E49" t="str">
            <v>-</v>
          </cell>
          <cell r="F49">
            <v>43</v>
          </cell>
          <cell r="G49">
            <v>5.4</v>
          </cell>
          <cell r="H49">
            <v>28</v>
          </cell>
          <cell r="I49">
            <v>9.8000000000000007</v>
          </cell>
          <cell r="J49">
            <v>28</v>
          </cell>
          <cell r="K49" t="str">
            <v>-</v>
          </cell>
          <cell r="L49">
            <v>43</v>
          </cell>
          <cell r="M49" t="str">
            <v xml:space="preserve"> - </v>
          </cell>
          <cell r="N49">
            <v>43</v>
          </cell>
          <cell r="O49" t="str">
            <v>4.41,0&lt;=4.44,0</v>
          </cell>
          <cell r="P49">
            <v>27</v>
          </cell>
          <cell r="Q49">
            <v>203</v>
          </cell>
          <cell r="R49">
            <v>43</v>
          </cell>
          <cell r="S49" t="str">
            <v xml:space="preserve"> - </v>
          </cell>
          <cell r="T49">
            <v>43</v>
          </cell>
          <cell r="U49">
            <v>5.7</v>
          </cell>
          <cell r="V49">
            <v>28</v>
          </cell>
          <cell r="W49" t="str">
            <v xml:space="preserve"> - </v>
          </cell>
          <cell r="X49">
            <v>28</v>
          </cell>
          <cell r="Y49" t="str">
            <v>-</v>
          </cell>
          <cell r="Z49">
            <v>43</v>
          </cell>
          <cell r="AA49" t="str">
            <v>-</v>
          </cell>
          <cell r="AB49">
            <v>43</v>
          </cell>
        </row>
        <row r="50">
          <cell r="A50" t="str">
            <v>4.14,0&lt;=4.17,0</v>
          </cell>
          <cell r="B50">
            <v>26</v>
          </cell>
          <cell r="C50">
            <v>219</v>
          </cell>
          <cell r="D50">
            <v>44</v>
          </cell>
          <cell r="E50">
            <v>33</v>
          </cell>
          <cell r="F50">
            <v>44</v>
          </cell>
          <cell r="G50" t="str">
            <v xml:space="preserve"> - </v>
          </cell>
          <cell r="H50">
            <v>27</v>
          </cell>
          <cell r="I50" t="str">
            <v xml:space="preserve"> - </v>
          </cell>
          <cell r="J50">
            <v>27</v>
          </cell>
          <cell r="K50">
            <v>15</v>
          </cell>
          <cell r="L50">
            <v>44</v>
          </cell>
          <cell r="M50" t="str">
            <v xml:space="preserve"> - </v>
          </cell>
          <cell r="N50">
            <v>44</v>
          </cell>
          <cell r="O50" t="str">
            <v>4.44,0&lt;=4.47,0</v>
          </cell>
          <cell r="P50">
            <v>26</v>
          </cell>
          <cell r="Q50">
            <v>204</v>
          </cell>
          <cell r="R50">
            <v>44</v>
          </cell>
          <cell r="S50">
            <v>30</v>
          </cell>
          <cell r="T50">
            <v>44</v>
          </cell>
          <cell r="U50" t="str">
            <v xml:space="preserve"> - </v>
          </cell>
          <cell r="V50">
            <v>27</v>
          </cell>
          <cell r="W50">
            <v>10.5</v>
          </cell>
          <cell r="X50">
            <v>27</v>
          </cell>
          <cell r="Y50">
            <v>19</v>
          </cell>
          <cell r="Z50">
            <v>44</v>
          </cell>
          <cell r="AA50">
            <v>28</v>
          </cell>
          <cell r="AB50">
            <v>44</v>
          </cell>
        </row>
        <row r="51">
          <cell r="A51" t="str">
            <v>4.17,0&lt;=4.20,0</v>
          </cell>
          <cell r="B51">
            <v>25</v>
          </cell>
          <cell r="C51">
            <v>220</v>
          </cell>
          <cell r="D51">
            <v>45</v>
          </cell>
          <cell r="E51" t="str">
            <v>-</v>
          </cell>
          <cell r="F51">
            <v>45</v>
          </cell>
          <cell r="G51" t="str">
            <v xml:space="preserve"> - </v>
          </cell>
          <cell r="H51">
            <v>26</v>
          </cell>
          <cell r="I51">
            <v>9.9</v>
          </cell>
          <cell r="J51">
            <v>26</v>
          </cell>
          <cell r="K51" t="str">
            <v>-</v>
          </cell>
          <cell r="L51">
            <v>45</v>
          </cell>
          <cell r="M51" t="str">
            <v>-</v>
          </cell>
          <cell r="N51">
            <v>45</v>
          </cell>
          <cell r="O51" t="str">
            <v>4.47,0&lt;=4.50,0</v>
          </cell>
          <cell r="P51">
            <v>25</v>
          </cell>
          <cell r="Q51">
            <v>205</v>
          </cell>
          <cell r="R51">
            <v>45</v>
          </cell>
          <cell r="S51" t="str">
            <v xml:space="preserve"> - </v>
          </cell>
          <cell r="T51">
            <v>45</v>
          </cell>
          <cell r="U51" t="str">
            <v xml:space="preserve"> - </v>
          </cell>
          <cell r="V51">
            <v>26</v>
          </cell>
          <cell r="W51" t="str">
            <v xml:space="preserve"> - </v>
          </cell>
          <cell r="X51">
            <v>26</v>
          </cell>
          <cell r="Y51" t="str">
            <v>-</v>
          </cell>
          <cell r="Z51">
            <v>45</v>
          </cell>
          <cell r="AA51" t="str">
            <v>-</v>
          </cell>
          <cell r="AB51">
            <v>45</v>
          </cell>
        </row>
        <row r="52">
          <cell r="A52" t="str">
            <v>4.20,0&lt;=4.23,0</v>
          </cell>
          <cell r="B52">
            <v>24</v>
          </cell>
          <cell r="C52">
            <v>221</v>
          </cell>
          <cell r="D52">
            <v>46</v>
          </cell>
          <cell r="E52" t="str">
            <v xml:space="preserve"> - </v>
          </cell>
          <cell r="F52">
            <v>46</v>
          </cell>
          <cell r="G52" t="str">
            <v xml:space="preserve"> - </v>
          </cell>
          <cell r="H52">
            <v>25</v>
          </cell>
          <cell r="I52" t="str">
            <v xml:space="preserve"> - </v>
          </cell>
          <cell r="J52">
            <v>25</v>
          </cell>
          <cell r="K52" t="str">
            <v xml:space="preserve"> - </v>
          </cell>
          <cell r="L52">
            <v>46</v>
          </cell>
          <cell r="M52">
            <v>12</v>
          </cell>
          <cell r="N52">
            <v>46</v>
          </cell>
          <cell r="O52" t="str">
            <v>4.50,0&lt;=4.53,0</v>
          </cell>
          <cell r="P52">
            <v>24</v>
          </cell>
          <cell r="Q52">
            <v>206</v>
          </cell>
          <cell r="R52">
            <v>46</v>
          </cell>
          <cell r="S52" t="str">
            <v>-</v>
          </cell>
          <cell r="T52">
            <v>46</v>
          </cell>
          <cell r="U52" t="str">
            <v xml:space="preserve"> - </v>
          </cell>
          <cell r="V52">
            <v>25</v>
          </cell>
          <cell r="W52">
            <v>10.6</v>
          </cell>
          <cell r="X52">
            <v>25</v>
          </cell>
          <cell r="Y52" t="str">
            <v xml:space="preserve"> - </v>
          </cell>
          <cell r="Z52">
            <v>46</v>
          </cell>
          <cell r="AA52" t="str">
            <v>-</v>
          </cell>
          <cell r="AB52">
            <v>46</v>
          </cell>
        </row>
        <row r="53">
          <cell r="A53" t="str">
            <v>4.23,0&lt;=4.26,0</v>
          </cell>
          <cell r="B53">
            <v>23</v>
          </cell>
          <cell r="C53">
            <v>222</v>
          </cell>
          <cell r="D53">
            <v>47</v>
          </cell>
          <cell r="E53">
            <v>34</v>
          </cell>
          <cell r="F53">
            <v>47</v>
          </cell>
          <cell r="G53">
            <v>5.5</v>
          </cell>
          <cell r="H53">
            <v>24</v>
          </cell>
          <cell r="I53">
            <v>10</v>
          </cell>
          <cell r="J53">
            <v>24</v>
          </cell>
          <cell r="K53">
            <v>16</v>
          </cell>
          <cell r="L53">
            <v>47</v>
          </cell>
          <cell r="M53" t="str">
            <v xml:space="preserve"> - </v>
          </cell>
          <cell r="N53">
            <v>47</v>
          </cell>
          <cell r="O53" t="str">
            <v>4.53,0&lt;=4.56,0</v>
          </cell>
          <cell r="P53">
            <v>23</v>
          </cell>
          <cell r="Q53">
            <v>207</v>
          </cell>
          <cell r="R53">
            <v>47</v>
          </cell>
          <cell r="S53">
            <v>31</v>
          </cell>
          <cell r="T53">
            <v>47</v>
          </cell>
          <cell r="U53">
            <v>5.8</v>
          </cell>
          <cell r="V53">
            <v>24</v>
          </cell>
          <cell r="W53" t="str">
            <v xml:space="preserve"> - </v>
          </cell>
          <cell r="X53">
            <v>24</v>
          </cell>
          <cell r="Y53">
            <v>20</v>
          </cell>
          <cell r="Z53">
            <v>47</v>
          </cell>
          <cell r="AA53">
            <v>29</v>
          </cell>
          <cell r="AB53">
            <v>47</v>
          </cell>
        </row>
        <row r="54">
          <cell r="A54" t="str">
            <v>4.26,0&lt;=4.29,0</v>
          </cell>
          <cell r="B54">
            <v>22</v>
          </cell>
          <cell r="C54">
            <v>223</v>
          </cell>
          <cell r="D54">
            <v>48</v>
          </cell>
          <cell r="E54" t="str">
            <v xml:space="preserve"> - </v>
          </cell>
          <cell r="F54">
            <v>48</v>
          </cell>
          <cell r="G54" t="str">
            <v xml:space="preserve"> - </v>
          </cell>
          <cell r="H54">
            <v>23</v>
          </cell>
          <cell r="I54" t="str">
            <v xml:space="preserve"> - </v>
          </cell>
          <cell r="J54">
            <v>23</v>
          </cell>
          <cell r="K54" t="str">
            <v xml:space="preserve"> - </v>
          </cell>
          <cell r="L54">
            <v>48</v>
          </cell>
          <cell r="M54" t="str">
            <v>-</v>
          </cell>
          <cell r="N54">
            <v>48</v>
          </cell>
          <cell r="O54" t="str">
            <v>4.56,0&lt;=4.59,0</v>
          </cell>
          <cell r="P54">
            <v>22</v>
          </cell>
          <cell r="Q54">
            <v>208</v>
          </cell>
          <cell r="R54">
            <v>48</v>
          </cell>
          <cell r="S54" t="str">
            <v>-</v>
          </cell>
          <cell r="T54">
            <v>48</v>
          </cell>
          <cell r="U54" t="str">
            <v xml:space="preserve"> - </v>
          </cell>
          <cell r="V54">
            <v>23</v>
          </cell>
          <cell r="W54">
            <v>10.7</v>
          </cell>
          <cell r="X54">
            <v>23</v>
          </cell>
          <cell r="Y54" t="str">
            <v xml:space="preserve"> - </v>
          </cell>
          <cell r="Z54">
            <v>48</v>
          </cell>
          <cell r="AA54" t="str">
            <v>-</v>
          </cell>
          <cell r="AB54">
            <v>48</v>
          </cell>
        </row>
        <row r="55">
          <cell r="A55" t="str">
            <v>4.29,0&lt;=4.32,0</v>
          </cell>
          <cell r="B55">
            <v>21</v>
          </cell>
          <cell r="C55">
            <v>224</v>
          </cell>
          <cell r="D55">
            <v>49</v>
          </cell>
          <cell r="E55" t="str">
            <v>-</v>
          </cell>
          <cell r="F55">
            <v>49</v>
          </cell>
          <cell r="G55" t="str">
            <v xml:space="preserve"> - </v>
          </cell>
          <cell r="H55">
            <v>22</v>
          </cell>
          <cell r="I55">
            <v>10.1</v>
          </cell>
          <cell r="J55">
            <v>22</v>
          </cell>
          <cell r="K55" t="str">
            <v>-</v>
          </cell>
          <cell r="L55">
            <v>49</v>
          </cell>
          <cell r="M55" t="str">
            <v xml:space="preserve"> - </v>
          </cell>
          <cell r="N55">
            <v>49</v>
          </cell>
          <cell r="O55" t="str">
            <v>4.59,0&lt;=5.02,0</v>
          </cell>
          <cell r="P55">
            <v>21</v>
          </cell>
          <cell r="Q55">
            <v>209</v>
          </cell>
          <cell r="R55">
            <v>49</v>
          </cell>
          <cell r="S55" t="str">
            <v xml:space="preserve"> - </v>
          </cell>
          <cell r="T55">
            <v>49</v>
          </cell>
          <cell r="U55" t="str">
            <v xml:space="preserve"> - </v>
          </cell>
          <cell r="V55">
            <v>22</v>
          </cell>
          <cell r="W55" t="str">
            <v xml:space="preserve"> - </v>
          </cell>
          <cell r="X55">
            <v>22</v>
          </cell>
          <cell r="Y55" t="str">
            <v>-</v>
          </cell>
          <cell r="Z55">
            <v>49</v>
          </cell>
          <cell r="AA55" t="str">
            <v>-</v>
          </cell>
          <cell r="AB55">
            <v>49</v>
          </cell>
        </row>
        <row r="56">
          <cell r="A56" t="str">
            <v>4.32,0&lt;=4.35,0</v>
          </cell>
          <cell r="B56">
            <v>20</v>
          </cell>
          <cell r="C56">
            <v>225</v>
          </cell>
          <cell r="D56">
            <v>50</v>
          </cell>
          <cell r="E56">
            <v>35</v>
          </cell>
          <cell r="F56">
            <v>50</v>
          </cell>
          <cell r="G56">
            <v>5.6</v>
          </cell>
          <cell r="H56">
            <v>21</v>
          </cell>
          <cell r="I56" t="str">
            <v xml:space="preserve"> - </v>
          </cell>
          <cell r="J56">
            <v>21</v>
          </cell>
          <cell r="K56">
            <v>17</v>
          </cell>
          <cell r="L56">
            <v>50</v>
          </cell>
          <cell r="M56">
            <v>13</v>
          </cell>
          <cell r="N56">
            <v>50</v>
          </cell>
          <cell r="O56" t="str">
            <v>5.02,0&lt;=5.05,0</v>
          </cell>
          <cell r="P56">
            <v>20</v>
          </cell>
          <cell r="Q56">
            <v>210</v>
          </cell>
          <cell r="R56">
            <v>50</v>
          </cell>
          <cell r="S56">
            <v>32</v>
          </cell>
          <cell r="T56">
            <v>50</v>
          </cell>
          <cell r="U56">
            <v>5.9</v>
          </cell>
          <cell r="V56">
            <v>21</v>
          </cell>
          <cell r="W56">
            <v>10.8</v>
          </cell>
          <cell r="X56">
            <v>21</v>
          </cell>
          <cell r="Y56">
            <v>21</v>
          </cell>
          <cell r="Z56">
            <v>50</v>
          </cell>
          <cell r="AA56">
            <v>30</v>
          </cell>
          <cell r="AB56">
            <v>50</v>
          </cell>
        </row>
        <row r="57">
          <cell r="A57" t="str">
            <v>4.35,0&lt;=4.38,0</v>
          </cell>
          <cell r="B57">
            <v>19</v>
          </cell>
          <cell r="C57">
            <v>226</v>
          </cell>
          <cell r="D57">
            <v>51</v>
          </cell>
          <cell r="E57" t="str">
            <v>-</v>
          </cell>
          <cell r="F57">
            <v>51</v>
          </cell>
          <cell r="G57" t="str">
            <v xml:space="preserve"> - </v>
          </cell>
          <cell r="H57">
            <v>20</v>
          </cell>
          <cell r="I57">
            <v>10.199999999999999</v>
          </cell>
          <cell r="J57">
            <v>20</v>
          </cell>
          <cell r="K57" t="str">
            <v>-</v>
          </cell>
          <cell r="L57">
            <v>51</v>
          </cell>
          <cell r="M57" t="str">
            <v>-</v>
          </cell>
          <cell r="N57">
            <v>51</v>
          </cell>
          <cell r="O57" t="str">
            <v>5.05,0&lt;=5.09,0</v>
          </cell>
          <cell r="P57">
            <v>19</v>
          </cell>
          <cell r="Q57">
            <v>212</v>
          </cell>
          <cell r="R57">
            <v>51</v>
          </cell>
          <cell r="S57" t="str">
            <v>-</v>
          </cell>
          <cell r="T57">
            <v>51</v>
          </cell>
          <cell r="U57" t="str">
            <v xml:space="preserve"> - </v>
          </cell>
          <cell r="V57">
            <v>20</v>
          </cell>
          <cell r="W57" t="str">
            <v xml:space="preserve"> - </v>
          </cell>
          <cell r="X57">
            <v>20</v>
          </cell>
          <cell r="Y57" t="str">
            <v>-</v>
          </cell>
          <cell r="Z57">
            <v>51</v>
          </cell>
          <cell r="AA57" t="str">
            <v>-</v>
          </cell>
          <cell r="AB57">
            <v>51</v>
          </cell>
        </row>
        <row r="58">
          <cell r="A58" t="str">
            <v>4.38,0&lt;=4.41,0</v>
          </cell>
          <cell r="B58">
            <v>18</v>
          </cell>
          <cell r="C58">
            <v>227</v>
          </cell>
          <cell r="D58">
            <v>52</v>
          </cell>
          <cell r="E58">
            <v>36</v>
          </cell>
          <cell r="F58">
            <v>52</v>
          </cell>
          <cell r="G58" t="str">
            <v xml:space="preserve"> - </v>
          </cell>
          <cell r="H58">
            <v>19</v>
          </cell>
          <cell r="I58" t="str">
            <v xml:space="preserve"> - </v>
          </cell>
          <cell r="J58">
            <v>19</v>
          </cell>
          <cell r="K58">
            <v>18</v>
          </cell>
          <cell r="L58">
            <v>52</v>
          </cell>
          <cell r="M58" t="str">
            <v xml:space="preserve"> - </v>
          </cell>
          <cell r="N58">
            <v>52</v>
          </cell>
          <cell r="O58" t="str">
            <v>5.09,0&lt;=5.13,0</v>
          </cell>
          <cell r="P58">
            <v>18</v>
          </cell>
          <cell r="Q58">
            <v>214</v>
          </cell>
          <cell r="R58">
            <v>52</v>
          </cell>
          <cell r="S58">
            <v>33</v>
          </cell>
          <cell r="T58">
            <v>52</v>
          </cell>
          <cell r="U58" t="str">
            <v xml:space="preserve"> - </v>
          </cell>
          <cell r="V58">
            <v>19</v>
          </cell>
          <cell r="W58">
            <v>10.9</v>
          </cell>
          <cell r="X58">
            <v>19</v>
          </cell>
          <cell r="Y58">
            <v>22</v>
          </cell>
          <cell r="Z58">
            <v>52</v>
          </cell>
          <cell r="AA58">
            <v>31</v>
          </cell>
          <cell r="AB58">
            <v>52</v>
          </cell>
        </row>
        <row r="59">
          <cell r="A59" t="str">
            <v>4.41,0&lt;=4.44,0</v>
          </cell>
          <cell r="B59">
            <v>17</v>
          </cell>
          <cell r="C59">
            <v>228</v>
          </cell>
          <cell r="D59">
            <v>53</v>
          </cell>
          <cell r="E59" t="str">
            <v>-</v>
          </cell>
          <cell r="F59">
            <v>53</v>
          </cell>
          <cell r="G59">
            <v>5.7</v>
          </cell>
          <cell r="H59">
            <v>18</v>
          </cell>
          <cell r="I59">
            <v>10.3</v>
          </cell>
          <cell r="J59">
            <v>18</v>
          </cell>
          <cell r="K59" t="str">
            <v>-</v>
          </cell>
          <cell r="L59">
            <v>53</v>
          </cell>
          <cell r="M59">
            <v>14</v>
          </cell>
          <cell r="N59">
            <v>53</v>
          </cell>
          <cell r="O59" t="str">
            <v>5.13,0&lt;=5.17,0</v>
          </cell>
          <cell r="P59">
            <v>17</v>
          </cell>
          <cell r="Q59">
            <v>216</v>
          </cell>
          <cell r="R59">
            <v>53</v>
          </cell>
          <cell r="S59" t="str">
            <v xml:space="preserve"> - </v>
          </cell>
          <cell r="T59">
            <v>53</v>
          </cell>
          <cell r="U59">
            <v>6</v>
          </cell>
          <cell r="V59">
            <v>18</v>
          </cell>
          <cell r="W59">
            <v>11</v>
          </cell>
          <cell r="X59">
            <v>18</v>
          </cell>
          <cell r="Y59" t="str">
            <v>-</v>
          </cell>
          <cell r="Z59">
            <v>53</v>
          </cell>
          <cell r="AA59" t="str">
            <v>-</v>
          </cell>
          <cell r="AB59">
            <v>53</v>
          </cell>
        </row>
        <row r="60">
          <cell r="A60" t="str">
            <v>4.44,0&lt;=4.47,0</v>
          </cell>
          <cell r="B60">
            <v>16</v>
          </cell>
          <cell r="C60">
            <v>229</v>
          </cell>
          <cell r="D60">
            <v>54</v>
          </cell>
          <cell r="E60">
            <v>37</v>
          </cell>
          <cell r="F60">
            <v>54</v>
          </cell>
          <cell r="G60" t="str">
            <v xml:space="preserve"> - </v>
          </cell>
          <cell r="H60">
            <v>17</v>
          </cell>
          <cell r="I60" t="str">
            <v xml:space="preserve"> - </v>
          </cell>
          <cell r="J60">
            <v>17</v>
          </cell>
          <cell r="K60">
            <v>19</v>
          </cell>
          <cell r="L60">
            <v>54</v>
          </cell>
          <cell r="M60" t="str">
            <v>-</v>
          </cell>
          <cell r="N60">
            <v>54</v>
          </cell>
          <cell r="O60" t="str">
            <v>5.17,0&lt;=5.21,0</v>
          </cell>
          <cell r="P60">
            <v>16</v>
          </cell>
          <cell r="Q60">
            <v>218</v>
          </cell>
          <cell r="R60">
            <v>54</v>
          </cell>
          <cell r="S60">
            <v>34</v>
          </cell>
          <cell r="T60">
            <v>54</v>
          </cell>
          <cell r="U60" t="str">
            <v xml:space="preserve"> - </v>
          </cell>
          <cell r="V60">
            <v>17</v>
          </cell>
          <cell r="W60">
            <v>11.1</v>
          </cell>
          <cell r="X60">
            <v>17</v>
          </cell>
          <cell r="Y60">
            <v>23</v>
          </cell>
          <cell r="Z60">
            <v>54</v>
          </cell>
          <cell r="AA60">
            <v>32</v>
          </cell>
          <cell r="AB60">
            <v>54</v>
          </cell>
        </row>
        <row r="61">
          <cell r="A61" t="str">
            <v>4.47,0&lt;=4.50,0</v>
          </cell>
          <cell r="B61">
            <v>15</v>
          </cell>
          <cell r="C61">
            <v>230</v>
          </cell>
          <cell r="D61">
            <v>55</v>
          </cell>
          <cell r="E61" t="str">
            <v>-</v>
          </cell>
          <cell r="F61">
            <v>55</v>
          </cell>
          <cell r="G61" t="str">
            <v xml:space="preserve"> - </v>
          </cell>
          <cell r="H61">
            <v>16</v>
          </cell>
          <cell r="I61">
            <v>10.4</v>
          </cell>
          <cell r="J61">
            <v>16</v>
          </cell>
          <cell r="K61" t="str">
            <v>-</v>
          </cell>
          <cell r="L61">
            <v>55</v>
          </cell>
          <cell r="M61" t="str">
            <v xml:space="preserve"> - </v>
          </cell>
          <cell r="N61">
            <v>55</v>
          </cell>
          <cell r="O61" t="str">
            <v>5.21,0&lt;=5.25,0</v>
          </cell>
          <cell r="P61">
            <v>15</v>
          </cell>
          <cell r="Q61">
            <v>220</v>
          </cell>
          <cell r="R61">
            <v>55</v>
          </cell>
          <cell r="S61" t="str">
            <v>-</v>
          </cell>
          <cell r="T61">
            <v>55</v>
          </cell>
          <cell r="U61" t="str">
            <v xml:space="preserve"> - </v>
          </cell>
          <cell r="V61">
            <v>16</v>
          </cell>
          <cell r="W61">
            <v>11.2</v>
          </cell>
          <cell r="X61">
            <v>16</v>
          </cell>
          <cell r="Y61" t="str">
            <v>-</v>
          </cell>
          <cell r="Z61">
            <v>55</v>
          </cell>
          <cell r="AA61">
            <v>33</v>
          </cell>
          <cell r="AB61">
            <v>55</v>
          </cell>
        </row>
        <row r="62">
          <cell r="A62" t="str">
            <v>4.50,0&lt;=4.54,0</v>
          </cell>
          <cell r="B62">
            <v>14</v>
          </cell>
          <cell r="C62">
            <v>232</v>
          </cell>
          <cell r="D62">
            <v>56</v>
          </cell>
          <cell r="E62">
            <v>38</v>
          </cell>
          <cell r="F62">
            <v>56</v>
          </cell>
          <cell r="G62">
            <v>5.8</v>
          </cell>
          <cell r="H62">
            <v>15</v>
          </cell>
          <cell r="I62">
            <v>10.5</v>
          </cell>
          <cell r="J62">
            <v>15</v>
          </cell>
          <cell r="K62">
            <v>20</v>
          </cell>
          <cell r="L62">
            <v>56</v>
          </cell>
          <cell r="M62">
            <v>15</v>
          </cell>
          <cell r="N62">
            <v>56</v>
          </cell>
          <cell r="O62" t="str">
            <v>5.25,0&lt;=5.29,0</v>
          </cell>
          <cell r="P62">
            <v>14</v>
          </cell>
          <cell r="Q62">
            <v>222</v>
          </cell>
          <cell r="R62">
            <v>56</v>
          </cell>
          <cell r="S62">
            <v>35</v>
          </cell>
          <cell r="T62">
            <v>56</v>
          </cell>
          <cell r="U62">
            <v>6.1</v>
          </cell>
          <cell r="V62">
            <v>15</v>
          </cell>
          <cell r="W62">
            <v>11.3</v>
          </cell>
          <cell r="X62">
            <v>15</v>
          </cell>
          <cell r="Y62">
            <v>24</v>
          </cell>
          <cell r="Z62">
            <v>56</v>
          </cell>
          <cell r="AA62">
            <v>34</v>
          </cell>
          <cell r="AB62">
            <v>56</v>
          </cell>
        </row>
        <row r="63">
          <cell r="A63" t="str">
            <v>4.54,0&lt;=4.58,0</v>
          </cell>
          <cell r="B63">
            <v>13</v>
          </cell>
          <cell r="C63">
            <v>234</v>
          </cell>
          <cell r="D63">
            <v>57</v>
          </cell>
          <cell r="E63" t="str">
            <v>-</v>
          </cell>
          <cell r="F63">
            <v>57</v>
          </cell>
          <cell r="G63" t="str">
            <v xml:space="preserve"> -</v>
          </cell>
          <cell r="H63">
            <v>14</v>
          </cell>
          <cell r="I63">
            <v>10.6</v>
          </cell>
          <cell r="J63">
            <v>14</v>
          </cell>
          <cell r="K63" t="str">
            <v>-</v>
          </cell>
          <cell r="L63">
            <v>57</v>
          </cell>
          <cell r="M63" t="str">
            <v>-</v>
          </cell>
          <cell r="N63">
            <v>57</v>
          </cell>
          <cell r="O63" t="str">
            <v>5.29,0&lt;=5.33,0</v>
          </cell>
          <cell r="P63">
            <v>13</v>
          </cell>
          <cell r="Q63">
            <v>224</v>
          </cell>
          <cell r="R63">
            <v>57</v>
          </cell>
          <cell r="S63" t="str">
            <v>-</v>
          </cell>
          <cell r="T63">
            <v>57</v>
          </cell>
          <cell r="U63" t="str">
            <v xml:space="preserve"> - </v>
          </cell>
          <cell r="V63">
            <v>14</v>
          </cell>
          <cell r="W63">
            <v>11.4</v>
          </cell>
          <cell r="X63">
            <v>14</v>
          </cell>
          <cell r="Y63" t="str">
            <v>-</v>
          </cell>
          <cell r="Z63">
            <v>57</v>
          </cell>
          <cell r="AA63">
            <v>35</v>
          </cell>
          <cell r="AB63">
            <v>57</v>
          </cell>
        </row>
        <row r="64">
          <cell r="A64" t="str">
            <v>4.58,0&lt;=5.02,0</v>
          </cell>
          <cell r="B64">
            <v>12</v>
          </cell>
          <cell r="C64">
            <v>236</v>
          </cell>
          <cell r="D64">
            <v>58</v>
          </cell>
          <cell r="E64">
            <v>39</v>
          </cell>
          <cell r="F64">
            <v>58</v>
          </cell>
          <cell r="G64" t="str">
            <v xml:space="preserve"> - </v>
          </cell>
          <cell r="H64">
            <v>13</v>
          </cell>
          <cell r="I64">
            <v>10.7</v>
          </cell>
          <cell r="J64">
            <v>13</v>
          </cell>
          <cell r="K64">
            <v>21</v>
          </cell>
          <cell r="L64">
            <v>58</v>
          </cell>
          <cell r="M64">
            <v>16</v>
          </cell>
          <cell r="N64">
            <v>58</v>
          </cell>
          <cell r="O64" t="str">
            <v>5/33,0&lt;=5.37,0</v>
          </cell>
          <cell r="P64">
            <v>12</v>
          </cell>
          <cell r="Q64">
            <v>226</v>
          </cell>
          <cell r="R64">
            <v>58</v>
          </cell>
          <cell r="S64">
            <v>36</v>
          </cell>
          <cell r="T64">
            <v>58</v>
          </cell>
          <cell r="U64" t="str">
            <v xml:space="preserve"> - </v>
          </cell>
          <cell r="V64">
            <v>13</v>
          </cell>
          <cell r="W64">
            <v>11.5</v>
          </cell>
          <cell r="X64">
            <v>13</v>
          </cell>
          <cell r="Y64">
            <v>25</v>
          </cell>
          <cell r="Z64">
            <v>58</v>
          </cell>
          <cell r="AA64">
            <v>36</v>
          </cell>
          <cell r="AB64">
            <v>58</v>
          </cell>
        </row>
        <row r="65">
          <cell r="A65" t="str">
            <v>5.02,0&lt;=5.06,0</v>
          </cell>
          <cell r="B65">
            <v>11</v>
          </cell>
          <cell r="C65">
            <v>238</v>
          </cell>
          <cell r="D65">
            <v>59</v>
          </cell>
          <cell r="E65" t="str">
            <v>-</v>
          </cell>
          <cell r="F65">
            <v>59</v>
          </cell>
          <cell r="G65">
            <v>5.9</v>
          </cell>
          <cell r="H65">
            <v>12</v>
          </cell>
          <cell r="I65">
            <v>10.8</v>
          </cell>
          <cell r="J65">
            <v>12</v>
          </cell>
          <cell r="K65" t="str">
            <v>-</v>
          </cell>
          <cell r="L65">
            <v>59</v>
          </cell>
          <cell r="M65" t="str">
            <v xml:space="preserve"> - </v>
          </cell>
          <cell r="N65">
            <v>59</v>
          </cell>
          <cell r="O65" t="str">
            <v>5.37,0&lt;=5.41,0</v>
          </cell>
          <cell r="P65">
            <v>11</v>
          </cell>
          <cell r="Q65">
            <v>228</v>
          </cell>
          <cell r="R65">
            <v>59</v>
          </cell>
          <cell r="S65" t="str">
            <v>-</v>
          </cell>
          <cell r="T65">
            <v>59</v>
          </cell>
          <cell r="U65">
            <v>6.2</v>
          </cell>
          <cell r="V65">
            <v>12</v>
          </cell>
          <cell r="W65">
            <v>11.6</v>
          </cell>
          <cell r="X65">
            <v>12</v>
          </cell>
          <cell r="Y65" t="str">
            <v>-</v>
          </cell>
          <cell r="Z65">
            <v>59</v>
          </cell>
          <cell r="AA65">
            <v>37</v>
          </cell>
          <cell r="AB65">
            <v>59</v>
          </cell>
        </row>
        <row r="66">
          <cell r="A66" t="str">
            <v>5.06,0&lt;=5.10,0</v>
          </cell>
          <cell r="B66">
            <v>10</v>
          </cell>
          <cell r="C66">
            <v>240</v>
          </cell>
          <cell r="D66">
            <v>60</v>
          </cell>
          <cell r="E66">
            <v>40</v>
          </cell>
          <cell r="F66">
            <v>60</v>
          </cell>
          <cell r="G66" t="str">
            <v xml:space="preserve"> - </v>
          </cell>
          <cell r="H66">
            <v>11</v>
          </cell>
          <cell r="I66">
            <v>10.9</v>
          </cell>
          <cell r="J66">
            <v>11</v>
          </cell>
          <cell r="K66">
            <v>22</v>
          </cell>
          <cell r="L66">
            <v>60</v>
          </cell>
          <cell r="M66">
            <v>17</v>
          </cell>
          <cell r="N66">
            <v>60</v>
          </cell>
          <cell r="O66" t="str">
            <v>5.41,0&lt;=5.45,0</v>
          </cell>
          <cell r="P66">
            <v>10</v>
          </cell>
          <cell r="Q66">
            <v>230</v>
          </cell>
          <cell r="R66">
            <v>60</v>
          </cell>
          <cell r="S66">
            <v>37</v>
          </cell>
          <cell r="T66">
            <v>60</v>
          </cell>
          <cell r="U66" t="str">
            <v xml:space="preserve"> - </v>
          </cell>
          <cell r="V66">
            <v>11</v>
          </cell>
          <cell r="W66">
            <v>11.7</v>
          </cell>
          <cell r="X66">
            <v>11</v>
          </cell>
          <cell r="Y66">
            <v>26</v>
          </cell>
          <cell r="Z66">
            <v>60</v>
          </cell>
          <cell r="AA66">
            <v>38</v>
          </cell>
          <cell r="AB66">
            <v>60</v>
          </cell>
        </row>
        <row r="67">
          <cell r="A67" t="str">
            <v>5.10,0&lt;=5.15,0</v>
          </cell>
          <cell r="B67">
            <v>9</v>
          </cell>
          <cell r="C67">
            <v>242</v>
          </cell>
          <cell r="D67">
            <v>61</v>
          </cell>
          <cell r="E67" t="str">
            <v>-</v>
          </cell>
          <cell r="F67">
            <v>61</v>
          </cell>
          <cell r="G67" t="str">
            <v xml:space="preserve"> - </v>
          </cell>
          <cell r="H67">
            <v>10</v>
          </cell>
          <cell r="I67">
            <v>11</v>
          </cell>
          <cell r="J67">
            <v>10</v>
          </cell>
          <cell r="K67" t="str">
            <v>-</v>
          </cell>
          <cell r="L67">
            <v>61</v>
          </cell>
          <cell r="M67" t="str">
            <v xml:space="preserve"> - </v>
          </cell>
          <cell r="N67">
            <v>61</v>
          </cell>
          <cell r="O67" t="str">
            <v>5.45,0&lt;=5.50,0</v>
          </cell>
          <cell r="P67">
            <v>9</v>
          </cell>
          <cell r="Q67">
            <v>232</v>
          </cell>
          <cell r="R67">
            <v>61</v>
          </cell>
          <cell r="S67" t="str">
            <v>-</v>
          </cell>
          <cell r="T67">
            <v>61</v>
          </cell>
          <cell r="U67" t="str">
            <v xml:space="preserve"> - </v>
          </cell>
          <cell r="V67">
            <v>10</v>
          </cell>
          <cell r="W67">
            <v>11.8</v>
          </cell>
          <cell r="X67">
            <v>10</v>
          </cell>
          <cell r="Y67" t="str">
            <v>-</v>
          </cell>
          <cell r="Z67">
            <v>61</v>
          </cell>
          <cell r="AA67">
            <v>40</v>
          </cell>
          <cell r="AB67">
            <v>61</v>
          </cell>
        </row>
        <row r="68">
          <cell r="A68" t="str">
            <v>5.15,0&lt;=5.20,0</v>
          </cell>
          <cell r="B68">
            <v>8</v>
          </cell>
          <cell r="C68">
            <v>244</v>
          </cell>
          <cell r="D68">
            <v>62</v>
          </cell>
          <cell r="E68">
            <v>41</v>
          </cell>
          <cell r="F68">
            <v>62</v>
          </cell>
          <cell r="G68">
            <v>6</v>
          </cell>
          <cell r="H68">
            <v>9</v>
          </cell>
          <cell r="I68">
            <v>11.1</v>
          </cell>
          <cell r="J68">
            <v>9</v>
          </cell>
          <cell r="K68">
            <v>23</v>
          </cell>
          <cell r="L68">
            <v>62</v>
          </cell>
          <cell r="M68">
            <v>18</v>
          </cell>
          <cell r="N68">
            <v>62</v>
          </cell>
          <cell r="O68" t="str">
            <v>5.50,0&lt;=5.55,0</v>
          </cell>
          <cell r="P68">
            <v>8</v>
          </cell>
          <cell r="Q68">
            <v>234</v>
          </cell>
          <cell r="R68">
            <v>62</v>
          </cell>
          <cell r="S68">
            <v>38</v>
          </cell>
          <cell r="T68">
            <v>62</v>
          </cell>
          <cell r="U68">
            <v>6.3</v>
          </cell>
          <cell r="V68">
            <v>9</v>
          </cell>
          <cell r="W68">
            <v>11.9</v>
          </cell>
          <cell r="X68">
            <v>9</v>
          </cell>
          <cell r="Y68">
            <v>27</v>
          </cell>
          <cell r="Z68">
            <v>62</v>
          </cell>
          <cell r="AA68">
            <v>42</v>
          </cell>
          <cell r="AB68">
            <v>62</v>
          </cell>
        </row>
        <row r="69">
          <cell r="A69" t="str">
            <v>5.20,0&lt;=5.25,0</v>
          </cell>
          <cell r="B69">
            <v>7</v>
          </cell>
          <cell r="C69">
            <v>246</v>
          </cell>
          <cell r="D69">
            <v>63</v>
          </cell>
          <cell r="E69" t="str">
            <v>-</v>
          </cell>
          <cell r="F69">
            <v>63</v>
          </cell>
          <cell r="G69" t="str">
            <v xml:space="preserve"> - </v>
          </cell>
          <cell r="H69">
            <v>8</v>
          </cell>
          <cell r="I69">
            <v>11.2</v>
          </cell>
          <cell r="J69">
            <v>8</v>
          </cell>
          <cell r="K69">
            <v>24</v>
          </cell>
          <cell r="L69">
            <v>63</v>
          </cell>
          <cell r="M69">
            <v>19</v>
          </cell>
          <cell r="N69">
            <v>63</v>
          </cell>
          <cell r="O69" t="str">
            <v>5.55,0&lt;=6.00,0</v>
          </cell>
          <cell r="P69">
            <v>7</v>
          </cell>
          <cell r="Q69">
            <v>236</v>
          </cell>
          <cell r="R69">
            <v>63</v>
          </cell>
          <cell r="S69" t="str">
            <v>-</v>
          </cell>
          <cell r="T69">
            <v>63</v>
          </cell>
          <cell r="U69" t="str">
            <v xml:space="preserve"> - </v>
          </cell>
          <cell r="V69">
            <v>8</v>
          </cell>
          <cell r="W69">
            <v>12</v>
          </cell>
          <cell r="X69">
            <v>8</v>
          </cell>
          <cell r="Y69">
            <v>28</v>
          </cell>
          <cell r="Z69">
            <v>63</v>
          </cell>
          <cell r="AA69">
            <v>44</v>
          </cell>
          <cell r="AB69">
            <v>63</v>
          </cell>
        </row>
        <row r="70">
          <cell r="A70" t="str">
            <v>5.25,0&lt;=5.30,0</v>
          </cell>
          <cell r="B70">
            <v>6</v>
          </cell>
          <cell r="C70">
            <v>248</v>
          </cell>
          <cell r="D70">
            <v>64</v>
          </cell>
          <cell r="E70">
            <v>42</v>
          </cell>
          <cell r="F70">
            <v>64</v>
          </cell>
          <cell r="G70">
            <v>6.1</v>
          </cell>
          <cell r="H70">
            <v>7</v>
          </cell>
          <cell r="I70">
            <v>11.3</v>
          </cell>
          <cell r="J70">
            <v>7</v>
          </cell>
          <cell r="K70">
            <v>25</v>
          </cell>
          <cell r="L70">
            <v>64</v>
          </cell>
          <cell r="M70">
            <v>20</v>
          </cell>
          <cell r="N70">
            <v>64</v>
          </cell>
          <cell r="O70" t="str">
            <v>6.00,0&lt;=6.05,0</v>
          </cell>
          <cell r="P70">
            <v>6</v>
          </cell>
          <cell r="Q70">
            <v>238</v>
          </cell>
          <cell r="R70">
            <v>64</v>
          </cell>
          <cell r="S70">
            <v>39</v>
          </cell>
          <cell r="T70">
            <v>64</v>
          </cell>
          <cell r="U70">
            <v>6.4</v>
          </cell>
          <cell r="V70">
            <v>7</v>
          </cell>
          <cell r="W70">
            <v>12.1</v>
          </cell>
          <cell r="X70">
            <v>7</v>
          </cell>
          <cell r="Y70">
            <v>29</v>
          </cell>
          <cell r="Z70">
            <v>64</v>
          </cell>
          <cell r="AA70">
            <v>46</v>
          </cell>
          <cell r="AB70">
            <v>64</v>
          </cell>
        </row>
        <row r="71">
          <cell r="A71" t="str">
            <v>5.30,0&lt;=5.35,0</v>
          </cell>
          <cell r="B71">
            <v>5</v>
          </cell>
          <cell r="C71">
            <v>250</v>
          </cell>
          <cell r="D71">
            <v>65</v>
          </cell>
          <cell r="E71" t="str">
            <v>-</v>
          </cell>
          <cell r="F71">
            <v>65</v>
          </cell>
          <cell r="G71" t="str">
            <v xml:space="preserve"> - </v>
          </cell>
          <cell r="H71">
            <v>6</v>
          </cell>
          <cell r="I71">
            <v>11.4</v>
          </cell>
          <cell r="J71">
            <v>6</v>
          </cell>
          <cell r="K71">
            <v>26</v>
          </cell>
          <cell r="L71">
            <v>65</v>
          </cell>
          <cell r="M71">
            <v>21</v>
          </cell>
          <cell r="N71">
            <v>65</v>
          </cell>
          <cell r="O71" t="str">
            <v>6.05,0&lt;=6.10,0</v>
          </cell>
          <cell r="P71">
            <v>5</v>
          </cell>
          <cell r="Q71">
            <v>240</v>
          </cell>
          <cell r="R71">
            <v>65</v>
          </cell>
          <cell r="S71" t="str">
            <v>-</v>
          </cell>
          <cell r="T71">
            <v>65</v>
          </cell>
          <cell r="U71" t="str">
            <v xml:space="preserve"> - </v>
          </cell>
          <cell r="V71">
            <v>6</v>
          </cell>
          <cell r="W71">
            <v>12.2</v>
          </cell>
          <cell r="X71">
            <v>6</v>
          </cell>
          <cell r="Y71">
            <v>30</v>
          </cell>
          <cell r="Z71">
            <v>65</v>
          </cell>
          <cell r="AA71">
            <v>48</v>
          </cell>
          <cell r="AB71">
            <v>65</v>
          </cell>
        </row>
        <row r="72">
          <cell r="A72" t="str">
            <v>54.35,0&lt;=5.40,0</v>
          </cell>
          <cell r="B72">
            <v>4</v>
          </cell>
          <cell r="C72">
            <v>252</v>
          </cell>
          <cell r="D72">
            <v>66</v>
          </cell>
          <cell r="E72">
            <v>43</v>
          </cell>
          <cell r="F72">
            <v>66</v>
          </cell>
          <cell r="G72">
            <v>6.2</v>
          </cell>
          <cell r="H72">
            <v>5</v>
          </cell>
          <cell r="I72">
            <v>11.5</v>
          </cell>
          <cell r="J72">
            <v>5</v>
          </cell>
          <cell r="K72">
            <v>27</v>
          </cell>
          <cell r="L72">
            <v>66</v>
          </cell>
          <cell r="M72">
            <v>22</v>
          </cell>
          <cell r="N72">
            <v>66</v>
          </cell>
          <cell r="O72" t="str">
            <v>6.10,0&lt;=6.15,0</v>
          </cell>
          <cell r="P72">
            <v>4</v>
          </cell>
          <cell r="Q72">
            <v>242</v>
          </cell>
          <cell r="R72">
            <v>66</v>
          </cell>
          <cell r="S72">
            <v>40</v>
          </cell>
          <cell r="T72">
            <v>66</v>
          </cell>
          <cell r="U72">
            <v>6.5</v>
          </cell>
          <cell r="V72">
            <v>5</v>
          </cell>
          <cell r="W72">
            <v>12.3</v>
          </cell>
          <cell r="X72">
            <v>6</v>
          </cell>
          <cell r="Y72">
            <v>31</v>
          </cell>
          <cell r="Z72">
            <v>66</v>
          </cell>
          <cell r="AA72">
            <v>50</v>
          </cell>
          <cell r="AB72">
            <v>66</v>
          </cell>
        </row>
        <row r="73">
          <cell r="A73" t="str">
            <v>5.40,0&lt;=5.45,0</v>
          </cell>
          <cell r="B73">
            <v>3</v>
          </cell>
          <cell r="C73">
            <v>254</v>
          </cell>
          <cell r="D73">
            <v>67</v>
          </cell>
          <cell r="E73" t="str">
            <v>-</v>
          </cell>
          <cell r="F73">
            <v>67</v>
          </cell>
          <cell r="G73" t="str">
            <v xml:space="preserve"> - </v>
          </cell>
          <cell r="H73">
            <v>4</v>
          </cell>
          <cell r="I73">
            <v>11.6</v>
          </cell>
          <cell r="J73">
            <v>4</v>
          </cell>
          <cell r="K73">
            <v>28</v>
          </cell>
          <cell r="L73">
            <v>67</v>
          </cell>
          <cell r="M73">
            <v>23</v>
          </cell>
          <cell r="N73">
            <v>67</v>
          </cell>
          <cell r="O73" t="str">
            <v>6.15,0&lt;=6.20,0</v>
          </cell>
          <cell r="P73">
            <v>3</v>
          </cell>
          <cell r="Q73">
            <v>244</v>
          </cell>
          <cell r="R73">
            <v>67</v>
          </cell>
          <cell r="S73" t="str">
            <v>-</v>
          </cell>
          <cell r="T73">
            <v>67</v>
          </cell>
          <cell r="U73" t="str">
            <v xml:space="preserve"> - </v>
          </cell>
          <cell r="V73">
            <v>4</v>
          </cell>
          <cell r="W73">
            <v>12.4</v>
          </cell>
          <cell r="X73">
            <v>5</v>
          </cell>
          <cell r="Y73">
            <v>32</v>
          </cell>
          <cell r="Z73">
            <v>67</v>
          </cell>
          <cell r="AA73">
            <v>52</v>
          </cell>
          <cell r="AB73">
            <v>67</v>
          </cell>
        </row>
        <row r="74">
          <cell r="A74" t="str">
            <v>5.45,0&lt;=5.50,0</v>
          </cell>
          <cell r="B74">
            <v>2</v>
          </cell>
          <cell r="C74">
            <v>256</v>
          </cell>
          <cell r="D74">
            <v>68</v>
          </cell>
          <cell r="E74">
            <v>44</v>
          </cell>
          <cell r="F74">
            <v>68</v>
          </cell>
          <cell r="G74">
            <v>6.3</v>
          </cell>
          <cell r="H74">
            <v>3</v>
          </cell>
          <cell r="I74">
            <v>11.7</v>
          </cell>
          <cell r="J74">
            <v>3</v>
          </cell>
          <cell r="K74">
            <v>29</v>
          </cell>
          <cell r="L74">
            <v>68</v>
          </cell>
          <cell r="M74">
            <v>24</v>
          </cell>
          <cell r="N74">
            <v>68</v>
          </cell>
          <cell r="O74" t="str">
            <v>6.20,0&lt;=6.25,0</v>
          </cell>
          <cell r="P74">
            <v>2</v>
          </cell>
          <cell r="Q74">
            <v>246</v>
          </cell>
          <cell r="R74">
            <v>68</v>
          </cell>
          <cell r="S74">
            <v>41</v>
          </cell>
          <cell r="T74">
            <v>68</v>
          </cell>
          <cell r="U74">
            <v>6.6</v>
          </cell>
          <cell r="V74">
            <v>3</v>
          </cell>
          <cell r="W74">
            <v>12.5</v>
          </cell>
          <cell r="X74">
            <v>5</v>
          </cell>
          <cell r="Y74">
            <v>33</v>
          </cell>
          <cell r="Z74">
            <v>68</v>
          </cell>
          <cell r="AA74">
            <v>54</v>
          </cell>
          <cell r="AB74">
            <v>68</v>
          </cell>
        </row>
        <row r="75">
          <cell r="A75" t="str">
            <v>5.50,0&lt;=5.55,0</v>
          </cell>
          <cell r="B75">
            <v>1</v>
          </cell>
          <cell r="C75">
            <v>258</v>
          </cell>
          <cell r="D75">
            <v>69</v>
          </cell>
          <cell r="E75">
            <v>45</v>
          </cell>
          <cell r="F75">
            <v>69</v>
          </cell>
          <cell r="G75" t="str">
            <v xml:space="preserve"> - </v>
          </cell>
          <cell r="H75">
            <v>2</v>
          </cell>
          <cell r="I75">
            <v>11.8</v>
          </cell>
          <cell r="J75">
            <v>3</v>
          </cell>
          <cell r="K75">
            <v>30</v>
          </cell>
          <cell r="L75">
            <v>69</v>
          </cell>
          <cell r="M75">
            <v>25</v>
          </cell>
          <cell r="N75">
            <v>69</v>
          </cell>
          <cell r="O75" t="str">
            <v>6.25,0&lt;=6.30,0</v>
          </cell>
          <cell r="P75">
            <v>1</v>
          </cell>
          <cell r="Q75">
            <v>248</v>
          </cell>
          <cell r="R75">
            <v>69</v>
          </cell>
          <cell r="S75" t="str">
            <v>-</v>
          </cell>
          <cell r="T75">
            <v>69</v>
          </cell>
          <cell r="U75" t="str">
            <v xml:space="preserve"> - </v>
          </cell>
          <cell r="V75">
            <v>2</v>
          </cell>
          <cell r="W75">
            <v>12.6</v>
          </cell>
          <cell r="X75">
            <v>4</v>
          </cell>
          <cell r="Y75">
            <v>34</v>
          </cell>
          <cell r="Z75">
            <v>69</v>
          </cell>
          <cell r="AA75">
            <v>57</v>
          </cell>
          <cell r="AB75">
            <v>69</v>
          </cell>
        </row>
        <row r="76">
          <cell r="A76" t="str">
            <v>5.55,0</v>
          </cell>
          <cell r="B76">
            <v>1</v>
          </cell>
          <cell r="C76">
            <v>260</v>
          </cell>
          <cell r="D76">
            <v>70</v>
          </cell>
          <cell r="E76">
            <v>46</v>
          </cell>
          <cell r="F76">
            <v>70</v>
          </cell>
          <cell r="G76">
            <v>6.4</v>
          </cell>
          <cell r="H76">
            <v>1</v>
          </cell>
          <cell r="I76">
            <v>11.9</v>
          </cell>
          <cell r="J76">
            <v>2</v>
          </cell>
          <cell r="K76">
            <v>31</v>
          </cell>
          <cell r="L76">
            <v>70</v>
          </cell>
          <cell r="M76">
            <v>26</v>
          </cell>
          <cell r="N76">
            <v>70</v>
          </cell>
          <cell r="O76" t="str">
            <v>6.30,0</v>
          </cell>
          <cell r="P76">
            <v>1</v>
          </cell>
          <cell r="Q76">
            <v>250</v>
          </cell>
          <cell r="R76">
            <v>70</v>
          </cell>
          <cell r="S76">
            <v>42</v>
          </cell>
          <cell r="T76">
            <v>70</v>
          </cell>
          <cell r="U76">
            <v>6.7</v>
          </cell>
          <cell r="V76">
            <v>1</v>
          </cell>
          <cell r="W76">
            <v>12.7</v>
          </cell>
          <cell r="X76">
            <v>4</v>
          </cell>
          <cell r="Y76">
            <v>35</v>
          </cell>
          <cell r="Z76">
            <v>70</v>
          </cell>
          <cell r="AA76">
            <v>60</v>
          </cell>
          <cell r="AB76">
            <v>70</v>
          </cell>
        </row>
        <row r="77">
          <cell r="A77" t="str">
            <v>&gt;5.55,0</v>
          </cell>
          <cell r="B77">
            <v>0</v>
          </cell>
          <cell r="C77" t="str">
            <v>&gt;260</v>
          </cell>
          <cell r="D77">
            <v>70</v>
          </cell>
          <cell r="E77" t="str">
            <v>&gt;46</v>
          </cell>
          <cell r="F77">
            <v>70</v>
          </cell>
          <cell r="G77" t="str">
            <v>&gt;6,4</v>
          </cell>
          <cell r="H77">
            <v>0</v>
          </cell>
          <cell r="I77">
            <v>12</v>
          </cell>
          <cell r="J77">
            <v>2</v>
          </cell>
          <cell r="K77" t="str">
            <v>&gt;31</v>
          </cell>
          <cell r="L77">
            <v>70</v>
          </cell>
          <cell r="M77" t="str">
            <v>&gt;26</v>
          </cell>
          <cell r="N77">
            <v>70</v>
          </cell>
          <cell r="O77" t="str">
            <v>&gt;6.30,0</v>
          </cell>
          <cell r="P77">
            <v>0</v>
          </cell>
          <cell r="Q77" t="str">
            <v>&gt;250</v>
          </cell>
          <cell r="R77">
            <v>70</v>
          </cell>
          <cell r="S77" t="str">
            <v>&gt;42</v>
          </cell>
          <cell r="T77">
            <v>70</v>
          </cell>
          <cell r="U77" t="str">
            <v>&gt;6,7</v>
          </cell>
          <cell r="V77">
            <v>0</v>
          </cell>
          <cell r="W77">
            <v>12.8</v>
          </cell>
          <cell r="X77">
            <v>3</v>
          </cell>
          <cell r="Y77" t="str">
            <v>&gt;35</v>
          </cell>
          <cell r="Z77">
            <v>70</v>
          </cell>
          <cell r="AA77" t="str">
            <v>&gt;60</v>
          </cell>
          <cell r="AB77">
            <v>70</v>
          </cell>
        </row>
        <row r="78">
          <cell r="A78">
            <v>0</v>
          </cell>
          <cell r="B78">
            <v>0</v>
          </cell>
          <cell r="F78">
            <v>0</v>
          </cell>
          <cell r="G78">
            <v>0</v>
          </cell>
          <cell r="H78">
            <v>0</v>
          </cell>
          <cell r="I78">
            <v>12.1</v>
          </cell>
          <cell r="J78">
            <v>1</v>
          </cell>
          <cell r="L78">
            <v>0</v>
          </cell>
          <cell r="O78">
            <v>0</v>
          </cell>
          <cell r="P78">
            <v>0</v>
          </cell>
          <cell r="T78">
            <v>0</v>
          </cell>
          <cell r="U78">
            <v>0</v>
          </cell>
          <cell r="V78">
            <v>0</v>
          </cell>
          <cell r="W78">
            <v>12.9</v>
          </cell>
          <cell r="X78">
            <v>3</v>
          </cell>
          <cell r="Z78">
            <v>0</v>
          </cell>
        </row>
        <row r="79">
          <cell r="D79">
            <v>0</v>
          </cell>
          <cell r="F79">
            <v>0</v>
          </cell>
          <cell r="G79">
            <v>0</v>
          </cell>
          <cell r="H79">
            <v>0</v>
          </cell>
          <cell r="I79">
            <v>12.2</v>
          </cell>
          <cell r="J79">
            <v>1</v>
          </cell>
          <cell r="L79">
            <v>0</v>
          </cell>
          <cell r="R79">
            <v>0</v>
          </cell>
          <cell r="T79">
            <v>0</v>
          </cell>
          <cell r="U79">
            <v>0</v>
          </cell>
          <cell r="V79">
            <v>0</v>
          </cell>
          <cell r="W79">
            <v>13</v>
          </cell>
          <cell r="X79">
            <v>2</v>
          </cell>
          <cell r="Z79">
            <v>0</v>
          </cell>
        </row>
        <row r="80">
          <cell r="I80" t="str">
            <v>&gt;12,2</v>
          </cell>
          <cell r="J80">
            <v>0</v>
          </cell>
          <cell r="W80">
            <v>13.1</v>
          </cell>
          <cell r="X80">
            <v>2</v>
          </cell>
        </row>
        <row r="81">
          <cell r="I81">
            <v>0</v>
          </cell>
          <cell r="J81">
            <v>0</v>
          </cell>
          <cell r="W81">
            <v>13.2</v>
          </cell>
          <cell r="X81">
            <v>1</v>
          </cell>
        </row>
        <row r="82">
          <cell r="W82">
            <v>13.3</v>
          </cell>
          <cell r="X82">
            <v>1</v>
          </cell>
        </row>
        <row r="83">
          <cell r="W83" t="str">
            <v>&gt;13,3</v>
          </cell>
          <cell r="X83">
            <v>0</v>
          </cell>
        </row>
        <row r="84">
          <cell r="W84">
            <v>0</v>
          </cell>
          <cell r="X84">
            <v>0</v>
          </cell>
        </row>
      </sheetData>
      <sheetData sheetId="7">
        <row r="5">
          <cell r="A5" t="str">
            <v>&lt;2.50,0</v>
          </cell>
          <cell r="B5">
            <v>70</v>
          </cell>
          <cell r="C5" t="str">
            <v>&gt;265</v>
          </cell>
          <cell r="D5">
            <v>70</v>
          </cell>
          <cell r="E5" t="str">
            <v>&gt;47</v>
          </cell>
          <cell r="F5">
            <v>70</v>
          </cell>
          <cell r="G5">
            <v>0</v>
          </cell>
          <cell r="H5">
            <v>0</v>
          </cell>
          <cell r="I5">
            <v>0</v>
          </cell>
          <cell r="J5">
            <v>0</v>
          </cell>
          <cell r="K5" t="str">
            <v>&gt;31</v>
          </cell>
          <cell r="L5">
            <v>70</v>
          </cell>
          <cell r="M5" t="str">
            <v>&gt;28</v>
          </cell>
          <cell r="N5">
            <v>70</v>
          </cell>
          <cell r="O5" t="str">
            <v>&lt;3.05,0</v>
          </cell>
          <cell r="P5">
            <v>70</v>
          </cell>
          <cell r="Q5" t="str">
            <v>&gt;255</v>
          </cell>
          <cell r="R5">
            <v>70</v>
          </cell>
          <cell r="S5" t="str">
            <v>&gt;43</v>
          </cell>
          <cell r="T5">
            <v>70</v>
          </cell>
          <cell r="U5">
            <v>0</v>
          </cell>
          <cell r="V5">
            <v>0</v>
          </cell>
          <cell r="W5">
            <v>0</v>
          </cell>
          <cell r="X5">
            <v>0</v>
          </cell>
          <cell r="Y5" t="str">
            <v>&gt;35</v>
          </cell>
          <cell r="Z5">
            <v>70</v>
          </cell>
          <cell r="AA5" t="str">
            <v>&gt;63</v>
          </cell>
          <cell r="AB5">
            <v>70</v>
          </cell>
        </row>
        <row r="6">
          <cell r="A6" t="str">
            <v>2.50,0</v>
          </cell>
          <cell r="B6">
            <v>70</v>
          </cell>
          <cell r="C6">
            <v>0</v>
          </cell>
          <cell r="D6">
            <v>0</v>
          </cell>
          <cell r="E6">
            <v>0</v>
          </cell>
          <cell r="F6">
            <v>0</v>
          </cell>
          <cell r="G6">
            <v>2</v>
          </cell>
          <cell r="H6">
            <v>70</v>
          </cell>
          <cell r="I6">
            <v>2</v>
          </cell>
          <cell r="J6">
            <v>70</v>
          </cell>
          <cell r="K6">
            <v>-99</v>
          </cell>
          <cell r="L6">
            <v>0</v>
          </cell>
          <cell r="M6">
            <v>0</v>
          </cell>
          <cell r="N6">
            <v>0</v>
          </cell>
          <cell r="O6" t="str">
            <v>3.05,0</v>
          </cell>
          <cell r="P6">
            <v>70</v>
          </cell>
          <cell r="Q6">
            <v>0</v>
          </cell>
          <cell r="R6">
            <v>0</v>
          </cell>
          <cell r="S6">
            <v>0</v>
          </cell>
          <cell r="T6">
            <v>0</v>
          </cell>
          <cell r="U6">
            <v>2</v>
          </cell>
          <cell r="V6">
            <v>70</v>
          </cell>
          <cell r="W6">
            <v>2</v>
          </cell>
          <cell r="X6">
            <v>70</v>
          </cell>
          <cell r="Y6">
            <v>-99</v>
          </cell>
          <cell r="Z6">
            <v>70</v>
          </cell>
          <cell r="AA6">
            <v>0</v>
          </cell>
          <cell r="AB6">
            <v>0</v>
          </cell>
        </row>
        <row r="7">
          <cell r="A7" t="str">
            <v>2.50,0&lt;=2.52,0</v>
          </cell>
          <cell r="B7">
            <v>69</v>
          </cell>
          <cell r="C7">
            <v>140</v>
          </cell>
          <cell r="D7">
            <v>1</v>
          </cell>
          <cell r="E7">
            <v>5</v>
          </cell>
          <cell r="F7">
            <v>1</v>
          </cell>
          <cell r="G7">
            <v>4.2</v>
          </cell>
          <cell r="H7">
            <v>70</v>
          </cell>
          <cell r="I7">
            <v>7.4</v>
          </cell>
          <cell r="J7">
            <v>70</v>
          </cell>
          <cell r="K7">
            <v>-5</v>
          </cell>
          <cell r="L7">
            <v>1</v>
          </cell>
          <cell r="M7" t="str">
            <v>-</v>
          </cell>
          <cell r="N7">
            <v>1</v>
          </cell>
          <cell r="O7" t="str">
            <v>3.05,0&lt;=3.08,0</v>
          </cell>
          <cell r="P7">
            <v>69</v>
          </cell>
          <cell r="Q7">
            <v>116</v>
          </cell>
          <cell r="R7">
            <v>1</v>
          </cell>
          <cell r="S7">
            <v>3</v>
          </cell>
          <cell r="T7">
            <v>1</v>
          </cell>
          <cell r="U7">
            <v>4.4000000000000004</v>
          </cell>
          <cell r="V7">
            <v>70</v>
          </cell>
          <cell r="W7">
            <v>7.8</v>
          </cell>
          <cell r="X7">
            <v>70</v>
          </cell>
          <cell r="Y7">
            <v>-3</v>
          </cell>
          <cell r="Z7">
            <v>1</v>
          </cell>
          <cell r="AA7">
            <v>3</v>
          </cell>
          <cell r="AB7">
            <v>1</v>
          </cell>
        </row>
        <row r="8">
          <cell r="A8" t="str">
            <v>2.52,0&lt;=2.54,0</v>
          </cell>
          <cell r="B8">
            <v>68</v>
          </cell>
          <cell r="C8">
            <v>144</v>
          </cell>
          <cell r="D8">
            <v>2</v>
          </cell>
          <cell r="E8">
            <v>6</v>
          </cell>
          <cell r="F8">
            <v>2</v>
          </cell>
          <cell r="G8" t="str">
            <v xml:space="preserve"> - </v>
          </cell>
          <cell r="H8">
            <v>69</v>
          </cell>
          <cell r="I8">
            <v>7.5</v>
          </cell>
          <cell r="J8">
            <v>69</v>
          </cell>
          <cell r="K8">
            <v>-4</v>
          </cell>
          <cell r="L8">
            <v>2</v>
          </cell>
          <cell r="M8" t="str">
            <v>-</v>
          </cell>
          <cell r="N8">
            <v>2</v>
          </cell>
          <cell r="O8" t="str">
            <v>3.08,0&lt;=3.11,0</v>
          </cell>
          <cell r="P8">
            <v>68</v>
          </cell>
          <cell r="Q8">
            <v>119</v>
          </cell>
          <cell r="R8">
            <v>2</v>
          </cell>
          <cell r="S8">
            <v>4</v>
          </cell>
          <cell r="T8">
            <v>2</v>
          </cell>
          <cell r="U8" t="str">
            <v xml:space="preserve"> - </v>
          </cell>
          <cell r="V8">
            <v>69</v>
          </cell>
          <cell r="W8">
            <v>7.9</v>
          </cell>
          <cell r="X8">
            <v>69</v>
          </cell>
          <cell r="Y8">
            <v>-2</v>
          </cell>
          <cell r="Z8">
            <v>2</v>
          </cell>
          <cell r="AA8">
            <v>4</v>
          </cell>
          <cell r="AB8">
            <v>2</v>
          </cell>
        </row>
        <row r="9">
          <cell r="A9" t="str">
            <v>2.54,0&lt;=2.56,0</v>
          </cell>
          <cell r="B9">
            <v>67</v>
          </cell>
          <cell r="C9">
            <v>148</v>
          </cell>
          <cell r="D9">
            <v>3</v>
          </cell>
          <cell r="E9">
            <v>7</v>
          </cell>
          <cell r="F9">
            <v>3</v>
          </cell>
          <cell r="G9">
            <v>4.3</v>
          </cell>
          <cell r="H9">
            <v>68</v>
          </cell>
          <cell r="I9">
            <v>7.6</v>
          </cell>
          <cell r="J9">
            <v>68</v>
          </cell>
          <cell r="K9" t="str">
            <v>-</v>
          </cell>
          <cell r="L9">
            <v>3</v>
          </cell>
          <cell r="M9" t="str">
            <v>-</v>
          </cell>
          <cell r="N9">
            <v>3</v>
          </cell>
          <cell r="O9" t="str">
            <v>3.11,0&lt;=3.14,0</v>
          </cell>
          <cell r="P9">
            <v>67</v>
          </cell>
          <cell r="Q9">
            <v>122</v>
          </cell>
          <cell r="R9">
            <v>3</v>
          </cell>
          <cell r="S9">
            <v>5</v>
          </cell>
          <cell r="T9">
            <v>3</v>
          </cell>
          <cell r="U9">
            <v>4.5</v>
          </cell>
          <cell r="V9">
            <v>68</v>
          </cell>
          <cell r="W9">
            <v>8</v>
          </cell>
          <cell r="X9">
            <v>68</v>
          </cell>
          <cell r="Y9">
            <v>-1</v>
          </cell>
          <cell r="Z9">
            <v>3</v>
          </cell>
          <cell r="AA9">
            <v>5</v>
          </cell>
          <cell r="AB9">
            <v>3</v>
          </cell>
        </row>
        <row r="10">
          <cell r="A10" t="str">
            <v>2.56,0&lt;=2.58,0</v>
          </cell>
          <cell r="B10">
            <v>66</v>
          </cell>
          <cell r="C10">
            <v>152</v>
          </cell>
          <cell r="D10">
            <v>4</v>
          </cell>
          <cell r="E10">
            <v>8</v>
          </cell>
          <cell r="F10">
            <v>4</v>
          </cell>
          <cell r="G10" t="str">
            <v xml:space="preserve"> - </v>
          </cell>
          <cell r="H10">
            <v>67</v>
          </cell>
          <cell r="I10">
            <v>7.7</v>
          </cell>
          <cell r="J10">
            <v>67</v>
          </cell>
          <cell r="K10">
            <v>-3</v>
          </cell>
          <cell r="L10">
            <v>4</v>
          </cell>
          <cell r="M10">
            <v>1</v>
          </cell>
          <cell r="N10">
            <v>4</v>
          </cell>
          <cell r="O10" t="str">
            <v>3.14,0&lt;=3.17,0</v>
          </cell>
          <cell r="P10">
            <v>66</v>
          </cell>
          <cell r="Q10">
            <v>125</v>
          </cell>
          <cell r="R10">
            <v>4</v>
          </cell>
          <cell r="S10">
            <v>6</v>
          </cell>
          <cell r="T10">
            <v>4</v>
          </cell>
          <cell r="U10" t="str">
            <v xml:space="preserve"> - </v>
          </cell>
          <cell r="V10">
            <v>67</v>
          </cell>
          <cell r="W10">
            <v>8.1</v>
          </cell>
          <cell r="X10">
            <v>67</v>
          </cell>
          <cell r="Y10">
            <v>0</v>
          </cell>
          <cell r="Z10">
            <v>4</v>
          </cell>
          <cell r="AA10">
            <v>6</v>
          </cell>
          <cell r="AB10">
            <v>4</v>
          </cell>
        </row>
        <row r="11">
          <cell r="A11" t="str">
            <v>2.58,0&lt;=3.00,0</v>
          </cell>
          <cell r="B11">
            <v>65</v>
          </cell>
          <cell r="C11">
            <v>156</v>
          </cell>
          <cell r="D11">
            <v>5</v>
          </cell>
          <cell r="E11">
            <v>9</v>
          </cell>
          <cell r="F11">
            <v>5</v>
          </cell>
          <cell r="G11" t="str">
            <v xml:space="preserve"> - </v>
          </cell>
          <cell r="H11">
            <v>66</v>
          </cell>
          <cell r="I11">
            <v>7.8</v>
          </cell>
          <cell r="J11">
            <v>66</v>
          </cell>
          <cell r="K11" t="str">
            <v>-</v>
          </cell>
          <cell r="L11">
            <v>5</v>
          </cell>
          <cell r="M11" t="str">
            <v>-</v>
          </cell>
          <cell r="N11">
            <v>5</v>
          </cell>
          <cell r="O11" t="str">
            <v>3.17,0&lt;=3.20,0</v>
          </cell>
          <cell r="P11">
            <v>65</v>
          </cell>
          <cell r="Q11">
            <v>128</v>
          </cell>
          <cell r="R11">
            <v>5</v>
          </cell>
          <cell r="S11">
            <v>7</v>
          </cell>
          <cell r="T11">
            <v>5</v>
          </cell>
          <cell r="U11">
            <v>4.5999999999999996</v>
          </cell>
          <cell r="V11">
            <v>66</v>
          </cell>
          <cell r="W11">
            <v>8.1999999999999993</v>
          </cell>
          <cell r="X11">
            <v>66</v>
          </cell>
          <cell r="Y11" t="str">
            <v>-</v>
          </cell>
          <cell r="Z11">
            <v>5</v>
          </cell>
          <cell r="AA11">
            <v>7</v>
          </cell>
          <cell r="AB11">
            <v>5</v>
          </cell>
        </row>
        <row r="12">
          <cell r="A12" t="str">
            <v>3.00,0&lt;=3.02,0</v>
          </cell>
          <cell r="B12">
            <v>64</v>
          </cell>
          <cell r="C12">
            <v>159</v>
          </cell>
          <cell r="D12">
            <v>6</v>
          </cell>
          <cell r="E12">
            <v>10</v>
          </cell>
          <cell r="F12">
            <v>6</v>
          </cell>
          <cell r="G12">
            <v>4.4000000000000004</v>
          </cell>
          <cell r="H12">
            <v>65</v>
          </cell>
          <cell r="I12" t="str">
            <v xml:space="preserve"> - </v>
          </cell>
          <cell r="J12">
            <v>65</v>
          </cell>
          <cell r="K12">
            <v>-2</v>
          </cell>
          <cell r="L12">
            <v>6</v>
          </cell>
          <cell r="M12" t="str">
            <v>-</v>
          </cell>
          <cell r="N12">
            <v>6</v>
          </cell>
          <cell r="O12" t="str">
            <v>3.20,0&lt;=3.22,0</v>
          </cell>
          <cell r="P12">
            <v>64</v>
          </cell>
          <cell r="Q12">
            <v>131</v>
          </cell>
          <cell r="R12">
            <v>6</v>
          </cell>
          <cell r="S12">
            <v>8</v>
          </cell>
          <cell r="T12">
            <v>6</v>
          </cell>
          <cell r="U12" t="str">
            <v xml:space="preserve"> - </v>
          </cell>
          <cell r="V12">
            <v>65</v>
          </cell>
          <cell r="W12">
            <v>8.3000000000000007</v>
          </cell>
          <cell r="X12">
            <v>65</v>
          </cell>
          <cell r="Y12">
            <v>1</v>
          </cell>
          <cell r="Z12">
            <v>6</v>
          </cell>
          <cell r="AA12">
            <v>8</v>
          </cell>
          <cell r="AB12">
            <v>6</v>
          </cell>
        </row>
        <row r="13">
          <cell r="A13" t="str">
            <v>3.02,0&lt;=3.04,0</v>
          </cell>
          <cell r="B13">
            <v>63</v>
          </cell>
          <cell r="C13">
            <v>162</v>
          </cell>
          <cell r="D13">
            <v>7</v>
          </cell>
          <cell r="E13">
            <v>11</v>
          </cell>
          <cell r="F13">
            <v>7</v>
          </cell>
          <cell r="G13" t="str">
            <v xml:space="preserve"> - </v>
          </cell>
          <cell r="H13">
            <v>64</v>
          </cell>
          <cell r="I13">
            <v>7.9</v>
          </cell>
          <cell r="J13">
            <v>64</v>
          </cell>
          <cell r="K13" t="str">
            <v>-</v>
          </cell>
          <cell r="L13">
            <v>7</v>
          </cell>
          <cell r="M13">
            <v>2</v>
          </cell>
          <cell r="N13">
            <v>7</v>
          </cell>
          <cell r="O13" t="str">
            <v>23.22,0&lt;=3.24,0</v>
          </cell>
          <cell r="P13">
            <v>63</v>
          </cell>
          <cell r="Q13">
            <v>134</v>
          </cell>
          <cell r="R13">
            <v>7</v>
          </cell>
          <cell r="S13">
            <v>9</v>
          </cell>
          <cell r="T13">
            <v>7</v>
          </cell>
          <cell r="U13">
            <v>4.7</v>
          </cell>
          <cell r="V13">
            <v>64</v>
          </cell>
          <cell r="W13">
            <v>8.4</v>
          </cell>
          <cell r="X13">
            <v>64</v>
          </cell>
          <cell r="Y13" t="str">
            <v>-</v>
          </cell>
          <cell r="Z13">
            <v>7</v>
          </cell>
          <cell r="AA13">
            <v>9</v>
          </cell>
          <cell r="AB13">
            <v>7</v>
          </cell>
        </row>
        <row r="14">
          <cell r="A14" t="str">
            <v>3.04,0&lt;=3.06,0</v>
          </cell>
          <cell r="B14">
            <v>62</v>
          </cell>
          <cell r="C14">
            <v>165</v>
          </cell>
          <cell r="D14">
            <v>8</v>
          </cell>
          <cell r="E14">
            <v>12</v>
          </cell>
          <cell r="F14">
            <v>8</v>
          </cell>
          <cell r="G14" t="str">
            <v xml:space="preserve"> - </v>
          </cell>
          <cell r="H14">
            <v>63</v>
          </cell>
          <cell r="I14" t="str">
            <v xml:space="preserve"> - </v>
          </cell>
          <cell r="J14">
            <v>63</v>
          </cell>
          <cell r="K14">
            <v>-1</v>
          </cell>
          <cell r="L14">
            <v>8</v>
          </cell>
          <cell r="M14" t="str">
            <v>-</v>
          </cell>
          <cell r="N14">
            <v>8</v>
          </cell>
          <cell r="O14" t="str">
            <v>3.24,0&lt;=3.26,0</v>
          </cell>
          <cell r="P14">
            <v>62</v>
          </cell>
          <cell r="Q14">
            <v>137</v>
          </cell>
          <cell r="R14">
            <v>8</v>
          </cell>
          <cell r="S14">
            <v>10</v>
          </cell>
          <cell r="T14">
            <v>8</v>
          </cell>
          <cell r="U14" t="str">
            <v xml:space="preserve"> - </v>
          </cell>
          <cell r="V14">
            <v>63</v>
          </cell>
          <cell r="W14">
            <v>8.5</v>
          </cell>
          <cell r="X14">
            <v>63</v>
          </cell>
          <cell r="Y14">
            <v>2</v>
          </cell>
          <cell r="Z14">
            <v>8</v>
          </cell>
          <cell r="AA14">
            <v>10</v>
          </cell>
          <cell r="AB14">
            <v>8</v>
          </cell>
        </row>
        <row r="15">
          <cell r="A15" t="str">
            <v>3.06,0&lt;=3.08,0</v>
          </cell>
          <cell r="B15">
            <v>61</v>
          </cell>
          <cell r="C15">
            <v>168</v>
          </cell>
          <cell r="D15">
            <v>9</v>
          </cell>
          <cell r="E15">
            <v>13</v>
          </cell>
          <cell r="F15">
            <v>9</v>
          </cell>
          <cell r="G15">
            <v>4.5</v>
          </cell>
          <cell r="H15">
            <v>62</v>
          </cell>
          <cell r="I15">
            <v>8</v>
          </cell>
          <cell r="J15">
            <v>62</v>
          </cell>
          <cell r="K15" t="str">
            <v>-</v>
          </cell>
          <cell r="L15">
            <v>9</v>
          </cell>
          <cell r="M15" t="str">
            <v>-</v>
          </cell>
          <cell r="N15">
            <v>9</v>
          </cell>
          <cell r="O15" t="str">
            <v>3.26,0&lt;=3.28,0</v>
          </cell>
          <cell r="P15">
            <v>61</v>
          </cell>
          <cell r="Q15">
            <v>140</v>
          </cell>
          <cell r="R15">
            <v>9</v>
          </cell>
          <cell r="S15">
            <v>11</v>
          </cell>
          <cell r="T15">
            <v>9</v>
          </cell>
          <cell r="U15" t="str">
            <v xml:space="preserve"> - </v>
          </cell>
          <cell r="V15">
            <v>62</v>
          </cell>
          <cell r="W15">
            <v>8.6</v>
          </cell>
          <cell r="X15">
            <v>62</v>
          </cell>
          <cell r="Y15" t="str">
            <v>-</v>
          </cell>
          <cell r="Z15">
            <v>9</v>
          </cell>
          <cell r="AA15">
            <v>11</v>
          </cell>
          <cell r="AB15">
            <v>9</v>
          </cell>
        </row>
        <row r="16">
          <cell r="A16" t="str">
            <v>3.08,0&lt;=3.10,0</v>
          </cell>
          <cell r="B16">
            <v>60</v>
          </cell>
          <cell r="C16">
            <v>171</v>
          </cell>
          <cell r="D16">
            <v>10</v>
          </cell>
          <cell r="E16">
            <v>14</v>
          </cell>
          <cell r="F16">
            <v>10</v>
          </cell>
          <cell r="G16" t="str">
            <v xml:space="preserve"> - </v>
          </cell>
          <cell r="H16">
            <v>61</v>
          </cell>
          <cell r="I16" t="str">
            <v xml:space="preserve"> - </v>
          </cell>
          <cell r="J16">
            <v>61</v>
          </cell>
          <cell r="K16">
            <v>0</v>
          </cell>
          <cell r="L16">
            <v>10</v>
          </cell>
          <cell r="M16">
            <v>3</v>
          </cell>
          <cell r="N16">
            <v>10</v>
          </cell>
          <cell r="O16" t="str">
            <v>3.28,0&lt;=3.30,0</v>
          </cell>
          <cell r="P16">
            <v>60</v>
          </cell>
          <cell r="Q16">
            <v>143</v>
          </cell>
          <cell r="R16">
            <v>10</v>
          </cell>
          <cell r="S16">
            <v>12</v>
          </cell>
          <cell r="T16">
            <v>10</v>
          </cell>
          <cell r="U16">
            <v>4.8</v>
          </cell>
          <cell r="V16">
            <v>61</v>
          </cell>
          <cell r="W16" t="str">
            <v xml:space="preserve"> - </v>
          </cell>
          <cell r="X16">
            <v>61</v>
          </cell>
          <cell r="Y16">
            <v>3</v>
          </cell>
          <cell r="Z16">
            <v>10</v>
          </cell>
          <cell r="AA16">
            <v>12</v>
          </cell>
          <cell r="AB16">
            <v>10</v>
          </cell>
        </row>
        <row r="17">
          <cell r="A17" t="str">
            <v>3.10,0&lt;=3.12,0</v>
          </cell>
          <cell r="B17">
            <v>59</v>
          </cell>
          <cell r="C17">
            <v>174</v>
          </cell>
          <cell r="D17">
            <v>11</v>
          </cell>
          <cell r="E17">
            <v>15</v>
          </cell>
          <cell r="F17">
            <v>11</v>
          </cell>
          <cell r="G17" t="str">
            <v xml:space="preserve"> - </v>
          </cell>
          <cell r="H17">
            <v>60</v>
          </cell>
          <cell r="I17">
            <v>8.1</v>
          </cell>
          <cell r="J17">
            <v>60</v>
          </cell>
          <cell r="K17" t="str">
            <v>-</v>
          </cell>
          <cell r="L17">
            <v>11</v>
          </cell>
          <cell r="M17" t="str">
            <v>-</v>
          </cell>
          <cell r="N17">
            <v>11</v>
          </cell>
          <cell r="O17" t="str">
            <v>3.30,0&lt;=3.32,0</v>
          </cell>
          <cell r="P17">
            <v>59</v>
          </cell>
          <cell r="Q17">
            <v>146</v>
          </cell>
          <cell r="R17">
            <v>11</v>
          </cell>
          <cell r="S17">
            <v>13</v>
          </cell>
          <cell r="T17">
            <v>11</v>
          </cell>
          <cell r="U17" t="str">
            <v xml:space="preserve"> - </v>
          </cell>
          <cell r="V17">
            <v>60</v>
          </cell>
          <cell r="W17">
            <v>8.6999999999999993</v>
          </cell>
          <cell r="X17">
            <v>60</v>
          </cell>
          <cell r="Y17" t="str">
            <v>-</v>
          </cell>
          <cell r="Z17">
            <v>11</v>
          </cell>
          <cell r="AA17" t="str">
            <v>-</v>
          </cell>
          <cell r="AB17">
            <v>11</v>
          </cell>
        </row>
        <row r="18">
          <cell r="A18" t="str">
            <v>3.12,0&lt;=3.14,0</v>
          </cell>
          <cell r="B18">
            <v>58</v>
          </cell>
          <cell r="C18">
            <v>177</v>
          </cell>
          <cell r="D18">
            <v>12</v>
          </cell>
          <cell r="E18">
            <v>16</v>
          </cell>
          <cell r="F18">
            <v>12</v>
          </cell>
          <cell r="G18" t="str">
            <v xml:space="preserve"> - </v>
          </cell>
          <cell r="H18">
            <v>59</v>
          </cell>
          <cell r="I18" t="str">
            <v xml:space="preserve"> - </v>
          </cell>
          <cell r="J18">
            <v>59</v>
          </cell>
          <cell r="K18">
            <v>1</v>
          </cell>
          <cell r="L18">
            <v>12</v>
          </cell>
          <cell r="M18" t="str">
            <v>-</v>
          </cell>
          <cell r="N18">
            <v>12</v>
          </cell>
          <cell r="O18" t="str">
            <v>3.32,0&lt;=3.34,0</v>
          </cell>
          <cell r="P18">
            <v>58</v>
          </cell>
          <cell r="Q18">
            <v>148</v>
          </cell>
          <cell r="R18">
            <v>12</v>
          </cell>
          <cell r="S18">
            <v>14</v>
          </cell>
          <cell r="T18">
            <v>12</v>
          </cell>
          <cell r="U18" t="str">
            <v xml:space="preserve"> - </v>
          </cell>
          <cell r="V18">
            <v>59</v>
          </cell>
          <cell r="W18" t="str">
            <v xml:space="preserve"> - </v>
          </cell>
          <cell r="X18">
            <v>59</v>
          </cell>
          <cell r="Y18">
            <v>4</v>
          </cell>
          <cell r="Z18">
            <v>12</v>
          </cell>
          <cell r="AA18">
            <v>13</v>
          </cell>
          <cell r="AB18">
            <v>12</v>
          </cell>
        </row>
        <row r="19">
          <cell r="A19" t="str">
            <v>3.14,0&lt;=3.16,0</v>
          </cell>
          <cell r="B19">
            <v>57</v>
          </cell>
          <cell r="C19">
            <v>180</v>
          </cell>
          <cell r="D19">
            <v>13</v>
          </cell>
          <cell r="E19">
            <v>17</v>
          </cell>
          <cell r="F19">
            <v>13</v>
          </cell>
          <cell r="G19">
            <v>4.5999999999999996</v>
          </cell>
          <cell r="H19">
            <v>58</v>
          </cell>
          <cell r="I19">
            <v>8.1999999999999993</v>
          </cell>
          <cell r="J19">
            <v>58</v>
          </cell>
          <cell r="K19" t="str">
            <v>-</v>
          </cell>
          <cell r="L19">
            <v>13</v>
          </cell>
          <cell r="M19">
            <v>4</v>
          </cell>
          <cell r="N19">
            <v>13</v>
          </cell>
          <cell r="O19" t="str">
            <v>3.34,0&lt;=3.36,0</v>
          </cell>
          <cell r="P19">
            <v>57</v>
          </cell>
          <cell r="Q19">
            <v>150</v>
          </cell>
          <cell r="R19">
            <v>13</v>
          </cell>
          <cell r="S19">
            <v>15</v>
          </cell>
          <cell r="T19">
            <v>13</v>
          </cell>
          <cell r="U19">
            <v>4.9000000000000004</v>
          </cell>
          <cell r="V19">
            <v>58</v>
          </cell>
          <cell r="W19">
            <v>8.8000000000000007</v>
          </cell>
          <cell r="X19">
            <v>58</v>
          </cell>
          <cell r="Y19" t="str">
            <v>-</v>
          </cell>
          <cell r="Z19">
            <v>13</v>
          </cell>
          <cell r="AA19" t="str">
            <v>-</v>
          </cell>
          <cell r="AB19">
            <v>13</v>
          </cell>
        </row>
        <row r="20">
          <cell r="A20" t="str">
            <v>3.16,0&lt;=3.18,0</v>
          </cell>
          <cell r="B20">
            <v>56</v>
          </cell>
          <cell r="C20">
            <v>182</v>
          </cell>
          <cell r="D20">
            <v>14</v>
          </cell>
          <cell r="E20">
            <v>18</v>
          </cell>
          <cell r="F20">
            <v>14</v>
          </cell>
          <cell r="G20" t="str">
            <v xml:space="preserve"> - </v>
          </cell>
          <cell r="H20">
            <v>57</v>
          </cell>
          <cell r="I20" t="str">
            <v xml:space="preserve"> - </v>
          </cell>
          <cell r="J20">
            <v>57</v>
          </cell>
          <cell r="K20">
            <v>2</v>
          </cell>
          <cell r="L20">
            <v>14</v>
          </cell>
          <cell r="M20" t="str">
            <v>-</v>
          </cell>
          <cell r="N20">
            <v>14</v>
          </cell>
          <cell r="O20" t="str">
            <v>3.36,0&lt;=3.38,0</v>
          </cell>
          <cell r="P20">
            <v>56</v>
          </cell>
          <cell r="Q20">
            <v>152</v>
          </cell>
          <cell r="R20">
            <v>14</v>
          </cell>
          <cell r="S20">
            <v>16</v>
          </cell>
          <cell r="T20">
            <v>14</v>
          </cell>
          <cell r="U20" t="str">
            <v xml:space="preserve"> - </v>
          </cell>
          <cell r="V20">
            <v>57</v>
          </cell>
          <cell r="W20" t="str">
            <v xml:space="preserve"> -</v>
          </cell>
          <cell r="X20">
            <v>57</v>
          </cell>
          <cell r="Y20">
            <v>5</v>
          </cell>
          <cell r="Z20">
            <v>14</v>
          </cell>
          <cell r="AA20">
            <v>14</v>
          </cell>
          <cell r="AB20">
            <v>14</v>
          </cell>
        </row>
        <row r="21">
          <cell r="A21" t="str">
            <v>3.18,0&lt;=3.20,0</v>
          </cell>
          <cell r="B21">
            <v>55</v>
          </cell>
          <cell r="C21">
            <v>184</v>
          </cell>
          <cell r="D21">
            <v>15</v>
          </cell>
          <cell r="E21">
            <v>19</v>
          </cell>
          <cell r="F21">
            <v>15</v>
          </cell>
          <cell r="G21" t="str">
            <v xml:space="preserve"> - </v>
          </cell>
          <cell r="H21">
            <v>56</v>
          </cell>
          <cell r="I21">
            <v>8.3000000000000007</v>
          </cell>
          <cell r="J21">
            <v>56</v>
          </cell>
          <cell r="K21" t="str">
            <v>-</v>
          </cell>
          <cell r="L21">
            <v>15</v>
          </cell>
          <cell r="M21" t="str">
            <v xml:space="preserve"> - </v>
          </cell>
          <cell r="N21">
            <v>15</v>
          </cell>
          <cell r="O21" t="str">
            <v>3.38,0&lt;=3.40,0</v>
          </cell>
          <cell r="P21">
            <v>55</v>
          </cell>
          <cell r="Q21">
            <v>154</v>
          </cell>
          <cell r="R21">
            <v>15</v>
          </cell>
          <cell r="S21">
            <v>17</v>
          </cell>
          <cell r="T21">
            <v>15</v>
          </cell>
          <cell r="U21" t="str">
            <v xml:space="preserve"> - </v>
          </cell>
          <cell r="V21">
            <v>56</v>
          </cell>
          <cell r="W21">
            <v>8.9</v>
          </cell>
          <cell r="X21">
            <v>56</v>
          </cell>
          <cell r="Y21" t="str">
            <v>-</v>
          </cell>
          <cell r="Z21">
            <v>15</v>
          </cell>
          <cell r="AA21" t="str">
            <v>-</v>
          </cell>
          <cell r="AB21">
            <v>15</v>
          </cell>
        </row>
        <row r="22">
          <cell r="A22" t="str">
            <v>3.20,0&lt;=3.22,0</v>
          </cell>
          <cell r="B22">
            <v>54</v>
          </cell>
          <cell r="C22">
            <v>186</v>
          </cell>
          <cell r="D22">
            <v>16</v>
          </cell>
          <cell r="E22">
            <v>20</v>
          </cell>
          <cell r="F22">
            <v>16</v>
          </cell>
          <cell r="G22" t="str">
            <v xml:space="preserve"> - </v>
          </cell>
          <cell r="H22">
            <v>55</v>
          </cell>
          <cell r="I22" t="str">
            <v xml:space="preserve"> - </v>
          </cell>
          <cell r="J22">
            <v>55</v>
          </cell>
          <cell r="K22">
            <v>3</v>
          </cell>
          <cell r="L22">
            <v>16</v>
          </cell>
          <cell r="M22">
            <v>5</v>
          </cell>
          <cell r="N22">
            <v>16</v>
          </cell>
          <cell r="O22" t="str">
            <v>3.40,0&lt;=3.42,0</v>
          </cell>
          <cell r="P22">
            <v>54</v>
          </cell>
          <cell r="Q22">
            <v>156</v>
          </cell>
          <cell r="R22">
            <v>16</v>
          </cell>
          <cell r="S22">
            <v>18</v>
          </cell>
          <cell r="T22">
            <v>16</v>
          </cell>
          <cell r="U22" t="str">
            <v xml:space="preserve"> - </v>
          </cell>
          <cell r="V22">
            <v>55</v>
          </cell>
          <cell r="W22" t="str">
            <v xml:space="preserve"> - </v>
          </cell>
          <cell r="X22">
            <v>55</v>
          </cell>
          <cell r="Y22">
            <v>6</v>
          </cell>
          <cell r="Z22">
            <v>16</v>
          </cell>
          <cell r="AA22">
            <v>15</v>
          </cell>
          <cell r="AB22">
            <v>16</v>
          </cell>
        </row>
        <row r="23">
          <cell r="A23" t="str">
            <v>3.22,0&lt;=3.24,0</v>
          </cell>
          <cell r="B23">
            <v>53</v>
          </cell>
          <cell r="C23">
            <v>188</v>
          </cell>
          <cell r="D23">
            <v>17</v>
          </cell>
          <cell r="E23">
            <v>21</v>
          </cell>
          <cell r="F23">
            <v>17</v>
          </cell>
          <cell r="G23">
            <v>4.7</v>
          </cell>
          <cell r="H23">
            <v>54</v>
          </cell>
          <cell r="I23">
            <v>8.4</v>
          </cell>
          <cell r="J23">
            <v>54</v>
          </cell>
          <cell r="K23" t="str">
            <v>-</v>
          </cell>
          <cell r="L23">
            <v>17</v>
          </cell>
          <cell r="M23" t="str">
            <v>-</v>
          </cell>
          <cell r="N23">
            <v>17</v>
          </cell>
          <cell r="O23" t="str">
            <v>3.42,0&lt;=3.44,0</v>
          </cell>
          <cell r="P23">
            <v>53</v>
          </cell>
          <cell r="Q23">
            <v>158</v>
          </cell>
          <cell r="R23">
            <v>17</v>
          </cell>
          <cell r="S23">
            <v>19</v>
          </cell>
          <cell r="T23">
            <v>17</v>
          </cell>
          <cell r="U23">
            <v>5</v>
          </cell>
          <cell r="V23">
            <v>54</v>
          </cell>
          <cell r="W23">
            <v>9</v>
          </cell>
          <cell r="X23">
            <v>54</v>
          </cell>
          <cell r="Y23" t="str">
            <v>-</v>
          </cell>
          <cell r="Z23">
            <v>17</v>
          </cell>
          <cell r="AA23" t="str">
            <v>-</v>
          </cell>
          <cell r="AB23">
            <v>17</v>
          </cell>
        </row>
        <row r="24">
          <cell r="A24" t="str">
            <v>3.24,0&lt;=3.26,0</v>
          </cell>
          <cell r="B24">
            <v>52</v>
          </cell>
          <cell r="C24">
            <v>190</v>
          </cell>
          <cell r="D24">
            <v>18</v>
          </cell>
          <cell r="E24">
            <v>22</v>
          </cell>
          <cell r="F24">
            <v>18</v>
          </cell>
          <cell r="G24" t="str">
            <v xml:space="preserve"> - </v>
          </cell>
          <cell r="H24">
            <v>53</v>
          </cell>
          <cell r="I24" t="str">
            <v xml:space="preserve"> - </v>
          </cell>
          <cell r="J24">
            <v>53</v>
          </cell>
          <cell r="K24">
            <v>4</v>
          </cell>
          <cell r="L24">
            <v>18</v>
          </cell>
          <cell r="M24" t="str">
            <v xml:space="preserve"> - </v>
          </cell>
          <cell r="N24">
            <v>18</v>
          </cell>
          <cell r="O24" t="str">
            <v>3.44,0&lt;=3.46,0</v>
          </cell>
          <cell r="P24">
            <v>52</v>
          </cell>
          <cell r="Q24">
            <v>160</v>
          </cell>
          <cell r="R24">
            <v>18</v>
          </cell>
          <cell r="S24" t="str">
            <v xml:space="preserve"> - </v>
          </cell>
          <cell r="T24">
            <v>18</v>
          </cell>
          <cell r="U24" t="str">
            <v xml:space="preserve"> - </v>
          </cell>
          <cell r="V24">
            <v>53</v>
          </cell>
          <cell r="W24" t="str">
            <v xml:space="preserve"> - </v>
          </cell>
          <cell r="X24">
            <v>53</v>
          </cell>
          <cell r="Y24">
            <v>7</v>
          </cell>
          <cell r="Z24">
            <v>18</v>
          </cell>
          <cell r="AA24">
            <v>16</v>
          </cell>
          <cell r="AB24">
            <v>18</v>
          </cell>
        </row>
        <row r="25">
          <cell r="A25" t="str">
            <v>3.26,0&lt;=3.28,0</v>
          </cell>
          <cell r="B25">
            <v>51</v>
          </cell>
          <cell r="C25">
            <v>192</v>
          </cell>
          <cell r="D25">
            <v>19</v>
          </cell>
          <cell r="E25" t="str">
            <v xml:space="preserve"> - </v>
          </cell>
          <cell r="F25">
            <v>19</v>
          </cell>
          <cell r="G25" t="str">
            <v xml:space="preserve"> - </v>
          </cell>
          <cell r="H25">
            <v>52</v>
          </cell>
          <cell r="I25">
            <v>8.5</v>
          </cell>
          <cell r="J25">
            <v>52</v>
          </cell>
          <cell r="K25" t="str">
            <v>-</v>
          </cell>
          <cell r="L25">
            <v>19</v>
          </cell>
          <cell r="M25">
            <v>6</v>
          </cell>
          <cell r="N25">
            <v>19</v>
          </cell>
          <cell r="O25" t="str">
            <v>3.46,0&lt;=3.48,0</v>
          </cell>
          <cell r="P25">
            <v>51</v>
          </cell>
          <cell r="Q25">
            <v>162</v>
          </cell>
          <cell r="R25">
            <v>19</v>
          </cell>
          <cell r="S25">
            <v>20</v>
          </cell>
          <cell r="T25">
            <v>19</v>
          </cell>
          <cell r="U25" t="str">
            <v xml:space="preserve"> - </v>
          </cell>
          <cell r="V25">
            <v>52</v>
          </cell>
          <cell r="W25">
            <v>9.1</v>
          </cell>
          <cell r="X25">
            <v>52</v>
          </cell>
          <cell r="Y25" t="str">
            <v>-</v>
          </cell>
          <cell r="Z25">
            <v>19</v>
          </cell>
          <cell r="AA25" t="str">
            <v>-</v>
          </cell>
          <cell r="AB25">
            <v>19</v>
          </cell>
        </row>
        <row r="26">
          <cell r="A26" t="str">
            <v>3.28,0&lt;=3.30,0</v>
          </cell>
          <cell r="B26">
            <v>50</v>
          </cell>
          <cell r="C26">
            <v>194</v>
          </cell>
          <cell r="D26">
            <v>20</v>
          </cell>
          <cell r="E26">
            <v>23</v>
          </cell>
          <cell r="F26">
            <v>20</v>
          </cell>
          <cell r="G26" t="str">
            <v xml:space="preserve"> - </v>
          </cell>
          <cell r="H26">
            <v>51</v>
          </cell>
          <cell r="I26" t="str">
            <v xml:space="preserve"> - </v>
          </cell>
          <cell r="J26">
            <v>51</v>
          </cell>
          <cell r="K26">
            <v>5</v>
          </cell>
          <cell r="L26">
            <v>20</v>
          </cell>
          <cell r="M26" t="str">
            <v xml:space="preserve"> - </v>
          </cell>
          <cell r="N26">
            <v>20</v>
          </cell>
          <cell r="O26" t="str">
            <v>3.48,0&lt;=3.50,0</v>
          </cell>
          <cell r="P26">
            <v>50</v>
          </cell>
          <cell r="Q26">
            <v>164</v>
          </cell>
          <cell r="R26">
            <v>20</v>
          </cell>
          <cell r="S26" t="str">
            <v xml:space="preserve"> - </v>
          </cell>
          <cell r="T26">
            <v>20</v>
          </cell>
          <cell r="U26" t="str">
            <v xml:space="preserve"> - </v>
          </cell>
          <cell r="V26">
            <v>51</v>
          </cell>
          <cell r="W26" t="str">
            <v xml:space="preserve"> - </v>
          </cell>
          <cell r="X26">
            <v>51</v>
          </cell>
          <cell r="Y26">
            <v>8</v>
          </cell>
          <cell r="Z26">
            <v>20</v>
          </cell>
          <cell r="AA26">
            <v>17</v>
          </cell>
          <cell r="AB26">
            <v>20</v>
          </cell>
        </row>
        <row r="27">
          <cell r="A27" t="str">
            <v>3.30,0&lt;=3.31,0</v>
          </cell>
          <cell r="B27">
            <v>49</v>
          </cell>
          <cell r="C27">
            <v>196</v>
          </cell>
          <cell r="D27">
            <v>21</v>
          </cell>
          <cell r="E27" t="str">
            <v>-</v>
          </cell>
          <cell r="F27">
            <v>21</v>
          </cell>
          <cell r="G27">
            <v>4.8</v>
          </cell>
          <cell r="H27">
            <v>50</v>
          </cell>
          <cell r="I27">
            <v>8.6</v>
          </cell>
          <cell r="J27">
            <v>50</v>
          </cell>
          <cell r="K27" t="str">
            <v>-</v>
          </cell>
          <cell r="L27">
            <v>21</v>
          </cell>
          <cell r="M27" t="str">
            <v>-</v>
          </cell>
          <cell r="N27">
            <v>21</v>
          </cell>
          <cell r="O27" t="str">
            <v>3.50,0&lt;=3.51,0</v>
          </cell>
          <cell r="P27">
            <v>49</v>
          </cell>
          <cell r="Q27">
            <v>166</v>
          </cell>
          <cell r="R27">
            <v>21</v>
          </cell>
          <cell r="S27">
            <v>21</v>
          </cell>
          <cell r="T27">
            <v>21</v>
          </cell>
          <cell r="U27">
            <v>5.0999999999999996</v>
          </cell>
          <cell r="V27">
            <v>50</v>
          </cell>
          <cell r="W27">
            <v>9.1999999999999993</v>
          </cell>
          <cell r="X27">
            <v>50</v>
          </cell>
          <cell r="Y27" t="str">
            <v>-</v>
          </cell>
          <cell r="Z27">
            <v>21</v>
          </cell>
          <cell r="AA27" t="str">
            <v>-</v>
          </cell>
          <cell r="AB27">
            <v>21</v>
          </cell>
        </row>
        <row r="28">
          <cell r="A28" t="str">
            <v>3.31,0&lt;=3.32,0</v>
          </cell>
          <cell r="B28">
            <v>48</v>
          </cell>
          <cell r="C28">
            <v>198</v>
          </cell>
          <cell r="D28">
            <v>22</v>
          </cell>
          <cell r="E28">
            <v>24</v>
          </cell>
          <cell r="F28">
            <v>22</v>
          </cell>
          <cell r="G28" t="str">
            <v xml:space="preserve"> - </v>
          </cell>
          <cell r="H28">
            <v>49</v>
          </cell>
          <cell r="I28" t="str">
            <v xml:space="preserve"> - </v>
          </cell>
          <cell r="J28">
            <v>49</v>
          </cell>
          <cell r="K28">
            <v>6</v>
          </cell>
          <cell r="L28">
            <v>22</v>
          </cell>
          <cell r="M28">
            <v>7</v>
          </cell>
          <cell r="N28">
            <v>22</v>
          </cell>
          <cell r="O28" t="str">
            <v>3.51,0&lt;=3.52,0</v>
          </cell>
          <cell r="P28">
            <v>48</v>
          </cell>
          <cell r="Q28">
            <v>168</v>
          </cell>
          <cell r="R28">
            <v>22</v>
          </cell>
          <cell r="S28" t="str">
            <v xml:space="preserve"> - </v>
          </cell>
          <cell r="T28">
            <v>22</v>
          </cell>
          <cell r="U28" t="str">
            <v xml:space="preserve"> - </v>
          </cell>
          <cell r="V28">
            <v>49</v>
          </cell>
          <cell r="W28" t="str">
            <v xml:space="preserve"> - </v>
          </cell>
          <cell r="X28">
            <v>49</v>
          </cell>
          <cell r="Y28">
            <v>9</v>
          </cell>
          <cell r="Z28">
            <v>22</v>
          </cell>
          <cell r="AA28">
            <v>18</v>
          </cell>
          <cell r="AB28">
            <v>22</v>
          </cell>
        </row>
        <row r="29">
          <cell r="A29" t="str">
            <v>3.32,0&lt;=3.33,0</v>
          </cell>
          <cell r="B29">
            <v>47</v>
          </cell>
          <cell r="C29">
            <v>200</v>
          </cell>
          <cell r="D29">
            <v>23</v>
          </cell>
          <cell r="E29" t="str">
            <v xml:space="preserve"> - </v>
          </cell>
          <cell r="F29">
            <v>23</v>
          </cell>
          <cell r="G29" t="str">
            <v xml:space="preserve"> - </v>
          </cell>
          <cell r="H29">
            <v>48</v>
          </cell>
          <cell r="I29" t="str">
            <v xml:space="preserve"> - </v>
          </cell>
          <cell r="J29">
            <v>48</v>
          </cell>
          <cell r="K29" t="str">
            <v xml:space="preserve"> - </v>
          </cell>
          <cell r="L29">
            <v>23</v>
          </cell>
          <cell r="M29" t="str">
            <v xml:space="preserve"> - </v>
          </cell>
          <cell r="N29">
            <v>23</v>
          </cell>
          <cell r="O29" t="str">
            <v>3.52,0&lt;=3.53,0</v>
          </cell>
          <cell r="P29">
            <v>47</v>
          </cell>
          <cell r="Q29">
            <v>170</v>
          </cell>
          <cell r="R29">
            <v>23</v>
          </cell>
          <cell r="S29">
            <v>22</v>
          </cell>
          <cell r="T29">
            <v>23</v>
          </cell>
          <cell r="U29" t="str">
            <v xml:space="preserve"> - </v>
          </cell>
          <cell r="V29">
            <v>48</v>
          </cell>
          <cell r="W29" t="str">
            <v xml:space="preserve"> - </v>
          </cell>
          <cell r="X29">
            <v>48</v>
          </cell>
          <cell r="Y29" t="str">
            <v xml:space="preserve"> - </v>
          </cell>
          <cell r="Z29">
            <v>23</v>
          </cell>
          <cell r="AA29" t="str">
            <v>-</v>
          </cell>
          <cell r="AB29">
            <v>23</v>
          </cell>
        </row>
        <row r="30">
          <cell r="A30" t="str">
            <v>3.33,0&lt;=3.34,0</v>
          </cell>
          <cell r="B30">
            <v>46</v>
          </cell>
          <cell r="C30">
            <v>202</v>
          </cell>
          <cell r="D30">
            <v>24</v>
          </cell>
          <cell r="E30">
            <v>25</v>
          </cell>
          <cell r="F30">
            <v>24</v>
          </cell>
          <cell r="G30" t="str">
            <v xml:space="preserve"> - </v>
          </cell>
          <cell r="H30">
            <v>47</v>
          </cell>
          <cell r="I30">
            <v>8.6999999999999993</v>
          </cell>
          <cell r="J30">
            <v>47</v>
          </cell>
          <cell r="K30">
            <v>7</v>
          </cell>
          <cell r="L30">
            <v>24</v>
          </cell>
          <cell r="M30" t="str">
            <v xml:space="preserve"> - </v>
          </cell>
          <cell r="N30">
            <v>24</v>
          </cell>
          <cell r="O30" t="str">
            <v>3.53,0&lt;=3.54,0</v>
          </cell>
          <cell r="P30">
            <v>46</v>
          </cell>
          <cell r="Q30">
            <v>172</v>
          </cell>
          <cell r="R30">
            <v>24</v>
          </cell>
          <cell r="S30" t="str">
            <v>-</v>
          </cell>
          <cell r="T30">
            <v>24</v>
          </cell>
          <cell r="U30" t="str">
            <v xml:space="preserve"> - </v>
          </cell>
          <cell r="V30">
            <v>47</v>
          </cell>
          <cell r="W30">
            <v>9.3000000000000007</v>
          </cell>
          <cell r="X30">
            <v>47</v>
          </cell>
          <cell r="Y30">
            <v>10</v>
          </cell>
          <cell r="Z30">
            <v>24</v>
          </cell>
          <cell r="AA30">
            <v>19</v>
          </cell>
          <cell r="AB30">
            <v>24</v>
          </cell>
        </row>
        <row r="31">
          <cell r="A31" t="str">
            <v>3.34,0&lt;=3.35,0</v>
          </cell>
          <cell r="B31">
            <v>45</v>
          </cell>
          <cell r="C31">
            <v>204</v>
          </cell>
          <cell r="D31">
            <v>25</v>
          </cell>
          <cell r="E31" t="str">
            <v xml:space="preserve"> - </v>
          </cell>
          <cell r="F31">
            <v>25</v>
          </cell>
          <cell r="G31" t="str">
            <v xml:space="preserve"> - </v>
          </cell>
          <cell r="H31">
            <v>46</v>
          </cell>
          <cell r="I31" t="str">
            <v xml:space="preserve"> - </v>
          </cell>
          <cell r="J31">
            <v>46</v>
          </cell>
          <cell r="K31" t="str">
            <v xml:space="preserve"> - </v>
          </cell>
          <cell r="L31">
            <v>25</v>
          </cell>
          <cell r="M31" t="str">
            <v>-</v>
          </cell>
          <cell r="N31">
            <v>25</v>
          </cell>
          <cell r="O31" t="str">
            <v>3.54,0&lt;=3.55,0</v>
          </cell>
          <cell r="P31">
            <v>45</v>
          </cell>
          <cell r="Q31">
            <v>174</v>
          </cell>
          <cell r="R31">
            <v>25</v>
          </cell>
          <cell r="S31">
            <v>23</v>
          </cell>
          <cell r="T31">
            <v>25</v>
          </cell>
          <cell r="U31" t="str">
            <v xml:space="preserve"> - </v>
          </cell>
          <cell r="V31">
            <v>46</v>
          </cell>
          <cell r="W31" t="str">
            <v xml:space="preserve"> - </v>
          </cell>
          <cell r="X31">
            <v>46</v>
          </cell>
          <cell r="Y31" t="str">
            <v xml:space="preserve"> - </v>
          </cell>
          <cell r="Z31">
            <v>25</v>
          </cell>
          <cell r="AA31" t="str">
            <v>-</v>
          </cell>
          <cell r="AB31">
            <v>25</v>
          </cell>
        </row>
        <row r="32">
          <cell r="A32" t="str">
            <v>3.35,0&lt;=3.36,0</v>
          </cell>
          <cell r="B32">
            <v>44</v>
          </cell>
          <cell r="C32">
            <v>206</v>
          </cell>
          <cell r="D32">
            <v>26</v>
          </cell>
          <cell r="E32">
            <v>26</v>
          </cell>
          <cell r="F32">
            <v>26</v>
          </cell>
          <cell r="G32">
            <v>4.9000000000000004</v>
          </cell>
          <cell r="H32">
            <v>45</v>
          </cell>
          <cell r="I32" t="str">
            <v xml:space="preserve"> - </v>
          </cell>
          <cell r="J32">
            <v>45</v>
          </cell>
          <cell r="K32">
            <v>8</v>
          </cell>
          <cell r="L32">
            <v>26</v>
          </cell>
          <cell r="M32">
            <v>8</v>
          </cell>
          <cell r="N32">
            <v>26</v>
          </cell>
          <cell r="O32" t="str">
            <v>3.55,0&lt;=3.57,0</v>
          </cell>
          <cell r="P32">
            <v>44</v>
          </cell>
          <cell r="Q32">
            <v>176</v>
          </cell>
          <cell r="R32">
            <v>26</v>
          </cell>
          <cell r="S32" t="str">
            <v xml:space="preserve"> - </v>
          </cell>
          <cell r="T32">
            <v>26</v>
          </cell>
          <cell r="U32">
            <v>5.2</v>
          </cell>
          <cell r="V32">
            <v>45</v>
          </cell>
          <cell r="W32" t="str">
            <v xml:space="preserve"> - </v>
          </cell>
          <cell r="X32">
            <v>45</v>
          </cell>
          <cell r="Y32">
            <v>11</v>
          </cell>
          <cell r="Z32">
            <v>26</v>
          </cell>
          <cell r="AA32">
            <v>20</v>
          </cell>
          <cell r="AB32">
            <v>26</v>
          </cell>
        </row>
        <row r="33">
          <cell r="A33" t="str">
            <v>3.36,0&lt;=3.37,0</v>
          </cell>
          <cell r="B33">
            <v>43</v>
          </cell>
          <cell r="C33">
            <v>207</v>
          </cell>
          <cell r="D33">
            <v>27</v>
          </cell>
          <cell r="E33" t="str">
            <v>-</v>
          </cell>
          <cell r="F33">
            <v>27</v>
          </cell>
          <cell r="G33" t="str">
            <v xml:space="preserve"> - </v>
          </cell>
          <cell r="H33">
            <v>44</v>
          </cell>
          <cell r="I33">
            <v>8.8000000000000007</v>
          </cell>
          <cell r="J33">
            <v>44</v>
          </cell>
          <cell r="K33" t="str">
            <v>-</v>
          </cell>
          <cell r="L33">
            <v>27</v>
          </cell>
          <cell r="M33" t="str">
            <v xml:space="preserve"> - </v>
          </cell>
          <cell r="N33">
            <v>27</v>
          </cell>
          <cell r="O33" t="str">
            <v>3.57,0&lt;=3.59,0</v>
          </cell>
          <cell r="P33">
            <v>43</v>
          </cell>
          <cell r="Q33">
            <v>178</v>
          </cell>
          <cell r="R33">
            <v>27</v>
          </cell>
          <cell r="S33">
            <v>24</v>
          </cell>
          <cell r="T33">
            <v>27</v>
          </cell>
          <cell r="U33" t="str">
            <v xml:space="preserve"> - </v>
          </cell>
          <cell r="V33">
            <v>44</v>
          </cell>
          <cell r="W33">
            <v>9.4</v>
          </cell>
          <cell r="X33">
            <v>44</v>
          </cell>
          <cell r="Y33" t="str">
            <v>-</v>
          </cell>
          <cell r="Z33">
            <v>27</v>
          </cell>
          <cell r="AA33" t="str">
            <v>-</v>
          </cell>
          <cell r="AB33">
            <v>27</v>
          </cell>
        </row>
        <row r="34">
          <cell r="A34" t="str">
            <v>3.37,0&lt;=3.38,0</v>
          </cell>
          <cell r="B34">
            <v>42</v>
          </cell>
          <cell r="C34">
            <v>208</v>
          </cell>
          <cell r="D34">
            <v>28</v>
          </cell>
          <cell r="E34">
            <v>27</v>
          </cell>
          <cell r="F34">
            <v>28</v>
          </cell>
          <cell r="G34" t="str">
            <v xml:space="preserve"> - </v>
          </cell>
          <cell r="H34">
            <v>43</v>
          </cell>
          <cell r="I34" t="str">
            <v xml:space="preserve"> - </v>
          </cell>
          <cell r="J34">
            <v>43</v>
          </cell>
          <cell r="K34">
            <v>9</v>
          </cell>
          <cell r="L34">
            <v>28</v>
          </cell>
          <cell r="M34" t="str">
            <v xml:space="preserve"> - </v>
          </cell>
          <cell r="N34">
            <v>28</v>
          </cell>
          <cell r="O34" t="str">
            <v>3.59,0&lt;=4.01,0</v>
          </cell>
          <cell r="P34">
            <v>42</v>
          </cell>
          <cell r="Q34">
            <v>180</v>
          </cell>
          <cell r="R34">
            <v>28</v>
          </cell>
          <cell r="S34" t="str">
            <v>-</v>
          </cell>
          <cell r="T34">
            <v>28</v>
          </cell>
          <cell r="U34" t="str">
            <v xml:space="preserve"> - </v>
          </cell>
          <cell r="V34">
            <v>43</v>
          </cell>
          <cell r="W34" t="str">
            <v xml:space="preserve"> - </v>
          </cell>
          <cell r="X34">
            <v>43</v>
          </cell>
          <cell r="Y34">
            <v>12</v>
          </cell>
          <cell r="Z34">
            <v>28</v>
          </cell>
          <cell r="AA34">
            <v>21</v>
          </cell>
          <cell r="AB34">
            <v>28</v>
          </cell>
        </row>
        <row r="35">
          <cell r="A35" t="str">
            <v>3.38,0&lt;=3.39,0</v>
          </cell>
          <cell r="B35">
            <v>41</v>
          </cell>
          <cell r="C35">
            <v>209</v>
          </cell>
          <cell r="D35">
            <v>29</v>
          </cell>
          <cell r="E35" t="str">
            <v>-</v>
          </cell>
          <cell r="F35">
            <v>29</v>
          </cell>
          <cell r="G35" t="str">
            <v xml:space="preserve"> - </v>
          </cell>
          <cell r="H35">
            <v>42</v>
          </cell>
          <cell r="I35" t="str">
            <v xml:space="preserve"> - </v>
          </cell>
          <cell r="J35">
            <v>42</v>
          </cell>
          <cell r="K35" t="str">
            <v xml:space="preserve"> - </v>
          </cell>
          <cell r="L35">
            <v>29</v>
          </cell>
          <cell r="M35" t="str">
            <v>-</v>
          </cell>
          <cell r="N35">
            <v>29</v>
          </cell>
          <cell r="O35" t="str">
            <v>4.01,0&lt;=4.03,0</v>
          </cell>
          <cell r="P35">
            <v>41</v>
          </cell>
          <cell r="Q35">
            <v>182</v>
          </cell>
          <cell r="R35">
            <v>29</v>
          </cell>
          <cell r="S35">
            <v>25</v>
          </cell>
          <cell r="T35">
            <v>29</v>
          </cell>
          <cell r="U35" t="str">
            <v xml:space="preserve"> - </v>
          </cell>
          <cell r="V35">
            <v>42</v>
          </cell>
          <cell r="W35" t="str">
            <v xml:space="preserve"> - </v>
          </cell>
          <cell r="X35">
            <v>42</v>
          </cell>
          <cell r="Y35" t="str">
            <v xml:space="preserve"> - </v>
          </cell>
          <cell r="Z35">
            <v>29</v>
          </cell>
          <cell r="AA35" t="str">
            <v>-</v>
          </cell>
          <cell r="AB35">
            <v>29</v>
          </cell>
        </row>
        <row r="36">
          <cell r="A36" t="str">
            <v>3.39,0&lt;=3.40,0</v>
          </cell>
          <cell r="B36">
            <v>40</v>
          </cell>
          <cell r="C36">
            <v>210</v>
          </cell>
          <cell r="D36">
            <v>30</v>
          </cell>
          <cell r="E36">
            <v>28</v>
          </cell>
          <cell r="F36">
            <v>30</v>
          </cell>
          <cell r="G36" t="str">
            <v xml:space="preserve"> - </v>
          </cell>
          <cell r="H36">
            <v>41</v>
          </cell>
          <cell r="I36">
            <v>8.9</v>
          </cell>
          <cell r="J36">
            <v>41</v>
          </cell>
          <cell r="K36">
            <v>10</v>
          </cell>
          <cell r="L36">
            <v>30</v>
          </cell>
          <cell r="M36">
            <v>9</v>
          </cell>
          <cell r="N36">
            <v>30</v>
          </cell>
          <cell r="O36" t="str">
            <v>4.03,0&lt;=4.05,0</v>
          </cell>
          <cell r="P36">
            <v>40</v>
          </cell>
          <cell r="Q36">
            <v>184</v>
          </cell>
          <cell r="R36">
            <v>30</v>
          </cell>
          <cell r="S36" t="str">
            <v>-</v>
          </cell>
          <cell r="T36">
            <v>30</v>
          </cell>
          <cell r="U36" t="str">
            <v xml:space="preserve"> - </v>
          </cell>
          <cell r="V36">
            <v>41</v>
          </cell>
          <cell r="W36">
            <v>9.5</v>
          </cell>
          <cell r="X36">
            <v>41</v>
          </cell>
          <cell r="Y36">
            <v>13</v>
          </cell>
          <cell r="Z36">
            <v>30</v>
          </cell>
          <cell r="AA36">
            <v>22</v>
          </cell>
          <cell r="AB36">
            <v>30</v>
          </cell>
        </row>
        <row r="37">
          <cell r="A37" t="str">
            <v>3.40,0&lt;=3.41,0</v>
          </cell>
          <cell r="B37">
            <v>39</v>
          </cell>
          <cell r="C37">
            <v>211</v>
          </cell>
          <cell r="D37">
            <v>31</v>
          </cell>
          <cell r="E37" t="str">
            <v>-</v>
          </cell>
          <cell r="F37">
            <v>31</v>
          </cell>
          <cell r="G37">
            <v>5</v>
          </cell>
          <cell r="H37">
            <v>40</v>
          </cell>
          <cell r="I37" t="str">
            <v xml:space="preserve"> - </v>
          </cell>
          <cell r="J37">
            <v>40</v>
          </cell>
          <cell r="K37" t="str">
            <v xml:space="preserve"> - </v>
          </cell>
          <cell r="L37">
            <v>31</v>
          </cell>
          <cell r="M37" t="str">
            <v xml:space="preserve"> - </v>
          </cell>
          <cell r="N37">
            <v>31</v>
          </cell>
          <cell r="O37" t="str">
            <v>4.05,0&lt;=4.07,0</v>
          </cell>
          <cell r="P37">
            <v>39</v>
          </cell>
          <cell r="Q37">
            <v>186</v>
          </cell>
          <cell r="R37">
            <v>31</v>
          </cell>
          <cell r="S37" t="str">
            <v xml:space="preserve"> - </v>
          </cell>
          <cell r="T37">
            <v>31</v>
          </cell>
          <cell r="U37">
            <v>5.3</v>
          </cell>
          <cell r="V37">
            <v>40</v>
          </cell>
          <cell r="W37" t="str">
            <v xml:space="preserve"> - </v>
          </cell>
          <cell r="X37">
            <v>40</v>
          </cell>
          <cell r="Y37" t="str">
            <v xml:space="preserve"> - </v>
          </cell>
          <cell r="Z37">
            <v>31</v>
          </cell>
          <cell r="AA37" t="str">
            <v>-</v>
          </cell>
          <cell r="AB37">
            <v>31</v>
          </cell>
        </row>
        <row r="38">
          <cell r="A38" t="str">
            <v>3.41,0&lt;=3.42,0</v>
          </cell>
          <cell r="B38">
            <v>38</v>
          </cell>
          <cell r="C38">
            <v>212</v>
          </cell>
          <cell r="D38">
            <v>32</v>
          </cell>
          <cell r="E38">
            <v>29</v>
          </cell>
          <cell r="F38">
            <v>32</v>
          </cell>
          <cell r="G38" t="str">
            <v xml:space="preserve"> - </v>
          </cell>
          <cell r="H38">
            <v>39</v>
          </cell>
          <cell r="I38" t="str">
            <v xml:space="preserve"> - </v>
          </cell>
          <cell r="J38">
            <v>39</v>
          </cell>
          <cell r="K38">
            <v>11</v>
          </cell>
          <cell r="L38">
            <v>32</v>
          </cell>
          <cell r="M38" t="str">
            <v xml:space="preserve"> - </v>
          </cell>
          <cell r="N38">
            <v>32</v>
          </cell>
          <cell r="O38" t="str">
            <v>4.07,0&lt;=4.09,0</v>
          </cell>
          <cell r="P38">
            <v>38</v>
          </cell>
          <cell r="Q38">
            <v>188</v>
          </cell>
          <cell r="R38">
            <v>32</v>
          </cell>
          <cell r="S38">
            <v>26</v>
          </cell>
          <cell r="T38">
            <v>32</v>
          </cell>
          <cell r="U38" t="str">
            <v xml:space="preserve"> - </v>
          </cell>
          <cell r="V38">
            <v>39</v>
          </cell>
          <cell r="W38">
            <v>9.6</v>
          </cell>
          <cell r="X38">
            <v>39</v>
          </cell>
          <cell r="Y38">
            <v>14</v>
          </cell>
          <cell r="Z38">
            <v>32</v>
          </cell>
          <cell r="AA38">
            <v>23</v>
          </cell>
          <cell r="AB38">
            <v>32</v>
          </cell>
        </row>
        <row r="39">
          <cell r="A39" t="str">
            <v>3.42,0&lt;=3.43,0</v>
          </cell>
          <cell r="B39">
            <v>37</v>
          </cell>
          <cell r="C39">
            <v>213</v>
          </cell>
          <cell r="D39">
            <v>33</v>
          </cell>
          <cell r="E39" t="str">
            <v>-</v>
          </cell>
          <cell r="F39">
            <v>33</v>
          </cell>
          <cell r="G39" t="str">
            <v xml:space="preserve"> - </v>
          </cell>
          <cell r="H39">
            <v>38</v>
          </cell>
          <cell r="I39">
            <v>9</v>
          </cell>
          <cell r="J39">
            <v>38</v>
          </cell>
          <cell r="K39" t="str">
            <v>-</v>
          </cell>
          <cell r="L39">
            <v>33</v>
          </cell>
          <cell r="M39" t="str">
            <v>-</v>
          </cell>
          <cell r="N39">
            <v>33</v>
          </cell>
          <cell r="O39" t="str">
            <v>4.09,0&lt;=4.11,0</v>
          </cell>
          <cell r="P39">
            <v>37</v>
          </cell>
          <cell r="Q39">
            <v>190</v>
          </cell>
          <cell r="R39">
            <v>33</v>
          </cell>
          <cell r="S39" t="str">
            <v>-</v>
          </cell>
          <cell r="T39">
            <v>33</v>
          </cell>
          <cell r="U39" t="str">
            <v xml:space="preserve"> - </v>
          </cell>
          <cell r="V39">
            <v>38</v>
          </cell>
          <cell r="W39" t="str">
            <v xml:space="preserve"> - </v>
          </cell>
          <cell r="X39">
            <v>38</v>
          </cell>
          <cell r="Y39" t="str">
            <v>-</v>
          </cell>
          <cell r="Z39">
            <v>33</v>
          </cell>
          <cell r="AA39" t="str">
            <v>-</v>
          </cell>
          <cell r="AB39">
            <v>33</v>
          </cell>
        </row>
        <row r="40">
          <cell r="A40" t="str">
            <v>3.43,0&lt;=3.44,0</v>
          </cell>
          <cell r="B40">
            <v>36</v>
          </cell>
          <cell r="C40">
            <v>214</v>
          </cell>
          <cell r="D40">
            <v>34</v>
          </cell>
          <cell r="E40">
            <v>30</v>
          </cell>
          <cell r="F40">
            <v>34</v>
          </cell>
          <cell r="G40" t="str">
            <v xml:space="preserve"> - </v>
          </cell>
          <cell r="H40">
            <v>37</v>
          </cell>
          <cell r="I40" t="str">
            <v xml:space="preserve"> - </v>
          </cell>
          <cell r="J40">
            <v>37</v>
          </cell>
          <cell r="K40" t="str">
            <v xml:space="preserve"> - </v>
          </cell>
          <cell r="L40">
            <v>34</v>
          </cell>
          <cell r="M40">
            <v>10</v>
          </cell>
          <cell r="N40">
            <v>34</v>
          </cell>
          <cell r="O40" t="str">
            <v>4.11,0&lt;=4.13,0</v>
          </cell>
          <cell r="P40">
            <v>36</v>
          </cell>
          <cell r="Q40">
            <v>192</v>
          </cell>
          <cell r="R40">
            <v>34</v>
          </cell>
          <cell r="S40" t="str">
            <v>-</v>
          </cell>
          <cell r="T40">
            <v>34</v>
          </cell>
          <cell r="U40" t="str">
            <v xml:space="preserve"> - </v>
          </cell>
          <cell r="V40">
            <v>37</v>
          </cell>
          <cell r="W40">
            <v>9.6999999999999993</v>
          </cell>
          <cell r="X40">
            <v>37</v>
          </cell>
          <cell r="Y40">
            <v>15</v>
          </cell>
          <cell r="Z40">
            <v>34</v>
          </cell>
          <cell r="AA40">
            <v>24</v>
          </cell>
          <cell r="AB40">
            <v>34</v>
          </cell>
        </row>
        <row r="41">
          <cell r="A41" t="str">
            <v>3.44,0&lt;=3.45,0</v>
          </cell>
          <cell r="B41">
            <v>35</v>
          </cell>
          <cell r="C41">
            <v>215</v>
          </cell>
          <cell r="D41">
            <v>35</v>
          </cell>
          <cell r="E41" t="str">
            <v>-</v>
          </cell>
          <cell r="F41">
            <v>35</v>
          </cell>
          <cell r="G41">
            <v>5.0999999999999996</v>
          </cell>
          <cell r="H41">
            <v>36</v>
          </cell>
          <cell r="I41">
            <v>9.1</v>
          </cell>
          <cell r="J41">
            <v>36</v>
          </cell>
          <cell r="K41">
            <v>12</v>
          </cell>
          <cell r="L41">
            <v>35</v>
          </cell>
          <cell r="M41" t="str">
            <v xml:space="preserve"> - </v>
          </cell>
          <cell r="N41">
            <v>35</v>
          </cell>
          <cell r="O41" t="str">
            <v>4.13,0&lt;=4.15,0</v>
          </cell>
          <cell r="P41">
            <v>35</v>
          </cell>
          <cell r="Q41">
            <v>194</v>
          </cell>
          <cell r="R41">
            <v>35</v>
          </cell>
          <cell r="S41">
            <v>27</v>
          </cell>
          <cell r="T41">
            <v>35</v>
          </cell>
          <cell r="U41" t="str">
            <v xml:space="preserve"> - </v>
          </cell>
          <cell r="V41">
            <v>36</v>
          </cell>
          <cell r="W41" t="str">
            <v xml:space="preserve"> - </v>
          </cell>
          <cell r="X41">
            <v>36</v>
          </cell>
          <cell r="Y41" t="str">
            <v>-</v>
          </cell>
          <cell r="Z41">
            <v>35</v>
          </cell>
          <cell r="AA41" t="str">
            <v>-</v>
          </cell>
          <cell r="AB41">
            <v>35</v>
          </cell>
        </row>
        <row r="42">
          <cell r="A42" t="str">
            <v>3.45,0&lt;=3.47,0</v>
          </cell>
          <cell r="B42">
            <v>34</v>
          </cell>
          <cell r="C42">
            <v>216</v>
          </cell>
          <cell r="D42">
            <v>36</v>
          </cell>
          <cell r="E42">
            <v>31</v>
          </cell>
          <cell r="F42">
            <v>36</v>
          </cell>
          <cell r="G42" t="str">
            <v xml:space="preserve"> - </v>
          </cell>
          <cell r="H42">
            <v>35</v>
          </cell>
          <cell r="I42" t="str">
            <v xml:space="preserve"> - </v>
          </cell>
          <cell r="J42">
            <v>35</v>
          </cell>
          <cell r="K42" t="str">
            <v>-</v>
          </cell>
          <cell r="L42">
            <v>36</v>
          </cell>
          <cell r="M42" t="str">
            <v xml:space="preserve"> - </v>
          </cell>
          <cell r="N42">
            <v>36</v>
          </cell>
          <cell r="O42" t="str">
            <v>4.15,0&lt;=4.18,0</v>
          </cell>
          <cell r="P42">
            <v>34</v>
          </cell>
          <cell r="Q42">
            <v>196</v>
          </cell>
          <cell r="R42">
            <v>36</v>
          </cell>
          <cell r="S42" t="str">
            <v>-</v>
          </cell>
          <cell r="T42">
            <v>36</v>
          </cell>
          <cell r="U42">
            <v>5.4</v>
          </cell>
          <cell r="V42">
            <v>35</v>
          </cell>
          <cell r="W42">
            <v>9.8000000000000007</v>
          </cell>
          <cell r="X42">
            <v>35</v>
          </cell>
          <cell r="Y42">
            <v>16</v>
          </cell>
          <cell r="Z42">
            <v>36</v>
          </cell>
          <cell r="AA42">
            <v>25</v>
          </cell>
          <cell r="AB42">
            <v>36</v>
          </cell>
        </row>
        <row r="43">
          <cell r="A43" t="str">
            <v>3.47,0&lt;=3.49,0</v>
          </cell>
          <cell r="B43">
            <v>33</v>
          </cell>
          <cell r="C43">
            <v>217</v>
          </cell>
          <cell r="D43">
            <v>37</v>
          </cell>
          <cell r="E43" t="str">
            <v>-</v>
          </cell>
          <cell r="F43">
            <v>37</v>
          </cell>
          <cell r="G43" t="str">
            <v xml:space="preserve"> - </v>
          </cell>
          <cell r="H43">
            <v>34</v>
          </cell>
          <cell r="I43">
            <v>9.1999999999999993</v>
          </cell>
          <cell r="J43">
            <v>34</v>
          </cell>
          <cell r="K43" t="str">
            <v xml:space="preserve"> - </v>
          </cell>
          <cell r="L43">
            <v>37</v>
          </cell>
          <cell r="M43" t="str">
            <v>-</v>
          </cell>
          <cell r="N43">
            <v>37</v>
          </cell>
          <cell r="O43" t="str">
            <v>4.18,0&lt;=4.21,0</v>
          </cell>
          <cell r="P43">
            <v>33</v>
          </cell>
          <cell r="Q43">
            <v>197</v>
          </cell>
          <cell r="R43">
            <v>37</v>
          </cell>
          <cell r="S43" t="str">
            <v xml:space="preserve"> - </v>
          </cell>
          <cell r="T43">
            <v>37</v>
          </cell>
          <cell r="U43" t="str">
            <v xml:space="preserve"> - </v>
          </cell>
          <cell r="V43">
            <v>34</v>
          </cell>
          <cell r="W43" t="str">
            <v xml:space="preserve"> - </v>
          </cell>
          <cell r="X43">
            <v>34</v>
          </cell>
          <cell r="Y43" t="str">
            <v>-</v>
          </cell>
          <cell r="Z43">
            <v>37</v>
          </cell>
          <cell r="AA43" t="str">
            <v>-</v>
          </cell>
          <cell r="AB43">
            <v>37</v>
          </cell>
        </row>
        <row r="44">
          <cell r="A44" t="str">
            <v>3.49,0&lt;=3.51,0</v>
          </cell>
          <cell r="B44">
            <v>32</v>
          </cell>
          <cell r="C44">
            <v>218</v>
          </cell>
          <cell r="D44">
            <v>38</v>
          </cell>
          <cell r="E44">
            <v>32</v>
          </cell>
          <cell r="F44">
            <v>38</v>
          </cell>
          <cell r="G44" t="str">
            <v xml:space="preserve"> - </v>
          </cell>
          <cell r="H44">
            <v>33</v>
          </cell>
          <cell r="I44" t="str">
            <v xml:space="preserve"> - </v>
          </cell>
          <cell r="J44">
            <v>33</v>
          </cell>
          <cell r="K44">
            <v>13</v>
          </cell>
          <cell r="L44">
            <v>38</v>
          </cell>
          <cell r="M44">
            <v>11</v>
          </cell>
          <cell r="N44">
            <v>38</v>
          </cell>
          <cell r="O44" t="str">
            <v>4.21,0&lt;=4.24,0</v>
          </cell>
          <cell r="P44">
            <v>32</v>
          </cell>
          <cell r="Q44">
            <v>198</v>
          </cell>
          <cell r="R44">
            <v>38</v>
          </cell>
          <cell r="S44">
            <v>28</v>
          </cell>
          <cell r="T44">
            <v>38</v>
          </cell>
          <cell r="U44" t="str">
            <v xml:space="preserve"> - </v>
          </cell>
          <cell r="V44">
            <v>33</v>
          </cell>
          <cell r="W44">
            <v>9.9</v>
          </cell>
          <cell r="X44">
            <v>33</v>
          </cell>
          <cell r="Y44">
            <v>17</v>
          </cell>
          <cell r="Z44">
            <v>38</v>
          </cell>
          <cell r="AA44">
            <v>26</v>
          </cell>
          <cell r="AB44">
            <v>38</v>
          </cell>
        </row>
        <row r="45">
          <cell r="A45" t="str">
            <v>3.51,0&lt;=3.53,0</v>
          </cell>
          <cell r="B45">
            <v>31</v>
          </cell>
          <cell r="C45">
            <v>219</v>
          </cell>
          <cell r="D45">
            <v>39</v>
          </cell>
          <cell r="E45" t="str">
            <v>-</v>
          </cell>
          <cell r="F45">
            <v>39</v>
          </cell>
          <cell r="G45">
            <v>5.2</v>
          </cell>
          <cell r="H45">
            <v>32</v>
          </cell>
          <cell r="I45">
            <v>9.3000000000000007</v>
          </cell>
          <cell r="J45">
            <v>32</v>
          </cell>
          <cell r="K45" t="str">
            <v>-</v>
          </cell>
          <cell r="L45">
            <v>39</v>
          </cell>
          <cell r="M45" t="str">
            <v xml:space="preserve"> - </v>
          </cell>
          <cell r="N45">
            <v>39</v>
          </cell>
          <cell r="O45" t="str">
            <v>4.24,0&lt;=4.27,0</v>
          </cell>
          <cell r="P45">
            <v>31</v>
          </cell>
          <cell r="Q45">
            <v>199</v>
          </cell>
          <cell r="R45">
            <v>39</v>
          </cell>
          <cell r="S45" t="str">
            <v>-</v>
          </cell>
          <cell r="T45">
            <v>39</v>
          </cell>
          <cell r="U45" t="str">
            <v xml:space="preserve"> - </v>
          </cell>
          <cell r="V45">
            <v>32</v>
          </cell>
          <cell r="W45" t="str">
            <v xml:space="preserve"> - </v>
          </cell>
          <cell r="X45">
            <v>32</v>
          </cell>
          <cell r="Y45" t="str">
            <v>-</v>
          </cell>
          <cell r="Z45">
            <v>39</v>
          </cell>
          <cell r="AA45" t="str">
            <v>-</v>
          </cell>
          <cell r="AB45">
            <v>39</v>
          </cell>
        </row>
        <row r="46">
          <cell r="A46" t="str">
            <v>3.53,0&lt;=3.55,0</v>
          </cell>
          <cell r="B46">
            <v>30</v>
          </cell>
          <cell r="C46">
            <v>220</v>
          </cell>
          <cell r="D46">
            <v>40</v>
          </cell>
          <cell r="E46">
            <v>33</v>
          </cell>
          <cell r="F46">
            <v>40</v>
          </cell>
          <cell r="G46" t="str">
            <v xml:space="preserve"> - </v>
          </cell>
          <cell r="H46">
            <v>31</v>
          </cell>
          <cell r="I46" t="str">
            <v xml:space="preserve"> - </v>
          </cell>
          <cell r="J46">
            <v>31</v>
          </cell>
          <cell r="K46" t="str">
            <v xml:space="preserve"> - </v>
          </cell>
          <cell r="L46">
            <v>40</v>
          </cell>
          <cell r="M46" t="str">
            <v xml:space="preserve"> - </v>
          </cell>
          <cell r="N46">
            <v>40</v>
          </cell>
          <cell r="O46" t="str">
            <v>4.27,0&lt;=4.30,0</v>
          </cell>
          <cell r="P46">
            <v>30</v>
          </cell>
          <cell r="Q46">
            <v>200</v>
          </cell>
          <cell r="R46">
            <v>40</v>
          </cell>
          <cell r="S46" t="str">
            <v xml:space="preserve"> - </v>
          </cell>
          <cell r="T46">
            <v>40</v>
          </cell>
          <cell r="U46">
            <v>5.5</v>
          </cell>
          <cell r="V46">
            <v>31</v>
          </cell>
          <cell r="W46">
            <v>10</v>
          </cell>
          <cell r="X46">
            <v>31</v>
          </cell>
          <cell r="Y46" t="str">
            <v xml:space="preserve"> - </v>
          </cell>
          <cell r="Z46">
            <v>40</v>
          </cell>
          <cell r="AA46">
            <v>27</v>
          </cell>
          <cell r="AB46">
            <v>40</v>
          </cell>
        </row>
        <row r="47">
          <cell r="A47" t="str">
            <v>3.55,0&lt;=3.57,0</v>
          </cell>
          <cell r="B47">
            <v>29</v>
          </cell>
          <cell r="C47">
            <v>221</v>
          </cell>
          <cell r="D47">
            <v>41</v>
          </cell>
          <cell r="E47" t="str">
            <v>-</v>
          </cell>
          <cell r="F47">
            <v>41</v>
          </cell>
          <cell r="G47" t="str">
            <v xml:space="preserve"> - </v>
          </cell>
          <cell r="H47">
            <v>30</v>
          </cell>
          <cell r="I47">
            <v>9.4</v>
          </cell>
          <cell r="J47">
            <v>30</v>
          </cell>
          <cell r="K47">
            <v>14</v>
          </cell>
          <cell r="L47">
            <v>41</v>
          </cell>
          <cell r="M47" t="str">
            <v>-</v>
          </cell>
          <cell r="N47">
            <v>41</v>
          </cell>
          <cell r="O47" t="str">
            <v>4.30,0&lt;=4.33,0</v>
          </cell>
          <cell r="P47">
            <v>29</v>
          </cell>
          <cell r="Q47">
            <v>201</v>
          </cell>
          <cell r="R47">
            <v>41</v>
          </cell>
          <cell r="S47">
            <v>29</v>
          </cell>
          <cell r="T47">
            <v>41</v>
          </cell>
          <cell r="U47" t="str">
            <v xml:space="preserve"> - </v>
          </cell>
          <cell r="V47">
            <v>30</v>
          </cell>
          <cell r="W47" t="str">
            <v xml:space="preserve"> - </v>
          </cell>
          <cell r="X47">
            <v>30</v>
          </cell>
          <cell r="Y47">
            <v>18</v>
          </cell>
          <cell r="Z47">
            <v>41</v>
          </cell>
          <cell r="AA47" t="str">
            <v>-</v>
          </cell>
          <cell r="AB47">
            <v>41</v>
          </cell>
        </row>
        <row r="48">
          <cell r="A48" t="str">
            <v>3.57,0&lt;=3.59,0</v>
          </cell>
          <cell r="B48">
            <v>28</v>
          </cell>
          <cell r="C48">
            <v>222</v>
          </cell>
          <cell r="D48">
            <v>42</v>
          </cell>
          <cell r="E48">
            <v>34</v>
          </cell>
          <cell r="F48">
            <v>42</v>
          </cell>
          <cell r="G48" t="str">
            <v xml:space="preserve"> - </v>
          </cell>
          <cell r="H48">
            <v>29</v>
          </cell>
          <cell r="I48" t="str">
            <v xml:space="preserve"> - </v>
          </cell>
          <cell r="J48">
            <v>29</v>
          </cell>
          <cell r="K48" t="str">
            <v xml:space="preserve"> - </v>
          </cell>
          <cell r="L48">
            <v>42</v>
          </cell>
          <cell r="M48">
            <v>12</v>
          </cell>
          <cell r="N48">
            <v>42</v>
          </cell>
          <cell r="O48" t="str">
            <v>4.33,0&lt;=4.36,0</v>
          </cell>
          <cell r="P48">
            <v>28</v>
          </cell>
          <cell r="Q48">
            <v>202</v>
          </cell>
          <cell r="R48">
            <v>42</v>
          </cell>
          <cell r="S48" t="str">
            <v>-</v>
          </cell>
          <cell r="T48">
            <v>42</v>
          </cell>
          <cell r="U48" t="str">
            <v xml:space="preserve"> - </v>
          </cell>
          <cell r="V48">
            <v>29</v>
          </cell>
          <cell r="W48">
            <v>10.1</v>
          </cell>
          <cell r="X48">
            <v>29</v>
          </cell>
          <cell r="Y48" t="str">
            <v>-</v>
          </cell>
          <cell r="Z48">
            <v>42</v>
          </cell>
          <cell r="AA48">
            <v>28</v>
          </cell>
          <cell r="AB48">
            <v>42</v>
          </cell>
        </row>
        <row r="49">
          <cell r="A49" t="str">
            <v>3.59,0&lt;=4.01,0</v>
          </cell>
          <cell r="B49">
            <v>27</v>
          </cell>
          <cell r="C49">
            <v>223</v>
          </cell>
          <cell r="D49">
            <v>43</v>
          </cell>
          <cell r="E49" t="str">
            <v>-</v>
          </cell>
          <cell r="F49">
            <v>43</v>
          </cell>
          <cell r="G49">
            <v>5.3</v>
          </cell>
          <cell r="H49">
            <v>28</v>
          </cell>
          <cell r="I49">
            <v>9.5</v>
          </cell>
          <cell r="J49">
            <v>28</v>
          </cell>
          <cell r="K49" t="str">
            <v>-</v>
          </cell>
          <cell r="L49">
            <v>43</v>
          </cell>
          <cell r="M49" t="str">
            <v xml:space="preserve"> - </v>
          </cell>
          <cell r="N49">
            <v>43</v>
          </cell>
          <cell r="O49" t="str">
            <v>4.36,0&lt;=4.39,0</v>
          </cell>
          <cell r="P49">
            <v>27</v>
          </cell>
          <cell r="Q49">
            <v>203</v>
          </cell>
          <cell r="R49">
            <v>43</v>
          </cell>
          <cell r="S49" t="str">
            <v xml:space="preserve"> - </v>
          </cell>
          <cell r="T49">
            <v>43</v>
          </cell>
          <cell r="U49" t="str">
            <v xml:space="preserve"> - </v>
          </cell>
          <cell r="V49">
            <v>28</v>
          </cell>
          <cell r="W49" t="str">
            <v xml:space="preserve"> - </v>
          </cell>
          <cell r="X49">
            <v>28</v>
          </cell>
          <cell r="Y49" t="str">
            <v>-</v>
          </cell>
          <cell r="Z49">
            <v>43</v>
          </cell>
          <cell r="AA49" t="str">
            <v>-</v>
          </cell>
          <cell r="AB49">
            <v>43</v>
          </cell>
        </row>
        <row r="50">
          <cell r="A50" t="str">
            <v>4.01,0&lt;=4.03,0</v>
          </cell>
          <cell r="B50">
            <v>26</v>
          </cell>
          <cell r="C50">
            <v>224</v>
          </cell>
          <cell r="D50">
            <v>44</v>
          </cell>
          <cell r="E50">
            <v>35</v>
          </cell>
          <cell r="F50">
            <v>44</v>
          </cell>
          <cell r="G50" t="str">
            <v xml:space="preserve"> - </v>
          </cell>
          <cell r="H50">
            <v>27</v>
          </cell>
          <cell r="I50" t="str">
            <v xml:space="preserve"> - </v>
          </cell>
          <cell r="J50">
            <v>27</v>
          </cell>
          <cell r="K50">
            <v>15</v>
          </cell>
          <cell r="L50">
            <v>44</v>
          </cell>
          <cell r="M50" t="str">
            <v xml:space="preserve"> - </v>
          </cell>
          <cell r="N50">
            <v>44</v>
          </cell>
          <cell r="O50" t="str">
            <v>4.39,0&lt;=4.42,0</v>
          </cell>
          <cell r="P50">
            <v>26</v>
          </cell>
          <cell r="Q50">
            <v>204</v>
          </cell>
          <cell r="R50">
            <v>44</v>
          </cell>
          <cell r="S50">
            <v>30</v>
          </cell>
          <cell r="T50">
            <v>44</v>
          </cell>
          <cell r="U50">
            <v>5.6</v>
          </cell>
          <cell r="V50">
            <v>27</v>
          </cell>
          <cell r="W50">
            <v>10.199999999999999</v>
          </cell>
          <cell r="X50">
            <v>27</v>
          </cell>
          <cell r="Y50">
            <v>19</v>
          </cell>
          <cell r="Z50">
            <v>44</v>
          </cell>
          <cell r="AA50">
            <v>29</v>
          </cell>
          <cell r="AB50">
            <v>44</v>
          </cell>
        </row>
        <row r="51">
          <cell r="A51" t="str">
            <v>4.03,0&lt;=4.05,0</v>
          </cell>
          <cell r="B51">
            <v>25</v>
          </cell>
          <cell r="C51">
            <v>225</v>
          </cell>
          <cell r="D51">
            <v>45</v>
          </cell>
          <cell r="E51" t="str">
            <v>-</v>
          </cell>
          <cell r="F51">
            <v>45</v>
          </cell>
          <cell r="G51" t="str">
            <v xml:space="preserve"> - </v>
          </cell>
          <cell r="H51">
            <v>26</v>
          </cell>
          <cell r="I51">
            <v>9.6</v>
          </cell>
          <cell r="J51">
            <v>26</v>
          </cell>
          <cell r="K51" t="str">
            <v>-</v>
          </cell>
          <cell r="L51">
            <v>45</v>
          </cell>
          <cell r="M51" t="str">
            <v>-</v>
          </cell>
          <cell r="N51">
            <v>45</v>
          </cell>
          <cell r="O51" t="str">
            <v>4.42,0&lt;=4.45,0</v>
          </cell>
          <cell r="P51">
            <v>25</v>
          </cell>
          <cell r="Q51">
            <v>205</v>
          </cell>
          <cell r="R51">
            <v>45</v>
          </cell>
          <cell r="S51" t="str">
            <v xml:space="preserve"> - </v>
          </cell>
          <cell r="T51">
            <v>45</v>
          </cell>
          <cell r="U51" t="str">
            <v xml:space="preserve"> - </v>
          </cell>
          <cell r="V51">
            <v>26</v>
          </cell>
          <cell r="W51" t="str">
            <v xml:space="preserve"> - </v>
          </cell>
          <cell r="X51">
            <v>26</v>
          </cell>
          <cell r="Y51" t="str">
            <v>-</v>
          </cell>
          <cell r="Z51">
            <v>45</v>
          </cell>
          <cell r="AA51" t="str">
            <v>-</v>
          </cell>
          <cell r="AB51">
            <v>45</v>
          </cell>
        </row>
        <row r="52">
          <cell r="A52" t="str">
            <v>4.05,0&lt;=4.08,0</v>
          </cell>
          <cell r="B52">
            <v>24</v>
          </cell>
          <cell r="C52">
            <v>226</v>
          </cell>
          <cell r="D52">
            <v>46</v>
          </cell>
          <cell r="E52" t="str">
            <v xml:space="preserve"> - </v>
          </cell>
          <cell r="F52">
            <v>46</v>
          </cell>
          <cell r="G52" t="str">
            <v xml:space="preserve"> - </v>
          </cell>
          <cell r="H52">
            <v>25</v>
          </cell>
          <cell r="I52" t="str">
            <v xml:space="preserve"> - </v>
          </cell>
          <cell r="J52">
            <v>25</v>
          </cell>
          <cell r="K52" t="str">
            <v xml:space="preserve"> - </v>
          </cell>
          <cell r="L52">
            <v>46</v>
          </cell>
          <cell r="M52">
            <v>13</v>
          </cell>
          <cell r="N52">
            <v>46</v>
          </cell>
          <cell r="O52" t="str">
            <v>4.45,0&lt;=4.48,0</v>
          </cell>
          <cell r="P52">
            <v>24</v>
          </cell>
          <cell r="Q52">
            <v>206</v>
          </cell>
          <cell r="R52">
            <v>46</v>
          </cell>
          <cell r="S52" t="str">
            <v>-</v>
          </cell>
          <cell r="T52">
            <v>46</v>
          </cell>
          <cell r="U52" t="str">
            <v xml:space="preserve"> - </v>
          </cell>
          <cell r="V52">
            <v>25</v>
          </cell>
          <cell r="W52">
            <v>10.3</v>
          </cell>
          <cell r="X52">
            <v>25</v>
          </cell>
          <cell r="Y52" t="str">
            <v xml:space="preserve"> - </v>
          </cell>
          <cell r="Z52">
            <v>46</v>
          </cell>
          <cell r="AA52" t="str">
            <v>-</v>
          </cell>
          <cell r="AB52">
            <v>46</v>
          </cell>
        </row>
        <row r="53">
          <cell r="A53" t="str">
            <v>4.08,0&lt;=4.11,0</v>
          </cell>
          <cell r="B53">
            <v>23</v>
          </cell>
          <cell r="C53">
            <v>227</v>
          </cell>
          <cell r="D53">
            <v>47</v>
          </cell>
          <cell r="E53">
            <v>36</v>
          </cell>
          <cell r="F53">
            <v>47</v>
          </cell>
          <cell r="G53">
            <v>5.4</v>
          </cell>
          <cell r="H53">
            <v>24</v>
          </cell>
          <cell r="I53">
            <v>9.6999999999999993</v>
          </cell>
          <cell r="J53">
            <v>24</v>
          </cell>
          <cell r="K53">
            <v>16</v>
          </cell>
          <cell r="L53">
            <v>47</v>
          </cell>
          <cell r="M53" t="str">
            <v xml:space="preserve"> - </v>
          </cell>
          <cell r="N53">
            <v>47</v>
          </cell>
          <cell r="O53" t="str">
            <v>4.48,0&lt;=4.51,0</v>
          </cell>
          <cell r="P53">
            <v>23</v>
          </cell>
          <cell r="Q53">
            <v>207</v>
          </cell>
          <cell r="R53">
            <v>47</v>
          </cell>
          <cell r="S53">
            <v>31</v>
          </cell>
          <cell r="T53">
            <v>47</v>
          </cell>
          <cell r="U53" t="str">
            <v xml:space="preserve"> - </v>
          </cell>
          <cell r="V53">
            <v>24</v>
          </cell>
          <cell r="W53" t="str">
            <v xml:space="preserve"> - </v>
          </cell>
          <cell r="X53">
            <v>24</v>
          </cell>
          <cell r="Y53">
            <v>20</v>
          </cell>
          <cell r="Z53">
            <v>47</v>
          </cell>
          <cell r="AA53">
            <v>30</v>
          </cell>
          <cell r="AB53">
            <v>47</v>
          </cell>
        </row>
        <row r="54">
          <cell r="A54" t="str">
            <v>4.11,0&lt;=4.14,0</v>
          </cell>
          <cell r="B54">
            <v>22</v>
          </cell>
          <cell r="C54">
            <v>228</v>
          </cell>
          <cell r="D54">
            <v>48</v>
          </cell>
          <cell r="E54" t="str">
            <v xml:space="preserve"> - </v>
          </cell>
          <cell r="F54">
            <v>48</v>
          </cell>
          <cell r="G54" t="str">
            <v xml:space="preserve"> - </v>
          </cell>
          <cell r="H54">
            <v>23</v>
          </cell>
          <cell r="I54" t="str">
            <v xml:space="preserve"> - </v>
          </cell>
          <cell r="J54">
            <v>23</v>
          </cell>
          <cell r="K54" t="str">
            <v xml:space="preserve"> - </v>
          </cell>
          <cell r="L54">
            <v>48</v>
          </cell>
          <cell r="M54" t="str">
            <v xml:space="preserve"> - </v>
          </cell>
          <cell r="N54">
            <v>48</v>
          </cell>
          <cell r="O54" t="str">
            <v>4.51,0&lt;=4.54,0</v>
          </cell>
          <cell r="P54">
            <v>22</v>
          </cell>
          <cell r="Q54">
            <v>208</v>
          </cell>
          <cell r="R54">
            <v>48</v>
          </cell>
          <cell r="S54" t="str">
            <v>-</v>
          </cell>
          <cell r="T54">
            <v>48</v>
          </cell>
          <cell r="U54">
            <v>5.7</v>
          </cell>
          <cell r="V54">
            <v>23</v>
          </cell>
          <cell r="W54">
            <v>10.4</v>
          </cell>
          <cell r="X54">
            <v>23</v>
          </cell>
          <cell r="Y54" t="str">
            <v xml:space="preserve"> - </v>
          </cell>
          <cell r="Z54">
            <v>48</v>
          </cell>
          <cell r="AA54" t="str">
            <v>-</v>
          </cell>
          <cell r="AB54">
            <v>48</v>
          </cell>
        </row>
        <row r="55">
          <cell r="A55" t="str">
            <v>4.14,0&lt;=4.17,0</v>
          </cell>
          <cell r="B55">
            <v>21</v>
          </cell>
          <cell r="C55">
            <v>229</v>
          </cell>
          <cell r="D55">
            <v>49</v>
          </cell>
          <cell r="E55" t="str">
            <v>-</v>
          </cell>
          <cell r="F55">
            <v>49</v>
          </cell>
          <cell r="G55" t="str">
            <v xml:space="preserve"> - </v>
          </cell>
          <cell r="H55">
            <v>22</v>
          </cell>
          <cell r="I55">
            <v>9.8000000000000007</v>
          </cell>
          <cell r="J55">
            <v>22</v>
          </cell>
          <cell r="K55" t="str">
            <v>-</v>
          </cell>
          <cell r="L55">
            <v>49</v>
          </cell>
          <cell r="M55" t="str">
            <v>-</v>
          </cell>
          <cell r="N55">
            <v>49</v>
          </cell>
          <cell r="O55" t="str">
            <v>4.54,0&lt;=4.57,0</v>
          </cell>
          <cell r="P55">
            <v>21</v>
          </cell>
          <cell r="Q55">
            <v>209</v>
          </cell>
          <cell r="R55">
            <v>49</v>
          </cell>
          <cell r="S55" t="str">
            <v xml:space="preserve"> - </v>
          </cell>
          <cell r="T55">
            <v>49</v>
          </cell>
          <cell r="U55" t="str">
            <v xml:space="preserve"> - </v>
          </cell>
          <cell r="V55">
            <v>22</v>
          </cell>
          <cell r="W55" t="str">
            <v xml:space="preserve"> - </v>
          </cell>
          <cell r="X55">
            <v>22</v>
          </cell>
          <cell r="Y55" t="str">
            <v>-</v>
          </cell>
          <cell r="Z55">
            <v>49</v>
          </cell>
          <cell r="AA55" t="str">
            <v>-</v>
          </cell>
          <cell r="AB55">
            <v>49</v>
          </cell>
        </row>
        <row r="56">
          <cell r="A56" t="str">
            <v>4.17,0&lt;=4.20,0</v>
          </cell>
          <cell r="B56">
            <v>20</v>
          </cell>
          <cell r="C56">
            <v>230</v>
          </cell>
          <cell r="D56">
            <v>50</v>
          </cell>
          <cell r="E56">
            <v>37</v>
          </cell>
          <cell r="F56">
            <v>50</v>
          </cell>
          <cell r="G56" t="str">
            <v xml:space="preserve"> - </v>
          </cell>
          <cell r="H56">
            <v>21</v>
          </cell>
          <cell r="I56" t="str">
            <v xml:space="preserve"> - </v>
          </cell>
          <cell r="J56">
            <v>21</v>
          </cell>
          <cell r="K56">
            <v>17</v>
          </cell>
          <cell r="L56">
            <v>50</v>
          </cell>
          <cell r="M56">
            <v>14</v>
          </cell>
          <cell r="N56">
            <v>50</v>
          </cell>
          <cell r="O56" t="str">
            <v>4.57,0&lt;=5.00,0</v>
          </cell>
          <cell r="P56">
            <v>20</v>
          </cell>
          <cell r="Q56">
            <v>210</v>
          </cell>
          <cell r="R56">
            <v>50</v>
          </cell>
          <cell r="S56">
            <v>32</v>
          </cell>
          <cell r="T56">
            <v>50</v>
          </cell>
          <cell r="U56" t="str">
            <v xml:space="preserve"> - </v>
          </cell>
          <cell r="V56">
            <v>21</v>
          </cell>
          <cell r="W56">
            <v>10.5</v>
          </cell>
          <cell r="X56">
            <v>21</v>
          </cell>
          <cell r="Y56">
            <v>21</v>
          </cell>
          <cell r="Z56">
            <v>50</v>
          </cell>
          <cell r="AA56">
            <v>31</v>
          </cell>
          <cell r="AB56">
            <v>50</v>
          </cell>
        </row>
        <row r="57">
          <cell r="A57" t="str">
            <v>4.20,0&lt;=4.24,0</v>
          </cell>
          <cell r="B57">
            <v>19</v>
          </cell>
          <cell r="C57">
            <v>231</v>
          </cell>
          <cell r="D57">
            <v>51</v>
          </cell>
          <cell r="E57" t="str">
            <v>-</v>
          </cell>
          <cell r="F57">
            <v>51</v>
          </cell>
          <cell r="G57">
            <v>5.5</v>
          </cell>
          <cell r="H57">
            <v>20</v>
          </cell>
          <cell r="I57">
            <v>9.9</v>
          </cell>
          <cell r="J57">
            <v>20</v>
          </cell>
          <cell r="K57" t="str">
            <v>-</v>
          </cell>
          <cell r="L57">
            <v>51</v>
          </cell>
          <cell r="M57" t="str">
            <v xml:space="preserve"> - </v>
          </cell>
          <cell r="N57">
            <v>51</v>
          </cell>
          <cell r="O57" t="str">
            <v>5.00,0&lt;=5.03,0</v>
          </cell>
          <cell r="P57">
            <v>19</v>
          </cell>
          <cell r="Q57">
            <v>212</v>
          </cell>
          <cell r="R57">
            <v>51</v>
          </cell>
          <cell r="S57" t="str">
            <v xml:space="preserve"> - </v>
          </cell>
          <cell r="T57">
            <v>51</v>
          </cell>
          <cell r="U57" t="str">
            <v xml:space="preserve"> - </v>
          </cell>
          <cell r="V57">
            <v>20</v>
          </cell>
          <cell r="W57">
            <v>10.6</v>
          </cell>
          <cell r="X57">
            <v>20</v>
          </cell>
          <cell r="Y57" t="str">
            <v>-</v>
          </cell>
          <cell r="Z57">
            <v>51</v>
          </cell>
          <cell r="AA57" t="str">
            <v>-</v>
          </cell>
          <cell r="AB57">
            <v>51</v>
          </cell>
        </row>
        <row r="58">
          <cell r="A58" t="str">
            <v>4.24,0&lt;=4.28,0</v>
          </cell>
          <cell r="B58">
            <v>18</v>
          </cell>
          <cell r="C58">
            <v>232</v>
          </cell>
          <cell r="D58">
            <v>52</v>
          </cell>
          <cell r="E58" t="str">
            <v xml:space="preserve"> - </v>
          </cell>
          <cell r="F58">
            <v>52</v>
          </cell>
          <cell r="G58" t="str">
            <v xml:space="preserve"> - </v>
          </cell>
          <cell r="H58">
            <v>19</v>
          </cell>
          <cell r="I58" t="str">
            <v xml:space="preserve"> - </v>
          </cell>
          <cell r="J58">
            <v>19</v>
          </cell>
          <cell r="K58">
            <v>18</v>
          </cell>
          <cell r="L58">
            <v>52</v>
          </cell>
          <cell r="M58" t="str">
            <v>-</v>
          </cell>
          <cell r="N58">
            <v>52</v>
          </cell>
          <cell r="O58" t="str">
            <v>5.03,0&lt;=5.06,0</v>
          </cell>
          <cell r="P58">
            <v>18</v>
          </cell>
          <cell r="Q58">
            <v>214</v>
          </cell>
          <cell r="R58">
            <v>52</v>
          </cell>
          <cell r="S58">
            <v>33</v>
          </cell>
          <cell r="T58">
            <v>52</v>
          </cell>
          <cell r="U58">
            <v>5.8</v>
          </cell>
          <cell r="V58">
            <v>19</v>
          </cell>
          <cell r="W58">
            <v>10.7</v>
          </cell>
          <cell r="X58">
            <v>19</v>
          </cell>
          <cell r="Y58">
            <v>22</v>
          </cell>
          <cell r="Z58">
            <v>52</v>
          </cell>
          <cell r="AA58">
            <v>32</v>
          </cell>
          <cell r="AB58">
            <v>52</v>
          </cell>
        </row>
        <row r="59">
          <cell r="A59" t="str">
            <v>4.28,0&lt;=4.32,0</v>
          </cell>
          <cell r="B59">
            <v>17</v>
          </cell>
          <cell r="C59">
            <v>233</v>
          </cell>
          <cell r="D59">
            <v>53</v>
          </cell>
          <cell r="E59">
            <v>38</v>
          </cell>
          <cell r="F59">
            <v>53</v>
          </cell>
          <cell r="G59" t="str">
            <v xml:space="preserve"> - </v>
          </cell>
          <cell r="H59">
            <v>18</v>
          </cell>
          <cell r="I59">
            <v>10</v>
          </cell>
          <cell r="J59">
            <v>18</v>
          </cell>
          <cell r="K59" t="str">
            <v>-</v>
          </cell>
          <cell r="L59">
            <v>53</v>
          </cell>
          <cell r="M59" t="str">
            <v xml:space="preserve"> - </v>
          </cell>
          <cell r="N59">
            <v>53</v>
          </cell>
          <cell r="O59" t="str">
            <v>5.06,0&lt;=5.09,0</v>
          </cell>
          <cell r="P59">
            <v>17</v>
          </cell>
          <cell r="Q59">
            <v>216</v>
          </cell>
          <cell r="R59">
            <v>53</v>
          </cell>
          <cell r="S59" t="str">
            <v xml:space="preserve"> - </v>
          </cell>
          <cell r="T59">
            <v>53</v>
          </cell>
          <cell r="U59" t="str">
            <v xml:space="preserve"> - </v>
          </cell>
          <cell r="V59">
            <v>18</v>
          </cell>
          <cell r="W59">
            <v>10.8</v>
          </cell>
          <cell r="X59">
            <v>18</v>
          </cell>
          <cell r="Y59" t="str">
            <v>-</v>
          </cell>
          <cell r="Z59">
            <v>53</v>
          </cell>
          <cell r="AA59" t="str">
            <v>-</v>
          </cell>
          <cell r="AB59">
            <v>53</v>
          </cell>
        </row>
        <row r="60">
          <cell r="A60" t="str">
            <v>4.32,0&lt;=4.36,0</v>
          </cell>
          <cell r="B60">
            <v>16</v>
          </cell>
          <cell r="C60">
            <v>234</v>
          </cell>
          <cell r="D60">
            <v>54</v>
          </cell>
          <cell r="E60" t="str">
            <v>-</v>
          </cell>
          <cell r="F60">
            <v>54</v>
          </cell>
          <cell r="G60" t="str">
            <v xml:space="preserve"> - </v>
          </cell>
          <cell r="H60">
            <v>17</v>
          </cell>
          <cell r="I60" t="str">
            <v xml:space="preserve"> - </v>
          </cell>
          <cell r="J60">
            <v>17</v>
          </cell>
          <cell r="K60">
            <v>19</v>
          </cell>
          <cell r="L60">
            <v>54</v>
          </cell>
          <cell r="M60">
            <v>15</v>
          </cell>
          <cell r="N60">
            <v>54</v>
          </cell>
          <cell r="O60" t="str">
            <v>5.09,0&lt;=5.12,0</v>
          </cell>
          <cell r="P60">
            <v>16</v>
          </cell>
          <cell r="Q60">
            <v>218</v>
          </cell>
          <cell r="R60">
            <v>54</v>
          </cell>
          <cell r="S60">
            <v>34</v>
          </cell>
          <cell r="T60">
            <v>54</v>
          </cell>
          <cell r="U60" t="str">
            <v xml:space="preserve"> - </v>
          </cell>
          <cell r="V60">
            <v>17</v>
          </cell>
          <cell r="W60">
            <v>10.9</v>
          </cell>
          <cell r="X60">
            <v>17</v>
          </cell>
          <cell r="Y60">
            <v>23</v>
          </cell>
          <cell r="Z60">
            <v>54</v>
          </cell>
          <cell r="AA60">
            <v>33</v>
          </cell>
          <cell r="AB60">
            <v>54</v>
          </cell>
        </row>
        <row r="61">
          <cell r="A61" t="str">
            <v>4.36,0&lt;=4.40,0</v>
          </cell>
          <cell r="B61">
            <v>15</v>
          </cell>
          <cell r="C61">
            <v>235</v>
          </cell>
          <cell r="D61">
            <v>55</v>
          </cell>
          <cell r="E61" t="str">
            <v>-</v>
          </cell>
          <cell r="F61">
            <v>55</v>
          </cell>
          <cell r="G61">
            <v>5.6</v>
          </cell>
          <cell r="H61">
            <v>16</v>
          </cell>
          <cell r="I61">
            <v>10.1</v>
          </cell>
          <cell r="J61">
            <v>16</v>
          </cell>
          <cell r="K61" t="str">
            <v>-</v>
          </cell>
          <cell r="L61">
            <v>55</v>
          </cell>
          <cell r="M61" t="str">
            <v>-</v>
          </cell>
          <cell r="N61">
            <v>55</v>
          </cell>
          <cell r="O61" t="str">
            <v>5.12,0&lt;=5.15,0</v>
          </cell>
          <cell r="P61">
            <v>15</v>
          </cell>
          <cell r="Q61">
            <v>220</v>
          </cell>
          <cell r="R61">
            <v>55</v>
          </cell>
          <cell r="S61" t="str">
            <v>-</v>
          </cell>
          <cell r="T61">
            <v>55</v>
          </cell>
          <cell r="U61">
            <v>5.9</v>
          </cell>
          <cell r="V61">
            <v>16</v>
          </cell>
          <cell r="W61">
            <v>11</v>
          </cell>
          <cell r="X61">
            <v>16</v>
          </cell>
          <cell r="Y61" t="str">
            <v>-</v>
          </cell>
          <cell r="Z61">
            <v>55</v>
          </cell>
          <cell r="AA61" t="str">
            <v>-</v>
          </cell>
          <cell r="AB61">
            <v>55</v>
          </cell>
        </row>
        <row r="62">
          <cell r="A62" t="str">
            <v>4.40,0&lt;=4.44,0</v>
          </cell>
          <cell r="B62">
            <v>14</v>
          </cell>
          <cell r="C62">
            <v>237</v>
          </cell>
          <cell r="D62">
            <v>56</v>
          </cell>
          <cell r="E62">
            <v>39</v>
          </cell>
          <cell r="F62">
            <v>56</v>
          </cell>
          <cell r="G62" t="str">
            <v xml:space="preserve"> - </v>
          </cell>
          <cell r="H62">
            <v>15</v>
          </cell>
          <cell r="I62">
            <v>10.199999999999999</v>
          </cell>
          <cell r="J62">
            <v>15</v>
          </cell>
          <cell r="K62">
            <v>20</v>
          </cell>
          <cell r="L62">
            <v>56</v>
          </cell>
          <cell r="M62" t="str">
            <v xml:space="preserve"> - </v>
          </cell>
          <cell r="N62">
            <v>56</v>
          </cell>
          <cell r="O62" t="str">
            <v>5.15,0&lt;=5.19,0</v>
          </cell>
          <cell r="P62">
            <v>14</v>
          </cell>
          <cell r="Q62">
            <v>222</v>
          </cell>
          <cell r="R62">
            <v>56</v>
          </cell>
          <cell r="S62">
            <v>35</v>
          </cell>
          <cell r="T62">
            <v>56</v>
          </cell>
          <cell r="U62" t="str">
            <v xml:space="preserve"> - </v>
          </cell>
          <cell r="V62">
            <v>15</v>
          </cell>
          <cell r="W62">
            <v>11.1</v>
          </cell>
          <cell r="X62">
            <v>15</v>
          </cell>
          <cell r="Y62">
            <v>24</v>
          </cell>
          <cell r="Z62">
            <v>56</v>
          </cell>
          <cell r="AA62">
            <v>34</v>
          </cell>
          <cell r="AB62">
            <v>56</v>
          </cell>
        </row>
        <row r="63">
          <cell r="A63" t="str">
            <v>4.44,0&lt;=4.48,0</v>
          </cell>
          <cell r="B63">
            <v>13</v>
          </cell>
          <cell r="C63">
            <v>239</v>
          </cell>
          <cell r="D63">
            <v>57</v>
          </cell>
          <cell r="E63" t="str">
            <v>-</v>
          </cell>
          <cell r="F63">
            <v>57</v>
          </cell>
          <cell r="G63" t="str">
            <v xml:space="preserve"> -</v>
          </cell>
          <cell r="H63">
            <v>14</v>
          </cell>
          <cell r="I63">
            <v>10.3</v>
          </cell>
          <cell r="J63">
            <v>14</v>
          </cell>
          <cell r="K63" t="str">
            <v>-</v>
          </cell>
          <cell r="L63">
            <v>57</v>
          </cell>
          <cell r="M63">
            <v>16</v>
          </cell>
          <cell r="N63">
            <v>57</v>
          </cell>
          <cell r="O63" t="str">
            <v>5.19,0&lt;=5.23,0</v>
          </cell>
          <cell r="P63">
            <v>13</v>
          </cell>
          <cell r="Q63">
            <v>224</v>
          </cell>
          <cell r="R63">
            <v>57</v>
          </cell>
          <cell r="S63" t="str">
            <v>-</v>
          </cell>
          <cell r="T63">
            <v>57</v>
          </cell>
          <cell r="U63" t="str">
            <v xml:space="preserve"> - </v>
          </cell>
          <cell r="V63">
            <v>14</v>
          </cell>
          <cell r="W63">
            <v>11.2</v>
          </cell>
          <cell r="X63">
            <v>14</v>
          </cell>
          <cell r="Y63" t="str">
            <v>-</v>
          </cell>
          <cell r="Z63">
            <v>57</v>
          </cell>
          <cell r="AA63">
            <v>35</v>
          </cell>
          <cell r="AB63">
            <v>57</v>
          </cell>
        </row>
        <row r="64">
          <cell r="A64" t="str">
            <v>4.48,0&lt;=4.52,0</v>
          </cell>
          <cell r="B64">
            <v>12</v>
          </cell>
          <cell r="C64">
            <v>241</v>
          </cell>
          <cell r="D64">
            <v>58</v>
          </cell>
          <cell r="E64">
            <v>40</v>
          </cell>
          <cell r="F64">
            <v>58</v>
          </cell>
          <cell r="G64">
            <v>5.7</v>
          </cell>
          <cell r="H64">
            <v>13</v>
          </cell>
          <cell r="I64">
            <v>10.4</v>
          </cell>
          <cell r="J64">
            <v>13</v>
          </cell>
          <cell r="K64">
            <v>21</v>
          </cell>
          <cell r="L64">
            <v>58</v>
          </cell>
          <cell r="M64" t="str">
            <v>-</v>
          </cell>
          <cell r="N64">
            <v>58</v>
          </cell>
          <cell r="O64" t="str">
            <v>5.23,0&lt;=5.27,0</v>
          </cell>
          <cell r="P64">
            <v>12</v>
          </cell>
          <cell r="Q64">
            <v>226</v>
          </cell>
          <cell r="R64">
            <v>58</v>
          </cell>
          <cell r="S64">
            <v>36</v>
          </cell>
          <cell r="T64">
            <v>58</v>
          </cell>
          <cell r="U64">
            <v>6</v>
          </cell>
          <cell r="V64">
            <v>13</v>
          </cell>
          <cell r="W64">
            <v>11.3</v>
          </cell>
          <cell r="X64">
            <v>13</v>
          </cell>
          <cell r="Y64">
            <v>25</v>
          </cell>
          <cell r="Z64">
            <v>58</v>
          </cell>
          <cell r="AA64">
            <v>36</v>
          </cell>
          <cell r="AB64">
            <v>58</v>
          </cell>
        </row>
        <row r="65">
          <cell r="A65" t="str">
            <v>4.52,0&lt;=4.56,0</v>
          </cell>
          <cell r="B65">
            <v>11</v>
          </cell>
          <cell r="C65">
            <v>243</v>
          </cell>
          <cell r="D65">
            <v>59</v>
          </cell>
          <cell r="E65" t="str">
            <v>-</v>
          </cell>
          <cell r="F65">
            <v>59</v>
          </cell>
          <cell r="G65" t="str">
            <v xml:space="preserve"> - </v>
          </cell>
          <cell r="H65">
            <v>12</v>
          </cell>
          <cell r="I65">
            <v>10.5</v>
          </cell>
          <cell r="J65">
            <v>12</v>
          </cell>
          <cell r="K65" t="str">
            <v>-</v>
          </cell>
          <cell r="L65">
            <v>59</v>
          </cell>
          <cell r="M65">
            <v>17</v>
          </cell>
          <cell r="N65">
            <v>59</v>
          </cell>
          <cell r="O65" t="str">
            <v>5.27,0&lt;=5.31,0</v>
          </cell>
          <cell r="P65">
            <v>11</v>
          </cell>
          <cell r="Q65">
            <v>228</v>
          </cell>
          <cell r="R65">
            <v>59</v>
          </cell>
          <cell r="S65" t="str">
            <v>-</v>
          </cell>
          <cell r="T65">
            <v>59</v>
          </cell>
          <cell r="U65" t="str">
            <v xml:space="preserve"> - </v>
          </cell>
          <cell r="V65">
            <v>12</v>
          </cell>
          <cell r="W65">
            <v>11.4</v>
          </cell>
          <cell r="X65">
            <v>12</v>
          </cell>
          <cell r="Y65" t="str">
            <v>-</v>
          </cell>
          <cell r="Z65">
            <v>59</v>
          </cell>
          <cell r="AA65">
            <v>37</v>
          </cell>
          <cell r="AB65">
            <v>59</v>
          </cell>
        </row>
        <row r="66">
          <cell r="A66" t="str">
            <v>4.56,0&lt;=5.00,0</v>
          </cell>
          <cell r="B66">
            <v>10</v>
          </cell>
          <cell r="C66">
            <v>245</v>
          </cell>
          <cell r="D66">
            <v>60</v>
          </cell>
          <cell r="E66">
            <v>41</v>
          </cell>
          <cell r="F66">
            <v>60</v>
          </cell>
          <cell r="G66" t="str">
            <v xml:space="preserve"> - </v>
          </cell>
          <cell r="H66">
            <v>11</v>
          </cell>
          <cell r="I66">
            <v>10.6</v>
          </cell>
          <cell r="J66">
            <v>11</v>
          </cell>
          <cell r="K66">
            <v>22</v>
          </cell>
          <cell r="L66">
            <v>60</v>
          </cell>
          <cell r="M66">
            <v>18</v>
          </cell>
          <cell r="N66">
            <v>60</v>
          </cell>
          <cell r="O66" t="str">
            <v>5.31,0&lt;=5.35,0</v>
          </cell>
          <cell r="P66">
            <v>10</v>
          </cell>
          <cell r="Q66">
            <v>230</v>
          </cell>
          <cell r="R66">
            <v>60</v>
          </cell>
          <cell r="S66">
            <v>37</v>
          </cell>
          <cell r="T66">
            <v>60</v>
          </cell>
          <cell r="U66" t="str">
            <v xml:space="preserve"> - </v>
          </cell>
          <cell r="V66">
            <v>11</v>
          </cell>
          <cell r="W66">
            <v>11.5</v>
          </cell>
          <cell r="X66">
            <v>11</v>
          </cell>
          <cell r="Y66">
            <v>26</v>
          </cell>
          <cell r="Z66">
            <v>60</v>
          </cell>
          <cell r="AA66">
            <v>38</v>
          </cell>
          <cell r="AB66">
            <v>60</v>
          </cell>
        </row>
        <row r="67">
          <cell r="A67" t="str">
            <v>5.00,0&lt;=5.05,0</v>
          </cell>
          <cell r="B67">
            <v>9</v>
          </cell>
          <cell r="C67">
            <v>247</v>
          </cell>
          <cell r="D67">
            <v>61</v>
          </cell>
          <cell r="E67" t="str">
            <v>-</v>
          </cell>
          <cell r="F67">
            <v>61</v>
          </cell>
          <cell r="G67">
            <v>5.8</v>
          </cell>
          <cell r="H67">
            <v>10</v>
          </cell>
          <cell r="I67">
            <v>10.7</v>
          </cell>
          <cell r="J67">
            <v>10</v>
          </cell>
          <cell r="K67" t="str">
            <v>-</v>
          </cell>
          <cell r="L67">
            <v>61</v>
          </cell>
          <cell r="M67">
            <v>19</v>
          </cell>
          <cell r="N67">
            <v>61</v>
          </cell>
          <cell r="O67" t="str">
            <v>5.35,0&lt;=5.39,0</v>
          </cell>
          <cell r="P67">
            <v>9</v>
          </cell>
          <cell r="Q67">
            <v>232</v>
          </cell>
          <cell r="R67">
            <v>61</v>
          </cell>
          <cell r="S67" t="str">
            <v>-</v>
          </cell>
          <cell r="T67">
            <v>61</v>
          </cell>
          <cell r="U67">
            <v>6.1</v>
          </cell>
          <cell r="V67">
            <v>10</v>
          </cell>
          <cell r="W67">
            <v>11.6</v>
          </cell>
          <cell r="X67">
            <v>10</v>
          </cell>
          <cell r="Y67" t="str">
            <v>-</v>
          </cell>
          <cell r="Z67">
            <v>61</v>
          </cell>
          <cell r="AA67">
            <v>40</v>
          </cell>
          <cell r="AB67">
            <v>61</v>
          </cell>
        </row>
        <row r="68">
          <cell r="A68" t="str">
            <v>5.05,0&lt;=5.10,0</v>
          </cell>
          <cell r="B68">
            <v>8</v>
          </cell>
          <cell r="C68">
            <v>249</v>
          </cell>
          <cell r="D68">
            <v>62</v>
          </cell>
          <cell r="E68">
            <v>42</v>
          </cell>
          <cell r="F68">
            <v>62</v>
          </cell>
          <cell r="G68" t="str">
            <v xml:space="preserve"> - </v>
          </cell>
          <cell r="H68">
            <v>9</v>
          </cell>
          <cell r="I68">
            <v>10.8</v>
          </cell>
          <cell r="J68">
            <v>9</v>
          </cell>
          <cell r="K68">
            <v>23</v>
          </cell>
          <cell r="L68">
            <v>62</v>
          </cell>
          <cell r="M68">
            <v>20</v>
          </cell>
          <cell r="N68">
            <v>62</v>
          </cell>
          <cell r="O68" t="str">
            <v>5.39,0&lt;=5.43,0</v>
          </cell>
          <cell r="P68">
            <v>8</v>
          </cell>
          <cell r="Q68">
            <v>234</v>
          </cell>
          <cell r="R68">
            <v>62</v>
          </cell>
          <cell r="S68">
            <v>38</v>
          </cell>
          <cell r="T68">
            <v>62</v>
          </cell>
          <cell r="U68" t="str">
            <v xml:space="preserve"> - </v>
          </cell>
          <cell r="V68">
            <v>9</v>
          </cell>
          <cell r="W68">
            <v>11.7</v>
          </cell>
          <cell r="X68">
            <v>9</v>
          </cell>
          <cell r="Y68">
            <v>27</v>
          </cell>
          <cell r="Z68">
            <v>62</v>
          </cell>
          <cell r="AA68">
            <v>42</v>
          </cell>
          <cell r="AB68">
            <v>62</v>
          </cell>
        </row>
        <row r="69">
          <cell r="A69" t="str">
            <v>5.10,0&lt;=5.15,0</v>
          </cell>
          <cell r="B69">
            <v>7</v>
          </cell>
          <cell r="C69">
            <v>251</v>
          </cell>
          <cell r="D69">
            <v>63</v>
          </cell>
          <cell r="E69" t="str">
            <v>-</v>
          </cell>
          <cell r="F69">
            <v>63</v>
          </cell>
          <cell r="G69" t="str">
            <v xml:space="preserve"> - </v>
          </cell>
          <cell r="H69">
            <v>8</v>
          </cell>
          <cell r="I69">
            <v>10.9</v>
          </cell>
          <cell r="J69">
            <v>8</v>
          </cell>
          <cell r="K69">
            <v>24</v>
          </cell>
          <cell r="L69">
            <v>63</v>
          </cell>
          <cell r="M69">
            <v>21</v>
          </cell>
          <cell r="N69">
            <v>63</v>
          </cell>
          <cell r="O69" t="str">
            <v>5.43,0&lt;=5.47,0</v>
          </cell>
          <cell r="P69">
            <v>7</v>
          </cell>
          <cell r="Q69">
            <v>236</v>
          </cell>
          <cell r="R69">
            <v>63</v>
          </cell>
          <cell r="S69" t="str">
            <v>-</v>
          </cell>
          <cell r="T69">
            <v>63</v>
          </cell>
          <cell r="U69" t="str">
            <v xml:space="preserve"> - </v>
          </cell>
          <cell r="V69">
            <v>8</v>
          </cell>
          <cell r="W69">
            <v>11.8</v>
          </cell>
          <cell r="X69">
            <v>8</v>
          </cell>
          <cell r="Y69">
            <v>28</v>
          </cell>
          <cell r="Z69">
            <v>63</v>
          </cell>
          <cell r="AA69">
            <v>44</v>
          </cell>
          <cell r="AB69">
            <v>63</v>
          </cell>
        </row>
        <row r="70">
          <cell r="A70" t="str">
            <v>5.15,0&lt;=5.20,0</v>
          </cell>
          <cell r="B70">
            <v>6</v>
          </cell>
          <cell r="C70">
            <v>253</v>
          </cell>
          <cell r="D70">
            <v>64</v>
          </cell>
          <cell r="E70">
            <v>43</v>
          </cell>
          <cell r="F70">
            <v>64</v>
          </cell>
          <cell r="G70">
            <v>5.9</v>
          </cell>
          <cell r="H70">
            <v>7</v>
          </cell>
          <cell r="I70">
            <v>11</v>
          </cell>
          <cell r="J70">
            <v>7</v>
          </cell>
          <cell r="K70">
            <v>25</v>
          </cell>
          <cell r="L70">
            <v>64</v>
          </cell>
          <cell r="M70">
            <v>22</v>
          </cell>
          <cell r="N70">
            <v>64</v>
          </cell>
          <cell r="O70" t="str">
            <v>5.47,0&lt;=5.51,0</v>
          </cell>
          <cell r="P70">
            <v>6</v>
          </cell>
          <cell r="Q70">
            <v>238</v>
          </cell>
          <cell r="R70">
            <v>64</v>
          </cell>
          <cell r="S70">
            <v>39</v>
          </cell>
          <cell r="T70">
            <v>64</v>
          </cell>
          <cell r="U70">
            <v>6.2</v>
          </cell>
          <cell r="V70">
            <v>7</v>
          </cell>
          <cell r="W70">
            <v>11.9</v>
          </cell>
          <cell r="X70">
            <v>7</v>
          </cell>
          <cell r="Y70">
            <v>29</v>
          </cell>
          <cell r="Z70">
            <v>64</v>
          </cell>
          <cell r="AA70">
            <v>46</v>
          </cell>
          <cell r="AB70">
            <v>64</v>
          </cell>
        </row>
        <row r="71">
          <cell r="A71" t="str">
            <v>5.20,0&lt;=5.25,0</v>
          </cell>
          <cell r="B71">
            <v>5</v>
          </cell>
          <cell r="C71">
            <v>255</v>
          </cell>
          <cell r="D71">
            <v>65</v>
          </cell>
          <cell r="E71" t="str">
            <v>-</v>
          </cell>
          <cell r="F71">
            <v>65</v>
          </cell>
          <cell r="G71" t="str">
            <v xml:space="preserve"> - </v>
          </cell>
          <cell r="H71">
            <v>6</v>
          </cell>
          <cell r="I71">
            <v>11.1</v>
          </cell>
          <cell r="J71">
            <v>6</v>
          </cell>
          <cell r="K71">
            <v>26</v>
          </cell>
          <cell r="L71">
            <v>65</v>
          </cell>
          <cell r="M71">
            <v>23</v>
          </cell>
          <cell r="N71">
            <v>65</v>
          </cell>
          <cell r="O71" t="str">
            <v>5.51,0&lt;=5.55,0</v>
          </cell>
          <cell r="P71">
            <v>5</v>
          </cell>
          <cell r="Q71">
            <v>240</v>
          </cell>
          <cell r="R71">
            <v>65</v>
          </cell>
          <cell r="S71" t="str">
            <v>-</v>
          </cell>
          <cell r="T71">
            <v>65</v>
          </cell>
          <cell r="U71" t="str">
            <v xml:space="preserve"> - </v>
          </cell>
          <cell r="V71">
            <v>6</v>
          </cell>
          <cell r="W71">
            <v>12</v>
          </cell>
          <cell r="X71">
            <v>6</v>
          </cell>
          <cell r="Y71">
            <v>30</v>
          </cell>
          <cell r="Z71">
            <v>65</v>
          </cell>
          <cell r="AA71">
            <v>48</v>
          </cell>
          <cell r="AB71">
            <v>65</v>
          </cell>
        </row>
        <row r="72">
          <cell r="A72" t="str">
            <v>5.25,0&lt;=5.30,0</v>
          </cell>
          <cell r="B72">
            <v>4</v>
          </cell>
          <cell r="C72">
            <v>257</v>
          </cell>
          <cell r="D72">
            <v>66</v>
          </cell>
          <cell r="E72">
            <v>44</v>
          </cell>
          <cell r="F72">
            <v>66</v>
          </cell>
          <cell r="G72">
            <v>6</v>
          </cell>
          <cell r="H72">
            <v>5</v>
          </cell>
          <cell r="I72">
            <v>11.2</v>
          </cell>
          <cell r="J72">
            <v>5</v>
          </cell>
          <cell r="K72">
            <v>27</v>
          </cell>
          <cell r="L72">
            <v>66</v>
          </cell>
          <cell r="M72">
            <v>24</v>
          </cell>
          <cell r="N72">
            <v>66</v>
          </cell>
          <cell r="O72" t="str">
            <v>5.55,0&lt;=6.00,0</v>
          </cell>
          <cell r="P72">
            <v>4</v>
          </cell>
          <cell r="Q72">
            <v>243</v>
          </cell>
          <cell r="R72">
            <v>66</v>
          </cell>
          <cell r="S72">
            <v>40</v>
          </cell>
          <cell r="T72">
            <v>66</v>
          </cell>
          <cell r="U72">
            <v>6.3</v>
          </cell>
          <cell r="V72">
            <v>5</v>
          </cell>
          <cell r="W72">
            <v>12.1</v>
          </cell>
          <cell r="X72">
            <v>5</v>
          </cell>
          <cell r="Y72">
            <v>31</v>
          </cell>
          <cell r="Z72">
            <v>66</v>
          </cell>
          <cell r="AA72">
            <v>51</v>
          </cell>
          <cell r="AB72">
            <v>66</v>
          </cell>
        </row>
        <row r="73">
          <cell r="A73" t="str">
            <v>5.30,0&lt;=5.35,0</v>
          </cell>
          <cell r="B73">
            <v>3</v>
          </cell>
          <cell r="C73">
            <v>259</v>
          </cell>
          <cell r="D73">
            <v>67</v>
          </cell>
          <cell r="E73" t="str">
            <v>-</v>
          </cell>
          <cell r="F73">
            <v>67</v>
          </cell>
          <cell r="G73" t="str">
            <v xml:space="preserve"> - </v>
          </cell>
          <cell r="H73">
            <v>4</v>
          </cell>
          <cell r="I73">
            <v>11.3</v>
          </cell>
          <cell r="J73">
            <v>4</v>
          </cell>
          <cell r="K73">
            <v>28</v>
          </cell>
          <cell r="L73">
            <v>67</v>
          </cell>
          <cell r="M73">
            <v>25</v>
          </cell>
          <cell r="N73">
            <v>67</v>
          </cell>
          <cell r="O73" t="str">
            <v>6.00,0&lt;=6.05,0</v>
          </cell>
          <cell r="P73">
            <v>3</v>
          </cell>
          <cell r="Q73">
            <v>246</v>
          </cell>
          <cell r="R73">
            <v>67</v>
          </cell>
          <cell r="S73" t="str">
            <v>-</v>
          </cell>
          <cell r="T73">
            <v>67</v>
          </cell>
          <cell r="U73" t="str">
            <v xml:space="preserve"> - </v>
          </cell>
          <cell r="V73">
            <v>4</v>
          </cell>
          <cell r="W73">
            <v>12.2</v>
          </cell>
          <cell r="X73">
            <v>4</v>
          </cell>
          <cell r="Y73">
            <v>32</v>
          </cell>
          <cell r="Z73">
            <v>67</v>
          </cell>
          <cell r="AA73">
            <v>54</v>
          </cell>
          <cell r="AB73">
            <v>67</v>
          </cell>
        </row>
        <row r="74">
          <cell r="A74" t="str">
            <v>5.35,0&lt;=5.40,0</v>
          </cell>
          <cell r="B74">
            <v>2</v>
          </cell>
          <cell r="C74">
            <v>261</v>
          </cell>
          <cell r="D74">
            <v>68</v>
          </cell>
          <cell r="E74">
            <v>45</v>
          </cell>
          <cell r="F74">
            <v>68</v>
          </cell>
          <cell r="G74">
            <v>6.1</v>
          </cell>
          <cell r="H74">
            <v>3</v>
          </cell>
          <cell r="I74">
            <v>11.4</v>
          </cell>
          <cell r="J74">
            <v>3</v>
          </cell>
          <cell r="K74">
            <v>29</v>
          </cell>
          <cell r="L74">
            <v>68</v>
          </cell>
          <cell r="M74">
            <v>23</v>
          </cell>
          <cell r="N74">
            <v>68</v>
          </cell>
          <cell r="O74" t="str">
            <v>6.05,0&lt;=6.10,0</v>
          </cell>
          <cell r="P74">
            <v>2</v>
          </cell>
          <cell r="Q74">
            <v>249</v>
          </cell>
          <cell r="R74">
            <v>68</v>
          </cell>
          <cell r="S74">
            <v>41</v>
          </cell>
          <cell r="T74">
            <v>68</v>
          </cell>
          <cell r="U74">
            <v>6.4</v>
          </cell>
          <cell r="V74">
            <v>3</v>
          </cell>
          <cell r="W74">
            <v>12.3</v>
          </cell>
          <cell r="X74">
            <v>4</v>
          </cell>
          <cell r="Y74">
            <v>33</v>
          </cell>
          <cell r="Z74">
            <v>68</v>
          </cell>
          <cell r="AA74">
            <v>57</v>
          </cell>
          <cell r="AB74">
            <v>68</v>
          </cell>
        </row>
        <row r="75">
          <cell r="A75" t="str">
            <v>5.40,0&lt;=5.45,0</v>
          </cell>
          <cell r="B75">
            <v>1</v>
          </cell>
          <cell r="C75">
            <v>263</v>
          </cell>
          <cell r="D75">
            <v>69</v>
          </cell>
          <cell r="E75">
            <v>46</v>
          </cell>
          <cell r="F75">
            <v>69</v>
          </cell>
          <cell r="G75" t="str">
            <v xml:space="preserve"> - </v>
          </cell>
          <cell r="H75">
            <v>2</v>
          </cell>
          <cell r="I75">
            <v>11.5</v>
          </cell>
          <cell r="J75">
            <v>2</v>
          </cell>
          <cell r="K75">
            <v>30</v>
          </cell>
          <cell r="L75">
            <v>69</v>
          </cell>
          <cell r="M75">
            <v>27</v>
          </cell>
          <cell r="N75">
            <v>69</v>
          </cell>
          <cell r="O75" t="str">
            <v>6.10,0&lt;=6.15,0</v>
          </cell>
          <cell r="P75">
            <v>1</v>
          </cell>
          <cell r="Q75">
            <v>252</v>
          </cell>
          <cell r="R75">
            <v>69</v>
          </cell>
          <cell r="S75">
            <v>42</v>
          </cell>
          <cell r="T75">
            <v>69</v>
          </cell>
          <cell r="U75" t="str">
            <v xml:space="preserve"> - </v>
          </cell>
          <cell r="V75">
            <v>2</v>
          </cell>
          <cell r="W75">
            <v>12.4</v>
          </cell>
          <cell r="X75">
            <v>3</v>
          </cell>
          <cell r="Y75">
            <v>34</v>
          </cell>
          <cell r="Z75">
            <v>69</v>
          </cell>
          <cell r="AA75">
            <v>60</v>
          </cell>
          <cell r="AB75">
            <v>69</v>
          </cell>
        </row>
        <row r="76">
          <cell r="A76" t="str">
            <v>5.45,0</v>
          </cell>
          <cell r="B76">
            <v>1</v>
          </cell>
          <cell r="C76">
            <v>265</v>
          </cell>
          <cell r="D76">
            <v>70</v>
          </cell>
          <cell r="E76">
            <v>47</v>
          </cell>
          <cell r="F76">
            <v>70</v>
          </cell>
          <cell r="G76">
            <v>6.2</v>
          </cell>
          <cell r="H76">
            <v>1</v>
          </cell>
          <cell r="I76">
            <v>11.6</v>
          </cell>
          <cell r="J76">
            <v>2</v>
          </cell>
          <cell r="K76">
            <v>31</v>
          </cell>
          <cell r="L76">
            <v>70</v>
          </cell>
          <cell r="M76">
            <v>28</v>
          </cell>
          <cell r="N76">
            <v>70</v>
          </cell>
          <cell r="O76" t="str">
            <v>6.15,0</v>
          </cell>
          <cell r="P76">
            <v>1</v>
          </cell>
          <cell r="Q76">
            <v>255</v>
          </cell>
          <cell r="R76">
            <v>70</v>
          </cell>
          <cell r="S76">
            <v>43</v>
          </cell>
          <cell r="T76">
            <v>70</v>
          </cell>
          <cell r="U76">
            <v>6.5</v>
          </cell>
          <cell r="V76">
            <v>1</v>
          </cell>
          <cell r="W76">
            <v>12.5</v>
          </cell>
          <cell r="X76">
            <v>3</v>
          </cell>
          <cell r="Y76">
            <v>35</v>
          </cell>
          <cell r="Z76">
            <v>70</v>
          </cell>
          <cell r="AA76">
            <v>63</v>
          </cell>
          <cell r="AB76">
            <v>70</v>
          </cell>
        </row>
        <row r="77">
          <cell r="A77" t="str">
            <v>&gt;5.45,0</v>
          </cell>
          <cell r="B77">
            <v>0</v>
          </cell>
          <cell r="C77" t="str">
            <v>&gt;265</v>
          </cell>
          <cell r="D77">
            <v>70</v>
          </cell>
          <cell r="E77" t="str">
            <v>&gt;47</v>
          </cell>
          <cell r="F77">
            <v>70</v>
          </cell>
          <cell r="G77" t="str">
            <v>&gt;6,2</v>
          </cell>
          <cell r="H77">
            <v>0</v>
          </cell>
          <cell r="I77">
            <v>11.7</v>
          </cell>
          <cell r="J77">
            <v>1</v>
          </cell>
          <cell r="K77" t="str">
            <v>&gt;31</v>
          </cell>
          <cell r="L77">
            <v>70</v>
          </cell>
          <cell r="M77" t="str">
            <v>&gt;28</v>
          </cell>
          <cell r="N77">
            <v>70</v>
          </cell>
          <cell r="O77" t="str">
            <v>&gt;6.15,0</v>
          </cell>
          <cell r="P77">
            <v>0</v>
          </cell>
          <cell r="Q77" t="str">
            <v>&gt;255</v>
          </cell>
          <cell r="R77">
            <v>70</v>
          </cell>
          <cell r="S77" t="str">
            <v>&gt;43</v>
          </cell>
          <cell r="T77">
            <v>70</v>
          </cell>
          <cell r="U77" t="str">
            <v>&gt;6,5</v>
          </cell>
          <cell r="V77">
            <v>0</v>
          </cell>
          <cell r="W77">
            <v>12.6</v>
          </cell>
          <cell r="X77">
            <v>2</v>
          </cell>
          <cell r="Y77" t="str">
            <v>&gt;35</v>
          </cell>
          <cell r="Z77">
            <v>70</v>
          </cell>
          <cell r="AA77" t="str">
            <v>&gt;63</v>
          </cell>
          <cell r="AB77">
            <v>70</v>
          </cell>
        </row>
        <row r="78">
          <cell r="A78">
            <v>0</v>
          </cell>
          <cell r="B78">
            <v>0</v>
          </cell>
          <cell r="F78">
            <v>0</v>
          </cell>
          <cell r="G78">
            <v>0</v>
          </cell>
          <cell r="H78">
            <v>0</v>
          </cell>
          <cell r="I78">
            <v>11.8</v>
          </cell>
          <cell r="J78">
            <v>1</v>
          </cell>
          <cell r="L78">
            <v>0</v>
          </cell>
          <cell r="O78">
            <v>0</v>
          </cell>
          <cell r="P78">
            <v>0</v>
          </cell>
          <cell r="T78">
            <v>0</v>
          </cell>
          <cell r="U78">
            <v>0</v>
          </cell>
          <cell r="V78">
            <v>0</v>
          </cell>
          <cell r="W78">
            <v>12.7</v>
          </cell>
          <cell r="X78">
            <v>2</v>
          </cell>
          <cell r="Z78">
            <v>0</v>
          </cell>
        </row>
        <row r="79">
          <cell r="D79">
            <v>0</v>
          </cell>
          <cell r="F79">
            <v>0</v>
          </cell>
          <cell r="G79">
            <v>0</v>
          </cell>
          <cell r="H79">
            <v>0</v>
          </cell>
          <cell r="I79" t="str">
            <v>&gt;11,8</v>
          </cell>
          <cell r="J79">
            <v>0</v>
          </cell>
          <cell r="L79">
            <v>0</v>
          </cell>
          <cell r="R79">
            <v>0</v>
          </cell>
          <cell r="T79">
            <v>0</v>
          </cell>
          <cell r="U79">
            <v>0</v>
          </cell>
          <cell r="V79">
            <v>0</v>
          </cell>
          <cell r="W79">
            <v>12.8</v>
          </cell>
          <cell r="X79">
            <v>1</v>
          </cell>
          <cell r="Z79">
            <v>0</v>
          </cell>
        </row>
        <row r="80">
          <cell r="I80">
            <v>0</v>
          </cell>
          <cell r="J80">
            <v>0</v>
          </cell>
          <cell r="W80">
            <v>12.9</v>
          </cell>
          <cell r="X80">
            <v>1</v>
          </cell>
        </row>
        <row r="81">
          <cell r="W81" t="str">
            <v>&gt;12,9</v>
          </cell>
          <cell r="X81">
            <v>0</v>
          </cell>
        </row>
        <row r="82">
          <cell r="W82">
            <v>0</v>
          </cell>
          <cell r="X82">
            <v>0</v>
          </cell>
        </row>
      </sheetData>
      <sheetData sheetId="8">
        <row r="5">
          <cell r="A5" t="str">
            <v>&lt;2.45,0</v>
          </cell>
          <cell r="B5">
            <v>70</v>
          </cell>
          <cell r="C5" t="str">
            <v>&gt;270</v>
          </cell>
          <cell r="D5">
            <v>70</v>
          </cell>
          <cell r="E5" t="str">
            <v>&gt;47</v>
          </cell>
          <cell r="F5">
            <v>70</v>
          </cell>
          <cell r="G5">
            <v>0</v>
          </cell>
          <cell r="H5">
            <v>0</v>
          </cell>
          <cell r="I5">
            <v>0</v>
          </cell>
          <cell r="J5">
            <v>0</v>
          </cell>
          <cell r="K5" t="str">
            <v>&gt;32</v>
          </cell>
          <cell r="L5">
            <v>70</v>
          </cell>
          <cell r="M5" t="str">
            <v>&gt;30</v>
          </cell>
          <cell r="N5">
            <v>70</v>
          </cell>
          <cell r="O5" t="str">
            <v>&lt;3.05,0</v>
          </cell>
          <cell r="P5">
            <v>70</v>
          </cell>
          <cell r="Q5" t="str">
            <v>&gt;255</v>
          </cell>
          <cell r="R5">
            <v>70</v>
          </cell>
          <cell r="S5" t="str">
            <v>&gt;43</v>
          </cell>
          <cell r="T5">
            <v>70</v>
          </cell>
          <cell r="U5">
            <v>0</v>
          </cell>
          <cell r="V5">
            <v>0</v>
          </cell>
          <cell r="W5">
            <v>0</v>
          </cell>
          <cell r="X5">
            <v>0</v>
          </cell>
          <cell r="Y5" t="str">
            <v>&gt;35</v>
          </cell>
          <cell r="Z5">
            <v>70</v>
          </cell>
          <cell r="AA5" t="str">
            <v>&gt;63</v>
          </cell>
          <cell r="AB5">
            <v>70</v>
          </cell>
        </row>
        <row r="6">
          <cell r="A6" t="str">
            <v>2.45,0</v>
          </cell>
          <cell r="B6">
            <v>70</v>
          </cell>
          <cell r="C6">
            <v>0</v>
          </cell>
          <cell r="D6">
            <v>0</v>
          </cell>
          <cell r="E6">
            <v>0</v>
          </cell>
          <cell r="F6">
            <v>0</v>
          </cell>
          <cell r="G6">
            <v>2</v>
          </cell>
          <cell r="H6">
            <v>70</v>
          </cell>
          <cell r="I6">
            <v>2</v>
          </cell>
          <cell r="J6">
            <v>70</v>
          </cell>
          <cell r="K6">
            <v>-99</v>
          </cell>
          <cell r="L6">
            <v>0</v>
          </cell>
          <cell r="M6">
            <v>0</v>
          </cell>
          <cell r="N6">
            <v>0</v>
          </cell>
          <cell r="O6" t="str">
            <v>3.05,0</v>
          </cell>
          <cell r="P6">
            <v>70</v>
          </cell>
          <cell r="Q6">
            <v>0</v>
          </cell>
          <cell r="R6">
            <v>0</v>
          </cell>
          <cell r="S6">
            <v>0</v>
          </cell>
          <cell r="T6">
            <v>0</v>
          </cell>
          <cell r="U6">
            <v>2</v>
          </cell>
          <cell r="V6">
            <v>70</v>
          </cell>
          <cell r="W6">
            <v>2</v>
          </cell>
          <cell r="X6">
            <v>70</v>
          </cell>
          <cell r="Y6">
            <v>-99</v>
          </cell>
          <cell r="Z6">
            <v>0</v>
          </cell>
          <cell r="AA6">
            <v>0</v>
          </cell>
          <cell r="AB6">
            <v>0</v>
          </cell>
        </row>
        <row r="7">
          <cell r="A7" t="str">
            <v>2.45,0&lt;=2.47,0</v>
          </cell>
          <cell r="B7">
            <v>69</v>
          </cell>
          <cell r="C7">
            <v>145</v>
          </cell>
          <cell r="D7">
            <v>1</v>
          </cell>
          <cell r="E7">
            <v>6</v>
          </cell>
          <cell r="F7">
            <v>1</v>
          </cell>
          <cell r="G7">
            <v>7.2</v>
          </cell>
          <cell r="H7">
            <v>70</v>
          </cell>
          <cell r="I7">
            <v>11.4</v>
          </cell>
          <cell r="J7">
            <v>70</v>
          </cell>
          <cell r="K7">
            <v>-5</v>
          </cell>
          <cell r="L7">
            <v>1</v>
          </cell>
          <cell r="M7">
            <v>1</v>
          </cell>
          <cell r="N7">
            <v>1</v>
          </cell>
          <cell r="O7" t="str">
            <v>3.05,0&lt;=3.08,0</v>
          </cell>
          <cell r="P7">
            <v>69</v>
          </cell>
          <cell r="Q7">
            <v>116</v>
          </cell>
          <cell r="R7">
            <v>1</v>
          </cell>
          <cell r="S7">
            <v>4</v>
          </cell>
          <cell r="T7">
            <v>1</v>
          </cell>
          <cell r="U7">
            <v>7.8</v>
          </cell>
          <cell r="V7">
            <v>70</v>
          </cell>
          <cell r="W7">
            <v>12.6</v>
          </cell>
          <cell r="X7">
            <v>70</v>
          </cell>
          <cell r="Y7">
            <v>-3</v>
          </cell>
          <cell r="Z7">
            <v>1</v>
          </cell>
          <cell r="AA7">
            <v>3</v>
          </cell>
          <cell r="AB7">
            <v>1</v>
          </cell>
        </row>
        <row r="8">
          <cell r="A8" t="str">
            <v>2.47,0&lt;=2.49,0</v>
          </cell>
          <cell r="B8">
            <v>68</v>
          </cell>
          <cell r="C8">
            <v>149</v>
          </cell>
          <cell r="D8">
            <v>2</v>
          </cell>
          <cell r="E8">
            <v>7</v>
          </cell>
          <cell r="F8">
            <v>2</v>
          </cell>
          <cell r="G8">
            <v>7.3</v>
          </cell>
          <cell r="H8">
            <v>69</v>
          </cell>
          <cell r="I8">
            <v>11.5</v>
          </cell>
          <cell r="J8">
            <v>69</v>
          </cell>
          <cell r="K8">
            <v>-4</v>
          </cell>
          <cell r="L8">
            <v>2</v>
          </cell>
          <cell r="M8" t="str">
            <v>-</v>
          </cell>
          <cell r="N8">
            <v>2</v>
          </cell>
          <cell r="O8" t="str">
            <v>3.08,0&lt;=3.11,0</v>
          </cell>
          <cell r="P8">
            <v>68</v>
          </cell>
          <cell r="Q8">
            <v>119</v>
          </cell>
          <cell r="R8">
            <v>2</v>
          </cell>
          <cell r="S8">
            <v>5</v>
          </cell>
          <cell r="T8">
            <v>2</v>
          </cell>
          <cell r="U8">
            <v>7.9</v>
          </cell>
          <cell r="V8">
            <v>69</v>
          </cell>
          <cell r="W8">
            <v>12.7</v>
          </cell>
          <cell r="X8">
            <v>69</v>
          </cell>
          <cell r="Y8">
            <v>-2</v>
          </cell>
          <cell r="Z8">
            <v>2</v>
          </cell>
          <cell r="AA8">
            <v>4</v>
          </cell>
          <cell r="AB8">
            <v>2</v>
          </cell>
        </row>
        <row r="9">
          <cell r="A9" t="str">
            <v>2.49,0&lt;=2.51,0</v>
          </cell>
          <cell r="B9">
            <v>67</v>
          </cell>
          <cell r="C9">
            <v>153</v>
          </cell>
          <cell r="D9">
            <v>3</v>
          </cell>
          <cell r="E9">
            <v>8</v>
          </cell>
          <cell r="F9">
            <v>3</v>
          </cell>
          <cell r="G9">
            <v>7.4</v>
          </cell>
          <cell r="H9">
            <v>68</v>
          </cell>
          <cell r="I9">
            <v>11.6</v>
          </cell>
          <cell r="J9">
            <v>68</v>
          </cell>
          <cell r="K9">
            <v>-3</v>
          </cell>
          <cell r="L9">
            <v>3</v>
          </cell>
          <cell r="M9" t="str">
            <v>-</v>
          </cell>
          <cell r="N9">
            <v>3</v>
          </cell>
          <cell r="O9" t="str">
            <v>3.11,0&lt;=3.14,0</v>
          </cell>
          <cell r="P9">
            <v>67</v>
          </cell>
          <cell r="Q9">
            <v>122</v>
          </cell>
          <cell r="R9">
            <v>3</v>
          </cell>
          <cell r="S9">
            <v>6</v>
          </cell>
          <cell r="T9">
            <v>3</v>
          </cell>
          <cell r="U9">
            <v>8</v>
          </cell>
          <cell r="V9">
            <v>68</v>
          </cell>
          <cell r="W9">
            <v>12.8</v>
          </cell>
          <cell r="X9">
            <v>69</v>
          </cell>
          <cell r="Y9">
            <v>-1</v>
          </cell>
          <cell r="Z9">
            <v>3</v>
          </cell>
          <cell r="AA9">
            <v>5</v>
          </cell>
          <cell r="AB9">
            <v>3</v>
          </cell>
        </row>
        <row r="10">
          <cell r="A10" t="str">
            <v>2.51,0&lt;=2.53,0</v>
          </cell>
          <cell r="B10">
            <v>66</v>
          </cell>
          <cell r="C10">
            <v>157</v>
          </cell>
          <cell r="D10">
            <v>4</v>
          </cell>
          <cell r="E10">
            <v>9</v>
          </cell>
          <cell r="F10">
            <v>4</v>
          </cell>
          <cell r="G10">
            <v>7.5</v>
          </cell>
          <cell r="H10">
            <v>67</v>
          </cell>
          <cell r="I10">
            <v>11.7</v>
          </cell>
          <cell r="J10">
            <v>67</v>
          </cell>
          <cell r="K10">
            <v>-2</v>
          </cell>
          <cell r="L10">
            <v>4</v>
          </cell>
          <cell r="M10">
            <v>2</v>
          </cell>
          <cell r="N10">
            <v>4</v>
          </cell>
          <cell r="O10" t="str">
            <v>3.14,0&lt;=3.17,0</v>
          </cell>
          <cell r="P10">
            <v>66</v>
          </cell>
          <cell r="Q10">
            <v>125</v>
          </cell>
          <cell r="R10">
            <v>4</v>
          </cell>
          <cell r="S10">
            <v>7</v>
          </cell>
          <cell r="T10">
            <v>4</v>
          </cell>
          <cell r="U10">
            <v>8.1</v>
          </cell>
          <cell r="V10">
            <v>67</v>
          </cell>
          <cell r="W10">
            <v>12.9</v>
          </cell>
          <cell r="X10">
            <v>68</v>
          </cell>
          <cell r="Y10">
            <v>0</v>
          </cell>
          <cell r="Z10">
            <v>4</v>
          </cell>
          <cell r="AA10">
            <v>6</v>
          </cell>
          <cell r="AB10">
            <v>4</v>
          </cell>
        </row>
        <row r="11">
          <cell r="A11" t="str">
            <v>2.53,0&lt;=2.55,0</v>
          </cell>
          <cell r="B11">
            <v>65</v>
          </cell>
          <cell r="C11">
            <v>161</v>
          </cell>
          <cell r="D11">
            <v>5</v>
          </cell>
          <cell r="E11">
            <v>10</v>
          </cell>
          <cell r="F11">
            <v>5</v>
          </cell>
          <cell r="G11">
            <v>7.6</v>
          </cell>
          <cell r="H11">
            <v>66</v>
          </cell>
          <cell r="I11">
            <v>11.8</v>
          </cell>
          <cell r="J11">
            <v>66</v>
          </cell>
          <cell r="K11" t="str">
            <v>-</v>
          </cell>
          <cell r="L11">
            <v>5</v>
          </cell>
          <cell r="M11" t="str">
            <v>-</v>
          </cell>
          <cell r="N11">
            <v>5</v>
          </cell>
          <cell r="O11" t="str">
            <v>3.17,0&lt;=3.20,0</v>
          </cell>
          <cell r="P11">
            <v>65</v>
          </cell>
          <cell r="Q11">
            <v>128</v>
          </cell>
          <cell r="R11">
            <v>5</v>
          </cell>
          <cell r="S11">
            <v>8</v>
          </cell>
          <cell r="T11">
            <v>5</v>
          </cell>
          <cell r="U11">
            <v>8.1999999999999993</v>
          </cell>
          <cell r="V11">
            <v>66</v>
          </cell>
          <cell r="W11">
            <v>13</v>
          </cell>
          <cell r="X11">
            <v>68</v>
          </cell>
          <cell r="Y11">
            <v>1</v>
          </cell>
          <cell r="Z11">
            <v>5</v>
          </cell>
          <cell r="AA11">
            <v>7</v>
          </cell>
          <cell r="AB11">
            <v>5</v>
          </cell>
        </row>
        <row r="12">
          <cell r="A12" t="str">
            <v>2.55,0&lt;=2.57,0</v>
          </cell>
          <cell r="B12">
            <v>64</v>
          </cell>
          <cell r="C12">
            <v>164</v>
          </cell>
          <cell r="D12">
            <v>6</v>
          </cell>
          <cell r="E12">
            <v>11</v>
          </cell>
          <cell r="F12">
            <v>6</v>
          </cell>
          <cell r="G12" t="str">
            <v xml:space="preserve"> - </v>
          </cell>
          <cell r="H12">
            <v>65</v>
          </cell>
          <cell r="I12">
            <v>11.9</v>
          </cell>
          <cell r="J12">
            <v>65</v>
          </cell>
          <cell r="K12">
            <v>-1</v>
          </cell>
          <cell r="L12">
            <v>6</v>
          </cell>
          <cell r="M12" t="str">
            <v>-</v>
          </cell>
          <cell r="N12">
            <v>6</v>
          </cell>
          <cell r="O12" t="str">
            <v>3.20,0&lt;=3.22,0</v>
          </cell>
          <cell r="P12">
            <v>64</v>
          </cell>
          <cell r="Q12">
            <v>131</v>
          </cell>
          <cell r="R12">
            <v>6</v>
          </cell>
          <cell r="S12">
            <v>9</v>
          </cell>
          <cell r="T12">
            <v>6</v>
          </cell>
          <cell r="U12">
            <v>8.3000000000000007</v>
          </cell>
          <cell r="V12">
            <v>65</v>
          </cell>
          <cell r="W12">
            <v>13.1</v>
          </cell>
          <cell r="X12">
            <v>67</v>
          </cell>
          <cell r="Y12">
            <v>2</v>
          </cell>
          <cell r="Z12">
            <v>6</v>
          </cell>
          <cell r="AA12">
            <v>8</v>
          </cell>
          <cell r="AB12">
            <v>6</v>
          </cell>
        </row>
        <row r="13">
          <cell r="A13" t="str">
            <v>2.57,0&lt;=2.59,0</v>
          </cell>
          <cell r="B13">
            <v>63</v>
          </cell>
          <cell r="C13">
            <v>167</v>
          </cell>
          <cell r="D13">
            <v>7</v>
          </cell>
          <cell r="E13">
            <v>12</v>
          </cell>
          <cell r="F13">
            <v>7</v>
          </cell>
          <cell r="G13">
            <v>7.7</v>
          </cell>
          <cell r="H13">
            <v>64</v>
          </cell>
          <cell r="I13">
            <v>12</v>
          </cell>
          <cell r="J13">
            <v>64</v>
          </cell>
          <cell r="K13" t="str">
            <v>-</v>
          </cell>
          <cell r="L13">
            <v>7</v>
          </cell>
          <cell r="M13">
            <v>3</v>
          </cell>
          <cell r="N13">
            <v>7</v>
          </cell>
          <cell r="O13" t="str">
            <v>3.22,0&lt;=3.24,0</v>
          </cell>
          <cell r="P13">
            <v>63</v>
          </cell>
          <cell r="Q13">
            <v>134</v>
          </cell>
          <cell r="R13">
            <v>7</v>
          </cell>
          <cell r="S13">
            <v>10</v>
          </cell>
          <cell r="T13">
            <v>7</v>
          </cell>
          <cell r="U13">
            <v>8.4</v>
          </cell>
          <cell r="V13">
            <v>64</v>
          </cell>
          <cell r="W13">
            <v>13.2</v>
          </cell>
          <cell r="X13">
            <v>67</v>
          </cell>
          <cell r="Y13">
            <v>3</v>
          </cell>
          <cell r="Z13">
            <v>7</v>
          </cell>
          <cell r="AA13">
            <v>9</v>
          </cell>
          <cell r="AB13">
            <v>7</v>
          </cell>
        </row>
        <row r="14">
          <cell r="A14" t="str">
            <v>2.59,0&lt;=3.01,0</v>
          </cell>
          <cell r="B14">
            <v>62</v>
          </cell>
          <cell r="C14">
            <v>170</v>
          </cell>
          <cell r="D14">
            <v>8</v>
          </cell>
          <cell r="E14">
            <v>13</v>
          </cell>
          <cell r="F14">
            <v>8</v>
          </cell>
          <cell r="G14" t="str">
            <v xml:space="preserve"> - </v>
          </cell>
          <cell r="H14">
            <v>63</v>
          </cell>
          <cell r="I14">
            <v>12.1</v>
          </cell>
          <cell r="J14">
            <v>63</v>
          </cell>
          <cell r="K14">
            <v>0</v>
          </cell>
          <cell r="L14">
            <v>8</v>
          </cell>
          <cell r="M14" t="str">
            <v>-</v>
          </cell>
          <cell r="N14">
            <v>8</v>
          </cell>
          <cell r="O14" t="str">
            <v>3.24,0&lt;=3.26,0</v>
          </cell>
          <cell r="P14">
            <v>62</v>
          </cell>
          <cell r="Q14">
            <v>137</v>
          </cell>
          <cell r="R14">
            <v>8</v>
          </cell>
          <cell r="S14">
            <v>11</v>
          </cell>
          <cell r="T14">
            <v>8</v>
          </cell>
          <cell r="U14">
            <v>8.5</v>
          </cell>
          <cell r="V14">
            <v>63</v>
          </cell>
          <cell r="W14">
            <v>13.3</v>
          </cell>
          <cell r="X14">
            <v>66</v>
          </cell>
          <cell r="Y14">
            <v>4</v>
          </cell>
          <cell r="Z14">
            <v>8</v>
          </cell>
          <cell r="AA14">
            <v>10</v>
          </cell>
          <cell r="AB14">
            <v>8</v>
          </cell>
        </row>
        <row r="15">
          <cell r="A15" t="str">
            <v>3.01,0&lt;=3.03,0</v>
          </cell>
          <cell r="B15">
            <v>61</v>
          </cell>
          <cell r="C15">
            <v>173</v>
          </cell>
          <cell r="D15">
            <v>9</v>
          </cell>
          <cell r="E15">
            <v>14</v>
          </cell>
          <cell r="F15">
            <v>9</v>
          </cell>
          <cell r="G15">
            <v>7.8</v>
          </cell>
          <cell r="H15">
            <v>62</v>
          </cell>
          <cell r="I15">
            <v>12.2</v>
          </cell>
          <cell r="J15">
            <v>62</v>
          </cell>
          <cell r="K15" t="str">
            <v>-</v>
          </cell>
          <cell r="L15">
            <v>9</v>
          </cell>
          <cell r="M15" t="str">
            <v xml:space="preserve"> - </v>
          </cell>
          <cell r="N15">
            <v>9</v>
          </cell>
          <cell r="O15" t="str">
            <v>3.26,0&lt;=3.28,0</v>
          </cell>
          <cell r="P15">
            <v>61</v>
          </cell>
          <cell r="Q15">
            <v>140</v>
          </cell>
          <cell r="R15">
            <v>9</v>
          </cell>
          <cell r="S15">
            <v>12</v>
          </cell>
          <cell r="T15">
            <v>9</v>
          </cell>
          <cell r="U15">
            <v>8.6</v>
          </cell>
          <cell r="V15">
            <v>62</v>
          </cell>
          <cell r="W15">
            <v>13.4</v>
          </cell>
          <cell r="X15">
            <v>66</v>
          </cell>
          <cell r="Y15" t="str">
            <v>-</v>
          </cell>
          <cell r="Z15">
            <v>9</v>
          </cell>
          <cell r="AA15">
            <v>11</v>
          </cell>
          <cell r="AB15">
            <v>9</v>
          </cell>
        </row>
        <row r="16">
          <cell r="A16" t="str">
            <v>3.03,0&lt;=3.05,0</v>
          </cell>
          <cell r="B16">
            <v>60</v>
          </cell>
          <cell r="C16">
            <v>176</v>
          </cell>
          <cell r="D16">
            <v>10</v>
          </cell>
          <cell r="E16">
            <v>15</v>
          </cell>
          <cell r="F16">
            <v>10</v>
          </cell>
          <cell r="G16" t="str">
            <v xml:space="preserve"> - </v>
          </cell>
          <cell r="H16">
            <v>61</v>
          </cell>
          <cell r="I16">
            <v>12.3</v>
          </cell>
          <cell r="J16">
            <v>61</v>
          </cell>
          <cell r="K16">
            <v>1</v>
          </cell>
          <cell r="L16">
            <v>10</v>
          </cell>
          <cell r="M16">
            <v>4</v>
          </cell>
          <cell r="N16">
            <v>10</v>
          </cell>
          <cell r="O16" t="str">
            <v>3.28,0&lt;=3.30,0</v>
          </cell>
          <cell r="P16">
            <v>60</v>
          </cell>
          <cell r="Q16">
            <v>143</v>
          </cell>
          <cell r="R16">
            <v>10</v>
          </cell>
          <cell r="S16">
            <v>13</v>
          </cell>
          <cell r="T16">
            <v>10</v>
          </cell>
          <cell r="U16" t="str">
            <v xml:space="preserve"> - </v>
          </cell>
          <cell r="V16">
            <v>61</v>
          </cell>
          <cell r="W16">
            <v>13.5</v>
          </cell>
          <cell r="X16">
            <v>65</v>
          </cell>
          <cell r="Y16">
            <v>5</v>
          </cell>
          <cell r="Z16">
            <v>10</v>
          </cell>
          <cell r="AA16">
            <v>12</v>
          </cell>
          <cell r="AB16">
            <v>10</v>
          </cell>
        </row>
        <row r="17">
          <cell r="A17" t="str">
            <v>3.05,0&lt;=3.07,0</v>
          </cell>
          <cell r="B17">
            <v>59</v>
          </cell>
          <cell r="C17">
            <v>179</v>
          </cell>
          <cell r="D17">
            <v>11</v>
          </cell>
          <cell r="E17">
            <v>16</v>
          </cell>
          <cell r="F17">
            <v>11</v>
          </cell>
          <cell r="G17">
            <v>7.9</v>
          </cell>
          <cell r="H17">
            <v>60</v>
          </cell>
          <cell r="I17">
            <v>12.4</v>
          </cell>
          <cell r="J17">
            <v>60</v>
          </cell>
          <cell r="K17" t="str">
            <v>-</v>
          </cell>
          <cell r="L17">
            <v>11</v>
          </cell>
          <cell r="M17" t="str">
            <v xml:space="preserve"> - </v>
          </cell>
          <cell r="N17">
            <v>11</v>
          </cell>
          <cell r="O17" t="str">
            <v>3.30,0&lt;=3.32,0</v>
          </cell>
          <cell r="P17">
            <v>59</v>
          </cell>
          <cell r="Q17">
            <v>146</v>
          </cell>
          <cell r="R17">
            <v>11</v>
          </cell>
          <cell r="S17">
            <v>14</v>
          </cell>
          <cell r="T17">
            <v>11</v>
          </cell>
          <cell r="U17">
            <v>8.6999999999999993</v>
          </cell>
          <cell r="V17">
            <v>60</v>
          </cell>
          <cell r="W17">
            <v>13.6</v>
          </cell>
          <cell r="X17">
            <v>65</v>
          </cell>
          <cell r="Y17" t="str">
            <v>-</v>
          </cell>
          <cell r="Z17">
            <v>11</v>
          </cell>
          <cell r="AA17" t="str">
            <v>-</v>
          </cell>
          <cell r="AB17">
            <v>11</v>
          </cell>
        </row>
        <row r="18">
          <cell r="A18" t="str">
            <v>3.07,0&lt;=3.09,0</v>
          </cell>
          <cell r="B18">
            <v>58</v>
          </cell>
          <cell r="C18">
            <v>182</v>
          </cell>
          <cell r="D18">
            <v>12</v>
          </cell>
          <cell r="E18">
            <v>17</v>
          </cell>
          <cell r="F18">
            <v>12</v>
          </cell>
          <cell r="G18" t="str">
            <v xml:space="preserve"> - </v>
          </cell>
          <cell r="H18">
            <v>59</v>
          </cell>
          <cell r="I18">
            <v>12.5</v>
          </cell>
          <cell r="J18">
            <v>59</v>
          </cell>
          <cell r="K18">
            <v>2</v>
          </cell>
          <cell r="L18">
            <v>12</v>
          </cell>
          <cell r="M18" t="str">
            <v>-</v>
          </cell>
          <cell r="N18">
            <v>12</v>
          </cell>
          <cell r="O18" t="str">
            <v>3.32,0&lt;=3.34,0</v>
          </cell>
          <cell r="P18">
            <v>58</v>
          </cell>
          <cell r="Q18">
            <v>148</v>
          </cell>
          <cell r="R18">
            <v>12</v>
          </cell>
          <cell r="S18">
            <v>15</v>
          </cell>
          <cell r="T18">
            <v>12</v>
          </cell>
          <cell r="U18" t="str">
            <v xml:space="preserve"> - </v>
          </cell>
          <cell r="V18">
            <v>59</v>
          </cell>
          <cell r="W18">
            <v>13.7</v>
          </cell>
          <cell r="X18">
            <v>64</v>
          </cell>
          <cell r="Y18">
            <v>6</v>
          </cell>
          <cell r="Z18">
            <v>12</v>
          </cell>
          <cell r="AA18">
            <v>13</v>
          </cell>
          <cell r="AB18">
            <v>12</v>
          </cell>
        </row>
        <row r="19">
          <cell r="A19" t="str">
            <v>3.09,0&lt;=3.11,0</v>
          </cell>
          <cell r="B19">
            <v>57</v>
          </cell>
          <cell r="C19">
            <v>185</v>
          </cell>
          <cell r="D19">
            <v>13</v>
          </cell>
          <cell r="E19">
            <v>18</v>
          </cell>
          <cell r="F19">
            <v>13</v>
          </cell>
          <cell r="G19">
            <v>8</v>
          </cell>
          <cell r="H19">
            <v>58</v>
          </cell>
          <cell r="I19">
            <v>12.6</v>
          </cell>
          <cell r="J19">
            <v>58</v>
          </cell>
          <cell r="K19" t="str">
            <v>-</v>
          </cell>
          <cell r="L19">
            <v>13</v>
          </cell>
          <cell r="M19">
            <v>5</v>
          </cell>
          <cell r="N19">
            <v>13</v>
          </cell>
          <cell r="O19" t="str">
            <v>3.34,0&lt;=3.36,0</v>
          </cell>
          <cell r="P19">
            <v>57</v>
          </cell>
          <cell r="Q19">
            <v>150</v>
          </cell>
          <cell r="R19">
            <v>13</v>
          </cell>
          <cell r="S19">
            <v>16</v>
          </cell>
          <cell r="T19">
            <v>13</v>
          </cell>
          <cell r="U19">
            <v>8.8000000000000007</v>
          </cell>
          <cell r="V19">
            <v>58</v>
          </cell>
          <cell r="W19">
            <v>13.8</v>
          </cell>
          <cell r="X19">
            <v>64</v>
          </cell>
          <cell r="Y19" t="str">
            <v>-</v>
          </cell>
          <cell r="Z19">
            <v>13</v>
          </cell>
          <cell r="AA19" t="str">
            <v>-</v>
          </cell>
          <cell r="AB19">
            <v>13</v>
          </cell>
        </row>
        <row r="20">
          <cell r="A20" t="str">
            <v>3.11,0&lt;=3.13,0</v>
          </cell>
          <cell r="B20">
            <v>56</v>
          </cell>
          <cell r="C20">
            <v>187</v>
          </cell>
          <cell r="D20">
            <v>14</v>
          </cell>
          <cell r="E20">
            <v>19</v>
          </cell>
          <cell r="F20">
            <v>14</v>
          </cell>
          <cell r="G20" t="str">
            <v xml:space="preserve"> - </v>
          </cell>
          <cell r="H20">
            <v>57</v>
          </cell>
          <cell r="I20">
            <v>12.7</v>
          </cell>
          <cell r="J20">
            <v>57</v>
          </cell>
          <cell r="K20">
            <v>3</v>
          </cell>
          <cell r="L20">
            <v>14</v>
          </cell>
          <cell r="M20" t="str">
            <v>-</v>
          </cell>
          <cell r="N20">
            <v>14</v>
          </cell>
          <cell r="O20" t="str">
            <v>3.36,0&lt;=3.38,0</v>
          </cell>
          <cell r="P20">
            <v>56</v>
          </cell>
          <cell r="Q20">
            <v>152</v>
          </cell>
          <cell r="R20">
            <v>14</v>
          </cell>
          <cell r="S20">
            <v>17</v>
          </cell>
          <cell r="T20">
            <v>14</v>
          </cell>
          <cell r="U20" t="str">
            <v xml:space="preserve"> -</v>
          </cell>
          <cell r="V20">
            <v>57</v>
          </cell>
          <cell r="W20">
            <v>13.9</v>
          </cell>
          <cell r="X20">
            <v>63</v>
          </cell>
          <cell r="Y20">
            <v>7</v>
          </cell>
          <cell r="Z20">
            <v>14</v>
          </cell>
          <cell r="AA20">
            <v>14</v>
          </cell>
          <cell r="AB20">
            <v>14</v>
          </cell>
        </row>
        <row r="21">
          <cell r="A21" t="str">
            <v>3.13,0&lt;=3.15,0</v>
          </cell>
          <cell r="B21">
            <v>55</v>
          </cell>
          <cell r="C21">
            <v>189</v>
          </cell>
          <cell r="D21">
            <v>15</v>
          </cell>
          <cell r="E21">
            <v>20</v>
          </cell>
          <cell r="F21">
            <v>15</v>
          </cell>
          <cell r="G21">
            <v>8.1</v>
          </cell>
          <cell r="H21">
            <v>56</v>
          </cell>
          <cell r="I21">
            <v>12.8</v>
          </cell>
          <cell r="J21">
            <v>56</v>
          </cell>
          <cell r="K21" t="str">
            <v>-</v>
          </cell>
          <cell r="L21">
            <v>15</v>
          </cell>
          <cell r="M21" t="str">
            <v xml:space="preserve"> - </v>
          </cell>
          <cell r="N21">
            <v>15</v>
          </cell>
          <cell r="O21" t="str">
            <v>3.38,0&lt;=3.40,0</v>
          </cell>
          <cell r="P21">
            <v>55</v>
          </cell>
          <cell r="Q21">
            <v>154</v>
          </cell>
          <cell r="R21">
            <v>15</v>
          </cell>
          <cell r="S21">
            <v>18</v>
          </cell>
          <cell r="T21">
            <v>15</v>
          </cell>
          <cell r="U21">
            <v>8.9</v>
          </cell>
          <cell r="V21">
            <v>56</v>
          </cell>
          <cell r="W21">
            <v>14</v>
          </cell>
          <cell r="X21">
            <v>62</v>
          </cell>
          <cell r="Y21" t="str">
            <v>-</v>
          </cell>
          <cell r="Z21">
            <v>15</v>
          </cell>
          <cell r="AA21" t="str">
            <v>-</v>
          </cell>
          <cell r="AB21">
            <v>15</v>
          </cell>
        </row>
        <row r="22">
          <cell r="A22" t="str">
            <v>3.15,0&lt;=3.17,0</v>
          </cell>
          <cell r="B22">
            <v>54</v>
          </cell>
          <cell r="C22">
            <v>191</v>
          </cell>
          <cell r="D22">
            <v>16</v>
          </cell>
          <cell r="E22">
            <v>21</v>
          </cell>
          <cell r="F22">
            <v>16</v>
          </cell>
          <cell r="G22" t="str">
            <v xml:space="preserve"> - </v>
          </cell>
          <cell r="H22">
            <v>55</v>
          </cell>
          <cell r="I22">
            <v>12.9</v>
          </cell>
          <cell r="J22">
            <v>55</v>
          </cell>
          <cell r="K22">
            <v>4</v>
          </cell>
          <cell r="L22">
            <v>16</v>
          </cell>
          <cell r="M22">
            <v>6</v>
          </cell>
          <cell r="N22">
            <v>16</v>
          </cell>
          <cell r="O22" t="str">
            <v>3.40,0&lt;=3.42,0</v>
          </cell>
          <cell r="P22">
            <v>54</v>
          </cell>
          <cell r="Q22">
            <v>156</v>
          </cell>
          <cell r="R22">
            <v>16</v>
          </cell>
          <cell r="S22">
            <v>19</v>
          </cell>
          <cell r="T22">
            <v>16</v>
          </cell>
          <cell r="U22" t="str">
            <v xml:space="preserve"> - </v>
          </cell>
          <cell r="V22">
            <v>55</v>
          </cell>
          <cell r="W22">
            <v>14.1</v>
          </cell>
          <cell r="X22">
            <v>61</v>
          </cell>
          <cell r="Y22">
            <v>8</v>
          </cell>
          <cell r="Z22">
            <v>16</v>
          </cell>
          <cell r="AA22">
            <v>15</v>
          </cell>
          <cell r="AB22">
            <v>16</v>
          </cell>
        </row>
        <row r="23">
          <cell r="A23" t="str">
            <v>3.17,0&lt;=3.19,0</v>
          </cell>
          <cell r="B23">
            <v>53</v>
          </cell>
          <cell r="C23">
            <v>193</v>
          </cell>
          <cell r="D23">
            <v>17</v>
          </cell>
          <cell r="E23">
            <v>22</v>
          </cell>
          <cell r="F23">
            <v>17</v>
          </cell>
          <cell r="G23">
            <v>8.1999999999999993</v>
          </cell>
          <cell r="H23">
            <v>54</v>
          </cell>
          <cell r="I23">
            <v>13</v>
          </cell>
          <cell r="J23">
            <v>54</v>
          </cell>
          <cell r="K23" t="str">
            <v>-</v>
          </cell>
          <cell r="L23">
            <v>17</v>
          </cell>
          <cell r="M23" t="str">
            <v>-</v>
          </cell>
          <cell r="N23">
            <v>17</v>
          </cell>
          <cell r="O23" t="str">
            <v>3.42,0&lt;=3.44,0</v>
          </cell>
          <cell r="P23">
            <v>53</v>
          </cell>
          <cell r="Q23">
            <v>158</v>
          </cell>
          <cell r="R23">
            <v>17</v>
          </cell>
          <cell r="S23">
            <v>20</v>
          </cell>
          <cell r="T23">
            <v>17</v>
          </cell>
          <cell r="U23">
            <v>9</v>
          </cell>
          <cell r="V23">
            <v>54</v>
          </cell>
          <cell r="W23">
            <v>14.2</v>
          </cell>
          <cell r="X23">
            <v>60</v>
          </cell>
          <cell r="Y23" t="str">
            <v>-</v>
          </cell>
          <cell r="Z23">
            <v>17</v>
          </cell>
          <cell r="AA23" t="str">
            <v>-</v>
          </cell>
          <cell r="AB23">
            <v>17</v>
          </cell>
        </row>
        <row r="24">
          <cell r="A24" t="str">
            <v>3.19,0&lt;=3.21,0</v>
          </cell>
          <cell r="B24">
            <v>52</v>
          </cell>
          <cell r="C24">
            <v>195</v>
          </cell>
          <cell r="D24">
            <v>18</v>
          </cell>
          <cell r="E24">
            <v>23</v>
          </cell>
          <cell r="F24">
            <v>18</v>
          </cell>
          <cell r="G24" t="str">
            <v xml:space="preserve"> - </v>
          </cell>
          <cell r="H24">
            <v>53</v>
          </cell>
          <cell r="I24">
            <v>13.1</v>
          </cell>
          <cell r="J24">
            <v>53</v>
          </cell>
          <cell r="K24">
            <v>5</v>
          </cell>
          <cell r="L24">
            <v>18</v>
          </cell>
          <cell r="M24" t="str">
            <v xml:space="preserve"> - </v>
          </cell>
          <cell r="N24">
            <v>18</v>
          </cell>
          <cell r="O24" t="str">
            <v>3.44,0&lt;=3.46,0</v>
          </cell>
          <cell r="P24">
            <v>52</v>
          </cell>
          <cell r="Q24">
            <v>160</v>
          </cell>
          <cell r="R24">
            <v>18</v>
          </cell>
          <cell r="S24" t="str">
            <v xml:space="preserve"> - </v>
          </cell>
          <cell r="T24">
            <v>18</v>
          </cell>
          <cell r="U24" t="str">
            <v xml:space="preserve"> - </v>
          </cell>
          <cell r="V24">
            <v>53</v>
          </cell>
          <cell r="W24">
            <v>14.3</v>
          </cell>
          <cell r="X24">
            <v>59</v>
          </cell>
          <cell r="Y24">
            <v>9</v>
          </cell>
          <cell r="Z24">
            <v>18</v>
          </cell>
          <cell r="AA24">
            <v>16</v>
          </cell>
          <cell r="AB24">
            <v>18</v>
          </cell>
        </row>
        <row r="25">
          <cell r="A25" t="str">
            <v>3.21,0&lt;=3.23,0</v>
          </cell>
          <cell r="B25">
            <v>51</v>
          </cell>
          <cell r="C25">
            <v>197</v>
          </cell>
          <cell r="D25">
            <v>19</v>
          </cell>
          <cell r="E25" t="str">
            <v xml:space="preserve"> - </v>
          </cell>
          <cell r="F25">
            <v>19</v>
          </cell>
          <cell r="G25">
            <v>8.3000000000000007</v>
          </cell>
          <cell r="H25">
            <v>52</v>
          </cell>
          <cell r="I25">
            <v>13.2</v>
          </cell>
          <cell r="J25">
            <v>52</v>
          </cell>
          <cell r="K25" t="str">
            <v>-</v>
          </cell>
          <cell r="L25">
            <v>19</v>
          </cell>
          <cell r="M25">
            <v>7</v>
          </cell>
          <cell r="N25">
            <v>19</v>
          </cell>
          <cell r="O25" t="str">
            <v>3.46,0&lt;=3.48,0</v>
          </cell>
          <cell r="P25">
            <v>51</v>
          </cell>
          <cell r="Q25">
            <v>162</v>
          </cell>
          <cell r="R25">
            <v>19</v>
          </cell>
          <cell r="S25">
            <v>21</v>
          </cell>
          <cell r="T25">
            <v>19</v>
          </cell>
          <cell r="U25">
            <v>9.1</v>
          </cell>
          <cell r="V25">
            <v>52</v>
          </cell>
          <cell r="W25">
            <v>14.4</v>
          </cell>
          <cell r="X25">
            <v>58</v>
          </cell>
          <cell r="Y25" t="str">
            <v>-</v>
          </cell>
          <cell r="Z25">
            <v>19</v>
          </cell>
          <cell r="AA25" t="str">
            <v>-</v>
          </cell>
          <cell r="AB25">
            <v>19</v>
          </cell>
        </row>
        <row r="26">
          <cell r="A26" t="str">
            <v>3.23,0&lt;=3.25,0</v>
          </cell>
          <cell r="B26">
            <v>50</v>
          </cell>
          <cell r="C26">
            <v>199</v>
          </cell>
          <cell r="D26">
            <v>20</v>
          </cell>
          <cell r="E26">
            <v>24</v>
          </cell>
          <cell r="F26">
            <v>20</v>
          </cell>
          <cell r="G26" t="str">
            <v xml:space="preserve"> - </v>
          </cell>
          <cell r="H26">
            <v>51</v>
          </cell>
          <cell r="I26" t="str">
            <v xml:space="preserve"> - </v>
          </cell>
          <cell r="J26">
            <v>51</v>
          </cell>
          <cell r="K26">
            <v>6</v>
          </cell>
          <cell r="L26">
            <v>20</v>
          </cell>
          <cell r="M26" t="str">
            <v xml:space="preserve"> - </v>
          </cell>
          <cell r="N26">
            <v>20</v>
          </cell>
          <cell r="O26" t="str">
            <v>3.48,0&lt;=3.50,0</v>
          </cell>
          <cell r="P26">
            <v>50</v>
          </cell>
          <cell r="Q26">
            <v>164</v>
          </cell>
          <cell r="R26">
            <v>20</v>
          </cell>
          <cell r="S26" t="str">
            <v xml:space="preserve"> - </v>
          </cell>
          <cell r="T26">
            <v>20</v>
          </cell>
          <cell r="U26" t="str">
            <v xml:space="preserve"> - </v>
          </cell>
          <cell r="V26">
            <v>51</v>
          </cell>
          <cell r="W26">
            <v>14.5</v>
          </cell>
          <cell r="X26">
            <v>57</v>
          </cell>
          <cell r="Y26">
            <v>10</v>
          </cell>
          <cell r="Z26">
            <v>20</v>
          </cell>
          <cell r="AA26">
            <v>17</v>
          </cell>
          <cell r="AB26">
            <v>20</v>
          </cell>
        </row>
        <row r="27">
          <cell r="A27" t="str">
            <v>3.25,0&lt;=3.26,0</v>
          </cell>
          <cell r="B27">
            <v>49</v>
          </cell>
          <cell r="C27">
            <v>201</v>
          </cell>
          <cell r="D27">
            <v>21</v>
          </cell>
          <cell r="E27" t="str">
            <v>-</v>
          </cell>
          <cell r="F27">
            <v>21</v>
          </cell>
          <cell r="G27">
            <v>8.4</v>
          </cell>
          <cell r="H27">
            <v>50</v>
          </cell>
          <cell r="I27">
            <v>13.3</v>
          </cell>
          <cell r="J27">
            <v>50</v>
          </cell>
          <cell r="K27" t="str">
            <v>-</v>
          </cell>
          <cell r="L27">
            <v>21</v>
          </cell>
          <cell r="M27" t="str">
            <v>-</v>
          </cell>
          <cell r="N27">
            <v>21</v>
          </cell>
          <cell r="O27" t="str">
            <v>3.50,0&lt;=3.51,0</v>
          </cell>
          <cell r="P27">
            <v>49</v>
          </cell>
          <cell r="Q27">
            <v>166</v>
          </cell>
          <cell r="R27">
            <v>21</v>
          </cell>
          <cell r="S27">
            <v>22</v>
          </cell>
          <cell r="T27">
            <v>21</v>
          </cell>
          <cell r="U27">
            <v>9.1999999999999993</v>
          </cell>
          <cell r="V27">
            <v>50</v>
          </cell>
          <cell r="W27">
            <v>14.6</v>
          </cell>
          <cell r="X27">
            <v>56</v>
          </cell>
          <cell r="Y27" t="str">
            <v>-</v>
          </cell>
          <cell r="Z27">
            <v>21</v>
          </cell>
          <cell r="AA27" t="str">
            <v>-</v>
          </cell>
          <cell r="AB27">
            <v>21</v>
          </cell>
        </row>
        <row r="28">
          <cell r="A28" t="str">
            <v>3.26,0&lt;=3.27,0</v>
          </cell>
          <cell r="B28">
            <v>48</v>
          </cell>
          <cell r="C28">
            <v>203</v>
          </cell>
          <cell r="D28">
            <v>22</v>
          </cell>
          <cell r="E28">
            <v>25</v>
          </cell>
          <cell r="F28">
            <v>22</v>
          </cell>
          <cell r="G28" t="str">
            <v xml:space="preserve"> - </v>
          </cell>
          <cell r="H28">
            <v>49</v>
          </cell>
          <cell r="I28" t="str">
            <v xml:space="preserve"> - </v>
          </cell>
          <cell r="J28">
            <v>49</v>
          </cell>
          <cell r="K28">
            <v>7</v>
          </cell>
          <cell r="L28">
            <v>22</v>
          </cell>
          <cell r="M28">
            <v>8</v>
          </cell>
          <cell r="N28">
            <v>22</v>
          </cell>
          <cell r="O28" t="str">
            <v>3.51,0&lt;=3.52,0</v>
          </cell>
          <cell r="P28">
            <v>48</v>
          </cell>
          <cell r="Q28">
            <v>168</v>
          </cell>
          <cell r="R28">
            <v>22</v>
          </cell>
          <cell r="S28" t="str">
            <v xml:space="preserve"> - </v>
          </cell>
          <cell r="T28">
            <v>22</v>
          </cell>
          <cell r="U28" t="str">
            <v xml:space="preserve"> - </v>
          </cell>
          <cell r="V28">
            <v>49</v>
          </cell>
          <cell r="W28">
            <v>14.7</v>
          </cell>
          <cell r="X28">
            <v>55</v>
          </cell>
          <cell r="Y28">
            <v>11</v>
          </cell>
          <cell r="Z28">
            <v>22</v>
          </cell>
          <cell r="AA28">
            <v>18</v>
          </cell>
          <cell r="AB28">
            <v>22</v>
          </cell>
        </row>
        <row r="29">
          <cell r="A29" t="str">
            <v>3.27,0&lt;=3.28,0</v>
          </cell>
          <cell r="B29">
            <v>47</v>
          </cell>
          <cell r="C29">
            <v>205</v>
          </cell>
          <cell r="D29">
            <v>23</v>
          </cell>
          <cell r="E29" t="str">
            <v xml:space="preserve"> - </v>
          </cell>
          <cell r="F29">
            <v>23</v>
          </cell>
          <cell r="G29" t="str">
            <v xml:space="preserve"> - </v>
          </cell>
          <cell r="H29">
            <v>48</v>
          </cell>
          <cell r="I29">
            <v>13.4</v>
          </cell>
          <cell r="J29">
            <v>48</v>
          </cell>
          <cell r="K29" t="str">
            <v xml:space="preserve"> - </v>
          </cell>
          <cell r="L29">
            <v>23</v>
          </cell>
          <cell r="M29" t="str">
            <v xml:space="preserve"> - </v>
          </cell>
          <cell r="N29">
            <v>23</v>
          </cell>
          <cell r="O29" t="str">
            <v>3.52,0&lt;=3.53,0</v>
          </cell>
          <cell r="P29">
            <v>47</v>
          </cell>
          <cell r="Q29">
            <v>170</v>
          </cell>
          <cell r="R29">
            <v>23</v>
          </cell>
          <cell r="S29">
            <v>23</v>
          </cell>
          <cell r="T29">
            <v>23</v>
          </cell>
          <cell r="U29" t="str">
            <v xml:space="preserve"> - </v>
          </cell>
          <cell r="V29">
            <v>48</v>
          </cell>
          <cell r="W29">
            <v>14.8</v>
          </cell>
          <cell r="X29">
            <v>54</v>
          </cell>
          <cell r="Y29" t="str">
            <v xml:space="preserve"> - </v>
          </cell>
          <cell r="Z29">
            <v>23</v>
          </cell>
          <cell r="AA29" t="str">
            <v>-</v>
          </cell>
          <cell r="AB29">
            <v>23</v>
          </cell>
        </row>
        <row r="30">
          <cell r="A30" t="str">
            <v>3.28,0&lt;=3.29,0</v>
          </cell>
          <cell r="B30">
            <v>46</v>
          </cell>
          <cell r="C30">
            <v>207</v>
          </cell>
          <cell r="D30">
            <v>24</v>
          </cell>
          <cell r="E30">
            <v>26</v>
          </cell>
          <cell r="F30">
            <v>24</v>
          </cell>
          <cell r="G30">
            <v>8.5</v>
          </cell>
          <cell r="H30">
            <v>47</v>
          </cell>
          <cell r="I30" t="str">
            <v xml:space="preserve"> - </v>
          </cell>
          <cell r="J30">
            <v>47</v>
          </cell>
          <cell r="K30">
            <v>8</v>
          </cell>
          <cell r="L30">
            <v>24</v>
          </cell>
          <cell r="M30" t="str">
            <v xml:space="preserve"> - </v>
          </cell>
          <cell r="N30">
            <v>24</v>
          </cell>
          <cell r="O30" t="str">
            <v>3.53,0&lt;=3.54,0</v>
          </cell>
          <cell r="P30">
            <v>46</v>
          </cell>
          <cell r="Q30">
            <v>172</v>
          </cell>
          <cell r="R30">
            <v>24</v>
          </cell>
          <cell r="S30" t="str">
            <v>-</v>
          </cell>
          <cell r="T30">
            <v>24</v>
          </cell>
          <cell r="U30">
            <v>9.3000000000000007</v>
          </cell>
          <cell r="V30">
            <v>47</v>
          </cell>
          <cell r="W30">
            <v>14.9</v>
          </cell>
          <cell r="X30">
            <v>53</v>
          </cell>
          <cell r="Y30">
            <v>12</v>
          </cell>
          <cell r="Z30">
            <v>24</v>
          </cell>
          <cell r="AA30">
            <v>19</v>
          </cell>
          <cell r="AB30">
            <v>24</v>
          </cell>
        </row>
        <row r="31">
          <cell r="A31" t="str">
            <v>3.29,0&lt;=3.30,0</v>
          </cell>
          <cell r="B31">
            <v>45</v>
          </cell>
          <cell r="C31">
            <v>209</v>
          </cell>
          <cell r="D31">
            <v>25</v>
          </cell>
          <cell r="E31" t="str">
            <v xml:space="preserve"> - </v>
          </cell>
          <cell r="F31">
            <v>25</v>
          </cell>
          <cell r="G31" t="str">
            <v xml:space="preserve"> - </v>
          </cell>
          <cell r="H31">
            <v>46</v>
          </cell>
          <cell r="I31">
            <v>13.5</v>
          </cell>
          <cell r="J31">
            <v>46</v>
          </cell>
          <cell r="K31" t="str">
            <v xml:space="preserve"> - </v>
          </cell>
          <cell r="L31">
            <v>25</v>
          </cell>
          <cell r="M31" t="str">
            <v>-</v>
          </cell>
          <cell r="N31">
            <v>25</v>
          </cell>
          <cell r="O31" t="str">
            <v>3.54,0&lt;=3.55,0</v>
          </cell>
          <cell r="P31">
            <v>45</v>
          </cell>
          <cell r="Q31">
            <v>174</v>
          </cell>
          <cell r="R31">
            <v>25</v>
          </cell>
          <cell r="S31">
            <v>24</v>
          </cell>
          <cell r="T31">
            <v>25</v>
          </cell>
          <cell r="U31" t="str">
            <v xml:space="preserve"> - </v>
          </cell>
          <cell r="V31">
            <v>46</v>
          </cell>
          <cell r="W31">
            <v>15</v>
          </cell>
          <cell r="X31">
            <v>52</v>
          </cell>
          <cell r="Y31" t="str">
            <v xml:space="preserve"> - </v>
          </cell>
          <cell r="Z31">
            <v>25</v>
          </cell>
          <cell r="AA31" t="str">
            <v>-</v>
          </cell>
          <cell r="AB31">
            <v>25</v>
          </cell>
        </row>
        <row r="32">
          <cell r="A32" t="str">
            <v>3.30,0&lt;=3.31,0</v>
          </cell>
          <cell r="B32">
            <v>44</v>
          </cell>
          <cell r="C32">
            <v>211</v>
          </cell>
          <cell r="D32">
            <v>26</v>
          </cell>
          <cell r="E32">
            <v>27</v>
          </cell>
          <cell r="F32">
            <v>26</v>
          </cell>
          <cell r="G32" t="str">
            <v xml:space="preserve"> - </v>
          </cell>
          <cell r="H32">
            <v>45</v>
          </cell>
          <cell r="I32" t="str">
            <v xml:space="preserve"> - </v>
          </cell>
          <cell r="J32">
            <v>45</v>
          </cell>
          <cell r="K32">
            <v>9</v>
          </cell>
          <cell r="L32">
            <v>26</v>
          </cell>
          <cell r="M32">
            <v>9</v>
          </cell>
          <cell r="N32">
            <v>26</v>
          </cell>
          <cell r="O32" t="str">
            <v>3.55,0&lt;=3.57,0</v>
          </cell>
          <cell r="P32">
            <v>44</v>
          </cell>
          <cell r="Q32">
            <v>176</v>
          </cell>
          <cell r="R32">
            <v>26</v>
          </cell>
          <cell r="S32" t="str">
            <v xml:space="preserve"> - </v>
          </cell>
          <cell r="T32">
            <v>26</v>
          </cell>
          <cell r="U32" t="str">
            <v xml:space="preserve"> - </v>
          </cell>
          <cell r="V32">
            <v>45</v>
          </cell>
          <cell r="W32" t="str">
            <v xml:space="preserve"> - </v>
          </cell>
          <cell r="X32">
            <v>51</v>
          </cell>
          <cell r="Y32">
            <v>13</v>
          </cell>
          <cell r="Z32">
            <v>26</v>
          </cell>
          <cell r="AA32">
            <v>20</v>
          </cell>
          <cell r="AB32">
            <v>26</v>
          </cell>
        </row>
        <row r="33">
          <cell r="A33" t="str">
            <v>3.31,0&lt;=3.32,0</v>
          </cell>
          <cell r="B33">
            <v>43</v>
          </cell>
          <cell r="C33">
            <v>212</v>
          </cell>
          <cell r="D33">
            <v>27</v>
          </cell>
          <cell r="E33" t="str">
            <v>-</v>
          </cell>
          <cell r="F33">
            <v>27</v>
          </cell>
          <cell r="G33">
            <v>8.6</v>
          </cell>
          <cell r="H33">
            <v>44</v>
          </cell>
          <cell r="I33">
            <v>13.6</v>
          </cell>
          <cell r="J33">
            <v>44</v>
          </cell>
          <cell r="K33" t="str">
            <v>-</v>
          </cell>
          <cell r="L33">
            <v>27</v>
          </cell>
          <cell r="M33" t="str">
            <v xml:space="preserve"> - </v>
          </cell>
          <cell r="N33">
            <v>27</v>
          </cell>
          <cell r="O33" t="str">
            <v>3.57,0&lt;=3.59,0</v>
          </cell>
          <cell r="P33">
            <v>43</v>
          </cell>
          <cell r="Q33">
            <v>178</v>
          </cell>
          <cell r="R33">
            <v>27</v>
          </cell>
          <cell r="S33">
            <v>25</v>
          </cell>
          <cell r="T33">
            <v>27</v>
          </cell>
          <cell r="U33">
            <v>9.4</v>
          </cell>
          <cell r="V33">
            <v>44</v>
          </cell>
          <cell r="W33">
            <v>15.1</v>
          </cell>
          <cell r="X33">
            <v>50</v>
          </cell>
          <cell r="Y33" t="str">
            <v>-</v>
          </cell>
          <cell r="Z33">
            <v>27</v>
          </cell>
          <cell r="AA33" t="str">
            <v>-</v>
          </cell>
          <cell r="AB33">
            <v>27</v>
          </cell>
        </row>
        <row r="34">
          <cell r="A34" t="str">
            <v>3.32,0&lt;=3.33,0</v>
          </cell>
          <cell r="B34">
            <v>42</v>
          </cell>
          <cell r="C34">
            <v>213</v>
          </cell>
          <cell r="D34">
            <v>28</v>
          </cell>
          <cell r="E34">
            <v>28</v>
          </cell>
          <cell r="F34">
            <v>28</v>
          </cell>
          <cell r="G34" t="str">
            <v xml:space="preserve"> - </v>
          </cell>
          <cell r="H34">
            <v>43</v>
          </cell>
          <cell r="I34" t="str">
            <v xml:space="preserve"> - </v>
          </cell>
          <cell r="J34">
            <v>43</v>
          </cell>
          <cell r="K34">
            <v>10</v>
          </cell>
          <cell r="L34">
            <v>28</v>
          </cell>
          <cell r="M34" t="str">
            <v xml:space="preserve"> - </v>
          </cell>
          <cell r="N34">
            <v>28</v>
          </cell>
          <cell r="O34" t="str">
            <v>3.59,0&lt;=4.01,0</v>
          </cell>
          <cell r="P34">
            <v>42</v>
          </cell>
          <cell r="Q34">
            <v>180</v>
          </cell>
          <cell r="R34">
            <v>28</v>
          </cell>
          <cell r="S34" t="str">
            <v xml:space="preserve"> - </v>
          </cell>
          <cell r="T34">
            <v>28</v>
          </cell>
          <cell r="U34" t="str">
            <v xml:space="preserve"> - </v>
          </cell>
          <cell r="V34">
            <v>43</v>
          </cell>
          <cell r="W34" t="str">
            <v xml:space="preserve"> - </v>
          </cell>
          <cell r="X34">
            <v>49</v>
          </cell>
          <cell r="Y34" t="str">
            <v>-</v>
          </cell>
          <cell r="Z34">
            <v>28</v>
          </cell>
          <cell r="AA34">
            <v>21</v>
          </cell>
          <cell r="AB34">
            <v>28</v>
          </cell>
        </row>
        <row r="35">
          <cell r="A35" t="str">
            <v>3.33,0&lt;=3.34,0</v>
          </cell>
          <cell r="B35">
            <v>41</v>
          </cell>
          <cell r="C35">
            <v>214</v>
          </cell>
          <cell r="D35">
            <v>29</v>
          </cell>
          <cell r="E35" t="str">
            <v>-</v>
          </cell>
          <cell r="F35">
            <v>29</v>
          </cell>
          <cell r="G35" t="str">
            <v xml:space="preserve"> - </v>
          </cell>
          <cell r="H35">
            <v>42</v>
          </cell>
          <cell r="I35">
            <v>13.7</v>
          </cell>
          <cell r="J35">
            <v>42</v>
          </cell>
          <cell r="K35" t="str">
            <v xml:space="preserve"> - </v>
          </cell>
          <cell r="L35">
            <v>29</v>
          </cell>
          <cell r="M35" t="str">
            <v>-</v>
          </cell>
          <cell r="N35">
            <v>29</v>
          </cell>
          <cell r="O35" t="str">
            <v>4.01,0&lt;=4.03,0</v>
          </cell>
          <cell r="P35">
            <v>41</v>
          </cell>
          <cell r="Q35">
            <v>182</v>
          </cell>
          <cell r="R35">
            <v>29</v>
          </cell>
          <cell r="S35">
            <v>26</v>
          </cell>
          <cell r="T35">
            <v>29</v>
          </cell>
          <cell r="U35" t="str">
            <v xml:space="preserve"> - </v>
          </cell>
          <cell r="V35">
            <v>42</v>
          </cell>
          <cell r="W35">
            <v>15.2</v>
          </cell>
          <cell r="X35">
            <v>48</v>
          </cell>
          <cell r="Y35">
            <v>14</v>
          </cell>
          <cell r="Z35">
            <v>29</v>
          </cell>
          <cell r="AA35" t="str">
            <v>-</v>
          </cell>
          <cell r="AB35">
            <v>29</v>
          </cell>
        </row>
        <row r="36">
          <cell r="A36" t="str">
            <v>3.34,0&lt;=3.35,0</v>
          </cell>
          <cell r="B36">
            <v>40</v>
          </cell>
          <cell r="C36">
            <v>215</v>
          </cell>
          <cell r="D36">
            <v>30</v>
          </cell>
          <cell r="E36">
            <v>29</v>
          </cell>
          <cell r="F36">
            <v>30</v>
          </cell>
          <cell r="G36">
            <v>8.6999999999999993</v>
          </cell>
          <cell r="H36">
            <v>41</v>
          </cell>
          <cell r="I36" t="str">
            <v xml:space="preserve"> - </v>
          </cell>
          <cell r="J36">
            <v>41</v>
          </cell>
          <cell r="K36">
            <v>11</v>
          </cell>
          <cell r="L36">
            <v>30</v>
          </cell>
          <cell r="M36">
            <v>10</v>
          </cell>
          <cell r="N36">
            <v>30</v>
          </cell>
          <cell r="O36" t="str">
            <v>4.03,0&lt;=4.05,0</v>
          </cell>
          <cell r="P36">
            <v>40</v>
          </cell>
          <cell r="Q36">
            <v>184</v>
          </cell>
          <cell r="R36">
            <v>30</v>
          </cell>
          <cell r="S36" t="str">
            <v>-</v>
          </cell>
          <cell r="T36">
            <v>30</v>
          </cell>
          <cell r="U36">
            <v>9.5</v>
          </cell>
          <cell r="V36">
            <v>41</v>
          </cell>
          <cell r="W36" t="str">
            <v xml:space="preserve"> - </v>
          </cell>
          <cell r="X36">
            <v>47</v>
          </cell>
          <cell r="Y36" t="str">
            <v>-</v>
          </cell>
          <cell r="Z36">
            <v>30</v>
          </cell>
          <cell r="AA36">
            <v>22</v>
          </cell>
          <cell r="AB36">
            <v>30</v>
          </cell>
        </row>
        <row r="37">
          <cell r="A37" t="str">
            <v>3.35,0&lt;=3.36,0</v>
          </cell>
          <cell r="B37">
            <v>39</v>
          </cell>
          <cell r="C37">
            <v>216</v>
          </cell>
          <cell r="D37">
            <v>31</v>
          </cell>
          <cell r="E37" t="str">
            <v>-</v>
          </cell>
          <cell r="F37">
            <v>31</v>
          </cell>
          <cell r="G37" t="str">
            <v xml:space="preserve"> - </v>
          </cell>
          <cell r="H37">
            <v>40</v>
          </cell>
          <cell r="I37">
            <v>13.8</v>
          </cell>
          <cell r="J37">
            <v>40</v>
          </cell>
          <cell r="K37" t="str">
            <v xml:space="preserve"> - </v>
          </cell>
          <cell r="L37">
            <v>31</v>
          </cell>
          <cell r="M37" t="str">
            <v xml:space="preserve"> - </v>
          </cell>
          <cell r="N37">
            <v>31</v>
          </cell>
          <cell r="O37" t="str">
            <v>4.05,0&lt;=4.07,0</v>
          </cell>
          <cell r="P37">
            <v>39</v>
          </cell>
          <cell r="Q37">
            <v>186</v>
          </cell>
          <cell r="R37">
            <v>31</v>
          </cell>
          <cell r="S37" t="str">
            <v xml:space="preserve"> - </v>
          </cell>
          <cell r="T37">
            <v>31</v>
          </cell>
          <cell r="U37" t="str">
            <v xml:space="preserve"> - </v>
          </cell>
          <cell r="V37">
            <v>40</v>
          </cell>
          <cell r="W37">
            <v>15.3</v>
          </cell>
          <cell r="X37">
            <v>46</v>
          </cell>
          <cell r="Y37" t="str">
            <v xml:space="preserve"> - </v>
          </cell>
          <cell r="Z37">
            <v>31</v>
          </cell>
          <cell r="AA37" t="str">
            <v>-</v>
          </cell>
          <cell r="AB37">
            <v>31</v>
          </cell>
        </row>
        <row r="38">
          <cell r="A38" t="str">
            <v>3.36,0&lt;=3.37,0</v>
          </cell>
          <cell r="B38">
            <v>38</v>
          </cell>
          <cell r="C38">
            <v>217</v>
          </cell>
          <cell r="D38">
            <v>32</v>
          </cell>
          <cell r="E38">
            <v>30</v>
          </cell>
          <cell r="F38">
            <v>32</v>
          </cell>
          <cell r="G38" t="str">
            <v xml:space="preserve"> - </v>
          </cell>
          <cell r="H38">
            <v>39</v>
          </cell>
          <cell r="I38">
            <v>13.9</v>
          </cell>
          <cell r="J38">
            <v>39</v>
          </cell>
          <cell r="K38">
            <v>12</v>
          </cell>
          <cell r="L38">
            <v>32</v>
          </cell>
          <cell r="M38" t="str">
            <v xml:space="preserve"> - </v>
          </cell>
          <cell r="N38">
            <v>32</v>
          </cell>
          <cell r="O38" t="str">
            <v>4.07,0&lt;=4.09,0</v>
          </cell>
          <cell r="P38">
            <v>38</v>
          </cell>
          <cell r="Q38">
            <v>188</v>
          </cell>
          <cell r="R38">
            <v>32</v>
          </cell>
          <cell r="S38">
            <v>27</v>
          </cell>
          <cell r="T38">
            <v>32</v>
          </cell>
          <cell r="U38">
            <v>9.6</v>
          </cell>
          <cell r="V38">
            <v>39</v>
          </cell>
          <cell r="W38" t="str">
            <v xml:space="preserve"> - </v>
          </cell>
          <cell r="X38">
            <v>45</v>
          </cell>
          <cell r="Y38">
            <v>15</v>
          </cell>
          <cell r="Z38">
            <v>32</v>
          </cell>
          <cell r="AA38">
            <v>23</v>
          </cell>
          <cell r="AB38">
            <v>32</v>
          </cell>
        </row>
        <row r="39">
          <cell r="A39" t="str">
            <v>3.37,0&lt;=3.38,0</v>
          </cell>
          <cell r="B39">
            <v>37</v>
          </cell>
          <cell r="C39">
            <v>218</v>
          </cell>
          <cell r="D39">
            <v>33</v>
          </cell>
          <cell r="E39" t="str">
            <v>-</v>
          </cell>
          <cell r="F39">
            <v>33</v>
          </cell>
          <cell r="G39">
            <v>8.8000000000000007</v>
          </cell>
          <cell r="H39">
            <v>38</v>
          </cell>
          <cell r="I39">
            <v>14</v>
          </cell>
          <cell r="J39">
            <v>38</v>
          </cell>
          <cell r="K39" t="str">
            <v>-</v>
          </cell>
          <cell r="L39">
            <v>33</v>
          </cell>
          <cell r="M39" t="str">
            <v>-</v>
          </cell>
          <cell r="N39">
            <v>33</v>
          </cell>
          <cell r="O39" t="str">
            <v>4.09,0&lt;=4.11,0</v>
          </cell>
          <cell r="P39">
            <v>37</v>
          </cell>
          <cell r="Q39">
            <v>190</v>
          </cell>
          <cell r="R39">
            <v>33</v>
          </cell>
          <cell r="S39" t="str">
            <v>-</v>
          </cell>
          <cell r="T39">
            <v>33</v>
          </cell>
          <cell r="U39" t="str">
            <v xml:space="preserve"> - </v>
          </cell>
          <cell r="V39">
            <v>38</v>
          </cell>
          <cell r="W39">
            <v>15.4</v>
          </cell>
          <cell r="X39">
            <v>44</v>
          </cell>
          <cell r="Y39" t="str">
            <v>-</v>
          </cell>
          <cell r="Z39">
            <v>33</v>
          </cell>
          <cell r="AA39" t="str">
            <v>-</v>
          </cell>
          <cell r="AB39">
            <v>33</v>
          </cell>
        </row>
        <row r="40">
          <cell r="A40" t="str">
            <v>3.38,0&lt;=3.39,0</v>
          </cell>
          <cell r="B40">
            <v>36</v>
          </cell>
          <cell r="C40">
            <v>219</v>
          </cell>
          <cell r="D40">
            <v>34</v>
          </cell>
          <cell r="E40">
            <v>31</v>
          </cell>
          <cell r="F40">
            <v>34</v>
          </cell>
          <cell r="G40" t="str">
            <v xml:space="preserve"> - </v>
          </cell>
          <cell r="H40">
            <v>37</v>
          </cell>
          <cell r="I40">
            <v>14.1</v>
          </cell>
          <cell r="J40">
            <v>37</v>
          </cell>
          <cell r="K40" t="str">
            <v xml:space="preserve"> - </v>
          </cell>
          <cell r="L40">
            <v>34</v>
          </cell>
          <cell r="M40">
            <v>11</v>
          </cell>
          <cell r="N40">
            <v>34</v>
          </cell>
          <cell r="O40" t="str">
            <v>4.11,0&lt;=4.13,0</v>
          </cell>
          <cell r="P40">
            <v>36</v>
          </cell>
          <cell r="Q40">
            <v>192</v>
          </cell>
          <cell r="R40">
            <v>34</v>
          </cell>
          <cell r="S40" t="str">
            <v xml:space="preserve"> - </v>
          </cell>
          <cell r="T40">
            <v>34</v>
          </cell>
          <cell r="U40">
            <v>9.6999999999999993</v>
          </cell>
          <cell r="V40">
            <v>37</v>
          </cell>
          <cell r="W40" t="str">
            <v xml:space="preserve"> - </v>
          </cell>
          <cell r="X40">
            <v>43</v>
          </cell>
          <cell r="Y40" t="str">
            <v>-</v>
          </cell>
          <cell r="Z40">
            <v>34</v>
          </cell>
          <cell r="AA40">
            <v>24</v>
          </cell>
          <cell r="AB40">
            <v>34</v>
          </cell>
        </row>
        <row r="41">
          <cell r="A41" t="str">
            <v>3.39,0&lt;=3.40,0</v>
          </cell>
          <cell r="B41">
            <v>35</v>
          </cell>
          <cell r="C41">
            <v>220</v>
          </cell>
          <cell r="D41">
            <v>35</v>
          </cell>
          <cell r="E41" t="str">
            <v>-</v>
          </cell>
          <cell r="F41">
            <v>35</v>
          </cell>
          <cell r="G41">
            <v>8.9</v>
          </cell>
          <cell r="H41">
            <v>36</v>
          </cell>
          <cell r="I41">
            <v>14.2</v>
          </cell>
          <cell r="J41">
            <v>36</v>
          </cell>
          <cell r="K41">
            <v>13</v>
          </cell>
          <cell r="L41">
            <v>35</v>
          </cell>
          <cell r="M41" t="str">
            <v xml:space="preserve"> - </v>
          </cell>
          <cell r="N41">
            <v>35</v>
          </cell>
          <cell r="O41" t="str">
            <v>4.13,0&lt;=4.15,0</v>
          </cell>
          <cell r="P41">
            <v>35</v>
          </cell>
          <cell r="Q41">
            <v>194</v>
          </cell>
          <cell r="R41">
            <v>35</v>
          </cell>
          <cell r="S41">
            <v>28</v>
          </cell>
          <cell r="T41">
            <v>35</v>
          </cell>
          <cell r="U41" t="str">
            <v xml:space="preserve"> - </v>
          </cell>
          <cell r="V41">
            <v>36</v>
          </cell>
          <cell r="W41">
            <v>15.5</v>
          </cell>
          <cell r="X41">
            <v>42</v>
          </cell>
          <cell r="Y41">
            <v>16</v>
          </cell>
          <cell r="Z41">
            <v>35</v>
          </cell>
          <cell r="AA41" t="str">
            <v>-</v>
          </cell>
          <cell r="AB41">
            <v>35</v>
          </cell>
        </row>
        <row r="42">
          <cell r="A42" t="str">
            <v>3.40,0&lt;=3.42,0</v>
          </cell>
          <cell r="B42">
            <v>34</v>
          </cell>
          <cell r="C42">
            <v>221</v>
          </cell>
          <cell r="D42">
            <v>36</v>
          </cell>
          <cell r="E42">
            <v>32</v>
          </cell>
          <cell r="F42">
            <v>36</v>
          </cell>
          <cell r="G42" t="str">
            <v xml:space="preserve"> - </v>
          </cell>
          <cell r="H42">
            <v>35</v>
          </cell>
          <cell r="I42">
            <v>14.3</v>
          </cell>
          <cell r="J42">
            <v>35</v>
          </cell>
          <cell r="K42" t="str">
            <v>-</v>
          </cell>
          <cell r="L42">
            <v>36</v>
          </cell>
          <cell r="M42" t="str">
            <v xml:space="preserve"> - </v>
          </cell>
          <cell r="N42">
            <v>36</v>
          </cell>
          <cell r="O42" t="str">
            <v>4.15,0&lt;=4.18,0</v>
          </cell>
          <cell r="P42">
            <v>34</v>
          </cell>
          <cell r="Q42">
            <v>196</v>
          </cell>
          <cell r="R42">
            <v>36</v>
          </cell>
          <cell r="S42" t="str">
            <v>-</v>
          </cell>
          <cell r="T42">
            <v>36</v>
          </cell>
          <cell r="U42">
            <v>9.8000000000000007</v>
          </cell>
          <cell r="V42">
            <v>35</v>
          </cell>
          <cell r="W42" t="str">
            <v xml:space="preserve"> - </v>
          </cell>
          <cell r="X42">
            <v>41</v>
          </cell>
          <cell r="Y42" t="str">
            <v>-</v>
          </cell>
          <cell r="Z42">
            <v>36</v>
          </cell>
          <cell r="AA42">
            <v>25</v>
          </cell>
          <cell r="AB42">
            <v>36</v>
          </cell>
        </row>
        <row r="43">
          <cell r="A43" t="str">
            <v>3.42,0&lt;=3.44,0</v>
          </cell>
          <cell r="B43">
            <v>33</v>
          </cell>
          <cell r="C43">
            <v>222</v>
          </cell>
          <cell r="D43">
            <v>37</v>
          </cell>
          <cell r="E43" t="str">
            <v>-</v>
          </cell>
          <cell r="F43">
            <v>37</v>
          </cell>
          <cell r="G43">
            <v>9</v>
          </cell>
          <cell r="H43">
            <v>34</v>
          </cell>
          <cell r="I43">
            <v>14.4</v>
          </cell>
          <cell r="J43">
            <v>34</v>
          </cell>
          <cell r="K43" t="str">
            <v xml:space="preserve"> - </v>
          </cell>
          <cell r="L43">
            <v>37</v>
          </cell>
          <cell r="M43" t="str">
            <v>-</v>
          </cell>
          <cell r="N43">
            <v>37</v>
          </cell>
          <cell r="O43" t="str">
            <v>4.18,0&lt;=4.21,0</v>
          </cell>
          <cell r="P43">
            <v>33</v>
          </cell>
          <cell r="Q43">
            <v>197</v>
          </cell>
          <cell r="R43">
            <v>37</v>
          </cell>
          <cell r="S43" t="str">
            <v xml:space="preserve"> - </v>
          </cell>
          <cell r="T43">
            <v>37</v>
          </cell>
          <cell r="U43" t="str">
            <v xml:space="preserve"> - </v>
          </cell>
          <cell r="V43">
            <v>34</v>
          </cell>
          <cell r="W43">
            <v>15.6</v>
          </cell>
          <cell r="X43">
            <v>40</v>
          </cell>
          <cell r="Y43" t="str">
            <v xml:space="preserve"> - </v>
          </cell>
          <cell r="Z43">
            <v>37</v>
          </cell>
          <cell r="AA43" t="str">
            <v>-</v>
          </cell>
          <cell r="AB43">
            <v>37</v>
          </cell>
        </row>
        <row r="44">
          <cell r="A44" t="str">
            <v>3.44,0&lt;=3.46,0</v>
          </cell>
          <cell r="B44">
            <v>32</v>
          </cell>
          <cell r="C44">
            <v>223</v>
          </cell>
          <cell r="D44">
            <v>38</v>
          </cell>
          <cell r="E44">
            <v>33</v>
          </cell>
          <cell r="F44">
            <v>38</v>
          </cell>
          <cell r="G44" t="str">
            <v xml:space="preserve"> - </v>
          </cell>
          <cell r="H44">
            <v>33</v>
          </cell>
          <cell r="I44">
            <v>14.5</v>
          </cell>
          <cell r="J44">
            <v>33</v>
          </cell>
          <cell r="K44">
            <v>14</v>
          </cell>
          <cell r="L44">
            <v>38</v>
          </cell>
          <cell r="M44">
            <v>12</v>
          </cell>
          <cell r="N44">
            <v>38</v>
          </cell>
          <cell r="O44" t="str">
            <v>4.21,0&lt;=4.24,0</v>
          </cell>
          <cell r="P44">
            <v>32</v>
          </cell>
          <cell r="Q44">
            <v>198</v>
          </cell>
          <cell r="R44">
            <v>38</v>
          </cell>
          <cell r="S44">
            <v>29</v>
          </cell>
          <cell r="T44">
            <v>38</v>
          </cell>
          <cell r="U44">
            <v>9.9</v>
          </cell>
          <cell r="V44">
            <v>33</v>
          </cell>
          <cell r="W44">
            <v>15.7</v>
          </cell>
          <cell r="X44">
            <v>39</v>
          </cell>
          <cell r="Y44">
            <v>17</v>
          </cell>
          <cell r="Z44">
            <v>38</v>
          </cell>
          <cell r="AA44">
            <v>26</v>
          </cell>
          <cell r="AB44">
            <v>38</v>
          </cell>
        </row>
        <row r="45">
          <cell r="A45" t="str">
            <v>3.46,0&lt;=3.48,0</v>
          </cell>
          <cell r="B45">
            <v>31</v>
          </cell>
          <cell r="C45">
            <v>224</v>
          </cell>
          <cell r="D45">
            <v>39</v>
          </cell>
          <cell r="E45" t="str">
            <v>-</v>
          </cell>
          <cell r="F45">
            <v>39</v>
          </cell>
          <cell r="G45">
            <v>9.1</v>
          </cell>
          <cell r="H45">
            <v>32</v>
          </cell>
          <cell r="I45">
            <v>14.6</v>
          </cell>
          <cell r="J45">
            <v>32</v>
          </cell>
          <cell r="K45" t="str">
            <v>-</v>
          </cell>
          <cell r="L45">
            <v>39</v>
          </cell>
          <cell r="M45" t="str">
            <v xml:space="preserve"> - </v>
          </cell>
          <cell r="N45">
            <v>39</v>
          </cell>
          <cell r="O45" t="str">
            <v>4.24,0&lt;=4.27,0</v>
          </cell>
          <cell r="P45">
            <v>31</v>
          </cell>
          <cell r="Q45">
            <v>199</v>
          </cell>
          <cell r="R45">
            <v>39</v>
          </cell>
          <cell r="S45" t="str">
            <v>-</v>
          </cell>
          <cell r="T45">
            <v>39</v>
          </cell>
          <cell r="U45" t="str">
            <v xml:space="preserve"> - </v>
          </cell>
          <cell r="V45">
            <v>32</v>
          </cell>
          <cell r="W45">
            <v>15.8</v>
          </cell>
          <cell r="X45">
            <v>38</v>
          </cell>
          <cell r="Y45" t="str">
            <v>-</v>
          </cell>
          <cell r="Z45">
            <v>39</v>
          </cell>
          <cell r="AA45" t="str">
            <v>-</v>
          </cell>
          <cell r="AB45">
            <v>39</v>
          </cell>
        </row>
        <row r="46">
          <cell r="A46" t="str">
            <v>3.48,0&lt;=3,50,0</v>
          </cell>
          <cell r="B46">
            <v>30</v>
          </cell>
          <cell r="C46">
            <v>225</v>
          </cell>
          <cell r="D46">
            <v>40</v>
          </cell>
          <cell r="E46">
            <v>34</v>
          </cell>
          <cell r="F46">
            <v>40</v>
          </cell>
          <cell r="G46" t="str">
            <v xml:space="preserve"> - </v>
          </cell>
          <cell r="H46">
            <v>31</v>
          </cell>
          <cell r="I46">
            <v>14.7</v>
          </cell>
          <cell r="J46">
            <v>31</v>
          </cell>
          <cell r="K46" t="str">
            <v xml:space="preserve"> - </v>
          </cell>
          <cell r="L46">
            <v>40</v>
          </cell>
          <cell r="M46" t="str">
            <v xml:space="preserve"> - </v>
          </cell>
          <cell r="N46">
            <v>40</v>
          </cell>
          <cell r="O46" t="str">
            <v>4.27,0&lt;=4.30,0</v>
          </cell>
          <cell r="P46">
            <v>30</v>
          </cell>
          <cell r="Q46">
            <v>200</v>
          </cell>
          <cell r="R46">
            <v>40</v>
          </cell>
          <cell r="S46" t="str">
            <v xml:space="preserve"> - </v>
          </cell>
          <cell r="T46">
            <v>40</v>
          </cell>
          <cell r="U46">
            <v>10</v>
          </cell>
          <cell r="V46">
            <v>31</v>
          </cell>
          <cell r="W46">
            <v>15.9</v>
          </cell>
          <cell r="X46">
            <v>37</v>
          </cell>
          <cell r="Y46" t="str">
            <v xml:space="preserve"> - </v>
          </cell>
          <cell r="Z46">
            <v>40</v>
          </cell>
          <cell r="AA46">
            <v>27</v>
          </cell>
          <cell r="AB46">
            <v>40</v>
          </cell>
        </row>
        <row r="47">
          <cell r="A47" t="str">
            <v>3.50,0&lt;=3.52,0</v>
          </cell>
          <cell r="B47">
            <v>29</v>
          </cell>
          <cell r="C47">
            <v>226</v>
          </cell>
          <cell r="D47">
            <v>41</v>
          </cell>
          <cell r="E47" t="str">
            <v>-</v>
          </cell>
          <cell r="F47">
            <v>41</v>
          </cell>
          <cell r="G47">
            <v>9.1999999999999993</v>
          </cell>
          <cell r="H47">
            <v>30</v>
          </cell>
          <cell r="I47">
            <v>14.8</v>
          </cell>
          <cell r="J47">
            <v>30</v>
          </cell>
          <cell r="K47">
            <v>15</v>
          </cell>
          <cell r="L47">
            <v>41</v>
          </cell>
          <cell r="M47" t="str">
            <v>-</v>
          </cell>
          <cell r="N47">
            <v>41</v>
          </cell>
          <cell r="O47" t="str">
            <v>4.30,0&lt;=4.33,0</v>
          </cell>
          <cell r="P47">
            <v>29</v>
          </cell>
          <cell r="Q47">
            <v>201</v>
          </cell>
          <cell r="R47">
            <v>41</v>
          </cell>
          <cell r="S47">
            <v>30</v>
          </cell>
          <cell r="T47">
            <v>41</v>
          </cell>
          <cell r="U47" t="str">
            <v xml:space="preserve"> - </v>
          </cell>
          <cell r="V47">
            <v>30</v>
          </cell>
          <cell r="W47">
            <v>16</v>
          </cell>
          <cell r="X47">
            <v>36</v>
          </cell>
          <cell r="Y47">
            <v>18</v>
          </cell>
          <cell r="Z47">
            <v>41</v>
          </cell>
          <cell r="AA47" t="str">
            <v>-</v>
          </cell>
          <cell r="AB47">
            <v>41</v>
          </cell>
        </row>
        <row r="48">
          <cell r="A48" t="str">
            <v>3.52,0&lt;=3.54,0</v>
          </cell>
          <cell r="B48">
            <v>28</v>
          </cell>
          <cell r="C48">
            <v>227</v>
          </cell>
          <cell r="D48">
            <v>42</v>
          </cell>
          <cell r="E48">
            <v>35</v>
          </cell>
          <cell r="F48">
            <v>42</v>
          </cell>
          <cell r="G48" t="str">
            <v xml:space="preserve"> - </v>
          </cell>
          <cell r="H48">
            <v>29</v>
          </cell>
          <cell r="I48">
            <v>14.9</v>
          </cell>
          <cell r="J48">
            <v>29</v>
          </cell>
          <cell r="K48" t="str">
            <v xml:space="preserve"> - </v>
          </cell>
          <cell r="L48">
            <v>42</v>
          </cell>
          <cell r="M48">
            <v>13</v>
          </cell>
          <cell r="N48">
            <v>42</v>
          </cell>
          <cell r="O48" t="str">
            <v>4.33,0&lt;=4.36,0</v>
          </cell>
          <cell r="P48">
            <v>28</v>
          </cell>
          <cell r="Q48">
            <v>202</v>
          </cell>
          <cell r="R48">
            <v>42</v>
          </cell>
          <cell r="S48" t="str">
            <v>-</v>
          </cell>
          <cell r="T48">
            <v>42</v>
          </cell>
          <cell r="U48">
            <v>10.1</v>
          </cell>
          <cell r="V48">
            <v>29</v>
          </cell>
          <cell r="W48">
            <v>16.100000000000001</v>
          </cell>
          <cell r="X48">
            <v>35</v>
          </cell>
          <cell r="Y48" t="str">
            <v>-</v>
          </cell>
          <cell r="Z48">
            <v>42</v>
          </cell>
          <cell r="AA48">
            <v>28</v>
          </cell>
          <cell r="AB48">
            <v>42</v>
          </cell>
        </row>
        <row r="49">
          <cell r="A49" t="str">
            <v>3.54,0&lt;=3.56,0</v>
          </cell>
          <cell r="B49">
            <v>27</v>
          </cell>
          <cell r="C49">
            <v>228</v>
          </cell>
          <cell r="D49">
            <v>43</v>
          </cell>
          <cell r="E49" t="str">
            <v>-</v>
          </cell>
          <cell r="F49">
            <v>43</v>
          </cell>
          <cell r="G49">
            <v>9.3000000000000007</v>
          </cell>
          <cell r="H49">
            <v>28</v>
          </cell>
          <cell r="I49">
            <v>15</v>
          </cell>
          <cell r="J49">
            <v>28</v>
          </cell>
          <cell r="K49" t="str">
            <v>-</v>
          </cell>
          <cell r="L49">
            <v>43</v>
          </cell>
          <cell r="M49" t="str">
            <v xml:space="preserve"> - </v>
          </cell>
          <cell r="N49">
            <v>43</v>
          </cell>
          <cell r="O49" t="str">
            <v>4.36,0&lt;=4.39,0</v>
          </cell>
          <cell r="P49">
            <v>27</v>
          </cell>
          <cell r="Q49">
            <v>203</v>
          </cell>
          <cell r="R49">
            <v>43</v>
          </cell>
          <cell r="S49" t="str">
            <v xml:space="preserve"> - </v>
          </cell>
          <cell r="T49">
            <v>43</v>
          </cell>
          <cell r="U49" t="str">
            <v xml:space="preserve"> - </v>
          </cell>
          <cell r="V49">
            <v>28</v>
          </cell>
          <cell r="W49">
            <v>16.2</v>
          </cell>
          <cell r="X49">
            <v>34</v>
          </cell>
          <cell r="Y49" t="str">
            <v xml:space="preserve"> - </v>
          </cell>
          <cell r="Z49">
            <v>43</v>
          </cell>
          <cell r="AA49" t="str">
            <v>-</v>
          </cell>
          <cell r="AB49">
            <v>43</v>
          </cell>
        </row>
        <row r="50">
          <cell r="A50" t="str">
            <v>3.56,0&lt;=3.58,0</v>
          </cell>
          <cell r="B50">
            <v>26</v>
          </cell>
          <cell r="C50">
            <v>229</v>
          </cell>
          <cell r="D50">
            <v>44</v>
          </cell>
          <cell r="E50">
            <v>36</v>
          </cell>
          <cell r="F50">
            <v>44</v>
          </cell>
          <cell r="G50" t="str">
            <v xml:space="preserve"> - </v>
          </cell>
          <cell r="H50">
            <v>27</v>
          </cell>
          <cell r="I50">
            <v>15.1</v>
          </cell>
          <cell r="J50">
            <v>27</v>
          </cell>
          <cell r="K50">
            <v>16</v>
          </cell>
          <cell r="L50">
            <v>44</v>
          </cell>
          <cell r="M50" t="str">
            <v xml:space="preserve"> - </v>
          </cell>
          <cell r="N50">
            <v>44</v>
          </cell>
          <cell r="O50" t="str">
            <v>4.39,0&lt;=4.42,0</v>
          </cell>
          <cell r="P50">
            <v>26</v>
          </cell>
          <cell r="Q50">
            <v>204</v>
          </cell>
          <cell r="R50">
            <v>44</v>
          </cell>
          <cell r="S50">
            <v>31</v>
          </cell>
          <cell r="T50">
            <v>44</v>
          </cell>
          <cell r="U50">
            <v>10.199999999999999</v>
          </cell>
          <cell r="V50">
            <v>27</v>
          </cell>
          <cell r="W50">
            <v>16.3</v>
          </cell>
          <cell r="X50">
            <v>33</v>
          </cell>
          <cell r="Y50">
            <v>19</v>
          </cell>
          <cell r="Z50">
            <v>44</v>
          </cell>
          <cell r="AA50">
            <v>29</v>
          </cell>
          <cell r="AB50">
            <v>44</v>
          </cell>
        </row>
        <row r="51">
          <cell r="A51" t="str">
            <v>3.58,0&lt;=4.01,0</v>
          </cell>
          <cell r="B51">
            <v>25</v>
          </cell>
          <cell r="C51">
            <v>230</v>
          </cell>
          <cell r="D51">
            <v>45</v>
          </cell>
          <cell r="E51" t="str">
            <v>-</v>
          </cell>
          <cell r="F51">
            <v>45</v>
          </cell>
          <cell r="G51">
            <v>9.4</v>
          </cell>
          <cell r="H51">
            <v>26</v>
          </cell>
          <cell r="I51">
            <v>15.2</v>
          </cell>
          <cell r="J51">
            <v>26</v>
          </cell>
          <cell r="K51" t="str">
            <v>-</v>
          </cell>
          <cell r="L51">
            <v>45</v>
          </cell>
          <cell r="M51" t="str">
            <v>-</v>
          </cell>
          <cell r="N51">
            <v>45</v>
          </cell>
          <cell r="O51" t="str">
            <v>4.42,0&lt;=4.45,0</v>
          </cell>
          <cell r="P51">
            <v>25</v>
          </cell>
          <cell r="Q51">
            <v>205</v>
          </cell>
          <cell r="R51">
            <v>45</v>
          </cell>
          <cell r="S51" t="str">
            <v>-</v>
          </cell>
          <cell r="T51">
            <v>45</v>
          </cell>
          <cell r="U51" t="str">
            <v xml:space="preserve"> - </v>
          </cell>
          <cell r="V51">
            <v>26</v>
          </cell>
          <cell r="W51">
            <v>16.399999999999999</v>
          </cell>
          <cell r="X51">
            <v>32</v>
          </cell>
          <cell r="Y51" t="str">
            <v>-</v>
          </cell>
          <cell r="Z51">
            <v>45</v>
          </cell>
          <cell r="AA51" t="str">
            <v>-</v>
          </cell>
          <cell r="AB51">
            <v>45</v>
          </cell>
        </row>
        <row r="52">
          <cell r="A52" t="str">
            <v>4.01,0&lt;=4.04,0</v>
          </cell>
          <cell r="B52">
            <v>24</v>
          </cell>
          <cell r="C52">
            <v>231</v>
          </cell>
          <cell r="D52">
            <v>46</v>
          </cell>
          <cell r="E52" t="str">
            <v xml:space="preserve"> - </v>
          </cell>
          <cell r="F52">
            <v>46</v>
          </cell>
          <cell r="G52" t="str">
            <v xml:space="preserve"> - </v>
          </cell>
          <cell r="H52">
            <v>25</v>
          </cell>
          <cell r="I52">
            <v>15.3</v>
          </cell>
          <cell r="J52">
            <v>25</v>
          </cell>
          <cell r="K52" t="str">
            <v xml:space="preserve"> - </v>
          </cell>
          <cell r="L52">
            <v>46</v>
          </cell>
          <cell r="M52">
            <v>14</v>
          </cell>
          <cell r="N52">
            <v>46</v>
          </cell>
          <cell r="O52" t="str">
            <v>4.45,0&lt;=4.48,0</v>
          </cell>
          <cell r="P52">
            <v>24</v>
          </cell>
          <cell r="Q52">
            <v>206</v>
          </cell>
          <cell r="R52">
            <v>46</v>
          </cell>
          <cell r="S52" t="str">
            <v>-</v>
          </cell>
          <cell r="T52">
            <v>46</v>
          </cell>
          <cell r="U52">
            <v>10.3</v>
          </cell>
          <cell r="V52">
            <v>25</v>
          </cell>
          <cell r="W52">
            <v>16.5</v>
          </cell>
          <cell r="X52">
            <v>31</v>
          </cell>
          <cell r="Y52" t="str">
            <v xml:space="preserve"> - </v>
          </cell>
          <cell r="Z52">
            <v>46</v>
          </cell>
          <cell r="AA52" t="str">
            <v>-</v>
          </cell>
          <cell r="AB52">
            <v>46</v>
          </cell>
        </row>
        <row r="53">
          <cell r="A53" t="str">
            <v>4.04,0&lt;=4.07,0</v>
          </cell>
          <cell r="B53">
            <v>23</v>
          </cell>
          <cell r="C53">
            <v>232</v>
          </cell>
          <cell r="D53">
            <v>47</v>
          </cell>
          <cell r="E53">
            <v>37</v>
          </cell>
          <cell r="F53">
            <v>47</v>
          </cell>
          <cell r="G53">
            <v>9.5</v>
          </cell>
          <cell r="H53">
            <v>24</v>
          </cell>
          <cell r="I53">
            <v>15.4</v>
          </cell>
          <cell r="J53">
            <v>24</v>
          </cell>
          <cell r="K53">
            <v>17</v>
          </cell>
          <cell r="L53">
            <v>47</v>
          </cell>
          <cell r="M53" t="str">
            <v xml:space="preserve"> - </v>
          </cell>
          <cell r="N53">
            <v>47</v>
          </cell>
          <cell r="O53" t="str">
            <v>4.48,0&lt;=4.51,0</v>
          </cell>
          <cell r="P53">
            <v>23</v>
          </cell>
          <cell r="Q53">
            <v>207</v>
          </cell>
          <cell r="R53">
            <v>47</v>
          </cell>
          <cell r="S53">
            <v>32</v>
          </cell>
          <cell r="T53">
            <v>47</v>
          </cell>
          <cell r="U53" t="str">
            <v xml:space="preserve"> - </v>
          </cell>
          <cell r="V53">
            <v>24</v>
          </cell>
          <cell r="W53">
            <v>16.600000000000001</v>
          </cell>
          <cell r="X53">
            <v>30</v>
          </cell>
          <cell r="Y53">
            <v>20</v>
          </cell>
          <cell r="Z53">
            <v>47</v>
          </cell>
          <cell r="AA53">
            <v>30</v>
          </cell>
          <cell r="AB53">
            <v>47</v>
          </cell>
        </row>
        <row r="54">
          <cell r="A54" t="str">
            <v>4.07,0&lt;=4.10,0</v>
          </cell>
          <cell r="B54">
            <v>22</v>
          </cell>
          <cell r="C54">
            <v>233</v>
          </cell>
          <cell r="D54">
            <v>48</v>
          </cell>
          <cell r="E54" t="str">
            <v xml:space="preserve"> - </v>
          </cell>
          <cell r="F54">
            <v>48</v>
          </cell>
          <cell r="G54" t="str">
            <v xml:space="preserve"> - </v>
          </cell>
          <cell r="H54">
            <v>23</v>
          </cell>
          <cell r="I54">
            <v>15.5</v>
          </cell>
          <cell r="J54">
            <v>23</v>
          </cell>
          <cell r="K54" t="str">
            <v xml:space="preserve"> - </v>
          </cell>
          <cell r="L54">
            <v>48</v>
          </cell>
          <cell r="M54" t="str">
            <v xml:space="preserve"> - </v>
          </cell>
          <cell r="N54">
            <v>48</v>
          </cell>
          <cell r="O54" t="str">
            <v>4.51,0&lt;=4.54,0</v>
          </cell>
          <cell r="P54">
            <v>22</v>
          </cell>
          <cell r="Q54">
            <v>208</v>
          </cell>
          <cell r="R54">
            <v>48</v>
          </cell>
          <cell r="S54" t="str">
            <v>-</v>
          </cell>
          <cell r="T54">
            <v>48</v>
          </cell>
          <cell r="U54">
            <v>10.4</v>
          </cell>
          <cell r="V54">
            <v>23</v>
          </cell>
          <cell r="W54">
            <v>16.7</v>
          </cell>
          <cell r="X54">
            <v>29</v>
          </cell>
          <cell r="Y54" t="str">
            <v xml:space="preserve"> - </v>
          </cell>
          <cell r="Z54">
            <v>48</v>
          </cell>
          <cell r="AA54" t="str">
            <v>-</v>
          </cell>
          <cell r="AB54">
            <v>48</v>
          </cell>
        </row>
        <row r="55">
          <cell r="A55" t="str">
            <v>4.10,0&lt;=4.13,0</v>
          </cell>
          <cell r="B55">
            <v>21</v>
          </cell>
          <cell r="C55">
            <v>234</v>
          </cell>
          <cell r="D55">
            <v>49</v>
          </cell>
          <cell r="E55" t="str">
            <v>-</v>
          </cell>
          <cell r="F55">
            <v>49</v>
          </cell>
          <cell r="G55">
            <v>9.6</v>
          </cell>
          <cell r="H55">
            <v>22</v>
          </cell>
          <cell r="I55">
            <v>15.6</v>
          </cell>
          <cell r="J55">
            <v>22</v>
          </cell>
          <cell r="K55" t="str">
            <v>-</v>
          </cell>
          <cell r="L55">
            <v>49</v>
          </cell>
          <cell r="M55" t="str">
            <v>-</v>
          </cell>
          <cell r="N55">
            <v>49</v>
          </cell>
          <cell r="O55" t="str">
            <v>4.54,0&lt;=4.57,0</v>
          </cell>
          <cell r="P55">
            <v>21</v>
          </cell>
          <cell r="Q55">
            <v>209</v>
          </cell>
          <cell r="R55">
            <v>49</v>
          </cell>
          <cell r="S55" t="str">
            <v xml:space="preserve"> - </v>
          </cell>
          <cell r="T55">
            <v>49</v>
          </cell>
          <cell r="U55" t="str">
            <v xml:space="preserve"> - </v>
          </cell>
          <cell r="V55">
            <v>22</v>
          </cell>
          <cell r="W55">
            <v>16.8</v>
          </cell>
          <cell r="X55">
            <v>28</v>
          </cell>
          <cell r="Y55" t="str">
            <v>-</v>
          </cell>
          <cell r="Z55">
            <v>49</v>
          </cell>
          <cell r="AA55" t="str">
            <v>-</v>
          </cell>
          <cell r="AB55">
            <v>49</v>
          </cell>
        </row>
        <row r="56">
          <cell r="A56" t="str">
            <v>4.13,0&lt;=4.16,0</v>
          </cell>
          <cell r="B56">
            <v>20</v>
          </cell>
          <cell r="C56">
            <v>235</v>
          </cell>
          <cell r="D56">
            <v>50</v>
          </cell>
          <cell r="E56">
            <v>38</v>
          </cell>
          <cell r="F56">
            <v>50</v>
          </cell>
          <cell r="G56" t="str">
            <v xml:space="preserve"> - </v>
          </cell>
          <cell r="H56">
            <v>21</v>
          </cell>
          <cell r="I56">
            <v>15.7</v>
          </cell>
          <cell r="J56">
            <v>21</v>
          </cell>
          <cell r="K56">
            <v>18</v>
          </cell>
          <cell r="L56">
            <v>50</v>
          </cell>
          <cell r="M56">
            <v>15</v>
          </cell>
          <cell r="N56">
            <v>50</v>
          </cell>
          <cell r="O56" t="str">
            <v>4.57,0&lt;=5.00,0</v>
          </cell>
          <cell r="P56">
            <v>20</v>
          </cell>
          <cell r="Q56">
            <v>210</v>
          </cell>
          <cell r="R56">
            <v>50</v>
          </cell>
          <cell r="S56">
            <v>33</v>
          </cell>
          <cell r="T56">
            <v>50</v>
          </cell>
          <cell r="U56">
            <v>10.5</v>
          </cell>
          <cell r="V56">
            <v>21</v>
          </cell>
          <cell r="W56">
            <v>16.899999999999999</v>
          </cell>
          <cell r="X56">
            <v>27</v>
          </cell>
          <cell r="Y56">
            <v>21</v>
          </cell>
          <cell r="Z56">
            <v>50</v>
          </cell>
          <cell r="AA56">
            <v>31</v>
          </cell>
          <cell r="AB56">
            <v>50</v>
          </cell>
        </row>
        <row r="57">
          <cell r="A57" t="str">
            <v>4.16,0&lt;=4.19,0</v>
          </cell>
          <cell r="B57">
            <v>19</v>
          </cell>
          <cell r="C57">
            <v>236</v>
          </cell>
          <cell r="D57">
            <v>51</v>
          </cell>
          <cell r="E57" t="str">
            <v>-</v>
          </cell>
          <cell r="F57">
            <v>51</v>
          </cell>
          <cell r="G57">
            <v>9.6999999999999993</v>
          </cell>
          <cell r="H57">
            <v>20</v>
          </cell>
          <cell r="I57">
            <v>15.8</v>
          </cell>
          <cell r="J57">
            <v>20</v>
          </cell>
          <cell r="K57" t="str">
            <v>-</v>
          </cell>
          <cell r="L57">
            <v>51</v>
          </cell>
          <cell r="M57" t="str">
            <v xml:space="preserve"> - </v>
          </cell>
          <cell r="N57">
            <v>51</v>
          </cell>
          <cell r="O57" t="str">
            <v>5.00,0&lt;=5.03,0</v>
          </cell>
          <cell r="P57">
            <v>19</v>
          </cell>
          <cell r="Q57">
            <v>212</v>
          </cell>
          <cell r="R57">
            <v>51</v>
          </cell>
          <cell r="S57" t="str">
            <v>-</v>
          </cell>
          <cell r="T57">
            <v>51</v>
          </cell>
          <cell r="U57">
            <v>10.6</v>
          </cell>
          <cell r="V57">
            <v>20</v>
          </cell>
          <cell r="W57">
            <v>17</v>
          </cell>
          <cell r="X57">
            <v>26</v>
          </cell>
          <cell r="Y57" t="str">
            <v>-</v>
          </cell>
          <cell r="Z57">
            <v>51</v>
          </cell>
          <cell r="AA57" t="str">
            <v>-</v>
          </cell>
          <cell r="AB57">
            <v>51</v>
          </cell>
        </row>
        <row r="58">
          <cell r="A58" t="str">
            <v>4.19,0&lt;=4.22,0</v>
          </cell>
          <cell r="B58">
            <v>18</v>
          </cell>
          <cell r="C58">
            <v>237</v>
          </cell>
          <cell r="D58">
            <v>52</v>
          </cell>
          <cell r="E58" t="str">
            <v xml:space="preserve"> - </v>
          </cell>
          <cell r="F58">
            <v>52</v>
          </cell>
          <cell r="G58" t="str">
            <v xml:space="preserve"> - </v>
          </cell>
          <cell r="H58">
            <v>19</v>
          </cell>
          <cell r="I58">
            <v>15.9</v>
          </cell>
          <cell r="J58">
            <v>19</v>
          </cell>
          <cell r="K58">
            <v>19</v>
          </cell>
          <cell r="L58">
            <v>52</v>
          </cell>
          <cell r="M58" t="str">
            <v>-</v>
          </cell>
          <cell r="N58">
            <v>52</v>
          </cell>
          <cell r="O58" t="str">
            <v>5.03,0&lt;=5.06,0</v>
          </cell>
          <cell r="P58">
            <v>18</v>
          </cell>
          <cell r="Q58">
            <v>214</v>
          </cell>
          <cell r="R58">
            <v>52</v>
          </cell>
          <cell r="S58">
            <v>34</v>
          </cell>
          <cell r="T58">
            <v>52</v>
          </cell>
          <cell r="U58">
            <v>10.7</v>
          </cell>
          <cell r="V58">
            <v>19</v>
          </cell>
          <cell r="W58">
            <v>17.100000000000001</v>
          </cell>
          <cell r="X58">
            <v>25</v>
          </cell>
          <cell r="Y58">
            <v>22</v>
          </cell>
          <cell r="Z58">
            <v>52</v>
          </cell>
          <cell r="AA58">
            <v>32</v>
          </cell>
          <cell r="AB58">
            <v>52</v>
          </cell>
        </row>
        <row r="59">
          <cell r="A59" t="str">
            <v>4.22,0&lt;=4.25,0</v>
          </cell>
          <cell r="B59">
            <v>17</v>
          </cell>
          <cell r="C59">
            <v>238</v>
          </cell>
          <cell r="D59">
            <v>53</v>
          </cell>
          <cell r="E59">
            <v>39</v>
          </cell>
          <cell r="F59">
            <v>53</v>
          </cell>
          <cell r="G59">
            <v>9.8000000000000007</v>
          </cell>
          <cell r="H59">
            <v>18</v>
          </cell>
          <cell r="I59">
            <v>16</v>
          </cell>
          <cell r="J59">
            <v>18</v>
          </cell>
          <cell r="K59" t="str">
            <v>-</v>
          </cell>
          <cell r="L59">
            <v>53</v>
          </cell>
          <cell r="M59" t="str">
            <v xml:space="preserve"> - </v>
          </cell>
          <cell r="N59">
            <v>53</v>
          </cell>
          <cell r="O59" t="str">
            <v>5.06,0&lt;=5.09,0</v>
          </cell>
          <cell r="P59">
            <v>17</v>
          </cell>
          <cell r="Q59">
            <v>216</v>
          </cell>
          <cell r="R59">
            <v>53</v>
          </cell>
          <cell r="S59" t="str">
            <v>-</v>
          </cell>
          <cell r="T59">
            <v>53</v>
          </cell>
          <cell r="U59">
            <v>10.8</v>
          </cell>
          <cell r="V59">
            <v>18</v>
          </cell>
          <cell r="W59">
            <v>17.2</v>
          </cell>
          <cell r="X59">
            <v>24</v>
          </cell>
          <cell r="Y59" t="str">
            <v>-</v>
          </cell>
          <cell r="Z59">
            <v>53</v>
          </cell>
          <cell r="AA59" t="str">
            <v>-</v>
          </cell>
          <cell r="AB59">
            <v>53</v>
          </cell>
        </row>
        <row r="60">
          <cell r="A60" t="str">
            <v>4.25,0&lt;=4.28,0</v>
          </cell>
          <cell r="B60">
            <v>16</v>
          </cell>
          <cell r="C60">
            <v>239</v>
          </cell>
          <cell r="D60">
            <v>54</v>
          </cell>
          <cell r="E60" t="str">
            <v>-</v>
          </cell>
          <cell r="F60">
            <v>54</v>
          </cell>
          <cell r="G60" t="str">
            <v xml:space="preserve"> - </v>
          </cell>
          <cell r="H60">
            <v>17</v>
          </cell>
          <cell r="I60">
            <v>16.100000000000001</v>
          </cell>
          <cell r="J60">
            <v>17</v>
          </cell>
          <cell r="K60">
            <v>20</v>
          </cell>
          <cell r="L60">
            <v>54</v>
          </cell>
          <cell r="M60">
            <v>16</v>
          </cell>
          <cell r="N60">
            <v>54</v>
          </cell>
          <cell r="O60" t="str">
            <v>5.09,0&lt;=5.12,0</v>
          </cell>
          <cell r="P60">
            <v>16</v>
          </cell>
          <cell r="Q60">
            <v>218</v>
          </cell>
          <cell r="R60">
            <v>54</v>
          </cell>
          <cell r="S60">
            <v>35</v>
          </cell>
          <cell r="T60">
            <v>54</v>
          </cell>
          <cell r="U60">
            <v>10.9</v>
          </cell>
          <cell r="V60">
            <v>17</v>
          </cell>
          <cell r="W60">
            <v>17.3</v>
          </cell>
          <cell r="X60">
            <v>23</v>
          </cell>
          <cell r="Y60">
            <v>23</v>
          </cell>
          <cell r="Z60">
            <v>54</v>
          </cell>
          <cell r="AA60">
            <v>33</v>
          </cell>
          <cell r="AB60">
            <v>54</v>
          </cell>
        </row>
        <row r="61">
          <cell r="A61" t="str">
            <v>4.28,0&lt;=4.32,0</v>
          </cell>
          <cell r="B61">
            <v>15</v>
          </cell>
          <cell r="C61">
            <v>240</v>
          </cell>
          <cell r="D61">
            <v>55</v>
          </cell>
          <cell r="E61" t="str">
            <v>-</v>
          </cell>
          <cell r="F61">
            <v>55</v>
          </cell>
          <cell r="G61">
            <v>9.9</v>
          </cell>
          <cell r="H61">
            <v>16</v>
          </cell>
          <cell r="I61">
            <v>16.2</v>
          </cell>
          <cell r="J61">
            <v>17</v>
          </cell>
          <cell r="K61" t="str">
            <v>-</v>
          </cell>
          <cell r="L61">
            <v>55</v>
          </cell>
          <cell r="M61" t="str">
            <v>-</v>
          </cell>
          <cell r="N61">
            <v>55</v>
          </cell>
          <cell r="O61" t="str">
            <v>5.12,0&lt;=5.15,0</v>
          </cell>
          <cell r="P61">
            <v>15</v>
          </cell>
          <cell r="Q61">
            <v>220</v>
          </cell>
          <cell r="R61">
            <v>55</v>
          </cell>
          <cell r="S61" t="str">
            <v>-</v>
          </cell>
          <cell r="T61">
            <v>55</v>
          </cell>
          <cell r="U61">
            <v>11</v>
          </cell>
          <cell r="V61">
            <v>16</v>
          </cell>
          <cell r="W61">
            <v>17.399999999999999</v>
          </cell>
          <cell r="X61">
            <v>22</v>
          </cell>
          <cell r="Y61" t="str">
            <v>-</v>
          </cell>
          <cell r="Z61">
            <v>55</v>
          </cell>
          <cell r="AA61" t="str">
            <v>-</v>
          </cell>
          <cell r="AB61">
            <v>55</v>
          </cell>
        </row>
        <row r="62">
          <cell r="A62" t="str">
            <v>4.32,0&lt;=4.36,0</v>
          </cell>
          <cell r="B62">
            <v>14</v>
          </cell>
          <cell r="C62">
            <v>242</v>
          </cell>
          <cell r="D62">
            <v>56</v>
          </cell>
          <cell r="E62">
            <v>40</v>
          </cell>
          <cell r="F62">
            <v>56</v>
          </cell>
          <cell r="G62" t="str">
            <v xml:space="preserve"> - </v>
          </cell>
          <cell r="H62">
            <v>15</v>
          </cell>
          <cell r="I62">
            <v>16.3</v>
          </cell>
          <cell r="J62">
            <v>16</v>
          </cell>
          <cell r="K62">
            <v>21</v>
          </cell>
          <cell r="L62">
            <v>56</v>
          </cell>
          <cell r="M62" t="str">
            <v xml:space="preserve"> - </v>
          </cell>
          <cell r="N62">
            <v>56</v>
          </cell>
          <cell r="O62" t="str">
            <v>5.15,0&lt;=5.19,0</v>
          </cell>
          <cell r="P62">
            <v>14</v>
          </cell>
          <cell r="Q62">
            <v>222</v>
          </cell>
          <cell r="R62">
            <v>56</v>
          </cell>
          <cell r="S62">
            <v>36</v>
          </cell>
          <cell r="T62">
            <v>56</v>
          </cell>
          <cell r="U62">
            <v>11.1</v>
          </cell>
          <cell r="V62">
            <v>15</v>
          </cell>
          <cell r="W62">
            <v>17.5</v>
          </cell>
          <cell r="X62">
            <v>21</v>
          </cell>
          <cell r="Y62">
            <v>24</v>
          </cell>
          <cell r="Z62">
            <v>56</v>
          </cell>
          <cell r="AA62">
            <v>34</v>
          </cell>
          <cell r="AB62">
            <v>56</v>
          </cell>
        </row>
        <row r="63">
          <cell r="A63" t="str">
            <v>4.36,0&lt;=4.40,0</v>
          </cell>
          <cell r="B63">
            <v>13</v>
          </cell>
          <cell r="C63">
            <v>244</v>
          </cell>
          <cell r="D63">
            <v>57</v>
          </cell>
          <cell r="E63" t="str">
            <v>-</v>
          </cell>
          <cell r="F63">
            <v>57</v>
          </cell>
          <cell r="G63">
            <v>10</v>
          </cell>
          <cell r="H63">
            <v>14</v>
          </cell>
          <cell r="I63">
            <v>16.399999999999999</v>
          </cell>
          <cell r="J63">
            <v>16</v>
          </cell>
          <cell r="K63" t="str">
            <v>-</v>
          </cell>
          <cell r="L63">
            <v>57</v>
          </cell>
          <cell r="M63">
            <v>17</v>
          </cell>
          <cell r="N63">
            <v>57</v>
          </cell>
          <cell r="O63" t="str">
            <v>5.19,0&lt;=5.23,0</v>
          </cell>
          <cell r="P63">
            <v>13</v>
          </cell>
          <cell r="Q63">
            <v>224</v>
          </cell>
          <cell r="R63">
            <v>57</v>
          </cell>
          <cell r="S63" t="str">
            <v>-</v>
          </cell>
          <cell r="T63">
            <v>57</v>
          </cell>
          <cell r="U63">
            <v>11.2</v>
          </cell>
          <cell r="V63">
            <v>14</v>
          </cell>
          <cell r="W63">
            <v>17.600000000000001</v>
          </cell>
          <cell r="X63">
            <v>20</v>
          </cell>
          <cell r="Y63" t="str">
            <v>-</v>
          </cell>
          <cell r="Z63">
            <v>57</v>
          </cell>
          <cell r="AA63">
            <v>35</v>
          </cell>
          <cell r="AB63">
            <v>57</v>
          </cell>
        </row>
        <row r="64">
          <cell r="A64" t="str">
            <v>4.40,0&lt;=4.44,0</v>
          </cell>
          <cell r="B64">
            <v>12</v>
          </cell>
          <cell r="C64">
            <v>246</v>
          </cell>
          <cell r="D64">
            <v>58</v>
          </cell>
          <cell r="E64">
            <v>41</v>
          </cell>
          <cell r="F64">
            <v>58</v>
          </cell>
          <cell r="G64" t="str">
            <v xml:space="preserve"> - </v>
          </cell>
          <cell r="H64">
            <v>13</v>
          </cell>
          <cell r="I64">
            <v>16.5</v>
          </cell>
          <cell r="J64">
            <v>15</v>
          </cell>
          <cell r="K64">
            <v>22</v>
          </cell>
          <cell r="L64">
            <v>58</v>
          </cell>
          <cell r="M64" t="str">
            <v>-</v>
          </cell>
          <cell r="N64">
            <v>58</v>
          </cell>
          <cell r="O64" t="str">
            <v>5.23,0&lt;=5.27,0</v>
          </cell>
          <cell r="P64">
            <v>12</v>
          </cell>
          <cell r="Q64">
            <v>226</v>
          </cell>
          <cell r="R64">
            <v>58</v>
          </cell>
          <cell r="S64">
            <v>37</v>
          </cell>
          <cell r="T64">
            <v>58</v>
          </cell>
          <cell r="U64">
            <v>11.3</v>
          </cell>
          <cell r="V64">
            <v>13</v>
          </cell>
          <cell r="W64">
            <v>17.7</v>
          </cell>
          <cell r="X64">
            <v>20</v>
          </cell>
          <cell r="Y64">
            <v>25</v>
          </cell>
          <cell r="Z64">
            <v>58</v>
          </cell>
          <cell r="AA64">
            <v>36</v>
          </cell>
          <cell r="AB64">
            <v>58</v>
          </cell>
        </row>
        <row r="65">
          <cell r="A65" t="str">
            <v>4.44,0&lt;=4.48,0</v>
          </cell>
          <cell r="B65">
            <v>11</v>
          </cell>
          <cell r="C65">
            <v>248</v>
          </cell>
          <cell r="D65">
            <v>59</v>
          </cell>
          <cell r="E65" t="str">
            <v>-</v>
          </cell>
          <cell r="F65">
            <v>59</v>
          </cell>
          <cell r="G65">
            <v>10.1</v>
          </cell>
          <cell r="H65">
            <v>12</v>
          </cell>
          <cell r="I65">
            <v>16.600000000000001</v>
          </cell>
          <cell r="J65">
            <v>15</v>
          </cell>
          <cell r="K65" t="str">
            <v>-</v>
          </cell>
          <cell r="L65">
            <v>59</v>
          </cell>
          <cell r="M65">
            <v>18</v>
          </cell>
          <cell r="N65">
            <v>59</v>
          </cell>
          <cell r="O65" t="str">
            <v>5.27,0&lt;=5.31,0</v>
          </cell>
          <cell r="P65">
            <v>11</v>
          </cell>
          <cell r="Q65">
            <v>228</v>
          </cell>
          <cell r="R65">
            <v>59</v>
          </cell>
          <cell r="S65" t="str">
            <v>-</v>
          </cell>
          <cell r="T65">
            <v>59</v>
          </cell>
          <cell r="U65">
            <v>11.4</v>
          </cell>
          <cell r="V65">
            <v>12</v>
          </cell>
          <cell r="W65">
            <v>17.8</v>
          </cell>
          <cell r="X65">
            <v>19</v>
          </cell>
          <cell r="Y65" t="str">
            <v>-</v>
          </cell>
          <cell r="Z65">
            <v>59</v>
          </cell>
          <cell r="AA65">
            <v>37</v>
          </cell>
          <cell r="AB65">
            <v>59</v>
          </cell>
        </row>
        <row r="66">
          <cell r="A66" t="str">
            <v>4.48,0&lt;=4.52,0</v>
          </cell>
          <cell r="B66">
            <v>10</v>
          </cell>
          <cell r="C66">
            <v>250</v>
          </cell>
          <cell r="D66">
            <v>60</v>
          </cell>
          <cell r="E66">
            <v>42</v>
          </cell>
          <cell r="F66">
            <v>60</v>
          </cell>
          <cell r="G66" t="str">
            <v xml:space="preserve"> - </v>
          </cell>
          <cell r="H66">
            <v>11</v>
          </cell>
          <cell r="I66">
            <v>16.7</v>
          </cell>
          <cell r="J66">
            <v>14</v>
          </cell>
          <cell r="K66">
            <v>23</v>
          </cell>
          <cell r="L66">
            <v>60</v>
          </cell>
          <cell r="M66" t="str">
            <v xml:space="preserve"> - </v>
          </cell>
          <cell r="N66">
            <v>60</v>
          </cell>
          <cell r="O66" t="str">
            <v>5.31,0&lt;=5.35,0</v>
          </cell>
          <cell r="P66">
            <v>10</v>
          </cell>
          <cell r="Q66">
            <v>230</v>
          </cell>
          <cell r="R66">
            <v>60</v>
          </cell>
          <cell r="S66">
            <v>38</v>
          </cell>
          <cell r="T66">
            <v>60</v>
          </cell>
          <cell r="U66">
            <v>11.5</v>
          </cell>
          <cell r="V66">
            <v>11</v>
          </cell>
          <cell r="W66">
            <v>17.899999999999999</v>
          </cell>
          <cell r="X66">
            <v>19</v>
          </cell>
          <cell r="Y66">
            <v>26</v>
          </cell>
          <cell r="Z66">
            <v>60</v>
          </cell>
          <cell r="AA66">
            <v>38</v>
          </cell>
          <cell r="AB66">
            <v>60</v>
          </cell>
        </row>
        <row r="67">
          <cell r="A67" t="str">
            <v>4.52,0&lt;=4.56,0</v>
          </cell>
          <cell r="B67">
            <v>9</v>
          </cell>
          <cell r="C67">
            <v>252</v>
          </cell>
          <cell r="D67">
            <v>61</v>
          </cell>
          <cell r="E67" t="str">
            <v>-</v>
          </cell>
          <cell r="F67">
            <v>61</v>
          </cell>
          <cell r="G67">
            <v>10.199999999999999</v>
          </cell>
          <cell r="H67">
            <v>10</v>
          </cell>
          <cell r="I67">
            <v>16.8</v>
          </cell>
          <cell r="J67">
            <v>14</v>
          </cell>
          <cell r="K67" t="str">
            <v>-</v>
          </cell>
          <cell r="L67">
            <v>61</v>
          </cell>
          <cell r="M67">
            <v>19</v>
          </cell>
          <cell r="N67">
            <v>61</v>
          </cell>
          <cell r="O67" t="str">
            <v>5.35,0&lt;=5.39,0</v>
          </cell>
          <cell r="P67">
            <v>9</v>
          </cell>
          <cell r="Q67">
            <v>232</v>
          </cell>
          <cell r="R67">
            <v>61</v>
          </cell>
          <cell r="S67" t="str">
            <v>-</v>
          </cell>
          <cell r="T67">
            <v>61</v>
          </cell>
          <cell r="U67">
            <v>11.6</v>
          </cell>
          <cell r="V67">
            <v>10</v>
          </cell>
          <cell r="W67">
            <v>18</v>
          </cell>
          <cell r="X67">
            <v>18</v>
          </cell>
          <cell r="Y67" t="str">
            <v>-</v>
          </cell>
          <cell r="Z67">
            <v>61</v>
          </cell>
          <cell r="AA67">
            <v>40</v>
          </cell>
          <cell r="AB67">
            <v>61</v>
          </cell>
        </row>
        <row r="68">
          <cell r="A68" t="str">
            <v>4.56,0&lt;=5.00,0</v>
          </cell>
          <cell r="B68">
            <v>8</v>
          </cell>
          <cell r="C68">
            <v>254</v>
          </cell>
          <cell r="D68">
            <v>62</v>
          </cell>
          <cell r="E68">
            <v>43</v>
          </cell>
          <cell r="F68">
            <v>62</v>
          </cell>
          <cell r="G68">
            <v>10.3</v>
          </cell>
          <cell r="H68">
            <v>9</v>
          </cell>
          <cell r="I68">
            <v>16.899999999999999</v>
          </cell>
          <cell r="J68">
            <v>13</v>
          </cell>
          <cell r="K68">
            <v>24</v>
          </cell>
          <cell r="L68">
            <v>62</v>
          </cell>
          <cell r="M68" t="str">
            <v xml:space="preserve"> - </v>
          </cell>
          <cell r="N68">
            <v>62</v>
          </cell>
          <cell r="O68" t="str">
            <v>5.39,0&lt;=5.43,0</v>
          </cell>
          <cell r="P68">
            <v>8</v>
          </cell>
          <cell r="Q68">
            <v>234</v>
          </cell>
          <cell r="R68">
            <v>62</v>
          </cell>
          <cell r="S68">
            <v>39</v>
          </cell>
          <cell r="T68">
            <v>62</v>
          </cell>
          <cell r="U68">
            <v>11.7</v>
          </cell>
          <cell r="V68">
            <v>9</v>
          </cell>
          <cell r="W68">
            <v>18.100000000000001</v>
          </cell>
          <cell r="X68">
            <v>18</v>
          </cell>
          <cell r="Y68">
            <v>27</v>
          </cell>
          <cell r="Z68">
            <v>62</v>
          </cell>
          <cell r="AA68">
            <v>42</v>
          </cell>
          <cell r="AB68">
            <v>62</v>
          </cell>
        </row>
        <row r="69">
          <cell r="A69" t="str">
            <v>5.00,0&lt;=5.05,0</v>
          </cell>
          <cell r="B69">
            <v>7</v>
          </cell>
          <cell r="C69">
            <v>256</v>
          </cell>
          <cell r="D69">
            <v>63</v>
          </cell>
          <cell r="E69" t="str">
            <v>-</v>
          </cell>
          <cell r="F69">
            <v>63</v>
          </cell>
          <cell r="G69">
            <v>10.4</v>
          </cell>
          <cell r="H69">
            <v>8</v>
          </cell>
          <cell r="I69">
            <v>17</v>
          </cell>
          <cell r="J69">
            <v>13</v>
          </cell>
          <cell r="K69">
            <v>25</v>
          </cell>
          <cell r="L69">
            <v>63</v>
          </cell>
          <cell r="M69">
            <v>20</v>
          </cell>
          <cell r="N69">
            <v>63</v>
          </cell>
          <cell r="O69" t="str">
            <v>5.43,0&lt;=5.47,0</v>
          </cell>
          <cell r="P69">
            <v>7</v>
          </cell>
          <cell r="Q69">
            <v>236</v>
          </cell>
          <cell r="R69">
            <v>63</v>
          </cell>
          <cell r="S69" t="str">
            <v>-</v>
          </cell>
          <cell r="T69">
            <v>63</v>
          </cell>
          <cell r="U69">
            <v>11.8</v>
          </cell>
          <cell r="V69">
            <v>8</v>
          </cell>
          <cell r="W69">
            <v>18.2</v>
          </cell>
          <cell r="X69">
            <v>17</v>
          </cell>
          <cell r="Y69">
            <v>28</v>
          </cell>
          <cell r="Z69">
            <v>63</v>
          </cell>
          <cell r="AA69">
            <v>44</v>
          </cell>
          <cell r="AB69">
            <v>63</v>
          </cell>
        </row>
        <row r="70">
          <cell r="A70" t="str">
            <v>5.05,0&lt;=5.10,0</v>
          </cell>
          <cell r="B70">
            <v>6</v>
          </cell>
          <cell r="C70">
            <v>258</v>
          </cell>
          <cell r="D70">
            <v>64</v>
          </cell>
          <cell r="E70">
            <v>44</v>
          </cell>
          <cell r="F70">
            <v>64</v>
          </cell>
          <cell r="G70">
            <v>10.5</v>
          </cell>
          <cell r="H70">
            <v>7</v>
          </cell>
          <cell r="I70">
            <v>17.100000000000001</v>
          </cell>
          <cell r="J70">
            <v>12</v>
          </cell>
          <cell r="K70">
            <v>26</v>
          </cell>
          <cell r="L70">
            <v>64</v>
          </cell>
          <cell r="M70">
            <v>21</v>
          </cell>
          <cell r="N70">
            <v>64</v>
          </cell>
          <cell r="O70" t="str">
            <v>5.47,0&lt;=5.51,0</v>
          </cell>
          <cell r="P70">
            <v>6</v>
          </cell>
          <cell r="Q70">
            <v>238</v>
          </cell>
          <cell r="R70">
            <v>64</v>
          </cell>
          <cell r="S70">
            <v>40</v>
          </cell>
          <cell r="T70">
            <v>64</v>
          </cell>
          <cell r="U70">
            <v>11.9</v>
          </cell>
          <cell r="V70">
            <v>7</v>
          </cell>
          <cell r="W70">
            <v>18.3</v>
          </cell>
          <cell r="X70">
            <v>17</v>
          </cell>
          <cell r="Y70">
            <v>29</v>
          </cell>
          <cell r="Z70">
            <v>64</v>
          </cell>
          <cell r="AA70">
            <v>46</v>
          </cell>
          <cell r="AB70">
            <v>64</v>
          </cell>
        </row>
        <row r="71">
          <cell r="A71" t="str">
            <v>5.10,0&lt;=5.15,0</v>
          </cell>
          <cell r="B71">
            <v>5</v>
          </cell>
          <cell r="C71">
            <v>260</v>
          </cell>
          <cell r="D71">
            <v>65</v>
          </cell>
          <cell r="E71" t="str">
            <v>-</v>
          </cell>
          <cell r="F71">
            <v>65</v>
          </cell>
          <cell r="G71">
            <v>10.6</v>
          </cell>
          <cell r="H71">
            <v>6</v>
          </cell>
          <cell r="I71">
            <v>17.2</v>
          </cell>
          <cell r="J71">
            <v>12</v>
          </cell>
          <cell r="K71">
            <v>27</v>
          </cell>
          <cell r="L71">
            <v>65</v>
          </cell>
          <cell r="M71">
            <v>22</v>
          </cell>
          <cell r="N71">
            <v>65</v>
          </cell>
          <cell r="O71" t="str">
            <v>5.51,0&lt;=5.55,0</v>
          </cell>
          <cell r="P71">
            <v>5</v>
          </cell>
          <cell r="Q71">
            <v>240</v>
          </cell>
          <cell r="R71">
            <v>65</v>
          </cell>
          <cell r="S71" t="str">
            <v>-</v>
          </cell>
          <cell r="T71">
            <v>65</v>
          </cell>
          <cell r="U71">
            <v>12</v>
          </cell>
          <cell r="V71">
            <v>6</v>
          </cell>
          <cell r="W71">
            <v>18.399999999999999</v>
          </cell>
          <cell r="X71">
            <v>16</v>
          </cell>
          <cell r="Y71">
            <v>30</v>
          </cell>
          <cell r="Z71">
            <v>65</v>
          </cell>
          <cell r="AA71">
            <v>48</v>
          </cell>
          <cell r="AB71">
            <v>65</v>
          </cell>
        </row>
        <row r="72">
          <cell r="A72" t="str">
            <v>5.15,0&lt;=5.20,0</v>
          </cell>
          <cell r="B72">
            <v>4</v>
          </cell>
          <cell r="C72">
            <v>262</v>
          </cell>
          <cell r="D72">
            <v>66</v>
          </cell>
          <cell r="E72">
            <v>45</v>
          </cell>
          <cell r="F72">
            <v>66</v>
          </cell>
          <cell r="G72">
            <v>10.7</v>
          </cell>
          <cell r="H72">
            <v>5</v>
          </cell>
          <cell r="I72">
            <v>17.3</v>
          </cell>
          <cell r="J72">
            <v>11</v>
          </cell>
          <cell r="K72">
            <v>28</v>
          </cell>
          <cell r="L72">
            <v>66</v>
          </cell>
          <cell r="M72">
            <v>23</v>
          </cell>
          <cell r="N72">
            <v>66</v>
          </cell>
          <cell r="O72" t="str">
            <v>5.55,0&lt;=6.00,0</v>
          </cell>
          <cell r="P72">
            <v>4</v>
          </cell>
          <cell r="Q72">
            <v>243</v>
          </cell>
          <cell r="R72">
            <v>66</v>
          </cell>
          <cell r="S72">
            <v>41</v>
          </cell>
          <cell r="T72">
            <v>66</v>
          </cell>
          <cell r="U72">
            <v>12.1</v>
          </cell>
          <cell r="V72">
            <v>5</v>
          </cell>
          <cell r="W72">
            <v>18.5</v>
          </cell>
          <cell r="X72">
            <v>16</v>
          </cell>
          <cell r="Y72">
            <v>31</v>
          </cell>
          <cell r="Z72">
            <v>66</v>
          </cell>
          <cell r="AA72">
            <v>51</v>
          </cell>
          <cell r="AB72">
            <v>66</v>
          </cell>
        </row>
        <row r="73">
          <cell r="A73" t="str">
            <v>5.20,0&lt;=5.25,0</v>
          </cell>
          <cell r="B73">
            <v>3</v>
          </cell>
          <cell r="C73">
            <v>264</v>
          </cell>
          <cell r="D73">
            <v>67</v>
          </cell>
          <cell r="E73" t="str">
            <v>-</v>
          </cell>
          <cell r="F73">
            <v>67</v>
          </cell>
          <cell r="G73">
            <v>10.8</v>
          </cell>
          <cell r="H73">
            <v>4</v>
          </cell>
          <cell r="I73">
            <v>17.399999999999999</v>
          </cell>
          <cell r="J73">
            <v>11</v>
          </cell>
          <cell r="K73">
            <v>29</v>
          </cell>
          <cell r="L73">
            <v>67</v>
          </cell>
          <cell r="M73">
            <v>24</v>
          </cell>
          <cell r="N73">
            <v>67</v>
          </cell>
          <cell r="O73" t="str">
            <v>6.00,0&lt;=6.05,0</v>
          </cell>
          <cell r="P73">
            <v>3</v>
          </cell>
          <cell r="Q73">
            <v>246</v>
          </cell>
          <cell r="R73">
            <v>67</v>
          </cell>
          <cell r="S73" t="str">
            <v>-</v>
          </cell>
          <cell r="T73">
            <v>67</v>
          </cell>
          <cell r="U73">
            <v>12.2</v>
          </cell>
          <cell r="V73">
            <v>4</v>
          </cell>
          <cell r="W73">
            <v>18.600000000000001</v>
          </cell>
          <cell r="X73">
            <v>15</v>
          </cell>
          <cell r="Y73">
            <v>32</v>
          </cell>
          <cell r="Z73">
            <v>67</v>
          </cell>
          <cell r="AA73">
            <v>54</v>
          </cell>
          <cell r="AB73">
            <v>67</v>
          </cell>
        </row>
        <row r="74">
          <cell r="A74" t="str">
            <v>5.25,0&lt;=5.30,0</v>
          </cell>
          <cell r="B74">
            <v>2</v>
          </cell>
          <cell r="C74">
            <v>266</v>
          </cell>
          <cell r="D74">
            <v>68</v>
          </cell>
          <cell r="E74">
            <v>46</v>
          </cell>
          <cell r="F74">
            <v>68</v>
          </cell>
          <cell r="G74">
            <v>10.9</v>
          </cell>
          <cell r="H74">
            <v>4</v>
          </cell>
          <cell r="I74">
            <v>17.5</v>
          </cell>
          <cell r="J74">
            <v>10</v>
          </cell>
          <cell r="K74">
            <v>30</v>
          </cell>
          <cell r="L74">
            <v>68</v>
          </cell>
          <cell r="M74">
            <v>26</v>
          </cell>
          <cell r="N74">
            <v>68</v>
          </cell>
          <cell r="O74" t="str">
            <v>6.05,0&lt;=6.10,0</v>
          </cell>
          <cell r="P74">
            <v>2</v>
          </cell>
          <cell r="Q74">
            <v>249</v>
          </cell>
          <cell r="R74">
            <v>68</v>
          </cell>
          <cell r="S74">
            <v>42</v>
          </cell>
          <cell r="T74">
            <v>68</v>
          </cell>
          <cell r="U74">
            <v>12.3</v>
          </cell>
          <cell r="V74">
            <v>4</v>
          </cell>
          <cell r="W74">
            <v>18.7</v>
          </cell>
          <cell r="X74">
            <v>15</v>
          </cell>
          <cell r="Y74">
            <v>33</v>
          </cell>
          <cell r="Z74">
            <v>68</v>
          </cell>
          <cell r="AA74">
            <v>57</v>
          </cell>
          <cell r="AB74">
            <v>68</v>
          </cell>
        </row>
        <row r="75">
          <cell r="A75" t="str">
            <v>5.30,0&lt;=5.35,0</v>
          </cell>
          <cell r="B75">
            <v>1</v>
          </cell>
          <cell r="C75">
            <v>268</v>
          </cell>
          <cell r="D75">
            <v>69</v>
          </cell>
          <cell r="E75" t="str">
            <v>-</v>
          </cell>
          <cell r="F75">
            <v>69</v>
          </cell>
          <cell r="G75">
            <v>11</v>
          </cell>
          <cell r="H75">
            <v>3</v>
          </cell>
          <cell r="I75">
            <v>17.600000000000001</v>
          </cell>
          <cell r="J75">
            <v>10</v>
          </cell>
          <cell r="K75">
            <v>31</v>
          </cell>
          <cell r="L75">
            <v>69</v>
          </cell>
          <cell r="M75">
            <v>28</v>
          </cell>
          <cell r="N75">
            <v>69</v>
          </cell>
          <cell r="O75" t="str">
            <v>6.10,0&lt;=6.15,0</v>
          </cell>
          <cell r="P75">
            <v>1</v>
          </cell>
          <cell r="Q75">
            <v>252</v>
          </cell>
          <cell r="R75">
            <v>69</v>
          </cell>
          <cell r="S75" t="str">
            <v>-</v>
          </cell>
          <cell r="T75">
            <v>69</v>
          </cell>
          <cell r="U75">
            <v>12.4</v>
          </cell>
          <cell r="V75">
            <v>3</v>
          </cell>
          <cell r="W75">
            <v>18.8</v>
          </cell>
          <cell r="X75">
            <v>14</v>
          </cell>
          <cell r="Y75">
            <v>34</v>
          </cell>
          <cell r="Z75">
            <v>69</v>
          </cell>
          <cell r="AA75">
            <v>60</v>
          </cell>
          <cell r="AB75">
            <v>69</v>
          </cell>
        </row>
        <row r="76">
          <cell r="A76" t="str">
            <v>5.35,0</v>
          </cell>
          <cell r="B76">
            <v>1</v>
          </cell>
          <cell r="C76">
            <v>270</v>
          </cell>
          <cell r="D76">
            <v>70</v>
          </cell>
          <cell r="E76">
            <v>47</v>
          </cell>
          <cell r="F76">
            <v>70</v>
          </cell>
          <cell r="G76">
            <v>11.1</v>
          </cell>
          <cell r="H76">
            <v>3</v>
          </cell>
          <cell r="I76">
            <v>17.7</v>
          </cell>
          <cell r="J76">
            <v>9</v>
          </cell>
          <cell r="K76">
            <v>32</v>
          </cell>
          <cell r="L76">
            <v>70</v>
          </cell>
          <cell r="M76">
            <v>30</v>
          </cell>
          <cell r="N76">
            <v>70</v>
          </cell>
          <cell r="O76" t="str">
            <v>6.15,0</v>
          </cell>
          <cell r="P76">
            <v>1</v>
          </cell>
          <cell r="Q76">
            <v>255</v>
          </cell>
          <cell r="R76">
            <v>70</v>
          </cell>
          <cell r="S76">
            <v>43</v>
          </cell>
          <cell r="T76">
            <v>70</v>
          </cell>
          <cell r="U76">
            <v>12.5</v>
          </cell>
          <cell r="V76">
            <v>3</v>
          </cell>
          <cell r="W76">
            <v>18.899999999999999</v>
          </cell>
          <cell r="X76">
            <v>14</v>
          </cell>
          <cell r="Y76">
            <v>35</v>
          </cell>
          <cell r="Z76">
            <v>70</v>
          </cell>
          <cell r="AA76">
            <v>63</v>
          </cell>
          <cell r="AB76">
            <v>70</v>
          </cell>
        </row>
        <row r="77">
          <cell r="A77" t="str">
            <v>&gt;5.35,0</v>
          </cell>
          <cell r="B77">
            <v>0</v>
          </cell>
          <cell r="C77" t="str">
            <v>&gt;270</v>
          </cell>
          <cell r="D77">
            <v>70</v>
          </cell>
          <cell r="E77" t="str">
            <v>&gt;47</v>
          </cell>
          <cell r="F77">
            <v>70</v>
          </cell>
          <cell r="G77">
            <v>11.2</v>
          </cell>
          <cell r="H77">
            <v>2</v>
          </cell>
          <cell r="I77">
            <v>17.8</v>
          </cell>
          <cell r="J77">
            <v>9</v>
          </cell>
          <cell r="K77" t="str">
            <v>&gt;32</v>
          </cell>
          <cell r="L77">
            <v>70</v>
          </cell>
          <cell r="M77" t="str">
            <v>&gt;30</v>
          </cell>
          <cell r="N77">
            <v>70</v>
          </cell>
          <cell r="O77" t="str">
            <v>&gt;6.15,0</v>
          </cell>
          <cell r="P77">
            <v>0</v>
          </cell>
          <cell r="Q77" t="str">
            <v>&gt;255</v>
          </cell>
          <cell r="R77">
            <v>70</v>
          </cell>
          <cell r="S77" t="str">
            <v>&gt;43</v>
          </cell>
          <cell r="T77">
            <v>70</v>
          </cell>
          <cell r="U77">
            <v>12.6</v>
          </cell>
          <cell r="V77">
            <v>2</v>
          </cell>
          <cell r="W77">
            <v>19</v>
          </cell>
          <cell r="X77">
            <v>13</v>
          </cell>
          <cell r="Y77" t="str">
            <v>&gt;35</v>
          </cell>
          <cell r="Z77">
            <v>70</v>
          </cell>
          <cell r="AA77" t="str">
            <v>&gt;63</v>
          </cell>
          <cell r="AB77">
            <v>70</v>
          </cell>
        </row>
        <row r="78">
          <cell r="A78">
            <v>0</v>
          </cell>
          <cell r="B78">
            <v>0</v>
          </cell>
          <cell r="F78">
            <v>0</v>
          </cell>
          <cell r="G78">
            <v>11.3</v>
          </cell>
          <cell r="H78">
            <v>2</v>
          </cell>
          <cell r="I78">
            <v>17.899999999999999</v>
          </cell>
          <cell r="J78">
            <v>8</v>
          </cell>
          <cell r="L78">
            <v>0</v>
          </cell>
          <cell r="O78">
            <v>0</v>
          </cell>
          <cell r="P78">
            <v>0</v>
          </cell>
          <cell r="T78">
            <v>0</v>
          </cell>
          <cell r="U78">
            <v>12.7</v>
          </cell>
          <cell r="V78">
            <v>2</v>
          </cell>
          <cell r="W78">
            <v>19.100000000000001</v>
          </cell>
          <cell r="X78">
            <v>13</v>
          </cell>
          <cell r="Z78">
            <v>0</v>
          </cell>
        </row>
        <row r="79">
          <cell r="D79">
            <v>0</v>
          </cell>
          <cell r="F79">
            <v>0</v>
          </cell>
          <cell r="G79">
            <v>11.4</v>
          </cell>
          <cell r="H79">
            <v>1</v>
          </cell>
          <cell r="I79">
            <v>18</v>
          </cell>
          <cell r="J79">
            <v>8</v>
          </cell>
          <cell r="L79">
            <v>0</v>
          </cell>
          <cell r="R79">
            <v>0</v>
          </cell>
          <cell r="T79">
            <v>0</v>
          </cell>
          <cell r="U79">
            <v>12.8</v>
          </cell>
          <cell r="V79">
            <v>1</v>
          </cell>
          <cell r="W79">
            <v>19.2</v>
          </cell>
          <cell r="X79">
            <v>12</v>
          </cell>
          <cell r="Z79">
            <v>0</v>
          </cell>
        </row>
        <row r="80">
          <cell r="G80">
            <v>11.5</v>
          </cell>
          <cell r="H80">
            <v>1</v>
          </cell>
          <cell r="I80">
            <v>18.100000000000001</v>
          </cell>
          <cell r="J80">
            <v>7</v>
          </cell>
          <cell r="U80">
            <v>12.9</v>
          </cell>
          <cell r="V80">
            <v>1</v>
          </cell>
          <cell r="W80">
            <v>19.3</v>
          </cell>
          <cell r="X80">
            <v>12</v>
          </cell>
        </row>
        <row r="81">
          <cell r="G81" t="str">
            <v>&gt;11,5</v>
          </cell>
          <cell r="H81">
            <v>0</v>
          </cell>
          <cell r="I81">
            <v>18.2</v>
          </cell>
          <cell r="J81">
            <v>7</v>
          </cell>
          <cell r="U81" t="str">
            <v>&gt;12,9</v>
          </cell>
          <cell r="V81">
            <v>0</v>
          </cell>
          <cell r="W81">
            <v>19.399999999999999</v>
          </cell>
          <cell r="X81">
            <v>11</v>
          </cell>
        </row>
        <row r="82">
          <cell r="G82">
            <v>0</v>
          </cell>
          <cell r="H82">
            <v>0</v>
          </cell>
          <cell r="I82">
            <v>18.3</v>
          </cell>
          <cell r="J82">
            <v>6</v>
          </cell>
          <cell r="U82">
            <v>0</v>
          </cell>
          <cell r="V82">
            <v>0</v>
          </cell>
          <cell r="W82">
            <v>19.5</v>
          </cell>
          <cell r="X82">
            <v>11</v>
          </cell>
        </row>
        <row r="83">
          <cell r="I83">
            <v>18.399999999999999</v>
          </cell>
          <cell r="J83">
            <v>6</v>
          </cell>
          <cell r="W83">
            <v>19.600000000000001</v>
          </cell>
          <cell r="X83">
            <v>11</v>
          </cell>
        </row>
        <row r="84">
          <cell r="I84">
            <v>18.5</v>
          </cell>
          <cell r="J84">
            <v>5</v>
          </cell>
          <cell r="W84">
            <v>19.7</v>
          </cell>
          <cell r="X84">
            <v>10</v>
          </cell>
        </row>
        <row r="85">
          <cell r="I85">
            <v>18.600000000000001</v>
          </cell>
          <cell r="J85">
            <v>5</v>
          </cell>
          <cell r="W85">
            <v>19.8</v>
          </cell>
          <cell r="X85">
            <v>10</v>
          </cell>
        </row>
        <row r="86">
          <cell r="I86">
            <v>18.7</v>
          </cell>
          <cell r="J86">
            <v>5</v>
          </cell>
          <cell r="W86">
            <v>19.899999999999999</v>
          </cell>
          <cell r="X86">
            <v>10</v>
          </cell>
        </row>
        <row r="87">
          <cell r="I87">
            <v>18.8</v>
          </cell>
          <cell r="J87">
            <v>4</v>
          </cell>
          <cell r="W87">
            <v>20</v>
          </cell>
          <cell r="X87">
            <v>9</v>
          </cell>
        </row>
        <row r="88">
          <cell r="I88">
            <v>18.899999999999999</v>
          </cell>
          <cell r="J88">
            <v>4</v>
          </cell>
          <cell r="W88">
            <v>20.100000000000001</v>
          </cell>
          <cell r="X88">
            <v>9</v>
          </cell>
        </row>
        <row r="89">
          <cell r="I89">
            <v>19</v>
          </cell>
          <cell r="J89">
            <v>4</v>
          </cell>
          <cell r="W89">
            <v>20.2</v>
          </cell>
          <cell r="X89">
            <v>9</v>
          </cell>
        </row>
        <row r="90">
          <cell r="I90">
            <v>19.100000000000001</v>
          </cell>
          <cell r="J90">
            <v>3</v>
          </cell>
          <cell r="W90">
            <v>20.3</v>
          </cell>
          <cell r="X90">
            <v>8</v>
          </cell>
        </row>
        <row r="91">
          <cell r="I91">
            <v>19.2</v>
          </cell>
          <cell r="J91">
            <v>3</v>
          </cell>
          <cell r="W91">
            <v>20.399999999999999</v>
          </cell>
          <cell r="X91">
            <v>8</v>
          </cell>
        </row>
        <row r="92">
          <cell r="I92">
            <v>19.3</v>
          </cell>
          <cell r="J92">
            <v>3</v>
          </cell>
          <cell r="W92">
            <v>20.5</v>
          </cell>
          <cell r="X92">
            <v>8</v>
          </cell>
        </row>
        <row r="93">
          <cell r="I93">
            <v>19.399999999999999</v>
          </cell>
          <cell r="J93">
            <v>2</v>
          </cell>
          <cell r="W93">
            <v>20.6</v>
          </cell>
          <cell r="X93">
            <v>7</v>
          </cell>
        </row>
        <row r="94">
          <cell r="I94">
            <v>19.5</v>
          </cell>
          <cell r="J94">
            <v>2</v>
          </cell>
          <cell r="W94">
            <v>20.7</v>
          </cell>
          <cell r="X94">
            <v>7</v>
          </cell>
        </row>
        <row r="95">
          <cell r="I95">
            <v>19.600000000000001</v>
          </cell>
          <cell r="J95">
            <v>2</v>
          </cell>
          <cell r="W95">
            <v>20.8</v>
          </cell>
          <cell r="X95">
            <v>7</v>
          </cell>
        </row>
        <row r="96">
          <cell r="I96">
            <v>19.7</v>
          </cell>
          <cell r="J96">
            <v>1</v>
          </cell>
          <cell r="W96">
            <v>20.9</v>
          </cell>
          <cell r="X96">
            <v>6</v>
          </cell>
        </row>
        <row r="97">
          <cell r="I97">
            <v>19.8</v>
          </cell>
          <cell r="J97">
            <v>1</v>
          </cell>
          <cell r="W97">
            <v>21</v>
          </cell>
          <cell r="X97">
            <v>6</v>
          </cell>
        </row>
        <row r="98">
          <cell r="I98">
            <v>19.899999999999999</v>
          </cell>
          <cell r="J98">
            <v>1</v>
          </cell>
          <cell r="W98">
            <v>21.1</v>
          </cell>
          <cell r="X98">
            <v>6</v>
          </cell>
        </row>
        <row r="99">
          <cell r="I99">
            <v>20</v>
          </cell>
          <cell r="J99">
            <v>0</v>
          </cell>
          <cell r="W99">
            <v>21.2</v>
          </cell>
          <cell r="X99">
            <v>5</v>
          </cell>
        </row>
        <row r="100">
          <cell r="I100">
            <v>0</v>
          </cell>
          <cell r="J100">
            <v>0</v>
          </cell>
          <cell r="W100">
            <v>21.3</v>
          </cell>
          <cell r="X100">
            <v>5</v>
          </cell>
        </row>
        <row r="101">
          <cell r="W101">
            <v>21.4</v>
          </cell>
          <cell r="X101">
            <v>5</v>
          </cell>
        </row>
        <row r="102">
          <cell r="W102">
            <v>21.5</v>
          </cell>
          <cell r="X102">
            <v>4</v>
          </cell>
        </row>
        <row r="103">
          <cell r="W103">
            <v>21.6</v>
          </cell>
          <cell r="X103">
            <v>4</v>
          </cell>
        </row>
        <row r="104">
          <cell r="W104">
            <v>21.7</v>
          </cell>
          <cell r="X104">
            <v>4</v>
          </cell>
        </row>
        <row r="105">
          <cell r="W105">
            <v>21.8</v>
          </cell>
          <cell r="X105">
            <v>3</v>
          </cell>
        </row>
        <row r="106">
          <cell r="W106">
            <v>21.9</v>
          </cell>
          <cell r="X106">
            <v>3</v>
          </cell>
        </row>
        <row r="107">
          <cell r="W107">
            <v>22</v>
          </cell>
          <cell r="X107">
            <v>3</v>
          </cell>
        </row>
        <row r="108">
          <cell r="W108">
            <v>22.1</v>
          </cell>
          <cell r="X108">
            <v>2</v>
          </cell>
        </row>
        <row r="109">
          <cell r="W109">
            <v>22.2</v>
          </cell>
          <cell r="X109">
            <v>2</v>
          </cell>
        </row>
        <row r="110">
          <cell r="W110">
            <v>22.3</v>
          </cell>
          <cell r="X110">
            <v>2</v>
          </cell>
        </row>
        <row r="111">
          <cell r="W111">
            <v>22.4</v>
          </cell>
          <cell r="X111">
            <v>1</v>
          </cell>
        </row>
        <row r="112">
          <cell r="W112">
            <v>22.5</v>
          </cell>
          <cell r="X112">
            <v>1</v>
          </cell>
        </row>
        <row r="113">
          <cell r="W113">
            <v>22.6</v>
          </cell>
          <cell r="X113">
            <v>1</v>
          </cell>
        </row>
        <row r="114">
          <cell r="W114">
            <v>22.7</v>
          </cell>
          <cell r="X114">
            <v>0</v>
          </cell>
        </row>
        <row r="115">
          <cell r="W115">
            <v>0</v>
          </cell>
          <cell r="X115">
            <v>0</v>
          </cell>
        </row>
      </sheetData>
      <sheetData sheetId="9">
        <row r="5">
          <cell r="A5" t="str">
            <v>&lt;2.41,0</v>
          </cell>
          <cell r="B5">
            <v>70</v>
          </cell>
          <cell r="C5" t="str">
            <v>&gt;273</v>
          </cell>
          <cell r="D5">
            <v>70</v>
          </cell>
          <cell r="E5" t="str">
            <v>&gt;47</v>
          </cell>
          <cell r="F5">
            <v>70</v>
          </cell>
          <cell r="G5">
            <v>0</v>
          </cell>
          <cell r="H5">
            <v>0</v>
          </cell>
          <cell r="I5">
            <v>0</v>
          </cell>
          <cell r="J5">
            <v>0</v>
          </cell>
          <cell r="K5" t="str">
            <v>&gt;32</v>
          </cell>
          <cell r="L5">
            <v>70</v>
          </cell>
          <cell r="M5" t="str">
            <v>&gt;32</v>
          </cell>
          <cell r="N5">
            <v>70</v>
          </cell>
          <cell r="O5" t="str">
            <v>&lt;3.00,0</v>
          </cell>
          <cell r="P5">
            <v>70</v>
          </cell>
          <cell r="Q5" t="str">
            <v>&gt;258</v>
          </cell>
          <cell r="R5">
            <v>70</v>
          </cell>
          <cell r="S5" t="str">
            <v>&gt;43</v>
          </cell>
          <cell r="T5">
            <v>70</v>
          </cell>
          <cell r="U5">
            <v>0</v>
          </cell>
          <cell r="V5">
            <v>0</v>
          </cell>
          <cell r="W5">
            <v>0</v>
          </cell>
          <cell r="X5">
            <v>0</v>
          </cell>
          <cell r="Y5" t="str">
            <v>&gt;35</v>
          </cell>
          <cell r="Z5">
            <v>70</v>
          </cell>
          <cell r="AA5" t="str">
            <v>&gt;65</v>
          </cell>
          <cell r="AB5">
            <v>70</v>
          </cell>
        </row>
        <row r="6">
          <cell r="A6" t="str">
            <v>2.41,0</v>
          </cell>
          <cell r="B6">
            <v>70</v>
          </cell>
          <cell r="C6">
            <v>0</v>
          </cell>
          <cell r="D6">
            <v>0</v>
          </cell>
          <cell r="E6">
            <v>0</v>
          </cell>
          <cell r="F6">
            <v>0</v>
          </cell>
          <cell r="G6">
            <v>2</v>
          </cell>
          <cell r="H6">
            <v>70</v>
          </cell>
          <cell r="I6">
            <v>2</v>
          </cell>
          <cell r="J6">
            <v>70</v>
          </cell>
          <cell r="K6">
            <v>-99</v>
          </cell>
          <cell r="L6">
            <v>0</v>
          </cell>
          <cell r="M6">
            <v>0</v>
          </cell>
          <cell r="N6">
            <v>0</v>
          </cell>
          <cell r="O6" t="str">
            <v>3.00,0</v>
          </cell>
          <cell r="P6">
            <v>70</v>
          </cell>
          <cell r="Q6">
            <v>0</v>
          </cell>
          <cell r="R6">
            <v>0</v>
          </cell>
          <cell r="S6">
            <v>0</v>
          </cell>
          <cell r="T6">
            <v>0</v>
          </cell>
          <cell r="U6">
            <v>2</v>
          </cell>
          <cell r="V6">
            <v>70</v>
          </cell>
          <cell r="W6">
            <v>2</v>
          </cell>
          <cell r="X6">
            <v>70</v>
          </cell>
          <cell r="Y6">
            <v>-99</v>
          </cell>
          <cell r="Z6">
            <v>0</v>
          </cell>
          <cell r="AA6">
            <v>0</v>
          </cell>
          <cell r="AB6">
            <v>0</v>
          </cell>
        </row>
        <row r="7">
          <cell r="A7" t="str">
            <v>2.41,0&lt;=2.43,0</v>
          </cell>
          <cell r="B7">
            <v>69</v>
          </cell>
          <cell r="C7">
            <v>155</v>
          </cell>
          <cell r="D7">
            <v>1</v>
          </cell>
          <cell r="E7">
            <v>6</v>
          </cell>
          <cell r="F7">
            <v>1</v>
          </cell>
          <cell r="G7">
            <v>7.1</v>
          </cell>
          <cell r="H7">
            <v>70</v>
          </cell>
          <cell r="I7">
            <v>11.2</v>
          </cell>
          <cell r="J7">
            <v>70</v>
          </cell>
          <cell r="K7">
            <v>-5</v>
          </cell>
          <cell r="L7">
            <v>1</v>
          </cell>
          <cell r="M7">
            <v>2</v>
          </cell>
          <cell r="N7">
            <v>1</v>
          </cell>
          <cell r="O7" t="str">
            <v>3.00,0&lt;=3.03,0</v>
          </cell>
          <cell r="P7">
            <v>69</v>
          </cell>
          <cell r="Q7">
            <v>132</v>
          </cell>
          <cell r="R7">
            <v>1</v>
          </cell>
          <cell r="S7">
            <v>4</v>
          </cell>
          <cell r="T7">
            <v>1</v>
          </cell>
          <cell r="U7">
            <v>7.7</v>
          </cell>
          <cell r="V7">
            <v>70</v>
          </cell>
          <cell r="W7">
            <v>12.2</v>
          </cell>
          <cell r="X7">
            <v>70</v>
          </cell>
          <cell r="Y7">
            <v>-3</v>
          </cell>
          <cell r="Z7">
            <v>1</v>
          </cell>
          <cell r="AA7">
            <v>4</v>
          </cell>
          <cell r="AB7">
            <v>1</v>
          </cell>
        </row>
        <row r="8">
          <cell r="A8" t="str">
            <v>2.43,0&lt;=2.45,0</v>
          </cell>
          <cell r="B8">
            <v>68</v>
          </cell>
          <cell r="C8">
            <v>159</v>
          </cell>
          <cell r="D8">
            <v>2</v>
          </cell>
          <cell r="E8">
            <v>7</v>
          </cell>
          <cell r="F8">
            <v>2</v>
          </cell>
          <cell r="G8">
            <v>7.2</v>
          </cell>
          <cell r="H8">
            <v>69</v>
          </cell>
          <cell r="I8">
            <v>11.3</v>
          </cell>
          <cell r="J8">
            <v>69</v>
          </cell>
          <cell r="K8">
            <v>-4</v>
          </cell>
          <cell r="L8">
            <v>2</v>
          </cell>
          <cell r="M8" t="str">
            <v>-</v>
          </cell>
          <cell r="N8">
            <v>2</v>
          </cell>
          <cell r="O8" t="str">
            <v>3.03,0&lt;=3.06,0</v>
          </cell>
          <cell r="P8">
            <v>68</v>
          </cell>
          <cell r="Q8">
            <v>135</v>
          </cell>
          <cell r="R8">
            <v>2</v>
          </cell>
          <cell r="S8">
            <v>5</v>
          </cell>
          <cell r="T8">
            <v>2</v>
          </cell>
          <cell r="U8">
            <v>7.8</v>
          </cell>
          <cell r="V8">
            <v>69</v>
          </cell>
          <cell r="W8">
            <v>12.3</v>
          </cell>
          <cell r="X8">
            <v>69</v>
          </cell>
          <cell r="Y8">
            <v>-2</v>
          </cell>
          <cell r="Z8">
            <v>2</v>
          </cell>
          <cell r="AA8">
            <v>5</v>
          </cell>
          <cell r="AB8">
            <v>2</v>
          </cell>
        </row>
        <row r="9">
          <cell r="A9" t="str">
            <v>2.45,0&lt;=2.47,0</v>
          </cell>
          <cell r="B9">
            <v>67</v>
          </cell>
          <cell r="C9">
            <v>163</v>
          </cell>
          <cell r="D9">
            <v>3</v>
          </cell>
          <cell r="E9">
            <v>8</v>
          </cell>
          <cell r="F9">
            <v>3</v>
          </cell>
          <cell r="G9">
            <v>7.3</v>
          </cell>
          <cell r="H9">
            <v>68</v>
          </cell>
          <cell r="I9">
            <v>11.4</v>
          </cell>
          <cell r="J9">
            <v>68</v>
          </cell>
          <cell r="K9">
            <v>-3</v>
          </cell>
          <cell r="L9">
            <v>3</v>
          </cell>
          <cell r="M9" t="str">
            <v>-</v>
          </cell>
          <cell r="N9">
            <v>3</v>
          </cell>
          <cell r="O9" t="str">
            <v>3.06,0&lt;=3.09,0</v>
          </cell>
          <cell r="P9">
            <v>67</v>
          </cell>
          <cell r="Q9">
            <v>138</v>
          </cell>
          <cell r="R9">
            <v>3</v>
          </cell>
          <cell r="S9">
            <v>6</v>
          </cell>
          <cell r="T9">
            <v>3</v>
          </cell>
          <cell r="U9">
            <v>7.9</v>
          </cell>
          <cell r="V9">
            <v>68</v>
          </cell>
          <cell r="W9">
            <v>12.4</v>
          </cell>
          <cell r="X9">
            <v>69</v>
          </cell>
          <cell r="Y9">
            <v>-1</v>
          </cell>
          <cell r="Z9">
            <v>3</v>
          </cell>
          <cell r="AA9">
            <v>6</v>
          </cell>
          <cell r="AB9">
            <v>3</v>
          </cell>
        </row>
        <row r="10">
          <cell r="A10" t="str">
            <v>2.47,0&lt;=2.49,0</v>
          </cell>
          <cell r="B10">
            <v>66</v>
          </cell>
          <cell r="C10">
            <v>167</v>
          </cell>
          <cell r="D10">
            <v>4</v>
          </cell>
          <cell r="E10">
            <v>9</v>
          </cell>
          <cell r="F10">
            <v>4</v>
          </cell>
          <cell r="G10" t="str">
            <v xml:space="preserve"> - </v>
          </cell>
          <cell r="H10">
            <v>67</v>
          </cell>
          <cell r="I10">
            <v>11.5</v>
          </cell>
          <cell r="J10">
            <v>67</v>
          </cell>
          <cell r="K10">
            <v>-2</v>
          </cell>
          <cell r="L10">
            <v>4</v>
          </cell>
          <cell r="M10">
            <v>3</v>
          </cell>
          <cell r="N10">
            <v>4</v>
          </cell>
          <cell r="O10" t="str">
            <v>3.09,0&lt;=3.12,0</v>
          </cell>
          <cell r="P10">
            <v>66</v>
          </cell>
          <cell r="Q10">
            <v>141</v>
          </cell>
          <cell r="R10">
            <v>4</v>
          </cell>
          <cell r="S10">
            <v>7</v>
          </cell>
          <cell r="T10">
            <v>4</v>
          </cell>
          <cell r="U10">
            <v>8</v>
          </cell>
          <cell r="V10">
            <v>67</v>
          </cell>
          <cell r="W10">
            <v>12.5</v>
          </cell>
          <cell r="X10">
            <v>68</v>
          </cell>
          <cell r="Y10">
            <v>0</v>
          </cell>
          <cell r="Z10">
            <v>4</v>
          </cell>
          <cell r="AA10">
            <v>7</v>
          </cell>
          <cell r="AB10">
            <v>4</v>
          </cell>
        </row>
        <row r="11">
          <cell r="A11" t="str">
            <v>2.49,0&lt;=2.51,0</v>
          </cell>
          <cell r="B11">
            <v>65</v>
          </cell>
          <cell r="C11">
            <v>170</v>
          </cell>
          <cell r="D11">
            <v>5</v>
          </cell>
          <cell r="E11">
            <v>10</v>
          </cell>
          <cell r="F11">
            <v>5</v>
          </cell>
          <cell r="G11">
            <v>7.4</v>
          </cell>
          <cell r="H11">
            <v>66</v>
          </cell>
          <cell r="I11">
            <v>11.6</v>
          </cell>
          <cell r="J11">
            <v>66</v>
          </cell>
          <cell r="K11" t="str">
            <v>-</v>
          </cell>
          <cell r="L11">
            <v>5</v>
          </cell>
          <cell r="M11" t="str">
            <v>-</v>
          </cell>
          <cell r="N11">
            <v>5</v>
          </cell>
          <cell r="O11" t="str">
            <v>3.12,0&lt;=3.15,0</v>
          </cell>
          <cell r="P11">
            <v>65</v>
          </cell>
          <cell r="Q11">
            <v>144</v>
          </cell>
          <cell r="R11">
            <v>5</v>
          </cell>
          <cell r="S11">
            <v>8</v>
          </cell>
          <cell r="T11">
            <v>5</v>
          </cell>
          <cell r="U11">
            <v>8.1</v>
          </cell>
          <cell r="V11">
            <v>66</v>
          </cell>
          <cell r="W11">
            <v>12.6</v>
          </cell>
          <cell r="X11">
            <v>68</v>
          </cell>
          <cell r="Y11">
            <v>1</v>
          </cell>
          <cell r="Z11">
            <v>5</v>
          </cell>
          <cell r="AA11">
            <v>8</v>
          </cell>
          <cell r="AB11">
            <v>5</v>
          </cell>
        </row>
        <row r="12">
          <cell r="A12" t="str">
            <v>2.51,0&lt;=2.53,0</v>
          </cell>
          <cell r="B12">
            <v>64</v>
          </cell>
          <cell r="C12">
            <v>173</v>
          </cell>
          <cell r="D12">
            <v>6</v>
          </cell>
          <cell r="E12">
            <v>11</v>
          </cell>
          <cell r="F12">
            <v>6</v>
          </cell>
          <cell r="G12" t="str">
            <v xml:space="preserve"> - </v>
          </cell>
          <cell r="H12">
            <v>65</v>
          </cell>
          <cell r="I12">
            <v>11.7</v>
          </cell>
          <cell r="J12">
            <v>65</v>
          </cell>
          <cell r="K12">
            <v>-1</v>
          </cell>
          <cell r="L12">
            <v>6</v>
          </cell>
          <cell r="M12" t="str">
            <v>-</v>
          </cell>
          <cell r="N12">
            <v>6</v>
          </cell>
          <cell r="O12" t="str">
            <v>3.15,0&lt;=3.17,0</v>
          </cell>
          <cell r="P12">
            <v>64</v>
          </cell>
          <cell r="Q12">
            <v>147</v>
          </cell>
          <cell r="R12">
            <v>6</v>
          </cell>
          <cell r="S12">
            <v>9</v>
          </cell>
          <cell r="T12">
            <v>6</v>
          </cell>
          <cell r="U12">
            <v>8.1999999999999993</v>
          </cell>
          <cell r="V12">
            <v>65</v>
          </cell>
          <cell r="W12">
            <v>12.7</v>
          </cell>
          <cell r="X12">
            <v>67</v>
          </cell>
          <cell r="Y12">
            <v>2</v>
          </cell>
          <cell r="Z12">
            <v>6</v>
          </cell>
          <cell r="AA12">
            <v>9</v>
          </cell>
          <cell r="AB12">
            <v>6</v>
          </cell>
        </row>
        <row r="13">
          <cell r="A13" t="str">
            <v>2.53,0&lt;=2.55,0</v>
          </cell>
          <cell r="B13">
            <v>63</v>
          </cell>
          <cell r="C13">
            <v>176</v>
          </cell>
          <cell r="D13">
            <v>7</v>
          </cell>
          <cell r="E13">
            <v>12</v>
          </cell>
          <cell r="F13">
            <v>7</v>
          </cell>
          <cell r="G13">
            <v>7.5</v>
          </cell>
          <cell r="H13">
            <v>64</v>
          </cell>
          <cell r="I13">
            <v>11.8</v>
          </cell>
          <cell r="J13">
            <v>64</v>
          </cell>
          <cell r="K13" t="str">
            <v>-</v>
          </cell>
          <cell r="L13">
            <v>7</v>
          </cell>
          <cell r="M13">
            <v>4</v>
          </cell>
          <cell r="N13">
            <v>7</v>
          </cell>
          <cell r="O13" t="str">
            <v>3.17,0&lt;=3.19,0</v>
          </cell>
          <cell r="P13">
            <v>63</v>
          </cell>
          <cell r="Q13">
            <v>149</v>
          </cell>
          <cell r="R13">
            <v>7</v>
          </cell>
          <cell r="S13">
            <v>10</v>
          </cell>
          <cell r="T13">
            <v>7</v>
          </cell>
          <cell r="U13">
            <v>8.3000000000000007</v>
          </cell>
          <cell r="V13">
            <v>64</v>
          </cell>
          <cell r="W13">
            <v>12.8</v>
          </cell>
          <cell r="X13">
            <v>67</v>
          </cell>
          <cell r="Y13">
            <v>3</v>
          </cell>
          <cell r="Z13">
            <v>7</v>
          </cell>
          <cell r="AA13">
            <v>10</v>
          </cell>
          <cell r="AB13">
            <v>7</v>
          </cell>
        </row>
        <row r="14">
          <cell r="A14" t="str">
            <v>2.55,0&lt;=2.57,0</v>
          </cell>
          <cell r="B14">
            <v>62</v>
          </cell>
          <cell r="C14">
            <v>179</v>
          </cell>
          <cell r="D14">
            <v>8</v>
          </cell>
          <cell r="E14">
            <v>13</v>
          </cell>
          <cell r="F14">
            <v>8</v>
          </cell>
          <cell r="G14" t="str">
            <v xml:space="preserve"> - </v>
          </cell>
          <cell r="H14">
            <v>63</v>
          </cell>
          <cell r="I14">
            <v>11.9</v>
          </cell>
          <cell r="J14">
            <v>63</v>
          </cell>
          <cell r="K14">
            <v>0</v>
          </cell>
          <cell r="L14">
            <v>8</v>
          </cell>
          <cell r="M14" t="str">
            <v>-</v>
          </cell>
          <cell r="N14">
            <v>8</v>
          </cell>
          <cell r="O14" t="str">
            <v>3.19,0&lt;=3.21,0</v>
          </cell>
          <cell r="P14">
            <v>62</v>
          </cell>
          <cell r="Q14">
            <v>151</v>
          </cell>
          <cell r="R14">
            <v>8</v>
          </cell>
          <cell r="S14">
            <v>11</v>
          </cell>
          <cell r="T14">
            <v>8</v>
          </cell>
          <cell r="U14">
            <v>8.4</v>
          </cell>
          <cell r="V14">
            <v>63</v>
          </cell>
          <cell r="W14">
            <v>12.9</v>
          </cell>
          <cell r="X14">
            <v>66</v>
          </cell>
          <cell r="Y14">
            <v>4</v>
          </cell>
          <cell r="Z14">
            <v>8</v>
          </cell>
          <cell r="AA14">
            <v>11</v>
          </cell>
          <cell r="AB14">
            <v>8</v>
          </cell>
        </row>
        <row r="15">
          <cell r="A15" t="str">
            <v>2.57,0&lt;=2.59,0</v>
          </cell>
          <cell r="B15">
            <v>61</v>
          </cell>
          <cell r="C15">
            <v>182</v>
          </cell>
          <cell r="D15">
            <v>9</v>
          </cell>
          <cell r="E15">
            <v>14</v>
          </cell>
          <cell r="F15">
            <v>9</v>
          </cell>
          <cell r="G15">
            <v>7.6</v>
          </cell>
          <cell r="H15">
            <v>62</v>
          </cell>
          <cell r="I15">
            <v>12</v>
          </cell>
          <cell r="J15">
            <v>62</v>
          </cell>
          <cell r="K15" t="str">
            <v>-</v>
          </cell>
          <cell r="L15">
            <v>9</v>
          </cell>
          <cell r="M15" t="str">
            <v>-</v>
          </cell>
          <cell r="N15">
            <v>9</v>
          </cell>
          <cell r="O15" t="str">
            <v>3.21,0&lt;=3.23,0</v>
          </cell>
          <cell r="P15">
            <v>61</v>
          </cell>
          <cell r="Q15">
            <v>153</v>
          </cell>
          <cell r="R15">
            <v>9</v>
          </cell>
          <cell r="S15">
            <v>12</v>
          </cell>
          <cell r="T15">
            <v>9</v>
          </cell>
          <cell r="U15">
            <v>8.5</v>
          </cell>
          <cell r="V15">
            <v>62</v>
          </cell>
          <cell r="W15">
            <v>13</v>
          </cell>
          <cell r="X15">
            <v>66</v>
          </cell>
          <cell r="Y15" t="str">
            <v>-</v>
          </cell>
          <cell r="Z15">
            <v>9</v>
          </cell>
          <cell r="AA15">
            <v>12</v>
          </cell>
          <cell r="AB15">
            <v>9</v>
          </cell>
        </row>
        <row r="16">
          <cell r="A16" t="str">
            <v>2.59,0&lt;=3.01,0</v>
          </cell>
          <cell r="B16">
            <v>60</v>
          </cell>
          <cell r="C16">
            <v>185</v>
          </cell>
          <cell r="D16">
            <v>10</v>
          </cell>
          <cell r="E16">
            <v>15</v>
          </cell>
          <cell r="F16">
            <v>10</v>
          </cell>
          <cell r="G16" t="str">
            <v xml:space="preserve"> - </v>
          </cell>
          <cell r="H16">
            <v>61</v>
          </cell>
          <cell r="I16">
            <v>12.1</v>
          </cell>
          <cell r="J16">
            <v>61</v>
          </cell>
          <cell r="K16">
            <v>1</v>
          </cell>
          <cell r="L16">
            <v>10</v>
          </cell>
          <cell r="M16">
            <v>5</v>
          </cell>
          <cell r="N16">
            <v>10</v>
          </cell>
          <cell r="O16" t="str">
            <v>3.23,0&lt;=3.25,0</v>
          </cell>
          <cell r="P16">
            <v>60</v>
          </cell>
          <cell r="Q16">
            <v>155</v>
          </cell>
          <cell r="R16">
            <v>10</v>
          </cell>
          <cell r="S16">
            <v>13</v>
          </cell>
          <cell r="T16">
            <v>10</v>
          </cell>
          <cell r="U16" t="str">
            <v xml:space="preserve"> - </v>
          </cell>
          <cell r="V16">
            <v>61</v>
          </cell>
          <cell r="W16">
            <v>13.1</v>
          </cell>
          <cell r="X16">
            <v>65</v>
          </cell>
          <cell r="Y16">
            <v>5</v>
          </cell>
          <cell r="Z16">
            <v>10</v>
          </cell>
          <cell r="AA16">
            <v>13</v>
          </cell>
          <cell r="AB16">
            <v>10</v>
          </cell>
        </row>
        <row r="17">
          <cell r="A17" t="str">
            <v>3.01,0&lt;=3.03,0</v>
          </cell>
          <cell r="B17">
            <v>59</v>
          </cell>
          <cell r="C17">
            <v>187</v>
          </cell>
          <cell r="D17">
            <v>11</v>
          </cell>
          <cell r="E17">
            <v>16</v>
          </cell>
          <cell r="F17">
            <v>11</v>
          </cell>
          <cell r="G17">
            <v>7.7</v>
          </cell>
          <cell r="H17">
            <v>60</v>
          </cell>
          <cell r="I17">
            <v>12.2</v>
          </cell>
          <cell r="J17">
            <v>60</v>
          </cell>
          <cell r="K17" t="str">
            <v>-</v>
          </cell>
          <cell r="L17">
            <v>11</v>
          </cell>
          <cell r="M17" t="str">
            <v xml:space="preserve"> - </v>
          </cell>
          <cell r="N17">
            <v>11</v>
          </cell>
          <cell r="O17" t="str">
            <v>3.25,0&lt;=3.27,0</v>
          </cell>
          <cell r="P17">
            <v>59</v>
          </cell>
          <cell r="Q17">
            <v>157</v>
          </cell>
          <cell r="R17">
            <v>11</v>
          </cell>
          <cell r="S17">
            <v>14</v>
          </cell>
          <cell r="T17">
            <v>11</v>
          </cell>
          <cell r="U17">
            <v>8.6</v>
          </cell>
          <cell r="V17">
            <v>60</v>
          </cell>
          <cell r="W17">
            <v>13.2</v>
          </cell>
          <cell r="X17">
            <v>65</v>
          </cell>
          <cell r="Y17" t="str">
            <v>-</v>
          </cell>
          <cell r="Z17">
            <v>11</v>
          </cell>
          <cell r="AA17" t="str">
            <v>-</v>
          </cell>
          <cell r="AB17">
            <v>11</v>
          </cell>
        </row>
        <row r="18">
          <cell r="A18" t="str">
            <v>3.03,0&lt;=3.05,0</v>
          </cell>
          <cell r="B18">
            <v>58</v>
          </cell>
          <cell r="C18">
            <v>189</v>
          </cell>
          <cell r="D18">
            <v>12</v>
          </cell>
          <cell r="E18">
            <v>17</v>
          </cell>
          <cell r="F18">
            <v>12</v>
          </cell>
          <cell r="G18" t="str">
            <v xml:space="preserve"> - </v>
          </cell>
          <cell r="H18">
            <v>59</v>
          </cell>
          <cell r="I18">
            <v>12.3</v>
          </cell>
          <cell r="J18">
            <v>59</v>
          </cell>
          <cell r="K18">
            <v>2</v>
          </cell>
          <cell r="L18">
            <v>12</v>
          </cell>
          <cell r="M18" t="str">
            <v>-</v>
          </cell>
          <cell r="N18">
            <v>12</v>
          </cell>
          <cell r="O18" t="str">
            <v>3.27,0&lt;=3.29,0</v>
          </cell>
          <cell r="P18">
            <v>58</v>
          </cell>
          <cell r="Q18">
            <v>159</v>
          </cell>
          <cell r="R18">
            <v>12</v>
          </cell>
          <cell r="S18">
            <v>15</v>
          </cell>
          <cell r="T18">
            <v>12</v>
          </cell>
          <cell r="U18" t="str">
            <v xml:space="preserve"> - </v>
          </cell>
          <cell r="V18">
            <v>59</v>
          </cell>
          <cell r="W18">
            <v>13.3</v>
          </cell>
          <cell r="X18">
            <v>64</v>
          </cell>
          <cell r="Y18">
            <v>6</v>
          </cell>
          <cell r="Z18">
            <v>12</v>
          </cell>
          <cell r="AA18">
            <v>14</v>
          </cell>
          <cell r="AB18">
            <v>12</v>
          </cell>
        </row>
        <row r="19">
          <cell r="A19" t="str">
            <v>3.05,0&lt;=3.07,0</v>
          </cell>
          <cell r="B19">
            <v>57</v>
          </cell>
          <cell r="C19">
            <v>191</v>
          </cell>
          <cell r="D19">
            <v>13</v>
          </cell>
          <cell r="E19">
            <v>18</v>
          </cell>
          <cell r="F19">
            <v>13</v>
          </cell>
          <cell r="G19">
            <v>7.8</v>
          </cell>
          <cell r="H19">
            <v>58</v>
          </cell>
          <cell r="I19">
            <v>12.4</v>
          </cell>
          <cell r="J19">
            <v>58</v>
          </cell>
          <cell r="K19" t="str">
            <v>-</v>
          </cell>
          <cell r="L19">
            <v>13</v>
          </cell>
          <cell r="M19">
            <v>6</v>
          </cell>
          <cell r="N19">
            <v>13</v>
          </cell>
          <cell r="O19" t="str">
            <v>3.29,0&lt;=3.31,0</v>
          </cell>
          <cell r="P19">
            <v>57</v>
          </cell>
          <cell r="Q19">
            <v>161</v>
          </cell>
          <cell r="R19">
            <v>13</v>
          </cell>
          <cell r="S19">
            <v>16</v>
          </cell>
          <cell r="T19">
            <v>13</v>
          </cell>
          <cell r="U19">
            <v>8.6999999999999993</v>
          </cell>
          <cell r="V19">
            <v>58</v>
          </cell>
          <cell r="W19">
            <v>13.4</v>
          </cell>
          <cell r="X19">
            <v>64</v>
          </cell>
          <cell r="Y19" t="str">
            <v>-</v>
          </cell>
          <cell r="Z19">
            <v>13</v>
          </cell>
          <cell r="AA19" t="str">
            <v>-</v>
          </cell>
          <cell r="AB19">
            <v>13</v>
          </cell>
        </row>
        <row r="20">
          <cell r="A20" t="str">
            <v>3.07,0&lt;=3.09,0</v>
          </cell>
          <cell r="B20">
            <v>56</v>
          </cell>
          <cell r="C20">
            <v>193</v>
          </cell>
          <cell r="D20">
            <v>14</v>
          </cell>
          <cell r="E20">
            <v>19</v>
          </cell>
          <cell r="F20">
            <v>14</v>
          </cell>
          <cell r="G20" t="str">
            <v xml:space="preserve"> - </v>
          </cell>
          <cell r="H20">
            <v>57</v>
          </cell>
          <cell r="I20">
            <v>12.5</v>
          </cell>
          <cell r="J20">
            <v>57</v>
          </cell>
          <cell r="K20">
            <v>3</v>
          </cell>
          <cell r="L20">
            <v>14</v>
          </cell>
          <cell r="M20" t="str">
            <v>-</v>
          </cell>
          <cell r="N20">
            <v>14</v>
          </cell>
          <cell r="O20" t="str">
            <v>3.31,0&lt;=3.33,0</v>
          </cell>
          <cell r="P20">
            <v>56</v>
          </cell>
          <cell r="Q20">
            <v>163</v>
          </cell>
          <cell r="R20">
            <v>14</v>
          </cell>
          <cell r="S20">
            <v>17</v>
          </cell>
          <cell r="T20">
            <v>14</v>
          </cell>
          <cell r="U20" t="str">
            <v xml:space="preserve"> -</v>
          </cell>
          <cell r="V20">
            <v>57</v>
          </cell>
          <cell r="W20">
            <v>13.5</v>
          </cell>
          <cell r="X20">
            <v>63</v>
          </cell>
          <cell r="Y20">
            <v>7</v>
          </cell>
          <cell r="Z20">
            <v>14</v>
          </cell>
          <cell r="AA20">
            <v>15</v>
          </cell>
          <cell r="AB20">
            <v>14</v>
          </cell>
        </row>
        <row r="21">
          <cell r="A21" t="str">
            <v>3.09,0&lt;=3.11,0</v>
          </cell>
          <cell r="B21">
            <v>55</v>
          </cell>
          <cell r="C21">
            <v>195</v>
          </cell>
          <cell r="D21">
            <v>15</v>
          </cell>
          <cell r="E21">
            <v>20</v>
          </cell>
          <cell r="F21">
            <v>15</v>
          </cell>
          <cell r="G21">
            <v>7.9</v>
          </cell>
          <cell r="H21">
            <v>56</v>
          </cell>
          <cell r="I21">
            <v>12.6</v>
          </cell>
          <cell r="J21">
            <v>56</v>
          </cell>
          <cell r="K21" t="str">
            <v>-</v>
          </cell>
          <cell r="L21">
            <v>15</v>
          </cell>
          <cell r="M21" t="str">
            <v xml:space="preserve"> - </v>
          </cell>
          <cell r="N21">
            <v>15</v>
          </cell>
          <cell r="O21" t="str">
            <v>3.33,0&lt;=3.35,0</v>
          </cell>
          <cell r="P21">
            <v>55</v>
          </cell>
          <cell r="Q21">
            <v>165</v>
          </cell>
          <cell r="R21">
            <v>15</v>
          </cell>
          <cell r="S21">
            <v>18</v>
          </cell>
          <cell r="T21">
            <v>15</v>
          </cell>
          <cell r="U21">
            <v>8.8000000000000007</v>
          </cell>
          <cell r="V21">
            <v>56</v>
          </cell>
          <cell r="W21">
            <v>13.6</v>
          </cell>
          <cell r="X21">
            <v>63</v>
          </cell>
          <cell r="Y21" t="str">
            <v>-</v>
          </cell>
          <cell r="Z21">
            <v>15</v>
          </cell>
          <cell r="AA21" t="str">
            <v>-</v>
          </cell>
          <cell r="AB21">
            <v>15</v>
          </cell>
        </row>
        <row r="22">
          <cell r="A22" t="str">
            <v>3.11,0&lt;=3.13,0</v>
          </cell>
          <cell r="B22">
            <v>54</v>
          </cell>
          <cell r="C22">
            <v>197</v>
          </cell>
          <cell r="D22">
            <v>16</v>
          </cell>
          <cell r="E22">
            <v>21</v>
          </cell>
          <cell r="F22">
            <v>16</v>
          </cell>
          <cell r="G22" t="str">
            <v xml:space="preserve"> - </v>
          </cell>
          <cell r="H22">
            <v>55</v>
          </cell>
          <cell r="I22">
            <v>12.7</v>
          </cell>
          <cell r="J22">
            <v>55</v>
          </cell>
          <cell r="K22">
            <v>4</v>
          </cell>
          <cell r="L22">
            <v>16</v>
          </cell>
          <cell r="M22">
            <v>7</v>
          </cell>
          <cell r="N22">
            <v>16</v>
          </cell>
          <cell r="O22" t="str">
            <v>3.35,0&lt;=3.37,0</v>
          </cell>
          <cell r="P22">
            <v>54</v>
          </cell>
          <cell r="Q22">
            <v>167</v>
          </cell>
          <cell r="R22">
            <v>16</v>
          </cell>
          <cell r="S22">
            <v>19</v>
          </cell>
          <cell r="T22">
            <v>16</v>
          </cell>
          <cell r="U22" t="str">
            <v xml:space="preserve"> - </v>
          </cell>
          <cell r="V22">
            <v>55</v>
          </cell>
          <cell r="W22">
            <v>13.7</v>
          </cell>
          <cell r="X22">
            <v>62</v>
          </cell>
          <cell r="Y22">
            <v>8</v>
          </cell>
          <cell r="Z22">
            <v>16</v>
          </cell>
          <cell r="AA22">
            <v>16</v>
          </cell>
          <cell r="AB22">
            <v>16</v>
          </cell>
        </row>
        <row r="23">
          <cell r="A23" t="str">
            <v>3.13,0&lt;=3.14,0</v>
          </cell>
          <cell r="B23">
            <v>53</v>
          </cell>
          <cell r="C23">
            <v>199</v>
          </cell>
          <cell r="D23">
            <v>17</v>
          </cell>
          <cell r="E23">
            <v>22</v>
          </cell>
          <cell r="F23">
            <v>17</v>
          </cell>
          <cell r="G23">
            <v>8</v>
          </cell>
          <cell r="H23">
            <v>54</v>
          </cell>
          <cell r="I23">
            <v>12.8</v>
          </cell>
          <cell r="J23">
            <v>54</v>
          </cell>
          <cell r="K23" t="str">
            <v>-</v>
          </cell>
          <cell r="L23">
            <v>17</v>
          </cell>
          <cell r="M23" t="str">
            <v>-</v>
          </cell>
          <cell r="N23">
            <v>17</v>
          </cell>
          <cell r="O23" t="str">
            <v>3.37,0&lt;=3.39,0</v>
          </cell>
          <cell r="P23">
            <v>53</v>
          </cell>
          <cell r="Q23">
            <v>169</v>
          </cell>
          <cell r="R23">
            <v>17</v>
          </cell>
          <cell r="S23">
            <v>20</v>
          </cell>
          <cell r="T23">
            <v>17</v>
          </cell>
          <cell r="U23">
            <v>8.9</v>
          </cell>
          <cell r="V23">
            <v>54</v>
          </cell>
          <cell r="W23">
            <v>13.8</v>
          </cell>
          <cell r="X23">
            <v>62</v>
          </cell>
          <cell r="Y23" t="str">
            <v>-</v>
          </cell>
          <cell r="Z23">
            <v>17</v>
          </cell>
          <cell r="AA23" t="str">
            <v>-</v>
          </cell>
          <cell r="AB23">
            <v>17</v>
          </cell>
        </row>
        <row r="24">
          <cell r="A24" t="str">
            <v>3.14,0&lt;=3.15,0</v>
          </cell>
          <cell r="B24">
            <v>52</v>
          </cell>
          <cell r="C24">
            <v>201</v>
          </cell>
          <cell r="D24">
            <v>18</v>
          </cell>
          <cell r="E24">
            <v>23</v>
          </cell>
          <cell r="F24">
            <v>18</v>
          </cell>
          <cell r="G24" t="str">
            <v xml:space="preserve"> - </v>
          </cell>
          <cell r="H24">
            <v>53</v>
          </cell>
          <cell r="I24">
            <v>12.9</v>
          </cell>
          <cell r="J24">
            <v>53</v>
          </cell>
          <cell r="K24">
            <v>5</v>
          </cell>
          <cell r="L24">
            <v>18</v>
          </cell>
          <cell r="M24" t="str">
            <v xml:space="preserve"> - </v>
          </cell>
          <cell r="N24">
            <v>18</v>
          </cell>
          <cell r="O24" t="str">
            <v>3.39,0&lt;=3.41,0</v>
          </cell>
          <cell r="P24">
            <v>52</v>
          </cell>
          <cell r="Q24">
            <v>171</v>
          </cell>
          <cell r="R24">
            <v>18</v>
          </cell>
          <cell r="S24" t="str">
            <v xml:space="preserve"> - </v>
          </cell>
          <cell r="T24">
            <v>18</v>
          </cell>
          <cell r="U24" t="str">
            <v xml:space="preserve"> - </v>
          </cell>
          <cell r="V24">
            <v>53</v>
          </cell>
          <cell r="W24">
            <v>13.9</v>
          </cell>
          <cell r="X24">
            <v>61</v>
          </cell>
          <cell r="Y24">
            <v>9</v>
          </cell>
          <cell r="Z24">
            <v>18</v>
          </cell>
          <cell r="AA24">
            <v>17</v>
          </cell>
          <cell r="AB24">
            <v>18</v>
          </cell>
        </row>
        <row r="25">
          <cell r="A25" t="str">
            <v>3.15,0&lt;=3.16,0</v>
          </cell>
          <cell r="B25">
            <v>51</v>
          </cell>
          <cell r="C25">
            <v>203</v>
          </cell>
          <cell r="D25">
            <v>19</v>
          </cell>
          <cell r="E25" t="str">
            <v xml:space="preserve"> - </v>
          </cell>
          <cell r="F25">
            <v>19</v>
          </cell>
          <cell r="G25">
            <v>8.1</v>
          </cell>
          <cell r="H25">
            <v>52</v>
          </cell>
          <cell r="I25">
            <v>13</v>
          </cell>
          <cell r="J25">
            <v>52</v>
          </cell>
          <cell r="K25" t="str">
            <v>-</v>
          </cell>
          <cell r="L25">
            <v>19</v>
          </cell>
          <cell r="M25">
            <v>8</v>
          </cell>
          <cell r="N25">
            <v>19</v>
          </cell>
          <cell r="O25" t="str">
            <v>3.41,0&lt;=3.43,0</v>
          </cell>
          <cell r="P25">
            <v>51</v>
          </cell>
          <cell r="Q25">
            <v>173</v>
          </cell>
          <cell r="R25">
            <v>19</v>
          </cell>
          <cell r="S25">
            <v>21</v>
          </cell>
          <cell r="T25">
            <v>19</v>
          </cell>
          <cell r="U25">
            <v>9</v>
          </cell>
          <cell r="V25">
            <v>52</v>
          </cell>
          <cell r="W25">
            <v>14</v>
          </cell>
          <cell r="X25">
            <v>60</v>
          </cell>
          <cell r="Y25" t="str">
            <v>-</v>
          </cell>
          <cell r="Z25">
            <v>19</v>
          </cell>
          <cell r="AA25" t="str">
            <v>-</v>
          </cell>
          <cell r="AB25">
            <v>19</v>
          </cell>
        </row>
        <row r="26">
          <cell r="A26" t="str">
            <v>3.16,0&lt;=3.17,0</v>
          </cell>
          <cell r="B26">
            <v>50</v>
          </cell>
          <cell r="C26">
            <v>205</v>
          </cell>
          <cell r="D26">
            <v>20</v>
          </cell>
          <cell r="E26">
            <v>24</v>
          </cell>
          <cell r="F26">
            <v>20</v>
          </cell>
          <cell r="G26" t="str">
            <v xml:space="preserve"> - </v>
          </cell>
          <cell r="H26">
            <v>51</v>
          </cell>
          <cell r="I26">
            <v>13.1</v>
          </cell>
          <cell r="J26">
            <v>51</v>
          </cell>
          <cell r="K26">
            <v>6</v>
          </cell>
          <cell r="L26">
            <v>20</v>
          </cell>
          <cell r="M26" t="str">
            <v xml:space="preserve"> - </v>
          </cell>
          <cell r="N26">
            <v>20</v>
          </cell>
          <cell r="O26" t="str">
            <v>3.43,0&lt;=3.45,0</v>
          </cell>
          <cell r="P26">
            <v>50</v>
          </cell>
          <cell r="Q26">
            <v>175</v>
          </cell>
          <cell r="R26">
            <v>20</v>
          </cell>
          <cell r="S26" t="str">
            <v xml:space="preserve"> - </v>
          </cell>
          <cell r="T26">
            <v>20</v>
          </cell>
          <cell r="U26" t="str">
            <v xml:space="preserve"> - </v>
          </cell>
          <cell r="V26">
            <v>51</v>
          </cell>
          <cell r="W26">
            <v>14.1</v>
          </cell>
          <cell r="X26">
            <v>59</v>
          </cell>
          <cell r="Y26">
            <v>10</v>
          </cell>
          <cell r="Z26">
            <v>20</v>
          </cell>
          <cell r="AA26">
            <v>18</v>
          </cell>
          <cell r="AB26">
            <v>20</v>
          </cell>
        </row>
        <row r="27">
          <cell r="A27" t="str">
            <v>3.17,0&lt;=3.18,0</v>
          </cell>
          <cell r="B27">
            <v>49</v>
          </cell>
          <cell r="C27">
            <v>207</v>
          </cell>
          <cell r="D27">
            <v>21</v>
          </cell>
          <cell r="E27" t="str">
            <v>-</v>
          </cell>
          <cell r="F27">
            <v>21</v>
          </cell>
          <cell r="G27">
            <v>8.1999999999999993</v>
          </cell>
          <cell r="H27">
            <v>50</v>
          </cell>
          <cell r="I27">
            <v>13.2</v>
          </cell>
          <cell r="J27">
            <v>50</v>
          </cell>
          <cell r="K27" t="str">
            <v>-</v>
          </cell>
          <cell r="L27">
            <v>21</v>
          </cell>
          <cell r="M27" t="str">
            <v>-</v>
          </cell>
          <cell r="N27">
            <v>21</v>
          </cell>
          <cell r="O27" t="str">
            <v>3.45,0&lt;=3.46,0</v>
          </cell>
          <cell r="P27">
            <v>49</v>
          </cell>
          <cell r="Q27">
            <v>177</v>
          </cell>
          <cell r="R27">
            <v>21</v>
          </cell>
          <cell r="S27">
            <v>22</v>
          </cell>
          <cell r="T27">
            <v>21</v>
          </cell>
          <cell r="U27">
            <v>9.1</v>
          </cell>
          <cell r="V27">
            <v>50</v>
          </cell>
          <cell r="W27">
            <v>14.2</v>
          </cell>
          <cell r="X27">
            <v>58</v>
          </cell>
          <cell r="Y27" t="str">
            <v>-</v>
          </cell>
          <cell r="Z27">
            <v>21</v>
          </cell>
          <cell r="AA27" t="str">
            <v>-</v>
          </cell>
          <cell r="AB27">
            <v>21</v>
          </cell>
        </row>
        <row r="28">
          <cell r="A28" t="str">
            <v>3.18,0&lt;=3.19,0</v>
          </cell>
          <cell r="B28">
            <v>48</v>
          </cell>
          <cell r="C28">
            <v>209</v>
          </cell>
          <cell r="D28">
            <v>22</v>
          </cell>
          <cell r="E28">
            <v>25</v>
          </cell>
          <cell r="F28">
            <v>22</v>
          </cell>
          <cell r="G28" t="str">
            <v xml:space="preserve"> - </v>
          </cell>
          <cell r="H28">
            <v>49</v>
          </cell>
          <cell r="I28" t="str">
            <v xml:space="preserve"> - </v>
          </cell>
          <cell r="J28">
            <v>49</v>
          </cell>
          <cell r="K28">
            <v>7</v>
          </cell>
          <cell r="L28">
            <v>22</v>
          </cell>
          <cell r="M28">
            <v>9</v>
          </cell>
          <cell r="N28">
            <v>22</v>
          </cell>
          <cell r="O28" t="str">
            <v>3.46,0&lt;=3.47,0</v>
          </cell>
          <cell r="P28">
            <v>48</v>
          </cell>
          <cell r="Q28">
            <v>179</v>
          </cell>
          <cell r="R28">
            <v>22</v>
          </cell>
          <cell r="S28" t="str">
            <v xml:space="preserve"> - </v>
          </cell>
          <cell r="T28">
            <v>22</v>
          </cell>
          <cell r="U28" t="str">
            <v xml:space="preserve"> - </v>
          </cell>
          <cell r="V28">
            <v>49</v>
          </cell>
          <cell r="W28">
            <v>14.3</v>
          </cell>
          <cell r="X28">
            <v>57</v>
          </cell>
          <cell r="Y28">
            <v>11</v>
          </cell>
          <cell r="Z28">
            <v>22</v>
          </cell>
          <cell r="AA28">
            <v>19</v>
          </cell>
          <cell r="AB28">
            <v>22</v>
          </cell>
        </row>
        <row r="29">
          <cell r="A29" t="str">
            <v>3.19,0&lt;=3.20,0</v>
          </cell>
          <cell r="B29">
            <v>47</v>
          </cell>
          <cell r="C29">
            <v>211</v>
          </cell>
          <cell r="D29">
            <v>23</v>
          </cell>
          <cell r="E29" t="str">
            <v xml:space="preserve"> - </v>
          </cell>
          <cell r="F29">
            <v>23</v>
          </cell>
          <cell r="G29" t="str">
            <v xml:space="preserve"> - </v>
          </cell>
          <cell r="H29">
            <v>48</v>
          </cell>
          <cell r="I29">
            <v>13.3</v>
          </cell>
          <cell r="J29">
            <v>48</v>
          </cell>
          <cell r="K29" t="str">
            <v xml:space="preserve"> - </v>
          </cell>
          <cell r="L29">
            <v>23</v>
          </cell>
          <cell r="M29" t="str">
            <v xml:space="preserve"> - </v>
          </cell>
          <cell r="N29">
            <v>23</v>
          </cell>
          <cell r="O29" t="str">
            <v>3.47,0&lt;=3.48,0</v>
          </cell>
          <cell r="P29">
            <v>47</v>
          </cell>
          <cell r="Q29">
            <v>181</v>
          </cell>
          <cell r="R29">
            <v>23</v>
          </cell>
          <cell r="S29">
            <v>23</v>
          </cell>
          <cell r="T29">
            <v>23</v>
          </cell>
          <cell r="U29" t="str">
            <v xml:space="preserve"> - </v>
          </cell>
          <cell r="V29">
            <v>48</v>
          </cell>
          <cell r="W29">
            <v>14.4</v>
          </cell>
          <cell r="X29">
            <v>56</v>
          </cell>
          <cell r="Y29" t="str">
            <v xml:space="preserve"> - </v>
          </cell>
          <cell r="Z29">
            <v>23</v>
          </cell>
          <cell r="AA29" t="str">
            <v>-</v>
          </cell>
          <cell r="AB29">
            <v>23</v>
          </cell>
        </row>
        <row r="30">
          <cell r="A30" t="str">
            <v>3.20,0&lt;=3.21,0</v>
          </cell>
          <cell r="B30">
            <v>46</v>
          </cell>
          <cell r="C30">
            <v>213</v>
          </cell>
          <cell r="D30">
            <v>24</v>
          </cell>
          <cell r="E30">
            <v>26</v>
          </cell>
          <cell r="F30">
            <v>24</v>
          </cell>
          <cell r="G30">
            <v>8.3000000000000007</v>
          </cell>
          <cell r="H30">
            <v>47</v>
          </cell>
          <cell r="I30" t="str">
            <v xml:space="preserve"> - </v>
          </cell>
          <cell r="J30">
            <v>47</v>
          </cell>
          <cell r="K30">
            <v>8</v>
          </cell>
          <cell r="L30">
            <v>24</v>
          </cell>
          <cell r="M30" t="str">
            <v xml:space="preserve"> - </v>
          </cell>
          <cell r="N30">
            <v>24</v>
          </cell>
          <cell r="O30" t="str">
            <v>3.48,0&lt;=3.49,0</v>
          </cell>
          <cell r="P30">
            <v>46</v>
          </cell>
          <cell r="Q30">
            <v>183</v>
          </cell>
          <cell r="R30">
            <v>24</v>
          </cell>
          <cell r="S30" t="str">
            <v>-</v>
          </cell>
          <cell r="T30">
            <v>24</v>
          </cell>
          <cell r="U30">
            <v>9.1999999999999993</v>
          </cell>
          <cell r="V30">
            <v>47</v>
          </cell>
          <cell r="W30">
            <v>14.5</v>
          </cell>
          <cell r="X30">
            <v>55</v>
          </cell>
          <cell r="Y30">
            <v>12</v>
          </cell>
          <cell r="Z30">
            <v>24</v>
          </cell>
          <cell r="AA30">
            <v>20</v>
          </cell>
          <cell r="AB30">
            <v>24</v>
          </cell>
        </row>
        <row r="31">
          <cell r="A31" t="str">
            <v>3.21,0&lt;=3.22,0</v>
          </cell>
          <cell r="B31">
            <v>45</v>
          </cell>
          <cell r="C31">
            <v>215</v>
          </cell>
          <cell r="D31">
            <v>25</v>
          </cell>
          <cell r="E31" t="str">
            <v xml:space="preserve"> - </v>
          </cell>
          <cell r="F31">
            <v>25</v>
          </cell>
          <cell r="G31" t="str">
            <v xml:space="preserve"> - </v>
          </cell>
          <cell r="H31">
            <v>46</v>
          </cell>
          <cell r="I31">
            <v>13.4</v>
          </cell>
          <cell r="J31">
            <v>46</v>
          </cell>
          <cell r="K31" t="str">
            <v xml:space="preserve"> - </v>
          </cell>
          <cell r="L31">
            <v>25</v>
          </cell>
          <cell r="M31" t="str">
            <v>-</v>
          </cell>
          <cell r="N31">
            <v>25</v>
          </cell>
          <cell r="O31" t="str">
            <v>3.49,0&lt;=3.50,0</v>
          </cell>
          <cell r="P31">
            <v>45</v>
          </cell>
          <cell r="Q31">
            <v>185</v>
          </cell>
          <cell r="R31">
            <v>25</v>
          </cell>
          <cell r="S31">
            <v>24</v>
          </cell>
          <cell r="T31">
            <v>25</v>
          </cell>
          <cell r="U31" t="str">
            <v xml:space="preserve"> - </v>
          </cell>
          <cell r="V31">
            <v>46</v>
          </cell>
          <cell r="W31">
            <v>14.6</v>
          </cell>
          <cell r="X31">
            <v>54</v>
          </cell>
          <cell r="Y31" t="str">
            <v xml:space="preserve"> - </v>
          </cell>
          <cell r="Z31">
            <v>25</v>
          </cell>
          <cell r="AA31" t="str">
            <v>-</v>
          </cell>
          <cell r="AB31">
            <v>25</v>
          </cell>
        </row>
        <row r="32">
          <cell r="A32" t="str">
            <v>3.22,0&lt;=3.23,0</v>
          </cell>
          <cell r="B32">
            <v>44</v>
          </cell>
          <cell r="C32">
            <v>216</v>
          </cell>
          <cell r="D32">
            <v>26</v>
          </cell>
          <cell r="E32">
            <v>27</v>
          </cell>
          <cell r="F32">
            <v>26</v>
          </cell>
          <cell r="G32" t="str">
            <v xml:space="preserve"> - </v>
          </cell>
          <cell r="H32">
            <v>45</v>
          </cell>
          <cell r="I32" t="str">
            <v xml:space="preserve"> - </v>
          </cell>
          <cell r="J32">
            <v>45</v>
          </cell>
          <cell r="K32">
            <v>9</v>
          </cell>
          <cell r="L32">
            <v>26</v>
          </cell>
          <cell r="M32">
            <v>10</v>
          </cell>
          <cell r="N32">
            <v>26</v>
          </cell>
          <cell r="O32" t="str">
            <v>3.50,0&lt;=3.52,0</v>
          </cell>
          <cell r="P32">
            <v>44</v>
          </cell>
          <cell r="Q32">
            <v>187</v>
          </cell>
          <cell r="R32">
            <v>26</v>
          </cell>
          <cell r="S32" t="str">
            <v xml:space="preserve"> - </v>
          </cell>
          <cell r="T32">
            <v>26</v>
          </cell>
          <cell r="U32" t="str">
            <v xml:space="preserve"> - </v>
          </cell>
          <cell r="V32">
            <v>45</v>
          </cell>
          <cell r="W32">
            <v>14.7</v>
          </cell>
          <cell r="X32">
            <v>53</v>
          </cell>
          <cell r="Y32">
            <v>13</v>
          </cell>
          <cell r="Z32">
            <v>26</v>
          </cell>
          <cell r="AA32">
            <v>21</v>
          </cell>
          <cell r="AB32">
            <v>26</v>
          </cell>
        </row>
        <row r="33">
          <cell r="A33" t="str">
            <v>3.23,0&lt;=3.24,0</v>
          </cell>
          <cell r="B33">
            <v>43</v>
          </cell>
          <cell r="C33">
            <v>217</v>
          </cell>
          <cell r="D33">
            <v>27</v>
          </cell>
          <cell r="E33" t="str">
            <v>-</v>
          </cell>
          <cell r="F33">
            <v>27</v>
          </cell>
          <cell r="G33">
            <v>8.4</v>
          </cell>
          <cell r="H33">
            <v>44</v>
          </cell>
          <cell r="I33">
            <v>13.5</v>
          </cell>
          <cell r="J33">
            <v>44</v>
          </cell>
          <cell r="K33" t="str">
            <v>-</v>
          </cell>
          <cell r="L33">
            <v>27</v>
          </cell>
          <cell r="M33" t="str">
            <v xml:space="preserve"> - </v>
          </cell>
          <cell r="N33">
            <v>27</v>
          </cell>
          <cell r="O33" t="str">
            <v>3.52,0&lt;=3.54,0</v>
          </cell>
          <cell r="P33">
            <v>43</v>
          </cell>
          <cell r="Q33">
            <v>189</v>
          </cell>
          <cell r="R33">
            <v>27</v>
          </cell>
          <cell r="S33">
            <v>25</v>
          </cell>
          <cell r="T33">
            <v>27</v>
          </cell>
          <cell r="U33">
            <v>9.3000000000000007</v>
          </cell>
          <cell r="V33">
            <v>44</v>
          </cell>
          <cell r="W33">
            <v>14.8</v>
          </cell>
          <cell r="X33">
            <v>52</v>
          </cell>
          <cell r="Y33" t="str">
            <v>-</v>
          </cell>
          <cell r="Z33">
            <v>27</v>
          </cell>
          <cell r="AA33" t="str">
            <v>-</v>
          </cell>
          <cell r="AB33">
            <v>27</v>
          </cell>
        </row>
        <row r="34">
          <cell r="A34" t="str">
            <v>3.24,0&lt;=3.25,0</v>
          </cell>
          <cell r="B34">
            <v>42</v>
          </cell>
          <cell r="C34">
            <v>218</v>
          </cell>
          <cell r="D34">
            <v>28</v>
          </cell>
          <cell r="E34">
            <v>28</v>
          </cell>
          <cell r="F34">
            <v>28</v>
          </cell>
          <cell r="G34" t="str">
            <v xml:space="preserve"> - </v>
          </cell>
          <cell r="H34">
            <v>43</v>
          </cell>
          <cell r="I34" t="str">
            <v xml:space="preserve"> - </v>
          </cell>
          <cell r="J34">
            <v>43</v>
          </cell>
          <cell r="K34">
            <v>10</v>
          </cell>
          <cell r="L34">
            <v>28</v>
          </cell>
          <cell r="M34" t="str">
            <v xml:space="preserve"> - </v>
          </cell>
          <cell r="N34">
            <v>28</v>
          </cell>
          <cell r="O34" t="str">
            <v>3.54,0&lt;=3.56,0</v>
          </cell>
          <cell r="P34">
            <v>42</v>
          </cell>
          <cell r="Q34">
            <v>191</v>
          </cell>
          <cell r="R34">
            <v>28</v>
          </cell>
          <cell r="S34" t="str">
            <v xml:space="preserve"> - </v>
          </cell>
          <cell r="T34">
            <v>28</v>
          </cell>
          <cell r="U34" t="str">
            <v xml:space="preserve"> - </v>
          </cell>
          <cell r="V34">
            <v>43</v>
          </cell>
          <cell r="W34">
            <v>14.9</v>
          </cell>
          <cell r="X34">
            <v>51</v>
          </cell>
          <cell r="Y34" t="str">
            <v>-</v>
          </cell>
          <cell r="Z34">
            <v>28</v>
          </cell>
          <cell r="AA34">
            <v>22</v>
          </cell>
          <cell r="AB34">
            <v>28</v>
          </cell>
        </row>
        <row r="35">
          <cell r="A35" t="str">
            <v>3.25,0&lt;=3.26,0</v>
          </cell>
          <cell r="B35">
            <v>41</v>
          </cell>
          <cell r="C35">
            <v>219</v>
          </cell>
          <cell r="D35">
            <v>29</v>
          </cell>
          <cell r="E35" t="str">
            <v>-</v>
          </cell>
          <cell r="F35">
            <v>29</v>
          </cell>
          <cell r="G35" t="str">
            <v xml:space="preserve"> - </v>
          </cell>
          <cell r="H35">
            <v>42</v>
          </cell>
          <cell r="I35">
            <v>13.6</v>
          </cell>
          <cell r="J35">
            <v>42</v>
          </cell>
          <cell r="K35" t="str">
            <v xml:space="preserve"> - </v>
          </cell>
          <cell r="L35">
            <v>29</v>
          </cell>
          <cell r="M35" t="str">
            <v>-</v>
          </cell>
          <cell r="N35">
            <v>29</v>
          </cell>
          <cell r="O35" t="str">
            <v>3.56,0&lt;=3.58,0</v>
          </cell>
          <cell r="P35">
            <v>41</v>
          </cell>
          <cell r="Q35">
            <v>193</v>
          </cell>
          <cell r="R35">
            <v>29</v>
          </cell>
          <cell r="S35">
            <v>26</v>
          </cell>
          <cell r="T35">
            <v>29</v>
          </cell>
          <cell r="U35" t="str">
            <v xml:space="preserve"> - </v>
          </cell>
          <cell r="V35">
            <v>42</v>
          </cell>
          <cell r="W35">
            <v>15</v>
          </cell>
          <cell r="X35">
            <v>50</v>
          </cell>
          <cell r="Y35">
            <v>14</v>
          </cell>
          <cell r="Z35">
            <v>29</v>
          </cell>
          <cell r="AA35" t="str">
            <v>-</v>
          </cell>
          <cell r="AB35">
            <v>29</v>
          </cell>
        </row>
        <row r="36">
          <cell r="A36" t="str">
            <v>3.26,0&lt;=3.27,0</v>
          </cell>
          <cell r="B36">
            <v>40</v>
          </cell>
          <cell r="C36">
            <v>220</v>
          </cell>
          <cell r="D36">
            <v>30</v>
          </cell>
          <cell r="E36">
            <v>29</v>
          </cell>
          <cell r="F36">
            <v>30</v>
          </cell>
          <cell r="G36">
            <v>8.5</v>
          </cell>
          <cell r="H36">
            <v>41</v>
          </cell>
          <cell r="I36" t="str">
            <v xml:space="preserve"> - </v>
          </cell>
          <cell r="J36">
            <v>41</v>
          </cell>
          <cell r="K36">
            <v>11</v>
          </cell>
          <cell r="L36">
            <v>30</v>
          </cell>
          <cell r="M36">
            <v>11</v>
          </cell>
          <cell r="N36">
            <v>30</v>
          </cell>
          <cell r="O36" t="str">
            <v>3.58,0&lt;=4.00,0</v>
          </cell>
          <cell r="P36">
            <v>40</v>
          </cell>
          <cell r="Q36">
            <v>195</v>
          </cell>
          <cell r="R36">
            <v>30</v>
          </cell>
          <cell r="S36" t="str">
            <v>-</v>
          </cell>
          <cell r="T36">
            <v>30</v>
          </cell>
          <cell r="U36">
            <v>9.4</v>
          </cell>
          <cell r="V36">
            <v>41</v>
          </cell>
          <cell r="W36" t="str">
            <v xml:space="preserve"> - </v>
          </cell>
          <cell r="X36">
            <v>49</v>
          </cell>
          <cell r="Y36" t="str">
            <v>-</v>
          </cell>
          <cell r="Z36">
            <v>30</v>
          </cell>
          <cell r="AA36">
            <v>23</v>
          </cell>
          <cell r="AB36">
            <v>30</v>
          </cell>
        </row>
        <row r="37">
          <cell r="A37" t="str">
            <v>3.27,0&lt;=3.28,0</v>
          </cell>
          <cell r="B37">
            <v>39</v>
          </cell>
          <cell r="C37">
            <v>221</v>
          </cell>
          <cell r="D37">
            <v>31</v>
          </cell>
          <cell r="E37" t="str">
            <v>-</v>
          </cell>
          <cell r="F37">
            <v>31</v>
          </cell>
          <cell r="G37" t="str">
            <v xml:space="preserve"> - </v>
          </cell>
          <cell r="H37">
            <v>40</v>
          </cell>
          <cell r="I37">
            <v>13.7</v>
          </cell>
          <cell r="J37">
            <v>40</v>
          </cell>
          <cell r="K37" t="str">
            <v xml:space="preserve"> - </v>
          </cell>
          <cell r="L37">
            <v>31</v>
          </cell>
          <cell r="M37" t="str">
            <v xml:space="preserve"> - </v>
          </cell>
          <cell r="N37">
            <v>31</v>
          </cell>
          <cell r="O37" t="str">
            <v>4.00,0&lt;=4.02,0</v>
          </cell>
          <cell r="P37">
            <v>39</v>
          </cell>
          <cell r="Q37">
            <v>197</v>
          </cell>
          <cell r="R37">
            <v>31</v>
          </cell>
          <cell r="S37" t="str">
            <v xml:space="preserve"> - </v>
          </cell>
          <cell r="T37">
            <v>31</v>
          </cell>
          <cell r="U37" t="str">
            <v xml:space="preserve"> - </v>
          </cell>
          <cell r="V37">
            <v>40</v>
          </cell>
          <cell r="W37">
            <v>15.1</v>
          </cell>
          <cell r="X37">
            <v>48</v>
          </cell>
          <cell r="Y37" t="str">
            <v xml:space="preserve"> - </v>
          </cell>
          <cell r="Z37">
            <v>31</v>
          </cell>
          <cell r="AA37" t="str">
            <v>-</v>
          </cell>
          <cell r="AB37">
            <v>31</v>
          </cell>
        </row>
        <row r="38">
          <cell r="A38" t="str">
            <v>3.28,0&lt;=3.29,0</v>
          </cell>
          <cell r="B38">
            <v>38</v>
          </cell>
          <cell r="C38">
            <v>222</v>
          </cell>
          <cell r="D38">
            <v>32</v>
          </cell>
          <cell r="E38">
            <v>30</v>
          </cell>
          <cell r="F38">
            <v>32</v>
          </cell>
          <cell r="G38" t="str">
            <v xml:space="preserve"> - </v>
          </cell>
          <cell r="H38">
            <v>39</v>
          </cell>
          <cell r="I38" t="str">
            <v xml:space="preserve"> - </v>
          </cell>
          <cell r="J38">
            <v>39</v>
          </cell>
          <cell r="K38">
            <v>12</v>
          </cell>
          <cell r="L38">
            <v>32</v>
          </cell>
          <cell r="M38" t="str">
            <v xml:space="preserve"> - </v>
          </cell>
          <cell r="N38">
            <v>32</v>
          </cell>
          <cell r="O38" t="str">
            <v>4.02,0&lt;=4.04,0</v>
          </cell>
          <cell r="P38">
            <v>38</v>
          </cell>
          <cell r="Q38">
            <v>199</v>
          </cell>
          <cell r="R38">
            <v>32</v>
          </cell>
          <cell r="S38">
            <v>27</v>
          </cell>
          <cell r="T38">
            <v>32</v>
          </cell>
          <cell r="U38">
            <v>9.5</v>
          </cell>
          <cell r="V38">
            <v>39</v>
          </cell>
          <cell r="W38" t="str">
            <v xml:space="preserve"> - </v>
          </cell>
          <cell r="X38">
            <v>47</v>
          </cell>
          <cell r="Y38">
            <v>15</v>
          </cell>
          <cell r="Z38">
            <v>32</v>
          </cell>
          <cell r="AA38">
            <v>24</v>
          </cell>
          <cell r="AB38">
            <v>32</v>
          </cell>
        </row>
        <row r="39">
          <cell r="A39" t="str">
            <v>3.29,0&lt;=3.30,0</v>
          </cell>
          <cell r="B39">
            <v>37</v>
          </cell>
          <cell r="C39">
            <v>223</v>
          </cell>
          <cell r="D39">
            <v>33</v>
          </cell>
          <cell r="E39" t="str">
            <v>-</v>
          </cell>
          <cell r="F39">
            <v>33</v>
          </cell>
          <cell r="G39">
            <v>8.6</v>
          </cell>
          <cell r="H39">
            <v>38</v>
          </cell>
          <cell r="I39">
            <v>13.8</v>
          </cell>
          <cell r="J39">
            <v>38</v>
          </cell>
          <cell r="K39" t="str">
            <v>-</v>
          </cell>
          <cell r="L39">
            <v>33</v>
          </cell>
          <cell r="M39" t="str">
            <v>-</v>
          </cell>
          <cell r="N39">
            <v>33</v>
          </cell>
          <cell r="O39" t="str">
            <v>4.04,0&lt;=4.06,0</v>
          </cell>
          <cell r="P39">
            <v>37</v>
          </cell>
          <cell r="Q39">
            <v>201</v>
          </cell>
          <cell r="R39">
            <v>33</v>
          </cell>
          <cell r="S39" t="str">
            <v>-</v>
          </cell>
          <cell r="T39">
            <v>33</v>
          </cell>
          <cell r="U39" t="str">
            <v xml:space="preserve"> - </v>
          </cell>
          <cell r="V39">
            <v>38</v>
          </cell>
          <cell r="W39">
            <v>15.2</v>
          </cell>
          <cell r="X39">
            <v>46</v>
          </cell>
          <cell r="Y39" t="str">
            <v>-</v>
          </cell>
          <cell r="Z39">
            <v>33</v>
          </cell>
          <cell r="AA39" t="str">
            <v>-</v>
          </cell>
          <cell r="AB39">
            <v>33</v>
          </cell>
        </row>
        <row r="40">
          <cell r="A40" t="str">
            <v>3.30,0&lt;=3.31,0</v>
          </cell>
          <cell r="B40">
            <v>36</v>
          </cell>
          <cell r="C40">
            <v>224</v>
          </cell>
          <cell r="D40">
            <v>34</v>
          </cell>
          <cell r="E40">
            <v>31</v>
          </cell>
          <cell r="F40">
            <v>34</v>
          </cell>
          <cell r="G40" t="str">
            <v xml:space="preserve"> - </v>
          </cell>
          <cell r="H40">
            <v>37</v>
          </cell>
          <cell r="I40" t="str">
            <v xml:space="preserve"> - </v>
          </cell>
          <cell r="J40">
            <v>37</v>
          </cell>
          <cell r="K40" t="str">
            <v xml:space="preserve"> - </v>
          </cell>
          <cell r="L40">
            <v>34</v>
          </cell>
          <cell r="M40">
            <v>12</v>
          </cell>
          <cell r="N40">
            <v>34</v>
          </cell>
          <cell r="O40" t="str">
            <v>4.06,0&lt;=4.08,0</v>
          </cell>
          <cell r="P40">
            <v>36</v>
          </cell>
          <cell r="Q40">
            <v>203</v>
          </cell>
          <cell r="R40">
            <v>34</v>
          </cell>
          <cell r="S40" t="str">
            <v xml:space="preserve"> - </v>
          </cell>
          <cell r="T40">
            <v>34</v>
          </cell>
          <cell r="U40">
            <v>9.6</v>
          </cell>
          <cell r="V40">
            <v>37</v>
          </cell>
          <cell r="W40" t="str">
            <v xml:space="preserve"> - </v>
          </cell>
          <cell r="X40">
            <v>45</v>
          </cell>
          <cell r="Y40" t="str">
            <v>-</v>
          </cell>
          <cell r="Z40">
            <v>34</v>
          </cell>
          <cell r="AA40">
            <v>25</v>
          </cell>
          <cell r="AB40">
            <v>34</v>
          </cell>
        </row>
        <row r="41">
          <cell r="A41" t="str">
            <v>3.31,0&lt;=3.32,0</v>
          </cell>
          <cell r="B41">
            <v>35</v>
          </cell>
          <cell r="C41">
            <v>225</v>
          </cell>
          <cell r="D41">
            <v>35</v>
          </cell>
          <cell r="E41" t="str">
            <v>-</v>
          </cell>
          <cell r="F41">
            <v>35</v>
          </cell>
          <cell r="G41">
            <v>8.6999999999999993</v>
          </cell>
          <cell r="H41">
            <v>36</v>
          </cell>
          <cell r="I41">
            <v>13.9</v>
          </cell>
          <cell r="J41">
            <v>36</v>
          </cell>
          <cell r="K41">
            <v>13</v>
          </cell>
          <cell r="L41">
            <v>35</v>
          </cell>
          <cell r="M41" t="str">
            <v xml:space="preserve"> - </v>
          </cell>
          <cell r="N41">
            <v>35</v>
          </cell>
          <cell r="O41" t="str">
            <v>4.08,0&lt;=4.10,0</v>
          </cell>
          <cell r="P41">
            <v>35</v>
          </cell>
          <cell r="Q41">
            <v>205</v>
          </cell>
          <cell r="R41">
            <v>35</v>
          </cell>
          <cell r="S41">
            <v>28</v>
          </cell>
          <cell r="T41">
            <v>35</v>
          </cell>
          <cell r="U41" t="str">
            <v xml:space="preserve"> - </v>
          </cell>
          <cell r="V41">
            <v>36</v>
          </cell>
          <cell r="W41">
            <v>15.3</v>
          </cell>
          <cell r="X41">
            <v>44</v>
          </cell>
          <cell r="Y41">
            <v>16</v>
          </cell>
          <cell r="Z41">
            <v>35</v>
          </cell>
          <cell r="AA41" t="str">
            <v>-</v>
          </cell>
          <cell r="AB41">
            <v>35</v>
          </cell>
        </row>
        <row r="42">
          <cell r="A42" t="str">
            <v>3.32,0&lt;=3.34,0</v>
          </cell>
          <cell r="B42">
            <v>34</v>
          </cell>
          <cell r="C42">
            <v>226</v>
          </cell>
          <cell r="D42">
            <v>36</v>
          </cell>
          <cell r="E42">
            <v>32</v>
          </cell>
          <cell r="F42">
            <v>36</v>
          </cell>
          <cell r="G42" t="str">
            <v xml:space="preserve"> - </v>
          </cell>
          <cell r="H42">
            <v>35</v>
          </cell>
          <cell r="I42">
            <v>14</v>
          </cell>
          <cell r="J42">
            <v>35</v>
          </cell>
          <cell r="K42" t="str">
            <v>-</v>
          </cell>
          <cell r="L42">
            <v>36</v>
          </cell>
          <cell r="M42" t="str">
            <v xml:space="preserve"> - </v>
          </cell>
          <cell r="N42">
            <v>36</v>
          </cell>
          <cell r="O42" t="str">
            <v>4.10,0&lt;=4.12,0</v>
          </cell>
          <cell r="P42">
            <v>34</v>
          </cell>
          <cell r="Q42">
            <v>206</v>
          </cell>
          <cell r="R42">
            <v>36</v>
          </cell>
          <cell r="S42" t="str">
            <v>-</v>
          </cell>
          <cell r="T42">
            <v>36</v>
          </cell>
          <cell r="U42">
            <v>9.6999999999999993</v>
          </cell>
          <cell r="V42">
            <v>35</v>
          </cell>
          <cell r="W42" t="str">
            <v xml:space="preserve"> - </v>
          </cell>
          <cell r="X42">
            <v>43</v>
          </cell>
          <cell r="Y42" t="str">
            <v>-</v>
          </cell>
          <cell r="Z42">
            <v>36</v>
          </cell>
          <cell r="AA42">
            <v>26</v>
          </cell>
          <cell r="AB42">
            <v>36</v>
          </cell>
        </row>
        <row r="43">
          <cell r="A43" t="str">
            <v>3.34,0&lt;=3.36,0</v>
          </cell>
          <cell r="B43">
            <v>33</v>
          </cell>
          <cell r="C43">
            <v>227</v>
          </cell>
          <cell r="D43">
            <v>37</v>
          </cell>
          <cell r="E43" t="str">
            <v>-</v>
          </cell>
          <cell r="F43">
            <v>37</v>
          </cell>
          <cell r="G43">
            <v>8.8000000000000007</v>
          </cell>
          <cell r="H43">
            <v>34</v>
          </cell>
          <cell r="I43">
            <v>14.1</v>
          </cell>
          <cell r="J43">
            <v>34</v>
          </cell>
          <cell r="K43" t="str">
            <v xml:space="preserve"> - </v>
          </cell>
          <cell r="L43">
            <v>37</v>
          </cell>
          <cell r="M43" t="str">
            <v>-</v>
          </cell>
          <cell r="N43">
            <v>37</v>
          </cell>
          <cell r="O43" t="str">
            <v>4.12,0&lt;=4.14,0</v>
          </cell>
          <cell r="P43">
            <v>33</v>
          </cell>
          <cell r="Q43">
            <v>207</v>
          </cell>
          <cell r="R43">
            <v>37</v>
          </cell>
          <cell r="S43" t="str">
            <v xml:space="preserve"> - </v>
          </cell>
          <cell r="T43">
            <v>37</v>
          </cell>
          <cell r="U43" t="str">
            <v xml:space="preserve"> - </v>
          </cell>
          <cell r="V43">
            <v>34</v>
          </cell>
          <cell r="W43">
            <v>15.4</v>
          </cell>
          <cell r="X43">
            <v>42</v>
          </cell>
          <cell r="Y43" t="str">
            <v xml:space="preserve"> - </v>
          </cell>
          <cell r="Z43">
            <v>37</v>
          </cell>
          <cell r="AA43" t="str">
            <v>-</v>
          </cell>
          <cell r="AB43">
            <v>37</v>
          </cell>
        </row>
        <row r="44">
          <cell r="A44" t="str">
            <v>3.36,0&lt;=3.38,0</v>
          </cell>
          <cell r="B44">
            <v>32</v>
          </cell>
          <cell r="C44">
            <v>228</v>
          </cell>
          <cell r="D44">
            <v>38</v>
          </cell>
          <cell r="E44">
            <v>33</v>
          </cell>
          <cell r="F44">
            <v>38</v>
          </cell>
          <cell r="G44" t="str">
            <v xml:space="preserve"> - </v>
          </cell>
          <cell r="H44">
            <v>33</v>
          </cell>
          <cell r="I44">
            <v>14.2</v>
          </cell>
          <cell r="J44">
            <v>33</v>
          </cell>
          <cell r="K44">
            <v>14</v>
          </cell>
          <cell r="L44">
            <v>38</v>
          </cell>
          <cell r="M44">
            <v>13</v>
          </cell>
          <cell r="N44">
            <v>38</v>
          </cell>
          <cell r="O44" t="str">
            <v>4.14,0&lt;=4.16,0</v>
          </cell>
          <cell r="P44">
            <v>32</v>
          </cell>
          <cell r="Q44">
            <v>208</v>
          </cell>
          <cell r="R44">
            <v>38</v>
          </cell>
          <cell r="S44">
            <v>29</v>
          </cell>
          <cell r="T44">
            <v>38</v>
          </cell>
          <cell r="U44">
            <v>9.8000000000000007</v>
          </cell>
          <cell r="V44">
            <v>33</v>
          </cell>
          <cell r="W44" t="str">
            <v xml:space="preserve"> - </v>
          </cell>
          <cell r="X44">
            <v>41</v>
          </cell>
          <cell r="Y44">
            <v>17</v>
          </cell>
          <cell r="Z44">
            <v>38</v>
          </cell>
          <cell r="AA44">
            <v>27</v>
          </cell>
          <cell r="AB44">
            <v>38</v>
          </cell>
        </row>
        <row r="45">
          <cell r="A45" t="str">
            <v>3.38,0&lt;=3.40,0</v>
          </cell>
          <cell r="B45">
            <v>31</v>
          </cell>
          <cell r="C45">
            <v>229</v>
          </cell>
          <cell r="D45">
            <v>39</v>
          </cell>
          <cell r="E45" t="str">
            <v>-</v>
          </cell>
          <cell r="F45">
            <v>39</v>
          </cell>
          <cell r="G45">
            <v>8.9</v>
          </cell>
          <cell r="H45">
            <v>32</v>
          </cell>
          <cell r="I45">
            <v>14.3</v>
          </cell>
          <cell r="J45">
            <v>32</v>
          </cell>
          <cell r="K45" t="str">
            <v>-</v>
          </cell>
          <cell r="L45">
            <v>39</v>
          </cell>
          <cell r="M45" t="str">
            <v xml:space="preserve"> - </v>
          </cell>
          <cell r="N45">
            <v>39</v>
          </cell>
          <cell r="O45" t="str">
            <v>4.16,0&lt;=4.18,0</v>
          </cell>
          <cell r="P45">
            <v>31</v>
          </cell>
          <cell r="Q45">
            <v>209</v>
          </cell>
          <cell r="R45">
            <v>39</v>
          </cell>
          <cell r="S45" t="str">
            <v>-</v>
          </cell>
          <cell r="T45">
            <v>39</v>
          </cell>
          <cell r="U45" t="str">
            <v xml:space="preserve"> - </v>
          </cell>
          <cell r="V45">
            <v>32</v>
          </cell>
          <cell r="W45">
            <v>15.5</v>
          </cell>
          <cell r="X45">
            <v>40</v>
          </cell>
          <cell r="Y45" t="str">
            <v>-</v>
          </cell>
          <cell r="Z45">
            <v>39</v>
          </cell>
          <cell r="AA45" t="str">
            <v>-</v>
          </cell>
          <cell r="AB45">
            <v>39</v>
          </cell>
        </row>
        <row r="46">
          <cell r="A46" t="str">
            <v>3.40,0&lt;=3.42,0</v>
          </cell>
          <cell r="B46">
            <v>30</v>
          </cell>
          <cell r="C46">
            <v>230</v>
          </cell>
          <cell r="D46">
            <v>40</v>
          </cell>
          <cell r="E46">
            <v>34</v>
          </cell>
          <cell r="F46">
            <v>40</v>
          </cell>
          <cell r="G46" t="str">
            <v xml:space="preserve"> - </v>
          </cell>
          <cell r="H46">
            <v>31</v>
          </cell>
          <cell r="I46">
            <v>14.4</v>
          </cell>
          <cell r="J46">
            <v>31</v>
          </cell>
          <cell r="K46" t="str">
            <v xml:space="preserve"> - </v>
          </cell>
          <cell r="L46">
            <v>40</v>
          </cell>
          <cell r="M46" t="str">
            <v xml:space="preserve"> - </v>
          </cell>
          <cell r="N46">
            <v>40</v>
          </cell>
          <cell r="O46" t="str">
            <v>4.18,0&lt;=4.20,0</v>
          </cell>
          <cell r="P46">
            <v>30</v>
          </cell>
          <cell r="Q46">
            <v>210</v>
          </cell>
          <cell r="R46">
            <v>40</v>
          </cell>
          <cell r="S46" t="str">
            <v xml:space="preserve"> - </v>
          </cell>
          <cell r="T46">
            <v>40</v>
          </cell>
          <cell r="U46">
            <v>9.9</v>
          </cell>
          <cell r="V46">
            <v>31</v>
          </cell>
          <cell r="W46" t="str">
            <v xml:space="preserve"> - </v>
          </cell>
          <cell r="X46">
            <v>39</v>
          </cell>
          <cell r="Y46" t="str">
            <v xml:space="preserve"> - </v>
          </cell>
          <cell r="Z46">
            <v>40</v>
          </cell>
          <cell r="AA46">
            <v>28</v>
          </cell>
          <cell r="AB46">
            <v>40</v>
          </cell>
        </row>
        <row r="47">
          <cell r="A47" t="str">
            <v>3.42,0&lt;=3.44,0</v>
          </cell>
          <cell r="B47">
            <v>29</v>
          </cell>
          <cell r="C47">
            <v>231</v>
          </cell>
          <cell r="D47">
            <v>41</v>
          </cell>
          <cell r="E47" t="str">
            <v>-</v>
          </cell>
          <cell r="F47">
            <v>41</v>
          </cell>
          <cell r="G47">
            <v>9</v>
          </cell>
          <cell r="H47">
            <v>30</v>
          </cell>
          <cell r="I47">
            <v>14.5</v>
          </cell>
          <cell r="J47">
            <v>30</v>
          </cell>
          <cell r="K47">
            <v>15</v>
          </cell>
          <cell r="L47">
            <v>41</v>
          </cell>
          <cell r="M47" t="str">
            <v>-</v>
          </cell>
          <cell r="N47">
            <v>41</v>
          </cell>
          <cell r="O47" t="str">
            <v>4.20,0&lt;=4.23,0</v>
          </cell>
          <cell r="P47">
            <v>29</v>
          </cell>
          <cell r="Q47">
            <v>211</v>
          </cell>
          <cell r="R47">
            <v>41</v>
          </cell>
          <cell r="S47">
            <v>30</v>
          </cell>
          <cell r="T47">
            <v>41</v>
          </cell>
          <cell r="U47" t="str">
            <v xml:space="preserve"> - </v>
          </cell>
          <cell r="V47">
            <v>30</v>
          </cell>
          <cell r="W47">
            <v>15.6</v>
          </cell>
          <cell r="X47">
            <v>38</v>
          </cell>
          <cell r="Y47">
            <v>18</v>
          </cell>
          <cell r="Z47">
            <v>41</v>
          </cell>
          <cell r="AA47" t="str">
            <v>-</v>
          </cell>
          <cell r="AB47">
            <v>41</v>
          </cell>
        </row>
        <row r="48">
          <cell r="A48" t="str">
            <v>3.44,0&lt;=3.46,0</v>
          </cell>
          <cell r="B48">
            <v>28</v>
          </cell>
          <cell r="C48">
            <v>232</v>
          </cell>
          <cell r="D48">
            <v>42</v>
          </cell>
          <cell r="E48">
            <v>35</v>
          </cell>
          <cell r="F48">
            <v>42</v>
          </cell>
          <cell r="G48" t="str">
            <v xml:space="preserve"> - </v>
          </cell>
          <cell r="H48">
            <v>29</v>
          </cell>
          <cell r="I48">
            <v>14.6</v>
          </cell>
          <cell r="J48">
            <v>29</v>
          </cell>
          <cell r="K48" t="str">
            <v xml:space="preserve"> - </v>
          </cell>
          <cell r="L48">
            <v>42</v>
          </cell>
          <cell r="M48">
            <v>14</v>
          </cell>
          <cell r="N48">
            <v>42</v>
          </cell>
          <cell r="O48" t="str">
            <v>4.23,0&lt;=4.26,0</v>
          </cell>
          <cell r="P48">
            <v>28</v>
          </cell>
          <cell r="Q48">
            <v>212</v>
          </cell>
          <cell r="R48">
            <v>42</v>
          </cell>
          <cell r="S48" t="str">
            <v>-</v>
          </cell>
          <cell r="T48">
            <v>42</v>
          </cell>
          <cell r="U48">
            <v>10</v>
          </cell>
          <cell r="V48">
            <v>29</v>
          </cell>
          <cell r="W48">
            <v>15.7</v>
          </cell>
          <cell r="X48">
            <v>37</v>
          </cell>
          <cell r="Y48" t="str">
            <v>-</v>
          </cell>
          <cell r="Z48">
            <v>42</v>
          </cell>
          <cell r="AA48">
            <v>29</v>
          </cell>
          <cell r="AB48">
            <v>42</v>
          </cell>
        </row>
        <row r="49">
          <cell r="A49" t="str">
            <v>3.46,0&lt;=3.48,0</v>
          </cell>
          <cell r="B49">
            <v>27</v>
          </cell>
          <cell r="C49">
            <v>233</v>
          </cell>
          <cell r="D49">
            <v>43</v>
          </cell>
          <cell r="E49" t="str">
            <v>-</v>
          </cell>
          <cell r="F49">
            <v>43</v>
          </cell>
          <cell r="G49">
            <v>9.1</v>
          </cell>
          <cell r="H49">
            <v>28</v>
          </cell>
          <cell r="I49">
            <v>14.7</v>
          </cell>
          <cell r="J49">
            <v>28</v>
          </cell>
          <cell r="K49" t="str">
            <v>-</v>
          </cell>
          <cell r="L49">
            <v>43</v>
          </cell>
          <cell r="M49" t="str">
            <v xml:space="preserve"> - </v>
          </cell>
          <cell r="N49">
            <v>43</v>
          </cell>
          <cell r="O49" t="str">
            <v>4.26,0&lt;=4.29,0</v>
          </cell>
          <cell r="P49">
            <v>27</v>
          </cell>
          <cell r="Q49">
            <v>213</v>
          </cell>
          <cell r="R49">
            <v>43</v>
          </cell>
          <cell r="S49" t="str">
            <v xml:space="preserve"> - </v>
          </cell>
          <cell r="T49">
            <v>43</v>
          </cell>
          <cell r="U49" t="str">
            <v xml:space="preserve"> - </v>
          </cell>
          <cell r="V49">
            <v>28</v>
          </cell>
          <cell r="W49">
            <v>15.8</v>
          </cell>
          <cell r="X49">
            <v>36</v>
          </cell>
          <cell r="Y49" t="str">
            <v xml:space="preserve"> - </v>
          </cell>
          <cell r="Z49">
            <v>43</v>
          </cell>
          <cell r="AA49" t="str">
            <v>-</v>
          </cell>
          <cell r="AB49">
            <v>43</v>
          </cell>
        </row>
        <row r="50">
          <cell r="A50" t="str">
            <v>3.48,0&lt;=3.50,0</v>
          </cell>
          <cell r="B50">
            <v>26</v>
          </cell>
          <cell r="C50">
            <v>234</v>
          </cell>
          <cell r="D50">
            <v>44</v>
          </cell>
          <cell r="E50">
            <v>36</v>
          </cell>
          <cell r="F50">
            <v>44</v>
          </cell>
          <cell r="G50" t="str">
            <v xml:space="preserve"> - </v>
          </cell>
          <cell r="H50">
            <v>27</v>
          </cell>
          <cell r="I50">
            <v>14.8</v>
          </cell>
          <cell r="J50">
            <v>27</v>
          </cell>
          <cell r="K50">
            <v>16</v>
          </cell>
          <cell r="L50">
            <v>44</v>
          </cell>
          <cell r="M50" t="str">
            <v>-</v>
          </cell>
          <cell r="N50">
            <v>44</v>
          </cell>
          <cell r="O50" t="str">
            <v>4.29,0&lt;=4.32,0</v>
          </cell>
          <cell r="P50">
            <v>26</v>
          </cell>
          <cell r="Q50">
            <v>214</v>
          </cell>
          <cell r="R50">
            <v>44</v>
          </cell>
          <cell r="S50">
            <v>31</v>
          </cell>
          <cell r="T50">
            <v>44</v>
          </cell>
          <cell r="U50">
            <v>10.1</v>
          </cell>
          <cell r="V50">
            <v>27</v>
          </cell>
          <cell r="W50">
            <v>15.9</v>
          </cell>
          <cell r="X50">
            <v>35</v>
          </cell>
          <cell r="Y50">
            <v>19</v>
          </cell>
          <cell r="Z50">
            <v>44</v>
          </cell>
          <cell r="AA50">
            <v>30</v>
          </cell>
          <cell r="AB50">
            <v>44</v>
          </cell>
        </row>
        <row r="51">
          <cell r="A51" t="str">
            <v>3.50,0&lt;=3.52,0</v>
          </cell>
          <cell r="B51">
            <v>25</v>
          </cell>
          <cell r="C51">
            <v>235</v>
          </cell>
          <cell r="D51">
            <v>45</v>
          </cell>
          <cell r="E51" t="str">
            <v>-</v>
          </cell>
          <cell r="F51">
            <v>45</v>
          </cell>
          <cell r="G51">
            <v>9.1999999999999993</v>
          </cell>
          <cell r="H51">
            <v>26</v>
          </cell>
          <cell r="I51">
            <v>14.9</v>
          </cell>
          <cell r="J51">
            <v>26</v>
          </cell>
          <cell r="K51" t="str">
            <v>-</v>
          </cell>
          <cell r="L51">
            <v>45</v>
          </cell>
          <cell r="M51" t="str">
            <v>-</v>
          </cell>
          <cell r="N51">
            <v>45</v>
          </cell>
          <cell r="O51" t="str">
            <v>4.32,0&lt;=4.35,0</v>
          </cell>
          <cell r="P51">
            <v>25</v>
          </cell>
          <cell r="Q51">
            <v>215</v>
          </cell>
          <cell r="R51">
            <v>45</v>
          </cell>
          <cell r="S51" t="str">
            <v>-</v>
          </cell>
          <cell r="T51">
            <v>45</v>
          </cell>
          <cell r="U51">
            <v>10.199999999999999</v>
          </cell>
          <cell r="V51">
            <v>26</v>
          </cell>
          <cell r="W51">
            <v>16</v>
          </cell>
          <cell r="X51">
            <v>34</v>
          </cell>
          <cell r="Y51" t="str">
            <v>-</v>
          </cell>
          <cell r="Z51">
            <v>45</v>
          </cell>
          <cell r="AA51" t="str">
            <v>-</v>
          </cell>
          <cell r="AB51">
            <v>45</v>
          </cell>
        </row>
        <row r="52">
          <cell r="A52" t="str">
            <v>3.52,0&lt;=3.55,0</v>
          </cell>
          <cell r="B52">
            <v>24</v>
          </cell>
          <cell r="C52">
            <v>236</v>
          </cell>
          <cell r="D52">
            <v>46</v>
          </cell>
          <cell r="E52" t="str">
            <v xml:space="preserve"> - </v>
          </cell>
          <cell r="F52">
            <v>46</v>
          </cell>
          <cell r="G52" t="str">
            <v xml:space="preserve"> - </v>
          </cell>
          <cell r="H52">
            <v>25</v>
          </cell>
          <cell r="I52">
            <v>15</v>
          </cell>
          <cell r="J52">
            <v>25</v>
          </cell>
          <cell r="K52" t="str">
            <v xml:space="preserve"> - </v>
          </cell>
          <cell r="L52">
            <v>46</v>
          </cell>
          <cell r="M52">
            <v>15</v>
          </cell>
          <cell r="N52">
            <v>46</v>
          </cell>
          <cell r="O52" t="str">
            <v>4.35,0&lt;=4.38,0</v>
          </cell>
          <cell r="P52">
            <v>24</v>
          </cell>
          <cell r="Q52">
            <v>216</v>
          </cell>
          <cell r="R52">
            <v>46</v>
          </cell>
          <cell r="S52" t="str">
            <v>-</v>
          </cell>
          <cell r="T52">
            <v>46</v>
          </cell>
          <cell r="U52">
            <v>10.3</v>
          </cell>
          <cell r="V52">
            <v>25</v>
          </cell>
          <cell r="W52">
            <v>16.100000000000001</v>
          </cell>
          <cell r="X52">
            <v>33</v>
          </cell>
          <cell r="Y52" t="str">
            <v xml:space="preserve"> - </v>
          </cell>
          <cell r="Z52">
            <v>46</v>
          </cell>
          <cell r="AA52" t="str">
            <v>-</v>
          </cell>
          <cell r="AB52">
            <v>46</v>
          </cell>
        </row>
        <row r="53">
          <cell r="A53" t="str">
            <v>3.55,0&lt;=3.58,0</v>
          </cell>
          <cell r="B53">
            <v>23</v>
          </cell>
          <cell r="C53">
            <v>237</v>
          </cell>
          <cell r="D53">
            <v>47</v>
          </cell>
          <cell r="E53">
            <v>37</v>
          </cell>
          <cell r="F53">
            <v>47</v>
          </cell>
          <cell r="G53">
            <v>9.3000000000000007</v>
          </cell>
          <cell r="H53">
            <v>24</v>
          </cell>
          <cell r="I53">
            <v>15.1</v>
          </cell>
          <cell r="J53">
            <v>24</v>
          </cell>
          <cell r="K53">
            <v>17</v>
          </cell>
          <cell r="L53">
            <v>47</v>
          </cell>
          <cell r="M53" t="str">
            <v xml:space="preserve"> - </v>
          </cell>
          <cell r="N53">
            <v>47</v>
          </cell>
          <cell r="O53" t="str">
            <v>4.38,0&lt;=4.41,0</v>
          </cell>
          <cell r="P53">
            <v>23</v>
          </cell>
          <cell r="Q53">
            <v>217</v>
          </cell>
          <cell r="R53">
            <v>47</v>
          </cell>
          <cell r="S53">
            <v>32</v>
          </cell>
          <cell r="T53">
            <v>47</v>
          </cell>
          <cell r="U53">
            <v>10.4</v>
          </cell>
          <cell r="V53">
            <v>24</v>
          </cell>
          <cell r="W53">
            <v>16.2</v>
          </cell>
          <cell r="X53">
            <v>32</v>
          </cell>
          <cell r="Y53">
            <v>20</v>
          </cell>
          <cell r="Z53">
            <v>47</v>
          </cell>
          <cell r="AA53">
            <v>31</v>
          </cell>
          <cell r="AB53">
            <v>47</v>
          </cell>
        </row>
        <row r="54">
          <cell r="A54" t="str">
            <v>3.58,0&lt;=4.01,0</v>
          </cell>
          <cell r="B54">
            <v>22</v>
          </cell>
          <cell r="C54">
            <v>238</v>
          </cell>
          <cell r="D54">
            <v>48</v>
          </cell>
          <cell r="E54" t="str">
            <v xml:space="preserve"> - </v>
          </cell>
          <cell r="F54">
            <v>48</v>
          </cell>
          <cell r="G54" t="str">
            <v xml:space="preserve"> - </v>
          </cell>
          <cell r="H54">
            <v>23</v>
          </cell>
          <cell r="I54">
            <v>15.2</v>
          </cell>
          <cell r="J54">
            <v>23</v>
          </cell>
          <cell r="K54" t="str">
            <v xml:space="preserve"> - </v>
          </cell>
          <cell r="L54">
            <v>48</v>
          </cell>
          <cell r="M54" t="str">
            <v xml:space="preserve"> - </v>
          </cell>
          <cell r="N54">
            <v>48</v>
          </cell>
          <cell r="O54" t="str">
            <v>4.41,0&lt;=4.44,0</v>
          </cell>
          <cell r="P54">
            <v>22</v>
          </cell>
          <cell r="Q54">
            <v>218</v>
          </cell>
          <cell r="R54">
            <v>48</v>
          </cell>
          <cell r="S54" t="str">
            <v>-</v>
          </cell>
          <cell r="T54">
            <v>48</v>
          </cell>
          <cell r="U54">
            <v>10.5</v>
          </cell>
          <cell r="V54">
            <v>23</v>
          </cell>
          <cell r="W54">
            <v>16.3</v>
          </cell>
          <cell r="X54">
            <v>31</v>
          </cell>
          <cell r="Y54" t="str">
            <v xml:space="preserve"> - </v>
          </cell>
          <cell r="Z54">
            <v>48</v>
          </cell>
          <cell r="AA54" t="str">
            <v>-</v>
          </cell>
          <cell r="AB54">
            <v>48</v>
          </cell>
        </row>
        <row r="55">
          <cell r="A55" t="str">
            <v>4.01,0&lt;=4.04,0</v>
          </cell>
          <cell r="B55">
            <v>21</v>
          </cell>
          <cell r="C55">
            <v>239</v>
          </cell>
          <cell r="D55">
            <v>49</v>
          </cell>
          <cell r="E55" t="str">
            <v>-</v>
          </cell>
          <cell r="F55">
            <v>49</v>
          </cell>
          <cell r="G55">
            <v>9.4</v>
          </cell>
          <cell r="H55">
            <v>22</v>
          </cell>
          <cell r="I55">
            <v>15.3</v>
          </cell>
          <cell r="J55">
            <v>22</v>
          </cell>
          <cell r="K55" t="str">
            <v>-</v>
          </cell>
          <cell r="L55">
            <v>49</v>
          </cell>
          <cell r="M55" t="str">
            <v>-</v>
          </cell>
          <cell r="N55">
            <v>49</v>
          </cell>
          <cell r="O55" t="str">
            <v>4.44,0&lt;=4.47,0</v>
          </cell>
          <cell r="P55">
            <v>21</v>
          </cell>
          <cell r="Q55">
            <v>219</v>
          </cell>
          <cell r="R55">
            <v>49</v>
          </cell>
          <cell r="S55" t="str">
            <v xml:space="preserve"> - </v>
          </cell>
          <cell r="T55">
            <v>49</v>
          </cell>
          <cell r="U55">
            <v>10.6</v>
          </cell>
          <cell r="V55">
            <v>22</v>
          </cell>
          <cell r="W55">
            <v>16.399999999999999</v>
          </cell>
          <cell r="X55">
            <v>30</v>
          </cell>
          <cell r="Y55" t="str">
            <v>-</v>
          </cell>
          <cell r="Z55">
            <v>49</v>
          </cell>
          <cell r="AA55" t="str">
            <v>-</v>
          </cell>
          <cell r="AB55">
            <v>49</v>
          </cell>
        </row>
        <row r="56">
          <cell r="A56" t="str">
            <v>4.04,0&lt;=4.07,0</v>
          </cell>
          <cell r="B56">
            <v>20</v>
          </cell>
          <cell r="C56">
            <v>240</v>
          </cell>
          <cell r="D56">
            <v>50</v>
          </cell>
          <cell r="E56">
            <v>38</v>
          </cell>
          <cell r="F56">
            <v>50</v>
          </cell>
          <cell r="G56" t="str">
            <v xml:space="preserve"> - </v>
          </cell>
          <cell r="H56">
            <v>21</v>
          </cell>
          <cell r="I56">
            <v>15.4</v>
          </cell>
          <cell r="J56">
            <v>21</v>
          </cell>
          <cell r="K56">
            <v>18</v>
          </cell>
          <cell r="L56">
            <v>50</v>
          </cell>
          <cell r="M56">
            <v>16</v>
          </cell>
          <cell r="N56">
            <v>50</v>
          </cell>
          <cell r="O56" t="str">
            <v>4.47,0&lt;=4.50,0</v>
          </cell>
          <cell r="P56">
            <v>20</v>
          </cell>
          <cell r="Q56">
            <v>220</v>
          </cell>
          <cell r="R56">
            <v>50</v>
          </cell>
          <cell r="S56">
            <v>33</v>
          </cell>
          <cell r="T56">
            <v>50</v>
          </cell>
          <cell r="U56">
            <v>10.7</v>
          </cell>
          <cell r="V56">
            <v>21</v>
          </cell>
          <cell r="W56">
            <v>16.5</v>
          </cell>
          <cell r="X56">
            <v>29</v>
          </cell>
          <cell r="Y56">
            <v>21</v>
          </cell>
          <cell r="Z56">
            <v>50</v>
          </cell>
          <cell r="AA56">
            <v>32</v>
          </cell>
          <cell r="AB56">
            <v>50</v>
          </cell>
        </row>
        <row r="57">
          <cell r="A57" t="str">
            <v>4.07,0&lt;=4.10,0</v>
          </cell>
          <cell r="B57">
            <v>19</v>
          </cell>
          <cell r="C57">
            <v>241</v>
          </cell>
          <cell r="D57">
            <v>51</v>
          </cell>
          <cell r="E57" t="str">
            <v>-</v>
          </cell>
          <cell r="F57">
            <v>51</v>
          </cell>
          <cell r="G57">
            <v>9.5</v>
          </cell>
          <cell r="H57">
            <v>20</v>
          </cell>
          <cell r="I57">
            <v>15.5</v>
          </cell>
          <cell r="J57">
            <v>20</v>
          </cell>
          <cell r="K57" t="str">
            <v>-</v>
          </cell>
          <cell r="L57">
            <v>51</v>
          </cell>
          <cell r="M57" t="str">
            <v xml:space="preserve"> - </v>
          </cell>
          <cell r="N57">
            <v>51</v>
          </cell>
          <cell r="O57" t="str">
            <v>4.50,0&lt;=4.53,0</v>
          </cell>
          <cell r="P57">
            <v>19</v>
          </cell>
          <cell r="Q57">
            <v>221</v>
          </cell>
          <cell r="R57">
            <v>51</v>
          </cell>
          <cell r="S57" t="str">
            <v>-</v>
          </cell>
          <cell r="T57">
            <v>51</v>
          </cell>
          <cell r="U57">
            <v>10.8</v>
          </cell>
          <cell r="V57">
            <v>20</v>
          </cell>
          <cell r="W57">
            <v>16.600000000000001</v>
          </cell>
          <cell r="X57">
            <v>28</v>
          </cell>
          <cell r="Y57" t="str">
            <v>-</v>
          </cell>
          <cell r="Z57">
            <v>51</v>
          </cell>
          <cell r="AA57" t="str">
            <v>-</v>
          </cell>
          <cell r="AB57">
            <v>51</v>
          </cell>
        </row>
        <row r="58">
          <cell r="A58" t="str">
            <v>4.10,0&lt;=4.13,0</v>
          </cell>
          <cell r="B58">
            <v>18</v>
          </cell>
          <cell r="C58">
            <v>242</v>
          </cell>
          <cell r="D58">
            <v>52</v>
          </cell>
          <cell r="E58" t="str">
            <v xml:space="preserve"> - </v>
          </cell>
          <cell r="F58">
            <v>52</v>
          </cell>
          <cell r="G58" t="str">
            <v xml:space="preserve"> - </v>
          </cell>
          <cell r="H58">
            <v>19</v>
          </cell>
          <cell r="I58">
            <v>15.6</v>
          </cell>
          <cell r="J58">
            <v>19</v>
          </cell>
          <cell r="K58">
            <v>19</v>
          </cell>
          <cell r="L58">
            <v>52</v>
          </cell>
          <cell r="M58" t="str">
            <v>-</v>
          </cell>
          <cell r="N58">
            <v>52</v>
          </cell>
          <cell r="O58" t="str">
            <v>4.53,0&lt;=4.56,0</v>
          </cell>
          <cell r="P58">
            <v>18</v>
          </cell>
          <cell r="Q58">
            <v>222</v>
          </cell>
          <cell r="R58">
            <v>52</v>
          </cell>
          <cell r="S58">
            <v>34</v>
          </cell>
          <cell r="T58">
            <v>52</v>
          </cell>
          <cell r="U58">
            <v>10.9</v>
          </cell>
          <cell r="V58">
            <v>19</v>
          </cell>
          <cell r="W58">
            <v>16.7</v>
          </cell>
          <cell r="X58">
            <v>27</v>
          </cell>
          <cell r="Y58">
            <v>22</v>
          </cell>
          <cell r="Z58">
            <v>52</v>
          </cell>
          <cell r="AA58">
            <v>33</v>
          </cell>
          <cell r="AB58">
            <v>52</v>
          </cell>
        </row>
        <row r="59">
          <cell r="A59" t="str">
            <v>4.13,0&lt;=4.16,0</v>
          </cell>
          <cell r="B59">
            <v>17</v>
          </cell>
          <cell r="C59">
            <v>243</v>
          </cell>
          <cell r="D59">
            <v>53</v>
          </cell>
          <cell r="E59">
            <v>39</v>
          </cell>
          <cell r="F59">
            <v>53</v>
          </cell>
          <cell r="G59">
            <v>9.6</v>
          </cell>
          <cell r="H59">
            <v>18</v>
          </cell>
          <cell r="I59">
            <v>15.7</v>
          </cell>
          <cell r="J59">
            <v>18</v>
          </cell>
          <cell r="K59" t="str">
            <v>-</v>
          </cell>
          <cell r="L59">
            <v>53</v>
          </cell>
          <cell r="M59" t="str">
            <v xml:space="preserve"> - </v>
          </cell>
          <cell r="N59">
            <v>53</v>
          </cell>
          <cell r="O59" t="str">
            <v>4.56,0&lt;=4.59,0</v>
          </cell>
          <cell r="P59">
            <v>17</v>
          </cell>
          <cell r="Q59">
            <v>224</v>
          </cell>
          <cell r="R59">
            <v>53</v>
          </cell>
          <cell r="S59" t="str">
            <v>-</v>
          </cell>
          <cell r="T59">
            <v>53</v>
          </cell>
          <cell r="U59">
            <v>11</v>
          </cell>
          <cell r="V59">
            <v>18</v>
          </cell>
          <cell r="W59">
            <v>16.8</v>
          </cell>
          <cell r="X59">
            <v>26</v>
          </cell>
          <cell r="Y59" t="str">
            <v>-</v>
          </cell>
          <cell r="Z59">
            <v>53</v>
          </cell>
          <cell r="AA59" t="str">
            <v>-</v>
          </cell>
          <cell r="AB59">
            <v>53</v>
          </cell>
        </row>
        <row r="60">
          <cell r="A60" t="str">
            <v>4.16,0&lt;=4.20,0</v>
          </cell>
          <cell r="B60">
            <v>16</v>
          </cell>
          <cell r="C60">
            <v>244</v>
          </cell>
          <cell r="D60">
            <v>54</v>
          </cell>
          <cell r="E60" t="str">
            <v>-</v>
          </cell>
          <cell r="F60">
            <v>54</v>
          </cell>
          <cell r="G60" t="str">
            <v xml:space="preserve"> - </v>
          </cell>
          <cell r="H60">
            <v>17</v>
          </cell>
          <cell r="I60">
            <v>15.8</v>
          </cell>
          <cell r="J60">
            <v>17</v>
          </cell>
          <cell r="K60">
            <v>20</v>
          </cell>
          <cell r="L60">
            <v>54</v>
          </cell>
          <cell r="M60">
            <v>17</v>
          </cell>
          <cell r="N60">
            <v>54</v>
          </cell>
          <cell r="O60" t="str">
            <v>4.59,0&lt;=5.02,0</v>
          </cell>
          <cell r="P60">
            <v>16</v>
          </cell>
          <cell r="Q60">
            <v>228</v>
          </cell>
          <cell r="R60">
            <v>55</v>
          </cell>
          <cell r="S60">
            <v>35</v>
          </cell>
          <cell r="T60">
            <v>54</v>
          </cell>
          <cell r="U60">
            <v>11.1</v>
          </cell>
          <cell r="V60">
            <v>17</v>
          </cell>
          <cell r="W60">
            <v>16.899999999999999</v>
          </cell>
          <cell r="X60">
            <v>25</v>
          </cell>
          <cell r="Y60">
            <v>23</v>
          </cell>
          <cell r="Z60">
            <v>54</v>
          </cell>
          <cell r="AA60">
            <v>34</v>
          </cell>
          <cell r="AB60">
            <v>54</v>
          </cell>
        </row>
        <row r="61">
          <cell r="A61" t="str">
            <v>4.20,0&lt;=4.24,0</v>
          </cell>
          <cell r="B61">
            <v>15</v>
          </cell>
          <cell r="C61">
            <v>245</v>
          </cell>
          <cell r="D61">
            <v>55</v>
          </cell>
          <cell r="E61" t="str">
            <v>-</v>
          </cell>
          <cell r="F61">
            <v>55</v>
          </cell>
          <cell r="G61">
            <v>9.6999999999999993</v>
          </cell>
          <cell r="H61">
            <v>16</v>
          </cell>
          <cell r="I61">
            <v>15.9</v>
          </cell>
          <cell r="J61">
            <v>16</v>
          </cell>
          <cell r="K61" t="str">
            <v>-</v>
          </cell>
          <cell r="L61">
            <v>55</v>
          </cell>
          <cell r="M61" t="str">
            <v>-</v>
          </cell>
          <cell r="N61">
            <v>55</v>
          </cell>
          <cell r="O61" t="str">
            <v>5.02,0&lt;=5.05,0</v>
          </cell>
          <cell r="P61">
            <v>15</v>
          </cell>
          <cell r="Q61">
            <v>230</v>
          </cell>
          <cell r="R61">
            <v>56</v>
          </cell>
          <cell r="S61" t="str">
            <v>-</v>
          </cell>
          <cell r="T61">
            <v>55</v>
          </cell>
          <cell r="U61">
            <v>11.2</v>
          </cell>
          <cell r="V61">
            <v>16</v>
          </cell>
          <cell r="W61">
            <v>17</v>
          </cell>
          <cell r="X61">
            <v>24</v>
          </cell>
          <cell r="Y61" t="str">
            <v>-</v>
          </cell>
          <cell r="Z61">
            <v>55</v>
          </cell>
          <cell r="AA61">
            <v>35</v>
          </cell>
          <cell r="AB61">
            <v>55</v>
          </cell>
        </row>
        <row r="62">
          <cell r="A62" t="str">
            <v>4.24,0&lt;=4.28,0</v>
          </cell>
          <cell r="B62">
            <v>14</v>
          </cell>
          <cell r="C62">
            <v>246</v>
          </cell>
          <cell r="D62">
            <v>56</v>
          </cell>
          <cell r="E62">
            <v>40</v>
          </cell>
          <cell r="F62">
            <v>56</v>
          </cell>
          <cell r="G62" t="str">
            <v xml:space="preserve"> - </v>
          </cell>
          <cell r="H62">
            <v>15</v>
          </cell>
          <cell r="I62">
            <v>16</v>
          </cell>
          <cell r="J62">
            <v>15</v>
          </cell>
          <cell r="K62">
            <v>21</v>
          </cell>
          <cell r="L62">
            <v>56</v>
          </cell>
          <cell r="M62" t="str">
            <v xml:space="preserve"> - </v>
          </cell>
          <cell r="N62">
            <v>56</v>
          </cell>
          <cell r="O62" t="str">
            <v>5.05,0&lt;=5.09,0</v>
          </cell>
          <cell r="P62">
            <v>14</v>
          </cell>
          <cell r="Q62">
            <v>232</v>
          </cell>
          <cell r="R62">
            <v>57</v>
          </cell>
          <cell r="S62">
            <v>36</v>
          </cell>
          <cell r="T62">
            <v>56</v>
          </cell>
          <cell r="U62">
            <v>11.3</v>
          </cell>
          <cell r="V62">
            <v>15</v>
          </cell>
          <cell r="W62">
            <v>17.100000000000001</v>
          </cell>
          <cell r="X62">
            <v>23</v>
          </cell>
          <cell r="Y62">
            <v>24</v>
          </cell>
          <cell r="Z62">
            <v>56</v>
          </cell>
          <cell r="AA62">
            <v>36</v>
          </cell>
          <cell r="AB62">
            <v>56</v>
          </cell>
        </row>
        <row r="63">
          <cell r="A63" t="str">
            <v>4.28,0&lt;=4.32,0</v>
          </cell>
          <cell r="B63">
            <v>13</v>
          </cell>
          <cell r="C63">
            <v>247</v>
          </cell>
          <cell r="D63">
            <v>57</v>
          </cell>
          <cell r="E63" t="str">
            <v>-</v>
          </cell>
          <cell r="F63">
            <v>57</v>
          </cell>
          <cell r="G63">
            <v>9.8000000000000007</v>
          </cell>
          <cell r="H63">
            <v>14</v>
          </cell>
          <cell r="I63">
            <v>16.100000000000001</v>
          </cell>
          <cell r="J63">
            <v>14</v>
          </cell>
          <cell r="K63" t="str">
            <v>-</v>
          </cell>
          <cell r="L63">
            <v>57</v>
          </cell>
          <cell r="M63">
            <v>18</v>
          </cell>
          <cell r="N63">
            <v>57</v>
          </cell>
          <cell r="O63" t="str">
            <v>5.09,0&lt;=5.13,0</v>
          </cell>
          <cell r="P63">
            <v>13</v>
          </cell>
          <cell r="Q63">
            <v>234</v>
          </cell>
          <cell r="R63">
            <v>58</v>
          </cell>
          <cell r="S63" t="str">
            <v>-</v>
          </cell>
          <cell r="T63">
            <v>57</v>
          </cell>
          <cell r="U63">
            <v>11.4</v>
          </cell>
          <cell r="V63">
            <v>14</v>
          </cell>
          <cell r="W63">
            <v>17.2</v>
          </cell>
          <cell r="X63">
            <v>22</v>
          </cell>
          <cell r="Y63" t="str">
            <v>-</v>
          </cell>
          <cell r="Z63">
            <v>57</v>
          </cell>
          <cell r="AA63">
            <v>37</v>
          </cell>
          <cell r="AB63">
            <v>57</v>
          </cell>
        </row>
        <row r="64">
          <cell r="A64" t="str">
            <v>4.32,0&lt;=4.36,0</v>
          </cell>
          <cell r="B64">
            <v>12</v>
          </cell>
          <cell r="C64">
            <v>249</v>
          </cell>
          <cell r="D64">
            <v>58</v>
          </cell>
          <cell r="E64">
            <v>41</v>
          </cell>
          <cell r="F64">
            <v>58</v>
          </cell>
          <cell r="G64" t="str">
            <v xml:space="preserve"> - </v>
          </cell>
          <cell r="H64">
            <v>13</v>
          </cell>
          <cell r="I64">
            <v>16.2</v>
          </cell>
          <cell r="J64">
            <v>14</v>
          </cell>
          <cell r="K64">
            <v>22</v>
          </cell>
          <cell r="L64">
            <v>58</v>
          </cell>
          <cell r="M64" t="str">
            <v>-</v>
          </cell>
          <cell r="N64">
            <v>58</v>
          </cell>
          <cell r="O64" t="str">
            <v>5.13,0&lt;=5.17,0</v>
          </cell>
          <cell r="P64">
            <v>12</v>
          </cell>
          <cell r="Q64">
            <v>236</v>
          </cell>
          <cell r="R64">
            <v>59</v>
          </cell>
          <cell r="S64">
            <v>37</v>
          </cell>
          <cell r="T64">
            <v>58</v>
          </cell>
          <cell r="U64">
            <v>11.5</v>
          </cell>
          <cell r="V64">
            <v>13</v>
          </cell>
          <cell r="W64">
            <v>17.3</v>
          </cell>
          <cell r="X64">
            <v>21</v>
          </cell>
          <cell r="Y64">
            <v>25</v>
          </cell>
          <cell r="Z64">
            <v>58</v>
          </cell>
          <cell r="AA64">
            <v>38</v>
          </cell>
          <cell r="AB64">
            <v>58</v>
          </cell>
        </row>
        <row r="65">
          <cell r="A65" t="str">
            <v>4.36,0&lt;=4.40,0</v>
          </cell>
          <cell r="B65">
            <v>11</v>
          </cell>
          <cell r="C65">
            <v>251</v>
          </cell>
          <cell r="D65">
            <v>59</v>
          </cell>
          <cell r="E65" t="str">
            <v>-</v>
          </cell>
          <cell r="F65">
            <v>59</v>
          </cell>
          <cell r="G65">
            <v>9.9</v>
          </cell>
          <cell r="H65">
            <v>12</v>
          </cell>
          <cell r="I65">
            <v>16.3</v>
          </cell>
          <cell r="J65">
            <v>13</v>
          </cell>
          <cell r="K65" t="str">
            <v>-</v>
          </cell>
          <cell r="L65">
            <v>59</v>
          </cell>
          <cell r="M65">
            <v>19</v>
          </cell>
          <cell r="N65">
            <v>59</v>
          </cell>
          <cell r="O65" t="str">
            <v>5.17,0&lt;=5.21,0</v>
          </cell>
          <cell r="P65">
            <v>11</v>
          </cell>
          <cell r="Q65">
            <v>236</v>
          </cell>
          <cell r="R65">
            <v>54</v>
          </cell>
          <cell r="S65" t="str">
            <v>-</v>
          </cell>
          <cell r="T65">
            <v>59</v>
          </cell>
          <cell r="U65">
            <v>11.6</v>
          </cell>
          <cell r="V65">
            <v>12</v>
          </cell>
          <cell r="W65">
            <v>17.399999999999999</v>
          </cell>
          <cell r="X65">
            <v>20</v>
          </cell>
          <cell r="Y65" t="str">
            <v>-</v>
          </cell>
          <cell r="Z65">
            <v>59</v>
          </cell>
          <cell r="AA65">
            <v>39</v>
          </cell>
          <cell r="AB65">
            <v>59</v>
          </cell>
        </row>
        <row r="66">
          <cell r="A66" t="str">
            <v>4.40,0&lt;=4.44,0</v>
          </cell>
          <cell r="B66">
            <v>10</v>
          </cell>
          <cell r="C66">
            <v>253</v>
          </cell>
          <cell r="D66">
            <v>60</v>
          </cell>
          <cell r="E66">
            <v>42</v>
          </cell>
          <cell r="F66">
            <v>60</v>
          </cell>
          <cell r="G66" t="str">
            <v xml:space="preserve"> - </v>
          </cell>
          <cell r="H66">
            <v>11</v>
          </cell>
          <cell r="I66">
            <v>16.399999999999999</v>
          </cell>
          <cell r="J66">
            <v>13</v>
          </cell>
          <cell r="K66">
            <v>23</v>
          </cell>
          <cell r="L66">
            <v>60</v>
          </cell>
          <cell r="M66" t="str">
            <v xml:space="preserve"> - </v>
          </cell>
          <cell r="N66">
            <v>60</v>
          </cell>
          <cell r="O66" t="str">
            <v>5.21,0&lt;=5.25,0</v>
          </cell>
          <cell r="P66">
            <v>10</v>
          </cell>
          <cell r="Q66">
            <v>238</v>
          </cell>
          <cell r="R66">
            <v>60</v>
          </cell>
          <cell r="S66">
            <v>38</v>
          </cell>
          <cell r="T66">
            <v>60</v>
          </cell>
          <cell r="U66">
            <v>11.7</v>
          </cell>
          <cell r="V66">
            <v>11</v>
          </cell>
          <cell r="W66">
            <v>17.5</v>
          </cell>
          <cell r="X66">
            <v>19</v>
          </cell>
          <cell r="Y66">
            <v>26</v>
          </cell>
          <cell r="Z66">
            <v>60</v>
          </cell>
          <cell r="AA66">
            <v>40</v>
          </cell>
          <cell r="AB66">
            <v>60</v>
          </cell>
        </row>
        <row r="67">
          <cell r="A67" t="str">
            <v>4.44,0&lt;=4.48,0</v>
          </cell>
          <cell r="B67">
            <v>9</v>
          </cell>
          <cell r="C67">
            <v>255</v>
          </cell>
          <cell r="D67">
            <v>61</v>
          </cell>
          <cell r="E67" t="str">
            <v>-</v>
          </cell>
          <cell r="F67">
            <v>61</v>
          </cell>
          <cell r="G67">
            <v>10</v>
          </cell>
          <cell r="H67">
            <v>10</v>
          </cell>
          <cell r="I67">
            <v>16.5</v>
          </cell>
          <cell r="J67">
            <v>12</v>
          </cell>
          <cell r="K67" t="str">
            <v>-</v>
          </cell>
          <cell r="L67">
            <v>61</v>
          </cell>
          <cell r="M67">
            <v>20</v>
          </cell>
          <cell r="N67">
            <v>61</v>
          </cell>
          <cell r="O67" t="str">
            <v>5.25,0&lt;=5.29,0</v>
          </cell>
          <cell r="P67">
            <v>9</v>
          </cell>
          <cell r="Q67">
            <v>240</v>
          </cell>
          <cell r="R67">
            <v>61</v>
          </cell>
          <cell r="S67" t="str">
            <v>-</v>
          </cell>
          <cell r="T67">
            <v>61</v>
          </cell>
          <cell r="U67">
            <v>11.8</v>
          </cell>
          <cell r="V67">
            <v>10</v>
          </cell>
          <cell r="W67">
            <v>17.600000000000001</v>
          </cell>
          <cell r="X67">
            <v>18</v>
          </cell>
          <cell r="Y67" t="str">
            <v>-</v>
          </cell>
          <cell r="Z67">
            <v>61</v>
          </cell>
          <cell r="AA67">
            <v>42</v>
          </cell>
          <cell r="AB67">
            <v>61</v>
          </cell>
        </row>
        <row r="68">
          <cell r="A68" t="str">
            <v>4.48,0&lt;=4.52,0</v>
          </cell>
          <cell r="B68">
            <v>8</v>
          </cell>
          <cell r="C68">
            <v>257</v>
          </cell>
          <cell r="D68">
            <v>62</v>
          </cell>
          <cell r="E68">
            <v>43</v>
          </cell>
          <cell r="F68">
            <v>62</v>
          </cell>
          <cell r="G68">
            <v>10.1</v>
          </cell>
          <cell r="H68">
            <v>9</v>
          </cell>
          <cell r="I68">
            <v>16.600000000000001</v>
          </cell>
          <cell r="J68">
            <v>12</v>
          </cell>
          <cell r="K68">
            <v>24</v>
          </cell>
          <cell r="L68">
            <v>62</v>
          </cell>
          <cell r="M68">
            <v>21</v>
          </cell>
          <cell r="N68">
            <v>62</v>
          </cell>
          <cell r="O68" t="str">
            <v>5.29,0&lt;=5.33,0</v>
          </cell>
          <cell r="P68">
            <v>8</v>
          </cell>
          <cell r="Q68">
            <v>242</v>
          </cell>
          <cell r="R68">
            <v>62</v>
          </cell>
          <cell r="S68">
            <v>39</v>
          </cell>
          <cell r="T68">
            <v>62</v>
          </cell>
          <cell r="U68">
            <v>11.9</v>
          </cell>
          <cell r="V68">
            <v>9</v>
          </cell>
          <cell r="W68">
            <v>17.7</v>
          </cell>
          <cell r="X68">
            <v>18</v>
          </cell>
          <cell r="Y68">
            <v>27</v>
          </cell>
          <cell r="Z68">
            <v>62</v>
          </cell>
          <cell r="AA68">
            <v>44</v>
          </cell>
          <cell r="AB68">
            <v>62</v>
          </cell>
        </row>
        <row r="69">
          <cell r="A69" t="str">
            <v>4.52,0&lt;=4.56,0</v>
          </cell>
          <cell r="B69">
            <v>7</v>
          </cell>
          <cell r="C69">
            <v>259</v>
          </cell>
          <cell r="D69">
            <v>63</v>
          </cell>
          <cell r="E69" t="str">
            <v>-</v>
          </cell>
          <cell r="F69">
            <v>63</v>
          </cell>
          <cell r="G69">
            <v>10.199999999999999</v>
          </cell>
          <cell r="H69">
            <v>8</v>
          </cell>
          <cell r="I69">
            <v>16.7</v>
          </cell>
          <cell r="J69">
            <v>11</v>
          </cell>
          <cell r="K69">
            <v>25</v>
          </cell>
          <cell r="L69">
            <v>63</v>
          </cell>
          <cell r="M69">
            <v>22</v>
          </cell>
          <cell r="N69">
            <v>63</v>
          </cell>
          <cell r="O69" t="str">
            <v>5.33,0&lt;=5.37,0</v>
          </cell>
          <cell r="P69">
            <v>7</v>
          </cell>
          <cell r="Q69">
            <v>244</v>
          </cell>
          <cell r="R69">
            <v>63</v>
          </cell>
          <cell r="S69" t="str">
            <v>-</v>
          </cell>
          <cell r="T69">
            <v>63</v>
          </cell>
          <cell r="U69">
            <v>12</v>
          </cell>
          <cell r="V69">
            <v>8</v>
          </cell>
          <cell r="W69">
            <v>17.8</v>
          </cell>
          <cell r="X69">
            <v>17</v>
          </cell>
          <cell r="Y69">
            <v>28</v>
          </cell>
          <cell r="Z69">
            <v>63</v>
          </cell>
          <cell r="AA69">
            <v>46</v>
          </cell>
          <cell r="AB69">
            <v>63</v>
          </cell>
        </row>
        <row r="70">
          <cell r="A70" t="str">
            <v>4.56,0&lt;=5.00,0</v>
          </cell>
          <cell r="B70">
            <v>6</v>
          </cell>
          <cell r="C70">
            <v>261</v>
          </cell>
          <cell r="D70">
            <v>64</v>
          </cell>
          <cell r="E70">
            <v>44</v>
          </cell>
          <cell r="F70">
            <v>64</v>
          </cell>
          <cell r="G70">
            <v>10.3</v>
          </cell>
          <cell r="H70">
            <v>7</v>
          </cell>
          <cell r="I70">
            <v>16.8</v>
          </cell>
          <cell r="J70">
            <v>11</v>
          </cell>
          <cell r="K70">
            <v>26</v>
          </cell>
          <cell r="L70">
            <v>64</v>
          </cell>
          <cell r="M70">
            <v>23</v>
          </cell>
          <cell r="N70">
            <v>64</v>
          </cell>
          <cell r="O70" t="str">
            <v>5.37,0&lt;=5.41,0</v>
          </cell>
          <cell r="P70">
            <v>6</v>
          </cell>
          <cell r="Q70">
            <v>246</v>
          </cell>
          <cell r="R70">
            <v>64</v>
          </cell>
          <cell r="S70">
            <v>40</v>
          </cell>
          <cell r="T70">
            <v>64</v>
          </cell>
          <cell r="U70">
            <v>12.1</v>
          </cell>
          <cell r="V70">
            <v>7</v>
          </cell>
          <cell r="W70">
            <v>17.899999999999999</v>
          </cell>
          <cell r="X70">
            <v>17</v>
          </cell>
          <cell r="Y70">
            <v>29</v>
          </cell>
          <cell r="Z70">
            <v>64</v>
          </cell>
          <cell r="AA70">
            <v>48</v>
          </cell>
          <cell r="AB70">
            <v>64</v>
          </cell>
        </row>
        <row r="71">
          <cell r="A71" t="str">
            <v>5.00,0&lt;=5.05,0</v>
          </cell>
          <cell r="B71">
            <v>5</v>
          </cell>
          <cell r="C71">
            <v>263</v>
          </cell>
          <cell r="D71">
            <v>65</v>
          </cell>
          <cell r="E71" t="str">
            <v>-</v>
          </cell>
          <cell r="F71">
            <v>65</v>
          </cell>
          <cell r="G71">
            <v>10.4</v>
          </cell>
          <cell r="H71">
            <v>6</v>
          </cell>
          <cell r="I71">
            <v>16.899999999999999</v>
          </cell>
          <cell r="J71">
            <v>10</v>
          </cell>
          <cell r="K71">
            <v>27</v>
          </cell>
          <cell r="L71">
            <v>65</v>
          </cell>
          <cell r="M71">
            <v>24</v>
          </cell>
          <cell r="N71">
            <v>65</v>
          </cell>
          <cell r="O71" t="str">
            <v>5.41,0&lt;=5.45,0</v>
          </cell>
          <cell r="P71">
            <v>5</v>
          </cell>
          <cell r="Q71">
            <v>248</v>
          </cell>
          <cell r="R71">
            <v>65</v>
          </cell>
          <cell r="S71" t="str">
            <v>-</v>
          </cell>
          <cell r="T71">
            <v>65</v>
          </cell>
          <cell r="U71">
            <v>12.2</v>
          </cell>
          <cell r="V71">
            <v>6</v>
          </cell>
          <cell r="W71">
            <v>18</v>
          </cell>
          <cell r="X71">
            <v>16</v>
          </cell>
          <cell r="Y71">
            <v>30</v>
          </cell>
          <cell r="Z71">
            <v>65</v>
          </cell>
          <cell r="AA71">
            <v>50</v>
          </cell>
          <cell r="AB71">
            <v>65</v>
          </cell>
        </row>
        <row r="72">
          <cell r="A72" t="str">
            <v>5.05,0&lt;=5.10,0</v>
          </cell>
          <cell r="B72">
            <v>4</v>
          </cell>
          <cell r="C72">
            <v>265</v>
          </cell>
          <cell r="D72">
            <v>66</v>
          </cell>
          <cell r="E72">
            <v>45</v>
          </cell>
          <cell r="F72">
            <v>66</v>
          </cell>
          <cell r="G72">
            <v>10.5</v>
          </cell>
          <cell r="H72">
            <v>5</v>
          </cell>
          <cell r="I72">
            <v>17</v>
          </cell>
          <cell r="J72">
            <v>10</v>
          </cell>
          <cell r="K72">
            <v>28</v>
          </cell>
          <cell r="L72">
            <v>66</v>
          </cell>
          <cell r="M72">
            <v>25</v>
          </cell>
          <cell r="N72">
            <v>66</v>
          </cell>
          <cell r="O72" t="str">
            <v>5.45,0&lt;=5.50,0</v>
          </cell>
          <cell r="P72">
            <v>4</v>
          </cell>
          <cell r="Q72">
            <v>250</v>
          </cell>
          <cell r="R72">
            <v>66</v>
          </cell>
          <cell r="S72">
            <v>41</v>
          </cell>
          <cell r="T72">
            <v>66</v>
          </cell>
          <cell r="U72">
            <v>12.3</v>
          </cell>
          <cell r="V72">
            <v>5</v>
          </cell>
          <cell r="W72">
            <v>18.100000000000001</v>
          </cell>
          <cell r="X72">
            <v>16</v>
          </cell>
          <cell r="Y72">
            <v>31</v>
          </cell>
          <cell r="Z72">
            <v>66</v>
          </cell>
          <cell r="AA72">
            <v>53</v>
          </cell>
          <cell r="AB72">
            <v>66</v>
          </cell>
        </row>
        <row r="73">
          <cell r="A73" t="str">
            <v>5.10,0&lt;=5.15,0</v>
          </cell>
          <cell r="B73">
            <v>3</v>
          </cell>
          <cell r="C73">
            <v>267</v>
          </cell>
          <cell r="D73">
            <v>67</v>
          </cell>
          <cell r="E73" t="str">
            <v>-</v>
          </cell>
          <cell r="F73">
            <v>67</v>
          </cell>
          <cell r="G73">
            <v>10.6</v>
          </cell>
          <cell r="H73">
            <v>4</v>
          </cell>
          <cell r="I73">
            <v>17.100000000000001</v>
          </cell>
          <cell r="J73">
            <v>9</v>
          </cell>
          <cell r="K73">
            <v>29</v>
          </cell>
          <cell r="L73">
            <v>67</v>
          </cell>
          <cell r="M73">
            <v>26</v>
          </cell>
          <cell r="N73">
            <v>67</v>
          </cell>
          <cell r="O73" t="str">
            <v>5.50,0&lt;=5.55,0</v>
          </cell>
          <cell r="P73">
            <v>3</v>
          </cell>
          <cell r="Q73">
            <v>252</v>
          </cell>
          <cell r="R73">
            <v>67</v>
          </cell>
          <cell r="S73" t="str">
            <v>-</v>
          </cell>
          <cell r="T73">
            <v>67</v>
          </cell>
          <cell r="U73">
            <v>12.4</v>
          </cell>
          <cell r="V73">
            <v>4</v>
          </cell>
          <cell r="W73">
            <v>18.2</v>
          </cell>
          <cell r="X73">
            <v>15</v>
          </cell>
          <cell r="Y73">
            <v>32</v>
          </cell>
          <cell r="Z73">
            <v>67</v>
          </cell>
          <cell r="AA73">
            <v>56</v>
          </cell>
          <cell r="AB73">
            <v>67</v>
          </cell>
        </row>
        <row r="74">
          <cell r="A74" t="str">
            <v>5.15,0&lt;=5.20,0</v>
          </cell>
          <cell r="B74">
            <v>2</v>
          </cell>
          <cell r="C74">
            <v>269</v>
          </cell>
          <cell r="D74">
            <v>68</v>
          </cell>
          <cell r="E74">
            <v>46</v>
          </cell>
          <cell r="F74">
            <v>68</v>
          </cell>
          <cell r="G74">
            <v>10.7</v>
          </cell>
          <cell r="H74">
            <v>3</v>
          </cell>
          <cell r="I74">
            <v>17.2</v>
          </cell>
          <cell r="J74">
            <v>9</v>
          </cell>
          <cell r="K74">
            <v>30</v>
          </cell>
          <cell r="L74">
            <v>68</v>
          </cell>
          <cell r="M74">
            <v>28</v>
          </cell>
          <cell r="N74">
            <v>68</v>
          </cell>
          <cell r="O74" t="str">
            <v>5.55,0&lt;=6.00,0</v>
          </cell>
          <cell r="P74">
            <v>2</v>
          </cell>
          <cell r="Q74">
            <v>254</v>
          </cell>
          <cell r="R74">
            <v>68</v>
          </cell>
          <cell r="S74">
            <v>42</v>
          </cell>
          <cell r="T74">
            <v>68</v>
          </cell>
          <cell r="U74">
            <v>12.5</v>
          </cell>
          <cell r="V74">
            <v>3</v>
          </cell>
          <cell r="W74">
            <v>18.3</v>
          </cell>
          <cell r="X74">
            <v>15</v>
          </cell>
          <cell r="Y74">
            <v>33</v>
          </cell>
          <cell r="Z74">
            <v>68</v>
          </cell>
          <cell r="AA74">
            <v>59</v>
          </cell>
          <cell r="AB74">
            <v>68</v>
          </cell>
        </row>
        <row r="75">
          <cell r="A75" t="str">
            <v>5.20,0&lt;=5.25,0</v>
          </cell>
          <cell r="B75">
            <v>1</v>
          </cell>
          <cell r="C75">
            <v>271</v>
          </cell>
          <cell r="D75">
            <v>69</v>
          </cell>
          <cell r="E75" t="str">
            <v>-</v>
          </cell>
          <cell r="F75">
            <v>69</v>
          </cell>
          <cell r="G75">
            <v>10.8</v>
          </cell>
          <cell r="H75">
            <v>3</v>
          </cell>
          <cell r="I75">
            <v>17.3</v>
          </cell>
          <cell r="J75">
            <v>8</v>
          </cell>
          <cell r="K75">
            <v>31</v>
          </cell>
          <cell r="L75">
            <v>69</v>
          </cell>
          <cell r="M75">
            <v>30</v>
          </cell>
          <cell r="N75">
            <v>69</v>
          </cell>
          <cell r="O75" t="str">
            <v>6.00,0&lt;=6.05,0</v>
          </cell>
          <cell r="P75">
            <v>1</v>
          </cell>
          <cell r="Q75">
            <v>256</v>
          </cell>
          <cell r="R75">
            <v>69</v>
          </cell>
          <cell r="S75" t="str">
            <v>-</v>
          </cell>
          <cell r="T75">
            <v>69</v>
          </cell>
          <cell r="U75">
            <v>12.6</v>
          </cell>
          <cell r="V75">
            <v>2</v>
          </cell>
          <cell r="W75">
            <v>18.399999999999999</v>
          </cell>
          <cell r="X75">
            <v>14</v>
          </cell>
          <cell r="Y75">
            <v>34</v>
          </cell>
          <cell r="Z75">
            <v>69</v>
          </cell>
          <cell r="AA75">
            <v>62</v>
          </cell>
          <cell r="AB75">
            <v>69</v>
          </cell>
        </row>
        <row r="76">
          <cell r="A76" t="str">
            <v>5.25,0</v>
          </cell>
          <cell r="B76">
            <v>1</v>
          </cell>
          <cell r="C76">
            <v>273</v>
          </cell>
          <cell r="D76">
            <v>70</v>
          </cell>
          <cell r="E76">
            <v>47</v>
          </cell>
          <cell r="F76">
            <v>70</v>
          </cell>
          <cell r="G76">
            <v>10.9</v>
          </cell>
          <cell r="H76">
            <v>2</v>
          </cell>
          <cell r="I76">
            <v>17.399999999999999</v>
          </cell>
          <cell r="J76">
            <v>8</v>
          </cell>
          <cell r="K76">
            <v>32</v>
          </cell>
          <cell r="L76">
            <v>70</v>
          </cell>
          <cell r="M76">
            <v>32</v>
          </cell>
          <cell r="N76">
            <v>70</v>
          </cell>
          <cell r="O76" t="str">
            <v>6.05,0</v>
          </cell>
          <cell r="P76">
            <v>1</v>
          </cell>
          <cell r="Q76">
            <v>258</v>
          </cell>
          <cell r="R76">
            <v>70</v>
          </cell>
          <cell r="S76">
            <v>43</v>
          </cell>
          <cell r="T76">
            <v>70</v>
          </cell>
          <cell r="U76">
            <v>12.7</v>
          </cell>
          <cell r="V76">
            <v>1</v>
          </cell>
          <cell r="W76">
            <v>18.5</v>
          </cell>
          <cell r="X76">
            <v>14</v>
          </cell>
          <cell r="Y76">
            <v>35</v>
          </cell>
          <cell r="Z76">
            <v>70</v>
          </cell>
          <cell r="AA76">
            <v>65</v>
          </cell>
          <cell r="AB76">
            <v>70</v>
          </cell>
        </row>
        <row r="77">
          <cell r="A77" t="str">
            <v>&gt;5.25,0</v>
          </cell>
          <cell r="B77">
            <v>0</v>
          </cell>
          <cell r="C77" t="str">
            <v>&gt;273</v>
          </cell>
          <cell r="D77">
            <v>70</v>
          </cell>
          <cell r="E77" t="str">
            <v>&gt;47</v>
          </cell>
          <cell r="F77">
            <v>70</v>
          </cell>
          <cell r="G77">
            <v>11</v>
          </cell>
          <cell r="H77">
            <v>2</v>
          </cell>
          <cell r="I77">
            <v>17.5</v>
          </cell>
          <cell r="J77">
            <v>7</v>
          </cell>
          <cell r="K77" t="str">
            <v>&gt;32</v>
          </cell>
          <cell r="L77">
            <v>70</v>
          </cell>
          <cell r="M77" t="str">
            <v>&gt;32</v>
          </cell>
          <cell r="N77">
            <v>70</v>
          </cell>
          <cell r="O77" t="str">
            <v>&gt;6.05,0</v>
          </cell>
          <cell r="P77">
            <v>0</v>
          </cell>
          <cell r="Q77" t="str">
            <v>&gt;258</v>
          </cell>
          <cell r="R77">
            <v>70</v>
          </cell>
          <cell r="S77" t="str">
            <v>&gt;43</v>
          </cell>
          <cell r="T77">
            <v>70</v>
          </cell>
          <cell r="U77" t="str">
            <v>&gt;12,7</v>
          </cell>
          <cell r="V77">
            <v>0</v>
          </cell>
          <cell r="W77">
            <v>18.600000000000001</v>
          </cell>
          <cell r="X77">
            <v>13</v>
          </cell>
          <cell r="Y77" t="str">
            <v>&gt;35</v>
          </cell>
          <cell r="Z77">
            <v>70</v>
          </cell>
          <cell r="AA77" t="str">
            <v>&gt;65</v>
          </cell>
          <cell r="AB77">
            <v>70</v>
          </cell>
        </row>
        <row r="78">
          <cell r="A78">
            <v>0</v>
          </cell>
          <cell r="B78">
            <v>0</v>
          </cell>
          <cell r="F78">
            <v>0</v>
          </cell>
          <cell r="G78">
            <v>11.1</v>
          </cell>
          <cell r="H78">
            <v>1</v>
          </cell>
          <cell r="I78">
            <v>17.600000000000001</v>
          </cell>
          <cell r="J78">
            <v>7</v>
          </cell>
          <cell r="L78">
            <v>0</v>
          </cell>
          <cell r="O78">
            <v>0</v>
          </cell>
          <cell r="P78">
            <v>0</v>
          </cell>
          <cell r="T78">
            <v>0</v>
          </cell>
          <cell r="U78">
            <v>0</v>
          </cell>
          <cell r="V78">
            <v>0</v>
          </cell>
          <cell r="W78">
            <v>18.7</v>
          </cell>
          <cell r="X78">
            <v>13</v>
          </cell>
          <cell r="Z78">
            <v>0</v>
          </cell>
        </row>
        <row r="79">
          <cell r="D79">
            <v>0</v>
          </cell>
          <cell r="F79">
            <v>0</v>
          </cell>
          <cell r="G79">
            <v>11.2</v>
          </cell>
          <cell r="H79">
            <v>1</v>
          </cell>
          <cell r="I79">
            <v>17.7</v>
          </cell>
          <cell r="J79">
            <v>6</v>
          </cell>
          <cell r="L79">
            <v>0</v>
          </cell>
          <cell r="R79">
            <v>0</v>
          </cell>
          <cell r="T79">
            <v>0</v>
          </cell>
          <cell r="W79">
            <v>18.8</v>
          </cell>
          <cell r="X79">
            <v>12</v>
          </cell>
          <cell r="Z79">
            <v>0</v>
          </cell>
        </row>
        <row r="80">
          <cell r="G80" t="str">
            <v>&gt;11,2</v>
          </cell>
          <cell r="H80">
            <v>0</v>
          </cell>
          <cell r="I80">
            <v>17.8</v>
          </cell>
          <cell r="J80">
            <v>6</v>
          </cell>
          <cell r="W80">
            <v>18.899999999999999</v>
          </cell>
          <cell r="X80">
            <v>12</v>
          </cell>
        </row>
        <row r="81">
          <cell r="G81">
            <v>0</v>
          </cell>
          <cell r="H81">
            <v>0</v>
          </cell>
          <cell r="I81">
            <v>17.899999999999999</v>
          </cell>
          <cell r="J81">
            <v>5</v>
          </cell>
          <cell r="W81">
            <v>19</v>
          </cell>
          <cell r="X81">
            <v>11</v>
          </cell>
        </row>
        <row r="82">
          <cell r="I82">
            <v>18</v>
          </cell>
          <cell r="J82">
            <v>5</v>
          </cell>
          <cell r="W82">
            <v>19.100000000000001</v>
          </cell>
          <cell r="X82">
            <v>11</v>
          </cell>
        </row>
        <row r="83">
          <cell r="I83">
            <v>18.100000000000001</v>
          </cell>
          <cell r="J83">
            <v>4</v>
          </cell>
          <cell r="W83">
            <v>19.2</v>
          </cell>
          <cell r="X83">
            <v>10</v>
          </cell>
        </row>
        <row r="84">
          <cell r="I84">
            <v>18.2</v>
          </cell>
          <cell r="J84">
            <v>4</v>
          </cell>
          <cell r="W84">
            <v>19.3</v>
          </cell>
          <cell r="X84">
            <v>10</v>
          </cell>
        </row>
        <row r="85">
          <cell r="I85">
            <v>18.3</v>
          </cell>
          <cell r="J85">
            <v>3</v>
          </cell>
          <cell r="W85">
            <v>19.399999999999999</v>
          </cell>
          <cell r="X85">
            <v>9</v>
          </cell>
        </row>
        <row r="86">
          <cell r="I86">
            <v>18.399999999999999</v>
          </cell>
          <cell r="J86">
            <v>3</v>
          </cell>
          <cell r="W86">
            <v>19.5</v>
          </cell>
          <cell r="X86">
            <v>9</v>
          </cell>
        </row>
        <row r="87">
          <cell r="I87">
            <v>18.5</v>
          </cell>
          <cell r="J87">
            <v>2</v>
          </cell>
          <cell r="W87">
            <v>19.600000000000001</v>
          </cell>
          <cell r="X87">
            <v>9</v>
          </cell>
        </row>
        <row r="88">
          <cell r="I88">
            <v>18.600000000000001</v>
          </cell>
          <cell r="J88">
            <v>2</v>
          </cell>
          <cell r="W88">
            <v>19.7</v>
          </cell>
          <cell r="X88">
            <v>8</v>
          </cell>
        </row>
        <row r="89">
          <cell r="I89">
            <v>18.7</v>
          </cell>
          <cell r="J89">
            <v>2</v>
          </cell>
          <cell r="W89">
            <v>19.8</v>
          </cell>
          <cell r="X89">
            <v>8</v>
          </cell>
        </row>
        <row r="90">
          <cell r="I90">
            <v>18.8</v>
          </cell>
          <cell r="J90">
            <v>1</v>
          </cell>
          <cell r="W90">
            <v>19.899999999999999</v>
          </cell>
          <cell r="X90">
            <v>8</v>
          </cell>
        </row>
        <row r="91">
          <cell r="I91">
            <v>18.899999999999999</v>
          </cell>
          <cell r="J91">
            <v>1</v>
          </cell>
          <cell r="W91">
            <v>20</v>
          </cell>
          <cell r="X91">
            <v>7</v>
          </cell>
        </row>
        <row r="92">
          <cell r="I92">
            <v>19</v>
          </cell>
          <cell r="J92">
            <v>1</v>
          </cell>
          <cell r="W92">
            <v>20.100000000000001</v>
          </cell>
          <cell r="X92">
            <v>7</v>
          </cell>
        </row>
        <row r="93">
          <cell r="I93">
            <v>19.100000000000001</v>
          </cell>
          <cell r="J93">
            <v>0</v>
          </cell>
          <cell r="W93">
            <v>20.2</v>
          </cell>
          <cell r="X93">
            <v>7</v>
          </cell>
        </row>
        <row r="94">
          <cell r="I94">
            <v>0</v>
          </cell>
          <cell r="J94">
            <v>0</v>
          </cell>
          <cell r="W94">
            <v>20.3</v>
          </cell>
          <cell r="X94">
            <v>6</v>
          </cell>
        </row>
        <row r="95">
          <cell r="W95">
            <v>20.399999999999999</v>
          </cell>
          <cell r="X95">
            <v>6</v>
          </cell>
        </row>
        <row r="96">
          <cell r="W96">
            <v>20.5</v>
          </cell>
          <cell r="X96">
            <v>6</v>
          </cell>
        </row>
        <row r="97">
          <cell r="W97">
            <v>20.6</v>
          </cell>
          <cell r="X97">
            <v>5</v>
          </cell>
        </row>
        <row r="98">
          <cell r="W98">
            <v>20.7</v>
          </cell>
          <cell r="X98">
            <v>5</v>
          </cell>
        </row>
        <row r="99">
          <cell r="W99">
            <v>20.8</v>
          </cell>
          <cell r="X99">
            <v>5</v>
          </cell>
        </row>
        <row r="100">
          <cell r="W100">
            <v>20.9</v>
          </cell>
          <cell r="X100">
            <v>4</v>
          </cell>
        </row>
        <row r="101">
          <cell r="W101">
            <v>21</v>
          </cell>
          <cell r="X101">
            <v>4</v>
          </cell>
        </row>
        <row r="102">
          <cell r="W102">
            <v>21.1</v>
          </cell>
          <cell r="X102">
            <v>4</v>
          </cell>
        </row>
        <row r="103">
          <cell r="W103">
            <v>21.2</v>
          </cell>
          <cell r="X103">
            <v>3</v>
          </cell>
        </row>
        <row r="104">
          <cell r="W104">
            <v>21.3</v>
          </cell>
          <cell r="X104">
            <v>3</v>
          </cell>
        </row>
        <row r="105">
          <cell r="W105">
            <v>21.4</v>
          </cell>
          <cell r="X105">
            <v>3</v>
          </cell>
        </row>
        <row r="106">
          <cell r="W106">
            <v>21.5</v>
          </cell>
          <cell r="X106">
            <v>2</v>
          </cell>
        </row>
        <row r="107">
          <cell r="W107">
            <v>21.6</v>
          </cell>
          <cell r="X107">
            <v>2</v>
          </cell>
        </row>
        <row r="108">
          <cell r="W108">
            <v>21.7</v>
          </cell>
          <cell r="X108">
            <v>2</v>
          </cell>
        </row>
        <row r="109">
          <cell r="W109">
            <v>21.8</v>
          </cell>
          <cell r="X109">
            <v>1</v>
          </cell>
        </row>
        <row r="110">
          <cell r="W110">
            <v>21.9</v>
          </cell>
          <cell r="X110">
            <v>1</v>
          </cell>
        </row>
        <row r="111">
          <cell r="W111">
            <v>22</v>
          </cell>
          <cell r="X111">
            <v>1</v>
          </cell>
        </row>
        <row r="112">
          <cell r="W112">
            <v>22.1</v>
          </cell>
          <cell r="X112">
            <v>0</v>
          </cell>
        </row>
        <row r="113">
          <cell r="W113">
            <v>0</v>
          </cell>
          <cell r="X113">
            <v>0</v>
          </cell>
        </row>
      </sheetData>
      <sheetData sheetId="10">
        <row r="5">
          <cell r="A5" t="str">
            <v>&lt;2.38,0</v>
          </cell>
          <cell r="B5">
            <v>70</v>
          </cell>
          <cell r="C5" t="str">
            <v>&gt;275</v>
          </cell>
          <cell r="D5">
            <v>70</v>
          </cell>
          <cell r="E5" t="str">
            <v>&gt;48</v>
          </cell>
          <cell r="F5">
            <v>70</v>
          </cell>
          <cell r="G5">
            <v>0</v>
          </cell>
          <cell r="H5">
            <v>0</v>
          </cell>
          <cell r="I5">
            <v>0</v>
          </cell>
          <cell r="J5">
            <v>0</v>
          </cell>
          <cell r="K5" t="str">
            <v>&gt;32</v>
          </cell>
          <cell r="L5">
            <v>70</v>
          </cell>
          <cell r="M5" t="str">
            <v>&gt;34</v>
          </cell>
          <cell r="N5">
            <v>70</v>
          </cell>
          <cell r="O5" t="str">
            <v>&lt;3.00,0</v>
          </cell>
          <cell r="P5">
            <v>70</v>
          </cell>
          <cell r="Q5" t="str">
            <v>&gt;258</v>
          </cell>
          <cell r="R5">
            <v>70</v>
          </cell>
          <cell r="S5" t="str">
            <v>&gt;43</v>
          </cell>
          <cell r="T5">
            <v>70</v>
          </cell>
          <cell r="U5">
            <v>0</v>
          </cell>
          <cell r="V5">
            <v>0</v>
          </cell>
          <cell r="W5">
            <v>0</v>
          </cell>
          <cell r="X5">
            <v>0</v>
          </cell>
          <cell r="Y5" t="str">
            <v>&gt;35</v>
          </cell>
          <cell r="Z5">
            <v>70</v>
          </cell>
          <cell r="AA5" t="str">
            <v>&gt;65</v>
          </cell>
          <cell r="AB5">
            <v>70</v>
          </cell>
        </row>
        <row r="6">
          <cell r="A6" t="str">
            <v>2.38,0</v>
          </cell>
          <cell r="B6">
            <v>70</v>
          </cell>
          <cell r="C6">
            <v>0</v>
          </cell>
          <cell r="D6">
            <v>0</v>
          </cell>
          <cell r="E6">
            <v>0</v>
          </cell>
          <cell r="F6">
            <v>0</v>
          </cell>
          <cell r="G6">
            <v>2</v>
          </cell>
          <cell r="H6">
            <v>70</v>
          </cell>
          <cell r="I6">
            <v>2</v>
          </cell>
          <cell r="J6">
            <v>70</v>
          </cell>
          <cell r="K6">
            <v>-99</v>
          </cell>
          <cell r="L6">
            <v>0</v>
          </cell>
          <cell r="M6">
            <v>0</v>
          </cell>
          <cell r="N6">
            <v>0</v>
          </cell>
          <cell r="O6" t="str">
            <v>3.00,0</v>
          </cell>
          <cell r="P6">
            <v>70</v>
          </cell>
          <cell r="Q6">
            <v>0</v>
          </cell>
          <cell r="R6">
            <v>0</v>
          </cell>
          <cell r="S6">
            <v>0</v>
          </cell>
          <cell r="T6">
            <v>0</v>
          </cell>
          <cell r="U6">
            <v>2</v>
          </cell>
          <cell r="V6">
            <v>70</v>
          </cell>
          <cell r="W6">
            <v>2</v>
          </cell>
          <cell r="X6">
            <v>70</v>
          </cell>
          <cell r="Y6">
            <v>-99</v>
          </cell>
          <cell r="Z6">
            <v>0</v>
          </cell>
          <cell r="AA6">
            <v>0</v>
          </cell>
          <cell r="AB6">
            <v>0</v>
          </cell>
        </row>
        <row r="7">
          <cell r="A7" t="str">
            <v>2.38,0&lt;=2.40,0</v>
          </cell>
          <cell r="B7">
            <v>69</v>
          </cell>
          <cell r="C7">
            <v>165</v>
          </cell>
          <cell r="D7">
            <v>1</v>
          </cell>
          <cell r="E7">
            <v>7</v>
          </cell>
          <cell r="F7">
            <v>1</v>
          </cell>
          <cell r="G7">
            <v>7</v>
          </cell>
          <cell r="H7">
            <v>70</v>
          </cell>
          <cell r="I7">
            <v>11</v>
          </cell>
          <cell r="J7">
            <v>70</v>
          </cell>
          <cell r="K7">
            <v>-5</v>
          </cell>
          <cell r="L7">
            <v>1</v>
          </cell>
          <cell r="M7">
            <v>3</v>
          </cell>
          <cell r="N7">
            <v>1</v>
          </cell>
          <cell r="O7" t="str">
            <v>3.00,0&lt;=3.03,0</v>
          </cell>
          <cell r="P7">
            <v>69</v>
          </cell>
          <cell r="Q7">
            <v>132</v>
          </cell>
          <cell r="R7">
            <v>1</v>
          </cell>
          <cell r="S7">
            <v>5</v>
          </cell>
          <cell r="T7">
            <v>1</v>
          </cell>
          <cell r="U7">
            <v>7.7</v>
          </cell>
          <cell r="V7">
            <v>70</v>
          </cell>
          <cell r="W7">
            <v>12.2</v>
          </cell>
          <cell r="X7">
            <v>70</v>
          </cell>
          <cell r="Y7">
            <v>-3</v>
          </cell>
          <cell r="Z7">
            <v>1</v>
          </cell>
          <cell r="AA7">
            <v>4</v>
          </cell>
          <cell r="AB7">
            <v>1</v>
          </cell>
        </row>
        <row r="8">
          <cell r="A8" t="str">
            <v>2.40,0&lt;=2.42,0</v>
          </cell>
          <cell r="B8">
            <v>68</v>
          </cell>
          <cell r="C8">
            <v>168</v>
          </cell>
          <cell r="D8">
            <v>2</v>
          </cell>
          <cell r="E8">
            <v>8</v>
          </cell>
          <cell r="F8">
            <v>2</v>
          </cell>
          <cell r="G8">
            <v>7.1</v>
          </cell>
          <cell r="H8">
            <v>69</v>
          </cell>
          <cell r="I8">
            <v>11.1</v>
          </cell>
          <cell r="J8">
            <v>69</v>
          </cell>
          <cell r="K8">
            <v>-4</v>
          </cell>
          <cell r="L8">
            <v>2</v>
          </cell>
          <cell r="M8" t="str">
            <v>-</v>
          </cell>
          <cell r="N8">
            <v>2</v>
          </cell>
          <cell r="O8" t="str">
            <v>3.03,0&lt;=3.06,0</v>
          </cell>
          <cell r="P8">
            <v>68</v>
          </cell>
          <cell r="Q8">
            <v>135</v>
          </cell>
          <cell r="R8">
            <v>2</v>
          </cell>
          <cell r="S8">
            <v>6</v>
          </cell>
          <cell r="T8">
            <v>2</v>
          </cell>
          <cell r="U8">
            <v>7.8</v>
          </cell>
          <cell r="V8">
            <v>69</v>
          </cell>
          <cell r="W8">
            <v>12.3</v>
          </cell>
          <cell r="X8">
            <v>69</v>
          </cell>
          <cell r="Y8">
            <v>-2</v>
          </cell>
          <cell r="Z8">
            <v>2</v>
          </cell>
          <cell r="AA8">
            <v>5</v>
          </cell>
          <cell r="AB8">
            <v>2</v>
          </cell>
        </row>
        <row r="9">
          <cell r="A9" t="str">
            <v>2.42,0&lt;=2.44,0</v>
          </cell>
          <cell r="B9">
            <v>67</v>
          </cell>
          <cell r="C9">
            <v>171</v>
          </cell>
          <cell r="D9">
            <v>3</v>
          </cell>
          <cell r="E9">
            <v>9</v>
          </cell>
          <cell r="F9">
            <v>3</v>
          </cell>
          <cell r="G9">
            <v>7.2</v>
          </cell>
          <cell r="H9">
            <v>68</v>
          </cell>
          <cell r="I9">
            <v>11.2</v>
          </cell>
          <cell r="J9">
            <v>69</v>
          </cell>
          <cell r="K9">
            <v>-3</v>
          </cell>
          <cell r="L9">
            <v>3</v>
          </cell>
          <cell r="M9">
            <v>4</v>
          </cell>
          <cell r="N9">
            <v>3</v>
          </cell>
          <cell r="O9" t="str">
            <v>3.06,0&lt;=3.09,0</v>
          </cell>
          <cell r="P9">
            <v>67</v>
          </cell>
          <cell r="Q9">
            <v>138</v>
          </cell>
          <cell r="R9">
            <v>3</v>
          </cell>
          <cell r="S9">
            <v>7</v>
          </cell>
          <cell r="T9">
            <v>3</v>
          </cell>
          <cell r="U9">
            <v>7.9</v>
          </cell>
          <cell r="V9">
            <v>68</v>
          </cell>
          <cell r="W9">
            <v>12.4</v>
          </cell>
          <cell r="X9">
            <v>69</v>
          </cell>
          <cell r="Y9">
            <v>-1</v>
          </cell>
          <cell r="Z9">
            <v>3</v>
          </cell>
          <cell r="AA9">
            <v>6</v>
          </cell>
          <cell r="AB9">
            <v>3</v>
          </cell>
        </row>
        <row r="10">
          <cell r="A10" t="str">
            <v>2.44,0&lt;=2.46,0</v>
          </cell>
          <cell r="B10">
            <v>66</v>
          </cell>
          <cell r="C10">
            <v>174</v>
          </cell>
          <cell r="D10">
            <v>4</v>
          </cell>
          <cell r="E10">
            <v>10</v>
          </cell>
          <cell r="F10">
            <v>4</v>
          </cell>
          <cell r="G10" t="str">
            <v xml:space="preserve"> - </v>
          </cell>
          <cell r="H10">
            <v>67</v>
          </cell>
          <cell r="I10">
            <v>11.3</v>
          </cell>
          <cell r="J10">
            <v>68</v>
          </cell>
          <cell r="K10">
            <v>-2</v>
          </cell>
          <cell r="L10">
            <v>4</v>
          </cell>
          <cell r="M10" t="str">
            <v>-</v>
          </cell>
          <cell r="N10">
            <v>4</v>
          </cell>
          <cell r="O10" t="str">
            <v>3.09,0&lt;=3.12,0</v>
          </cell>
          <cell r="P10">
            <v>66</v>
          </cell>
          <cell r="Q10">
            <v>141</v>
          </cell>
          <cell r="R10">
            <v>4</v>
          </cell>
          <cell r="S10">
            <v>8</v>
          </cell>
          <cell r="T10">
            <v>4</v>
          </cell>
          <cell r="U10">
            <v>8</v>
          </cell>
          <cell r="V10">
            <v>67</v>
          </cell>
          <cell r="W10">
            <v>12.5</v>
          </cell>
          <cell r="X10">
            <v>68</v>
          </cell>
          <cell r="Y10">
            <v>0</v>
          </cell>
          <cell r="Z10">
            <v>4</v>
          </cell>
          <cell r="AA10">
            <v>7</v>
          </cell>
          <cell r="AB10">
            <v>4</v>
          </cell>
        </row>
        <row r="11">
          <cell r="A11" t="str">
            <v>2.46,0&lt;=2.48,0</v>
          </cell>
          <cell r="B11">
            <v>65</v>
          </cell>
          <cell r="C11">
            <v>177</v>
          </cell>
          <cell r="D11">
            <v>5</v>
          </cell>
          <cell r="E11">
            <v>11</v>
          </cell>
          <cell r="F11">
            <v>5</v>
          </cell>
          <cell r="G11">
            <v>7.3</v>
          </cell>
          <cell r="H11">
            <v>66</v>
          </cell>
          <cell r="I11">
            <v>11.4</v>
          </cell>
          <cell r="J11">
            <v>68</v>
          </cell>
          <cell r="K11">
            <v>-1</v>
          </cell>
          <cell r="L11">
            <v>5</v>
          </cell>
          <cell r="M11" t="str">
            <v>-</v>
          </cell>
          <cell r="N11">
            <v>5</v>
          </cell>
          <cell r="O11" t="str">
            <v>3.12,0&lt;=3.15,0</v>
          </cell>
          <cell r="P11">
            <v>65</v>
          </cell>
          <cell r="Q11">
            <v>144</v>
          </cell>
          <cell r="R11">
            <v>5</v>
          </cell>
          <cell r="S11">
            <v>9</v>
          </cell>
          <cell r="T11">
            <v>5</v>
          </cell>
          <cell r="U11">
            <v>8.1</v>
          </cell>
          <cell r="V11">
            <v>66</v>
          </cell>
          <cell r="W11">
            <v>12.6</v>
          </cell>
          <cell r="X11">
            <v>68</v>
          </cell>
          <cell r="Y11">
            <v>1</v>
          </cell>
          <cell r="Z11">
            <v>5</v>
          </cell>
          <cell r="AA11">
            <v>8</v>
          </cell>
          <cell r="AB11">
            <v>5</v>
          </cell>
        </row>
        <row r="12">
          <cell r="A12" t="str">
            <v>2.48,0&lt;=2.50,0</v>
          </cell>
          <cell r="B12">
            <v>64</v>
          </cell>
          <cell r="C12">
            <v>180</v>
          </cell>
          <cell r="D12">
            <v>6</v>
          </cell>
          <cell r="E12">
            <v>12</v>
          </cell>
          <cell r="F12">
            <v>6</v>
          </cell>
          <cell r="G12" t="str">
            <v xml:space="preserve"> - </v>
          </cell>
          <cell r="H12">
            <v>65</v>
          </cell>
          <cell r="I12">
            <v>11.5</v>
          </cell>
          <cell r="J12">
            <v>67</v>
          </cell>
          <cell r="K12">
            <v>0</v>
          </cell>
          <cell r="L12">
            <v>6</v>
          </cell>
          <cell r="M12">
            <v>5</v>
          </cell>
          <cell r="N12">
            <v>6</v>
          </cell>
          <cell r="O12" t="str">
            <v>3.15,0&lt;=3.17,0</v>
          </cell>
          <cell r="P12">
            <v>64</v>
          </cell>
          <cell r="Q12">
            <v>147</v>
          </cell>
          <cell r="R12">
            <v>6</v>
          </cell>
          <cell r="S12">
            <v>10</v>
          </cell>
          <cell r="T12">
            <v>6</v>
          </cell>
          <cell r="U12">
            <v>8.1999999999999993</v>
          </cell>
          <cell r="V12">
            <v>65</v>
          </cell>
          <cell r="W12">
            <v>12.7</v>
          </cell>
          <cell r="X12">
            <v>67</v>
          </cell>
          <cell r="Y12">
            <v>2</v>
          </cell>
          <cell r="Z12">
            <v>6</v>
          </cell>
          <cell r="AA12">
            <v>9</v>
          </cell>
          <cell r="AB12">
            <v>6</v>
          </cell>
        </row>
        <row r="13">
          <cell r="A13" t="str">
            <v>2.50,0&lt;=2.52,0</v>
          </cell>
          <cell r="B13">
            <v>63</v>
          </cell>
          <cell r="C13">
            <v>183</v>
          </cell>
          <cell r="D13">
            <v>7</v>
          </cell>
          <cell r="E13">
            <v>13</v>
          </cell>
          <cell r="F13">
            <v>7</v>
          </cell>
          <cell r="G13">
            <v>7.4</v>
          </cell>
          <cell r="H13">
            <v>64</v>
          </cell>
          <cell r="I13">
            <v>11.6</v>
          </cell>
          <cell r="J13">
            <v>67</v>
          </cell>
          <cell r="K13" t="str">
            <v>-</v>
          </cell>
          <cell r="L13">
            <v>7</v>
          </cell>
          <cell r="M13" t="str">
            <v>-</v>
          </cell>
          <cell r="N13">
            <v>7</v>
          </cell>
          <cell r="O13" t="str">
            <v>3.17,0&lt;=3.19,0</v>
          </cell>
          <cell r="P13">
            <v>63</v>
          </cell>
          <cell r="Q13">
            <v>149</v>
          </cell>
          <cell r="R13">
            <v>7</v>
          </cell>
          <cell r="S13">
            <v>11</v>
          </cell>
          <cell r="T13">
            <v>7</v>
          </cell>
          <cell r="U13">
            <v>8.3000000000000007</v>
          </cell>
          <cell r="V13">
            <v>64</v>
          </cell>
          <cell r="W13">
            <v>12.8</v>
          </cell>
          <cell r="X13">
            <v>67</v>
          </cell>
          <cell r="Y13">
            <v>3</v>
          </cell>
          <cell r="Z13">
            <v>7</v>
          </cell>
          <cell r="AA13">
            <v>10</v>
          </cell>
          <cell r="AB13">
            <v>7</v>
          </cell>
        </row>
        <row r="14">
          <cell r="A14" t="str">
            <v>2.52,0&lt;=2.54,0</v>
          </cell>
          <cell r="B14">
            <v>62</v>
          </cell>
          <cell r="C14">
            <v>186</v>
          </cell>
          <cell r="D14">
            <v>8</v>
          </cell>
          <cell r="E14">
            <v>14</v>
          </cell>
          <cell r="F14">
            <v>8</v>
          </cell>
          <cell r="G14" t="str">
            <v xml:space="preserve"> - </v>
          </cell>
          <cell r="H14">
            <v>63</v>
          </cell>
          <cell r="I14">
            <v>11.7</v>
          </cell>
          <cell r="J14">
            <v>66</v>
          </cell>
          <cell r="K14">
            <v>1</v>
          </cell>
          <cell r="L14">
            <v>8</v>
          </cell>
          <cell r="M14" t="str">
            <v>-</v>
          </cell>
          <cell r="N14">
            <v>8</v>
          </cell>
          <cell r="O14" t="str">
            <v>3.19,0&lt;=3.21,0</v>
          </cell>
          <cell r="P14">
            <v>62</v>
          </cell>
          <cell r="Q14">
            <v>151</v>
          </cell>
          <cell r="R14">
            <v>8</v>
          </cell>
          <cell r="S14">
            <v>12</v>
          </cell>
          <cell r="T14">
            <v>8</v>
          </cell>
          <cell r="U14">
            <v>8.4</v>
          </cell>
          <cell r="V14">
            <v>63</v>
          </cell>
          <cell r="W14">
            <v>12.9</v>
          </cell>
          <cell r="X14">
            <v>66</v>
          </cell>
          <cell r="Y14">
            <v>4</v>
          </cell>
          <cell r="Z14">
            <v>8</v>
          </cell>
          <cell r="AA14">
            <v>11</v>
          </cell>
          <cell r="AB14">
            <v>8</v>
          </cell>
        </row>
        <row r="15">
          <cell r="A15" t="str">
            <v>2.54,0&lt;=2.56,0</v>
          </cell>
          <cell r="B15">
            <v>61</v>
          </cell>
          <cell r="C15">
            <v>188</v>
          </cell>
          <cell r="D15">
            <v>9</v>
          </cell>
          <cell r="E15">
            <v>15</v>
          </cell>
          <cell r="F15">
            <v>9</v>
          </cell>
          <cell r="G15">
            <v>7.5</v>
          </cell>
          <cell r="H15">
            <v>62</v>
          </cell>
          <cell r="I15">
            <v>11.8</v>
          </cell>
          <cell r="J15">
            <v>66</v>
          </cell>
          <cell r="K15" t="str">
            <v>-</v>
          </cell>
          <cell r="L15">
            <v>9</v>
          </cell>
          <cell r="M15">
            <v>6</v>
          </cell>
          <cell r="N15">
            <v>9</v>
          </cell>
          <cell r="O15" t="str">
            <v>3.21,0&lt;=3.23,0</v>
          </cell>
          <cell r="P15">
            <v>61</v>
          </cell>
          <cell r="Q15">
            <v>153</v>
          </cell>
          <cell r="R15">
            <v>9</v>
          </cell>
          <cell r="S15">
            <v>13</v>
          </cell>
          <cell r="T15">
            <v>9</v>
          </cell>
          <cell r="U15">
            <v>8.5</v>
          </cell>
          <cell r="V15">
            <v>62</v>
          </cell>
          <cell r="W15">
            <v>13</v>
          </cell>
          <cell r="X15">
            <v>66</v>
          </cell>
          <cell r="Y15" t="str">
            <v>-</v>
          </cell>
          <cell r="Z15">
            <v>9</v>
          </cell>
          <cell r="AA15">
            <v>12</v>
          </cell>
          <cell r="AB15">
            <v>9</v>
          </cell>
        </row>
        <row r="16">
          <cell r="A16" t="str">
            <v>2.56,0&lt;=2.58,0</v>
          </cell>
          <cell r="B16">
            <v>60</v>
          </cell>
          <cell r="C16">
            <v>190</v>
          </cell>
          <cell r="D16">
            <v>10</v>
          </cell>
          <cell r="E16">
            <v>16</v>
          </cell>
          <cell r="F16">
            <v>10</v>
          </cell>
          <cell r="G16" t="str">
            <v xml:space="preserve"> - </v>
          </cell>
          <cell r="H16">
            <v>61</v>
          </cell>
          <cell r="I16">
            <v>11.9</v>
          </cell>
          <cell r="J16">
            <v>65</v>
          </cell>
          <cell r="K16">
            <v>2</v>
          </cell>
          <cell r="L16">
            <v>10</v>
          </cell>
          <cell r="M16" t="str">
            <v>-</v>
          </cell>
          <cell r="N16">
            <v>10</v>
          </cell>
          <cell r="O16" t="str">
            <v>3.23,0&lt;=3.25,0</v>
          </cell>
          <cell r="P16">
            <v>60</v>
          </cell>
          <cell r="Q16">
            <v>155</v>
          </cell>
          <cell r="R16">
            <v>10</v>
          </cell>
          <cell r="S16">
            <v>14</v>
          </cell>
          <cell r="T16">
            <v>10</v>
          </cell>
          <cell r="U16" t="str">
            <v xml:space="preserve"> - </v>
          </cell>
          <cell r="V16">
            <v>61</v>
          </cell>
          <cell r="W16">
            <v>13.1</v>
          </cell>
          <cell r="X16">
            <v>65</v>
          </cell>
          <cell r="Y16">
            <v>5</v>
          </cell>
          <cell r="Z16">
            <v>10</v>
          </cell>
          <cell r="AA16">
            <v>13</v>
          </cell>
          <cell r="AB16">
            <v>10</v>
          </cell>
        </row>
        <row r="17">
          <cell r="A17" t="str">
            <v>2.58,0&lt;=3.00,0</v>
          </cell>
          <cell r="B17">
            <v>59</v>
          </cell>
          <cell r="C17">
            <v>192</v>
          </cell>
          <cell r="D17">
            <v>11</v>
          </cell>
          <cell r="E17">
            <v>17</v>
          </cell>
          <cell r="F17">
            <v>11</v>
          </cell>
          <cell r="G17">
            <v>7.6</v>
          </cell>
          <cell r="H17">
            <v>60</v>
          </cell>
          <cell r="I17">
            <v>12</v>
          </cell>
          <cell r="J17">
            <v>64</v>
          </cell>
          <cell r="K17" t="str">
            <v>-</v>
          </cell>
          <cell r="L17">
            <v>11</v>
          </cell>
          <cell r="M17" t="str">
            <v xml:space="preserve"> - </v>
          </cell>
          <cell r="N17">
            <v>11</v>
          </cell>
          <cell r="O17" t="str">
            <v>3.25,0&lt;=3.27,0</v>
          </cell>
          <cell r="P17">
            <v>59</v>
          </cell>
          <cell r="Q17">
            <v>157</v>
          </cell>
          <cell r="R17">
            <v>11</v>
          </cell>
          <cell r="S17">
            <v>15</v>
          </cell>
          <cell r="T17">
            <v>11</v>
          </cell>
          <cell r="U17">
            <v>8.6</v>
          </cell>
          <cell r="V17">
            <v>60</v>
          </cell>
          <cell r="W17">
            <v>13.2</v>
          </cell>
          <cell r="X17">
            <v>65</v>
          </cell>
          <cell r="Y17" t="str">
            <v>-</v>
          </cell>
          <cell r="Z17">
            <v>11</v>
          </cell>
          <cell r="AA17" t="str">
            <v>-</v>
          </cell>
          <cell r="AB17">
            <v>11</v>
          </cell>
        </row>
        <row r="18">
          <cell r="A18" t="str">
            <v>3.00,0&lt;=3.02,0</v>
          </cell>
          <cell r="B18">
            <v>58</v>
          </cell>
          <cell r="C18">
            <v>194</v>
          </cell>
          <cell r="D18">
            <v>12</v>
          </cell>
          <cell r="E18">
            <v>18</v>
          </cell>
          <cell r="F18">
            <v>12</v>
          </cell>
          <cell r="G18" t="str">
            <v xml:space="preserve"> - </v>
          </cell>
          <cell r="H18">
            <v>59</v>
          </cell>
          <cell r="I18">
            <v>12.1</v>
          </cell>
          <cell r="J18">
            <v>63</v>
          </cell>
          <cell r="K18">
            <v>3</v>
          </cell>
          <cell r="L18">
            <v>12</v>
          </cell>
          <cell r="M18">
            <v>7</v>
          </cell>
          <cell r="N18">
            <v>12</v>
          </cell>
          <cell r="O18" t="str">
            <v>3.27,0&lt;=3.29,0</v>
          </cell>
          <cell r="P18">
            <v>58</v>
          </cell>
          <cell r="Q18">
            <v>159</v>
          </cell>
          <cell r="R18">
            <v>12</v>
          </cell>
          <cell r="S18">
            <v>16</v>
          </cell>
          <cell r="T18">
            <v>12</v>
          </cell>
          <cell r="U18" t="str">
            <v xml:space="preserve"> - </v>
          </cell>
          <cell r="V18">
            <v>59</v>
          </cell>
          <cell r="W18">
            <v>13.3</v>
          </cell>
          <cell r="X18">
            <v>64</v>
          </cell>
          <cell r="Y18">
            <v>6</v>
          </cell>
          <cell r="Z18">
            <v>12</v>
          </cell>
          <cell r="AA18">
            <v>14</v>
          </cell>
          <cell r="AB18">
            <v>12</v>
          </cell>
        </row>
        <row r="19">
          <cell r="A19" t="str">
            <v>3.02,0&lt;=3.04,0</v>
          </cell>
          <cell r="B19">
            <v>57</v>
          </cell>
          <cell r="C19">
            <v>196</v>
          </cell>
          <cell r="D19">
            <v>13</v>
          </cell>
          <cell r="E19">
            <v>19</v>
          </cell>
          <cell r="F19">
            <v>13</v>
          </cell>
          <cell r="G19">
            <v>7.7</v>
          </cell>
          <cell r="H19">
            <v>58</v>
          </cell>
          <cell r="I19">
            <v>12.2</v>
          </cell>
          <cell r="J19">
            <v>62</v>
          </cell>
          <cell r="K19" t="str">
            <v>-</v>
          </cell>
          <cell r="L19">
            <v>13</v>
          </cell>
          <cell r="M19" t="str">
            <v xml:space="preserve"> - </v>
          </cell>
          <cell r="N19">
            <v>13</v>
          </cell>
          <cell r="O19" t="str">
            <v>3.29,0&lt;=3.31,0</v>
          </cell>
          <cell r="P19">
            <v>57</v>
          </cell>
          <cell r="Q19">
            <v>161</v>
          </cell>
          <cell r="R19">
            <v>13</v>
          </cell>
          <cell r="S19">
            <v>17</v>
          </cell>
          <cell r="T19">
            <v>13</v>
          </cell>
          <cell r="U19">
            <v>8.6999999999999993</v>
          </cell>
          <cell r="V19">
            <v>58</v>
          </cell>
          <cell r="W19">
            <v>13.4</v>
          </cell>
          <cell r="X19">
            <v>64</v>
          </cell>
          <cell r="Y19" t="str">
            <v>-</v>
          </cell>
          <cell r="Z19">
            <v>13</v>
          </cell>
          <cell r="AA19" t="str">
            <v>-</v>
          </cell>
          <cell r="AB19">
            <v>13</v>
          </cell>
        </row>
        <row r="20">
          <cell r="A20" t="str">
            <v>3.04,0&lt;=3.06,0</v>
          </cell>
          <cell r="B20">
            <v>56</v>
          </cell>
          <cell r="C20">
            <v>198</v>
          </cell>
          <cell r="D20">
            <v>14</v>
          </cell>
          <cell r="E20">
            <v>20</v>
          </cell>
          <cell r="F20">
            <v>14</v>
          </cell>
          <cell r="G20" t="str">
            <v xml:space="preserve"> - </v>
          </cell>
          <cell r="H20">
            <v>57</v>
          </cell>
          <cell r="I20">
            <v>12.3</v>
          </cell>
          <cell r="J20">
            <v>61</v>
          </cell>
          <cell r="K20">
            <v>4</v>
          </cell>
          <cell r="L20">
            <v>14</v>
          </cell>
          <cell r="M20" t="str">
            <v>-</v>
          </cell>
          <cell r="N20">
            <v>14</v>
          </cell>
          <cell r="O20" t="str">
            <v>3.31,0&lt;=3.33,0</v>
          </cell>
          <cell r="P20">
            <v>56</v>
          </cell>
          <cell r="Q20">
            <v>163</v>
          </cell>
          <cell r="R20">
            <v>14</v>
          </cell>
          <cell r="S20">
            <v>18</v>
          </cell>
          <cell r="T20">
            <v>14</v>
          </cell>
          <cell r="U20" t="str">
            <v xml:space="preserve"> -</v>
          </cell>
          <cell r="V20">
            <v>57</v>
          </cell>
          <cell r="W20">
            <v>13.5</v>
          </cell>
          <cell r="X20">
            <v>63</v>
          </cell>
          <cell r="Y20">
            <v>7</v>
          </cell>
          <cell r="Z20">
            <v>14</v>
          </cell>
          <cell r="AA20">
            <v>15</v>
          </cell>
          <cell r="AB20">
            <v>14</v>
          </cell>
        </row>
        <row r="21">
          <cell r="A21" t="str">
            <v>3.06,0&lt;=3.07,0</v>
          </cell>
          <cell r="B21">
            <v>55</v>
          </cell>
          <cell r="C21">
            <v>200</v>
          </cell>
          <cell r="D21">
            <v>15</v>
          </cell>
          <cell r="E21">
            <v>21</v>
          </cell>
          <cell r="F21">
            <v>15</v>
          </cell>
          <cell r="G21">
            <v>7.8</v>
          </cell>
          <cell r="H21">
            <v>56</v>
          </cell>
          <cell r="I21">
            <v>12.4</v>
          </cell>
          <cell r="J21">
            <v>60</v>
          </cell>
          <cell r="K21" t="str">
            <v>-</v>
          </cell>
          <cell r="L21">
            <v>15</v>
          </cell>
          <cell r="M21">
            <v>8</v>
          </cell>
          <cell r="N21">
            <v>15</v>
          </cell>
          <cell r="O21" t="str">
            <v>3.33,0&lt;=3.35,0</v>
          </cell>
          <cell r="P21">
            <v>55</v>
          </cell>
          <cell r="Q21">
            <v>165</v>
          </cell>
          <cell r="R21">
            <v>15</v>
          </cell>
          <cell r="S21">
            <v>19</v>
          </cell>
          <cell r="T21">
            <v>15</v>
          </cell>
          <cell r="U21">
            <v>8.8000000000000007</v>
          </cell>
          <cell r="V21">
            <v>56</v>
          </cell>
          <cell r="W21">
            <v>13.6</v>
          </cell>
          <cell r="X21">
            <v>63</v>
          </cell>
          <cell r="Y21" t="str">
            <v>-</v>
          </cell>
          <cell r="Z21">
            <v>15</v>
          </cell>
          <cell r="AA21" t="str">
            <v>-</v>
          </cell>
          <cell r="AB21">
            <v>15</v>
          </cell>
        </row>
        <row r="22">
          <cell r="A22" t="str">
            <v>3.07,0&lt;=3.08,0</v>
          </cell>
          <cell r="B22">
            <v>54</v>
          </cell>
          <cell r="C22">
            <v>202</v>
          </cell>
          <cell r="D22">
            <v>16</v>
          </cell>
          <cell r="E22">
            <v>22</v>
          </cell>
          <cell r="F22">
            <v>16</v>
          </cell>
          <cell r="G22" t="str">
            <v xml:space="preserve"> - </v>
          </cell>
          <cell r="H22">
            <v>55</v>
          </cell>
          <cell r="I22">
            <v>12.5</v>
          </cell>
          <cell r="J22">
            <v>59</v>
          </cell>
          <cell r="K22">
            <v>5</v>
          </cell>
          <cell r="L22">
            <v>16</v>
          </cell>
          <cell r="M22" t="str">
            <v xml:space="preserve"> - </v>
          </cell>
          <cell r="N22">
            <v>16</v>
          </cell>
          <cell r="O22" t="str">
            <v>3.35,0&lt;=3.37,0</v>
          </cell>
          <cell r="P22">
            <v>54</v>
          </cell>
          <cell r="Q22">
            <v>167</v>
          </cell>
          <cell r="R22">
            <v>16</v>
          </cell>
          <cell r="S22">
            <v>20</v>
          </cell>
          <cell r="T22">
            <v>16</v>
          </cell>
          <cell r="U22" t="str">
            <v xml:space="preserve"> - </v>
          </cell>
          <cell r="V22">
            <v>55</v>
          </cell>
          <cell r="W22">
            <v>13.7</v>
          </cell>
          <cell r="X22">
            <v>62</v>
          </cell>
          <cell r="Y22">
            <v>8</v>
          </cell>
          <cell r="Z22">
            <v>16</v>
          </cell>
          <cell r="AA22">
            <v>16</v>
          </cell>
          <cell r="AB22">
            <v>16</v>
          </cell>
        </row>
        <row r="23">
          <cell r="A23" t="str">
            <v>3.08,0&lt;=3.09,0</v>
          </cell>
          <cell r="B23">
            <v>53</v>
          </cell>
          <cell r="C23">
            <v>204</v>
          </cell>
          <cell r="D23">
            <v>17</v>
          </cell>
          <cell r="E23">
            <v>23</v>
          </cell>
          <cell r="F23">
            <v>17</v>
          </cell>
          <cell r="G23">
            <v>7.9</v>
          </cell>
          <cell r="H23">
            <v>54</v>
          </cell>
          <cell r="I23">
            <v>12.6</v>
          </cell>
          <cell r="J23">
            <v>58</v>
          </cell>
          <cell r="K23" t="str">
            <v>-</v>
          </cell>
          <cell r="L23">
            <v>17</v>
          </cell>
          <cell r="M23" t="str">
            <v>-</v>
          </cell>
          <cell r="N23">
            <v>17</v>
          </cell>
          <cell r="O23" t="str">
            <v>3.37,0&lt;=3.39,0</v>
          </cell>
          <cell r="P23">
            <v>53</v>
          </cell>
          <cell r="Q23">
            <v>169</v>
          </cell>
          <cell r="R23">
            <v>17</v>
          </cell>
          <cell r="S23" t="str">
            <v xml:space="preserve"> - </v>
          </cell>
          <cell r="T23">
            <v>17</v>
          </cell>
          <cell r="U23">
            <v>8.9</v>
          </cell>
          <cell r="V23">
            <v>54</v>
          </cell>
          <cell r="W23">
            <v>13.8</v>
          </cell>
          <cell r="X23">
            <v>62</v>
          </cell>
          <cell r="Y23" t="str">
            <v>-</v>
          </cell>
          <cell r="Z23">
            <v>17</v>
          </cell>
          <cell r="AA23" t="str">
            <v>-</v>
          </cell>
          <cell r="AB23">
            <v>17</v>
          </cell>
        </row>
        <row r="24">
          <cell r="A24" t="str">
            <v>3.09,0&lt;=3.10,0</v>
          </cell>
          <cell r="B24">
            <v>52</v>
          </cell>
          <cell r="C24">
            <v>206</v>
          </cell>
          <cell r="D24">
            <v>18</v>
          </cell>
          <cell r="E24">
            <v>24</v>
          </cell>
          <cell r="F24">
            <v>18</v>
          </cell>
          <cell r="G24" t="str">
            <v xml:space="preserve"> - </v>
          </cell>
          <cell r="H24">
            <v>53</v>
          </cell>
          <cell r="I24" t="str">
            <v xml:space="preserve"> - </v>
          </cell>
          <cell r="J24">
            <v>57</v>
          </cell>
          <cell r="K24">
            <v>6</v>
          </cell>
          <cell r="L24">
            <v>18</v>
          </cell>
          <cell r="M24">
            <v>9</v>
          </cell>
          <cell r="N24">
            <v>18</v>
          </cell>
          <cell r="O24" t="str">
            <v>3.39,0&lt;=3.41,0</v>
          </cell>
          <cell r="P24">
            <v>52</v>
          </cell>
          <cell r="Q24">
            <v>171</v>
          </cell>
          <cell r="R24">
            <v>18</v>
          </cell>
          <cell r="S24">
            <v>21</v>
          </cell>
          <cell r="T24">
            <v>18</v>
          </cell>
          <cell r="U24" t="str">
            <v xml:space="preserve"> - </v>
          </cell>
          <cell r="V24">
            <v>53</v>
          </cell>
          <cell r="W24">
            <v>13.9</v>
          </cell>
          <cell r="X24">
            <v>61</v>
          </cell>
          <cell r="Y24">
            <v>9</v>
          </cell>
          <cell r="Z24">
            <v>18</v>
          </cell>
          <cell r="AA24">
            <v>17</v>
          </cell>
          <cell r="AB24">
            <v>18</v>
          </cell>
        </row>
        <row r="25">
          <cell r="A25" t="str">
            <v>3.10,0&lt;=3.11,0</v>
          </cell>
          <cell r="B25">
            <v>51</v>
          </cell>
          <cell r="C25">
            <v>208</v>
          </cell>
          <cell r="D25">
            <v>19</v>
          </cell>
          <cell r="E25" t="str">
            <v xml:space="preserve"> - </v>
          </cell>
          <cell r="F25">
            <v>19</v>
          </cell>
          <cell r="G25">
            <v>8</v>
          </cell>
          <cell r="H25">
            <v>52</v>
          </cell>
          <cell r="I25">
            <v>12.7</v>
          </cell>
          <cell r="J25">
            <v>56</v>
          </cell>
          <cell r="K25" t="str">
            <v>-</v>
          </cell>
          <cell r="L25">
            <v>19</v>
          </cell>
          <cell r="M25" t="str">
            <v xml:space="preserve"> - </v>
          </cell>
          <cell r="N25">
            <v>19</v>
          </cell>
          <cell r="O25" t="str">
            <v>3.41,0&lt;=3.43,0</v>
          </cell>
          <cell r="P25">
            <v>51</v>
          </cell>
          <cell r="Q25">
            <v>173</v>
          </cell>
          <cell r="R25">
            <v>19</v>
          </cell>
          <cell r="S25" t="str">
            <v xml:space="preserve"> - </v>
          </cell>
          <cell r="T25">
            <v>19</v>
          </cell>
          <cell r="U25">
            <v>9</v>
          </cell>
          <cell r="V25">
            <v>52</v>
          </cell>
          <cell r="W25">
            <v>14</v>
          </cell>
          <cell r="X25">
            <v>60</v>
          </cell>
          <cell r="Y25" t="str">
            <v>-</v>
          </cell>
          <cell r="Z25">
            <v>19</v>
          </cell>
          <cell r="AA25" t="str">
            <v>-</v>
          </cell>
          <cell r="AB25">
            <v>19</v>
          </cell>
        </row>
        <row r="26">
          <cell r="A26" t="str">
            <v>3.11,0&lt;=3.12,0</v>
          </cell>
          <cell r="B26">
            <v>50</v>
          </cell>
          <cell r="C26">
            <v>210</v>
          </cell>
          <cell r="D26">
            <v>20</v>
          </cell>
          <cell r="E26">
            <v>25</v>
          </cell>
          <cell r="F26">
            <v>20</v>
          </cell>
          <cell r="G26" t="str">
            <v xml:space="preserve"> - </v>
          </cell>
          <cell r="H26">
            <v>51</v>
          </cell>
          <cell r="I26" t="str">
            <v xml:space="preserve"> - </v>
          </cell>
          <cell r="J26">
            <v>55</v>
          </cell>
          <cell r="K26">
            <v>7</v>
          </cell>
          <cell r="L26">
            <v>20</v>
          </cell>
          <cell r="M26" t="str">
            <v xml:space="preserve"> - </v>
          </cell>
          <cell r="N26">
            <v>20</v>
          </cell>
          <cell r="O26" t="str">
            <v>3.43,0&lt;=3.45,0</v>
          </cell>
          <cell r="P26">
            <v>50</v>
          </cell>
          <cell r="Q26">
            <v>175</v>
          </cell>
          <cell r="R26">
            <v>20</v>
          </cell>
          <cell r="S26">
            <v>22</v>
          </cell>
          <cell r="T26">
            <v>20</v>
          </cell>
          <cell r="U26" t="str">
            <v xml:space="preserve"> - </v>
          </cell>
          <cell r="V26">
            <v>51</v>
          </cell>
          <cell r="W26">
            <v>14.1</v>
          </cell>
          <cell r="X26">
            <v>59</v>
          </cell>
          <cell r="Y26">
            <v>10</v>
          </cell>
          <cell r="Z26">
            <v>20</v>
          </cell>
          <cell r="AA26">
            <v>18</v>
          </cell>
          <cell r="AB26">
            <v>20</v>
          </cell>
        </row>
        <row r="27">
          <cell r="A27" t="str">
            <v>3.12,0&lt;=3.13,0</v>
          </cell>
          <cell r="B27">
            <v>49</v>
          </cell>
          <cell r="C27">
            <v>212</v>
          </cell>
          <cell r="D27">
            <v>21</v>
          </cell>
          <cell r="E27" t="str">
            <v>-</v>
          </cell>
          <cell r="F27">
            <v>21</v>
          </cell>
          <cell r="G27">
            <v>8.1</v>
          </cell>
          <cell r="H27">
            <v>50</v>
          </cell>
          <cell r="I27">
            <v>12.8</v>
          </cell>
          <cell r="J27">
            <v>54</v>
          </cell>
          <cell r="K27" t="str">
            <v>-</v>
          </cell>
          <cell r="L27">
            <v>21</v>
          </cell>
          <cell r="M27" t="str">
            <v>-</v>
          </cell>
          <cell r="N27">
            <v>21</v>
          </cell>
          <cell r="O27" t="str">
            <v>3.45,0&lt;=3.46,0</v>
          </cell>
          <cell r="P27">
            <v>49</v>
          </cell>
          <cell r="Q27">
            <v>177</v>
          </cell>
          <cell r="R27">
            <v>21</v>
          </cell>
          <cell r="S27" t="str">
            <v>-</v>
          </cell>
          <cell r="T27">
            <v>21</v>
          </cell>
          <cell r="U27">
            <v>9.1</v>
          </cell>
          <cell r="V27">
            <v>50</v>
          </cell>
          <cell r="W27">
            <v>14.2</v>
          </cell>
          <cell r="X27">
            <v>58</v>
          </cell>
          <cell r="Y27" t="str">
            <v>-</v>
          </cell>
          <cell r="Z27">
            <v>21</v>
          </cell>
          <cell r="AA27" t="str">
            <v>-</v>
          </cell>
          <cell r="AB27">
            <v>21</v>
          </cell>
        </row>
        <row r="28">
          <cell r="A28" t="str">
            <v>3.13,0&lt;=3.14,0</v>
          </cell>
          <cell r="B28">
            <v>48</v>
          </cell>
          <cell r="C28">
            <v>214</v>
          </cell>
          <cell r="D28">
            <v>22</v>
          </cell>
          <cell r="E28">
            <v>26</v>
          </cell>
          <cell r="F28">
            <v>22</v>
          </cell>
          <cell r="G28" t="str">
            <v xml:space="preserve"> - </v>
          </cell>
          <cell r="H28">
            <v>49</v>
          </cell>
          <cell r="I28" t="str">
            <v xml:space="preserve"> - </v>
          </cell>
          <cell r="J28">
            <v>53</v>
          </cell>
          <cell r="K28">
            <v>8</v>
          </cell>
          <cell r="L28">
            <v>22</v>
          </cell>
          <cell r="M28">
            <v>10</v>
          </cell>
          <cell r="N28">
            <v>22</v>
          </cell>
          <cell r="O28" t="str">
            <v>3.46,0&lt;=3.47,0</v>
          </cell>
          <cell r="P28">
            <v>48</v>
          </cell>
          <cell r="Q28">
            <v>179</v>
          </cell>
          <cell r="R28">
            <v>22</v>
          </cell>
          <cell r="S28">
            <v>23</v>
          </cell>
          <cell r="T28">
            <v>22</v>
          </cell>
          <cell r="U28" t="str">
            <v xml:space="preserve"> - </v>
          </cell>
          <cell r="V28">
            <v>49</v>
          </cell>
          <cell r="W28">
            <v>14.3</v>
          </cell>
          <cell r="X28">
            <v>57</v>
          </cell>
          <cell r="Y28">
            <v>11</v>
          </cell>
          <cell r="Z28">
            <v>22</v>
          </cell>
          <cell r="AA28">
            <v>19</v>
          </cell>
          <cell r="AB28">
            <v>22</v>
          </cell>
        </row>
        <row r="29">
          <cell r="A29" t="str">
            <v>3.14,0&lt;=3.15,0</v>
          </cell>
          <cell r="B29">
            <v>47</v>
          </cell>
          <cell r="C29">
            <v>216</v>
          </cell>
          <cell r="D29">
            <v>23</v>
          </cell>
          <cell r="E29" t="str">
            <v xml:space="preserve"> - </v>
          </cell>
          <cell r="F29">
            <v>23</v>
          </cell>
          <cell r="G29" t="str">
            <v xml:space="preserve"> - </v>
          </cell>
          <cell r="H29">
            <v>48</v>
          </cell>
          <cell r="I29">
            <v>12.9</v>
          </cell>
          <cell r="J29">
            <v>52</v>
          </cell>
          <cell r="K29" t="str">
            <v xml:space="preserve"> - </v>
          </cell>
          <cell r="L29">
            <v>23</v>
          </cell>
          <cell r="M29" t="str">
            <v xml:space="preserve"> - </v>
          </cell>
          <cell r="N29">
            <v>23</v>
          </cell>
          <cell r="O29" t="str">
            <v>3.47,0&lt;=3.48,0</v>
          </cell>
          <cell r="P29">
            <v>47</v>
          </cell>
          <cell r="Q29">
            <v>181</v>
          </cell>
          <cell r="R29">
            <v>23</v>
          </cell>
          <cell r="S29" t="str">
            <v xml:space="preserve"> - </v>
          </cell>
          <cell r="T29">
            <v>23</v>
          </cell>
          <cell r="U29" t="str">
            <v xml:space="preserve"> - </v>
          </cell>
          <cell r="V29">
            <v>48</v>
          </cell>
          <cell r="W29">
            <v>14.4</v>
          </cell>
          <cell r="X29">
            <v>56</v>
          </cell>
          <cell r="Y29" t="str">
            <v xml:space="preserve"> - </v>
          </cell>
          <cell r="Z29">
            <v>23</v>
          </cell>
          <cell r="AA29" t="str">
            <v>-</v>
          </cell>
          <cell r="AB29">
            <v>23</v>
          </cell>
        </row>
        <row r="30">
          <cell r="A30" t="str">
            <v>3.15,0&lt;=3.16,0</v>
          </cell>
          <cell r="B30">
            <v>46</v>
          </cell>
          <cell r="C30">
            <v>218</v>
          </cell>
          <cell r="D30">
            <v>24</v>
          </cell>
          <cell r="E30">
            <v>27</v>
          </cell>
          <cell r="F30">
            <v>24</v>
          </cell>
          <cell r="G30">
            <v>8.1999999999999993</v>
          </cell>
          <cell r="H30">
            <v>47</v>
          </cell>
          <cell r="I30" t="str">
            <v xml:space="preserve"> - </v>
          </cell>
          <cell r="J30">
            <v>51</v>
          </cell>
          <cell r="K30">
            <v>9</v>
          </cell>
          <cell r="L30">
            <v>24</v>
          </cell>
          <cell r="M30" t="str">
            <v xml:space="preserve"> - </v>
          </cell>
          <cell r="N30">
            <v>24</v>
          </cell>
          <cell r="O30" t="str">
            <v>3.48,0&lt;=3.49,0</v>
          </cell>
          <cell r="P30">
            <v>46</v>
          </cell>
          <cell r="Q30">
            <v>183</v>
          </cell>
          <cell r="R30">
            <v>24</v>
          </cell>
          <cell r="S30">
            <v>24</v>
          </cell>
          <cell r="T30">
            <v>24</v>
          </cell>
          <cell r="U30">
            <v>9.1999999999999993</v>
          </cell>
          <cell r="V30">
            <v>47</v>
          </cell>
          <cell r="W30">
            <v>14.5</v>
          </cell>
          <cell r="X30">
            <v>55</v>
          </cell>
          <cell r="Y30">
            <v>12</v>
          </cell>
          <cell r="Z30">
            <v>24</v>
          </cell>
          <cell r="AA30">
            <v>20</v>
          </cell>
          <cell r="AB30">
            <v>24</v>
          </cell>
        </row>
        <row r="31">
          <cell r="A31" t="str">
            <v>3.16,0&lt;=3.17,0</v>
          </cell>
          <cell r="B31">
            <v>45</v>
          </cell>
          <cell r="C31">
            <v>220</v>
          </cell>
          <cell r="D31">
            <v>25</v>
          </cell>
          <cell r="E31" t="str">
            <v xml:space="preserve"> - </v>
          </cell>
          <cell r="F31">
            <v>25</v>
          </cell>
          <cell r="G31" t="str">
            <v xml:space="preserve"> - </v>
          </cell>
          <cell r="H31">
            <v>46</v>
          </cell>
          <cell r="I31">
            <v>13</v>
          </cell>
          <cell r="J31">
            <v>50</v>
          </cell>
          <cell r="K31" t="str">
            <v xml:space="preserve"> - </v>
          </cell>
          <cell r="L31">
            <v>25</v>
          </cell>
          <cell r="M31" t="str">
            <v>-</v>
          </cell>
          <cell r="N31">
            <v>25</v>
          </cell>
          <cell r="O31" t="str">
            <v>3.49,0&lt;=3.50,0</v>
          </cell>
          <cell r="P31">
            <v>45</v>
          </cell>
          <cell r="Q31">
            <v>185</v>
          </cell>
          <cell r="R31">
            <v>25</v>
          </cell>
          <cell r="S31" t="str">
            <v xml:space="preserve"> - </v>
          </cell>
          <cell r="T31">
            <v>25</v>
          </cell>
          <cell r="U31" t="str">
            <v xml:space="preserve"> - </v>
          </cell>
          <cell r="V31">
            <v>46</v>
          </cell>
          <cell r="W31">
            <v>14.6</v>
          </cell>
          <cell r="X31">
            <v>54</v>
          </cell>
          <cell r="Y31" t="str">
            <v xml:space="preserve"> - </v>
          </cell>
          <cell r="Z31">
            <v>25</v>
          </cell>
          <cell r="AA31" t="str">
            <v>-</v>
          </cell>
          <cell r="AB31">
            <v>25</v>
          </cell>
        </row>
        <row r="32">
          <cell r="A32" t="str">
            <v>3.17,0&lt;=3.18,0</v>
          </cell>
          <cell r="B32">
            <v>44</v>
          </cell>
          <cell r="C32">
            <v>221</v>
          </cell>
          <cell r="D32">
            <v>26</v>
          </cell>
          <cell r="E32">
            <v>28</v>
          </cell>
          <cell r="F32">
            <v>26</v>
          </cell>
          <cell r="G32" t="str">
            <v xml:space="preserve"> - </v>
          </cell>
          <cell r="H32">
            <v>45</v>
          </cell>
          <cell r="I32" t="str">
            <v xml:space="preserve"> - </v>
          </cell>
          <cell r="J32">
            <v>49</v>
          </cell>
          <cell r="K32">
            <v>10</v>
          </cell>
          <cell r="L32">
            <v>26</v>
          </cell>
          <cell r="M32">
            <v>11</v>
          </cell>
          <cell r="N32">
            <v>26</v>
          </cell>
          <cell r="O32" t="str">
            <v>3.50,0&lt;=3.52,0</v>
          </cell>
          <cell r="P32">
            <v>44</v>
          </cell>
          <cell r="Q32">
            <v>187</v>
          </cell>
          <cell r="R32">
            <v>26</v>
          </cell>
          <cell r="S32">
            <v>25</v>
          </cell>
          <cell r="T32">
            <v>26</v>
          </cell>
          <cell r="U32" t="str">
            <v xml:space="preserve"> - </v>
          </cell>
          <cell r="V32">
            <v>45</v>
          </cell>
          <cell r="W32">
            <v>14.7</v>
          </cell>
          <cell r="X32">
            <v>53</v>
          </cell>
          <cell r="Y32">
            <v>13</v>
          </cell>
          <cell r="Z32">
            <v>26</v>
          </cell>
          <cell r="AA32">
            <v>21</v>
          </cell>
          <cell r="AB32">
            <v>26</v>
          </cell>
        </row>
        <row r="33">
          <cell r="A33" t="str">
            <v>3.18,0&lt;=3.19,0</v>
          </cell>
          <cell r="B33">
            <v>43</v>
          </cell>
          <cell r="C33">
            <v>222</v>
          </cell>
          <cell r="D33">
            <v>27</v>
          </cell>
          <cell r="E33" t="str">
            <v>-</v>
          </cell>
          <cell r="F33">
            <v>27</v>
          </cell>
          <cell r="G33">
            <v>8.3000000000000007</v>
          </cell>
          <cell r="H33">
            <v>44</v>
          </cell>
          <cell r="I33" t="str">
            <v xml:space="preserve"> - </v>
          </cell>
          <cell r="J33">
            <v>48</v>
          </cell>
          <cell r="K33" t="str">
            <v>-</v>
          </cell>
          <cell r="L33">
            <v>27</v>
          </cell>
          <cell r="M33" t="str">
            <v xml:space="preserve"> - </v>
          </cell>
          <cell r="N33">
            <v>27</v>
          </cell>
          <cell r="O33" t="str">
            <v>3.52,0&lt;=3.54,0</v>
          </cell>
          <cell r="P33">
            <v>43</v>
          </cell>
          <cell r="Q33">
            <v>189</v>
          </cell>
          <cell r="R33">
            <v>27</v>
          </cell>
          <cell r="S33" t="str">
            <v>-</v>
          </cell>
          <cell r="T33">
            <v>27</v>
          </cell>
          <cell r="U33">
            <v>9.3000000000000007</v>
          </cell>
          <cell r="V33">
            <v>44</v>
          </cell>
          <cell r="W33">
            <v>14.8</v>
          </cell>
          <cell r="X33">
            <v>52</v>
          </cell>
          <cell r="Y33" t="str">
            <v>-</v>
          </cell>
          <cell r="Z33">
            <v>27</v>
          </cell>
          <cell r="AA33" t="str">
            <v>-</v>
          </cell>
          <cell r="AB33">
            <v>27</v>
          </cell>
        </row>
        <row r="34">
          <cell r="A34" t="str">
            <v>3.19,0&lt;=3.20,0</v>
          </cell>
          <cell r="B34">
            <v>42</v>
          </cell>
          <cell r="C34">
            <v>223</v>
          </cell>
          <cell r="D34">
            <v>28</v>
          </cell>
          <cell r="E34">
            <v>29</v>
          </cell>
          <cell r="F34">
            <v>28</v>
          </cell>
          <cell r="G34" t="str">
            <v xml:space="preserve"> - </v>
          </cell>
          <cell r="H34">
            <v>43</v>
          </cell>
          <cell r="I34">
            <v>13.1</v>
          </cell>
          <cell r="J34">
            <v>47</v>
          </cell>
          <cell r="K34">
            <v>11</v>
          </cell>
          <cell r="L34">
            <v>28</v>
          </cell>
          <cell r="M34" t="str">
            <v xml:space="preserve"> - </v>
          </cell>
          <cell r="N34">
            <v>28</v>
          </cell>
          <cell r="O34" t="str">
            <v>3.54,0&lt;=3.56,0</v>
          </cell>
          <cell r="P34">
            <v>42</v>
          </cell>
          <cell r="Q34">
            <v>191</v>
          </cell>
          <cell r="R34">
            <v>28</v>
          </cell>
          <cell r="S34">
            <v>26</v>
          </cell>
          <cell r="T34">
            <v>28</v>
          </cell>
          <cell r="U34" t="str">
            <v xml:space="preserve"> - </v>
          </cell>
          <cell r="V34">
            <v>43</v>
          </cell>
          <cell r="W34">
            <v>14.9</v>
          </cell>
          <cell r="X34">
            <v>51</v>
          </cell>
          <cell r="Y34" t="str">
            <v>-</v>
          </cell>
          <cell r="Z34">
            <v>28</v>
          </cell>
          <cell r="AA34">
            <v>22</v>
          </cell>
          <cell r="AB34">
            <v>28</v>
          </cell>
        </row>
        <row r="35">
          <cell r="A35" t="str">
            <v>3.20,0&lt;=3.21,0</v>
          </cell>
          <cell r="B35">
            <v>41</v>
          </cell>
          <cell r="C35">
            <v>224</v>
          </cell>
          <cell r="D35">
            <v>29</v>
          </cell>
          <cell r="E35" t="str">
            <v>-</v>
          </cell>
          <cell r="F35">
            <v>29</v>
          </cell>
          <cell r="G35" t="str">
            <v xml:space="preserve"> - </v>
          </cell>
          <cell r="H35">
            <v>42</v>
          </cell>
          <cell r="I35" t="str">
            <v xml:space="preserve"> - </v>
          </cell>
          <cell r="J35">
            <v>46</v>
          </cell>
          <cell r="K35" t="str">
            <v xml:space="preserve"> - </v>
          </cell>
          <cell r="L35">
            <v>29</v>
          </cell>
          <cell r="M35" t="str">
            <v>-</v>
          </cell>
          <cell r="N35">
            <v>29</v>
          </cell>
          <cell r="O35" t="str">
            <v>3.56,0&lt;=3.58,0</v>
          </cell>
          <cell r="P35">
            <v>41</v>
          </cell>
          <cell r="Q35">
            <v>193</v>
          </cell>
          <cell r="R35">
            <v>29</v>
          </cell>
          <cell r="S35" t="str">
            <v xml:space="preserve"> - </v>
          </cell>
          <cell r="T35">
            <v>29</v>
          </cell>
          <cell r="U35" t="str">
            <v xml:space="preserve"> - </v>
          </cell>
          <cell r="V35">
            <v>42</v>
          </cell>
          <cell r="W35">
            <v>15</v>
          </cell>
          <cell r="X35">
            <v>50</v>
          </cell>
          <cell r="Y35">
            <v>14</v>
          </cell>
          <cell r="Z35">
            <v>29</v>
          </cell>
          <cell r="AA35" t="str">
            <v>-</v>
          </cell>
          <cell r="AB35">
            <v>29</v>
          </cell>
        </row>
        <row r="36">
          <cell r="A36" t="str">
            <v>3.21,0&lt;=3.22,0</v>
          </cell>
          <cell r="B36">
            <v>40</v>
          </cell>
          <cell r="C36">
            <v>225</v>
          </cell>
          <cell r="D36">
            <v>30</v>
          </cell>
          <cell r="E36">
            <v>30</v>
          </cell>
          <cell r="F36">
            <v>30</v>
          </cell>
          <cell r="G36">
            <v>8.4</v>
          </cell>
          <cell r="H36">
            <v>41</v>
          </cell>
          <cell r="I36" t="str">
            <v xml:space="preserve"> - </v>
          </cell>
          <cell r="J36">
            <v>45</v>
          </cell>
          <cell r="K36">
            <v>12</v>
          </cell>
          <cell r="L36">
            <v>30</v>
          </cell>
          <cell r="M36">
            <v>12</v>
          </cell>
          <cell r="N36">
            <v>30</v>
          </cell>
          <cell r="O36" t="str">
            <v>3.58,0&lt;=4.00,0</v>
          </cell>
          <cell r="P36">
            <v>40</v>
          </cell>
          <cell r="Q36">
            <v>195</v>
          </cell>
          <cell r="R36">
            <v>30</v>
          </cell>
          <cell r="S36">
            <v>27</v>
          </cell>
          <cell r="T36">
            <v>30</v>
          </cell>
          <cell r="U36">
            <v>9.4</v>
          </cell>
          <cell r="V36">
            <v>41</v>
          </cell>
          <cell r="W36" t="str">
            <v xml:space="preserve"> - </v>
          </cell>
          <cell r="X36">
            <v>49</v>
          </cell>
          <cell r="Y36" t="str">
            <v>-</v>
          </cell>
          <cell r="Z36">
            <v>30</v>
          </cell>
          <cell r="AA36">
            <v>23</v>
          </cell>
          <cell r="AB36">
            <v>30</v>
          </cell>
        </row>
        <row r="37">
          <cell r="A37" t="str">
            <v>3.22,0&lt;=3.23,0</v>
          </cell>
          <cell r="B37">
            <v>39</v>
          </cell>
          <cell r="C37">
            <v>226</v>
          </cell>
          <cell r="D37">
            <v>31</v>
          </cell>
          <cell r="E37" t="str">
            <v>-</v>
          </cell>
          <cell r="F37">
            <v>31</v>
          </cell>
          <cell r="G37" t="str">
            <v xml:space="preserve"> - </v>
          </cell>
          <cell r="H37">
            <v>40</v>
          </cell>
          <cell r="I37">
            <v>13.2</v>
          </cell>
          <cell r="J37">
            <v>44</v>
          </cell>
          <cell r="K37" t="str">
            <v xml:space="preserve"> - </v>
          </cell>
          <cell r="L37">
            <v>31</v>
          </cell>
          <cell r="M37" t="str">
            <v xml:space="preserve"> - </v>
          </cell>
          <cell r="N37">
            <v>31</v>
          </cell>
          <cell r="O37" t="str">
            <v>4.00,0&lt;=4.02,0</v>
          </cell>
          <cell r="P37">
            <v>39</v>
          </cell>
          <cell r="Q37">
            <v>197</v>
          </cell>
          <cell r="R37">
            <v>31</v>
          </cell>
          <cell r="S37" t="str">
            <v xml:space="preserve"> - </v>
          </cell>
          <cell r="T37">
            <v>31</v>
          </cell>
          <cell r="U37" t="str">
            <v xml:space="preserve"> - </v>
          </cell>
          <cell r="V37">
            <v>40</v>
          </cell>
          <cell r="W37">
            <v>15.1</v>
          </cell>
          <cell r="X37">
            <v>48</v>
          </cell>
          <cell r="Y37" t="str">
            <v xml:space="preserve"> - </v>
          </cell>
          <cell r="Z37">
            <v>31</v>
          </cell>
          <cell r="AA37" t="str">
            <v>-</v>
          </cell>
          <cell r="AB37">
            <v>31</v>
          </cell>
        </row>
        <row r="38">
          <cell r="A38" t="str">
            <v>3.23,0&lt;=3.24,0</v>
          </cell>
          <cell r="B38">
            <v>38</v>
          </cell>
          <cell r="C38">
            <v>227</v>
          </cell>
          <cell r="D38">
            <v>32</v>
          </cell>
          <cell r="E38">
            <v>31</v>
          </cell>
          <cell r="F38">
            <v>32</v>
          </cell>
          <cell r="G38" t="str">
            <v xml:space="preserve"> - </v>
          </cell>
          <cell r="H38">
            <v>39</v>
          </cell>
          <cell r="I38" t="str">
            <v xml:space="preserve"> - </v>
          </cell>
          <cell r="J38">
            <v>43</v>
          </cell>
          <cell r="K38">
            <v>13</v>
          </cell>
          <cell r="L38">
            <v>32</v>
          </cell>
          <cell r="M38" t="str">
            <v xml:space="preserve"> - </v>
          </cell>
          <cell r="N38">
            <v>32</v>
          </cell>
          <cell r="O38" t="str">
            <v>4.02,0&lt;=4.04,0</v>
          </cell>
          <cell r="P38">
            <v>38</v>
          </cell>
          <cell r="Q38">
            <v>199</v>
          </cell>
          <cell r="R38">
            <v>32</v>
          </cell>
          <cell r="S38">
            <v>28</v>
          </cell>
          <cell r="T38">
            <v>32</v>
          </cell>
          <cell r="U38">
            <v>9.5</v>
          </cell>
          <cell r="V38">
            <v>39</v>
          </cell>
          <cell r="W38" t="str">
            <v xml:space="preserve"> - </v>
          </cell>
          <cell r="X38">
            <v>47</v>
          </cell>
          <cell r="Y38">
            <v>15</v>
          </cell>
          <cell r="Z38">
            <v>32</v>
          </cell>
          <cell r="AA38">
            <v>24</v>
          </cell>
          <cell r="AB38">
            <v>32</v>
          </cell>
        </row>
        <row r="39">
          <cell r="A39" t="str">
            <v>3.24,0&lt;=3.25,0</v>
          </cell>
          <cell r="B39">
            <v>37</v>
          </cell>
          <cell r="C39">
            <v>228</v>
          </cell>
          <cell r="D39">
            <v>33</v>
          </cell>
          <cell r="E39" t="str">
            <v>-</v>
          </cell>
          <cell r="F39">
            <v>33</v>
          </cell>
          <cell r="G39">
            <v>8.5</v>
          </cell>
          <cell r="H39">
            <v>38</v>
          </cell>
          <cell r="I39" t="str">
            <v xml:space="preserve"> - </v>
          </cell>
          <cell r="J39">
            <v>42</v>
          </cell>
          <cell r="K39" t="str">
            <v>-</v>
          </cell>
          <cell r="L39">
            <v>33</v>
          </cell>
          <cell r="M39" t="str">
            <v>-</v>
          </cell>
          <cell r="N39">
            <v>33</v>
          </cell>
          <cell r="O39" t="str">
            <v>4.04,0&lt;=4.06,0</v>
          </cell>
          <cell r="P39">
            <v>37</v>
          </cell>
          <cell r="Q39">
            <v>201</v>
          </cell>
          <cell r="R39">
            <v>33</v>
          </cell>
          <cell r="S39" t="str">
            <v>-</v>
          </cell>
          <cell r="T39">
            <v>33</v>
          </cell>
          <cell r="U39" t="str">
            <v xml:space="preserve"> - </v>
          </cell>
          <cell r="V39">
            <v>38</v>
          </cell>
          <cell r="W39">
            <v>15.2</v>
          </cell>
          <cell r="X39">
            <v>46</v>
          </cell>
          <cell r="Y39" t="str">
            <v>-</v>
          </cell>
          <cell r="Z39">
            <v>33</v>
          </cell>
          <cell r="AA39" t="str">
            <v>-</v>
          </cell>
          <cell r="AB39">
            <v>33</v>
          </cell>
        </row>
        <row r="40">
          <cell r="A40" t="str">
            <v>3.25,0&lt;=3.26,0</v>
          </cell>
          <cell r="B40">
            <v>36</v>
          </cell>
          <cell r="C40">
            <v>229</v>
          </cell>
          <cell r="D40">
            <v>34</v>
          </cell>
          <cell r="E40">
            <v>32</v>
          </cell>
          <cell r="F40">
            <v>34</v>
          </cell>
          <cell r="G40" t="str">
            <v xml:space="preserve"> - </v>
          </cell>
          <cell r="H40">
            <v>37</v>
          </cell>
          <cell r="I40">
            <v>13.3</v>
          </cell>
          <cell r="J40">
            <v>41</v>
          </cell>
          <cell r="K40" t="str">
            <v xml:space="preserve"> - </v>
          </cell>
          <cell r="L40">
            <v>34</v>
          </cell>
          <cell r="M40">
            <v>13</v>
          </cell>
          <cell r="N40">
            <v>34</v>
          </cell>
          <cell r="O40" t="str">
            <v>4.06,0&lt;=4.08,0</v>
          </cell>
          <cell r="P40">
            <v>36</v>
          </cell>
          <cell r="Q40">
            <v>203</v>
          </cell>
          <cell r="R40">
            <v>34</v>
          </cell>
          <cell r="S40" t="str">
            <v xml:space="preserve"> - </v>
          </cell>
          <cell r="T40">
            <v>34</v>
          </cell>
          <cell r="U40">
            <v>9.6</v>
          </cell>
          <cell r="V40">
            <v>37</v>
          </cell>
          <cell r="W40" t="str">
            <v xml:space="preserve"> - </v>
          </cell>
          <cell r="X40">
            <v>45</v>
          </cell>
          <cell r="Y40" t="str">
            <v>-</v>
          </cell>
          <cell r="Z40">
            <v>34</v>
          </cell>
          <cell r="AA40">
            <v>25</v>
          </cell>
          <cell r="AB40">
            <v>34</v>
          </cell>
        </row>
        <row r="41">
          <cell r="A41" t="str">
            <v>3.26,0&lt;=3.27,0</v>
          </cell>
          <cell r="B41">
            <v>35</v>
          </cell>
          <cell r="C41">
            <v>230</v>
          </cell>
          <cell r="D41">
            <v>35</v>
          </cell>
          <cell r="E41" t="str">
            <v>-</v>
          </cell>
          <cell r="F41">
            <v>35</v>
          </cell>
          <cell r="G41" t="str">
            <v xml:space="preserve"> - </v>
          </cell>
          <cell r="H41">
            <v>36</v>
          </cell>
          <cell r="I41" t="str">
            <v xml:space="preserve"> - </v>
          </cell>
          <cell r="J41">
            <v>40</v>
          </cell>
          <cell r="K41">
            <v>14</v>
          </cell>
          <cell r="L41">
            <v>35</v>
          </cell>
          <cell r="M41" t="str">
            <v xml:space="preserve"> - </v>
          </cell>
          <cell r="N41">
            <v>35</v>
          </cell>
          <cell r="O41" t="str">
            <v>4.08,0&lt;=4.10,0</v>
          </cell>
          <cell r="P41">
            <v>35</v>
          </cell>
          <cell r="Q41">
            <v>205</v>
          </cell>
          <cell r="R41">
            <v>35</v>
          </cell>
          <cell r="S41">
            <v>29</v>
          </cell>
          <cell r="T41">
            <v>35</v>
          </cell>
          <cell r="U41" t="str">
            <v xml:space="preserve"> - </v>
          </cell>
          <cell r="V41">
            <v>36</v>
          </cell>
          <cell r="W41">
            <v>15.3</v>
          </cell>
          <cell r="X41">
            <v>44</v>
          </cell>
          <cell r="Y41">
            <v>16</v>
          </cell>
          <cell r="Z41">
            <v>35</v>
          </cell>
          <cell r="AA41" t="str">
            <v>-</v>
          </cell>
          <cell r="AB41">
            <v>35</v>
          </cell>
        </row>
        <row r="42">
          <cell r="A42" t="str">
            <v>3.27,0&lt;=3.28,0</v>
          </cell>
          <cell r="B42">
            <v>34</v>
          </cell>
          <cell r="C42">
            <v>231</v>
          </cell>
          <cell r="D42">
            <v>36</v>
          </cell>
          <cell r="E42">
            <v>33</v>
          </cell>
          <cell r="F42">
            <v>36</v>
          </cell>
          <cell r="G42">
            <v>8.6</v>
          </cell>
          <cell r="H42">
            <v>35</v>
          </cell>
          <cell r="I42">
            <v>13.4</v>
          </cell>
          <cell r="J42">
            <v>39</v>
          </cell>
          <cell r="K42" t="str">
            <v>-</v>
          </cell>
          <cell r="L42">
            <v>36</v>
          </cell>
          <cell r="M42" t="str">
            <v xml:space="preserve"> - </v>
          </cell>
          <cell r="N42">
            <v>36</v>
          </cell>
          <cell r="O42" t="str">
            <v>4.10,0&lt;=4.12,0</v>
          </cell>
          <cell r="P42">
            <v>34</v>
          </cell>
          <cell r="Q42">
            <v>206</v>
          </cell>
          <cell r="R42">
            <v>36</v>
          </cell>
          <cell r="S42" t="str">
            <v>-</v>
          </cell>
          <cell r="T42">
            <v>36</v>
          </cell>
          <cell r="U42">
            <v>9.6999999999999993</v>
          </cell>
          <cell r="V42">
            <v>35</v>
          </cell>
          <cell r="W42" t="str">
            <v xml:space="preserve"> - </v>
          </cell>
          <cell r="X42">
            <v>43</v>
          </cell>
          <cell r="Y42" t="str">
            <v>-</v>
          </cell>
          <cell r="Z42">
            <v>36</v>
          </cell>
          <cell r="AA42">
            <v>26</v>
          </cell>
          <cell r="AB42">
            <v>36</v>
          </cell>
        </row>
        <row r="43">
          <cell r="A43" t="str">
            <v>3.28,0&lt;=3.29,0</v>
          </cell>
          <cell r="B43">
            <v>33</v>
          </cell>
          <cell r="C43">
            <v>232</v>
          </cell>
          <cell r="D43">
            <v>37</v>
          </cell>
          <cell r="E43" t="str">
            <v>-</v>
          </cell>
          <cell r="F43">
            <v>37</v>
          </cell>
          <cell r="G43" t="str">
            <v xml:space="preserve"> - </v>
          </cell>
          <cell r="H43">
            <v>34</v>
          </cell>
          <cell r="I43" t="str">
            <v xml:space="preserve"> - </v>
          </cell>
          <cell r="J43">
            <v>38</v>
          </cell>
          <cell r="K43" t="str">
            <v xml:space="preserve"> - </v>
          </cell>
          <cell r="L43">
            <v>37</v>
          </cell>
          <cell r="M43" t="str">
            <v>-</v>
          </cell>
          <cell r="N43">
            <v>37</v>
          </cell>
          <cell r="O43" t="str">
            <v>4.12,0&lt;=4.14,0</v>
          </cell>
          <cell r="P43">
            <v>33</v>
          </cell>
          <cell r="Q43">
            <v>207</v>
          </cell>
          <cell r="R43">
            <v>37</v>
          </cell>
          <cell r="S43" t="str">
            <v xml:space="preserve"> - </v>
          </cell>
          <cell r="T43">
            <v>37</v>
          </cell>
          <cell r="U43" t="str">
            <v xml:space="preserve"> - </v>
          </cell>
          <cell r="V43">
            <v>34</v>
          </cell>
          <cell r="W43">
            <v>15.4</v>
          </cell>
          <cell r="X43">
            <v>42</v>
          </cell>
          <cell r="Y43" t="str">
            <v xml:space="preserve"> - </v>
          </cell>
          <cell r="Z43">
            <v>37</v>
          </cell>
          <cell r="AA43" t="str">
            <v>-</v>
          </cell>
          <cell r="AB43">
            <v>37</v>
          </cell>
        </row>
        <row r="44">
          <cell r="A44" t="str">
            <v>3.29,0&lt;=3.31,0</v>
          </cell>
          <cell r="B44">
            <v>32</v>
          </cell>
          <cell r="C44">
            <v>233</v>
          </cell>
          <cell r="D44">
            <v>38</v>
          </cell>
          <cell r="E44">
            <v>34</v>
          </cell>
          <cell r="F44">
            <v>38</v>
          </cell>
          <cell r="G44" t="str">
            <v xml:space="preserve"> - </v>
          </cell>
          <cell r="H44">
            <v>33</v>
          </cell>
          <cell r="I44">
            <v>13.5</v>
          </cell>
          <cell r="J44">
            <v>37</v>
          </cell>
          <cell r="K44">
            <v>15</v>
          </cell>
          <cell r="L44">
            <v>38</v>
          </cell>
          <cell r="M44">
            <v>14</v>
          </cell>
          <cell r="N44">
            <v>38</v>
          </cell>
          <cell r="O44" t="str">
            <v>4.14,0&lt;=4.16,0</v>
          </cell>
          <cell r="P44">
            <v>32</v>
          </cell>
          <cell r="Q44">
            <v>208</v>
          </cell>
          <cell r="R44">
            <v>38</v>
          </cell>
          <cell r="S44">
            <v>30</v>
          </cell>
          <cell r="T44">
            <v>38</v>
          </cell>
          <cell r="U44">
            <v>9.8000000000000007</v>
          </cell>
          <cell r="V44">
            <v>33</v>
          </cell>
          <cell r="W44" t="str">
            <v xml:space="preserve"> - </v>
          </cell>
          <cell r="X44">
            <v>41</v>
          </cell>
          <cell r="Y44">
            <v>17</v>
          </cell>
          <cell r="Z44">
            <v>38</v>
          </cell>
          <cell r="AA44">
            <v>27</v>
          </cell>
          <cell r="AB44">
            <v>38</v>
          </cell>
        </row>
        <row r="45">
          <cell r="A45" t="str">
            <v>3.31,0&lt;=3.33,0</v>
          </cell>
          <cell r="B45">
            <v>31</v>
          </cell>
          <cell r="C45">
            <v>234</v>
          </cell>
          <cell r="D45">
            <v>39</v>
          </cell>
          <cell r="E45" t="str">
            <v>-</v>
          </cell>
          <cell r="F45">
            <v>39</v>
          </cell>
          <cell r="G45">
            <v>8.6999999999999993</v>
          </cell>
          <cell r="H45">
            <v>32</v>
          </cell>
          <cell r="I45" t="str">
            <v xml:space="preserve"> - </v>
          </cell>
          <cell r="J45">
            <v>36</v>
          </cell>
          <cell r="K45" t="str">
            <v>-</v>
          </cell>
          <cell r="L45">
            <v>39</v>
          </cell>
          <cell r="M45" t="str">
            <v xml:space="preserve"> - </v>
          </cell>
          <cell r="N45">
            <v>39</v>
          </cell>
          <cell r="O45" t="str">
            <v>4.16,0&lt;=4.18,0</v>
          </cell>
          <cell r="P45">
            <v>31</v>
          </cell>
          <cell r="Q45">
            <v>209</v>
          </cell>
          <cell r="R45">
            <v>39</v>
          </cell>
          <cell r="S45" t="str">
            <v>-</v>
          </cell>
          <cell r="T45">
            <v>39</v>
          </cell>
          <cell r="U45" t="str">
            <v xml:space="preserve"> - </v>
          </cell>
          <cell r="V45">
            <v>32</v>
          </cell>
          <cell r="W45">
            <v>15.5</v>
          </cell>
          <cell r="X45">
            <v>40</v>
          </cell>
          <cell r="Y45" t="str">
            <v>-</v>
          </cell>
          <cell r="Z45">
            <v>39</v>
          </cell>
          <cell r="AA45" t="str">
            <v>-</v>
          </cell>
          <cell r="AB45">
            <v>39</v>
          </cell>
        </row>
        <row r="46">
          <cell r="A46" t="str">
            <v>3.33,0&lt;=3.35,0</v>
          </cell>
          <cell r="B46">
            <v>30</v>
          </cell>
          <cell r="C46">
            <v>235</v>
          </cell>
          <cell r="D46">
            <v>40</v>
          </cell>
          <cell r="E46">
            <v>35</v>
          </cell>
          <cell r="F46">
            <v>40</v>
          </cell>
          <cell r="G46" t="str">
            <v xml:space="preserve"> - </v>
          </cell>
          <cell r="H46">
            <v>31</v>
          </cell>
          <cell r="I46">
            <v>13.6</v>
          </cell>
          <cell r="J46">
            <v>35</v>
          </cell>
          <cell r="K46" t="str">
            <v xml:space="preserve"> - </v>
          </cell>
          <cell r="L46">
            <v>40</v>
          </cell>
          <cell r="M46" t="str">
            <v xml:space="preserve"> - </v>
          </cell>
          <cell r="N46">
            <v>40</v>
          </cell>
          <cell r="O46" t="str">
            <v>4.18,0&lt;=4.20,0</v>
          </cell>
          <cell r="P46">
            <v>30</v>
          </cell>
          <cell r="Q46">
            <v>210</v>
          </cell>
          <cell r="R46">
            <v>40</v>
          </cell>
          <cell r="S46" t="str">
            <v xml:space="preserve"> - </v>
          </cell>
          <cell r="T46">
            <v>40</v>
          </cell>
          <cell r="U46">
            <v>9.9</v>
          </cell>
          <cell r="V46">
            <v>31</v>
          </cell>
          <cell r="W46" t="str">
            <v xml:space="preserve"> - </v>
          </cell>
          <cell r="X46">
            <v>39</v>
          </cell>
          <cell r="Y46" t="str">
            <v xml:space="preserve"> - </v>
          </cell>
          <cell r="Z46">
            <v>40</v>
          </cell>
          <cell r="AA46">
            <v>28</v>
          </cell>
          <cell r="AB46">
            <v>40</v>
          </cell>
        </row>
        <row r="47">
          <cell r="A47" t="str">
            <v>3.35,0&lt;=3.37,0</v>
          </cell>
          <cell r="B47">
            <v>29</v>
          </cell>
          <cell r="C47">
            <v>236</v>
          </cell>
          <cell r="D47">
            <v>41</v>
          </cell>
          <cell r="E47" t="str">
            <v>-</v>
          </cell>
          <cell r="F47">
            <v>41</v>
          </cell>
          <cell r="G47">
            <v>8.8000000000000007</v>
          </cell>
          <cell r="H47">
            <v>30</v>
          </cell>
          <cell r="I47" t="str">
            <v xml:space="preserve"> - </v>
          </cell>
          <cell r="J47">
            <v>34</v>
          </cell>
          <cell r="K47">
            <v>16</v>
          </cell>
          <cell r="L47">
            <v>41</v>
          </cell>
          <cell r="M47" t="str">
            <v>-</v>
          </cell>
          <cell r="N47">
            <v>41</v>
          </cell>
          <cell r="O47" t="str">
            <v>4.20,0&lt;=4.23,0</v>
          </cell>
          <cell r="P47">
            <v>29</v>
          </cell>
          <cell r="Q47">
            <v>211</v>
          </cell>
          <cell r="R47">
            <v>41</v>
          </cell>
          <cell r="S47">
            <v>31</v>
          </cell>
          <cell r="T47">
            <v>41</v>
          </cell>
          <cell r="U47" t="str">
            <v xml:space="preserve"> - </v>
          </cell>
          <cell r="V47">
            <v>30</v>
          </cell>
          <cell r="W47">
            <v>15.6</v>
          </cell>
          <cell r="X47">
            <v>38</v>
          </cell>
          <cell r="Y47">
            <v>18</v>
          </cell>
          <cell r="Z47">
            <v>41</v>
          </cell>
          <cell r="AA47" t="str">
            <v>-</v>
          </cell>
          <cell r="AB47">
            <v>41</v>
          </cell>
        </row>
        <row r="48">
          <cell r="A48" t="str">
            <v>3.37,0&lt;=3.39,0</v>
          </cell>
          <cell r="B48">
            <v>28</v>
          </cell>
          <cell r="C48">
            <v>237</v>
          </cell>
          <cell r="D48">
            <v>42</v>
          </cell>
          <cell r="E48">
            <v>36</v>
          </cell>
          <cell r="F48">
            <v>42</v>
          </cell>
          <cell r="G48" t="str">
            <v xml:space="preserve"> - </v>
          </cell>
          <cell r="H48">
            <v>29</v>
          </cell>
          <cell r="I48">
            <v>13.7</v>
          </cell>
          <cell r="J48">
            <v>33</v>
          </cell>
          <cell r="K48" t="str">
            <v xml:space="preserve"> - </v>
          </cell>
          <cell r="L48">
            <v>42</v>
          </cell>
          <cell r="M48">
            <v>15</v>
          </cell>
          <cell r="N48">
            <v>42</v>
          </cell>
          <cell r="O48" t="str">
            <v>4.23,0&lt;=4.26,0</v>
          </cell>
          <cell r="P48">
            <v>28</v>
          </cell>
          <cell r="Q48">
            <v>212</v>
          </cell>
          <cell r="R48">
            <v>42</v>
          </cell>
          <cell r="S48" t="str">
            <v xml:space="preserve"> - </v>
          </cell>
          <cell r="T48">
            <v>42</v>
          </cell>
          <cell r="U48">
            <v>10</v>
          </cell>
          <cell r="V48">
            <v>29</v>
          </cell>
          <cell r="W48">
            <v>15.7</v>
          </cell>
          <cell r="X48">
            <v>37</v>
          </cell>
          <cell r="Y48" t="str">
            <v>-</v>
          </cell>
          <cell r="Z48">
            <v>42</v>
          </cell>
          <cell r="AA48">
            <v>29</v>
          </cell>
          <cell r="AB48">
            <v>42</v>
          </cell>
        </row>
        <row r="49">
          <cell r="A49" t="str">
            <v>3.39,0&lt;=3.41,0</v>
          </cell>
          <cell r="B49">
            <v>27</v>
          </cell>
          <cell r="C49">
            <v>238</v>
          </cell>
          <cell r="D49">
            <v>43</v>
          </cell>
          <cell r="E49" t="str">
            <v>-</v>
          </cell>
          <cell r="F49">
            <v>43</v>
          </cell>
          <cell r="G49">
            <v>8.9</v>
          </cell>
          <cell r="H49">
            <v>28</v>
          </cell>
          <cell r="I49" t="str">
            <v xml:space="preserve"> - </v>
          </cell>
          <cell r="J49">
            <v>32</v>
          </cell>
          <cell r="K49" t="str">
            <v>-</v>
          </cell>
          <cell r="L49">
            <v>43</v>
          </cell>
          <cell r="M49" t="str">
            <v xml:space="preserve"> - </v>
          </cell>
          <cell r="N49">
            <v>43</v>
          </cell>
          <cell r="O49" t="str">
            <v>4.26,0&lt;=4.29,0</v>
          </cell>
          <cell r="P49">
            <v>27</v>
          </cell>
          <cell r="Q49">
            <v>213</v>
          </cell>
          <cell r="R49">
            <v>43</v>
          </cell>
          <cell r="S49" t="str">
            <v>-</v>
          </cell>
          <cell r="T49">
            <v>43</v>
          </cell>
          <cell r="U49" t="str">
            <v xml:space="preserve"> - </v>
          </cell>
          <cell r="V49">
            <v>28</v>
          </cell>
          <cell r="W49">
            <v>15.8</v>
          </cell>
          <cell r="X49">
            <v>36</v>
          </cell>
          <cell r="Y49" t="str">
            <v xml:space="preserve"> - </v>
          </cell>
          <cell r="Z49">
            <v>43</v>
          </cell>
          <cell r="AA49" t="str">
            <v>-</v>
          </cell>
          <cell r="AB49">
            <v>43</v>
          </cell>
        </row>
        <row r="50">
          <cell r="A50" t="str">
            <v>3.41,0&lt;=3.43,0</v>
          </cell>
          <cell r="B50">
            <v>26</v>
          </cell>
          <cell r="C50">
            <v>239</v>
          </cell>
          <cell r="D50">
            <v>44</v>
          </cell>
          <cell r="E50">
            <v>37</v>
          </cell>
          <cell r="F50">
            <v>44</v>
          </cell>
          <cell r="G50" t="str">
            <v xml:space="preserve"> - </v>
          </cell>
          <cell r="H50">
            <v>27</v>
          </cell>
          <cell r="I50">
            <v>13.8</v>
          </cell>
          <cell r="J50">
            <v>31</v>
          </cell>
          <cell r="K50">
            <v>17</v>
          </cell>
          <cell r="L50">
            <v>44</v>
          </cell>
          <cell r="M50" t="str">
            <v xml:space="preserve"> - </v>
          </cell>
          <cell r="N50">
            <v>44</v>
          </cell>
          <cell r="O50" t="str">
            <v>4.29,0&lt;=4.32,0</v>
          </cell>
          <cell r="P50">
            <v>26</v>
          </cell>
          <cell r="Q50">
            <v>214</v>
          </cell>
          <cell r="R50">
            <v>44</v>
          </cell>
          <cell r="S50">
            <v>32</v>
          </cell>
          <cell r="T50">
            <v>44</v>
          </cell>
          <cell r="U50">
            <v>10.1</v>
          </cell>
          <cell r="V50">
            <v>27</v>
          </cell>
          <cell r="W50">
            <v>15.9</v>
          </cell>
          <cell r="X50">
            <v>35</v>
          </cell>
          <cell r="Y50">
            <v>19</v>
          </cell>
          <cell r="Z50">
            <v>44</v>
          </cell>
          <cell r="AA50">
            <v>30</v>
          </cell>
          <cell r="AB50">
            <v>44</v>
          </cell>
        </row>
        <row r="51">
          <cell r="A51" t="str">
            <v>3.43,0&lt;=3.45,0</v>
          </cell>
          <cell r="B51">
            <v>25</v>
          </cell>
          <cell r="C51">
            <v>240</v>
          </cell>
          <cell r="D51">
            <v>45</v>
          </cell>
          <cell r="E51" t="str">
            <v>-</v>
          </cell>
          <cell r="F51">
            <v>45</v>
          </cell>
          <cell r="G51">
            <v>9</v>
          </cell>
          <cell r="H51">
            <v>26</v>
          </cell>
          <cell r="I51" t="str">
            <v xml:space="preserve"> - </v>
          </cell>
          <cell r="J51">
            <v>30</v>
          </cell>
          <cell r="K51" t="str">
            <v>-</v>
          </cell>
          <cell r="L51">
            <v>45</v>
          </cell>
          <cell r="M51" t="str">
            <v>-</v>
          </cell>
          <cell r="N51">
            <v>45</v>
          </cell>
          <cell r="O51" t="str">
            <v>4.32,0&lt;=4.35,0</v>
          </cell>
          <cell r="P51">
            <v>25</v>
          </cell>
          <cell r="Q51">
            <v>215</v>
          </cell>
          <cell r="R51">
            <v>45</v>
          </cell>
          <cell r="S51" t="str">
            <v>-</v>
          </cell>
          <cell r="T51">
            <v>45</v>
          </cell>
          <cell r="U51">
            <v>10.199999999999999</v>
          </cell>
          <cell r="V51">
            <v>26</v>
          </cell>
          <cell r="W51">
            <v>16</v>
          </cell>
          <cell r="X51">
            <v>34</v>
          </cell>
          <cell r="Y51" t="str">
            <v>-</v>
          </cell>
          <cell r="Z51">
            <v>45</v>
          </cell>
          <cell r="AA51" t="str">
            <v>-</v>
          </cell>
          <cell r="AB51">
            <v>45</v>
          </cell>
        </row>
        <row r="52">
          <cell r="A52" t="str">
            <v>3.45,0&lt;=3.47,0</v>
          </cell>
          <cell r="B52">
            <v>24</v>
          </cell>
          <cell r="C52">
            <v>241</v>
          </cell>
          <cell r="D52">
            <v>46</v>
          </cell>
          <cell r="E52" t="str">
            <v xml:space="preserve"> - </v>
          </cell>
          <cell r="F52">
            <v>46</v>
          </cell>
          <cell r="G52" t="str">
            <v xml:space="preserve"> - </v>
          </cell>
          <cell r="H52">
            <v>25</v>
          </cell>
          <cell r="I52">
            <v>13.9</v>
          </cell>
          <cell r="J52">
            <v>29</v>
          </cell>
          <cell r="K52" t="str">
            <v xml:space="preserve"> - </v>
          </cell>
          <cell r="L52">
            <v>46</v>
          </cell>
          <cell r="M52">
            <v>16</v>
          </cell>
          <cell r="N52">
            <v>46</v>
          </cell>
          <cell r="O52" t="str">
            <v>4.35,0&lt;=4.38,0</v>
          </cell>
          <cell r="P52">
            <v>24</v>
          </cell>
          <cell r="Q52">
            <v>216</v>
          </cell>
          <cell r="R52">
            <v>46</v>
          </cell>
          <cell r="S52" t="str">
            <v xml:space="preserve"> - </v>
          </cell>
          <cell r="T52">
            <v>46</v>
          </cell>
          <cell r="U52">
            <v>10.3</v>
          </cell>
          <cell r="V52">
            <v>25</v>
          </cell>
          <cell r="W52">
            <v>16.100000000000001</v>
          </cell>
          <cell r="X52">
            <v>33</v>
          </cell>
          <cell r="Y52" t="str">
            <v xml:space="preserve"> - </v>
          </cell>
          <cell r="Z52">
            <v>46</v>
          </cell>
          <cell r="AA52" t="str">
            <v>-</v>
          </cell>
          <cell r="AB52">
            <v>46</v>
          </cell>
        </row>
        <row r="53">
          <cell r="A53" t="str">
            <v>3.47,0&lt;=3.50,0</v>
          </cell>
          <cell r="B53">
            <v>23</v>
          </cell>
          <cell r="C53">
            <v>242</v>
          </cell>
          <cell r="D53">
            <v>47</v>
          </cell>
          <cell r="E53">
            <v>38</v>
          </cell>
          <cell r="F53">
            <v>47</v>
          </cell>
          <cell r="G53">
            <v>9.1</v>
          </cell>
          <cell r="H53">
            <v>24</v>
          </cell>
          <cell r="I53" t="str">
            <v xml:space="preserve"> - </v>
          </cell>
          <cell r="J53">
            <v>28</v>
          </cell>
          <cell r="K53">
            <v>18</v>
          </cell>
          <cell r="L53">
            <v>47</v>
          </cell>
          <cell r="M53" t="str">
            <v xml:space="preserve"> - </v>
          </cell>
          <cell r="N53">
            <v>47</v>
          </cell>
          <cell r="O53" t="str">
            <v>4.38,0&lt;=4.41,0</v>
          </cell>
          <cell r="P53">
            <v>23</v>
          </cell>
          <cell r="Q53">
            <v>217</v>
          </cell>
          <cell r="R53">
            <v>47</v>
          </cell>
          <cell r="S53">
            <v>33</v>
          </cell>
          <cell r="T53">
            <v>47</v>
          </cell>
          <cell r="U53">
            <v>10.4</v>
          </cell>
          <cell r="V53">
            <v>24</v>
          </cell>
          <cell r="W53">
            <v>16.2</v>
          </cell>
          <cell r="X53">
            <v>32</v>
          </cell>
          <cell r="Y53">
            <v>20</v>
          </cell>
          <cell r="Z53">
            <v>47</v>
          </cell>
          <cell r="AA53">
            <v>31</v>
          </cell>
          <cell r="AB53">
            <v>47</v>
          </cell>
        </row>
        <row r="54">
          <cell r="A54" t="str">
            <v>3.50,0&lt;=3.53,0</v>
          </cell>
          <cell r="B54">
            <v>22</v>
          </cell>
          <cell r="C54">
            <v>243</v>
          </cell>
          <cell r="D54">
            <v>48</v>
          </cell>
          <cell r="E54" t="str">
            <v xml:space="preserve"> - </v>
          </cell>
          <cell r="F54">
            <v>48</v>
          </cell>
          <cell r="G54" t="str">
            <v xml:space="preserve"> - </v>
          </cell>
          <cell r="H54">
            <v>23</v>
          </cell>
          <cell r="I54">
            <v>14</v>
          </cell>
          <cell r="J54">
            <v>27</v>
          </cell>
          <cell r="K54" t="str">
            <v xml:space="preserve"> - </v>
          </cell>
          <cell r="L54">
            <v>48</v>
          </cell>
          <cell r="M54" t="str">
            <v xml:space="preserve"> - </v>
          </cell>
          <cell r="N54">
            <v>48</v>
          </cell>
          <cell r="O54" t="str">
            <v>4.41,0&lt;=4.44,0</v>
          </cell>
          <cell r="P54">
            <v>22</v>
          </cell>
          <cell r="Q54">
            <v>218</v>
          </cell>
          <cell r="R54">
            <v>48</v>
          </cell>
          <cell r="S54" t="str">
            <v>-</v>
          </cell>
          <cell r="T54">
            <v>48</v>
          </cell>
          <cell r="U54">
            <v>10.5</v>
          </cell>
          <cell r="V54">
            <v>23</v>
          </cell>
          <cell r="W54">
            <v>16.3</v>
          </cell>
          <cell r="X54">
            <v>31</v>
          </cell>
          <cell r="Y54" t="str">
            <v xml:space="preserve"> - </v>
          </cell>
          <cell r="Z54">
            <v>48</v>
          </cell>
          <cell r="AA54" t="str">
            <v>-</v>
          </cell>
          <cell r="AB54">
            <v>48</v>
          </cell>
        </row>
        <row r="55">
          <cell r="A55" t="str">
            <v>3.53,0&lt;=3.56,0</v>
          </cell>
          <cell r="B55">
            <v>21</v>
          </cell>
          <cell r="C55">
            <v>244</v>
          </cell>
          <cell r="D55">
            <v>49</v>
          </cell>
          <cell r="E55" t="str">
            <v>-</v>
          </cell>
          <cell r="F55">
            <v>49</v>
          </cell>
          <cell r="G55">
            <v>9.1999999999999993</v>
          </cell>
          <cell r="H55">
            <v>22</v>
          </cell>
          <cell r="I55" t="str">
            <v xml:space="preserve"> - </v>
          </cell>
          <cell r="J55">
            <v>26</v>
          </cell>
          <cell r="K55" t="str">
            <v>-</v>
          </cell>
          <cell r="L55">
            <v>49</v>
          </cell>
          <cell r="M55" t="str">
            <v>-</v>
          </cell>
          <cell r="N55">
            <v>49</v>
          </cell>
          <cell r="O55" t="str">
            <v>4.44,0&lt;=4.47,0</v>
          </cell>
          <cell r="P55">
            <v>21</v>
          </cell>
          <cell r="Q55">
            <v>219</v>
          </cell>
          <cell r="R55">
            <v>49</v>
          </cell>
          <cell r="S55" t="str">
            <v>-</v>
          </cell>
          <cell r="T55">
            <v>49</v>
          </cell>
          <cell r="U55">
            <v>10.6</v>
          </cell>
          <cell r="V55">
            <v>22</v>
          </cell>
          <cell r="W55">
            <v>16.399999999999999</v>
          </cell>
          <cell r="X55">
            <v>30</v>
          </cell>
          <cell r="Y55" t="str">
            <v>-</v>
          </cell>
          <cell r="Z55">
            <v>49</v>
          </cell>
          <cell r="AA55" t="str">
            <v>-</v>
          </cell>
          <cell r="AB55">
            <v>49</v>
          </cell>
        </row>
        <row r="56">
          <cell r="A56" t="str">
            <v>3.56,0&lt;=3.59,0</v>
          </cell>
          <cell r="B56">
            <v>20</v>
          </cell>
          <cell r="C56">
            <v>245</v>
          </cell>
          <cell r="D56">
            <v>50</v>
          </cell>
          <cell r="E56">
            <v>39</v>
          </cell>
          <cell r="F56">
            <v>50</v>
          </cell>
          <cell r="G56" t="str">
            <v xml:space="preserve"> - </v>
          </cell>
          <cell r="H56">
            <v>21</v>
          </cell>
          <cell r="I56">
            <v>14.1</v>
          </cell>
          <cell r="J56">
            <v>25</v>
          </cell>
          <cell r="K56">
            <v>19</v>
          </cell>
          <cell r="L56">
            <v>50</v>
          </cell>
          <cell r="M56">
            <v>17</v>
          </cell>
          <cell r="N56">
            <v>50</v>
          </cell>
          <cell r="O56" t="str">
            <v>4.47,0&lt;=4.50,0</v>
          </cell>
          <cell r="P56">
            <v>20</v>
          </cell>
          <cell r="Q56">
            <v>220</v>
          </cell>
          <cell r="R56">
            <v>50</v>
          </cell>
          <cell r="S56">
            <v>34</v>
          </cell>
          <cell r="T56">
            <v>50</v>
          </cell>
          <cell r="U56">
            <v>10.7</v>
          </cell>
          <cell r="V56">
            <v>21</v>
          </cell>
          <cell r="W56">
            <v>16.5</v>
          </cell>
          <cell r="X56">
            <v>29</v>
          </cell>
          <cell r="Y56">
            <v>21</v>
          </cell>
          <cell r="Z56">
            <v>50</v>
          </cell>
          <cell r="AA56">
            <v>32</v>
          </cell>
          <cell r="AB56">
            <v>50</v>
          </cell>
        </row>
        <row r="57">
          <cell r="A57" t="str">
            <v>3.59,0&lt;=4.02,0</v>
          </cell>
          <cell r="B57">
            <v>19</v>
          </cell>
          <cell r="C57">
            <v>246</v>
          </cell>
          <cell r="D57">
            <v>51</v>
          </cell>
          <cell r="E57" t="str">
            <v>-</v>
          </cell>
          <cell r="F57">
            <v>51</v>
          </cell>
          <cell r="G57">
            <v>9.3000000000000007</v>
          </cell>
          <cell r="H57">
            <v>20</v>
          </cell>
          <cell r="I57">
            <v>14.2</v>
          </cell>
          <cell r="J57">
            <v>24</v>
          </cell>
          <cell r="K57" t="str">
            <v>-</v>
          </cell>
          <cell r="L57">
            <v>51</v>
          </cell>
          <cell r="M57" t="str">
            <v xml:space="preserve"> - </v>
          </cell>
          <cell r="N57">
            <v>51</v>
          </cell>
          <cell r="O57" t="str">
            <v>4.50,0&lt;=4.53,0</v>
          </cell>
          <cell r="P57">
            <v>19</v>
          </cell>
          <cell r="Q57">
            <v>221</v>
          </cell>
          <cell r="R57">
            <v>51</v>
          </cell>
          <cell r="S57" t="str">
            <v>-</v>
          </cell>
          <cell r="T57">
            <v>51</v>
          </cell>
          <cell r="U57">
            <v>10.8</v>
          </cell>
          <cell r="V57">
            <v>20</v>
          </cell>
          <cell r="W57">
            <v>16.600000000000001</v>
          </cell>
          <cell r="X57">
            <v>28</v>
          </cell>
          <cell r="Y57" t="str">
            <v>-</v>
          </cell>
          <cell r="Z57">
            <v>51</v>
          </cell>
          <cell r="AA57" t="str">
            <v>-</v>
          </cell>
          <cell r="AB57">
            <v>51</v>
          </cell>
        </row>
        <row r="58">
          <cell r="A58" t="str">
            <v>4.02,0&lt;=4.05,0</v>
          </cell>
          <cell r="B58">
            <v>18</v>
          </cell>
          <cell r="C58">
            <v>247</v>
          </cell>
          <cell r="D58">
            <v>52</v>
          </cell>
          <cell r="E58" t="str">
            <v xml:space="preserve"> - </v>
          </cell>
          <cell r="F58">
            <v>52</v>
          </cell>
          <cell r="G58" t="str">
            <v xml:space="preserve"> - </v>
          </cell>
          <cell r="H58">
            <v>19</v>
          </cell>
          <cell r="I58">
            <v>14.3</v>
          </cell>
          <cell r="J58">
            <v>23</v>
          </cell>
          <cell r="K58">
            <v>20</v>
          </cell>
          <cell r="L58">
            <v>52</v>
          </cell>
          <cell r="M58" t="str">
            <v xml:space="preserve"> - </v>
          </cell>
          <cell r="N58">
            <v>52</v>
          </cell>
          <cell r="O58" t="str">
            <v>4.53,0&lt;=4.56,0</v>
          </cell>
          <cell r="P58">
            <v>18</v>
          </cell>
          <cell r="Q58">
            <v>222</v>
          </cell>
          <cell r="R58">
            <v>52</v>
          </cell>
          <cell r="S58" t="str">
            <v xml:space="preserve"> - </v>
          </cell>
          <cell r="T58">
            <v>52</v>
          </cell>
          <cell r="U58">
            <v>10.9</v>
          </cell>
          <cell r="V58">
            <v>19</v>
          </cell>
          <cell r="W58">
            <v>16.7</v>
          </cell>
          <cell r="X58">
            <v>27</v>
          </cell>
          <cell r="Y58">
            <v>22</v>
          </cell>
          <cell r="Z58">
            <v>52</v>
          </cell>
          <cell r="AA58">
            <v>33</v>
          </cell>
          <cell r="AB58">
            <v>52</v>
          </cell>
        </row>
        <row r="59">
          <cell r="A59" t="str">
            <v>4.05,0&lt;=4.08,0</v>
          </cell>
          <cell r="B59">
            <v>17</v>
          </cell>
          <cell r="C59">
            <v>248</v>
          </cell>
          <cell r="D59">
            <v>53</v>
          </cell>
          <cell r="E59">
            <v>40</v>
          </cell>
          <cell r="F59">
            <v>53</v>
          </cell>
          <cell r="G59">
            <v>9.4</v>
          </cell>
          <cell r="H59">
            <v>18</v>
          </cell>
          <cell r="I59">
            <v>14.4</v>
          </cell>
          <cell r="J59">
            <v>22</v>
          </cell>
          <cell r="K59" t="str">
            <v>-</v>
          </cell>
          <cell r="L59">
            <v>53</v>
          </cell>
          <cell r="M59" t="str">
            <v>-</v>
          </cell>
          <cell r="N59">
            <v>53</v>
          </cell>
          <cell r="O59" t="str">
            <v>4.56,0&lt;=4.59,0</v>
          </cell>
          <cell r="P59">
            <v>17</v>
          </cell>
          <cell r="Q59">
            <v>224</v>
          </cell>
          <cell r="R59">
            <v>53</v>
          </cell>
          <cell r="S59">
            <v>35</v>
          </cell>
          <cell r="T59">
            <v>53</v>
          </cell>
          <cell r="U59">
            <v>11</v>
          </cell>
          <cell r="V59">
            <v>18</v>
          </cell>
          <cell r="W59">
            <v>16.8</v>
          </cell>
          <cell r="X59">
            <v>26</v>
          </cell>
          <cell r="Y59" t="str">
            <v>-</v>
          </cell>
          <cell r="Z59">
            <v>53</v>
          </cell>
          <cell r="AA59" t="str">
            <v>-</v>
          </cell>
          <cell r="AB59">
            <v>53</v>
          </cell>
        </row>
        <row r="60">
          <cell r="A60" t="str">
            <v>4.08,0&lt;=4.11,0</v>
          </cell>
          <cell r="B60">
            <v>16</v>
          </cell>
          <cell r="C60">
            <v>249</v>
          </cell>
          <cell r="D60">
            <v>54</v>
          </cell>
          <cell r="E60" t="str">
            <v>-</v>
          </cell>
          <cell r="F60">
            <v>54</v>
          </cell>
          <cell r="G60" t="str">
            <v xml:space="preserve"> - </v>
          </cell>
          <cell r="H60">
            <v>17</v>
          </cell>
          <cell r="I60">
            <v>14.5</v>
          </cell>
          <cell r="J60">
            <v>21</v>
          </cell>
          <cell r="K60">
            <v>21</v>
          </cell>
          <cell r="L60">
            <v>54</v>
          </cell>
          <cell r="M60">
            <v>18</v>
          </cell>
          <cell r="N60">
            <v>54</v>
          </cell>
          <cell r="O60" t="str">
            <v>4.59,0&lt;=5.02,0</v>
          </cell>
          <cell r="P60">
            <v>16</v>
          </cell>
          <cell r="Q60">
            <v>228</v>
          </cell>
          <cell r="R60">
            <v>55</v>
          </cell>
          <cell r="S60" t="str">
            <v xml:space="preserve"> -</v>
          </cell>
          <cell r="T60">
            <v>54</v>
          </cell>
          <cell r="U60">
            <v>11.1</v>
          </cell>
          <cell r="V60">
            <v>17</v>
          </cell>
          <cell r="W60">
            <v>16.899999999999999</v>
          </cell>
          <cell r="X60">
            <v>25</v>
          </cell>
          <cell r="Y60">
            <v>23</v>
          </cell>
          <cell r="Z60">
            <v>54</v>
          </cell>
          <cell r="AA60">
            <v>34</v>
          </cell>
          <cell r="AB60">
            <v>54</v>
          </cell>
        </row>
        <row r="61">
          <cell r="A61" t="str">
            <v>4.11,0&lt;=4.15,0</v>
          </cell>
          <cell r="B61">
            <v>15</v>
          </cell>
          <cell r="C61">
            <v>250</v>
          </cell>
          <cell r="D61">
            <v>55</v>
          </cell>
          <cell r="E61" t="str">
            <v>-</v>
          </cell>
          <cell r="F61">
            <v>55</v>
          </cell>
          <cell r="G61">
            <v>9.5</v>
          </cell>
          <cell r="H61">
            <v>16</v>
          </cell>
          <cell r="I61">
            <v>14.6</v>
          </cell>
          <cell r="J61">
            <v>20</v>
          </cell>
          <cell r="K61" t="str">
            <v>-</v>
          </cell>
          <cell r="L61">
            <v>55</v>
          </cell>
          <cell r="M61" t="str">
            <v xml:space="preserve"> -</v>
          </cell>
          <cell r="N61">
            <v>55</v>
          </cell>
          <cell r="O61" t="str">
            <v>5.02,0&lt;=5.05,0</v>
          </cell>
          <cell r="P61">
            <v>15</v>
          </cell>
          <cell r="Q61">
            <v>230</v>
          </cell>
          <cell r="R61">
            <v>56</v>
          </cell>
          <cell r="S61" t="str">
            <v>-</v>
          </cell>
          <cell r="T61">
            <v>55</v>
          </cell>
          <cell r="U61">
            <v>11.2</v>
          </cell>
          <cell r="V61">
            <v>16</v>
          </cell>
          <cell r="W61">
            <v>17</v>
          </cell>
          <cell r="X61">
            <v>24</v>
          </cell>
          <cell r="Y61" t="str">
            <v>-</v>
          </cell>
          <cell r="Z61">
            <v>55</v>
          </cell>
          <cell r="AA61">
            <v>35</v>
          </cell>
          <cell r="AB61">
            <v>55</v>
          </cell>
        </row>
        <row r="62">
          <cell r="A62" t="str">
            <v>4.15,0&lt;=4.19,0</v>
          </cell>
          <cell r="B62">
            <v>14</v>
          </cell>
          <cell r="C62">
            <v>251</v>
          </cell>
          <cell r="D62">
            <v>56</v>
          </cell>
          <cell r="E62">
            <v>41</v>
          </cell>
          <cell r="F62">
            <v>56</v>
          </cell>
          <cell r="G62" t="str">
            <v xml:space="preserve"> - </v>
          </cell>
          <cell r="H62">
            <v>15</v>
          </cell>
          <cell r="I62">
            <v>14.7</v>
          </cell>
          <cell r="J62">
            <v>19</v>
          </cell>
          <cell r="K62">
            <v>22</v>
          </cell>
          <cell r="L62">
            <v>56</v>
          </cell>
          <cell r="M62" t="str">
            <v>-</v>
          </cell>
          <cell r="N62">
            <v>56</v>
          </cell>
          <cell r="O62" t="str">
            <v>5.05,0&lt;=5.09,0</v>
          </cell>
          <cell r="P62">
            <v>14</v>
          </cell>
          <cell r="Q62">
            <v>232</v>
          </cell>
          <cell r="R62">
            <v>57</v>
          </cell>
          <cell r="S62">
            <v>36</v>
          </cell>
          <cell r="T62">
            <v>56</v>
          </cell>
          <cell r="U62">
            <v>11.3</v>
          </cell>
          <cell r="V62">
            <v>15</v>
          </cell>
          <cell r="W62">
            <v>17.100000000000001</v>
          </cell>
          <cell r="X62">
            <v>23</v>
          </cell>
          <cell r="Y62">
            <v>24</v>
          </cell>
          <cell r="Z62">
            <v>56</v>
          </cell>
          <cell r="AA62">
            <v>36</v>
          </cell>
          <cell r="AB62">
            <v>56</v>
          </cell>
        </row>
        <row r="63">
          <cell r="A63" t="str">
            <v>4.19,0&lt;=4.23,0</v>
          </cell>
          <cell r="B63">
            <v>13</v>
          </cell>
          <cell r="C63">
            <v>252</v>
          </cell>
          <cell r="D63">
            <v>57</v>
          </cell>
          <cell r="E63" t="str">
            <v>-</v>
          </cell>
          <cell r="F63">
            <v>57</v>
          </cell>
          <cell r="G63">
            <v>9.6</v>
          </cell>
          <cell r="H63">
            <v>14</v>
          </cell>
          <cell r="I63">
            <v>14.8</v>
          </cell>
          <cell r="J63">
            <v>18</v>
          </cell>
          <cell r="K63" t="str">
            <v>-</v>
          </cell>
          <cell r="L63">
            <v>57</v>
          </cell>
          <cell r="M63">
            <v>19</v>
          </cell>
          <cell r="N63">
            <v>57</v>
          </cell>
          <cell r="O63" t="str">
            <v>5.09,0&lt;=5.13,0</v>
          </cell>
          <cell r="P63">
            <v>13</v>
          </cell>
          <cell r="Q63">
            <v>234</v>
          </cell>
          <cell r="R63">
            <v>58</v>
          </cell>
          <cell r="S63" t="str">
            <v>-</v>
          </cell>
          <cell r="T63">
            <v>57</v>
          </cell>
          <cell r="U63">
            <v>11.4</v>
          </cell>
          <cell r="V63">
            <v>14</v>
          </cell>
          <cell r="W63">
            <v>17.2</v>
          </cell>
          <cell r="X63">
            <v>22</v>
          </cell>
          <cell r="Y63" t="str">
            <v>-</v>
          </cell>
          <cell r="Z63">
            <v>57</v>
          </cell>
          <cell r="AA63">
            <v>37</v>
          </cell>
          <cell r="AB63">
            <v>57</v>
          </cell>
        </row>
        <row r="64">
          <cell r="A64" t="str">
            <v>4.23,0&lt;=4.27,0</v>
          </cell>
          <cell r="B64">
            <v>12</v>
          </cell>
          <cell r="C64">
            <v>253</v>
          </cell>
          <cell r="D64">
            <v>58</v>
          </cell>
          <cell r="E64">
            <v>42</v>
          </cell>
          <cell r="F64">
            <v>58</v>
          </cell>
          <cell r="G64" t="str">
            <v xml:space="preserve"> - </v>
          </cell>
          <cell r="H64">
            <v>13</v>
          </cell>
          <cell r="I64">
            <v>14.9</v>
          </cell>
          <cell r="J64">
            <v>17</v>
          </cell>
          <cell r="K64">
            <v>23</v>
          </cell>
          <cell r="L64">
            <v>58</v>
          </cell>
          <cell r="M64" t="str">
            <v xml:space="preserve"> - </v>
          </cell>
          <cell r="N64">
            <v>58</v>
          </cell>
          <cell r="O64" t="str">
            <v>5.13,0&lt;=5.17,0</v>
          </cell>
          <cell r="P64">
            <v>12</v>
          </cell>
          <cell r="Q64">
            <v>236</v>
          </cell>
          <cell r="R64">
            <v>59</v>
          </cell>
          <cell r="S64">
            <v>37</v>
          </cell>
          <cell r="T64">
            <v>58</v>
          </cell>
          <cell r="U64">
            <v>11.5</v>
          </cell>
          <cell r="V64">
            <v>13</v>
          </cell>
          <cell r="W64">
            <v>17.3</v>
          </cell>
          <cell r="X64">
            <v>21</v>
          </cell>
          <cell r="Y64">
            <v>25</v>
          </cell>
          <cell r="Z64">
            <v>58</v>
          </cell>
          <cell r="AA64">
            <v>38</v>
          </cell>
          <cell r="AB64">
            <v>58</v>
          </cell>
        </row>
        <row r="65">
          <cell r="A65" t="str">
            <v>4.27,0&lt;=4.31,0</v>
          </cell>
          <cell r="B65">
            <v>11</v>
          </cell>
          <cell r="C65">
            <v>254</v>
          </cell>
          <cell r="D65">
            <v>59</v>
          </cell>
          <cell r="E65" t="str">
            <v>-</v>
          </cell>
          <cell r="F65">
            <v>59</v>
          </cell>
          <cell r="G65">
            <v>9.6999999999999993</v>
          </cell>
          <cell r="H65">
            <v>12</v>
          </cell>
          <cell r="I65">
            <v>15</v>
          </cell>
          <cell r="J65">
            <v>16</v>
          </cell>
          <cell r="K65" t="str">
            <v>-</v>
          </cell>
          <cell r="L65">
            <v>59</v>
          </cell>
          <cell r="M65">
            <v>20</v>
          </cell>
          <cell r="N65">
            <v>59</v>
          </cell>
          <cell r="O65" t="str">
            <v>5.17,0&lt;=5.21,0</v>
          </cell>
          <cell r="P65">
            <v>11</v>
          </cell>
          <cell r="Q65">
            <v>236</v>
          </cell>
          <cell r="R65">
            <v>54</v>
          </cell>
          <cell r="S65" t="str">
            <v>-</v>
          </cell>
          <cell r="T65">
            <v>59</v>
          </cell>
          <cell r="U65">
            <v>11.6</v>
          </cell>
          <cell r="V65">
            <v>12</v>
          </cell>
          <cell r="W65">
            <v>17.399999999999999</v>
          </cell>
          <cell r="X65">
            <v>20</v>
          </cell>
          <cell r="Y65" t="str">
            <v>-</v>
          </cell>
          <cell r="Z65">
            <v>59</v>
          </cell>
          <cell r="AA65">
            <v>39</v>
          </cell>
          <cell r="AB65">
            <v>59</v>
          </cell>
        </row>
        <row r="66">
          <cell r="A66" t="str">
            <v>4.31,0&lt;=4.35,0</v>
          </cell>
          <cell r="B66">
            <v>10</v>
          </cell>
          <cell r="C66">
            <v>255</v>
          </cell>
          <cell r="D66">
            <v>60</v>
          </cell>
          <cell r="E66">
            <v>43</v>
          </cell>
          <cell r="F66">
            <v>60</v>
          </cell>
          <cell r="G66" t="str">
            <v xml:space="preserve"> - </v>
          </cell>
          <cell r="H66">
            <v>11</v>
          </cell>
          <cell r="I66">
            <v>15.1</v>
          </cell>
          <cell r="J66">
            <v>15</v>
          </cell>
          <cell r="K66">
            <v>24</v>
          </cell>
          <cell r="L66">
            <v>60</v>
          </cell>
          <cell r="M66" t="str">
            <v xml:space="preserve"> - </v>
          </cell>
          <cell r="N66">
            <v>60</v>
          </cell>
          <cell r="O66" t="str">
            <v>5.21,0&lt;=5.25,0</v>
          </cell>
          <cell r="P66">
            <v>10</v>
          </cell>
          <cell r="Q66">
            <v>238</v>
          </cell>
          <cell r="R66">
            <v>60</v>
          </cell>
          <cell r="S66">
            <v>38</v>
          </cell>
          <cell r="T66">
            <v>60</v>
          </cell>
          <cell r="U66">
            <v>11.7</v>
          </cell>
          <cell r="V66">
            <v>11</v>
          </cell>
          <cell r="W66">
            <v>17.5</v>
          </cell>
          <cell r="X66">
            <v>19</v>
          </cell>
          <cell r="Y66">
            <v>26</v>
          </cell>
          <cell r="Z66">
            <v>60</v>
          </cell>
          <cell r="AA66">
            <v>40</v>
          </cell>
          <cell r="AB66">
            <v>60</v>
          </cell>
        </row>
        <row r="67">
          <cell r="A67" t="str">
            <v>4.35,0&lt;=4.39,0</v>
          </cell>
          <cell r="B67">
            <v>9</v>
          </cell>
          <cell r="C67">
            <v>257</v>
          </cell>
          <cell r="D67">
            <v>61</v>
          </cell>
          <cell r="E67" t="str">
            <v>-</v>
          </cell>
          <cell r="F67">
            <v>61</v>
          </cell>
          <cell r="G67">
            <v>9.8000000000000007</v>
          </cell>
          <cell r="H67">
            <v>10</v>
          </cell>
          <cell r="I67">
            <v>15.2</v>
          </cell>
          <cell r="J67">
            <v>14</v>
          </cell>
          <cell r="K67" t="str">
            <v>-</v>
          </cell>
          <cell r="L67">
            <v>61</v>
          </cell>
          <cell r="M67">
            <v>21</v>
          </cell>
          <cell r="N67">
            <v>61</v>
          </cell>
          <cell r="O67" t="str">
            <v>5.25,0&lt;=5.29,0</v>
          </cell>
          <cell r="P67">
            <v>9</v>
          </cell>
          <cell r="Q67">
            <v>240</v>
          </cell>
          <cell r="R67">
            <v>61</v>
          </cell>
          <cell r="S67" t="str">
            <v>-</v>
          </cell>
          <cell r="T67">
            <v>61</v>
          </cell>
          <cell r="U67">
            <v>11.8</v>
          </cell>
          <cell r="V67">
            <v>10</v>
          </cell>
          <cell r="W67">
            <v>17.600000000000001</v>
          </cell>
          <cell r="X67">
            <v>18</v>
          </cell>
          <cell r="Y67" t="str">
            <v>-</v>
          </cell>
          <cell r="Z67">
            <v>61</v>
          </cell>
          <cell r="AA67">
            <v>42</v>
          </cell>
          <cell r="AB67">
            <v>61</v>
          </cell>
        </row>
        <row r="68">
          <cell r="A68" t="str">
            <v>4.39,0&lt;=4.43,0</v>
          </cell>
          <cell r="B68">
            <v>8</v>
          </cell>
          <cell r="C68">
            <v>259</v>
          </cell>
          <cell r="D68">
            <v>62</v>
          </cell>
          <cell r="E68">
            <v>44</v>
          </cell>
          <cell r="F68">
            <v>62</v>
          </cell>
          <cell r="G68">
            <v>9.9</v>
          </cell>
          <cell r="H68">
            <v>9</v>
          </cell>
          <cell r="I68">
            <v>15.3</v>
          </cell>
          <cell r="J68">
            <v>13</v>
          </cell>
          <cell r="K68">
            <v>25</v>
          </cell>
          <cell r="L68">
            <v>62</v>
          </cell>
          <cell r="M68">
            <v>22</v>
          </cell>
          <cell r="N68">
            <v>62</v>
          </cell>
          <cell r="O68" t="str">
            <v>5.29,0&lt;=5.33,0</v>
          </cell>
          <cell r="P68">
            <v>8</v>
          </cell>
          <cell r="Q68">
            <v>242</v>
          </cell>
          <cell r="R68">
            <v>62</v>
          </cell>
          <cell r="S68">
            <v>39</v>
          </cell>
          <cell r="T68">
            <v>62</v>
          </cell>
          <cell r="U68">
            <v>11.9</v>
          </cell>
          <cell r="V68">
            <v>9</v>
          </cell>
          <cell r="W68">
            <v>17.7</v>
          </cell>
          <cell r="X68">
            <v>18</v>
          </cell>
          <cell r="Y68">
            <v>27</v>
          </cell>
          <cell r="Z68">
            <v>62</v>
          </cell>
          <cell r="AA68">
            <v>44</v>
          </cell>
          <cell r="AB68">
            <v>62</v>
          </cell>
        </row>
        <row r="69">
          <cell r="A69" t="str">
            <v>4.43,0&lt;=4.47,0</v>
          </cell>
          <cell r="B69">
            <v>7</v>
          </cell>
          <cell r="C69">
            <v>261</v>
          </cell>
          <cell r="D69">
            <v>63</v>
          </cell>
          <cell r="E69" t="str">
            <v>-</v>
          </cell>
          <cell r="F69">
            <v>63</v>
          </cell>
          <cell r="G69">
            <v>10</v>
          </cell>
          <cell r="H69">
            <v>8</v>
          </cell>
          <cell r="I69">
            <v>15.4</v>
          </cell>
          <cell r="J69">
            <v>12</v>
          </cell>
          <cell r="K69" t="str">
            <v>-</v>
          </cell>
          <cell r="L69">
            <v>63</v>
          </cell>
          <cell r="M69">
            <v>23</v>
          </cell>
          <cell r="N69">
            <v>63</v>
          </cell>
          <cell r="O69" t="str">
            <v>5.33,0&lt;=5.37,0</v>
          </cell>
          <cell r="P69">
            <v>7</v>
          </cell>
          <cell r="Q69">
            <v>244</v>
          </cell>
          <cell r="R69">
            <v>63</v>
          </cell>
          <cell r="S69" t="str">
            <v>-</v>
          </cell>
          <cell r="T69">
            <v>63</v>
          </cell>
          <cell r="U69">
            <v>12</v>
          </cell>
          <cell r="V69">
            <v>8</v>
          </cell>
          <cell r="W69">
            <v>17.8</v>
          </cell>
          <cell r="X69">
            <v>17</v>
          </cell>
          <cell r="Y69">
            <v>28</v>
          </cell>
          <cell r="Z69">
            <v>63</v>
          </cell>
          <cell r="AA69">
            <v>46</v>
          </cell>
          <cell r="AB69">
            <v>63</v>
          </cell>
        </row>
        <row r="70">
          <cell r="A70" t="str">
            <v>4.47,0&lt;=4.51,0</v>
          </cell>
          <cell r="B70">
            <v>6</v>
          </cell>
          <cell r="C70">
            <v>263</v>
          </cell>
          <cell r="D70">
            <v>64</v>
          </cell>
          <cell r="E70">
            <v>45</v>
          </cell>
          <cell r="F70">
            <v>64</v>
          </cell>
          <cell r="G70">
            <v>10.1</v>
          </cell>
          <cell r="H70">
            <v>7</v>
          </cell>
          <cell r="I70">
            <v>15.5</v>
          </cell>
          <cell r="J70">
            <v>11</v>
          </cell>
          <cell r="K70">
            <v>26</v>
          </cell>
          <cell r="L70">
            <v>64</v>
          </cell>
          <cell r="M70">
            <v>24</v>
          </cell>
          <cell r="N70">
            <v>64</v>
          </cell>
          <cell r="O70" t="str">
            <v>5.37,0&lt;=5.41,0</v>
          </cell>
          <cell r="P70">
            <v>6</v>
          </cell>
          <cell r="Q70">
            <v>246</v>
          </cell>
          <cell r="R70">
            <v>64</v>
          </cell>
          <cell r="S70">
            <v>40</v>
          </cell>
          <cell r="T70">
            <v>64</v>
          </cell>
          <cell r="U70">
            <v>12.1</v>
          </cell>
          <cell r="V70">
            <v>7</v>
          </cell>
          <cell r="W70">
            <v>17.899999999999999</v>
          </cell>
          <cell r="X70">
            <v>17</v>
          </cell>
          <cell r="Y70">
            <v>29</v>
          </cell>
          <cell r="Z70">
            <v>64</v>
          </cell>
          <cell r="AA70">
            <v>48</v>
          </cell>
          <cell r="AB70">
            <v>64</v>
          </cell>
        </row>
        <row r="71">
          <cell r="A71" t="str">
            <v>4.51,0&lt;=4.55,0</v>
          </cell>
          <cell r="B71">
            <v>5</v>
          </cell>
          <cell r="C71">
            <v>265</v>
          </cell>
          <cell r="D71">
            <v>65</v>
          </cell>
          <cell r="E71" t="str">
            <v>-</v>
          </cell>
          <cell r="F71">
            <v>65</v>
          </cell>
          <cell r="G71">
            <v>10.199999999999999</v>
          </cell>
          <cell r="H71">
            <v>6</v>
          </cell>
          <cell r="I71">
            <v>15.6</v>
          </cell>
          <cell r="J71">
            <v>11</v>
          </cell>
          <cell r="K71">
            <v>27</v>
          </cell>
          <cell r="L71">
            <v>65</v>
          </cell>
          <cell r="M71">
            <v>25</v>
          </cell>
          <cell r="N71">
            <v>65</v>
          </cell>
          <cell r="O71" t="str">
            <v>5.41,0&lt;=5.45,0</v>
          </cell>
          <cell r="P71">
            <v>5</v>
          </cell>
          <cell r="Q71">
            <v>248</v>
          </cell>
          <cell r="R71">
            <v>65</v>
          </cell>
          <cell r="S71" t="str">
            <v>-</v>
          </cell>
          <cell r="T71">
            <v>65</v>
          </cell>
          <cell r="U71">
            <v>12.2</v>
          </cell>
          <cell r="V71">
            <v>6</v>
          </cell>
          <cell r="W71">
            <v>18</v>
          </cell>
          <cell r="X71">
            <v>16</v>
          </cell>
          <cell r="Y71">
            <v>30</v>
          </cell>
          <cell r="Z71">
            <v>65</v>
          </cell>
          <cell r="AA71">
            <v>50</v>
          </cell>
          <cell r="AB71">
            <v>65</v>
          </cell>
        </row>
        <row r="72">
          <cell r="A72" t="str">
            <v>4.55,0&lt;=5.00,0</v>
          </cell>
          <cell r="B72">
            <v>4</v>
          </cell>
          <cell r="C72">
            <v>267</v>
          </cell>
          <cell r="D72">
            <v>66</v>
          </cell>
          <cell r="E72">
            <v>46</v>
          </cell>
          <cell r="F72">
            <v>66</v>
          </cell>
          <cell r="G72">
            <v>10.3</v>
          </cell>
          <cell r="H72">
            <v>5</v>
          </cell>
          <cell r="I72">
            <v>15.7</v>
          </cell>
          <cell r="J72">
            <v>10</v>
          </cell>
          <cell r="K72">
            <v>28</v>
          </cell>
          <cell r="L72">
            <v>66</v>
          </cell>
          <cell r="M72">
            <v>26</v>
          </cell>
          <cell r="N72">
            <v>66</v>
          </cell>
          <cell r="O72" t="str">
            <v>5.45,0&lt;=5.50,0</v>
          </cell>
          <cell r="P72">
            <v>4</v>
          </cell>
          <cell r="Q72">
            <v>250</v>
          </cell>
          <cell r="R72">
            <v>66</v>
          </cell>
          <cell r="S72">
            <v>41</v>
          </cell>
          <cell r="T72">
            <v>66</v>
          </cell>
          <cell r="U72">
            <v>12.3</v>
          </cell>
          <cell r="V72">
            <v>5</v>
          </cell>
          <cell r="W72">
            <v>18.100000000000001</v>
          </cell>
          <cell r="X72">
            <v>16</v>
          </cell>
          <cell r="Y72">
            <v>31</v>
          </cell>
          <cell r="Z72">
            <v>66</v>
          </cell>
          <cell r="AA72">
            <v>53</v>
          </cell>
          <cell r="AB72">
            <v>66</v>
          </cell>
        </row>
        <row r="73">
          <cell r="A73" t="str">
            <v>5.00,0&lt;=5.05,0</v>
          </cell>
          <cell r="B73">
            <v>3</v>
          </cell>
          <cell r="C73">
            <v>269</v>
          </cell>
          <cell r="D73">
            <v>67</v>
          </cell>
          <cell r="E73" t="str">
            <v>-</v>
          </cell>
          <cell r="F73">
            <v>67</v>
          </cell>
          <cell r="G73">
            <v>10.4</v>
          </cell>
          <cell r="H73">
            <v>4</v>
          </cell>
          <cell r="I73">
            <v>15.8</v>
          </cell>
          <cell r="J73">
            <v>10</v>
          </cell>
          <cell r="K73">
            <v>29</v>
          </cell>
          <cell r="L73">
            <v>67</v>
          </cell>
          <cell r="M73">
            <v>28</v>
          </cell>
          <cell r="N73">
            <v>67</v>
          </cell>
          <cell r="O73" t="str">
            <v>5.50,0&lt;=5.55,0</v>
          </cell>
          <cell r="P73">
            <v>3</v>
          </cell>
          <cell r="Q73">
            <v>252</v>
          </cell>
          <cell r="R73">
            <v>67</v>
          </cell>
          <cell r="S73" t="str">
            <v>-</v>
          </cell>
          <cell r="T73">
            <v>67</v>
          </cell>
          <cell r="U73">
            <v>12.4</v>
          </cell>
          <cell r="V73">
            <v>4</v>
          </cell>
          <cell r="W73">
            <v>18.2</v>
          </cell>
          <cell r="X73">
            <v>15</v>
          </cell>
          <cell r="Y73">
            <v>32</v>
          </cell>
          <cell r="Z73">
            <v>67</v>
          </cell>
          <cell r="AA73">
            <v>56</v>
          </cell>
          <cell r="AB73">
            <v>67</v>
          </cell>
        </row>
        <row r="74">
          <cell r="A74" t="str">
            <v>5.05,0&lt;=5.10,0</v>
          </cell>
          <cell r="B74">
            <v>2</v>
          </cell>
          <cell r="C74">
            <v>271</v>
          </cell>
          <cell r="D74">
            <v>68</v>
          </cell>
          <cell r="E74">
            <v>47</v>
          </cell>
          <cell r="F74">
            <v>68</v>
          </cell>
          <cell r="G74">
            <v>10.5</v>
          </cell>
          <cell r="H74">
            <v>3</v>
          </cell>
          <cell r="I74">
            <v>15.9</v>
          </cell>
          <cell r="J74">
            <v>9</v>
          </cell>
          <cell r="K74">
            <v>30</v>
          </cell>
          <cell r="L74">
            <v>68</v>
          </cell>
          <cell r="M74">
            <v>30</v>
          </cell>
          <cell r="N74">
            <v>68</v>
          </cell>
          <cell r="O74" t="str">
            <v>5.55,0&lt;=6.00,0</v>
          </cell>
          <cell r="P74">
            <v>2</v>
          </cell>
          <cell r="Q74">
            <v>254</v>
          </cell>
          <cell r="R74">
            <v>68</v>
          </cell>
          <cell r="S74">
            <v>42</v>
          </cell>
          <cell r="T74">
            <v>68</v>
          </cell>
          <cell r="U74">
            <v>12.5</v>
          </cell>
          <cell r="V74">
            <v>3</v>
          </cell>
          <cell r="W74">
            <v>18.3</v>
          </cell>
          <cell r="X74">
            <v>15</v>
          </cell>
          <cell r="Y74">
            <v>33</v>
          </cell>
          <cell r="Z74">
            <v>68</v>
          </cell>
          <cell r="AA74">
            <v>59</v>
          </cell>
          <cell r="AB74">
            <v>68</v>
          </cell>
        </row>
        <row r="75">
          <cell r="A75" t="str">
            <v>5.10,0&lt;=5.15,0</v>
          </cell>
          <cell r="B75">
            <v>1</v>
          </cell>
          <cell r="C75">
            <v>273</v>
          </cell>
          <cell r="D75">
            <v>69</v>
          </cell>
          <cell r="E75" t="str">
            <v>-</v>
          </cell>
          <cell r="F75">
            <v>69</v>
          </cell>
          <cell r="G75">
            <v>10.6</v>
          </cell>
          <cell r="H75">
            <v>3</v>
          </cell>
          <cell r="I75">
            <v>16</v>
          </cell>
          <cell r="J75">
            <v>9</v>
          </cell>
          <cell r="K75">
            <v>31</v>
          </cell>
          <cell r="L75">
            <v>69</v>
          </cell>
          <cell r="M75">
            <v>32</v>
          </cell>
          <cell r="N75">
            <v>69</v>
          </cell>
          <cell r="O75" t="str">
            <v>6.00,0&lt;=6.05,0</v>
          </cell>
          <cell r="P75">
            <v>1</v>
          </cell>
          <cell r="Q75">
            <v>256</v>
          </cell>
          <cell r="R75">
            <v>69</v>
          </cell>
          <cell r="S75" t="str">
            <v>-</v>
          </cell>
          <cell r="T75">
            <v>69</v>
          </cell>
          <cell r="U75">
            <v>12.6</v>
          </cell>
          <cell r="V75">
            <v>2</v>
          </cell>
          <cell r="W75">
            <v>18.399999999999999</v>
          </cell>
          <cell r="X75">
            <v>14</v>
          </cell>
          <cell r="Y75">
            <v>34</v>
          </cell>
          <cell r="Z75">
            <v>69</v>
          </cell>
          <cell r="AA75">
            <v>62</v>
          </cell>
          <cell r="AB75">
            <v>69</v>
          </cell>
        </row>
        <row r="76">
          <cell r="A76" t="str">
            <v>5.15,0</v>
          </cell>
          <cell r="B76">
            <v>1</v>
          </cell>
          <cell r="C76">
            <v>275</v>
          </cell>
          <cell r="D76">
            <v>70</v>
          </cell>
          <cell r="E76">
            <v>48</v>
          </cell>
          <cell r="F76">
            <v>70</v>
          </cell>
          <cell r="G76">
            <v>10.7</v>
          </cell>
          <cell r="H76">
            <v>2</v>
          </cell>
          <cell r="I76">
            <v>16.100000000000001</v>
          </cell>
          <cell r="J76">
            <v>8</v>
          </cell>
          <cell r="K76">
            <v>32</v>
          </cell>
          <cell r="L76">
            <v>70</v>
          </cell>
          <cell r="M76">
            <v>34</v>
          </cell>
          <cell r="N76">
            <v>70</v>
          </cell>
          <cell r="O76" t="str">
            <v>6.05,0</v>
          </cell>
          <cell r="P76">
            <v>1</v>
          </cell>
          <cell r="Q76">
            <v>258</v>
          </cell>
          <cell r="R76">
            <v>70</v>
          </cell>
          <cell r="S76">
            <v>43</v>
          </cell>
          <cell r="T76">
            <v>70</v>
          </cell>
          <cell r="U76">
            <v>12.7</v>
          </cell>
          <cell r="V76">
            <v>1</v>
          </cell>
          <cell r="W76">
            <v>18.5</v>
          </cell>
          <cell r="X76">
            <v>14</v>
          </cell>
          <cell r="Y76">
            <v>35</v>
          </cell>
          <cell r="Z76">
            <v>70</v>
          </cell>
          <cell r="AA76">
            <v>65</v>
          </cell>
          <cell r="AB76">
            <v>70</v>
          </cell>
        </row>
        <row r="77">
          <cell r="A77" t="str">
            <v>&gt;5.15,0</v>
          </cell>
          <cell r="B77">
            <v>0</v>
          </cell>
          <cell r="C77" t="str">
            <v>&gt;275</v>
          </cell>
          <cell r="D77">
            <v>70</v>
          </cell>
          <cell r="E77" t="str">
            <v>&gt;48</v>
          </cell>
          <cell r="F77">
            <v>70</v>
          </cell>
          <cell r="G77">
            <v>10.8</v>
          </cell>
          <cell r="H77">
            <v>2</v>
          </cell>
          <cell r="I77">
            <v>16.2</v>
          </cell>
          <cell r="J77">
            <v>8</v>
          </cell>
          <cell r="K77" t="str">
            <v>&gt;32</v>
          </cell>
          <cell r="L77">
            <v>70</v>
          </cell>
          <cell r="M77" t="str">
            <v>&gt;34</v>
          </cell>
          <cell r="N77">
            <v>70</v>
          </cell>
          <cell r="O77" t="str">
            <v>&gt;6.05,0</v>
          </cell>
          <cell r="P77">
            <v>0</v>
          </cell>
          <cell r="Q77" t="str">
            <v>&gt;258</v>
          </cell>
          <cell r="R77">
            <v>70</v>
          </cell>
          <cell r="S77" t="str">
            <v>&gt;43</v>
          </cell>
          <cell r="T77">
            <v>70</v>
          </cell>
          <cell r="U77" t="str">
            <v>&gt;12,7</v>
          </cell>
          <cell r="V77">
            <v>0</v>
          </cell>
          <cell r="W77">
            <v>18.600000000000001</v>
          </cell>
          <cell r="X77">
            <v>13</v>
          </cell>
          <cell r="Y77" t="str">
            <v>&gt;35</v>
          </cell>
          <cell r="Z77">
            <v>70</v>
          </cell>
          <cell r="AA77" t="str">
            <v>&gt;65</v>
          </cell>
          <cell r="AB77">
            <v>70</v>
          </cell>
        </row>
        <row r="78">
          <cell r="A78">
            <v>0</v>
          </cell>
          <cell r="B78">
            <v>0</v>
          </cell>
          <cell r="F78">
            <v>0</v>
          </cell>
          <cell r="G78">
            <v>10.9</v>
          </cell>
          <cell r="H78">
            <v>1</v>
          </cell>
          <cell r="I78">
            <v>16.3</v>
          </cell>
          <cell r="J78">
            <v>7</v>
          </cell>
          <cell r="L78">
            <v>0</v>
          </cell>
          <cell r="O78">
            <v>0</v>
          </cell>
          <cell r="P78">
            <v>0</v>
          </cell>
          <cell r="T78">
            <v>0</v>
          </cell>
          <cell r="U78">
            <v>0</v>
          </cell>
          <cell r="V78">
            <v>0</v>
          </cell>
          <cell r="W78">
            <v>18.7</v>
          </cell>
          <cell r="X78">
            <v>13</v>
          </cell>
          <cell r="Z78">
            <v>0</v>
          </cell>
        </row>
        <row r="79">
          <cell r="D79">
            <v>0</v>
          </cell>
          <cell r="F79">
            <v>0</v>
          </cell>
          <cell r="G79">
            <v>11</v>
          </cell>
          <cell r="H79">
            <v>1</v>
          </cell>
          <cell r="I79">
            <v>16.399999999999999</v>
          </cell>
          <cell r="J79">
            <v>7</v>
          </cell>
          <cell r="L79">
            <v>0</v>
          </cell>
          <cell r="R79">
            <v>0</v>
          </cell>
          <cell r="T79">
            <v>0</v>
          </cell>
          <cell r="W79">
            <v>18.8</v>
          </cell>
          <cell r="X79">
            <v>12</v>
          </cell>
          <cell r="Z79">
            <v>0</v>
          </cell>
        </row>
        <row r="80">
          <cell r="G80" t="str">
            <v>&gt;11</v>
          </cell>
          <cell r="H80">
            <v>0</v>
          </cell>
          <cell r="I80">
            <v>16.5</v>
          </cell>
          <cell r="J80">
            <v>6</v>
          </cell>
          <cell r="W80">
            <v>18.899999999999999</v>
          </cell>
          <cell r="X80">
            <v>12</v>
          </cell>
        </row>
        <row r="81">
          <cell r="G81">
            <v>0</v>
          </cell>
          <cell r="H81">
            <v>0</v>
          </cell>
          <cell r="I81">
            <v>16.600000000000001</v>
          </cell>
          <cell r="J81">
            <v>6</v>
          </cell>
          <cell r="W81">
            <v>19</v>
          </cell>
          <cell r="X81">
            <v>11</v>
          </cell>
        </row>
        <row r="82">
          <cell r="I82">
            <v>16.7</v>
          </cell>
          <cell r="J82">
            <v>5</v>
          </cell>
          <cell r="W82">
            <v>19.100000000000001</v>
          </cell>
          <cell r="X82">
            <v>11</v>
          </cell>
        </row>
        <row r="83">
          <cell r="I83">
            <v>16.8</v>
          </cell>
          <cell r="J83">
            <v>5</v>
          </cell>
          <cell r="W83">
            <v>19.2</v>
          </cell>
          <cell r="X83">
            <v>10</v>
          </cell>
        </row>
        <row r="84">
          <cell r="I84">
            <v>16.899999999999999</v>
          </cell>
          <cell r="J84">
            <v>5</v>
          </cell>
          <cell r="W84">
            <v>19.3</v>
          </cell>
          <cell r="X84">
            <v>10</v>
          </cell>
        </row>
        <row r="85">
          <cell r="I85">
            <v>17</v>
          </cell>
          <cell r="J85">
            <v>4</v>
          </cell>
          <cell r="W85">
            <v>19.399999999999999</v>
          </cell>
          <cell r="X85">
            <v>9</v>
          </cell>
        </row>
        <row r="86">
          <cell r="I86">
            <v>17.100000000000001</v>
          </cell>
          <cell r="J86">
            <v>4</v>
          </cell>
          <cell r="W86">
            <v>19.5</v>
          </cell>
          <cell r="X86">
            <v>9</v>
          </cell>
        </row>
        <row r="87">
          <cell r="I87">
            <v>17.2</v>
          </cell>
          <cell r="J87">
            <v>4</v>
          </cell>
          <cell r="W87">
            <v>19.600000000000001</v>
          </cell>
          <cell r="X87">
            <v>9</v>
          </cell>
        </row>
        <row r="88">
          <cell r="I88">
            <v>17.3</v>
          </cell>
          <cell r="J88">
            <v>3</v>
          </cell>
          <cell r="W88">
            <v>19.7</v>
          </cell>
          <cell r="X88">
            <v>8</v>
          </cell>
        </row>
        <row r="89">
          <cell r="I89">
            <v>17.399999999999999</v>
          </cell>
          <cell r="J89">
            <v>3</v>
          </cell>
          <cell r="W89">
            <v>19.8</v>
          </cell>
          <cell r="X89">
            <v>8</v>
          </cell>
        </row>
        <row r="90">
          <cell r="I90">
            <v>17.5</v>
          </cell>
          <cell r="J90">
            <v>3</v>
          </cell>
          <cell r="W90">
            <v>19.899999999999999</v>
          </cell>
          <cell r="X90">
            <v>8</v>
          </cell>
        </row>
        <row r="91">
          <cell r="I91">
            <v>17.600000000000001</v>
          </cell>
          <cell r="J91">
            <v>2</v>
          </cell>
          <cell r="W91">
            <v>20</v>
          </cell>
          <cell r="X91">
            <v>7</v>
          </cell>
        </row>
        <row r="92">
          <cell r="I92">
            <v>17.7</v>
          </cell>
          <cell r="J92">
            <v>2</v>
          </cell>
          <cell r="W92">
            <v>20.100000000000001</v>
          </cell>
          <cell r="X92">
            <v>7</v>
          </cell>
        </row>
        <row r="93">
          <cell r="I93">
            <v>17.8</v>
          </cell>
          <cell r="J93">
            <v>1</v>
          </cell>
          <cell r="W93">
            <v>20.2</v>
          </cell>
          <cell r="X93">
            <v>7</v>
          </cell>
        </row>
        <row r="94">
          <cell r="I94">
            <v>17.899999999999999</v>
          </cell>
          <cell r="J94">
            <v>1</v>
          </cell>
          <cell r="W94">
            <v>20.3</v>
          </cell>
          <cell r="X94">
            <v>6</v>
          </cell>
        </row>
        <row r="95">
          <cell r="I95">
            <v>18</v>
          </cell>
          <cell r="J95">
            <v>1</v>
          </cell>
          <cell r="W95">
            <v>20.399999999999999</v>
          </cell>
          <cell r="X95">
            <v>6</v>
          </cell>
        </row>
        <row r="96">
          <cell r="I96">
            <v>18.100000000000001</v>
          </cell>
          <cell r="J96">
            <v>0</v>
          </cell>
          <cell r="W96">
            <v>20.5</v>
          </cell>
          <cell r="X96">
            <v>6</v>
          </cell>
        </row>
        <row r="97">
          <cell r="I97">
            <v>0</v>
          </cell>
          <cell r="J97">
            <v>0</v>
          </cell>
          <cell r="W97">
            <v>20.6</v>
          </cell>
          <cell r="X97">
            <v>5</v>
          </cell>
        </row>
        <row r="98">
          <cell r="W98">
            <v>20.7</v>
          </cell>
          <cell r="X98">
            <v>5</v>
          </cell>
        </row>
        <row r="99">
          <cell r="W99">
            <v>20.8</v>
          </cell>
          <cell r="X99">
            <v>5</v>
          </cell>
        </row>
        <row r="100">
          <cell r="W100">
            <v>20.9</v>
          </cell>
          <cell r="X100">
            <v>4</v>
          </cell>
        </row>
        <row r="101">
          <cell r="W101">
            <v>21</v>
          </cell>
          <cell r="X101">
            <v>4</v>
          </cell>
        </row>
        <row r="102">
          <cell r="W102">
            <v>21.1</v>
          </cell>
          <cell r="X102">
            <v>4</v>
          </cell>
        </row>
        <row r="103">
          <cell r="W103">
            <v>21.2</v>
          </cell>
          <cell r="X103">
            <v>3</v>
          </cell>
        </row>
        <row r="104">
          <cell r="W104">
            <v>21.3</v>
          </cell>
          <cell r="X104">
            <v>3</v>
          </cell>
        </row>
        <row r="105">
          <cell r="W105">
            <v>21.4</v>
          </cell>
          <cell r="X105">
            <v>3</v>
          </cell>
        </row>
        <row r="106">
          <cell r="W106">
            <v>21.5</v>
          </cell>
          <cell r="X106">
            <v>2</v>
          </cell>
        </row>
        <row r="107">
          <cell r="W107">
            <v>21.6</v>
          </cell>
          <cell r="X107">
            <v>2</v>
          </cell>
        </row>
        <row r="108">
          <cell r="W108">
            <v>21.7</v>
          </cell>
          <cell r="X108">
            <v>2</v>
          </cell>
        </row>
        <row r="109">
          <cell r="W109">
            <v>21.8</v>
          </cell>
          <cell r="X109">
            <v>1</v>
          </cell>
        </row>
        <row r="110">
          <cell r="W110">
            <v>21.9</v>
          </cell>
          <cell r="X110">
            <v>1</v>
          </cell>
        </row>
        <row r="111">
          <cell r="W111">
            <v>22</v>
          </cell>
          <cell r="X111">
            <v>1</v>
          </cell>
        </row>
        <row r="112">
          <cell r="W112">
            <v>22.1</v>
          </cell>
          <cell r="X112">
            <v>0</v>
          </cell>
        </row>
        <row r="113">
          <cell r="W113">
            <v>0</v>
          </cell>
          <cell r="X113">
            <v>0</v>
          </cell>
        </row>
      </sheetData>
      <sheetData sheetId="11"/>
      <sheetData sheetId="12"/>
      <sheetData sheetId="13"/>
      <sheetData sheetId="14"/>
      <sheetData sheetId="1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dimension ref="A3:X79"/>
  <sheetViews>
    <sheetView view="pageLayout" topLeftCell="I73" workbookViewId="0">
      <selection activeCell="N79" sqref="N79"/>
    </sheetView>
  </sheetViews>
  <sheetFormatPr defaultRowHeight="15.75"/>
  <sheetData>
    <row r="3" spans="1:24" ht="18.75">
      <c r="A3" s="91" t="s">
        <v>0</v>
      </c>
      <c r="B3" s="91"/>
      <c r="C3" s="91"/>
      <c r="D3" s="91"/>
      <c r="E3" s="91"/>
      <c r="F3" s="91"/>
      <c r="G3" s="91"/>
      <c r="H3" s="91"/>
      <c r="I3" s="91"/>
      <c r="J3" s="91"/>
      <c r="K3" s="91"/>
      <c r="L3" s="91"/>
      <c r="M3" s="92" t="s">
        <v>1</v>
      </c>
      <c r="N3" s="93"/>
      <c r="O3" s="93"/>
      <c r="P3" s="93"/>
      <c r="Q3" s="93"/>
      <c r="R3" s="93"/>
      <c r="S3" s="93"/>
      <c r="T3" s="93"/>
      <c r="U3" s="93"/>
      <c r="V3" s="93"/>
      <c r="W3" s="93"/>
      <c r="X3" s="94"/>
    </row>
    <row r="4" spans="1:24" ht="150">
      <c r="A4" s="1" t="s">
        <v>2</v>
      </c>
      <c r="B4" s="1" t="s">
        <v>3</v>
      </c>
      <c r="C4" s="1" t="s">
        <v>4</v>
      </c>
      <c r="D4" s="1" t="s">
        <v>3</v>
      </c>
      <c r="E4" s="1" t="s">
        <v>5</v>
      </c>
      <c r="F4" s="1" t="s">
        <v>3</v>
      </c>
      <c r="G4" s="1" t="s">
        <v>6</v>
      </c>
      <c r="H4" s="1" t="s">
        <v>3</v>
      </c>
      <c r="I4" s="1" t="s">
        <v>7</v>
      </c>
      <c r="J4" s="1" t="s">
        <v>3</v>
      </c>
      <c r="K4" s="1" t="s">
        <v>8</v>
      </c>
      <c r="L4" s="2" t="s">
        <v>9</v>
      </c>
      <c r="M4" s="1" t="s">
        <v>2</v>
      </c>
      <c r="N4" s="1" t="s">
        <v>9</v>
      </c>
      <c r="O4" s="1" t="s">
        <v>4</v>
      </c>
      <c r="P4" s="1" t="s">
        <v>9</v>
      </c>
      <c r="Q4" s="1" t="s">
        <v>5</v>
      </c>
      <c r="R4" s="1" t="s">
        <v>9</v>
      </c>
      <c r="S4" s="1" t="s">
        <v>10</v>
      </c>
      <c r="T4" s="1" t="s">
        <v>9</v>
      </c>
      <c r="U4" s="1" t="s">
        <v>7</v>
      </c>
      <c r="V4" s="1" t="s">
        <v>9</v>
      </c>
      <c r="W4" s="1" t="s">
        <v>11</v>
      </c>
      <c r="X4" s="1" t="s">
        <v>9</v>
      </c>
    </row>
    <row r="5" spans="1:24" ht="18.75">
      <c r="A5" s="1" t="s">
        <v>12</v>
      </c>
      <c r="B5" s="1">
        <v>70</v>
      </c>
      <c r="C5" s="3" t="s">
        <v>35</v>
      </c>
      <c r="D5" s="4">
        <v>70</v>
      </c>
      <c r="E5" s="3" t="s">
        <v>36</v>
      </c>
      <c r="F5" s="4">
        <v>70</v>
      </c>
      <c r="G5" s="1">
        <v>0</v>
      </c>
      <c r="H5" s="1">
        <v>0</v>
      </c>
      <c r="I5" s="20" t="s">
        <v>37</v>
      </c>
      <c r="J5" s="3">
        <v>70</v>
      </c>
      <c r="K5" s="3" t="s">
        <v>38</v>
      </c>
      <c r="L5" s="4">
        <v>70</v>
      </c>
      <c r="M5" s="1" t="s">
        <v>13</v>
      </c>
      <c r="N5" s="1">
        <v>70</v>
      </c>
      <c r="O5" s="3" t="s">
        <v>40</v>
      </c>
      <c r="P5" s="4">
        <v>70</v>
      </c>
      <c r="Q5" s="3" t="s">
        <v>41</v>
      </c>
      <c r="R5" s="4">
        <v>70</v>
      </c>
      <c r="S5" s="1">
        <v>0</v>
      </c>
      <c r="T5" s="1">
        <v>0</v>
      </c>
      <c r="U5" s="3" t="s">
        <v>43</v>
      </c>
      <c r="V5" s="4">
        <v>70</v>
      </c>
      <c r="W5" s="3" t="s">
        <v>44</v>
      </c>
      <c r="X5" s="4">
        <v>70</v>
      </c>
    </row>
    <row r="6" spans="1:24" ht="18.75">
      <c r="A6" s="19" t="s">
        <v>14</v>
      </c>
      <c r="B6" s="4">
        <v>70</v>
      </c>
      <c r="C6" s="3">
        <v>0</v>
      </c>
      <c r="D6" s="1">
        <v>0</v>
      </c>
      <c r="E6" s="17">
        <v>0</v>
      </c>
      <c r="F6" s="1">
        <v>0</v>
      </c>
      <c r="G6" s="1">
        <v>2</v>
      </c>
      <c r="H6" s="1">
        <v>70</v>
      </c>
      <c r="I6" s="18">
        <v>-99</v>
      </c>
      <c r="J6" s="1">
        <v>0</v>
      </c>
      <c r="K6" s="1">
        <v>0</v>
      </c>
      <c r="L6" s="1">
        <v>0</v>
      </c>
      <c r="M6" s="3" t="s">
        <v>16</v>
      </c>
      <c r="N6" s="4">
        <v>70</v>
      </c>
      <c r="O6" s="1">
        <v>0</v>
      </c>
      <c r="P6" s="1">
        <v>0</v>
      </c>
      <c r="Q6" s="1">
        <v>0</v>
      </c>
      <c r="R6" s="1">
        <v>0</v>
      </c>
      <c r="S6" s="1">
        <v>2</v>
      </c>
      <c r="T6" s="1">
        <v>70</v>
      </c>
      <c r="U6" s="1">
        <v>-99</v>
      </c>
      <c r="V6" s="1">
        <v>0</v>
      </c>
      <c r="W6" s="1">
        <v>0</v>
      </c>
      <c r="X6" s="1">
        <v>0</v>
      </c>
    </row>
    <row r="7" spans="1:24" ht="18.75">
      <c r="A7" s="19" t="s">
        <v>379</v>
      </c>
      <c r="B7" s="4">
        <v>69</v>
      </c>
      <c r="C7" s="3">
        <v>65</v>
      </c>
      <c r="D7" s="4">
        <v>1</v>
      </c>
      <c r="E7" s="3" t="s">
        <v>15</v>
      </c>
      <c r="F7" s="4">
        <v>1</v>
      </c>
      <c r="G7" s="3">
        <v>5.4</v>
      </c>
      <c r="H7" s="4">
        <v>70</v>
      </c>
      <c r="I7" s="20" t="s">
        <v>15</v>
      </c>
      <c r="J7" s="4">
        <v>1</v>
      </c>
      <c r="K7" s="3" t="s">
        <v>15</v>
      </c>
      <c r="L7" s="4">
        <v>1</v>
      </c>
      <c r="M7" s="3" t="s">
        <v>449</v>
      </c>
      <c r="N7" s="4">
        <v>69</v>
      </c>
      <c r="O7" s="3">
        <v>53</v>
      </c>
      <c r="P7" s="4">
        <v>1</v>
      </c>
      <c r="Q7" s="3" t="s">
        <v>15</v>
      </c>
      <c r="R7" s="4">
        <v>1</v>
      </c>
      <c r="S7" s="5">
        <v>5.7</v>
      </c>
      <c r="T7" s="4">
        <v>70</v>
      </c>
      <c r="U7" s="3" t="s">
        <v>15</v>
      </c>
      <c r="V7" s="4">
        <v>1</v>
      </c>
      <c r="W7" s="3" t="s">
        <v>15</v>
      </c>
      <c r="X7" s="4">
        <v>1</v>
      </c>
    </row>
    <row r="8" spans="1:24" ht="18.75">
      <c r="A8" s="19" t="s">
        <v>380</v>
      </c>
      <c r="B8" s="4">
        <v>68</v>
      </c>
      <c r="C8" s="3">
        <v>68</v>
      </c>
      <c r="D8" s="4">
        <v>2</v>
      </c>
      <c r="E8" s="3" t="s">
        <v>15</v>
      </c>
      <c r="F8" s="4">
        <v>2</v>
      </c>
      <c r="G8" s="3" t="s">
        <v>15</v>
      </c>
      <c r="H8" s="4">
        <v>69</v>
      </c>
      <c r="I8" s="20" t="s">
        <v>15</v>
      </c>
      <c r="J8" s="4">
        <v>2</v>
      </c>
      <c r="K8" s="3" t="s">
        <v>15</v>
      </c>
      <c r="L8" s="4">
        <v>2</v>
      </c>
      <c r="M8" s="3" t="s">
        <v>450</v>
      </c>
      <c r="N8" s="4">
        <v>68</v>
      </c>
      <c r="O8" s="3">
        <v>56</v>
      </c>
      <c r="P8" s="4">
        <v>2</v>
      </c>
      <c r="Q8" s="3" t="s">
        <v>15</v>
      </c>
      <c r="R8" s="4">
        <v>2</v>
      </c>
      <c r="S8" s="5" t="s">
        <v>15</v>
      </c>
      <c r="T8" s="4">
        <v>69</v>
      </c>
      <c r="U8" s="3" t="s">
        <v>15</v>
      </c>
      <c r="V8" s="4">
        <v>2</v>
      </c>
      <c r="W8" s="3" t="s">
        <v>15</v>
      </c>
      <c r="X8" s="4">
        <v>2</v>
      </c>
    </row>
    <row r="9" spans="1:24" ht="18.75">
      <c r="A9" s="19" t="s">
        <v>381</v>
      </c>
      <c r="B9" s="4">
        <v>67</v>
      </c>
      <c r="C9" s="3">
        <v>71</v>
      </c>
      <c r="D9" s="4">
        <v>3</v>
      </c>
      <c r="E9" s="3" t="s">
        <v>15</v>
      </c>
      <c r="F9" s="4">
        <v>3</v>
      </c>
      <c r="G9" s="3">
        <v>5.5</v>
      </c>
      <c r="H9" s="4">
        <v>68</v>
      </c>
      <c r="I9" s="20" t="s">
        <v>15</v>
      </c>
      <c r="J9" s="4">
        <v>3</v>
      </c>
      <c r="K9" s="3" t="s">
        <v>15</v>
      </c>
      <c r="L9" s="4">
        <v>3</v>
      </c>
      <c r="M9" s="3" t="s">
        <v>451</v>
      </c>
      <c r="N9" s="4">
        <v>67</v>
      </c>
      <c r="O9" s="3">
        <v>59</v>
      </c>
      <c r="P9" s="4">
        <v>3</v>
      </c>
      <c r="Q9" s="3" t="s">
        <v>15</v>
      </c>
      <c r="R9" s="4">
        <v>3</v>
      </c>
      <c r="S9" s="5">
        <v>5.8</v>
      </c>
      <c r="T9" s="4">
        <v>68</v>
      </c>
      <c r="U9" s="3" t="s">
        <v>15</v>
      </c>
      <c r="V9" s="4">
        <v>3</v>
      </c>
      <c r="W9" s="3" t="s">
        <v>15</v>
      </c>
      <c r="X9" s="4">
        <v>3</v>
      </c>
    </row>
    <row r="10" spans="1:24" ht="18.75">
      <c r="A10" s="19" t="s">
        <v>382</v>
      </c>
      <c r="B10" s="4">
        <v>66</v>
      </c>
      <c r="C10" s="3">
        <v>74</v>
      </c>
      <c r="D10" s="4">
        <v>4</v>
      </c>
      <c r="E10" s="3" t="s">
        <v>15</v>
      </c>
      <c r="F10" s="4">
        <v>4</v>
      </c>
      <c r="G10" s="3" t="s">
        <v>15</v>
      </c>
      <c r="H10" s="4">
        <v>67</v>
      </c>
      <c r="I10" s="20" t="s">
        <v>15</v>
      </c>
      <c r="J10" s="4">
        <v>4</v>
      </c>
      <c r="K10" s="3" t="s">
        <v>15</v>
      </c>
      <c r="L10" s="4">
        <v>4</v>
      </c>
      <c r="M10" s="3" t="s">
        <v>452</v>
      </c>
      <c r="N10" s="4">
        <v>66</v>
      </c>
      <c r="O10" s="3">
        <v>62</v>
      </c>
      <c r="P10" s="4">
        <v>4</v>
      </c>
      <c r="Q10" s="3" t="s">
        <v>15</v>
      </c>
      <c r="R10" s="4">
        <v>4</v>
      </c>
      <c r="S10" s="5" t="s">
        <v>15</v>
      </c>
      <c r="T10" s="4">
        <v>67</v>
      </c>
      <c r="U10" s="3" t="s">
        <v>15</v>
      </c>
      <c r="V10" s="4">
        <v>4</v>
      </c>
      <c r="W10" s="3" t="s">
        <v>15</v>
      </c>
      <c r="X10" s="4">
        <v>4</v>
      </c>
    </row>
    <row r="11" spans="1:24" ht="18.75">
      <c r="A11" s="19" t="s">
        <v>383</v>
      </c>
      <c r="B11" s="4">
        <v>65</v>
      </c>
      <c r="C11" s="3">
        <v>77</v>
      </c>
      <c r="D11" s="4">
        <v>5</v>
      </c>
      <c r="E11" s="3" t="s">
        <v>15</v>
      </c>
      <c r="F11" s="4">
        <v>5</v>
      </c>
      <c r="G11" s="3">
        <v>5.6</v>
      </c>
      <c r="H11" s="4">
        <v>66</v>
      </c>
      <c r="I11" s="20" t="s">
        <v>15</v>
      </c>
      <c r="J11" s="4">
        <v>5</v>
      </c>
      <c r="K11" s="3" t="s">
        <v>15</v>
      </c>
      <c r="L11" s="4">
        <v>5</v>
      </c>
      <c r="M11" s="3" t="s">
        <v>453</v>
      </c>
      <c r="N11" s="4">
        <v>65</v>
      </c>
      <c r="O11" s="3">
        <v>65</v>
      </c>
      <c r="P11" s="4">
        <v>5</v>
      </c>
      <c r="Q11" s="3" t="s">
        <v>15</v>
      </c>
      <c r="R11" s="4">
        <v>5</v>
      </c>
      <c r="S11" s="5">
        <v>5.9</v>
      </c>
      <c r="T11" s="4">
        <v>66</v>
      </c>
      <c r="U11" s="3" t="s">
        <v>15</v>
      </c>
      <c r="V11" s="4">
        <v>5</v>
      </c>
      <c r="W11" s="3" t="s">
        <v>15</v>
      </c>
      <c r="X11" s="4">
        <v>5</v>
      </c>
    </row>
    <row r="12" spans="1:24" ht="18.75">
      <c r="A12" s="19" t="s">
        <v>384</v>
      </c>
      <c r="B12" s="4">
        <v>64</v>
      </c>
      <c r="C12" s="3">
        <v>80</v>
      </c>
      <c r="D12" s="4">
        <v>6</v>
      </c>
      <c r="E12" s="3" t="s">
        <v>15</v>
      </c>
      <c r="F12" s="4">
        <v>6</v>
      </c>
      <c r="G12" s="3" t="s">
        <v>17</v>
      </c>
      <c r="H12" s="4">
        <v>65</v>
      </c>
      <c r="I12" s="20" t="s">
        <v>15</v>
      </c>
      <c r="J12" s="4">
        <v>6</v>
      </c>
      <c r="K12" s="3" t="s">
        <v>15</v>
      </c>
      <c r="L12" s="4">
        <v>6</v>
      </c>
      <c r="M12" s="6" t="s">
        <v>454</v>
      </c>
      <c r="N12" s="4">
        <v>64</v>
      </c>
      <c r="O12" s="3">
        <v>67</v>
      </c>
      <c r="P12" s="4">
        <v>6</v>
      </c>
      <c r="Q12" s="3" t="s">
        <v>15</v>
      </c>
      <c r="R12" s="4">
        <v>6</v>
      </c>
      <c r="S12" s="5" t="s">
        <v>15</v>
      </c>
      <c r="T12" s="4">
        <v>65</v>
      </c>
      <c r="U12" s="3" t="s">
        <v>15</v>
      </c>
      <c r="V12" s="4">
        <v>6</v>
      </c>
      <c r="W12" s="3" t="s">
        <v>15</v>
      </c>
      <c r="X12" s="4">
        <v>6</v>
      </c>
    </row>
    <row r="13" spans="1:24" ht="18.75">
      <c r="A13" s="19" t="s">
        <v>385</v>
      </c>
      <c r="B13" s="4">
        <v>63</v>
      </c>
      <c r="C13" s="3">
        <v>83</v>
      </c>
      <c r="D13" s="4">
        <v>7</v>
      </c>
      <c r="E13" s="3" t="s">
        <v>15</v>
      </c>
      <c r="F13" s="4">
        <v>7</v>
      </c>
      <c r="G13" s="3">
        <v>5.7</v>
      </c>
      <c r="H13" s="4">
        <v>64</v>
      </c>
      <c r="I13" s="20" t="s">
        <v>15</v>
      </c>
      <c r="J13" s="4">
        <v>7</v>
      </c>
      <c r="K13" s="3" t="s">
        <v>15</v>
      </c>
      <c r="L13" s="4">
        <v>7</v>
      </c>
      <c r="M13" s="3" t="s">
        <v>455</v>
      </c>
      <c r="N13" s="4">
        <v>63</v>
      </c>
      <c r="O13" s="3">
        <v>69</v>
      </c>
      <c r="P13" s="4">
        <v>7</v>
      </c>
      <c r="Q13" s="3" t="s">
        <v>15</v>
      </c>
      <c r="R13" s="4">
        <v>7</v>
      </c>
      <c r="S13" s="5">
        <v>6</v>
      </c>
      <c r="T13" s="4">
        <v>64</v>
      </c>
      <c r="U13" s="3" t="s">
        <v>15</v>
      </c>
      <c r="V13" s="4">
        <v>7</v>
      </c>
      <c r="W13" s="3" t="s">
        <v>15</v>
      </c>
      <c r="X13" s="4">
        <v>7</v>
      </c>
    </row>
    <row r="14" spans="1:24" ht="18.75">
      <c r="A14" s="19" t="s">
        <v>386</v>
      </c>
      <c r="B14" s="4">
        <v>62</v>
      </c>
      <c r="C14" s="3">
        <v>86</v>
      </c>
      <c r="D14" s="4">
        <v>8</v>
      </c>
      <c r="E14" s="3" t="s">
        <v>15</v>
      </c>
      <c r="F14" s="4">
        <v>8</v>
      </c>
      <c r="G14" s="3" t="s">
        <v>17</v>
      </c>
      <c r="H14" s="4">
        <v>63</v>
      </c>
      <c r="I14" s="20" t="s">
        <v>15</v>
      </c>
      <c r="J14" s="4">
        <v>8</v>
      </c>
      <c r="K14" s="3" t="s">
        <v>15</v>
      </c>
      <c r="L14" s="4">
        <v>8</v>
      </c>
      <c r="M14" s="3" t="s">
        <v>456</v>
      </c>
      <c r="N14" s="4">
        <v>62</v>
      </c>
      <c r="O14" s="3">
        <v>71</v>
      </c>
      <c r="P14" s="4">
        <v>8</v>
      </c>
      <c r="Q14" s="3" t="s">
        <v>15</v>
      </c>
      <c r="R14" s="4">
        <v>8</v>
      </c>
      <c r="S14" s="5" t="s">
        <v>15</v>
      </c>
      <c r="T14" s="4">
        <v>63</v>
      </c>
      <c r="U14" s="3" t="s">
        <v>15</v>
      </c>
      <c r="V14" s="4">
        <v>8</v>
      </c>
      <c r="W14" s="3" t="s">
        <v>15</v>
      </c>
      <c r="X14" s="4">
        <v>8</v>
      </c>
    </row>
    <row r="15" spans="1:24" ht="18.75">
      <c r="A15" s="19" t="s">
        <v>387</v>
      </c>
      <c r="B15" s="4">
        <v>61</v>
      </c>
      <c r="C15" s="3">
        <v>88</v>
      </c>
      <c r="D15" s="4">
        <v>9</v>
      </c>
      <c r="E15" s="3" t="s">
        <v>15</v>
      </c>
      <c r="F15" s="4">
        <v>9</v>
      </c>
      <c r="G15" s="3">
        <v>5.8</v>
      </c>
      <c r="H15" s="4">
        <v>62</v>
      </c>
      <c r="I15" s="20" t="s">
        <v>15</v>
      </c>
      <c r="J15" s="4">
        <v>9</v>
      </c>
      <c r="K15" s="3" t="s">
        <v>15</v>
      </c>
      <c r="L15" s="4">
        <v>9</v>
      </c>
      <c r="M15" s="3" t="s">
        <v>457</v>
      </c>
      <c r="N15" s="4">
        <v>61</v>
      </c>
      <c r="O15" s="3">
        <v>73</v>
      </c>
      <c r="P15" s="4">
        <v>9</v>
      </c>
      <c r="Q15" s="3" t="s">
        <v>15</v>
      </c>
      <c r="R15" s="4">
        <v>9</v>
      </c>
      <c r="S15" s="5">
        <v>6.1</v>
      </c>
      <c r="T15" s="4">
        <v>62</v>
      </c>
      <c r="U15" s="3" t="s">
        <v>15</v>
      </c>
      <c r="V15" s="4">
        <v>9</v>
      </c>
      <c r="W15" s="3" t="s">
        <v>15</v>
      </c>
      <c r="X15" s="4">
        <v>9</v>
      </c>
    </row>
    <row r="16" spans="1:24" ht="18.75">
      <c r="A16" s="19" t="s">
        <v>388</v>
      </c>
      <c r="B16" s="4">
        <v>60</v>
      </c>
      <c r="C16" s="3">
        <v>90</v>
      </c>
      <c r="D16" s="4">
        <v>10</v>
      </c>
      <c r="E16" s="3">
        <v>1</v>
      </c>
      <c r="F16" s="4">
        <v>10</v>
      </c>
      <c r="G16" s="3" t="s">
        <v>17</v>
      </c>
      <c r="H16" s="4">
        <v>61</v>
      </c>
      <c r="I16" s="20" t="s">
        <v>15</v>
      </c>
      <c r="J16" s="4">
        <v>10</v>
      </c>
      <c r="K16" s="3" t="s">
        <v>15</v>
      </c>
      <c r="L16" s="4">
        <v>10</v>
      </c>
      <c r="M16" s="3" t="s">
        <v>458</v>
      </c>
      <c r="N16" s="4">
        <v>60</v>
      </c>
      <c r="O16" s="3">
        <v>75</v>
      </c>
      <c r="P16" s="4">
        <v>10</v>
      </c>
      <c r="Q16" s="3" t="s">
        <v>15</v>
      </c>
      <c r="R16" s="4">
        <v>10</v>
      </c>
      <c r="S16" s="5" t="s">
        <v>15</v>
      </c>
      <c r="T16" s="4">
        <v>61</v>
      </c>
      <c r="U16" s="3" t="s">
        <v>15</v>
      </c>
      <c r="V16" s="4">
        <v>10</v>
      </c>
      <c r="W16" s="3" t="s">
        <v>15</v>
      </c>
      <c r="X16" s="4">
        <v>10</v>
      </c>
    </row>
    <row r="17" spans="1:24" ht="18.75">
      <c r="A17" s="19" t="s">
        <v>389</v>
      </c>
      <c r="B17" s="4">
        <v>59</v>
      </c>
      <c r="C17" s="3">
        <v>92</v>
      </c>
      <c r="D17" s="4">
        <v>11</v>
      </c>
      <c r="E17" s="3" t="s">
        <v>15</v>
      </c>
      <c r="F17" s="4">
        <v>11</v>
      </c>
      <c r="G17" s="3" t="s">
        <v>17</v>
      </c>
      <c r="H17" s="4">
        <v>60</v>
      </c>
      <c r="I17" s="20" t="s">
        <v>15</v>
      </c>
      <c r="J17" s="4">
        <v>11</v>
      </c>
      <c r="K17" s="3" t="s">
        <v>15</v>
      </c>
      <c r="L17" s="4">
        <v>11</v>
      </c>
      <c r="M17" s="3" t="s">
        <v>459</v>
      </c>
      <c r="N17" s="4">
        <v>59</v>
      </c>
      <c r="O17" s="3">
        <v>77</v>
      </c>
      <c r="P17" s="4">
        <v>11</v>
      </c>
      <c r="Q17" s="3" t="s">
        <v>15</v>
      </c>
      <c r="R17" s="4">
        <v>11</v>
      </c>
      <c r="S17" s="5" t="s">
        <v>15</v>
      </c>
      <c r="T17" s="4">
        <v>60</v>
      </c>
      <c r="U17" s="3" t="s">
        <v>15</v>
      </c>
      <c r="V17" s="4">
        <v>11</v>
      </c>
      <c r="W17" s="3" t="s">
        <v>15</v>
      </c>
      <c r="X17" s="4">
        <v>11</v>
      </c>
    </row>
    <row r="18" spans="1:24" ht="18.75">
      <c r="A18" s="19" t="s">
        <v>390</v>
      </c>
      <c r="B18" s="4">
        <v>58</v>
      </c>
      <c r="C18" s="3">
        <v>94</v>
      </c>
      <c r="D18" s="4">
        <v>12</v>
      </c>
      <c r="E18" s="3">
        <v>2</v>
      </c>
      <c r="F18" s="4">
        <v>12</v>
      </c>
      <c r="G18" s="3">
        <v>5.9</v>
      </c>
      <c r="H18" s="4">
        <v>59</v>
      </c>
      <c r="I18" s="20" t="s">
        <v>15</v>
      </c>
      <c r="J18" s="4">
        <v>12</v>
      </c>
      <c r="K18" s="3" t="s">
        <v>15</v>
      </c>
      <c r="L18" s="4">
        <v>12</v>
      </c>
      <c r="M18" s="3" t="s">
        <v>460</v>
      </c>
      <c r="N18" s="4">
        <v>58</v>
      </c>
      <c r="O18" s="3">
        <v>79</v>
      </c>
      <c r="P18" s="4">
        <v>12</v>
      </c>
      <c r="Q18" s="3" t="s">
        <v>15</v>
      </c>
      <c r="R18" s="4">
        <v>12</v>
      </c>
      <c r="S18" s="5">
        <v>6.2</v>
      </c>
      <c r="T18" s="4">
        <v>59</v>
      </c>
      <c r="U18" s="3" t="s">
        <v>15</v>
      </c>
      <c r="V18" s="4">
        <v>12</v>
      </c>
      <c r="W18" s="3" t="s">
        <v>15</v>
      </c>
      <c r="X18" s="4">
        <v>12</v>
      </c>
    </row>
    <row r="19" spans="1:24" ht="18.75">
      <c r="A19" s="19" t="s">
        <v>391</v>
      </c>
      <c r="B19" s="4">
        <v>57</v>
      </c>
      <c r="C19" s="3">
        <v>96</v>
      </c>
      <c r="D19" s="4">
        <v>13</v>
      </c>
      <c r="E19" s="3" t="s">
        <v>15</v>
      </c>
      <c r="F19" s="4">
        <v>13</v>
      </c>
      <c r="G19" s="3" t="s">
        <v>17</v>
      </c>
      <c r="H19" s="4">
        <v>58</v>
      </c>
      <c r="I19" s="20" t="s">
        <v>15</v>
      </c>
      <c r="J19" s="4">
        <v>13</v>
      </c>
      <c r="K19" s="3" t="s">
        <v>15</v>
      </c>
      <c r="L19" s="4">
        <v>13</v>
      </c>
      <c r="M19" s="3" t="s">
        <v>461</v>
      </c>
      <c r="N19" s="4">
        <v>57</v>
      </c>
      <c r="O19" s="3">
        <v>81</v>
      </c>
      <c r="P19" s="4">
        <v>13</v>
      </c>
      <c r="Q19" s="3" t="s">
        <v>15</v>
      </c>
      <c r="R19" s="4">
        <v>13</v>
      </c>
      <c r="S19" s="5" t="s">
        <v>15</v>
      </c>
      <c r="T19" s="4">
        <v>58</v>
      </c>
      <c r="U19" s="3" t="s">
        <v>15</v>
      </c>
      <c r="V19" s="4">
        <v>13</v>
      </c>
      <c r="W19" s="3" t="s">
        <v>15</v>
      </c>
      <c r="X19" s="4">
        <v>13</v>
      </c>
    </row>
    <row r="20" spans="1:24" ht="18.75">
      <c r="A20" s="19" t="s">
        <v>392</v>
      </c>
      <c r="B20" s="4">
        <v>56</v>
      </c>
      <c r="C20" s="3">
        <v>98</v>
      </c>
      <c r="D20" s="4">
        <v>14</v>
      </c>
      <c r="E20" s="3">
        <v>3</v>
      </c>
      <c r="F20" s="4">
        <v>14</v>
      </c>
      <c r="G20" s="3" t="s">
        <v>17</v>
      </c>
      <c r="H20" s="4">
        <v>57</v>
      </c>
      <c r="I20" s="20" t="s">
        <v>15</v>
      </c>
      <c r="J20" s="4">
        <v>14</v>
      </c>
      <c r="K20" s="3" t="s">
        <v>15</v>
      </c>
      <c r="L20" s="4">
        <v>14</v>
      </c>
      <c r="M20" s="3" t="s">
        <v>462</v>
      </c>
      <c r="N20" s="4">
        <v>56</v>
      </c>
      <c r="O20" s="3">
        <v>83</v>
      </c>
      <c r="P20" s="4">
        <v>14</v>
      </c>
      <c r="Q20" s="3" t="s">
        <v>15</v>
      </c>
      <c r="R20" s="4">
        <v>14</v>
      </c>
      <c r="S20" s="5" t="s">
        <v>15</v>
      </c>
      <c r="T20" s="4">
        <v>57</v>
      </c>
      <c r="U20" s="3" t="s">
        <v>15</v>
      </c>
      <c r="V20" s="4">
        <v>14</v>
      </c>
      <c r="W20" s="3" t="s">
        <v>15</v>
      </c>
      <c r="X20" s="4">
        <v>14</v>
      </c>
    </row>
    <row r="21" spans="1:24" ht="18.75">
      <c r="A21" s="19" t="s">
        <v>393</v>
      </c>
      <c r="B21" s="4">
        <v>55</v>
      </c>
      <c r="C21" s="3">
        <v>100</v>
      </c>
      <c r="D21" s="4">
        <v>15</v>
      </c>
      <c r="E21" s="3" t="s">
        <v>15</v>
      </c>
      <c r="F21" s="4">
        <v>15</v>
      </c>
      <c r="G21" s="3">
        <v>6</v>
      </c>
      <c r="H21" s="4">
        <v>56</v>
      </c>
      <c r="I21" s="20" t="s">
        <v>15</v>
      </c>
      <c r="J21" s="4">
        <v>15</v>
      </c>
      <c r="K21" s="3" t="s">
        <v>15</v>
      </c>
      <c r="L21" s="4">
        <v>15</v>
      </c>
      <c r="M21" s="3" t="s">
        <v>463</v>
      </c>
      <c r="N21" s="4">
        <v>55</v>
      </c>
      <c r="O21" s="3">
        <v>85</v>
      </c>
      <c r="P21" s="4">
        <v>15</v>
      </c>
      <c r="Q21" s="3" t="s">
        <v>15</v>
      </c>
      <c r="R21" s="4">
        <v>15</v>
      </c>
      <c r="S21" s="5">
        <v>6.3</v>
      </c>
      <c r="T21" s="4">
        <v>56</v>
      </c>
      <c r="U21" s="3" t="s">
        <v>15</v>
      </c>
      <c r="V21" s="4">
        <v>15</v>
      </c>
      <c r="W21" s="3" t="s">
        <v>15</v>
      </c>
      <c r="X21" s="4">
        <v>15</v>
      </c>
    </row>
    <row r="22" spans="1:24" ht="18.75">
      <c r="A22" s="19" t="s">
        <v>394</v>
      </c>
      <c r="B22" s="4">
        <v>54</v>
      </c>
      <c r="C22" s="3">
        <v>102</v>
      </c>
      <c r="D22" s="4">
        <v>16</v>
      </c>
      <c r="E22" s="3">
        <v>4</v>
      </c>
      <c r="F22" s="4">
        <v>16</v>
      </c>
      <c r="G22" s="3" t="s">
        <v>17</v>
      </c>
      <c r="H22" s="4">
        <v>55</v>
      </c>
      <c r="I22" s="20" t="s">
        <v>15</v>
      </c>
      <c r="J22" s="4">
        <v>16</v>
      </c>
      <c r="K22" s="3" t="s">
        <v>15</v>
      </c>
      <c r="L22" s="4">
        <v>16</v>
      </c>
      <c r="M22" s="3" t="s">
        <v>464</v>
      </c>
      <c r="N22" s="4">
        <v>54</v>
      </c>
      <c r="O22" s="3">
        <v>87</v>
      </c>
      <c r="P22" s="4">
        <v>16</v>
      </c>
      <c r="Q22" s="3" t="s">
        <v>15</v>
      </c>
      <c r="R22" s="4">
        <v>16</v>
      </c>
      <c r="S22" s="5" t="s">
        <v>15</v>
      </c>
      <c r="T22" s="4">
        <v>55</v>
      </c>
      <c r="U22" s="3" t="s">
        <v>15</v>
      </c>
      <c r="V22" s="4">
        <v>16</v>
      </c>
      <c r="W22" s="3" t="s">
        <v>15</v>
      </c>
      <c r="X22" s="4">
        <v>16</v>
      </c>
    </row>
    <row r="23" spans="1:24" ht="18.75">
      <c r="A23" s="19" t="s">
        <v>395</v>
      </c>
      <c r="B23" s="4">
        <v>53</v>
      </c>
      <c r="C23" s="3">
        <v>104</v>
      </c>
      <c r="D23" s="4">
        <v>17</v>
      </c>
      <c r="E23" s="3" t="s">
        <v>15</v>
      </c>
      <c r="F23" s="4">
        <v>17</v>
      </c>
      <c r="G23" s="3" t="s">
        <v>17</v>
      </c>
      <c r="H23" s="4">
        <v>54</v>
      </c>
      <c r="I23" s="20" t="s">
        <v>15</v>
      </c>
      <c r="J23" s="4">
        <v>17</v>
      </c>
      <c r="K23" s="3" t="s">
        <v>15</v>
      </c>
      <c r="L23" s="4">
        <v>17</v>
      </c>
      <c r="M23" s="3" t="s">
        <v>465</v>
      </c>
      <c r="N23" s="4">
        <v>53</v>
      </c>
      <c r="O23" s="3">
        <v>89</v>
      </c>
      <c r="P23" s="4">
        <v>17</v>
      </c>
      <c r="Q23" s="3" t="s">
        <v>15</v>
      </c>
      <c r="R23" s="4">
        <v>17</v>
      </c>
      <c r="S23" s="5" t="s">
        <v>15</v>
      </c>
      <c r="T23" s="4">
        <v>54</v>
      </c>
      <c r="U23" s="3" t="s">
        <v>15</v>
      </c>
      <c r="V23" s="4">
        <v>17</v>
      </c>
      <c r="W23" s="3" t="s">
        <v>15</v>
      </c>
      <c r="X23" s="4">
        <v>17</v>
      </c>
    </row>
    <row r="24" spans="1:24" ht="18.75">
      <c r="A24" s="19" t="s">
        <v>396</v>
      </c>
      <c r="B24" s="4">
        <v>52</v>
      </c>
      <c r="C24" s="3">
        <v>106</v>
      </c>
      <c r="D24" s="4">
        <v>18</v>
      </c>
      <c r="E24" s="3">
        <v>5</v>
      </c>
      <c r="F24" s="4">
        <v>18</v>
      </c>
      <c r="G24" s="3">
        <v>6.1</v>
      </c>
      <c r="H24" s="4">
        <v>53</v>
      </c>
      <c r="I24" s="20" t="s">
        <v>15</v>
      </c>
      <c r="J24" s="4">
        <v>18</v>
      </c>
      <c r="K24" s="3" t="s">
        <v>15</v>
      </c>
      <c r="L24" s="4">
        <v>18</v>
      </c>
      <c r="M24" s="3" t="s">
        <v>466</v>
      </c>
      <c r="N24" s="4">
        <v>52</v>
      </c>
      <c r="O24" s="3">
        <v>91</v>
      </c>
      <c r="P24" s="4">
        <v>18</v>
      </c>
      <c r="Q24" s="3" t="s">
        <v>15</v>
      </c>
      <c r="R24" s="4">
        <v>18</v>
      </c>
      <c r="S24" s="5">
        <v>6.4</v>
      </c>
      <c r="T24" s="4">
        <v>53</v>
      </c>
      <c r="U24" s="3" t="s">
        <v>15</v>
      </c>
      <c r="V24" s="4">
        <v>18</v>
      </c>
      <c r="W24" s="3" t="s">
        <v>15</v>
      </c>
      <c r="X24" s="4">
        <v>18</v>
      </c>
    </row>
    <row r="25" spans="1:24" ht="18.75">
      <c r="A25" s="19" t="s">
        <v>397</v>
      </c>
      <c r="B25" s="4">
        <v>51</v>
      </c>
      <c r="C25" s="3">
        <v>108</v>
      </c>
      <c r="D25" s="4">
        <v>19</v>
      </c>
      <c r="E25" s="3" t="s">
        <v>15</v>
      </c>
      <c r="F25" s="4">
        <v>19</v>
      </c>
      <c r="G25" s="3" t="s">
        <v>17</v>
      </c>
      <c r="H25" s="4">
        <v>52</v>
      </c>
      <c r="I25" s="20" t="s">
        <v>15</v>
      </c>
      <c r="J25" s="4">
        <v>19</v>
      </c>
      <c r="K25" s="3" t="s">
        <v>15</v>
      </c>
      <c r="L25" s="4">
        <v>19</v>
      </c>
      <c r="M25" s="3" t="s">
        <v>467</v>
      </c>
      <c r="N25" s="4">
        <v>51</v>
      </c>
      <c r="O25" s="3">
        <v>93</v>
      </c>
      <c r="P25" s="4">
        <v>19</v>
      </c>
      <c r="Q25" s="3" t="s">
        <v>15</v>
      </c>
      <c r="R25" s="4">
        <v>19</v>
      </c>
      <c r="S25" s="5" t="s">
        <v>15</v>
      </c>
      <c r="T25" s="4">
        <v>52</v>
      </c>
      <c r="U25" s="3" t="s">
        <v>15</v>
      </c>
      <c r="V25" s="4">
        <v>19</v>
      </c>
      <c r="W25" s="3" t="s">
        <v>15</v>
      </c>
      <c r="X25" s="4">
        <v>19</v>
      </c>
    </row>
    <row r="26" spans="1:24" ht="18.75">
      <c r="A26" s="19" t="s">
        <v>398</v>
      </c>
      <c r="B26" s="4">
        <v>50</v>
      </c>
      <c r="C26" s="3">
        <v>110</v>
      </c>
      <c r="D26" s="4">
        <v>20</v>
      </c>
      <c r="E26" s="3">
        <v>6</v>
      </c>
      <c r="F26" s="4">
        <v>20</v>
      </c>
      <c r="G26" s="3" t="s">
        <v>17</v>
      </c>
      <c r="H26" s="4">
        <v>51</v>
      </c>
      <c r="I26" s="20">
        <v>-6</v>
      </c>
      <c r="J26" s="4">
        <v>20</v>
      </c>
      <c r="K26" s="3" t="s">
        <v>15</v>
      </c>
      <c r="L26" s="4">
        <v>20</v>
      </c>
      <c r="M26" s="3" t="s">
        <v>468</v>
      </c>
      <c r="N26" s="4">
        <v>50</v>
      </c>
      <c r="O26" s="3">
        <v>95</v>
      </c>
      <c r="P26" s="4">
        <v>20</v>
      </c>
      <c r="Q26" s="3">
        <v>1</v>
      </c>
      <c r="R26" s="4">
        <v>20</v>
      </c>
      <c r="S26" s="5" t="s">
        <v>15</v>
      </c>
      <c r="T26" s="4">
        <v>51</v>
      </c>
      <c r="U26" s="3" t="s">
        <v>15</v>
      </c>
      <c r="V26" s="4">
        <v>20</v>
      </c>
      <c r="W26" s="3">
        <v>1</v>
      </c>
      <c r="X26" s="4">
        <v>20</v>
      </c>
    </row>
    <row r="27" spans="1:24" ht="18.75">
      <c r="A27" s="19" t="s">
        <v>399</v>
      </c>
      <c r="B27" s="4">
        <v>49</v>
      </c>
      <c r="C27" s="3">
        <v>112</v>
      </c>
      <c r="D27" s="4">
        <v>21</v>
      </c>
      <c r="E27" s="3" t="s">
        <v>15</v>
      </c>
      <c r="F27" s="4">
        <v>21</v>
      </c>
      <c r="G27" s="3">
        <v>6.2</v>
      </c>
      <c r="H27" s="4">
        <v>50</v>
      </c>
      <c r="I27" s="20" t="s">
        <v>15</v>
      </c>
      <c r="J27" s="4">
        <v>21</v>
      </c>
      <c r="K27" s="3" t="s">
        <v>15</v>
      </c>
      <c r="L27" s="4">
        <v>21</v>
      </c>
      <c r="M27" s="3" t="s">
        <v>469</v>
      </c>
      <c r="N27" s="4">
        <v>49</v>
      </c>
      <c r="O27" s="3">
        <v>97</v>
      </c>
      <c r="P27" s="4">
        <v>21</v>
      </c>
      <c r="Q27" s="3" t="s">
        <v>15</v>
      </c>
      <c r="R27" s="4">
        <v>21</v>
      </c>
      <c r="S27" s="5">
        <v>6.5</v>
      </c>
      <c r="T27" s="4">
        <v>50</v>
      </c>
      <c r="U27" s="3" t="s">
        <v>15</v>
      </c>
      <c r="V27" s="4">
        <v>21</v>
      </c>
      <c r="W27" s="3">
        <v>2</v>
      </c>
      <c r="X27" s="4">
        <v>21</v>
      </c>
    </row>
    <row r="28" spans="1:24" ht="18.75">
      <c r="A28" s="19" t="s">
        <v>400</v>
      </c>
      <c r="B28" s="4">
        <v>48</v>
      </c>
      <c r="C28" s="3">
        <v>114</v>
      </c>
      <c r="D28" s="4">
        <v>22</v>
      </c>
      <c r="E28" s="3">
        <v>7</v>
      </c>
      <c r="F28" s="4">
        <v>22</v>
      </c>
      <c r="G28" s="3" t="s">
        <v>17</v>
      </c>
      <c r="H28" s="4">
        <v>49</v>
      </c>
      <c r="I28" s="20" t="s">
        <v>15</v>
      </c>
      <c r="J28" s="4">
        <v>22</v>
      </c>
      <c r="K28" s="3" t="s">
        <v>15</v>
      </c>
      <c r="L28" s="4">
        <v>22</v>
      </c>
      <c r="M28" s="3" t="s">
        <v>470</v>
      </c>
      <c r="N28" s="4">
        <v>48</v>
      </c>
      <c r="O28" s="3">
        <v>99</v>
      </c>
      <c r="P28" s="4">
        <v>22</v>
      </c>
      <c r="Q28" s="3" t="s">
        <v>15</v>
      </c>
      <c r="R28" s="4">
        <v>22</v>
      </c>
      <c r="S28" s="5" t="s">
        <v>15</v>
      </c>
      <c r="T28" s="4">
        <v>49</v>
      </c>
      <c r="U28" s="3" t="s">
        <v>15</v>
      </c>
      <c r="V28" s="4">
        <v>22</v>
      </c>
      <c r="W28" s="3">
        <v>3</v>
      </c>
      <c r="X28" s="4">
        <v>22</v>
      </c>
    </row>
    <row r="29" spans="1:24" ht="18.75">
      <c r="A29" s="19" t="s">
        <v>401</v>
      </c>
      <c r="B29" s="4">
        <v>47</v>
      </c>
      <c r="C29" s="3">
        <v>116</v>
      </c>
      <c r="D29" s="4">
        <v>23</v>
      </c>
      <c r="E29" s="3" t="s">
        <v>15</v>
      </c>
      <c r="F29" s="4">
        <v>23</v>
      </c>
      <c r="G29" s="3" t="s">
        <v>17</v>
      </c>
      <c r="H29" s="4">
        <v>48</v>
      </c>
      <c r="I29" s="20" t="s">
        <v>15</v>
      </c>
      <c r="J29" s="4">
        <v>23</v>
      </c>
      <c r="K29" s="3" t="s">
        <v>15</v>
      </c>
      <c r="L29" s="4">
        <v>23</v>
      </c>
      <c r="M29" s="3" t="s">
        <v>471</v>
      </c>
      <c r="N29" s="4">
        <v>47</v>
      </c>
      <c r="O29" s="3">
        <v>101</v>
      </c>
      <c r="P29" s="4">
        <v>23</v>
      </c>
      <c r="Q29" s="3">
        <v>2</v>
      </c>
      <c r="R29" s="4">
        <v>23</v>
      </c>
      <c r="S29" s="5" t="s">
        <v>15</v>
      </c>
      <c r="T29" s="4">
        <v>48</v>
      </c>
      <c r="U29" s="3">
        <v>-4</v>
      </c>
      <c r="V29" s="4">
        <v>23</v>
      </c>
      <c r="W29" s="3" t="s">
        <v>17</v>
      </c>
      <c r="X29" s="4">
        <v>23</v>
      </c>
    </row>
    <row r="30" spans="1:24" ht="18.75">
      <c r="A30" s="19" t="s">
        <v>402</v>
      </c>
      <c r="B30" s="4">
        <v>46</v>
      </c>
      <c r="C30" s="3">
        <v>118</v>
      </c>
      <c r="D30" s="4">
        <v>24</v>
      </c>
      <c r="E30" s="3">
        <v>8</v>
      </c>
      <c r="F30" s="4">
        <v>24</v>
      </c>
      <c r="G30" s="3" t="s">
        <v>17</v>
      </c>
      <c r="H30" s="4">
        <v>47</v>
      </c>
      <c r="I30" s="20" t="s">
        <v>15</v>
      </c>
      <c r="J30" s="4">
        <v>24</v>
      </c>
      <c r="K30" s="3" t="s">
        <v>15</v>
      </c>
      <c r="L30" s="4">
        <v>24</v>
      </c>
      <c r="M30" s="3" t="s">
        <v>472</v>
      </c>
      <c r="N30" s="4">
        <v>46</v>
      </c>
      <c r="O30" s="3">
        <v>103</v>
      </c>
      <c r="P30" s="4">
        <v>24</v>
      </c>
      <c r="Q30" s="3" t="s">
        <v>15</v>
      </c>
      <c r="R30" s="4">
        <v>24</v>
      </c>
      <c r="S30" s="5" t="s">
        <v>15</v>
      </c>
      <c r="T30" s="4">
        <v>47</v>
      </c>
      <c r="U30" s="3" t="s">
        <v>17</v>
      </c>
      <c r="V30" s="4">
        <v>24</v>
      </c>
      <c r="W30" s="3">
        <v>4</v>
      </c>
      <c r="X30" s="4">
        <v>24</v>
      </c>
    </row>
    <row r="31" spans="1:24" ht="18.75">
      <c r="A31" s="19" t="s">
        <v>403</v>
      </c>
      <c r="B31" s="4">
        <v>45</v>
      </c>
      <c r="C31" s="3">
        <v>120</v>
      </c>
      <c r="D31" s="4">
        <v>25</v>
      </c>
      <c r="E31" s="3" t="s">
        <v>15</v>
      </c>
      <c r="F31" s="4">
        <v>25</v>
      </c>
      <c r="G31" s="3">
        <v>6.3</v>
      </c>
      <c r="H31" s="4">
        <v>46</v>
      </c>
      <c r="I31" s="20" t="s">
        <v>15</v>
      </c>
      <c r="J31" s="4">
        <v>25</v>
      </c>
      <c r="K31" s="3" t="s">
        <v>15</v>
      </c>
      <c r="L31" s="4">
        <v>25</v>
      </c>
      <c r="M31" s="3" t="s">
        <v>473</v>
      </c>
      <c r="N31" s="4">
        <v>45</v>
      </c>
      <c r="O31" s="3">
        <v>105</v>
      </c>
      <c r="P31" s="4">
        <v>25</v>
      </c>
      <c r="Q31" s="3">
        <v>3</v>
      </c>
      <c r="R31" s="4">
        <v>25</v>
      </c>
      <c r="S31" s="5">
        <v>6.6</v>
      </c>
      <c r="T31" s="4">
        <v>46</v>
      </c>
      <c r="U31" s="3" t="s">
        <v>15</v>
      </c>
      <c r="V31" s="4">
        <v>25</v>
      </c>
      <c r="W31" s="3" t="s">
        <v>15</v>
      </c>
      <c r="X31" s="4">
        <v>25</v>
      </c>
    </row>
    <row r="32" spans="1:24" ht="18.75">
      <c r="A32" s="19" t="s">
        <v>404</v>
      </c>
      <c r="B32" s="4">
        <v>44</v>
      </c>
      <c r="C32" s="3">
        <v>122</v>
      </c>
      <c r="D32" s="4">
        <v>26</v>
      </c>
      <c r="E32" s="3">
        <v>9</v>
      </c>
      <c r="F32" s="4">
        <v>26</v>
      </c>
      <c r="G32" s="3" t="s">
        <v>17</v>
      </c>
      <c r="H32" s="4">
        <v>45</v>
      </c>
      <c r="I32" s="20" t="s">
        <v>15</v>
      </c>
      <c r="J32" s="4">
        <v>26</v>
      </c>
      <c r="K32" s="3" t="s">
        <v>15</v>
      </c>
      <c r="L32" s="4">
        <v>26</v>
      </c>
      <c r="M32" s="3" t="s">
        <v>474</v>
      </c>
      <c r="N32" s="4">
        <v>44</v>
      </c>
      <c r="O32" s="3">
        <v>108</v>
      </c>
      <c r="P32" s="4">
        <v>26</v>
      </c>
      <c r="Q32" s="3" t="s">
        <v>15</v>
      </c>
      <c r="R32" s="4">
        <v>26</v>
      </c>
      <c r="S32" s="5" t="s">
        <v>15</v>
      </c>
      <c r="T32" s="4">
        <v>45</v>
      </c>
      <c r="U32" s="3">
        <v>-3</v>
      </c>
      <c r="V32" s="4">
        <v>26</v>
      </c>
      <c r="W32" s="3">
        <v>5</v>
      </c>
      <c r="X32" s="4">
        <v>26</v>
      </c>
    </row>
    <row r="33" spans="1:24" ht="18.75">
      <c r="A33" s="19" t="s">
        <v>405</v>
      </c>
      <c r="B33" s="4">
        <v>43</v>
      </c>
      <c r="C33" s="3">
        <v>124</v>
      </c>
      <c r="D33" s="4">
        <v>27</v>
      </c>
      <c r="E33" s="3" t="s">
        <v>15</v>
      </c>
      <c r="F33" s="4">
        <v>27</v>
      </c>
      <c r="G33" s="3" t="s">
        <v>17</v>
      </c>
      <c r="H33" s="4">
        <v>44</v>
      </c>
      <c r="I33" s="20" t="s">
        <v>17</v>
      </c>
      <c r="J33" s="4">
        <v>27</v>
      </c>
      <c r="K33" s="3" t="s">
        <v>15</v>
      </c>
      <c r="L33" s="4">
        <v>27</v>
      </c>
      <c r="M33" s="3" t="s">
        <v>475</v>
      </c>
      <c r="N33" s="4">
        <v>43</v>
      </c>
      <c r="O33" s="3">
        <v>109</v>
      </c>
      <c r="P33" s="4">
        <v>27</v>
      </c>
      <c r="Q33" s="3">
        <v>4</v>
      </c>
      <c r="R33" s="4">
        <v>27</v>
      </c>
      <c r="S33" s="5" t="s">
        <v>15</v>
      </c>
      <c r="T33" s="4">
        <v>44</v>
      </c>
      <c r="U33" s="3" t="s">
        <v>15</v>
      </c>
      <c r="V33" s="4">
        <v>27</v>
      </c>
      <c r="W33" s="3" t="s">
        <v>15</v>
      </c>
      <c r="X33" s="4">
        <v>27</v>
      </c>
    </row>
    <row r="34" spans="1:24" ht="18.75">
      <c r="A34" s="19" t="s">
        <v>406</v>
      </c>
      <c r="B34" s="4">
        <v>42</v>
      </c>
      <c r="C34" s="3">
        <v>126</v>
      </c>
      <c r="D34" s="4">
        <v>28</v>
      </c>
      <c r="E34" s="3">
        <v>10</v>
      </c>
      <c r="F34" s="4">
        <v>28</v>
      </c>
      <c r="G34" s="3" t="s">
        <v>17</v>
      </c>
      <c r="H34" s="4">
        <v>43</v>
      </c>
      <c r="I34" s="20">
        <v>-5</v>
      </c>
      <c r="J34" s="4">
        <v>28</v>
      </c>
      <c r="K34" s="3" t="s">
        <v>15</v>
      </c>
      <c r="L34" s="4">
        <v>28</v>
      </c>
      <c r="M34" s="3" t="s">
        <v>476</v>
      </c>
      <c r="N34" s="4">
        <v>42</v>
      </c>
      <c r="O34" s="3">
        <v>111</v>
      </c>
      <c r="P34" s="4">
        <v>28</v>
      </c>
      <c r="Q34" s="3" t="s">
        <v>15</v>
      </c>
      <c r="R34" s="4">
        <v>28</v>
      </c>
      <c r="S34" s="5" t="s">
        <v>15</v>
      </c>
      <c r="T34" s="4">
        <v>43</v>
      </c>
      <c r="U34" s="3" t="s">
        <v>15</v>
      </c>
      <c r="V34" s="4">
        <v>28</v>
      </c>
      <c r="W34" s="3" t="s">
        <v>17</v>
      </c>
      <c r="X34" s="4">
        <v>28</v>
      </c>
    </row>
    <row r="35" spans="1:24" ht="18.75">
      <c r="A35" s="19" t="s">
        <v>407</v>
      </c>
      <c r="B35" s="4">
        <v>41</v>
      </c>
      <c r="C35" s="3">
        <v>128</v>
      </c>
      <c r="D35" s="4">
        <v>29</v>
      </c>
      <c r="E35" s="3" t="s">
        <v>15</v>
      </c>
      <c r="F35" s="4">
        <v>29</v>
      </c>
      <c r="G35" s="3">
        <v>6.4</v>
      </c>
      <c r="H35" s="4">
        <v>42</v>
      </c>
      <c r="I35" s="20" t="s">
        <v>15</v>
      </c>
      <c r="J35" s="4">
        <v>29</v>
      </c>
      <c r="K35" s="3" t="s">
        <v>15</v>
      </c>
      <c r="L35" s="4">
        <v>29</v>
      </c>
      <c r="M35" s="3" t="s">
        <v>477</v>
      </c>
      <c r="N35" s="4">
        <v>41</v>
      </c>
      <c r="O35" s="3">
        <v>113</v>
      </c>
      <c r="P35" s="4">
        <v>29</v>
      </c>
      <c r="Q35" s="3">
        <v>5</v>
      </c>
      <c r="R35" s="4">
        <v>29</v>
      </c>
      <c r="S35" s="5">
        <v>6.7</v>
      </c>
      <c r="T35" s="4">
        <v>42</v>
      </c>
      <c r="U35" s="3">
        <v>-2</v>
      </c>
      <c r="V35" s="4">
        <v>29</v>
      </c>
      <c r="W35" s="3">
        <v>6</v>
      </c>
      <c r="X35" s="4">
        <v>29</v>
      </c>
    </row>
    <row r="36" spans="1:24" ht="18.75">
      <c r="A36" s="19" t="s">
        <v>408</v>
      </c>
      <c r="B36" s="4">
        <v>40</v>
      </c>
      <c r="C36" s="3">
        <v>130</v>
      </c>
      <c r="D36" s="4">
        <v>30</v>
      </c>
      <c r="E36" s="3">
        <v>11</v>
      </c>
      <c r="F36" s="4">
        <v>30</v>
      </c>
      <c r="G36" s="3" t="s">
        <v>17</v>
      </c>
      <c r="H36" s="4">
        <v>41</v>
      </c>
      <c r="I36" s="20" t="s">
        <v>15</v>
      </c>
      <c r="J36" s="4">
        <v>30</v>
      </c>
      <c r="K36" s="3" t="s">
        <v>15</v>
      </c>
      <c r="L36" s="4">
        <v>30</v>
      </c>
      <c r="M36" s="3" t="s">
        <v>478</v>
      </c>
      <c r="N36" s="4">
        <v>40</v>
      </c>
      <c r="O36" s="3">
        <v>115</v>
      </c>
      <c r="P36" s="4">
        <v>30</v>
      </c>
      <c r="Q36" s="3" t="s">
        <v>15</v>
      </c>
      <c r="R36" s="4">
        <v>30</v>
      </c>
      <c r="S36" s="5" t="s">
        <v>15</v>
      </c>
      <c r="T36" s="4">
        <v>41</v>
      </c>
      <c r="U36" s="3" t="s">
        <v>17</v>
      </c>
      <c r="V36" s="4">
        <v>30</v>
      </c>
      <c r="W36" s="3" t="s">
        <v>15</v>
      </c>
      <c r="X36" s="4">
        <v>30</v>
      </c>
    </row>
    <row r="37" spans="1:24" ht="18.75">
      <c r="A37" s="19" t="s">
        <v>409</v>
      </c>
      <c r="B37" s="4">
        <v>39</v>
      </c>
      <c r="C37" s="3">
        <v>131</v>
      </c>
      <c r="D37" s="4">
        <v>31</v>
      </c>
      <c r="E37" s="3" t="s">
        <v>15</v>
      </c>
      <c r="F37" s="4">
        <v>31</v>
      </c>
      <c r="G37" s="3" t="s">
        <v>17</v>
      </c>
      <c r="H37" s="4">
        <v>40</v>
      </c>
      <c r="I37" s="20" t="s">
        <v>17</v>
      </c>
      <c r="J37" s="4">
        <v>31</v>
      </c>
      <c r="K37" s="3" t="s">
        <v>15</v>
      </c>
      <c r="L37" s="4">
        <v>31</v>
      </c>
      <c r="M37" s="3" t="s">
        <v>479</v>
      </c>
      <c r="N37" s="4">
        <v>39</v>
      </c>
      <c r="O37" s="3">
        <v>116</v>
      </c>
      <c r="P37" s="4">
        <v>31</v>
      </c>
      <c r="Q37" s="3">
        <v>6</v>
      </c>
      <c r="R37" s="4">
        <v>31</v>
      </c>
      <c r="S37" s="5" t="s">
        <v>15</v>
      </c>
      <c r="T37" s="4">
        <v>40</v>
      </c>
      <c r="U37" s="3" t="s">
        <v>17</v>
      </c>
      <c r="V37" s="4">
        <v>31</v>
      </c>
      <c r="W37" s="3" t="s">
        <v>17</v>
      </c>
      <c r="X37" s="4">
        <v>31</v>
      </c>
    </row>
    <row r="38" spans="1:24" ht="18.75">
      <c r="A38" s="19" t="s">
        <v>410</v>
      </c>
      <c r="B38" s="4">
        <v>38</v>
      </c>
      <c r="C38" s="3">
        <v>132</v>
      </c>
      <c r="D38" s="4">
        <v>32</v>
      </c>
      <c r="E38" s="3">
        <v>12</v>
      </c>
      <c r="F38" s="4">
        <v>32</v>
      </c>
      <c r="G38" s="3" t="s">
        <v>17</v>
      </c>
      <c r="H38" s="4">
        <v>39</v>
      </c>
      <c r="I38" s="20" t="s">
        <v>17</v>
      </c>
      <c r="J38" s="4">
        <v>32</v>
      </c>
      <c r="K38" s="3" t="s">
        <v>15</v>
      </c>
      <c r="L38" s="4">
        <v>32</v>
      </c>
      <c r="M38" s="3" t="s">
        <v>480</v>
      </c>
      <c r="N38" s="4">
        <v>38</v>
      </c>
      <c r="O38" s="3">
        <v>117</v>
      </c>
      <c r="P38" s="4">
        <v>32</v>
      </c>
      <c r="Q38" s="3" t="s">
        <v>17</v>
      </c>
      <c r="R38" s="4">
        <v>32</v>
      </c>
      <c r="S38" s="5" t="s">
        <v>15</v>
      </c>
      <c r="T38" s="4">
        <v>39</v>
      </c>
      <c r="U38" s="3">
        <v>-1</v>
      </c>
      <c r="V38" s="4">
        <v>32</v>
      </c>
      <c r="W38" s="3">
        <v>7</v>
      </c>
      <c r="X38" s="4">
        <v>32</v>
      </c>
    </row>
    <row r="39" spans="1:24" ht="18.75">
      <c r="A39" s="19" t="s">
        <v>411</v>
      </c>
      <c r="B39" s="4">
        <v>37</v>
      </c>
      <c r="C39" s="3">
        <v>133</v>
      </c>
      <c r="D39" s="4">
        <v>33</v>
      </c>
      <c r="E39" s="3" t="s">
        <v>15</v>
      </c>
      <c r="F39" s="4">
        <v>33</v>
      </c>
      <c r="G39" s="3">
        <v>6.5</v>
      </c>
      <c r="H39" s="4">
        <v>38</v>
      </c>
      <c r="I39" s="20">
        <v>-4</v>
      </c>
      <c r="J39" s="4">
        <v>33</v>
      </c>
      <c r="K39" s="3" t="s">
        <v>15</v>
      </c>
      <c r="L39" s="4">
        <v>33</v>
      </c>
      <c r="M39" s="3" t="s">
        <v>481</v>
      </c>
      <c r="N39" s="4">
        <v>37</v>
      </c>
      <c r="O39" s="3">
        <v>118</v>
      </c>
      <c r="P39" s="4">
        <v>33</v>
      </c>
      <c r="Q39" s="3">
        <v>7</v>
      </c>
      <c r="R39" s="4">
        <v>33</v>
      </c>
      <c r="S39" s="5">
        <v>6.8</v>
      </c>
      <c r="T39" s="4">
        <v>38</v>
      </c>
      <c r="U39" s="3" t="s">
        <v>15</v>
      </c>
      <c r="V39" s="4">
        <v>33</v>
      </c>
      <c r="W39" s="3" t="s">
        <v>15</v>
      </c>
      <c r="X39" s="4">
        <v>33</v>
      </c>
    </row>
    <row r="40" spans="1:24" ht="18.75">
      <c r="A40" s="19" t="s">
        <v>412</v>
      </c>
      <c r="B40" s="4">
        <v>36</v>
      </c>
      <c r="C40" s="3">
        <v>134</v>
      </c>
      <c r="D40" s="4">
        <v>34</v>
      </c>
      <c r="E40" s="3" t="s">
        <v>15</v>
      </c>
      <c r="F40" s="4">
        <v>34</v>
      </c>
      <c r="G40" s="3" t="s">
        <v>17</v>
      </c>
      <c r="H40" s="4">
        <v>37</v>
      </c>
      <c r="I40" s="20" t="s">
        <v>17</v>
      </c>
      <c r="J40" s="4">
        <v>34</v>
      </c>
      <c r="K40" s="3" t="s">
        <v>15</v>
      </c>
      <c r="L40" s="4">
        <v>34</v>
      </c>
      <c r="M40" s="3" t="s">
        <v>482</v>
      </c>
      <c r="N40" s="4">
        <v>36</v>
      </c>
      <c r="O40" s="3">
        <v>119</v>
      </c>
      <c r="P40" s="4">
        <v>34</v>
      </c>
      <c r="Q40" s="3" t="s">
        <v>17</v>
      </c>
      <c r="R40" s="4">
        <v>34</v>
      </c>
      <c r="S40" s="5" t="s">
        <v>15</v>
      </c>
      <c r="T40" s="4">
        <v>37</v>
      </c>
      <c r="U40" s="3" t="s">
        <v>17</v>
      </c>
      <c r="V40" s="4">
        <v>34</v>
      </c>
      <c r="W40" s="3" t="s">
        <v>17</v>
      </c>
      <c r="X40" s="4">
        <v>34</v>
      </c>
    </row>
    <row r="41" spans="1:24" ht="18.75">
      <c r="A41" s="19" t="s">
        <v>413</v>
      </c>
      <c r="B41" s="4">
        <v>35</v>
      </c>
      <c r="C41" s="3">
        <v>135</v>
      </c>
      <c r="D41" s="4">
        <v>35</v>
      </c>
      <c r="E41" s="3">
        <v>13</v>
      </c>
      <c r="F41" s="4">
        <v>35</v>
      </c>
      <c r="G41" s="3" t="s">
        <v>17</v>
      </c>
      <c r="H41" s="4">
        <v>36</v>
      </c>
      <c r="I41" s="20" t="s">
        <v>15</v>
      </c>
      <c r="J41" s="4">
        <v>35</v>
      </c>
      <c r="K41" s="3" t="s">
        <v>15</v>
      </c>
      <c r="L41" s="4">
        <v>35</v>
      </c>
      <c r="M41" s="3" t="s">
        <v>483</v>
      </c>
      <c r="N41" s="4">
        <v>35</v>
      </c>
      <c r="O41" s="3">
        <v>120</v>
      </c>
      <c r="P41" s="4">
        <v>35</v>
      </c>
      <c r="Q41" s="3">
        <v>8</v>
      </c>
      <c r="R41" s="4">
        <v>35</v>
      </c>
      <c r="S41" s="5" t="s">
        <v>15</v>
      </c>
      <c r="T41" s="4">
        <v>36</v>
      </c>
      <c r="U41" s="3">
        <v>0</v>
      </c>
      <c r="V41" s="4">
        <v>35</v>
      </c>
      <c r="W41" s="3">
        <v>8</v>
      </c>
      <c r="X41" s="4">
        <v>35</v>
      </c>
    </row>
    <row r="42" spans="1:24" ht="18.75">
      <c r="A42" s="19" t="s">
        <v>414</v>
      </c>
      <c r="B42" s="4">
        <v>34</v>
      </c>
      <c r="C42" s="3">
        <v>136</v>
      </c>
      <c r="D42" s="4">
        <v>36</v>
      </c>
      <c r="E42" s="3" t="s">
        <v>15</v>
      </c>
      <c r="F42" s="4">
        <v>36</v>
      </c>
      <c r="G42" s="3">
        <v>6.6</v>
      </c>
      <c r="H42" s="4">
        <v>35</v>
      </c>
      <c r="I42" s="20">
        <v>-3</v>
      </c>
      <c r="J42" s="4">
        <v>36</v>
      </c>
      <c r="K42" s="3" t="s">
        <v>15</v>
      </c>
      <c r="L42" s="4">
        <v>36</v>
      </c>
      <c r="M42" s="3" t="s">
        <v>484</v>
      </c>
      <c r="N42" s="4">
        <v>34</v>
      </c>
      <c r="O42" s="3">
        <v>121</v>
      </c>
      <c r="P42" s="4">
        <v>36</v>
      </c>
      <c r="Q42" s="3" t="s">
        <v>15</v>
      </c>
      <c r="R42" s="4">
        <v>36</v>
      </c>
      <c r="S42" s="5">
        <v>6.9</v>
      </c>
      <c r="T42" s="4">
        <v>35</v>
      </c>
      <c r="U42" s="3" t="s">
        <v>15</v>
      </c>
      <c r="V42" s="4">
        <v>36</v>
      </c>
      <c r="W42" s="3" t="s">
        <v>15</v>
      </c>
      <c r="X42" s="4">
        <v>36</v>
      </c>
    </row>
    <row r="43" spans="1:24" ht="18.75">
      <c r="A43" s="19" t="s">
        <v>415</v>
      </c>
      <c r="B43" s="4">
        <v>33</v>
      </c>
      <c r="C43" s="3">
        <v>137</v>
      </c>
      <c r="D43" s="4">
        <v>37</v>
      </c>
      <c r="E43" s="3" t="s">
        <v>15</v>
      </c>
      <c r="F43" s="4">
        <v>37</v>
      </c>
      <c r="G43" s="3" t="s">
        <v>17</v>
      </c>
      <c r="H43" s="4">
        <v>34</v>
      </c>
      <c r="I43" s="20" t="s">
        <v>15</v>
      </c>
      <c r="J43" s="4">
        <v>37</v>
      </c>
      <c r="K43" s="3" t="s">
        <v>15</v>
      </c>
      <c r="L43" s="4">
        <v>37</v>
      </c>
      <c r="M43" s="3" t="s">
        <v>485</v>
      </c>
      <c r="N43" s="4">
        <v>33</v>
      </c>
      <c r="O43" s="3">
        <v>122</v>
      </c>
      <c r="P43" s="4">
        <v>37</v>
      </c>
      <c r="Q43" s="3" t="s">
        <v>17</v>
      </c>
      <c r="R43" s="4">
        <v>37</v>
      </c>
      <c r="S43" s="5" t="s">
        <v>15</v>
      </c>
      <c r="T43" s="4">
        <v>34</v>
      </c>
      <c r="U43" s="3" t="s">
        <v>17</v>
      </c>
      <c r="V43" s="4">
        <v>37</v>
      </c>
      <c r="W43" s="3" t="s">
        <v>15</v>
      </c>
      <c r="X43" s="4">
        <v>37</v>
      </c>
    </row>
    <row r="44" spans="1:24" ht="18.75">
      <c r="A44" s="19" t="s">
        <v>416</v>
      </c>
      <c r="B44" s="4">
        <v>32</v>
      </c>
      <c r="C44" s="3">
        <v>138</v>
      </c>
      <c r="D44" s="4">
        <v>38</v>
      </c>
      <c r="E44" s="3">
        <v>14</v>
      </c>
      <c r="F44" s="4">
        <v>38</v>
      </c>
      <c r="G44" s="3" t="s">
        <v>17</v>
      </c>
      <c r="H44" s="4">
        <v>33</v>
      </c>
      <c r="I44" s="20" t="s">
        <v>15</v>
      </c>
      <c r="J44" s="4">
        <v>38</v>
      </c>
      <c r="K44" s="3" t="s">
        <v>15</v>
      </c>
      <c r="L44" s="4">
        <v>38</v>
      </c>
      <c r="M44" s="3" t="s">
        <v>486</v>
      </c>
      <c r="N44" s="4">
        <v>32</v>
      </c>
      <c r="O44" s="3">
        <v>123</v>
      </c>
      <c r="P44" s="4">
        <v>38</v>
      </c>
      <c r="Q44" s="3">
        <v>9</v>
      </c>
      <c r="R44" s="4">
        <v>38</v>
      </c>
      <c r="S44" s="5" t="s">
        <v>15</v>
      </c>
      <c r="T44" s="4">
        <v>33</v>
      </c>
      <c r="U44" s="3">
        <v>1</v>
      </c>
      <c r="V44" s="4">
        <v>38</v>
      </c>
      <c r="W44" s="3">
        <v>9</v>
      </c>
      <c r="X44" s="4">
        <v>38</v>
      </c>
    </row>
    <row r="45" spans="1:24" ht="18.75">
      <c r="A45" s="19" t="s">
        <v>417</v>
      </c>
      <c r="B45" s="4">
        <v>31</v>
      </c>
      <c r="C45" s="3">
        <v>139</v>
      </c>
      <c r="D45" s="4">
        <v>39</v>
      </c>
      <c r="E45" s="3" t="s">
        <v>15</v>
      </c>
      <c r="F45" s="4">
        <v>39</v>
      </c>
      <c r="G45" s="3">
        <v>6.7</v>
      </c>
      <c r="H45" s="4">
        <v>32</v>
      </c>
      <c r="I45" s="20" t="s">
        <v>17</v>
      </c>
      <c r="J45" s="4">
        <v>39</v>
      </c>
      <c r="K45" s="3" t="s">
        <v>17</v>
      </c>
      <c r="L45" s="4">
        <v>39</v>
      </c>
      <c r="M45" s="3" t="s">
        <v>487</v>
      </c>
      <c r="N45" s="4">
        <v>31</v>
      </c>
      <c r="O45" s="3">
        <v>124</v>
      </c>
      <c r="P45" s="4">
        <v>39</v>
      </c>
      <c r="Q45" s="3" t="s">
        <v>15</v>
      </c>
      <c r="R45" s="4">
        <v>39</v>
      </c>
      <c r="S45" s="5">
        <v>7</v>
      </c>
      <c r="T45" s="4">
        <v>32</v>
      </c>
      <c r="U45" s="3" t="s">
        <v>15</v>
      </c>
      <c r="V45" s="4">
        <v>39</v>
      </c>
      <c r="W45" s="3" t="s">
        <v>15</v>
      </c>
      <c r="X45" s="4">
        <v>39</v>
      </c>
    </row>
    <row r="46" spans="1:24" ht="18.75">
      <c r="A46" s="19" t="s">
        <v>418</v>
      </c>
      <c r="B46" s="4">
        <v>30</v>
      </c>
      <c r="C46" s="3">
        <v>140</v>
      </c>
      <c r="D46" s="4">
        <v>40</v>
      </c>
      <c r="E46" s="3" t="s">
        <v>15</v>
      </c>
      <c r="F46" s="4">
        <v>40</v>
      </c>
      <c r="G46" s="3" t="s">
        <v>17</v>
      </c>
      <c r="H46" s="4">
        <v>31</v>
      </c>
      <c r="I46" s="20" t="s">
        <v>17</v>
      </c>
      <c r="J46" s="4">
        <v>40</v>
      </c>
      <c r="K46" s="3" t="s">
        <v>15</v>
      </c>
      <c r="L46" s="4">
        <v>40</v>
      </c>
      <c r="M46" s="3" t="s">
        <v>488</v>
      </c>
      <c r="N46" s="4">
        <v>30</v>
      </c>
      <c r="O46" s="3">
        <v>125</v>
      </c>
      <c r="P46" s="4">
        <v>40</v>
      </c>
      <c r="Q46" s="3" t="s">
        <v>15</v>
      </c>
      <c r="R46" s="4">
        <v>40</v>
      </c>
      <c r="S46" s="5" t="s">
        <v>15</v>
      </c>
      <c r="T46" s="4">
        <v>31</v>
      </c>
      <c r="U46" s="3" t="s">
        <v>17</v>
      </c>
      <c r="V46" s="4">
        <v>40</v>
      </c>
      <c r="W46" s="3" t="s">
        <v>17</v>
      </c>
      <c r="X46" s="4">
        <v>40</v>
      </c>
    </row>
    <row r="47" spans="1:24" ht="18.75">
      <c r="A47" s="19" t="s">
        <v>419</v>
      </c>
      <c r="B47" s="4">
        <v>29</v>
      </c>
      <c r="C47" s="3">
        <v>141</v>
      </c>
      <c r="D47" s="4">
        <v>41</v>
      </c>
      <c r="E47" s="3">
        <v>15</v>
      </c>
      <c r="F47" s="4">
        <v>41</v>
      </c>
      <c r="G47" s="3" t="s">
        <v>17</v>
      </c>
      <c r="H47" s="4">
        <v>30</v>
      </c>
      <c r="I47" s="20">
        <v>-2</v>
      </c>
      <c r="J47" s="4">
        <v>41</v>
      </c>
      <c r="K47" s="3" t="s">
        <v>15</v>
      </c>
      <c r="L47" s="4">
        <v>41</v>
      </c>
      <c r="M47" s="3" t="s">
        <v>489</v>
      </c>
      <c r="N47" s="4">
        <v>29</v>
      </c>
      <c r="O47" s="3">
        <v>126</v>
      </c>
      <c r="P47" s="4">
        <v>41</v>
      </c>
      <c r="Q47" s="3">
        <v>10</v>
      </c>
      <c r="R47" s="4">
        <v>41</v>
      </c>
      <c r="S47" s="5" t="s">
        <v>15</v>
      </c>
      <c r="T47" s="4">
        <v>30</v>
      </c>
      <c r="U47" s="3" t="s">
        <v>15</v>
      </c>
      <c r="V47" s="4">
        <v>41</v>
      </c>
      <c r="W47" s="3">
        <v>10</v>
      </c>
      <c r="X47" s="4">
        <v>41</v>
      </c>
    </row>
    <row r="48" spans="1:24" ht="18.75">
      <c r="A48" s="19" t="s">
        <v>420</v>
      </c>
      <c r="B48" s="4">
        <v>28</v>
      </c>
      <c r="C48" s="3">
        <v>142</v>
      </c>
      <c r="D48" s="4">
        <v>42</v>
      </c>
      <c r="E48" s="3" t="s">
        <v>15</v>
      </c>
      <c r="F48" s="4">
        <v>42</v>
      </c>
      <c r="G48" s="3">
        <v>6.8</v>
      </c>
      <c r="H48" s="4">
        <v>29</v>
      </c>
      <c r="I48" s="20" t="s">
        <v>17</v>
      </c>
      <c r="J48" s="4">
        <v>42</v>
      </c>
      <c r="K48" s="3" t="s">
        <v>17</v>
      </c>
      <c r="L48" s="4">
        <v>42</v>
      </c>
      <c r="M48" s="3" t="s">
        <v>490</v>
      </c>
      <c r="N48" s="4">
        <v>28</v>
      </c>
      <c r="O48" s="3">
        <v>127</v>
      </c>
      <c r="P48" s="4">
        <v>42</v>
      </c>
      <c r="Q48" s="3" t="s">
        <v>15</v>
      </c>
      <c r="R48" s="4">
        <v>42</v>
      </c>
      <c r="S48" s="5">
        <v>7.1</v>
      </c>
      <c r="T48" s="4">
        <v>29</v>
      </c>
      <c r="U48" s="3">
        <v>2</v>
      </c>
      <c r="V48" s="4">
        <v>42</v>
      </c>
      <c r="W48" s="3" t="s">
        <v>15</v>
      </c>
      <c r="X48" s="4">
        <v>42</v>
      </c>
    </row>
    <row r="49" spans="1:24" ht="18.75">
      <c r="A49" s="19" t="s">
        <v>421</v>
      </c>
      <c r="B49" s="4">
        <v>27</v>
      </c>
      <c r="C49" s="3">
        <v>143</v>
      </c>
      <c r="D49" s="4">
        <v>43</v>
      </c>
      <c r="E49" s="3" t="s">
        <v>15</v>
      </c>
      <c r="F49" s="4">
        <v>43</v>
      </c>
      <c r="G49" s="3" t="s">
        <v>17</v>
      </c>
      <c r="H49" s="4">
        <v>28</v>
      </c>
      <c r="I49" s="20" t="s">
        <v>15</v>
      </c>
      <c r="J49" s="4">
        <v>43</v>
      </c>
      <c r="K49" s="3">
        <v>1</v>
      </c>
      <c r="L49" s="4">
        <v>43</v>
      </c>
      <c r="M49" s="3" t="s">
        <v>491</v>
      </c>
      <c r="N49" s="4">
        <v>27</v>
      </c>
      <c r="O49" s="3">
        <v>128</v>
      </c>
      <c r="P49" s="4">
        <v>43</v>
      </c>
      <c r="Q49" s="3" t="s">
        <v>15</v>
      </c>
      <c r="R49" s="4">
        <v>43</v>
      </c>
      <c r="S49" s="5" t="s">
        <v>15</v>
      </c>
      <c r="T49" s="4">
        <v>28</v>
      </c>
      <c r="U49" s="3" t="s">
        <v>17</v>
      </c>
      <c r="V49" s="4">
        <v>43</v>
      </c>
      <c r="W49" s="3" t="s">
        <v>15</v>
      </c>
      <c r="X49" s="4">
        <v>43</v>
      </c>
    </row>
    <row r="50" spans="1:24" ht="18.75">
      <c r="A50" s="19" t="s">
        <v>422</v>
      </c>
      <c r="B50" s="4">
        <v>26</v>
      </c>
      <c r="C50" s="3">
        <v>144</v>
      </c>
      <c r="D50" s="4">
        <v>44</v>
      </c>
      <c r="E50" s="3">
        <v>16</v>
      </c>
      <c r="F50" s="4">
        <v>44</v>
      </c>
      <c r="G50" s="3" t="s">
        <v>17</v>
      </c>
      <c r="H50" s="4">
        <v>27</v>
      </c>
      <c r="I50" s="20" t="s">
        <v>17</v>
      </c>
      <c r="J50" s="4">
        <v>44</v>
      </c>
      <c r="K50" s="3" t="s">
        <v>17</v>
      </c>
      <c r="L50" s="4">
        <v>44</v>
      </c>
      <c r="M50" s="3" t="s">
        <v>492</v>
      </c>
      <c r="N50" s="4">
        <v>26</v>
      </c>
      <c r="O50" s="3">
        <v>129</v>
      </c>
      <c r="P50" s="4">
        <v>44</v>
      </c>
      <c r="Q50" s="3">
        <v>11</v>
      </c>
      <c r="R50" s="4">
        <v>44</v>
      </c>
      <c r="S50" s="5" t="s">
        <v>15</v>
      </c>
      <c r="T50" s="4">
        <v>27</v>
      </c>
      <c r="U50" s="3" t="s">
        <v>17</v>
      </c>
      <c r="V50" s="4">
        <v>44</v>
      </c>
      <c r="W50" s="3" t="s">
        <v>17</v>
      </c>
      <c r="X50" s="4">
        <v>44</v>
      </c>
    </row>
    <row r="51" spans="1:24" ht="18.75">
      <c r="A51" s="19" t="s">
        <v>423</v>
      </c>
      <c r="B51" s="4">
        <v>25</v>
      </c>
      <c r="C51" s="3">
        <v>145</v>
      </c>
      <c r="D51" s="4">
        <v>45</v>
      </c>
      <c r="E51" s="3" t="s">
        <v>15</v>
      </c>
      <c r="F51" s="4">
        <v>45</v>
      </c>
      <c r="G51" s="3">
        <v>6.9</v>
      </c>
      <c r="H51" s="4">
        <v>26</v>
      </c>
      <c r="I51" s="20">
        <v>-1</v>
      </c>
      <c r="J51" s="4">
        <v>45</v>
      </c>
      <c r="K51" s="3" t="s">
        <v>17</v>
      </c>
      <c r="L51" s="4">
        <v>45</v>
      </c>
      <c r="M51" s="3" t="s">
        <v>493</v>
      </c>
      <c r="N51" s="4">
        <v>25</v>
      </c>
      <c r="O51" s="3">
        <v>130</v>
      </c>
      <c r="P51" s="4">
        <v>45</v>
      </c>
      <c r="Q51" s="3" t="s">
        <v>15</v>
      </c>
      <c r="R51" s="4">
        <v>45</v>
      </c>
      <c r="S51" s="5">
        <v>7.2</v>
      </c>
      <c r="T51" s="4">
        <v>26</v>
      </c>
      <c r="U51" s="3" t="s">
        <v>15</v>
      </c>
      <c r="V51" s="4">
        <v>45</v>
      </c>
      <c r="W51" s="3">
        <v>11</v>
      </c>
      <c r="X51" s="4">
        <v>45</v>
      </c>
    </row>
    <row r="52" spans="1:24" ht="18.75">
      <c r="A52" s="19" t="s">
        <v>424</v>
      </c>
      <c r="B52" s="4">
        <v>24</v>
      </c>
      <c r="C52" s="3">
        <v>146</v>
      </c>
      <c r="D52" s="4">
        <v>46</v>
      </c>
      <c r="E52" s="3" t="s">
        <v>15</v>
      </c>
      <c r="F52" s="4">
        <v>46</v>
      </c>
      <c r="G52" s="3" t="s">
        <v>17</v>
      </c>
      <c r="H52" s="4">
        <v>25</v>
      </c>
      <c r="I52" s="20" t="s">
        <v>17</v>
      </c>
      <c r="J52" s="4">
        <v>46</v>
      </c>
      <c r="K52" s="3" t="s">
        <v>15</v>
      </c>
      <c r="L52" s="4">
        <v>46</v>
      </c>
      <c r="M52" s="3" t="s">
        <v>494</v>
      </c>
      <c r="N52" s="4">
        <v>24</v>
      </c>
      <c r="O52" s="3">
        <v>131</v>
      </c>
      <c r="P52" s="4">
        <v>46</v>
      </c>
      <c r="Q52" s="3" t="s">
        <v>15</v>
      </c>
      <c r="R52" s="4">
        <v>46</v>
      </c>
      <c r="S52" s="5" t="s">
        <v>15</v>
      </c>
      <c r="T52" s="4">
        <v>25</v>
      </c>
      <c r="U52" s="3">
        <v>3</v>
      </c>
      <c r="V52" s="4">
        <v>46</v>
      </c>
      <c r="W52" s="3" t="s">
        <v>17</v>
      </c>
      <c r="X52" s="4">
        <v>46</v>
      </c>
    </row>
    <row r="53" spans="1:24" ht="18.75">
      <c r="A53" s="19" t="s">
        <v>425</v>
      </c>
      <c r="B53" s="4">
        <v>23</v>
      </c>
      <c r="C53" s="3">
        <v>147</v>
      </c>
      <c r="D53" s="4">
        <v>47</v>
      </c>
      <c r="E53" s="3">
        <v>17</v>
      </c>
      <c r="F53" s="4">
        <v>47</v>
      </c>
      <c r="G53" s="3" t="s">
        <v>17</v>
      </c>
      <c r="H53" s="4">
        <v>24</v>
      </c>
      <c r="I53" s="20" t="s">
        <v>17</v>
      </c>
      <c r="J53" s="4">
        <v>47</v>
      </c>
      <c r="K53" s="3" t="s">
        <v>17</v>
      </c>
      <c r="L53" s="4">
        <v>47</v>
      </c>
      <c r="M53" s="3" t="s">
        <v>495</v>
      </c>
      <c r="N53" s="4">
        <v>23</v>
      </c>
      <c r="O53" s="3">
        <v>132</v>
      </c>
      <c r="P53" s="4">
        <v>47</v>
      </c>
      <c r="Q53" s="3">
        <v>12</v>
      </c>
      <c r="R53" s="4">
        <v>47</v>
      </c>
      <c r="S53" s="5" t="s">
        <v>15</v>
      </c>
      <c r="T53" s="4">
        <v>24</v>
      </c>
      <c r="U53" s="3" t="s">
        <v>17</v>
      </c>
      <c r="V53" s="4">
        <v>47</v>
      </c>
      <c r="W53" s="3" t="s">
        <v>15</v>
      </c>
      <c r="X53" s="4">
        <v>47</v>
      </c>
    </row>
    <row r="54" spans="1:24" ht="18.75">
      <c r="A54" s="19" t="s">
        <v>426</v>
      </c>
      <c r="B54" s="4">
        <v>22</v>
      </c>
      <c r="C54" s="3">
        <v>148</v>
      </c>
      <c r="D54" s="4">
        <v>48</v>
      </c>
      <c r="E54" s="3" t="s">
        <v>15</v>
      </c>
      <c r="F54" s="4">
        <v>48</v>
      </c>
      <c r="G54" s="3">
        <v>7</v>
      </c>
      <c r="H54" s="4">
        <v>23</v>
      </c>
      <c r="I54" s="20" t="s">
        <v>17</v>
      </c>
      <c r="J54" s="4">
        <v>48</v>
      </c>
      <c r="K54" s="3" t="s">
        <v>17</v>
      </c>
      <c r="L54" s="4">
        <v>48</v>
      </c>
      <c r="M54" s="3" t="s">
        <v>496</v>
      </c>
      <c r="N54" s="4">
        <v>22</v>
      </c>
      <c r="O54" s="3">
        <v>133</v>
      </c>
      <c r="P54" s="4">
        <v>48</v>
      </c>
      <c r="Q54" s="3" t="s">
        <v>15</v>
      </c>
      <c r="R54" s="4">
        <v>48</v>
      </c>
      <c r="S54" s="5">
        <v>7.3</v>
      </c>
      <c r="T54" s="4">
        <v>23</v>
      </c>
      <c r="U54" s="3" t="s">
        <v>15</v>
      </c>
      <c r="V54" s="4">
        <v>48</v>
      </c>
      <c r="W54" s="3" t="s">
        <v>17</v>
      </c>
      <c r="X54" s="4">
        <v>48</v>
      </c>
    </row>
    <row r="55" spans="1:24" ht="18.75">
      <c r="A55" s="19" t="s">
        <v>427</v>
      </c>
      <c r="B55" s="4">
        <v>21</v>
      </c>
      <c r="C55" s="3">
        <v>149</v>
      </c>
      <c r="D55" s="4">
        <v>49</v>
      </c>
      <c r="E55" s="3" t="s">
        <v>15</v>
      </c>
      <c r="F55" s="4">
        <v>49</v>
      </c>
      <c r="G55" s="3" t="s">
        <v>17</v>
      </c>
      <c r="H55" s="4">
        <v>22</v>
      </c>
      <c r="I55" s="20" t="s">
        <v>15</v>
      </c>
      <c r="J55" s="4">
        <v>49</v>
      </c>
      <c r="K55" s="3" t="s">
        <v>17</v>
      </c>
      <c r="L55" s="4">
        <v>49</v>
      </c>
      <c r="M55" s="3" t="s">
        <v>497</v>
      </c>
      <c r="N55" s="4">
        <v>21</v>
      </c>
      <c r="O55" s="3">
        <v>134</v>
      </c>
      <c r="P55" s="4">
        <v>49</v>
      </c>
      <c r="Q55" s="3" t="s">
        <v>17</v>
      </c>
      <c r="R55" s="4">
        <v>49</v>
      </c>
      <c r="S55" s="5" t="s">
        <v>15</v>
      </c>
      <c r="T55" s="4">
        <v>22</v>
      </c>
      <c r="U55" s="3" t="s">
        <v>17</v>
      </c>
      <c r="V55" s="4">
        <v>49</v>
      </c>
      <c r="W55" s="3">
        <v>12</v>
      </c>
      <c r="X55" s="4">
        <v>49</v>
      </c>
    </row>
    <row r="56" spans="1:24" ht="18.75">
      <c r="A56" s="19" t="s">
        <v>428</v>
      </c>
      <c r="B56" s="4">
        <v>20</v>
      </c>
      <c r="C56" s="3">
        <v>150</v>
      </c>
      <c r="D56" s="4">
        <v>50</v>
      </c>
      <c r="E56" s="3">
        <v>18</v>
      </c>
      <c r="F56" s="4">
        <v>50</v>
      </c>
      <c r="G56" s="3" t="s">
        <v>17</v>
      </c>
      <c r="H56" s="4">
        <v>21</v>
      </c>
      <c r="I56" s="20">
        <v>0</v>
      </c>
      <c r="J56" s="4">
        <v>50</v>
      </c>
      <c r="K56" s="3">
        <v>2</v>
      </c>
      <c r="L56" s="4">
        <v>50</v>
      </c>
      <c r="M56" s="3" t="s">
        <v>498</v>
      </c>
      <c r="N56" s="4">
        <v>20</v>
      </c>
      <c r="O56" s="3">
        <v>135</v>
      </c>
      <c r="P56" s="4">
        <v>50</v>
      </c>
      <c r="Q56" s="3">
        <v>13</v>
      </c>
      <c r="R56" s="4">
        <v>50</v>
      </c>
      <c r="S56" s="5" t="s">
        <v>15</v>
      </c>
      <c r="T56" s="4">
        <v>21</v>
      </c>
      <c r="U56" s="3">
        <v>4</v>
      </c>
      <c r="V56" s="4">
        <v>50</v>
      </c>
      <c r="W56" s="3" t="s">
        <v>15</v>
      </c>
      <c r="X56" s="4">
        <v>50</v>
      </c>
    </row>
    <row r="57" spans="1:24" ht="18.75">
      <c r="A57" s="19" t="s">
        <v>429</v>
      </c>
      <c r="B57" s="4">
        <v>19</v>
      </c>
      <c r="C57" s="3">
        <v>152</v>
      </c>
      <c r="D57" s="4">
        <v>51</v>
      </c>
      <c r="E57" s="3" t="s">
        <v>15</v>
      </c>
      <c r="F57" s="4">
        <v>51</v>
      </c>
      <c r="G57" s="3">
        <v>7.1</v>
      </c>
      <c r="H57" s="4">
        <v>20</v>
      </c>
      <c r="I57" s="20" t="s">
        <v>15</v>
      </c>
      <c r="J57" s="4">
        <v>51</v>
      </c>
      <c r="K57" s="3" t="s">
        <v>15</v>
      </c>
      <c r="L57" s="4">
        <v>51</v>
      </c>
      <c r="M57" s="3" t="s">
        <v>499</v>
      </c>
      <c r="N57" s="4">
        <v>19</v>
      </c>
      <c r="O57" s="3">
        <v>137</v>
      </c>
      <c r="P57" s="4">
        <v>51</v>
      </c>
      <c r="Q57" s="3" t="s">
        <v>15</v>
      </c>
      <c r="R57" s="4">
        <v>51</v>
      </c>
      <c r="S57" s="5">
        <v>7.4</v>
      </c>
      <c r="T57" s="4">
        <v>20</v>
      </c>
      <c r="U57" s="3" t="s">
        <v>15</v>
      </c>
      <c r="V57" s="4">
        <v>51</v>
      </c>
      <c r="W57" s="3" t="s">
        <v>15</v>
      </c>
      <c r="X57" s="4">
        <v>51</v>
      </c>
    </row>
    <row r="58" spans="1:24" ht="18.75">
      <c r="A58" s="19" t="s">
        <v>430</v>
      </c>
      <c r="B58" s="4">
        <v>18</v>
      </c>
      <c r="C58" s="3">
        <v>154</v>
      </c>
      <c r="D58" s="4">
        <v>52</v>
      </c>
      <c r="E58" s="3" t="s">
        <v>17</v>
      </c>
      <c r="F58" s="4">
        <v>52</v>
      </c>
      <c r="G58" s="3" t="s">
        <v>17</v>
      </c>
      <c r="H58" s="4">
        <v>19</v>
      </c>
      <c r="I58" s="20" t="s">
        <v>17</v>
      </c>
      <c r="J58" s="4">
        <v>52</v>
      </c>
      <c r="K58" s="3" t="s">
        <v>17</v>
      </c>
      <c r="L58" s="4">
        <v>52</v>
      </c>
      <c r="M58" s="3" t="s">
        <v>500</v>
      </c>
      <c r="N58" s="4">
        <v>18</v>
      </c>
      <c r="O58" s="3">
        <v>139</v>
      </c>
      <c r="P58" s="4">
        <v>52</v>
      </c>
      <c r="Q58" s="3" t="s">
        <v>15</v>
      </c>
      <c r="R58" s="4">
        <v>52</v>
      </c>
      <c r="S58" s="5" t="s">
        <v>15</v>
      </c>
      <c r="T58" s="4">
        <v>19</v>
      </c>
      <c r="U58" s="3" t="s">
        <v>17</v>
      </c>
      <c r="V58" s="4">
        <v>52</v>
      </c>
      <c r="W58" s="3" t="s">
        <v>17</v>
      </c>
      <c r="X58" s="4">
        <v>52</v>
      </c>
    </row>
    <row r="59" spans="1:24" ht="18.75">
      <c r="A59" s="19" t="s">
        <v>431</v>
      </c>
      <c r="B59" s="4">
        <v>17</v>
      </c>
      <c r="C59" s="3">
        <v>156</v>
      </c>
      <c r="D59" s="4">
        <v>53</v>
      </c>
      <c r="E59" s="3">
        <v>19</v>
      </c>
      <c r="F59" s="4">
        <v>53</v>
      </c>
      <c r="G59" s="3" t="s">
        <v>17</v>
      </c>
      <c r="H59" s="4">
        <v>18</v>
      </c>
      <c r="I59" s="20" t="s">
        <v>15</v>
      </c>
      <c r="J59" s="4">
        <v>53</v>
      </c>
      <c r="K59" s="3" t="s">
        <v>17</v>
      </c>
      <c r="L59" s="4">
        <v>53</v>
      </c>
      <c r="M59" s="3" t="s">
        <v>501</v>
      </c>
      <c r="N59" s="4">
        <v>17</v>
      </c>
      <c r="O59" s="3">
        <v>141</v>
      </c>
      <c r="P59" s="4">
        <v>53</v>
      </c>
      <c r="Q59" s="3">
        <v>14</v>
      </c>
      <c r="R59" s="4">
        <v>53</v>
      </c>
      <c r="S59" s="5" t="s">
        <v>15</v>
      </c>
      <c r="T59" s="4">
        <v>18</v>
      </c>
      <c r="U59" s="3">
        <v>5</v>
      </c>
      <c r="V59" s="4">
        <v>53</v>
      </c>
      <c r="W59" s="3">
        <v>13</v>
      </c>
      <c r="X59" s="4">
        <v>53</v>
      </c>
    </row>
    <row r="60" spans="1:24" ht="18.75">
      <c r="A60" s="19" t="s">
        <v>432</v>
      </c>
      <c r="B60" s="4">
        <v>16</v>
      </c>
      <c r="C60" s="3">
        <v>158</v>
      </c>
      <c r="D60" s="4">
        <v>54</v>
      </c>
      <c r="E60" s="3" t="s">
        <v>17</v>
      </c>
      <c r="F60" s="4">
        <v>54</v>
      </c>
      <c r="G60" s="3">
        <v>7.2</v>
      </c>
      <c r="H60" s="4">
        <v>17</v>
      </c>
      <c r="I60" s="20">
        <v>1</v>
      </c>
      <c r="J60" s="4">
        <v>54</v>
      </c>
      <c r="K60" s="3" t="s">
        <v>17</v>
      </c>
      <c r="L60" s="4">
        <v>54</v>
      </c>
      <c r="M60" s="3" t="s">
        <v>502</v>
      </c>
      <c r="N60" s="4">
        <v>16</v>
      </c>
      <c r="O60" s="3">
        <v>143</v>
      </c>
      <c r="P60" s="4">
        <v>54</v>
      </c>
      <c r="Q60" s="3" t="s">
        <v>15</v>
      </c>
      <c r="R60" s="4">
        <v>54</v>
      </c>
      <c r="S60" s="5">
        <v>7.5</v>
      </c>
      <c r="T60" s="4">
        <v>17</v>
      </c>
      <c r="U60" s="3" t="s">
        <v>15</v>
      </c>
      <c r="V60" s="4">
        <v>54</v>
      </c>
      <c r="W60" s="3" t="s">
        <v>17</v>
      </c>
      <c r="X60" s="4">
        <v>54</v>
      </c>
    </row>
    <row r="61" spans="1:24" ht="18.75">
      <c r="A61" s="19" t="s">
        <v>433</v>
      </c>
      <c r="B61" s="4">
        <v>15</v>
      </c>
      <c r="C61" s="3">
        <v>160</v>
      </c>
      <c r="D61" s="4">
        <v>55</v>
      </c>
      <c r="E61" s="3">
        <v>20</v>
      </c>
      <c r="F61" s="4">
        <v>55</v>
      </c>
      <c r="G61" s="3" t="s">
        <v>17</v>
      </c>
      <c r="H61" s="4">
        <v>16</v>
      </c>
      <c r="I61" s="20" t="s">
        <v>17</v>
      </c>
      <c r="J61" s="4">
        <v>55</v>
      </c>
      <c r="K61" s="3" t="s">
        <v>17</v>
      </c>
      <c r="L61" s="4">
        <v>55</v>
      </c>
      <c r="M61" s="3" t="s">
        <v>503</v>
      </c>
      <c r="N61" s="4">
        <v>15</v>
      </c>
      <c r="O61" s="3">
        <v>145</v>
      </c>
      <c r="P61" s="4">
        <v>55</v>
      </c>
      <c r="Q61" s="3" t="s">
        <v>17</v>
      </c>
      <c r="R61" s="4">
        <v>55</v>
      </c>
      <c r="S61" s="5" t="s">
        <v>15</v>
      </c>
      <c r="T61" s="4">
        <v>16</v>
      </c>
      <c r="U61" s="3" t="s">
        <v>17</v>
      </c>
      <c r="V61" s="4">
        <v>55</v>
      </c>
      <c r="W61" s="3" t="s">
        <v>15</v>
      </c>
      <c r="X61" s="4">
        <v>55</v>
      </c>
    </row>
    <row r="62" spans="1:24" ht="18.75">
      <c r="A62" s="19" t="s">
        <v>434</v>
      </c>
      <c r="B62" s="4">
        <v>14</v>
      </c>
      <c r="C62" s="3">
        <v>162</v>
      </c>
      <c r="D62" s="4">
        <v>56</v>
      </c>
      <c r="E62" s="3" t="s">
        <v>17</v>
      </c>
      <c r="F62" s="4">
        <v>56</v>
      </c>
      <c r="G62" s="3" t="s">
        <v>17</v>
      </c>
      <c r="H62" s="4">
        <v>15</v>
      </c>
      <c r="I62" s="20" t="s">
        <v>17</v>
      </c>
      <c r="J62" s="4">
        <v>56</v>
      </c>
      <c r="K62" s="3" t="s">
        <v>15</v>
      </c>
      <c r="L62" s="4">
        <v>56</v>
      </c>
      <c r="M62" s="3" t="s">
        <v>441</v>
      </c>
      <c r="N62" s="4">
        <v>14</v>
      </c>
      <c r="O62" s="3">
        <v>147</v>
      </c>
      <c r="P62" s="4">
        <v>56</v>
      </c>
      <c r="Q62" s="3">
        <v>15</v>
      </c>
      <c r="R62" s="4">
        <v>56</v>
      </c>
      <c r="S62" s="5" t="s">
        <v>15</v>
      </c>
      <c r="T62" s="4">
        <v>15</v>
      </c>
      <c r="U62" s="3">
        <v>6</v>
      </c>
      <c r="V62" s="4">
        <v>56</v>
      </c>
      <c r="W62" s="3">
        <v>14</v>
      </c>
      <c r="X62" s="4">
        <v>56</v>
      </c>
    </row>
    <row r="63" spans="1:24" ht="18.75">
      <c r="A63" s="19" t="s">
        <v>435</v>
      </c>
      <c r="B63" s="4">
        <v>13</v>
      </c>
      <c r="C63" s="3">
        <v>164</v>
      </c>
      <c r="D63" s="4">
        <v>57</v>
      </c>
      <c r="E63" s="3">
        <v>21</v>
      </c>
      <c r="F63" s="4">
        <v>57</v>
      </c>
      <c r="G63" s="3">
        <v>7.3</v>
      </c>
      <c r="H63" s="4">
        <v>14</v>
      </c>
      <c r="I63" s="20">
        <v>2</v>
      </c>
      <c r="J63" s="4">
        <v>57</v>
      </c>
      <c r="K63" s="3" t="s">
        <v>17</v>
      </c>
      <c r="L63" s="4">
        <v>57</v>
      </c>
      <c r="M63" s="3" t="s">
        <v>442</v>
      </c>
      <c r="N63" s="4">
        <v>13</v>
      </c>
      <c r="O63" s="3">
        <v>149</v>
      </c>
      <c r="P63" s="4">
        <v>57</v>
      </c>
      <c r="Q63" s="3" t="s">
        <v>15</v>
      </c>
      <c r="R63" s="4">
        <v>57</v>
      </c>
      <c r="S63" s="5">
        <v>7.6</v>
      </c>
      <c r="T63" s="4">
        <v>14</v>
      </c>
      <c r="U63" s="3" t="s">
        <v>15</v>
      </c>
      <c r="V63" s="4">
        <v>57</v>
      </c>
      <c r="W63" s="3">
        <v>15</v>
      </c>
      <c r="X63" s="4">
        <v>57</v>
      </c>
    </row>
    <row r="64" spans="1:24" ht="18.75">
      <c r="A64" s="19" t="s">
        <v>436</v>
      </c>
      <c r="B64" s="4">
        <v>12</v>
      </c>
      <c r="C64" s="3">
        <v>166</v>
      </c>
      <c r="D64" s="4">
        <v>58</v>
      </c>
      <c r="E64" s="3" t="s">
        <v>15</v>
      </c>
      <c r="F64" s="4">
        <v>58</v>
      </c>
      <c r="G64" s="3" t="s">
        <v>17</v>
      </c>
      <c r="H64" s="4">
        <v>13</v>
      </c>
      <c r="I64" s="20" t="s">
        <v>17</v>
      </c>
      <c r="J64" s="4">
        <v>58</v>
      </c>
      <c r="K64" s="3" t="s">
        <v>17</v>
      </c>
      <c r="L64" s="4">
        <v>58</v>
      </c>
      <c r="M64" s="6" t="s">
        <v>443</v>
      </c>
      <c r="N64" s="4">
        <v>12</v>
      </c>
      <c r="O64" s="3">
        <v>151</v>
      </c>
      <c r="P64" s="4">
        <v>58</v>
      </c>
      <c r="Q64" s="3">
        <v>16</v>
      </c>
      <c r="R64" s="4">
        <v>58</v>
      </c>
      <c r="S64" s="5" t="s">
        <v>15</v>
      </c>
      <c r="T64" s="4">
        <v>13</v>
      </c>
      <c r="U64" s="3">
        <v>7</v>
      </c>
      <c r="V64" s="4">
        <v>58</v>
      </c>
      <c r="W64" s="3">
        <v>16</v>
      </c>
      <c r="X64" s="4">
        <v>58</v>
      </c>
    </row>
    <row r="65" spans="1:24" ht="18.75">
      <c r="A65" s="19" t="s">
        <v>437</v>
      </c>
      <c r="B65" s="4">
        <v>11</v>
      </c>
      <c r="C65" s="3">
        <v>168</v>
      </c>
      <c r="D65" s="4">
        <v>59</v>
      </c>
      <c r="E65" s="3">
        <v>22</v>
      </c>
      <c r="F65" s="4">
        <v>59</v>
      </c>
      <c r="G65" s="3" t="s">
        <v>17</v>
      </c>
      <c r="H65" s="4">
        <v>12</v>
      </c>
      <c r="I65" s="20" t="s">
        <v>17</v>
      </c>
      <c r="J65" s="4">
        <v>59</v>
      </c>
      <c r="K65" s="3" t="s">
        <v>17</v>
      </c>
      <c r="L65" s="4">
        <v>59</v>
      </c>
      <c r="M65" s="6" t="s">
        <v>444</v>
      </c>
      <c r="N65" s="4">
        <v>11</v>
      </c>
      <c r="O65" s="3">
        <v>153</v>
      </c>
      <c r="P65" s="4">
        <v>59</v>
      </c>
      <c r="Q65" s="3" t="s">
        <v>17</v>
      </c>
      <c r="R65" s="4">
        <v>59</v>
      </c>
      <c r="S65" s="5" t="s">
        <v>15</v>
      </c>
      <c r="T65" s="4">
        <v>12</v>
      </c>
      <c r="U65" s="3" t="s">
        <v>17</v>
      </c>
      <c r="V65" s="4">
        <v>59</v>
      </c>
      <c r="W65" s="3">
        <v>17</v>
      </c>
      <c r="X65" s="4">
        <v>59</v>
      </c>
    </row>
    <row r="66" spans="1:24" ht="18.75">
      <c r="A66" s="19" t="s">
        <v>438</v>
      </c>
      <c r="B66" s="4">
        <v>10</v>
      </c>
      <c r="C66" s="3">
        <v>170</v>
      </c>
      <c r="D66" s="4">
        <v>60</v>
      </c>
      <c r="E66" s="3" t="s">
        <v>17</v>
      </c>
      <c r="F66" s="4">
        <v>60</v>
      </c>
      <c r="G66" s="3">
        <v>7.4</v>
      </c>
      <c r="H66" s="4">
        <v>11</v>
      </c>
      <c r="I66" s="20">
        <v>3</v>
      </c>
      <c r="J66" s="4">
        <v>60</v>
      </c>
      <c r="K66" s="3" t="s">
        <v>17</v>
      </c>
      <c r="L66" s="4">
        <v>60</v>
      </c>
      <c r="M66" s="3" t="s">
        <v>445</v>
      </c>
      <c r="N66" s="4">
        <v>10</v>
      </c>
      <c r="O66" s="3">
        <v>155</v>
      </c>
      <c r="P66" s="4">
        <v>60</v>
      </c>
      <c r="Q66" s="3">
        <v>17</v>
      </c>
      <c r="R66" s="4">
        <v>60</v>
      </c>
      <c r="S66" s="5">
        <v>7.7</v>
      </c>
      <c r="T66" s="4">
        <v>11</v>
      </c>
      <c r="U66" s="3">
        <v>8</v>
      </c>
      <c r="V66" s="4">
        <v>60</v>
      </c>
      <c r="W66" s="3">
        <v>18</v>
      </c>
      <c r="X66" s="4">
        <v>60</v>
      </c>
    </row>
    <row r="67" spans="1:24" ht="18.75">
      <c r="A67" s="19" t="s">
        <v>439</v>
      </c>
      <c r="B67" s="4">
        <v>9</v>
      </c>
      <c r="C67" s="3">
        <v>172</v>
      </c>
      <c r="D67" s="4">
        <v>61</v>
      </c>
      <c r="E67" s="3">
        <v>23</v>
      </c>
      <c r="F67" s="4">
        <v>61</v>
      </c>
      <c r="G67" s="3" t="s">
        <v>17</v>
      </c>
      <c r="H67" s="4">
        <v>10</v>
      </c>
      <c r="I67" s="20" t="s">
        <v>15</v>
      </c>
      <c r="J67" s="4">
        <v>61</v>
      </c>
      <c r="K67" s="3" t="s">
        <v>17</v>
      </c>
      <c r="L67" s="4">
        <v>61</v>
      </c>
      <c r="M67" s="3" t="s">
        <v>446</v>
      </c>
      <c r="N67" s="4">
        <v>9</v>
      </c>
      <c r="O67" s="3">
        <v>157</v>
      </c>
      <c r="P67" s="4">
        <v>61</v>
      </c>
      <c r="Q67" s="3">
        <v>18</v>
      </c>
      <c r="R67" s="4">
        <v>61</v>
      </c>
      <c r="S67" s="5" t="s">
        <v>15</v>
      </c>
      <c r="T67" s="4">
        <v>10</v>
      </c>
      <c r="U67" s="3" t="s">
        <v>17</v>
      </c>
      <c r="V67" s="4">
        <v>61</v>
      </c>
      <c r="W67" s="3">
        <v>19</v>
      </c>
      <c r="X67" s="4">
        <v>61</v>
      </c>
    </row>
    <row r="68" spans="1:24" ht="18.75">
      <c r="A68" s="19" t="s">
        <v>440</v>
      </c>
      <c r="B68" s="4">
        <v>8</v>
      </c>
      <c r="C68" s="3">
        <v>174</v>
      </c>
      <c r="D68" s="4">
        <v>62</v>
      </c>
      <c r="E68" s="3" t="s">
        <v>17</v>
      </c>
      <c r="F68" s="4">
        <v>62</v>
      </c>
      <c r="G68" s="3" t="s">
        <v>17</v>
      </c>
      <c r="H68" s="4">
        <v>9</v>
      </c>
      <c r="I68" s="20">
        <v>4</v>
      </c>
      <c r="J68" s="4">
        <v>62</v>
      </c>
      <c r="K68" s="3" t="s">
        <v>17</v>
      </c>
      <c r="L68" s="4">
        <v>62</v>
      </c>
      <c r="M68" s="3" t="s">
        <v>447</v>
      </c>
      <c r="N68" s="4">
        <v>8</v>
      </c>
      <c r="O68" s="3">
        <v>159</v>
      </c>
      <c r="P68" s="4">
        <v>62</v>
      </c>
      <c r="Q68" s="3">
        <v>19</v>
      </c>
      <c r="R68" s="4">
        <v>62</v>
      </c>
      <c r="S68" s="5" t="s">
        <v>15</v>
      </c>
      <c r="T68" s="4">
        <v>9</v>
      </c>
      <c r="U68" s="3">
        <v>9</v>
      </c>
      <c r="V68" s="4">
        <v>62</v>
      </c>
      <c r="W68" s="3">
        <v>21</v>
      </c>
      <c r="X68" s="4">
        <v>62</v>
      </c>
    </row>
    <row r="69" spans="1:24" ht="18.75">
      <c r="A69" s="19" t="s">
        <v>441</v>
      </c>
      <c r="B69" s="4">
        <v>7</v>
      </c>
      <c r="C69" s="3">
        <v>176</v>
      </c>
      <c r="D69" s="4">
        <v>63</v>
      </c>
      <c r="E69" s="3">
        <v>24</v>
      </c>
      <c r="F69" s="4">
        <v>63</v>
      </c>
      <c r="G69" s="3">
        <v>7.5</v>
      </c>
      <c r="H69" s="4">
        <v>8</v>
      </c>
      <c r="I69" s="20">
        <v>5</v>
      </c>
      <c r="J69" s="4">
        <v>63</v>
      </c>
      <c r="K69" s="3">
        <v>3</v>
      </c>
      <c r="L69" s="4">
        <v>63</v>
      </c>
      <c r="M69" s="3" t="s">
        <v>504</v>
      </c>
      <c r="N69" s="4">
        <v>7</v>
      </c>
      <c r="O69" s="3">
        <v>161</v>
      </c>
      <c r="P69" s="4">
        <v>63</v>
      </c>
      <c r="Q69" s="3">
        <v>20</v>
      </c>
      <c r="R69" s="4">
        <v>63</v>
      </c>
      <c r="S69" s="5">
        <v>7.8</v>
      </c>
      <c r="T69" s="4">
        <v>8</v>
      </c>
      <c r="U69" s="3" t="s">
        <v>15</v>
      </c>
      <c r="V69" s="4">
        <v>63</v>
      </c>
      <c r="W69" s="3">
        <v>23</v>
      </c>
      <c r="X69" s="4">
        <v>63</v>
      </c>
    </row>
    <row r="70" spans="1:24" ht="18.75">
      <c r="A70" s="19" t="s">
        <v>442</v>
      </c>
      <c r="B70" s="4">
        <v>6</v>
      </c>
      <c r="C70" s="3">
        <v>178</v>
      </c>
      <c r="D70" s="4">
        <v>64</v>
      </c>
      <c r="E70" s="3" t="s">
        <v>15</v>
      </c>
      <c r="F70" s="4">
        <v>64</v>
      </c>
      <c r="G70" s="3" t="s">
        <v>17</v>
      </c>
      <c r="H70" s="4">
        <v>7</v>
      </c>
      <c r="I70" s="20">
        <v>6</v>
      </c>
      <c r="J70" s="4">
        <v>64</v>
      </c>
      <c r="K70" s="3" t="s">
        <v>17</v>
      </c>
      <c r="L70" s="4">
        <v>64</v>
      </c>
      <c r="M70" s="3" t="s">
        <v>505</v>
      </c>
      <c r="N70" s="4">
        <v>6</v>
      </c>
      <c r="O70" s="3">
        <v>163</v>
      </c>
      <c r="P70" s="4">
        <v>64</v>
      </c>
      <c r="Q70" s="3">
        <v>21</v>
      </c>
      <c r="R70" s="4">
        <v>64</v>
      </c>
      <c r="S70" s="5" t="s">
        <v>15</v>
      </c>
      <c r="T70" s="4">
        <v>7</v>
      </c>
      <c r="U70" s="3">
        <v>10</v>
      </c>
      <c r="V70" s="4">
        <v>64</v>
      </c>
      <c r="W70" s="3">
        <v>25</v>
      </c>
      <c r="X70" s="4">
        <v>64</v>
      </c>
    </row>
    <row r="71" spans="1:24" ht="18.75">
      <c r="A71" s="19" t="s">
        <v>443</v>
      </c>
      <c r="B71" s="4">
        <v>5</v>
      </c>
      <c r="C71" s="3">
        <v>180</v>
      </c>
      <c r="D71" s="4">
        <v>65</v>
      </c>
      <c r="E71" s="3">
        <v>25</v>
      </c>
      <c r="F71" s="4">
        <v>65</v>
      </c>
      <c r="G71" s="3" t="s">
        <v>17</v>
      </c>
      <c r="H71" s="4">
        <v>6</v>
      </c>
      <c r="I71" s="20">
        <v>7</v>
      </c>
      <c r="J71" s="4">
        <v>65</v>
      </c>
      <c r="K71" s="3" t="s">
        <v>17</v>
      </c>
      <c r="L71" s="4">
        <v>65</v>
      </c>
      <c r="M71" s="3" t="s">
        <v>506</v>
      </c>
      <c r="N71" s="4">
        <v>5</v>
      </c>
      <c r="O71" s="3">
        <v>165</v>
      </c>
      <c r="P71" s="4">
        <v>65</v>
      </c>
      <c r="Q71" s="3">
        <v>22</v>
      </c>
      <c r="R71" s="4">
        <v>65</v>
      </c>
      <c r="S71" s="5" t="s">
        <v>15</v>
      </c>
      <c r="T71" s="4">
        <v>6</v>
      </c>
      <c r="U71" s="3">
        <v>11</v>
      </c>
      <c r="V71" s="4">
        <v>65</v>
      </c>
      <c r="W71" s="3">
        <v>27</v>
      </c>
      <c r="X71" s="4">
        <v>65</v>
      </c>
    </row>
    <row r="72" spans="1:24" ht="18.75">
      <c r="A72" s="19" t="s">
        <v>444</v>
      </c>
      <c r="B72" s="4">
        <v>4</v>
      </c>
      <c r="C72" s="3">
        <v>183</v>
      </c>
      <c r="D72" s="4">
        <v>66</v>
      </c>
      <c r="E72" s="3" t="s">
        <v>15</v>
      </c>
      <c r="F72" s="4">
        <v>66</v>
      </c>
      <c r="G72" s="3">
        <v>7.6</v>
      </c>
      <c r="H72" s="4">
        <v>5</v>
      </c>
      <c r="I72" s="20">
        <v>8</v>
      </c>
      <c r="J72" s="4">
        <v>66</v>
      </c>
      <c r="K72" s="3" t="s">
        <v>17</v>
      </c>
      <c r="L72" s="4">
        <v>66</v>
      </c>
      <c r="M72" s="3" t="s">
        <v>507</v>
      </c>
      <c r="N72" s="4">
        <v>4</v>
      </c>
      <c r="O72" s="3">
        <v>168</v>
      </c>
      <c r="P72" s="4">
        <v>66</v>
      </c>
      <c r="Q72" s="3">
        <v>23</v>
      </c>
      <c r="R72" s="4">
        <v>66</v>
      </c>
      <c r="S72" s="5">
        <v>7.9</v>
      </c>
      <c r="T72" s="4">
        <v>5</v>
      </c>
      <c r="U72" s="3">
        <v>12</v>
      </c>
      <c r="V72" s="4">
        <v>66</v>
      </c>
      <c r="W72" s="3">
        <v>29</v>
      </c>
      <c r="X72" s="4">
        <v>66</v>
      </c>
    </row>
    <row r="73" spans="1:24" ht="18.75">
      <c r="A73" s="19" t="s">
        <v>445</v>
      </c>
      <c r="B73" s="4">
        <v>3</v>
      </c>
      <c r="C73" s="3">
        <v>186</v>
      </c>
      <c r="D73" s="4">
        <v>67</v>
      </c>
      <c r="E73" s="3">
        <v>26</v>
      </c>
      <c r="F73" s="4">
        <v>67</v>
      </c>
      <c r="G73" s="3" t="s">
        <v>17</v>
      </c>
      <c r="H73" s="4">
        <v>4</v>
      </c>
      <c r="I73" s="20">
        <v>9</v>
      </c>
      <c r="J73" s="4">
        <v>67</v>
      </c>
      <c r="K73" s="3" t="s">
        <v>17</v>
      </c>
      <c r="L73" s="4">
        <v>67</v>
      </c>
      <c r="M73" s="3" t="s">
        <v>508</v>
      </c>
      <c r="N73" s="4">
        <v>3</v>
      </c>
      <c r="O73" s="3">
        <v>171</v>
      </c>
      <c r="P73" s="4">
        <v>67</v>
      </c>
      <c r="Q73" s="3">
        <v>24</v>
      </c>
      <c r="R73" s="4">
        <v>67</v>
      </c>
      <c r="S73" s="5" t="s">
        <v>15</v>
      </c>
      <c r="T73" s="4">
        <v>4</v>
      </c>
      <c r="U73" s="3">
        <v>13</v>
      </c>
      <c r="V73" s="4">
        <v>67</v>
      </c>
      <c r="W73" s="3">
        <v>32</v>
      </c>
      <c r="X73" s="4">
        <v>67</v>
      </c>
    </row>
    <row r="74" spans="1:24" ht="18.75">
      <c r="A74" s="19" t="s">
        <v>446</v>
      </c>
      <c r="B74" s="4">
        <v>2</v>
      </c>
      <c r="C74" s="3">
        <v>189</v>
      </c>
      <c r="D74" s="4">
        <v>68</v>
      </c>
      <c r="E74" s="3">
        <v>27</v>
      </c>
      <c r="F74" s="4">
        <v>68</v>
      </c>
      <c r="G74" s="3" t="s">
        <v>15</v>
      </c>
      <c r="H74" s="4">
        <v>3</v>
      </c>
      <c r="I74" s="20">
        <v>10</v>
      </c>
      <c r="J74" s="4">
        <v>68</v>
      </c>
      <c r="K74" s="3">
        <v>4</v>
      </c>
      <c r="L74" s="4">
        <v>68</v>
      </c>
      <c r="M74" s="3" t="s">
        <v>509</v>
      </c>
      <c r="N74" s="4">
        <v>2</v>
      </c>
      <c r="O74" s="3">
        <v>174</v>
      </c>
      <c r="P74" s="4">
        <v>68</v>
      </c>
      <c r="Q74" s="3">
        <v>25</v>
      </c>
      <c r="R74" s="4">
        <v>68</v>
      </c>
      <c r="S74" s="5">
        <v>8</v>
      </c>
      <c r="T74" s="4">
        <v>3</v>
      </c>
      <c r="U74" s="3">
        <v>14</v>
      </c>
      <c r="V74" s="4">
        <v>68</v>
      </c>
      <c r="W74" s="3">
        <v>36</v>
      </c>
      <c r="X74" s="4">
        <v>68</v>
      </c>
    </row>
    <row r="75" spans="1:24" ht="18.75">
      <c r="A75" s="19" t="s">
        <v>447</v>
      </c>
      <c r="B75" s="4">
        <v>1</v>
      </c>
      <c r="C75" s="3">
        <v>192</v>
      </c>
      <c r="D75" s="4">
        <v>69</v>
      </c>
      <c r="E75" s="3">
        <v>28</v>
      </c>
      <c r="F75" s="4">
        <v>69</v>
      </c>
      <c r="G75" s="3" t="s">
        <v>17</v>
      </c>
      <c r="H75" s="4">
        <v>2</v>
      </c>
      <c r="I75" s="20">
        <v>11</v>
      </c>
      <c r="J75" s="4">
        <v>69</v>
      </c>
      <c r="K75" s="3">
        <v>5</v>
      </c>
      <c r="L75" s="4">
        <v>69</v>
      </c>
      <c r="M75" s="3" t="s">
        <v>510</v>
      </c>
      <c r="N75" s="4">
        <v>1</v>
      </c>
      <c r="O75" s="3">
        <v>177</v>
      </c>
      <c r="P75" s="4">
        <v>69</v>
      </c>
      <c r="Q75" s="3">
        <v>26</v>
      </c>
      <c r="R75" s="4">
        <v>69</v>
      </c>
      <c r="S75" s="5" t="s">
        <v>15</v>
      </c>
      <c r="T75" s="4">
        <v>2</v>
      </c>
      <c r="U75" s="3">
        <v>15</v>
      </c>
      <c r="V75" s="4">
        <v>69</v>
      </c>
      <c r="W75" s="3">
        <v>38</v>
      </c>
      <c r="X75" s="4">
        <v>69</v>
      </c>
    </row>
    <row r="76" spans="1:24" ht="18.75">
      <c r="A76" s="19" t="s">
        <v>29</v>
      </c>
      <c r="B76" s="4">
        <v>1</v>
      </c>
      <c r="C76" s="3">
        <v>195</v>
      </c>
      <c r="D76" s="4">
        <v>70</v>
      </c>
      <c r="E76" s="3">
        <v>29</v>
      </c>
      <c r="F76" s="4">
        <v>70</v>
      </c>
      <c r="G76" s="3">
        <v>7.7</v>
      </c>
      <c r="H76" s="4">
        <v>1</v>
      </c>
      <c r="I76" s="20">
        <v>12</v>
      </c>
      <c r="J76" s="4">
        <v>70</v>
      </c>
      <c r="K76" s="3">
        <v>6</v>
      </c>
      <c r="L76" s="4">
        <v>70</v>
      </c>
      <c r="M76" s="3" t="s">
        <v>33</v>
      </c>
      <c r="N76" s="4">
        <v>1</v>
      </c>
      <c r="O76" s="3">
        <v>180</v>
      </c>
      <c r="P76" s="4">
        <v>70</v>
      </c>
      <c r="Q76" s="3">
        <v>27</v>
      </c>
      <c r="R76" s="4">
        <v>70</v>
      </c>
      <c r="S76" s="5">
        <v>8.1</v>
      </c>
      <c r="T76" s="4">
        <v>1</v>
      </c>
      <c r="U76" s="3">
        <v>16</v>
      </c>
      <c r="V76" s="4">
        <v>70</v>
      </c>
      <c r="W76" s="3">
        <v>40</v>
      </c>
      <c r="X76" s="4">
        <v>70</v>
      </c>
    </row>
    <row r="77" spans="1:24" ht="18.75">
      <c r="A77" s="3" t="s">
        <v>34</v>
      </c>
      <c r="B77" s="4">
        <v>0</v>
      </c>
      <c r="C77" s="3" t="s">
        <v>35</v>
      </c>
      <c r="D77" s="4">
        <v>70</v>
      </c>
      <c r="E77" s="3" t="s">
        <v>36</v>
      </c>
      <c r="F77" s="4">
        <v>70</v>
      </c>
      <c r="G77" s="3" t="s">
        <v>77</v>
      </c>
      <c r="H77" s="4">
        <v>0</v>
      </c>
      <c r="I77" s="20" t="s">
        <v>448</v>
      </c>
      <c r="J77" s="3">
        <v>70</v>
      </c>
      <c r="K77" s="3" t="s">
        <v>38</v>
      </c>
      <c r="L77" s="4">
        <v>70</v>
      </c>
      <c r="M77" s="3" t="s">
        <v>39</v>
      </c>
      <c r="N77" s="4">
        <v>0</v>
      </c>
      <c r="O77" s="3" t="s">
        <v>40</v>
      </c>
      <c r="P77" s="4">
        <v>70</v>
      </c>
      <c r="Q77" s="3" t="s">
        <v>41</v>
      </c>
      <c r="R77" s="4">
        <v>70</v>
      </c>
      <c r="S77" s="5" t="s">
        <v>42</v>
      </c>
      <c r="T77" s="4">
        <v>0</v>
      </c>
      <c r="U77" s="3" t="s">
        <v>43</v>
      </c>
      <c r="V77" s="4">
        <v>70</v>
      </c>
      <c r="W77" s="3" t="s">
        <v>44</v>
      </c>
      <c r="X77" s="4">
        <v>70</v>
      </c>
    </row>
    <row r="78" spans="1:24" ht="18.75">
      <c r="A78" s="7">
        <v>0</v>
      </c>
      <c r="B78" s="4">
        <v>0</v>
      </c>
      <c r="C78" s="7" t="s">
        <v>45</v>
      </c>
      <c r="D78" s="8"/>
      <c r="E78" s="7"/>
      <c r="F78" s="7">
        <v>0</v>
      </c>
      <c r="G78" s="3">
        <v>0</v>
      </c>
      <c r="H78" s="4">
        <v>0</v>
      </c>
      <c r="I78" s="21"/>
      <c r="J78" s="4">
        <v>0</v>
      </c>
      <c r="K78" s="7"/>
      <c r="L78" s="8">
        <v>0</v>
      </c>
      <c r="M78" s="3">
        <v>0</v>
      </c>
      <c r="N78" s="4">
        <v>0</v>
      </c>
      <c r="O78" s="7"/>
      <c r="P78" s="4"/>
      <c r="Q78" s="7"/>
      <c r="R78" s="4">
        <v>0</v>
      </c>
      <c r="S78" s="7">
        <v>0</v>
      </c>
      <c r="T78" s="4">
        <v>0</v>
      </c>
      <c r="U78" s="7"/>
      <c r="V78" s="4">
        <v>0</v>
      </c>
      <c r="W78" s="7"/>
      <c r="X78" s="8"/>
    </row>
    <row r="79" spans="1:24" ht="18.75">
      <c r="A79" s="41"/>
      <c r="B79" s="3">
        <v>0</v>
      </c>
      <c r="C79" s="7"/>
      <c r="D79" s="4">
        <v>0</v>
      </c>
      <c r="E79" s="7"/>
      <c r="F79" s="7">
        <v>0</v>
      </c>
      <c r="G79" s="7">
        <v>0</v>
      </c>
      <c r="H79" s="4">
        <v>0</v>
      </c>
      <c r="I79" s="21"/>
      <c r="J79" s="4">
        <v>0</v>
      </c>
      <c r="K79" s="7"/>
      <c r="L79" s="8"/>
      <c r="M79" s="3"/>
      <c r="N79" s="3">
        <v>0</v>
      </c>
      <c r="O79" s="7"/>
      <c r="P79" s="4">
        <v>0</v>
      </c>
      <c r="Q79" s="7"/>
      <c r="R79" s="4">
        <v>0</v>
      </c>
      <c r="S79" s="7">
        <v>0</v>
      </c>
      <c r="T79" s="4">
        <v>0</v>
      </c>
      <c r="U79" s="7"/>
      <c r="V79" s="4">
        <v>0</v>
      </c>
      <c r="W79" s="7"/>
      <c r="X79" s="8"/>
    </row>
  </sheetData>
  <sheetProtection sheet="1" selectLockedCells="1" selectUnlockedCells="1"/>
  <mergeCells count="2">
    <mergeCell ref="A3:L3"/>
    <mergeCell ref="M3:X3"/>
  </mergeCells>
  <pageMargins left="0.33333333333333331" right="0.23958333333333334"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sheetPr codeName="Лист10"/>
  <dimension ref="A3:AB113"/>
  <sheetViews>
    <sheetView view="pageLayout" topLeftCell="E69" workbookViewId="0">
      <selection activeCell="E92" sqref="E92"/>
    </sheetView>
  </sheetViews>
  <sheetFormatPr defaultRowHeight="15.75"/>
  <sheetData>
    <row r="3" spans="1:28" ht="18.75">
      <c r="A3" s="92" t="s">
        <v>0</v>
      </c>
      <c r="B3" s="93"/>
      <c r="C3" s="93"/>
      <c r="D3" s="93"/>
      <c r="E3" s="93"/>
      <c r="F3" s="93"/>
      <c r="G3" s="93"/>
      <c r="H3" s="93"/>
      <c r="I3" s="93"/>
      <c r="J3" s="93"/>
      <c r="K3" s="93"/>
      <c r="L3" s="93"/>
      <c r="M3" s="93"/>
      <c r="N3" s="94"/>
      <c r="O3" s="92" t="s">
        <v>1</v>
      </c>
      <c r="P3" s="93"/>
      <c r="Q3" s="93"/>
      <c r="R3" s="93"/>
      <c r="S3" s="93"/>
      <c r="T3" s="93"/>
      <c r="U3" s="93"/>
      <c r="V3" s="93"/>
      <c r="W3" s="93"/>
      <c r="X3" s="93"/>
      <c r="Y3" s="93"/>
      <c r="Z3" s="93"/>
      <c r="AA3" s="93"/>
      <c r="AB3" s="94"/>
    </row>
    <row r="4" spans="1:28" ht="150">
      <c r="A4" s="1" t="s">
        <v>2</v>
      </c>
      <c r="B4" s="1" t="s">
        <v>9</v>
      </c>
      <c r="C4" s="1" t="s">
        <v>4</v>
      </c>
      <c r="D4" s="1" t="s">
        <v>9</v>
      </c>
      <c r="E4" s="1" t="s">
        <v>5</v>
      </c>
      <c r="F4" s="1" t="s">
        <v>9</v>
      </c>
      <c r="G4" s="1" t="s">
        <v>152</v>
      </c>
      <c r="H4" s="1" t="s">
        <v>9</v>
      </c>
      <c r="I4" s="1" t="s">
        <v>153</v>
      </c>
      <c r="J4" s="1" t="s">
        <v>9</v>
      </c>
      <c r="K4" s="1" t="s">
        <v>7</v>
      </c>
      <c r="L4" s="1" t="s">
        <v>9</v>
      </c>
      <c r="M4" s="1" t="s">
        <v>8</v>
      </c>
      <c r="N4" s="1" t="s">
        <v>9</v>
      </c>
      <c r="O4" s="1" t="s">
        <v>2</v>
      </c>
      <c r="P4" s="1" t="s">
        <v>9</v>
      </c>
      <c r="Q4" s="1" t="s">
        <v>4</v>
      </c>
      <c r="R4" s="1" t="s">
        <v>9</v>
      </c>
      <c r="S4" s="1" t="s">
        <v>5</v>
      </c>
      <c r="T4" s="1" t="s">
        <v>9</v>
      </c>
      <c r="U4" s="1" t="s">
        <v>101</v>
      </c>
      <c r="V4" s="1" t="s">
        <v>9</v>
      </c>
      <c r="W4" s="1" t="s">
        <v>153</v>
      </c>
      <c r="X4" s="1" t="s">
        <v>9</v>
      </c>
      <c r="Y4" s="1" t="s">
        <v>7</v>
      </c>
      <c r="Z4" s="1" t="s">
        <v>9</v>
      </c>
      <c r="AA4" s="1" t="s">
        <v>11</v>
      </c>
      <c r="AB4" s="1" t="s">
        <v>9</v>
      </c>
    </row>
    <row r="5" spans="1:28" ht="18.75">
      <c r="A5" s="1" t="s">
        <v>154</v>
      </c>
      <c r="B5" s="1">
        <v>70</v>
      </c>
      <c r="C5" s="3" t="s">
        <v>157</v>
      </c>
      <c r="D5" s="4">
        <v>70</v>
      </c>
      <c r="E5" s="3" t="s">
        <v>137</v>
      </c>
      <c r="F5" s="4">
        <v>70</v>
      </c>
      <c r="G5" s="1">
        <v>0</v>
      </c>
      <c r="H5" s="1">
        <v>0</v>
      </c>
      <c r="I5" s="1">
        <v>0</v>
      </c>
      <c r="J5" s="1">
        <v>0</v>
      </c>
      <c r="K5" s="3" t="s">
        <v>151</v>
      </c>
      <c r="L5" s="4">
        <v>70</v>
      </c>
      <c r="M5" s="3" t="s">
        <v>151</v>
      </c>
      <c r="N5" s="4">
        <v>70</v>
      </c>
      <c r="O5" s="1" t="s">
        <v>103</v>
      </c>
      <c r="P5" s="1">
        <v>70</v>
      </c>
      <c r="Q5" s="3" t="s">
        <v>160</v>
      </c>
      <c r="R5" s="4">
        <v>70</v>
      </c>
      <c r="S5" s="3" t="s">
        <v>64</v>
      </c>
      <c r="T5" s="4">
        <v>70</v>
      </c>
      <c r="U5" s="1">
        <v>0</v>
      </c>
      <c r="V5" s="1">
        <v>0</v>
      </c>
      <c r="W5" s="1">
        <v>0</v>
      </c>
      <c r="X5" s="1">
        <v>0</v>
      </c>
      <c r="Y5" s="3" t="s">
        <v>89</v>
      </c>
      <c r="Z5" s="4">
        <v>70</v>
      </c>
      <c r="AA5" s="3" t="s">
        <v>162</v>
      </c>
      <c r="AB5" s="4">
        <v>70</v>
      </c>
    </row>
    <row r="6" spans="1:28" ht="18.75">
      <c r="A6" s="3" t="s">
        <v>155</v>
      </c>
      <c r="B6" s="4">
        <v>70</v>
      </c>
      <c r="C6" s="1">
        <v>0</v>
      </c>
      <c r="D6" s="1">
        <v>0</v>
      </c>
      <c r="E6" s="1">
        <v>0</v>
      </c>
      <c r="F6" s="1">
        <v>0</v>
      </c>
      <c r="G6" s="1">
        <v>2</v>
      </c>
      <c r="H6" s="1">
        <v>70</v>
      </c>
      <c r="I6" s="1">
        <v>2</v>
      </c>
      <c r="J6" s="1">
        <v>70</v>
      </c>
      <c r="K6" s="1">
        <v>-99</v>
      </c>
      <c r="L6" s="1">
        <v>0</v>
      </c>
      <c r="M6" s="1">
        <v>0</v>
      </c>
      <c r="N6" s="1">
        <v>0</v>
      </c>
      <c r="O6" s="3" t="s">
        <v>105</v>
      </c>
      <c r="P6" s="4">
        <v>70</v>
      </c>
      <c r="Q6" s="1">
        <v>0</v>
      </c>
      <c r="R6" s="1">
        <v>0</v>
      </c>
      <c r="S6" s="1">
        <v>0</v>
      </c>
      <c r="T6" s="1">
        <v>0</v>
      </c>
      <c r="U6" s="1">
        <v>2</v>
      </c>
      <c r="V6" s="1">
        <v>70</v>
      </c>
      <c r="W6" s="1">
        <v>2</v>
      </c>
      <c r="X6" s="1">
        <v>70</v>
      </c>
      <c r="Y6" s="1">
        <v>-99</v>
      </c>
      <c r="Z6" s="1">
        <v>0</v>
      </c>
      <c r="AA6" s="1">
        <v>0</v>
      </c>
      <c r="AB6" s="1">
        <v>0</v>
      </c>
    </row>
    <row r="7" spans="1:28" ht="18.75">
      <c r="A7" s="3" t="s">
        <v>948</v>
      </c>
      <c r="B7" s="4">
        <v>69</v>
      </c>
      <c r="C7" s="3">
        <v>155</v>
      </c>
      <c r="D7" s="4">
        <v>1</v>
      </c>
      <c r="E7" s="3">
        <v>6</v>
      </c>
      <c r="F7" s="4">
        <v>1</v>
      </c>
      <c r="G7" s="3">
        <v>7.1</v>
      </c>
      <c r="H7" s="4">
        <v>70</v>
      </c>
      <c r="I7" s="3">
        <v>11.2</v>
      </c>
      <c r="J7" s="4">
        <v>70</v>
      </c>
      <c r="K7" s="3">
        <v>-5</v>
      </c>
      <c r="L7" s="4">
        <v>1</v>
      </c>
      <c r="M7" s="3">
        <v>2</v>
      </c>
      <c r="N7" s="4">
        <v>1</v>
      </c>
      <c r="O7" s="3" t="s">
        <v>781</v>
      </c>
      <c r="P7" s="4">
        <v>69</v>
      </c>
      <c r="Q7" s="3">
        <v>132</v>
      </c>
      <c r="R7" s="4">
        <v>1</v>
      </c>
      <c r="S7" s="3">
        <v>4</v>
      </c>
      <c r="T7" s="4">
        <v>1</v>
      </c>
      <c r="U7" s="3">
        <v>7.7</v>
      </c>
      <c r="V7" s="4">
        <v>70</v>
      </c>
      <c r="W7" s="3">
        <v>12.2</v>
      </c>
      <c r="X7" s="4">
        <v>70</v>
      </c>
      <c r="Y7" s="3">
        <v>-3</v>
      </c>
      <c r="Z7" s="4">
        <v>1</v>
      </c>
      <c r="AA7" s="3">
        <v>4</v>
      </c>
      <c r="AB7" s="4">
        <v>1</v>
      </c>
    </row>
    <row r="8" spans="1:28" ht="18.75">
      <c r="A8" s="3" t="s">
        <v>949</v>
      </c>
      <c r="B8" s="4">
        <v>68</v>
      </c>
      <c r="C8" s="3">
        <v>159</v>
      </c>
      <c r="D8" s="4">
        <v>2</v>
      </c>
      <c r="E8" s="3">
        <v>7</v>
      </c>
      <c r="F8" s="4">
        <v>2</v>
      </c>
      <c r="G8" s="3">
        <v>7.2</v>
      </c>
      <c r="H8" s="4">
        <v>69</v>
      </c>
      <c r="I8" s="3">
        <v>11.3</v>
      </c>
      <c r="J8" s="4">
        <v>69</v>
      </c>
      <c r="K8" s="3">
        <v>-4</v>
      </c>
      <c r="L8" s="4">
        <v>2</v>
      </c>
      <c r="M8" s="3" t="s">
        <v>15</v>
      </c>
      <c r="N8" s="4">
        <v>2</v>
      </c>
      <c r="O8" s="3" t="s">
        <v>782</v>
      </c>
      <c r="P8" s="4">
        <v>68</v>
      </c>
      <c r="Q8" s="3">
        <v>135</v>
      </c>
      <c r="R8" s="4">
        <v>2</v>
      </c>
      <c r="S8" s="3">
        <v>5</v>
      </c>
      <c r="T8" s="4">
        <v>2</v>
      </c>
      <c r="U8" s="3">
        <v>7.8</v>
      </c>
      <c r="V8" s="4">
        <v>69</v>
      </c>
      <c r="W8" s="3">
        <v>12.3</v>
      </c>
      <c r="X8" s="4">
        <v>69</v>
      </c>
      <c r="Y8" s="3">
        <v>-2</v>
      </c>
      <c r="Z8" s="4">
        <v>2</v>
      </c>
      <c r="AA8" s="3">
        <v>5</v>
      </c>
      <c r="AB8" s="4">
        <v>2</v>
      </c>
    </row>
    <row r="9" spans="1:28" ht="18.75">
      <c r="A9" s="3" t="s">
        <v>933</v>
      </c>
      <c r="B9" s="4">
        <v>67</v>
      </c>
      <c r="C9" s="3">
        <v>163</v>
      </c>
      <c r="D9" s="4">
        <v>3</v>
      </c>
      <c r="E9" s="3">
        <v>8</v>
      </c>
      <c r="F9" s="4">
        <v>3</v>
      </c>
      <c r="G9" s="3">
        <v>7.3</v>
      </c>
      <c r="H9" s="4">
        <v>68</v>
      </c>
      <c r="I9" s="3">
        <v>11.4</v>
      </c>
      <c r="J9" s="4">
        <v>68</v>
      </c>
      <c r="K9" s="3">
        <v>-3</v>
      </c>
      <c r="L9" s="4">
        <v>3</v>
      </c>
      <c r="M9" s="3" t="s">
        <v>15</v>
      </c>
      <c r="N9" s="4">
        <v>3</v>
      </c>
      <c r="O9" s="3" t="s">
        <v>783</v>
      </c>
      <c r="P9" s="4">
        <v>67</v>
      </c>
      <c r="Q9" s="3">
        <v>138</v>
      </c>
      <c r="R9" s="4">
        <v>3</v>
      </c>
      <c r="S9" s="3">
        <v>6</v>
      </c>
      <c r="T9" s="4">
        <v>3</v>
      </c>
      <c r="U9" s="3">
        <v>7.9</v>
      </c>
      <c r="V9" s="4">
        <v>68</v>
      </c>
      <c r="W9" s="3">
        <v>12.4</v>
      </c>
      <c r="X9" s="4">
        <v>69</v>
      </c>
      <c r="Y9" s="3">
        <v>-1</v>
      </c>
      <c r="Z9" s="4">
        <v>3</v>
      </c>
      <c r="AA9" s="3">
        <v>6</v>
      </c>
      <c r="AB9" s="4">
        <v>3</v>
      </c>
    </row>
    <row r="10" spans="1:28" ht="18.75">
      <c r="A10" s="3" t="s">
        <v>934</v>
      </c>
      <c r="B10" s="4">
        <v>66</v>
      </c>
      <c r="C10" s="3">
        <v>167</v>
      </c>
      <c r="D10" s="4">
        <v>4</v>
      </c>
      <c r="E10" s="3">
        <v>9</v>
      </c>
      <c r="F10" s="4">
        <v>4</v>
      </c>
      <c r="G10" s="3" t="s">
        <v>17</v>
      </c>
      <c r="H10" s="4">
        <v>67</v>
      </c>
      <c r="I10" s="3">
        <v>11.5</v>
      </c>
      <c r="J10" s="4">
        <v>67</v>
      </c>
      <c r="K10" s="3">
        <v>-2</v>
      </c>
      <c r="L10" s="4">
        <v>4</v>
      </c>
      <c r="M10" s="3">
        <v>3</v>
      </c>
      <c r="N10" s="4">
        <v>4</v>
      </c>
      <c r="O10" s="3" t="s">
        <v>784</v>
      </c>
      <c r="P10" s="4">
        <v>66</v>
      </c>
      <c r="Q10" s="3">
        <v>141</v>
      </c>
      <c r="R10" s="4">
        <v>4</v>
      </c>
      <c r="S10" s="3">
        <v>7</v>
      </c>
      <c r="T10" s="4">
        <v>4</v>
      </c>
      <c r="U10" s="3">
        <v>8</v>
      </c>
      <c r="V10" s="4">
        <v>67</v>
      </c>
      <c r="W10" s="3">
        <v>12.5</v>
      </c>
      <c r="X10" s="4">
        <v>68</v>
      </c>
      <c r="Y10" s="3">
        <v>0</v>
      </c>
      <c r="Z10" s="4">
        <v>4</v>
      </c>
      <c r="AA10" s="3">
        <v>7</v>
      </c>
      <c r="AB10" s="4">
        <v>4</v>
      </c>
    </row>
    <row r="11" spans="1:28" ht="18.75">
      <c r="A11" s="3" t="s">
        <v>935</v>
      </c>
      <c r="B11" s="4">
        <v>65</v>
      </c>
      <c r="C11" s="3">
        <v>170</v>
      </c>
      <c r="D11" s="4">
        <v>5</v>
      </c>
      <c r="E11" s="3">
        <v>10</v>
      </c>
      <c r="F11" s="4">
        <v>5</v>
      </c>
      <c r="G11" s="3">
        <v>7.4</v>
      </c>
      <c r="H11" s="4">
        <v>66</v>
      </c>
      <c r="I11" s="3">
        <v>11.6</v>
      </c>
      <c r="J11" s="4">
        <v>66</v>
      </c>
      <c r="K11" s="3" t="s">
        <v>15</v>
      </c>
      <c r="L11" s="4">
        <v>5</v>
      </c>
      <c r="M11" s="3" t="s">
        <v>15</v>
      </c>
      <c r="N11" s="4">
        <v>5</v>
      </c>
      <c r="O11" s="3" t="s">
        <v>785</v>
      </c>
      <c r="P11" s="4">
        <v>65</v>
      </c>
      <c r="Q11" s="3">
        <v>144</v>
      </c>
      <c r="R11" s="4">
        <v>5</v>
      </c>
      <c r="S11" s="3">
        <v>8</v>
      </c>
      <c r="T11" s="4">
        <v>5</v>
      </c>
      <c r="U11" s="3">
        <v>8.1</v>
      </c>
      <c r="V11" s="4">
        <v>66</v>
      </c>
      <c r="W11" s="3">
        <v>12.6</v>
      </c>
      <c r="X11" s="4">
        <v>68</v>
      </c>
      <c r="Y11" s="3">
        <v>1</v>
      </c>
      <c r="Z11" s="4">
        <v>5</v>
      </c>
      <c r="AA11" s="3">
        <v>8</v>
      </c>
      <c r="AB11" s="4">
        <v>5</v>
      </c>
    </row>
    <row r="12" spans="1:28" ht="18.75">
      <c r="A12" s="3" t="s">
        <v>936</v>
      </c>
      <c r="B12" s="4">
        <v>64</v>
      </c>
      <c r="C12" s="3">
        <v>173</v>
      </c>
      <c r="D12" s="4">
        <v>6</v>
      </c>
      <c r="E12" s="3">
        <v>11</v>
      </c>
      <c r="F12" s="4">
        <v>6</v>
      </c>
      <c r="G12" s="3" t="s">
        <v>17</v>
      </c>
      <c r="H12" s="4">
        <v>65</v>
      </c>
      <c r="I12" s="3">
        <v>11.7</v>
      </c>
      <c r="J12" s="4">
        <v>65</v>
      </c>
      <c r="K12" s="3">
        <v>-1</v>
      </c>
      <c r="L12" s="4">
        <v>6</v>
      </c>
      <c r="M12" s="3" t="s">
        <v>15</v>
      </c>
      <c r="N12" s="4">
        <v>6</v>
      </c>
      <c r="O12" s="3" t="s">
        <v>786</v>
      </c>
      <c r="P12" s="4">
        <v>64</v>
      </c>
      <c r="Q12" s="3">
        <v>147</v>
      </c>
      <c r="R12" s="4">
        <v>6</v>
      </c>
      <c r="S12" s="3">
        <v>9</v>
      </c>
      <c r="T12" s="4">
        <v>6</v>
      </c>
      <c r="U12" s="3">
        <v>8.1999999999999993</v>
      </c>
      <c r="V12" s="4">
        <v>65</v>
      </c>
      <c r="W12" s="3">
        <v>12.7</v>
      </c>
      <c r="X12" s="4">
        <v>67</v>
      </c>
      <c r="Y12" s="3">
        <v>2</v>
      </c>
      <c r="Z12" s="4">
        <v>6</v>
      </c>
      <c r="AA12" s="3">
        <v>9</v>
      </c>
      <c r="AB12" s="4">
        <v>6</v>
      </c>
    </row>
    <row r="13" spans="1:28" ht="18.75">
      <c r="A13" s="3" t="s">
        <v>937</v>
      </c>
      <c r="B13" s="4">
        <v>63</v>
      </c>
      <c r="C13" s="3">
        <v>176</v>
      </c>
      <c r="D13" s="4">
        <v>7</v>
      </c>
      <c r="E13" s="3">
        <v>12</v>
      </c>
      <c r="F13" s="4">
        <v>7</v>
      </c>
      <c r="G13" s="3">
        <v>7.5</v>
      </c>
      <c r="H13" s="4">
        <v>64</v>
      </c>
      <c r="I13" s="3">
        <v>11.8</v>
      </c>
      <c r="J13" s="4">
        <v>64</v>
      </c>
      <c r="K13" s="3" t="s">
        <v>15</v>
      </c>
      <c r="L13" s="4">
        <v>7</v>
      </c>
      <c r="M13" s="3">
        <v>4</v>
      </c>
      <c r="N13" s="4">
        <v>7</v>
      </c>
      <c r="O13" s="3" t="s">
        <v>787</v>
      </c>
      <c r="P13" s="4">
        <v>63</v>
      </c>
      <c r="Q13" s="3">
        <v>149</v>
      </c>
      <c r="R13" s="4">
        <v>7</v>
      </c>
      <c r="S13" s="3">
        <v>10</v>
      </c>
      <c r="T13" s="4">
        <v>7</v>
      </c>
      <c r="U13" s="3">
        <v>8.3000000000000007</v>
      </c>
      <c r="V13" s="4">
        <v>64</v>
      </c>
      <c r="W13" s="3">
        <v>12.8</v>
      </c>
      <c r="X13" s="4">
        <v>67</v>
      </c>
      <c r="Y13" s="3">
        <v>3</v>
      </c>
      <c r="Z13" s="4">
        <v>7</v>
      </c>
      <c r="AA13" s="3">
        <v>10</v>
      </c>
      <c r="AB13" s="4">
        <v>7</v>
      </c>
    </row>
    <row r="14" spans="1:28" ht="18.75">
      <c r="A14" s="3" t="s">
        <v>835</v>
      </c>
      <c r="B14" s="4">
        <v>62</v>
      </c>
      <c r="C14" s="3">
        <v>179</v>
      </c>
      <c r="D14" s="4">
        <v>8</v>
      </c>
      <c r="E14" s="3">
        <v>13</v>
      </c>
      <c r="F14" s="4">
        <v>8</v>
      </c>
      <c r="G14" s="3" t="s">
        <v>17</v>
      </c>
      <c r="H14" s="4">
        <v>63</v>
      </c>
      <c r="I14" s="3">
        <v>11.9</v>
      </c>
      <c r="J14" s="4">
        <v>63</v>
      </c>
      <c r="K14" s="3">
        <v>0</v>
      </c>
      <c r="L14" s="4">
        <v>8</v>
      </c>
      <c r="M14" s="3" t="s">
        <v>15</v>
      </c>
      <c r="N14" s="4">
        <v>8</v>
      </c>
      <c r="O14" s="3" t="s">
        <v>788</v>
      </c>
      <c r="P14" s="4">
        <v>62</v>
      </c>
      <c r="Q14" s="3">
        <v>151</v>
      </c>
      <c r="R14" s="4">
        <v>8</v>
      </c>
      <c r="S14" s="3">
        <v>11</v>
      </c>
      <c r="T14" s="4">
        <v>8</v>
      </c>
      <c r="U14" s="3">
        <v>8.4</v>
      </c>
      <c r="V14" s="4">
        <v>63</v>
      </c>
      <c r="W14" s="3">
        <v>12.9</v>
      </c>
      <c r="X14" s="4">
        <v>66</v>
      </c>
      <c r="Y14" s="3">
        <v>4</v>
      </c>
      <c r="Z14" s="4">
        <v>8</v>
      </c>
      <c r="AA14" s="3">
        <v>11</v>
      </c>
      <c r="AB14" s="4">
        <v>8</v>
      </c>
    </row>
    <row r="15" spans="1:28" ht="18.75">
      <c r="A15" s="3" t="s">
        <v>836</v>
      </c>
      <c r="B15" s="4">
        <v>61</v>
      </c>
      <c r="C15" s="3">
        <v>182</v>
      </c>
      <c r="D15" s="4">
        <v>9</v>
      </c>
      <c r="E15" s="3">
        <v>14</v>
      </c>
      <c r="F15" s="4">
        <v>9</v>
      </c>
      <c r="G15" s="3">
        <v>7.6</v>
      </c>
      <c r="H15" s="4">
        <v>62</v>
      </c>
      <c r="I15" s="3">
        <v>12</v>
      </c>
      <c r="J15" s="4">
        <v>62</v>
      </c>
      <c r="K15" s="3" t="s">
        <v>15</v>
      </c>
      <c r="L15" s="4">
        <v>9</v>
      </c>
      <c r="M15" s="3" t="s">
        <v>15</v>
      </c>
      <c r="N15" s="4">
        <v>9</v>
      </c>
      <c r="O15" s="3" t="s">
        <v>789</v>
      </c>
      <c r="P15" s="4">
        <v>61</v>
      </c>
      <c r="Q15" s="3">
        <v>153</v>
      </c>
      <c r="R15" s="4">
        <v>9</v>
      </c>
      <c r="S15" s="3">
        <v>12</v>
      </c>
      <c r="T15" s="4">
        <v>9</v>
      </c>
      <c r="U15" s="3">
        <v>8.5</v>
      </c>
      <c r="V15" s="4">
        <v>62</v>
      </c>
      <c r="W15" s="3">
        <v>13</v>
      </c>
      <c r="X15" s="4">
        <v>66</v>
      </c>
      <c r="Y15" s="3" t="s">
        <v>15</v>
      </c>
      <c r="Z15" s="4">
        <v>9</v>
      </c>
      <c r="AA15" s="3">
        <v>12</v>
      </c>
      <c r="AB15" s="4">
        <v>9</v>
      </c>
    </row>
    <row r="16" spans="1:28" ht="18.75">
      <c r="A16" s="3" t="s">
        <v>837</v>
      </c>
      <c r="B16" s="4">
        <v>60</v>
      </c>
      <c r="C16" s="3">
        <v>185</v>
      </c>
      <c r="D16" s="4">
        <v>10</v>
      </c>
      <c r="E16" s="3">
        <v>15</v>
      </c>
      <c r="F16" s="4">
        <v>10</v>
      </c>
      <c r="G16" s="3" t="s">
        <v>17</v>
      </c>
      <c r="H16" s="4">
        <v>61</v>
      </c>
      <c r="I16" s="3">
        <v>12.1</v>
      </c>
      <c r="J16" s="4">
        <v>61</v>
      </c>
      <c r="K16" s="3">
        <v>1</v>
      </c>
      <c r="L16" s="4">
        <v>10</v>
      </c>
      <c r="M16" s="3">
        <v>5</v>
      </c>
      <c r="N16" s="4">
        <v>10</v>
      </c>
      <c r="O16" s="3" t="s">
        <v>790</v>
      </c>
      <c r="P16" s="4">
        <v>60</v>
      </c>
      <c r="Q16" s="3">
        <v>155</v>
      </c>
      <c r="R16" s="4">
        <v>10</v>
      </c>
      <c r="S16" s="3">
        <v>13</v>
      </c>
      <c r="T16" s="4">
        <v>10</v>
      </c>
      <c r="U16" s="3" t="s">
        <v>17</v>
      </c>
      <c r="V16" s="4">
        <v>61</v>
      </c>
      <c r="W16" s="3">
        <v>13.1</v>
      </c>
      <c r="X16" s="4">
        <v>65</v>
      </c>
      <c r="Y16" s="3">
        <v>5</v>
      </c>
      <c r="Z16" s="4">
        <v>10</v>
      </c>
      <c r="AA16" s="3">
        <v>13</v>
      </c>
      <c r="AB16" s="4">
        <v>10</v>
      </c>
    </row>
    <row r="17" spans="1:28" ht="18.75">
      <c r="A17" s="3" t="s">
        <v>838</v>
      </c>
      <c r="B17" s="4">
        <v>59</v>
      </c>
      <c r="C17" s="3">
        <v>187</v>
      </c>
      <c r="D17" s="4">
        <v>11</v>
      </c>
      <c r="E17" s="3">
        <v>16</v>
      </c>
      <c r="F17" s="4">
        <v>11</v>
      </c>
      <c r="G17" s="3">
        <v>7.7</v>
      </c>
      <c r="H17" s="4">
        <v>60</v>
      </c>
      <c r="I17" s="3">
        <v>12.2</v>
      </c>
      <c r="J17" s="4">
        <v>60</v>
      </c>
      <c r="K17" s="3" t="s">
        <v>15</v>
      </c>
      <c r="L17" s="4">
        <v>11</v>
      </c>
      <c r="M17" s="3" t="s">
        <v>17</v>
      </c>
      <c r="N17" s="4">
        <v>11</v>
      </c>
      <c r="O17" s="3" t="s">
        <v>791</v>
      </c>
      <c r="P17" s="4">
        <v>59</v>
      </c>
      <c r="Q17" s="3">
        <v>157</v>
      </c>
      <c r="R17" s="4">
        <v>11</v>
      </c>
      <c r="S17" s="3">
        <v>14</v>
      </c>
      <c r="T17" s="4">
        <v>11</v>
      </c>
      <c r="U17" s="3">
        <v>8.6</v>
      </c>
      <c r="V17" s="4">
        <v>60</v>
      </c>
      <c r="W17" s="3">
        <v>13.2</v>
      </c>
      <c r="X17" s="4">
        <v>65</v>
      </c>
      <c r="Y17" s="3" t="s">
        <v>15</v>
      </c>
      <c r="Z17" s="4">
        <v>11</v>
      </c>
      <c r="AA17" s="3" t="s">
        <v>15</v>
      </c>
      <c r="AB17" s="4">
        <v>11</v>
      </c>
    </row>
    <row r="18" spans="1:28" ht="18.75">
      <c r="A18" s="3" t="s">
        <v>839</v>
      </c>
      <c r="B18" s="4">
        <v>58</v>
      </c>
      <c r="C18" s="3">
        <v>189</v>
      </c>
      <c r="D18" s="4">
        <v>12</v>
      </c>
      <c r="E18" s="3">
        <v>17</v>
      </c>
      <c r="F18" s="4">
        <v>12</v>
      </c>
      <c r="G18" s="3" t="s">
        <v>17</v>
      </c>
      <c r="H18" s="4">
        <v>59</v>
      </c>
      <c r="I18" s="3">
        <v>12.3</v>
      </c>
      <c r="J18" s="4">
        <v>59</v>
      </c>
      <c r="K18" s="3">
        <v>2</v>
      </c>
      <c r="L18" s="4">
        <v>12</v>
      </c>
      <c r="M18" s="3" t="s">
        <v>15</v>
      </c>
      <c r="N18" s="4">
        <v>12</v>
      </c>
      <c r="O18" s="3" t="s">
        <v>792</v>
      </c>
      <c r="P18" s="4">
        <v>58</v>
      </c>
      <c r="Q18" s="3">
        <v>159</v>
      </c>
      <c r="R18" s="4">
        <v>12</v>
      </c>
      <c r="S18" s="3">
        <v>15</v>
      </c>
      <c r="T18" s="4">
        <v>12</v>
      </c>
      <c r="U18" s="3" t="s">
        <v>17</v>
      </c>
      <c r="V18" s="4">
        <v>59</v>
      </c>
      <c r="W18" s="3">
        <v>13.3</v>
      </c>
      <c r="X18" s="4">
        <v>64</v>
      </c>
      <c r="Y18" s="3">
        <v>6</v>
      </c>
      <c r="Z18" s="4">
        <v>12</v>
      </c>
      <c r="AA18" s="3">
        <v>14</v>
      </c>
      <c r="AB18" s="4">
        <v>12</v>
      </c>
    </row>
    <row r="19" spans="1:28" ht="18.75">
      <c r="A19" s="3" t="s">
        <v>840</v>
      </c>
      <c r="B19" s="4">
        <v>57</v>
      </c>
      <c r="C19" s="3">
        <v>191</v>
      </c>
      <c r="D19" s="4">
        <v>13</v>
      </c>
      <c r="E19" s="3">
        <v>18</v>
      </c>
      <c r="F19" s="4">
        <v>13</v>
      </c>
      <c r="G19" s="3">
        <v>7.8</v>
      </c>
      <c r="H19" s="4">
        <v>58</v>
      </c>
      <c r="I19" s="3">
        <v>12.4</v>
      </c>
      <c r="J19" s="4">
        <v>58</v>
      </c>
      <c r="K19" s="3" t="s">
        <v>15</v>
      </c>
      <c r="L19" s="4">
        <v>13</v>
      </c>
      <c r="M19" s="3">
        <v>6</v>
      </c>
      <c r="N19" s="4">
        <v>13</v>
      </c>
      <c r="O19" s="3" t="s">
        <v>793</v>
      </c>
      <c r="P19" s="4">
        <v>57</v>
      </c>
      <c r="Q19" s="3">
        <v>161</v>
      </c>
      <c r="R19" s="4">
        <v>13</v>
      </c>
      <c r="S19" s="3">
        <v>16</v>
      </c>
      <c r="T19" s="4">
        <v>13</v>
      </c>
      <c r="U19" s="3">
        <v>8.6999999999999993</v>
      </c>
      <c r="V19" s="4">
        <v>58</v>
      </c>
      <c r="W19" s="3">
        <v>13.4</v>
      </c>
      <c r="X19" s="4">
        <v>64</v>
      </c>
      <c r="Y19" s="3" t="s">
        <v>15</v>
      </c>
      <c r="Z19" s="4">
        <v>13</v>
      </c>
      <c r="AA19" s="3" t="s">
        <v>15</v>
      </c>
      <c r="AB19" s="4">
        <v>13</v>
      </c>
    </row>
    <row r="20" spans="1:28" ht="18.75">
      <c r="A20" s="3" t="s">
        <v>841</v>
      </c>
      <c r="B20" s="4">
        <v>56</v>
      </c>
      <c r="C20" s="3">
        <v>193</v>
      </c>
      <c r="D20" s="4">
        <v>14</v>
      </c>
      <c r="E20" s="3">
        <v>19</v>
      </c>
      <c r="F20" s="4">
        <v>14</v>
      </c>
      <c r="G20" s="3" t="s">
        <v>17</v>
      </c>
      <c r="H20" s="4">
        <v>57</v>
      </c>
      <c r="I20" s="3">
        <v>12.5</v>
      </c>
      <c r="J20" s="4">
        <v>57</v>
      </c>
      <c r="K20" s="3">
        <v>3</v>
      </c>
      <c r="L20" s="4">
        <v>14</v>
      </c>
      <c r="M20" s="3" t="s">
        <v>15</v>
      </c>
      <c r="N20" s="4">
        <v>14</v>
      </c>
      <c r="O20" s="3" t="s">
        <v>794</v>
      </c>
      <c r="P20" s="4">
        <v>56</v>
      </c>
      <c r="Q20" s="3">
        <v>163</v>
      </c>
      <c r="R20" s="4">
        <v>14</v>
      </c>
      <c r="S20" s="3">
        <v>17</v>
      </c>
      <c r="T20" s="4">
        <v>14</v>
      </c>
      <c r="U20" s="3" t="s">
        <v>107</v>
      </c>
      <c r="V20" s="4">
        <v>57</v>
      </c>
      <c r="W20" s="3">
        <v>13.5</v>
      </c>
      <c r="X20" s="4">
        <v>63</v>
      </c>
      <c r="Y20" s="3">
        <v>7</v>
      </c>
      <c r="Z20" s="4">
        <v>14</v>
      </c>
      <c r="AA20" s="3">
        <v>15</v>
      </c>
      <c r="AB20" s="4">
        <v>14</v>
      </c>
    </row>
    <row r="21" spans="1:28" ht="18.75">
      <c r="A21" s="3" t="s">
        <v>842</v>
      </c>
      <c r="B21" s="4">
        <v>55</v>
      </c>
      <c r="C21" s="3">
        <v>195</v>
      </c>
      <c r="D21" s="4">
        <v>15</v>
      </c>
      <c r="E21" s="3">
        <v>20</v>
      </c>
      <c r="F21" s="4">
        <v>15</v>
      </c>
      <c r="G21" s="3">
        <v>7.9</v>
      </c>
      <c r="H21" s="4">
        <v>56</v>
      </c>
      <c r="I21" s="3">
        <v>12.6</v>
      </c>
      <c r="J21" s="4">
        <v>56</v>
      </c>
      <c r="K21" s="3" t="s">
        <v>15</v>
      </c>
      <c r="L21" s="4">
        <v>15</v>
      </c>
      <c r="M21" s="3" t="s">
        <v>17</v>
      </c>
      <c r="N21" s="4">
        <v>15</v>
      </c>
      <c r="O21" s="3" t="s">
        <v>795</v>
      </c>
      <c r="P21" s="4">
        <v>55</v>
      </c>
      <c r="Q21" s="3">
        <v>165</v>
      </c>
      <c r="R21" s="4">
        <v>15</v>
      </c>
      <c r="S21" s="3">
        <v>18</v>
      </c>
      <c r="T21" s="4">
        <v>15</v>
      </c>
      <c r="U21" s="3">
        <v>8.8000000000000007</v>
      </c>
      <c r="V21" s="4">
        <v>56</v>
      </c>
      <c r="W21" s="3">
        <v>13.6</v>
      </c>
      <c r="X21" s="4">
        <v>63</v>
      </c>
      <c r="Y21" s="3" t="s">
        <v>15</v>
      </c>
      <c r="Z21" s="4">
        <v>15</v>
      </c>
      <c r="AA21" s="3" t="s">
        <v>15</v>
      </c>
      <c r="AB21" s="4">
        <v>15</v>
      </c>
    </row>
    <row r="22" spans="1:28" ht="18.75">
      <c r="A22" s="3" t="s">
        <v>843</v>
      </c>
      <c r="B22" s="4">
        <v>54</v>
      </c>
      <c r="C22" s="3">
        <v>197</v>
      </c>
      <c r="D22" s="4">
        <v>16</v>
      </c>
      <c r="E22" s="3">
        <v>21</v>
      </c>
      <c r="F22" s="4">
        <v>16</v>
      </c>
      <c r="G22" s="3" t="s">
        <v>17</v>
      </c>
      <c r="H22" s="4">
        <v>55</v>
      </c>
      <c r="I22" s="3">
        <v>12.7</v>
      </c>
      <c r="J22" s="4">
        <v>55</v>
      </c>
      <c r="K22" s="3">
        <v>4</v>
      </c>
      <c r="L22" s="4">
        <v>16</v>
      </c>
      <c r="M22" s="3">
        <v>7</v>
      </c>
      <c r="N22" s="4">
        <v>16</v>
      </c>
      <c r="O22" s="3" t="s">
        <v>796</v>
      </c>
      <c r="P22" s="4">
        <v>54</v>
      </c>
      <c r="Q22" s="3">
        <v>167</v>
      </c>
      <c r="R22" s="4">
        <v>16</v>
      </c>
      <c r="S22" s="3">
        <v>19</v>
      </c>
      <c r="T22" s="4">
        <v>16</v>
      </c>
      <c r="U22" s="3" t="s">
        <v>17</v>
      </c>
      <c r="V22" s="4">
        <v>55</v>
      </c>
      <c r="W22" s="3">
        <v>13.7</v>
      </c>
      <c r="X22" s="4">
        <v>62</v>
      </c>
      <c r="Y22" s="3">
        <v>8</v>
      </c>
      <c r="Z22" s="4">
        <v>16</v>
      </c>
      <c r="AA22" s="3">
        <v>16</v>
      </c>
      <c r="AB22" s="4">
        <v>16</v>
      </c>
    </row>
    <row r="23" spans="1:28" ht="18.75">
      <c r="A23" s="3" t="s">
        <v>950</v>
      </c>
      <c r="B23" s="4">
        <v>53</v>
      </c>
      <c r="C23" s="3">
        <v>199</v>
      </c>
      <c r="D23" s="4">
        <v>17</v>
      </c>
      <c r="E23" s="3">
        <v>22</v>
      </c>
      <c r="F23" s="4">
        <v>17</v>
      </c>
      <c r="G23" s="3">
        <v>8</v>
      </c>
      <c r="H23" s="4">
        <v>54</v>
      </c>
      <c r="I23" s="3">
        <v>12.8</v>
      </c>
      <c r="J23" s="4">
        <v>54</v>
      </c>
      <c r="K23" s="3" t="s">
        <v>15</v>
      </c>
      <c r="L23" s="4">
        <v>17</v>
      </c>
      <c r="M23" s="3" t="s">
        <v>15</v>
      </c>
      <c r="N23" s="4">
        <v>17</v>
      </c>
      <c r="O23" s="3" t="s">
        <v>797</v>
      </c>
      <c r="P23" s="4">
        <v>53</v>
      </c>
      <c r="Q23" s="3">
        <v>169</v>
      </c>
      <c r="R23" s="4">
        <v>17</v>
      </c>
      <c r="S23" s="3">
        <v>20</v>
      </c>
      <c r="T23" s="4">
        <v>17</v>
      </c>
      <c r="U23" s="3">
        <v>8.9</v>
      </c>
      <c r="V23" s="4">
        <v>54</v>
      </c>
      <c r="W23" s="3">
        <v>13.8</v>
      </c>
      <c r="X23" s="4">
        <v>62</v>
      </c>
      <c r="Y23" s="3" t="s">
        <v>15</v>
      </c>
      <c r="Z23" s="4">
        <v>17</v>
      </c>
      <c r="AA23" s="3" t="s">
        <v>15</v>
      </c>
      <c r="AB23" s="4">
        <v>17</v>
      </c>
    </row>
    <row r="24" spans="1:28" ht="18.75">
      <c r="A24" s="3" t="s">
        <v>951</v>
      </c>
      <c r="B24" s="4">
        <v>52</v>
      </c>
      <c r="C24" s="3">
        <v>201</v>
      </c>
      <c r="D24" s="4">
        <v>18</v>
      </c>
      <c r="E24" s="3">
        <v>23</v>
      </c>
      <c r="F24" s="4">
        <v>18</v>
      </c>
      <c r="G24" s="3" t="s">
        <v>17</v>
      </c>
      <c r="H24" s="4">
        <v>53</v>
      </c>
      <c r="I24" s="3">
        <v>12.9</v>
      </c>
      <c r="J24" s="4">
        <v>53</v>
      </c>
      <c r="K24" s="3">
        <v>5</v>
      </c>
      <c r="L24" s="4">
        <v>18</v>
      </c>
      <c r="M24" s="3" t="s">
        <v>17</v>
      </c>
      <c r="N24" s="4">
        <v>18</v>
      </c>
      <c r="O24" s="3" t="s">
        <v>599</v>
      </c>
      <c r="P24" s="4">
        <v>52</v>
      </c>
      <c r="Q24" s="3">
        <v>171</v>
      </c>
      <c r="R24" s="4">
        <v>18</v>
      </c>
      <c r="S24" s="3" t="s">
        <v>17</v>
      </c>
      <c r="T24" s="4">
        <v>18</v>
      </c>
      <c r="U24" s="3" t="s">
        <v>17</v>
      </c>
      <c r="V24" s="4">
        <v>53</v>
      </c>
      <c r="W24" s="3">
        <v>13.9</v>
      </c>
      <c r="X24" s="4">
        <v>61</v>
      </c>
      <c r="Y24" s="3">
        <v>9</v>
      </c>
      <c r="Z24" s="4">
        <v>18</v>
      </c>
      <c r="AA24" s="3">
        <v>17</v>
      </c>
      <c r="AB24" s="4">
        <v>18</v>
      </c>
    </row>
    <row r="25" spans="1:28" ht="18.75">
      <c r="A25" s="3" t="s">
        <v>952</v>
      </c>
      <c r="B25" s="4">
        <v>51</v>
      </c>
      <c r="C25" s="3">
        <v>203</v>
      </c>
      <c r="D25" s="4">
        <v>19</v>
      </c>
      <c r="E25" s="3" t="s">
        <v>17</v>
      </c>
      <c r="F25" s="4">
        <v>19</v>
      </c>
      <c r="G25" s="3">
        <v>8.1</v>
      </c>
      <c r="H25" s="4">
        <v>52</v>
      </c>
      <c r="I25" s="3">
        <v>13</v>
      </c>
      <c r="J25" s="4">
        <v>52</v>
      </c>
      <c r="K25" s="3" t="s">
        <v>15</v>
      </c>
      <c r="L25" s="4">
        <v>19</v>
      </c>
      <c r="M25" s="3">
        <v>8</v>
      </c>
      <c r="N25" s="4">
        <v>19</v>
      </c>
      <c r="O25" s="3" t="s">
        <v>798</v>
      </c>
      <c r="P25" s="4">
        <v>51</v>
      </c>
      <c r="Q25" s="3">
        <v>173</v>
      </c>
      <c r="R25" s="4">
        <v>19</v>
      </c>
      <c r="S25" s="3">
        <v>21</v>
      </c>
      <c r="T25" s="4">
        <v>19</v>
      </c>
      <c r="U25" s="3">
        <v>9</v>
      </c>
      <c r="V25" s="4">
        <v>52</v>
      </c>
      <c r="W25" s="3">
        <v>14</v>
      </c>
      <c r="X25" s="4">
        <v>60</v>
      </c>
      <c r="Y25" s="3" t="s">
        <v>15</v>
      </c>
      <c r="Z25" s="4">
        <v>19</v>
      </c>
      <c r="AA25" s="3" t="s">
        <v>15</v>
      </c>
      <c r="AB25" s="4">
        <v>19</v>
      </c>
    </row>
    <row r="26" spans="1:28" ht="18.75">
      <c r="A26" s="3" t="s">
        <v>953</v>
      </c>
      <c r="B26" s="4">
        <v>50</v>
      </c>
      <c r="C26" s="3">
        <v>205</v>
      </c>
      <c r="D26" s="4">
        <v>20</v>
      </c>
      <c r="E26" s="3">
        <v>24</v>
      </c>
      <c r="F26" s="4">
        <v>20</v>
      </c>
      <c r="G26" s="3" t="s">
        <v>17</v>
      </c>
      <c r="H26" s="4">
        <v>51</v>
      </c>
      <c r="I26" s="3">
        <v>13.1</v>
      </c>
      <c r="J26" s="4">
        <v>51</v>
      </c>
      <c r="K26" s="3">
        <v>6</v>
      </c>
      <c r="L26" s="4">
        <v>20</v>
      </c>
      <c r="M26" s="3" t="s">
        <v>17</v>
      </c>
      <c r="N26" s="4">
        <v>20</v>
      </c>
      <c r="O26" s="3" t="s">
        <v>799</v>
      </c>
      <c r="P26" s="4">
        <v>50</v>
      </c>
      <c r="Q26" s="3">
        <v>175</v>
      </c>
      <c r="R26" s="4">
        <v>20</v>
      </c>
      <c r="S26" s="3" t="s">
        <v>17</v>
      </c>
      <c r="T26" s="4">
        <v>20</v>
      </c>
      <c r="U26" s="3" t="s">
        <v>17</v>
      </c>
      <c r="V26" s="4">
        <v>51</v>
      </c>
      <c r="W26" s="3">
        <v>14.1</v>
      </c>
      <c r="X26" s="4">
        <v>59</v>
      </c>
      <c r="Y26" s="3">
        <v>10</v>
      </c>
      <c r="Z26" s="4">
        <v>20</v>
      </c>
      <c r="AA26" s="3">
        <v>18</v>
      </c>
      <c r="AB26" s="4">
        <v>20</v>
      </c>
    </row>
    <row r="27" spans="1:28" ht="18.75">
      <c r="A27" s="3" t="s">
        <v>954</v>
      </c>
      <c r="B27" s="4">
        <v>49</v>
      </c>
      <c r="C27" s="3">
        <v>207</v>
      </c>
      <c r="D27" s="4">
        <v>21</v>
      </c>
      <c r="E27" s="3" t="s">
        <v>15</v>
      </c>
      <c r="F27" s="4">
        <v>21</v>
      </c>
      <c r="G27" s="3">
        <v>8.1999999999999993</v>
      </c>
      <c r="H27" s="4">
        <v>50</v>
      </c>
      <c r="I27" s="3">
        <v>13.2</v>
      </c>
      <c r="J27" s="4">
        <v>50</v>
      </c>
      <c r="K27" s="3" t="s">
        <v>15</v>
      </c>
      <c r="L27" s="4">
        <v>21</v>
      </c>
      <c r="M27" s="3" t="s">
        <v>15</v>
      </c>
      <c r="N27" s="4">
        <v>21</v>
      </c>
      <c r="O27" s="3" t="s">
        <v>800</v>
      </c>
      <c r="P27" s="4">
        <v>49</v>
      </c>
      <c r="Q27" s="3">
        <v>177</v>
      </c>
      <c r="R27" s="4">
        <v>21</v>
      </c>
      <c r="S27" s="3">
        <v>22</v>
      </c>
      <c r="T27" s="4">
        <v>21</v>
      </c>
      <c r="U27" s="3">
        <v>9.1</v>
      </c>
      <c r="V27" s="4">
        <v>50</v>
      </c>
      <c r="W27" s="3">
        <v>14.2</v>
      </c>
      <c r="X27" s="4">
        <v>58</v>
      </c>
      <c r="Y27" s="3" t="s">
        <v>15</v>
      </c>
      <c r="Z27" s="4">
        <v>21</v>
      </c>
      <c r="AA27" s="3" t="s">
        <v>15</v>
      </c>
      <c r="AB27" s="4">
        <v>21</v>
      </c>
    </row>
    <row r="28" spans="1:28" ht="18.75">
      <c r="A28" s="3" t="s">
        <v>955</v>
      </c>
      <c r="B28" s="4">
        <v>48</v>
      </c>
      <c r="C28" s="3">
        <v>209</v>
      </c>
      <c r="D28" s="4">
        <v>22</v>
      </c>
      <c r="E28" s="3">
        <v>25</v>
      </c>
      <c r="F28" s="4">
        <v>22</v>
      </c>
      <c r="G28" s="3" t="s">
        <v>17</v>
      </c>
      <c r="H28" s="4">
        <v>49</v>
      </c>
      <c r="I28" s="3" t="s">
        <v>17</v>
      </c>
      <c r="J28" s="4">
        <v>49</v>
      </c>
      <c r="K28" s="3">
        <v>7</v>
      </c>
      <c r="L28" s="4">
        <v>22</v>
      </c>
      <c r="M28" s="3">
        <v>9</v>
      </c>
      <c r="N28" s="4">
        <v>22</v>
      </c>
      <c r="O28" s="3" t="s">
        <v>801</v>
      </c>
      <c r="P28" s="4">
        <v>48</v>
      </c>
      <c r="Q28" s="3">
        <v>179</v>
      </c>
      <c r="R28" s="4">
        <v>22</v>
      </c>
      <c r="S28" s="3" t="s">
        <v>17</v>
      </c>
      <c r="T28" s="4">
        <v>22</v>
      </c>
      <c r="U28" s="3" t="s">
        <v>17</v>
      </c>
      <c r="V28" s="4">
        <v>49</v>
      </c>
      <c r="W28" s="3">
        <v>14.3</v>
      </c>
      <c r="X28" s="4">
        <v>57</v>
      </c>
      <c r="Y28" s="3">
        <v>11</v>
      </c>
      <c r="Z28" s="4">
        <v>22</v>
      </c>
      <c r="AA28" s="3">
        <v>19</v>
      </c>
      <c r="AB28" s="4">
        <v>22</v>
      </c>
    </row>
    <row r="29" spans="1:28" ht="18.75">
      <c r="A29" s="3" t="s">
        <v>956</v>
      </c>
      <c r="B29" s="4">
        <v>47</v>
      </c>
      <c r="C29" s="3">
        <v>211</v>
      </c>
      <c r="D29" s="4">
        <v>23</v>
      </c>
      <c r="E29" s="3" t="s">
        <v>17</v>
      </c>
      <c r="F29" s="4">
        <v>23</v>
      </c>
      <c r="G29" s="3" t="s">
        <v>17</v>
      </c>
      <c r="H29" s="4">
        <v>48</v>
      </c>
      <c r="I29" s="3">
        <v>13.3</v>
      </c>
      <c r="J29" s="4">
        <v>48</v>
      </c>
      <c r="K29" s="3" t="s">
        <v>17</v>
      </c>
      <c r="L29" s="4">
        <v>23</v>
      </c>
      <c r="M29" s="3" t="s">
        <v>17</v>
      </c>
      <c r="N29" s="4">
        <v>23</v>
      </c>
      <c r="O29" s="3" t="s">
        <v>802</v>
      </c>
      <c r="P29" s="4">
        <v>47</v>
      </c>
      <c r="Q29" s="3">
        <v>181</v>
      </c>
      <c r="R29" s="4">
        <v>23</v>
      </c>
      <c r="S29" s="3">
        <v>23</v>
      </c>
      <c r="T29" s="4">
        <v>23</v>
      </c>
      <c r="U29" s="3" t="s">
        <v>17</v>
      </c>
      <c r="V29" s="4">
        <v>48</v>
      </c>
      <c r="W29" s="3">
        <v>14.4</v>
      </c>
      <c r="X29" s="4">
        <v>56</v>
      </c>
      <c r="Y29" s="3" t="s">
        <v>17</v>
      </c>
      <c r="Z29" s="4">
        <v>23</v>
      </c>
      <c r="AA29" s="3" t="s">
        <v>15</v>
      </c>
      <c r="AB29" s="4">
        <v>23</v>
      </c>
    </row>
    <row r="30" spans="1:28" ht="18.75">
      <c r="A30" s="3" t="s">
        <v>957</v>
      </c>
      <c r="B30" s="4">
        <v>46</v>
      </c>
      <c r="C30" s="3">
        <v>213</v>
      </c>
      <c r="D30" s="4">
        <v>24</v>
      </c>
      <c r="E30" s="3">
        <v>26</v>
      </c>
      <c r="F30" s="4">
        <v>24</v>
      </c>
      <c r="G30" s="3">
        <v>8.3000000000000007</v>
      </c>
      <c r="H30" s="4">
        <v>47</v>
      </c>
      <c r="I30" s="3" t="s">
        <v>17</v>
      </c>
      <c r="J30" s="4">
        <v>47</v>
      </c>
      <c r="K30" s="3">
        <v>8</v>
      </c>
      <c r="L30" s="4">
        <v>24</v>
      </c>
      <c r="M30" s="3" t="s">
        <v>17</v>
      </c>
      <c r="N30" s="4">
        <v>24</v>
      </c>
      <c r="O30" s="3" t="s">
        <v>803</v>
      </c>
      <c r="P30" s="4">
        <v>46</v>
      </c>
      <c r="Q30" s="3">
        <v>183</v>
      </c>
      <c r="R30" s="4">
        <v>24</v>
      </c>
      <c r="S30" s="3" t="s">
        <v>15</v>
      </c>
      <c r="T30" s="4">
        <v>24</v>
      </c>
      <c r="U30" s="3">
        <v>9.1999999999999993</v>
      </c>
      <c r="V30" s="4">
        <v>47</v>
      </c>
      <c r="W30" s="3">
        <v>14.5</v>
      </c>
      <c r="X30" s="4">
        <v>55</v>
      </c>
      <c r="Y30" s="3">
        <v>12</v>
      </c>
      <c r="Z30" s="4">
        <v>24</v>
      </c>
      <c r="AA30" s="3">
        <v>20</v>
      </c>
      <c r="AB30" s="4">
        <v>24</v>
      </c>
    </row>
    <row r="31" spans="1:28" ht="18.75">
      <c r="A31" s="3" t="s">
        <v>958</v>
      </c>
      <c r="B31" s="4">
        <v>45</v>
      </c>
      <c r="C31" s="3">
        <v>215</v>
      </c>
      <c r="D31" s="4">
        <v>25</v>
      </c>
      <c r="E31" s="3" t="s">
        <v>17</v>
      </c>
      <c r="F31" s="4">
        <v>25</v>
      </c>
      <c r="G31" s="3" t="s">
        <v>17</v>
      </c>
      <c r="H31" s="4">
        <v>46</v>
      </c>
      <c r="I31" s="3">
        <v>13.4</v>
      </c>
      <c r="J31" s="4">
        <v>46</v>
      </c>
      <c r="K31" s="3" t="s">
        <v>17</v>
      </c>
      <c r="L31" s="4">
        <v>25</v>
      </c>
      <c r="M31" s="3" t="s">
        <v>15</v>
      </c>
      <c r="N31" s="4">
        <v>25</v>
      </c>
      <c r="O31" s="3" t="s">
        <v>804</v>
      </c>
      <c r="P31" s="4">
        <v>45</v>
      </c>
      <c r="Q31" s="3">
        <v>185</v>
      </c>
      <c r="R31" s="4">
        <v>25</v>
      </c>
      <c r="S31" s="3">
        <v>24</v>
      </c>
      <c r="T31" s="4">
        <v>25</v>
      </c>
      <c r="U31" s="3" t="s">
        <v>17</v>
      </c>
      <c r="V31" s="4">
        <v>46</v>
      </c>
      <c r="W31" s="3">
        <v>14.6</v>
      </c>
      <c r="X31" s="4">
        <v>54</v>
      </c>
      <c r="Y31" s="3" t="s">
        <v>17</v>
      </c>
      <c r="Z31" s="4">
        <v>25</v>
      </c>
      <c r="AA31" s="3" t="s">
        <v>15</v>
      </c>
      <c r="AB31" s="4">
        <v>25</v>
      </c>
    </row>
    <row r="32" spans="1:28" ht="18.75">
      <c r="A32" s="3" t="s">
        <v>959</v>
      </c>
      <c r="B32" s="4">
        <v>44</v>
      </c>
      <c r="C32" s="3">
        <v>216</v>
      </c>
      <c r="D32" s="4">
        <v>26</v>
      </c>
      <c r="E32" s="3">
        <v>27</v>
      </c>
      <c r="F32" s="4">
        <v>26</v>
      </c>
      <c r="G32" s="3" t="s">
        <v>17</v>
      </c>
      <c r="H32" s="4">
        <v>45</v>
      </c>
      <c r="I32" s="3" t="s">
        <v>17</v>
      </c>
      <c r="J32" s="4">
        <v>45</v>
      </c>
      <c r="K32" s="3">
        <v>9</v>
      </c>
      <c r="L32" s="4">
        <v>26</v>
      </c>
      <c r="M32" s="3">
        <v>10</v>
      </c>
      <c r="N32" s="4">
        <v>26</v>
      </c>
      <c r="O32" s="3" t="s">
        <v>760</v>
      </c>
      <c r="P32" s="4">
        <v>44</v>
      </c>
      <c r="Q32" s="3">
        <v>187</v>
      </c>
      <c r="R32" s="4">
        <v>26</v>
      </c>
      <c r="S32" s="3" t="s">
        <v>17</v>
      </c>
      <c r="T32" s="4">
        <v>26</v>
      </c>
      <c r="U32" s="3" t="s">
        <v>17</v>
      </c>
      <c r="V32" s="4">
        <v>45</v>
      </c>
      <c r="W32" s="3">
        <v>14.7</v>
      </c>
      <c r="X32" s="4">
        <v>53</v>
      </c>
      <c r="Y32" s="3">
        <v>13</v>
      </c>
      <c r="Z32" s="4">
        <v>26</v>
      </c>
      <c r="AA32" s="3">
        <v>21</v>
      </c>
      <c r="AB32" s="4">
        <v>26</v>
      </c>
    </row>
    <row r="33" spans="1:28" ht="18.75">
      <c r="A33" s="3" t="s">
        <v>960</v>
      </c>
      <c r="B33" s="4">
        <v>43</v>
      </c>
      <c r="C33" s="3">
        <v>217</v>
      </c>
      <c r="D33" s="4">
        <v>27</v>
      </c>
      <c r="E33" s="3" t="s">
        <v>15</v>
      </c>
      <c r="F33" s="4">
        <v>27</v>
      </c>
      <c r="G33" s="3">
        <v>8.4</v>
      </c>
      <c r="H33" s="4">
        <v>44</v>
      </c>
      <c r="I33" s="3">
        <v>13.5</v>
      </c>
      <c r="J33" s="4">
        <v>44</v>
      </c>
      <c r="K33" s="3" t="s">
        <v>15</v>
      </c>
      <c r="L33" s="4">
        <v>27</v>
      </c>
      <c r="M33" s="3" t="s">
        <v>17</v>
      </c>
      <c r="N33" s="4">
        <v>27</v>
      </c>
      <c r="O33" s="3" t="s">
        <v>761</v>
      </c>
      <c r="P33" s="4">
        <v>43</v>
      </c>
      <c r="Q33" s="3">
        <v>189</v>
      </c>
      <c r="R33" s="4">
        <v>27</v>
      </c>
      <c r="S33" s="3">
        <v>25</v>
      </c>
      <c r="T33" s="4">
        <v>27</v>
      </c>
      <c r="U33" s="3">
        <v>9.3000000000000007</v>
      </c>
      <c r="V33" s="4">
        <v>44</v>
      </c>
      <c r="W33" s="3">
        <v>14.8</v>
      </c>
      <c r="X33" s="4">
        <v>52</v>
      </c>
      <c r="Y33" s="3" t="s">
        <v>15</v>
      </c>
      <c r="Z33" s="4">
        <v>27</v>
      </c>
      <c r="AA33" s="3" t="s">
        <v>15</v>
      </c>
      <c r="AB33" s="4">
        <v>27</v>
      </c>
    </row>
    <row r="34" spans="1:28" ht="18.75">
      <c r="A34" s="3" t="s">
        <v>961</v>
      </c>
      <c r="B34" s="4">
        <v>42</v>
      </c>
      <c r="C34" s="3">
        <v>218</v>
      </c>
      <c r="D34" s="4">
        <v>28</v>
      </c>
      <c r="E34" s="3">
        <v>28</v>
      </c>
      <c r="F34" s="4">
        <v>28</v>
      </c>
      <c r="G34" s="3" t="s">
        <v>17</v>
      </c>
      <c r="H34" s="4">
        <v>43</v>
      </c>
      <c r="I34" s="3" t="s">
        <v>17</v>
      </c>
      <c r="J34" s="4">
        <v>43</v>
      </c>
      <c r="K34" s="3">
        <v>10</v>
      </c>
      <c r="L34" s="4">
        <v>28</v>
      </c>
      <c r="M34" s="3" t="s">
        <v>17</v>
      </c>
      <c r="N34" s="4">
        <v>28</v>
      </c>
      <c r="O34" s="3" t="s">
        <v>762</v>
      </c>
      <c r="P34" s="4">
        <v>42</v>
      </c>
      <c r="Q34" s="3">
        <v>191</v>
      </c>
      <c r="R34" s="4">
        <v>28</v>
      </c>
      <c r="S34" s="3" t="s">
        <v>17</v>
      </c>
      <c r="T34" s="4">
        <v>28</v>
      </c>
      <c r="U34" s="3" t="s">
        <v>17</v>
      </c>
      <c r="V34" s="4">
        <v>43</v>
      </c>
      <c r="W34" s="3">
        <v>14.9</v>
      </c>
      <c r="X34" s="4">
        <v>51</v>
      </c>
      <c r="Y34" s="3" t="s">
        <v>15</v>
      </c>
      <c r="Z34" s="4">
        <v>28</v>
      </c>
      <c r="AA34" s="3">
        <v>22</v>
      </c>
      <c r="AB34" s="4">
        <v>28</v>
      </c>
    </row>
    <row r="35" spans="1:28" ht="18.75">
      <c r="A35" s="3" t="s">
        <v>938</v>
      </c>
      <c r="B35" s="4">
        <v>41</v>
      </c>
      <c r="C35" s="3">
        <v>219</v>
      </c>
      <c r="D35" s="4">
        <v>29</v>
      </c>
      <c r="E35" s="3" t="s">
        <v>15</v>
      </c>
      <c r="F35" s="4">
        <v>29</v>
      </c>
      <c r="G35" s="3" t="s">
        <v>17</v>
      </c>
      <c r="H35" s="4">
        <v>42</v>
      </c>
      <c r="I35" s="3">
        <v>13.6</v>
      </c>
      <c r="J35" s="4">
        <v>42</v>
      </c>
      <c r="K35" s="3" t="s">
        <v>17</v>
      </c>
      <c r="L35" s="4">
        <v>29</v>
      </c>
      <c r="M35" s="3" t="s">
        <v>15</v>
      </c>
      <c r="N35" s="4">
        <v>29</v>
      </c>
      <c r="O35" s="3" t="s">
        <v>763</v>
      </c>
      <c r="P35" s="4">
        <v>41</v>
      </c>
      <c r="Q35" s="3">
        <v>193</v>
      </c>
      <c r="R35" s="4">
        <v>29</v>
      </c>
      <c r="S35" s="3">
        <v>26</v>
      </c>
      <c r="T35" s="4">
        <v>29</v>
      </c>
      <c r="U35" s="3" t="s">
        <v>17</v>
      </c>
      <c r="V35" s="4">
        <v>42</v>
      </c>
      <c r="W35" s="3">
        <v>15</v>
      </c>
      <c r="X35" s="4">
        <v>50</v>
      </c>
      <c r="Y35" s="3">
        <v>14</v>
      </c>
      <c r="Z35" s="4">
        <v>29</v>
      </c>
      <c r="AA35" s="3" t="s">
        <v>15</v>
      </c>
      <c r="AB35" s="4">
        <v>29</v>
      </c>
    </row>
    <row r="36" spans="1:28" ht="18.75">
      <c r="A36" s="3" t="s">
        <v>939</v>
      </c>
      <c r="B36" s="4">
        <v>40</v>
      </c>
      <c r="C36" s="3">
        <v>220</v>
      </c>
      <c r="D36" s="4">
        <v>30</v>
      </c>
      <c r="E36" s="3">
        <v>29</v>
      </c>
      <c r="F36" s="4">
        <v>30</v>
      </c>
      <c r="G36" s="3">
        <v>8.5</v>
      </c>
      <c r="H36" s="4">
        <v>41</v>
      </c>
      <c r="I36" s="3" t="s">
        <v>17</v>
      </c>
      <c r="J36" s="4">
        <v>41</v>
      </c>
      <c r="K36" s="3">
        <v>11</v>
      </c>
      <c r="L36" s="4">
        <v>30</v>
      </c>
      <c r="M36" s="3">
        <v>11</v>
      </c>
      <c r="N36" s="4">
        <v>30</v>
      </c>
      <c r="O36" s="3" t="s">
        <v>764</v>
      </c>
      <c r="P36" s="4">
        <v>40</v>
      </c>
      <c r="Q36" s="3">
        <v>195</v>
      </c>
      <c r="R36" s="4">
        <v>30</v>
      </c>
      <c r="S36" s="3" t="s">
        <v>15</v>
      </c>
      <c r="T36" s="4">
        <v>30</v>
      </c>
      <c r="U36" s="3">
        <v>9.4</v>
      </c>
      <c r="V36" s="4">
        <v>41</v>
      </c>
      <c r="W36" s="3" t="s">
        <v>17</v>
      </c>
      <c r="X36" s="4">
        <v>49</v>
      </c>
      <c r="Y36" s="3" t="s">
        <v>15</v>
      </c>
      <c r="Z36" s="4">
        <v>30</v>
      </c>
      <c r="AA36" s="3">
        <v>23</v>
      </c>
      <c r="AB36" s="4">
        <v>30</v>
      </c>
    </row>
    <row r="37" spans="1:28" ht="18.75">
      <c r="A37" s="3" t="s">
        <v>940</v>
      </c>
      <c r="B37" s="4">
        <v>39</v>
      </c>
      <c r="C37" s="3">
        <v>221</v>
      </c>
      <c r="D37" s="4">
        <v>31</v>
      </c>
      <c r="E37" s="3" t="s">
        <v>15</v>
      </c>
      <c r="F37" s="4">
        <v>31</v>
      </c>
      <c r="G37" s="3" t="s">
        <v>17</v>
      </c>
      <c r="H37" s="4">
        <v>40</v>
      </c>
      <c r="I37" s="3">
        <v>13.7</v>
      </c>
      <c r="J37" s="4">
        <v>40</v>
      </c>
      <c r="K37" s="3" t="s">
        <v>17</v>
      </c>
      <c r="L37" s="4">
        <v>31</v>
      </c>
      <c r="M37" s="3" t="s">
        <v>17</v>
      </c>
      <c r="N37" s="4">
        <v>31</v>
      </c>
      <c r="O37" s="3" t="s">
        <v>601</v>
      </c>
      <c r="P37" s="4">
        <v>39</v>
      </c>
      <c r="Q37" s="3">
        <v>197</v>
      </c>
      <c r="R37" s="4">
        <v>31</v>
      </c>
      <c r="S37" s="3" t="s">
        <v>17</v>
      </c>
      <c r="T37" s="4">
        <v>31</v>
      </c>
      <c r="U37" s="3" t="s">
        <v>17</v>
      </c>
      <c r="V37" s="4">
        <v>40</v>
      </c>
      <c r="W37" s="3">
        <v>15.1</v>
      </c>
      <c r="X37" s="4">
        <v>48</v>
      </c>
      <c r="Y37" s="3" t="s">
        <v>17</v>
      </c>
      <c r="Z37" s="4">
        <v>31</v>
      </c>
      <c r="AA37" s="3" t="s">
        <v>15</v>
      </c>
      <c r="AB37" s="4">
        <v>31</v>
      </c>
    </row>
    <row r="38" spans="1:28" ht="18.75">
      <c r="A38" s="3" t="s">
        <v>941</v>
      </c>
      <c r="B38" s="4">
        <v>38</v>
      </c>
      <c r="C38" s="3">
        <v>222</v>
      </c>
      <c r="D38" s="4">
        <v>32</v>
      </c>
      <c r="E38" s="3">
        <v>30</v>
      </c>
      <c r="F38" s="4">
        <v>32</v>
      </c>
      <c r="G38" s="3" t="s">
        <v>17</v>
      </c>
      <c r="H38" s="4">
        <v>39</v>
      </c>
      <c r="I38" s="3" t="s">
        <v>17</v>
      </c>
      <c r="J38" s="4">
        <v>39</v>
      </c>
      <c r="K38" s="3">
        <v>12</v>
      </c>
      <c r="L38" s="4">
        <v>32</v>
      </c>
      <c r="M38" s="3" t="s">
        <v>17</v>
      </c>
      <c r="N38" s="4">
        <v>32</v>
      </c>
      <c r="O38" s="3" t="s">
        <v>602</v>
      </c>
      <c r="P38" s="4">
        <v>38</v>
      </c>
      <c r="Q38" s="3">
        <v>199</v>
      </c>
      <c r="R38" s="4">
        <v>32</v>
      </c>
      <c r="S38" s="3">
        <v>27</v>
      </c>
      <c r="T38" s="4">
        <v>32</v>
      </c>
      <c r="U38" s="3">
        <v>9.5</v>
      </c>
      <c r="V38" s="4">
        <v>39</v>
      </c>
      <c r="W38" s="3" t="s">
        <v>17</v>
      </c>
      <c r="X38" s="4">
        <v>47</v>
      </c>
      <c r="Y38" s="3">
        <v>15</v>
      </c>
      <c r="Z38" s="4">
        <v>32</v>
      </c>
      <c r="AA38" s="3">
        <v>24</v>
      </c>
      <c r="AB38" s="4">
        <v>32</v>
      </c>
    </row>
    <row r="39" spans="1:28" ht="18.75">
      <c r="A39" s="3" t="s">
        <v>942</v>
      </c>
      <c r="B39" s="4">
        <v>37</v>
      </c>
      <c r="C39" s="3">
        <v>223</v>
      </c>
      <c r="D39" s="4">
        <v>33</v>
      </c>
      <c r="E39" s="3" t="s">
        <v>15</v>
      </c>
      <c r="F39" s="4">
        <v>33</v>
      </c>
      <c r="G39" s="3">
        <v>8.6</v>
      </c>
      <c r="H39" s="4">
        <v>38</v>
      </c>
      <c r="I39" s="3">
        <v>13.8</v>
      </c>
      <c r="J39" s="4">
        <v>38</v>
      </c>
      <c r="K39" s="3" t="s">
        <v>15</v>
      </c>
      <c r="L39" s="4">
        <v>33</v>
      </c>
      <c r="M39" s="3" t="s">
        <v>15</v>
      </c>
      <c r="N39" s="4">
        <v>33</v>
      </c>
      <c r="O39" s="3" t="s">
        <v>603</v>
      </c>
      <c r="P39" s="4">
        <v>37</v>
      </c>
      <c r="Q39" s="3">
        <v>201</v>
      </c>
      <c r="R39" s="4">
        <v>33</v>
      </c>
      <c r="S39" s="3" t="s">
        <v>15</v>
      </c>
      <c r="T39" s="4">
        <v>33</v>
      </c>
      <c r="U39" s="3" t="s">
        <v>17</v>
      </c>
      <c r="V39" s="4">
        <v>38</v>
      </c>
      <c r="W39" s="3">
        <v>15.2</v>
      </c>
      <c r="X39" s="4">
        <v>46</v>
      </c>
      <c r="Y39" s="3" t="s">
        <v>15</v>
      </c>
      <c r="Z39" s="4">
        <v>33</v>
      </c>
      <c r="AA39" s="3" t="s">
        <v>15</v>
      </c>
      <c r="AB39" s="4">
        <v>33</v>
      </c>
    </row>
    <row r="40" spans="1:28" ht="18.75">
      <c r="A40" s="3" t="s">
        <v>901</v>
      </c>
      <c r="B40" s="4">
        <v>36</v>
      </c>
      <c r="C40" s="3">
        <v>224</v>
      </c>
      <c r="D40" s="4">
        <v>34</v>
      </c>
      <c r="E40" s="3">
        <v>31</v>
      </c>
      <c r="F40" s="4">
        <v>34</v>
      </c>
      <c r="G40" s="3" t="s">
        <v>17</v>
      </c>
      <c r="H40" s="4">
        <v>37</v>
      </c>
      <c r="I40" s="3" t="s">
        <v>17</v>
      </c>
      <c r="J40" s="4">
        <v>37</v>
      </c>
      <c r="K40" s="3" t="s">
        <v>17</v>
      </c>
      <c r="L40" s="4">
        <v>34</v>
      </c>
      <c r="M40" s="3">
        <v>12</v>
      </c>
      <c r="N40" s="4">
        <v>34</v>
      </c>
      <c r="O40" s="3" t="s">
        <v>604</v>
      </c>
      <c r="P40" s="4">
        <v>36</v>
      </c>
      <c r="Q40" s="3">
        <v>203</v>
      </c>
      <c r="R40" s="4">
        <v>34</v>
      </c>
      <c r="S40" s="3" t="s">
        <v>17</v>
      </c>
      <c r="T40" s="4">
        <v>34</v>
      </c>
      <c r="U40" s="3">
        <v>9.6</v>
      </c>
      <c r="V40" s="4">
        <v>37</v>
      </c>
      <c r="W40" s="3" t="s">
        <v>17</v>
      </c>
      <c r="X40" s="4">
        <v>45</v>
      </c>
      <c r="Y40" s="3" t="s">
        <v>15</v>
      </c>
      <c r="Z40" s="4">
        <v>34</v>
      </c>
      <c r="AA40" s="3">
        <v>25</v>
      </c>
      <c r="AB40" s="4">
        <v>34</v>
      </c>
    </row>
    <row r="41" spans="1:28" ht="18.75">
      <c r="A41" s="3" t="s">
        <v>902</v>
      </c>
      <c r="B41" s="4">
        <v>35</v>
      </c>
      <c r="C41" s="3">
        <v>225</v>
      </c>
      <c r="D41" s="4">
        <v>35</v>
      </c>
      <c r="E41" s="3" t="s">
        <v>15</v>
      </c>
      <c r="F41" s="4">
        <v>35</v>
      </c>
      <c r="G41" s="3">
        <v>8.6999999999999993</v>
      </c>
      <c r="H41" s="4">
        <v>36</v>
      </c>
      <c r="I41" s="3">
        <v>13.9</v>
      </c>
      <c r="J41" s="4">
        <v>36</v>
      </c>
      <c r="K41" s="3">
        <v>13</v>
      </c>
      <c r="L41" s="4">
        <v>35</v>
      </c>
      <c r="M41" s="3" t="s">
        <v>17</v>
      </c>
      <c r="N41" s="4">
        <v>35</v>
      </c>
      <c r="O41" s="3" t="s">
        <v>605</v>
      </c>
      <c r="P41" s="4">
        <v>35</v>
      </c>
      <c r="Q41" s="3">
        <v>205</v>
      </c>
      <c r="R41" s="4">
        <v>35</v>
      </c>
      <c r="S41" s="3">
        <v>28</v>
      </c>
      <c r="T41" s="4">
        <v>35</v>
      </c>
      <c r="U41" s="3" t="s">
        <v>17</v>
      </c>
      <c r="V41" s="4">
        <v>36</v>
      </c>
      <c r="W41" s="3">
        <v>15.3</v>
      </c>
      <c r="X41" s="4">
        <v>44</v>
      </c>
      <c r="Y41" s="3">
        <v>16</v>
      </c>
      <c r="Z41" s="4">
        <v>35</v>
      </c>
      <c r="AA41" s="3" t="s">
        <v>15</v>
      </c>
      <c r="AB41" s="4">
        <v>35</v>
      </c>
    </row>
    <row r="42" spans="1:28" ht="18.75">
      <c r="A42" s="3" t="s">
        <v>925</v>
      </c>
      <c r="B42" s="4">
        <v>34</v>
      </c>
      <c r="C42" s="3">
        <v>226</v>
      </c>
      <c r="D42" s="4">
        <v>36</v>
      </c>
      <c r="E42" s="3">
        <v>32</v>
      </c>
      <c r="F42" s="4">
        <v>36</v>
      </c>
      <c r="G42" s="3" t="s">
        <v>17</v>
      </c>
      <c r="H42" s="4">
        <v>35</v>
      </c>
      <c r="I42" s="3">
        <v>14</v>
      </c>
      <c r="J42" s="4">
        <v>35</v>
      </c>
      <c r="K42" s="3" t="s">
        <v>15</v>
      </c>
      <c r="L42" s="4">
        <v>36</v>
      </c>
      <c r="M42" s="3" t="s">
        <v>17</v>
      </c>
      <c r="N42" s="4">
        <v>36</v>
      </c>
      <c r="O42" s="3" t="s">
        <v>606</v>
      </c>
      <c r="P42" s="4">
        <v>34</v>
      </c>
      <c r="Q42" s="3">
        <v>206</v>
      </c>
      <c r="R42" s="4">
        <v>36</v>
      </c>
      <c r="S42" s="3" t="s">
        <v>15</v>
      </c>
      <c r="T42" s="4">
        <v>36</v>
      </c>
      <c r="U42" s="3">
        <v>9.6999999999999993</v>
      </c>
      <c r="V42" s="4">
        <v>35</v>
      </c>
      <c r="W42" s="3" t="s">
        <v>17</v>
      </c>
      <c r="X42" s="4">
        <v>43</v>
      </c>
      <c r="Y42" s="3" t="s">
        <v>15</v>
      </c>
      <c r="Z42" s="4">
        <v>36</v>
      </c>
      <c r="AA42" s="3">
        <v>26</v>
      </c>
      <c r="AB42" s="4">
        <v>36</v>
      </c>
    </row>
    <row r="43" spans="1:28" ht="18.75">
      <c r="A43" s="3" t="s">
        <v>926</v>
      </c>
      <c r="B43" s="4">
        <v>33</v>
      </c>
      <c r="C43" s="3">
        <v>227</v>
      </c>
      <c r="D43" s="4">
        <v>37</v>
      </c>
      <c r="E43" s="3" t="s">
        <v>15</v>
      </c>
      <c r="F43" s="4">
        <v>37</v>
      </c>
      <c r="G43" s="3">
        <v>8.8000000000000007</v>
      </c>
      <c r="H43" s="4">
        <v>34</v>
      </c>
      <c r="I43" s="3">
        <v>14.1</v>
      </c>
      <c r="J43" s="4">
        <v>34</v>
      </c>
      <c r="K43" s="3" t="s">
        <v>17</v>
      </c>
      <c r="L43" s="4">
        <v>37</v>
      </c>
      <c r="M43" s="3" t="s">
        <v>15</v>
      </c>
      <c r="N43" s="4">
        <v>37</v>
      </c>
      <c r="O43" s="3" t="s">
        <v>607</v>
      </c>
      <c r="P43" s="4">
        <v>33</v>
      </c>
      <c r="Q43" s="3">
        <v>207</v>
      </c>
      <c r="R43" s="4">
        <v>37</v>
      </c>
      <c r="S43" s="3" t="s">
        <v>17</v>
      </c>
      <c r="T43" s="4">
        <v>37</v>
      </c>
      <c r="U43" s="3" t="s">
        <v>17</v>
      </c>
      <c r="V43" s="4">
        <v>34</v>
      </c>
      <c r="W43" s="3">
        <v>15.4</v>
      </c>
      <c r="X43" s="4">
        <v>42</v>
      </c>
      <c r="Y43" s="3" t="s">
        <v>17</v>
      </c>
      <c r="Z43" s="4">
        <v>37</v>
      </c>
      <c r="AA43" s="3" t="s">
        <v>15</v>
      </c>
      <c r="AB43" s="4">
        <v>37</v>
      </c>
    </row>
    <row r="44" spans="1:28" ht="18.75">
      <c r="A44" s="3" t="s">
        <v>927</v>
      </c>
      <c r="B44" s="4">
        <v>32</v>
      </c>
      <c r="C44" s="3">
        <v>228</v>
      </c>
      <c r="D44" s="4">
        <v>38</v>
      </c>
      <c r="E44" s="3">
        <v>33</v>
      </c>
      <c r="F44" s="4">
        <v>38</v>
      </c>
      <c r="G44" s="3" t="s">
        <v>17</v>
      </c>
      <c r="H44" s="4">
        <v>33</v>
      </c>
      <c r="I44" s="3">
        <v>14.2</v>
      </c>
      <c r="J44" s="4">
        <v>33</v>
      </c>
      <c r="K44" s="3">
        <v>14</v>
      </c>
      <c r="L44" s="4">
        <v>38</v>
      </c>
      <c r="M44" s="3">
        <v>13</v>
      </c>
      <c r="N44" s="4">
        <v>38</v>
      </c>
      <c r="O44" s="3" t="s">
        <v>608</v>
      </c>
      <c r="P44" s="4">
        <v>32</v>
      </c>
      <c r="Q44" s="3">
        <v>208</v>
      </c>
      <c r="R44" s="4">
        <v>38</v>
      </c>
      <c r="S44" s="3">
        <v>29</v>
      </c>
      <c r="T44" s="4">
        <v>38</v>
      </c>
      <c r="U44" s="3">
        <v>9.8000000000000007</v>
      </c>
      <c r="V44" s="4">
        <v>33</v>
      </c>
      <c r="W44" s="3" t="s">
        <v>17</v>
      </c>
      <c r="X44" s="4">
        <v>41</v>
      </c>
      <c r="Y44" s="3">
        <v>17</v>
      </c>
      <c r="Z44" s="4">
        <v>38</v>
      </c>
      <c r="AA44" s="3">
        <v>27</v>
      </c>
      <c r="AB44" s="4">
        <v>38</v>
      </c>
    </row>
    <row r="45" spans="1:28" ht="18.75">
      <c r="A45" s="3" t="s">
        <v>928</v>
      </c>
      <c r="B45" s="4">
        <v>31</v>
      </c>
      <c r="C45" s="3">
        <v>229</v>
      </c>
      <c r="D45" s="4">
        <v>39</v>
      </c>
      <c r="E45" s="3" t="s">
        <v>15</v>
      </c>
      <c r="F45" s="4">
        <v>39</v>
      </c>
      <c r="G45" s="3">
        <v>8.9</v>
      </c>
      <c r="H45" s="4">
        <v>32</v>
      </c>
      <c r="I45" s="3">
        <v>14.3</v>
      </c>
      <c r="J45" s="4">
        <v>32</v>
      </c>
      <c r="K45" s="3" t="s">
        <v>15</v>
      </c>
      <c r="L45" s="4">
        <v>39</v>
      </c>
      <c r="M45" s="3" t="s">
        <v>17</v>
      </c>
      <c r="N45" s="4">
        <v>39</v>
      </c>
      <c r="O45" s="3" t="s">
        <v>609</v>
      </c>
      <c r="P45" s="4">
        <v>31</v>
      </c>
      <c r="Q45" s="3">
        <v>209</v>
      </c>
      <c r="R45" s="4">
        <v>39</v>
      </c>
      <c r="S45" s="3" t="s">
        <v>15</v>
      </c>
      <c r="T45" s="4">
        <v>39</v>
      </c>
      <c r="U45" s="3" t="s">
        <v>17</v>
      </c>
      <c r="V45" s="4">
        <v>32</v>
      </c>
      <c r="W45" s="3">
        <v>15.5</v>
      </c>
      <c r="X45" s="4">
        <v>40</v>
      </c>
      <c r="Y45" s="3" t="s">
        <v>15</v>
      </c>
      <c r="Z45" s="4">
        <v>39</v>
      </c>
      <c r="AA45" s="3" t="s">
        <v>15</v>
      </c>
      <c r="AB45" s="4">
        <v>39</v>
      </c>
    </row>
    <row r="46" spans="1:28" ht="18.75">
      <c r="A46" s="3" t="s">
        <v>755</v>
      </c>
      <c r="B46" s="4">
        <v>30</v>
      </c>
      <c r="C46" s="3">
        <v>230</v>
      </c>
      <c r="D46" s="4">
        <v>40</v>
      </c>
      <c r="E46" s="3">
        <v>34</v>
      </c>
      <c r="F46" s="4">
        <v>40</v>
      </c>
      <c r="G46" s="3" t="s">
        <v>17</v>
      </c>
      <c r="H46" s="4">
        <v>31</v>
      </c>
      <c r="I46" s="3">
        <v>14.4</v>
      </c>
      <c r="J46" s="4">
        <v>31</v>
      </c>
      <c r="K46" s="3" t="s">
        <v>17</v>
      </c>
      <c r="L46" s="4">
        <v>40</v>
      </c>
      <c r="M46" s="3" t="s">
        <v>17</v>
      </c>
      <c r="N46" s="4">
        <v>40</v>
      </c>
      <c r="O46" s="3" t="s">
        <v>610</v>
      </c>
      <c r="P46" s="4">
        <v>30</v>
      </c>
      <c r="Q46" s="3">
        <v>210</v>
      </c>
      <c r="R46" s="4">
        <v>40</v>
      </c>
      <c r="S46" s="3" t="s">
        <v>17</v>
      </c>
      <c r="T46" s="4">
        <v>40</v>
      </c>
      <c r="U46" s="3">
        <v>9.9</v>
      </c>
      <c r="V46" s="4">
        <v>31</v>
      </c>
      <c r="W46" s="3" t="s">
        <v>17</v>
      </c>
      <c r="X46" s="4">
        <v>39</v>
      </c>
      <c r="Y46" s="3" t="s">
        <v>17</v>
      </c>
      <c r="Z46" s="4">
        <v>40</v>
      </c>
      <c r="AA46" s="3">
        <v>28</v>
      </c>
      <c r="AB46" s="4">
        <v>40</v>
      </c>
    </row>
    <row r="47" spans="1:28" ht="18.75">
      <c r="A47" s="3" t="s">
        <v>756</v>
      </c>
      <c r="B47" s="4">
        <v>29</v>
      </c>
      <c r="C47" s="3">
        <v>231</v>
      </c>
      <c r="D47" s="4">
        <v>41</v>
      </c>
      <c r="E47" s="3" t="s">
        <v>15</v>
      </c>
      <c r="F47" s="4">
        <v>41</v>
      </c>
      <c r="G47" s="3">
        <v>9</v>
      </c>
      <c r="H47" s="4">
        <v>30</v>
      </c>
      <c r="I47" s="3">
        <v>14.5</v>
      </c>
      <c r="J47" s="4">
        <v>30</v>
      </c>
      <c r="K47" s="3">
        <v>15</v>
      </c>
      <c r="L47" s="4">
        <v>41</v>
      </c>
      <c r="M47" s="3" t="s">
        <v>15</v>
      </c>
      <c r="N47" s="4">
        <v>41</v>
      </c>
      <c r="O47" s="3" t="s">
        <v>724</v>
      </c>
      <c r="P47" s="4">
        <v>29</v>
      </c>
      <c r="Q47" s="3">
        <v>211</v>
      </c>
      <c r="R47" s="4">
        <v>41</v>
      </c>
      <c r="S47" s="3">
        <v>30</v>
      </c>
      <c r="T47" s="4">
        <v>41</v>
      </c>
      <c r="U47" s="3" t="s">
        <v>17</v>
      </c>
      <c r="V47" s="4">
        <v>30</v>
      </c>
      <c r="W47" s="3">
        <v>15.6</v>
      </c>
      <c r="X47" s="4">
        <v>38</v>
      </c>
      <c r="Y47" s="3">
        <v>18</v>
      </c>
      <c r="Z47" s="4">
        <v>41</v>
      </c>
      <c r="AA47" s="3" t="s">
        <v>15</v>
      </c>
      <c r="AB47" s="4">
        <v>41</v>
      </c>
    </row>
    <row r="48" spans="1:28" ht="18.75">
      <c r="A48" s="3" t="s">
        <v>757</v>
      </c>
      <c r="B48" s="4">
        <v>28</v>
      </c>
      <c r="C48" s="3">
        <v>232</v>
      </c>
      <c r="D48" s="4">
        <v>42</v>
      </c>
      <c r="E48" s="3">
        <v>35</v>
      </c>
      <c r="F48" s="4">
        <v>42</v>
      </c>
      <c r="G48" s="3" t="s">
        <v>17</v>
      </c>
      <c r="H48" s="4">
        <v>29</v>
      </c>
      <c r="I48" s="3">
        <v>14.6</v>
      </c>
      <c r="J48" s="4">
        <v>29</v>
      </c>
      <c r="K48" s="3" t="s">
        <v>17</v>
      </c>
      <c r="L48" s="4">
        <v>42</v>
      </c>
      <c r="M48" s="3">
        <v>14</v>
      </c>
      <c r="N48" s="4">
        <v>42</v>
      </c>
      <c r="O48" s="3" t="s">
        <v>725</v>
      </c>
      <c r="P48" s="4">
        <v>28</v>
      </c>
      <c r="Q48" s="3">
        <v>212</v>
      </c>
      <c r="R48" s="4">
        <v>42</v>
      </c>
      <c r="S48" s="3" t="s">
        <v>15</v>
      </c>
      <c r="T48" s="4">
        <v>42</v>
      </c>
      <c r="U48" s="3">
        <v>10</v>
      </c>
      <c r="V48" s="4">
        <v>29</v>
      </c>
      <c r="W48" s="3">
        <v>15.7</v>
      </c>
      <c r="X48" s="4">
        <v>37</v>
      </c>
      <c r="Y48" s="3" t="s">
        <v>15</v>
      </c>
      <c r="Z48" s="4">
        <v>42</v>
      </c>
      <c r="AA48" s="3">
        <v>29</v>
      </c>
      <c r="AB48" s="4">
        <v>42</v>
      </c>
    </row>
    <row r="49" spans="1:28" ht="18.75">
      <c r="A49" s="3" t="s">
        <v>758</v>
      </c>
      <c r="B49" s="4">
        <v>27</v>
      </c>
      <c r="C49" s="3">
        <v>233</v>
      </c>
      <c r="D49" s="4">
        <v>43</v>
      </c>
      <c r="E49" s="3" t="s">
        <v>15</v>
      </c>
      <c r="F49" s="4">
        <v>43</v>
      </c>
      <c r="G49" s="3">
        <v>9.1</v>
      </c>
      <c r="H49" s="4">
        <v>28</v>
      </c>
      <c r="I49" s="3">
        <v>14.7</v>
      </c>
      <c r="J49" s="4">
        <v>28</v>
      </c>
      <c r="K49" s="3" t="s">
        <v>15</v>
      </c>
      <c r="L49" s="4">
        <v>43</v>
      </c>
      <c r="M49" s="3" t="s">
        <v>17</v>
      </c>
      <c r="N49" s="4">
        <v>43</v>
      </c>
      <c r="O49" s="3" t="s">
        <v>726</v>
      </c>
      <c r="P49" s="4">
        <v>27</v>
      </c>
      <c r="Q49" s="3">
        <v>213</v>
      </c>
      <c r="R49" s="4">
        <v>43</v>
      </c>
      <c r="S49" s="3" t="s">
        <v>17</v>
      </c>
      <c r="T49" s="4">
        <v>43</v>
      </c>
      <c r="U49" s="3" t="s">
        <v>17</v>
      </c>
      <c r="V49" s="4">
        <v>28</v>
      </c>
      <c r="W49" s="3">
        <v>15.8</v>
      </c>
      <c r="X49" s="4">
        <v>36</v>
      </c>
      <c r="Y49" s="3" t="s">
        <v>17</v>
      </c>
      <c r="Z49" s="4">
        <v>43</v>
      </c>
      <c r="AA49" s="3" t="s">
        <v>15</v>
      </c>
      <c r="AB49" s="4">
        <v>43</v>
      </c>
    </row>
    <row r="50" spans="1:28" ht="18.75">
      <c r="A50" s="3" t="s">
        <v>759</v>
      </c>
      <c r="B50" s="4">
        <v>26</v>
      </c>
      <c r="C50" s="3">
        <v>234</v>
      </c>
      <c r="D50" s="4">
        <v>44</v>
      </c>
      <c r="E50" s="3">
        <v>36</v>
      </c>
      <c r="F50" s="4">
        <v>44</v>
      </c>
      <c r="G50" s="3" t="s">
        <v>17</v>
      </c>
      <c r="H50" s="4">
        <v>27</v>
      </c>
      <c r="I50" s="3">
        <v>14.8</v>
      </c>
      <c r="J50" s="4">
        <v>27</v>
      </c>
      <c r="K50" s="3">
        <v>16</v>
      </c>
      <c r="L50" s="4">
        <v>44</v>
      </c>
      <c r="M50" s="3" t="s">
        <v>15</v>
      </c>
      <c r="N50" s="4">
        <v>44</v>
      </c>
      <c r="O50" s="3" t="s">
        <v>727</v>
      </c>
      <c r="P50" s="4">
        <v>26</v>
      </c>
      <c r="Q50" s="3">
        <v>214</v>
      </c>
      <c r="R50" s="4">
        <v>44</v>
      </c>
      <c r="S50" s="3">
        <v>31</v>
      </c>
      <c r="T50" s="4">
        <v>44</v>
      </c>
      <c r="U50" s="3">
        <v>10.1</v>
      </c>
      <c r="V50" s="4">
        <v>27</v>
      </c>
      <c r="W50" s="3">
        <v>15.9</v>
      </c>
      <c r="X50" s="4">
        <v>35</v>
      </c>
      <c r="Y50" s="3">
        <v>19</v>
      </c>
      <c r="Z50" s="4">
        <v>44</v>
      </c>
      <c r="AA50" s="3">
        <v>30</v>
      </c>
      <c r="AB50" s="4">
        <v>44</v>
      </c>
    </row>
    <row r="51" spans="1:28" ht="18.75">
      <c r="A51" s="3" t="s">
        <v>760</v>
      </c>
      <c r="B51" s="4">
        <v>25</v>
      </c>
      <c r="C51" s="3">
        <v>235</v>
      </c>
      <c r="D51" s="4">
        <v>45</v>
      </c>
      <c r="E51" s="3" t="s">
        <v>15</v>
      </c>
      <c r="F51" s="4">
        <v>45</v>
      </c>
      <c r="G51" s="3">
        <v>9.1999999999999993</v>
      </c>
      <c r="H51" s="4">
        <v>26</v>
      </c>
      <c r="I51" s="3">
        <v>14.9</v>
      </c>
      <c r="J51" s="4">
        <v>26</v>
      </c>
      <c r="K51" s="3" t="s">
        <v>15</v>
      </c>
      <c r="L51" s="4">
        <v>45</v>
      </c>
      <c r="M51" s="3" t="s">
        <v>15</v>
      </c>
      <c r="N51" s="4">
        <v>45</v>
      </c>
      <c r="O51" s="3" t="s">
        <v>728</v>
      </c>
      <c r="P51" s="4">
        <v>25</v>
      </c>
      <c r="Q51" s="3">
        <v>215</v>
      </c>
      <c r="R51" s="4">
        <v>45</v>
      </c>
      <c r="S51" s="3" t="s">
        <v>15</v>
      </c>
      <c r="T51" s="4">
        <v>45</v>
      </c>
      <c r="U51" s="3">
        <v>10.199999999999999</v>
      </c>
      <c r="V51" s="4">
        <v>26</v>
      </c>
      <c r="W51" s="3">
        <v>16</v>
      </c>
      <c r="X51" s="4">
        <v>34</v>
      </c>
      <c r="Y51" s="3" t="s">
        <v>15</v>
      </c>
      <c r="Z51" s="4">
        <v>45</v>
      </c>
      <c r="AA51" s="3" t="s">
        <v>15</v>
      </c>
      <c r="AB51" s="4">
        <v>45</v>
      </c>
    </row>
    <row r="52" spans="1:28" ht="18.75">
      <c r="A52" s="3" t="s">
        <v>681</v>
      </c>
      <c r="B52" s="4">
        <v>24</v>
      </c>
      <c r="C52" s="3">
        <v>236</v>
      </c>
      <c r="D52" s="4">
        <v>46</v>
      </c>
      <c r="E52" s="3" t="s">
        <v>17</v>
      </c>
      <c r="F52" s="4">
        <v>46</v>
      </c>
      <c r="G52" s="3" t="s">
        <v>17</v>
      </c>
      <c r="H52" s="4">
        <v>25</v>
      </c>
      <c r="I52" s="3">
        <v>15</v>
      </c>
      <c r="J52" s="4">
        <v>25</v>
      </c>
      <c r="K52" s="3" t="s">
        <v>17</v>
      </c>
      <c r="L52" s="4">
        <v>46</v>
      </c>
      <c r="M52" s="3">
        <v>15</v>
      </c>
      <c r="N52" s="4">
        <v>46</v>
      </c>
      <c r="O52" s="3" t="s">
        <v>809</v>
      </c>
      <c r="P52" s="4">
        <v>24</v>
      </c>
      <c r="Q52" s="3">
        <v>216</v>
      </c>
      <c r="R52" s="4">
        <v>46</v>
      </c>
      <c r="S52" s="3" t="s">
        <v>15</v>
      </c>
      <c r="T52" s="4">
        <v>46</v>
      </c>
      <c r="U52" s="3">
        <v>10.3</v>
      </c>
      <c r="V52" s="4">
        <v>25</v>
      </c>
      <c r="W52" s="3">
        <v>16.100000000000001</v>
      </c>
      <c r="X52" s="4">
        <v>33</v>
      </c>
      <c r="Y52" s="3" t="s">
        <v>17</v>
      </c>
      <c r="Z52" s="4">
        <v>46</v>
      </c>
      <c r="AA52" s="3" t="s">
        <v>15</v>
      </c>
      <c r="AB52" s="4">
        <v>46</v>
      </c>
    </row>
    <row r="53" spans="1:28" ht="18.75">
      <c r="A53" s="3" t="s">
        <v>962</v>
      </c>
      <c r="B53" s="4">
        <v>23</v>
      </c>
      <c r="C53" s="3">
        <v>237</v>
      </c>
      <c r="D53" s="4">
        <v>47</v>
      </c>
      <c r="E53" s="3">
        <v>37</v>
      </c>
      <c r="F53" s="4">
        <v>47</v>
      </c>
      <c r="G53" s="3">
        <v>9.3000000000000007</v>
      </c>
      <c r="H53" s="4">
        <v>24</v>
      </c>
      <c r="I53" s="3">
        <v>15.1</v>
      </c>
      <c r="J53" s="4">
        <v>24</v>
      </c>
      <c r="K53" s="3">
        <v>17</v>
      </c>
      <c r="L53" s="4">
        <v>47</v>
      </c>
      <c r="M53" s="3" t="s">
        <v>17</v>
      </c>
      <c r="N53" s="4">
        <v>47</v>
      </c>
      <c r="O53" s="3" t="s">
        <v>810</v>
      </c>
      <c r="P53" s="4">
        <v>23</v>
      </c>
      <c r="Q53" s="3">
        <v>217</v>
      </c>
      <c r="R53" s="4">
        <v>47</v>
      </c>
      <c r="S53" s="3">
        <v>32</v>
      </c>
      <c r="T53" s="4">
        <v>47</v>
      </c>
      <c r="U53" s="3">
        <v>10.4</v>
      </c>
      <c r="V53" s="4">
        <v>24</v>
      </c>
      <c r="W53" s="3">
        <v>16.2</v>
      </c>
      <c r="X53" s="4">
        <v>32</v>
      </c>
      <c r="Y53" s="3">
        <v>20</v>
      </c>
      <c r="Z53" s="4">
        <v>47</v>
      </c>
      <c r="AA53" s="3">
        <v>31</v>
      </c>
      <c r="AB53" s="4">
        <v>47</v>
      </c>
    </row>
    <row r="54" spans="1:28" ht="18.75">
      <c r="A54" s="3" t="s">
        <v>944</v>
      </c>
      <c r="B54" s="4">
        <v>22</v>
      </c>
      <c r="C54" s="3">
        <v>238</v>
      </c>
      <c r="D54" s="4">
        <v>48</v>
      </c>
      <c r="E54" s="3" t="s">
        <v>17</v>
      </c>
      <c r="F54" s="4">
        <v>48</v>
      </c>
      <c r="G54" s="3" t="s">
        <v>17</v>
      </c>
      <c r="H54" s="4">
        <v>23</v>
      </c>
      <c r="I54" s="3">
        <v>15.2</v>
      </c>
      <c r="J54" s="4">
        <v>23</v>
      </c>
      <c r="K54" s="3" t="s">
        <v>17</v>
      </c>
      <c r="L54" s="4">
        <v>48</v>
      </c>
      <c r="M54" s="3" t="s">
        <v>17</v>
      </c>
      <c r="N54" s="4">
        <v>48</v>
      </c>
      <c r="O54" s="3" t="s">
        <v>811</v>
      </c>
      <c r="P54" s="4">
        <v>22</v>
      </c>
      <c r="Q54" s="3">
        <v>218</v>
      </c>
      <c r="R54" s="4">
        <v>48</v>
      </c>
      <c r="S54" s="3" t="s">
        <v>15</v>
      </c>
      <c r="T54" s="4">
        <v>48</v>
      </c>
      <c r="U54" s="3">
        <v>10.5</v>
      </c>
      <c r="V54" s="4">
        <v>23</v>
      </c>
      <c r="W54" s="3">
        <v>16.3</v>
      </c>
      <c r="X54" s="4">
        <v>31</v>
      </c>
      <c r="Y54" s="3" t="s">
        <v>17</v>
      </c>
      <c r="Z54" s="4">
        <v>48</v>
      </c>
      <c r="AA54" s="3" t="s">
        <v>15</v>
      </c>
      <c r="AB54" s="4">
        <v>48</v>
      </c>
    </row>
    <row r="55" spans="1:28" ht="18.75">
      <c r="A55" s="3" t="s">
        <v>945</v>
      </c>
      <c r="B55" s="4">
        <v>21</v>
      </c>
      <c r="C55" s="3">
        <v>239</v>
      </c>
      <c r="D55" s="4">
        <v>49</v>
      </c>
      <c r="E55" s="3" t="s">
        <v>15</v>
      </c>
      <c r="F55" s="4">
        <v>49</v>
      </c>
      <c r="G55" s="3">
        <v>9.4</v>
      </c>
      <c r="H55" s="4">
        <v>22</v>
      </c>
      <c r="I55" s="3">
        <v>15.3</v>
      </c>
      <c r="J55" s="4">
        <v>22</v>
      </c>
      <c r="K55" s="3" t="s">
        <v>15</v>
      </c>
      <c r="L55" s="4">
        <v>49</v>
      </c>
      <c r="M55" s="3" t="s">
        <v>15</v>
      </c>
      <c r="N55" s="4">
        <v>49</v>
      </c>
      <c r="O55" s="3" t="s">
        <v>812</v>
      </c>
      <c r="P55" s="4">
        <v>21</v>
      </c>
      <c r="Q55" s="3">
        <v>219</v>
      </c>
      <c r="R55" s="4">
        <v>49</v>
      </c>
      <c r="S55" s="3" t="s">
        <v>17</v>
      </c>
      <c r="T55" s="4">
        <v>49</v>
      </c>
      <c r="U55" s="3">
        <v>10.6</v>
      </c>
      <c r="V55" s="4">
        <v>22</v>
      </c>
      <c r="W55" s="3">
        <v>16.399999999999999</v>
      </c>
      <c r="X55" s="4">
        <v>30</v>
      </c>
      <c r="Y55" s="3" t="s">
        <v>15</v>
      </c>
      <c r="Z55" s="4">
        <v>49</v>
      </c>
      <c r="AA55" s="3" t="s">
        <v>15</v>
      </c>
      <c r="AB55" s="4">
        <v>49</v>
      </c>
    </row>
    <row r="56" spans="1:28" ht="18.75">
      <c r="A56" s="3" t="s">
        <v>946</v>
      </c>
      <c r="B56" s="4">
        <v>20</v>
      </c>
      <c r="C56" s="3">
        <v>240</v>
      </c>
      <c r="D56" s="4">
        <v>50</v>
      </c>
      <c r="E56" s="3">
        <v>38</v>
      </c>
      <c r="F56" s="4">
        <v>50</v>
      </c>
      <c r="G56" s="3" t="s">
        <v>17</v>
      </c>
      <c r="H56" s="4">
        <v>21</v>
      </c>
      <c r="I56" s="3">
        <v>15.4</v>
      </c>
      <c r="J56" s="4">
        <v>21</v>
      </c>
      <c r="K56" s="3">
        <v>18</v>
      </c>
      <c r="L56" s="4">
        <v>50</v>
      </c>
      <c r="M56" s="3">
        <v>16</v>
      </c>
      <c r="N56" s="4">
        <v>50</v>
      </c>
      <c r="O56" s="3" t="s">
        <v>813</v>
      </c>
      <c r="P56" s="4">
        <v>20</v>
      </c>
      <c r="Q56" s="3">
        <v>220</v>
      </c>
      <c r="R56" s="4">
        <v>50</v>
      </c>
      <c r="S56" s="3">
        <v>33</v>
      </c>
      <c r="T56" s="4">
        <v>50</v>
      </c>
      <c r="U56" s="3">
        <v>10.7</v>
      </c>
      <c r="V56" s="4">
        <v>21</v>
      </c>
      <c r="W56" s="3">
        <v>16.5</v>
      </c>
      <c r="X56" s="4">
        <v>29</v>
      </c>
      <c r="Y56" s="3">
        <v>21</v>
      </c>
      <c r="Z56" s="4">
        <v>50</v>
      </c>
      <c r="AA56" s="3">
        <v>32</v>
      </c>
      <c r="AB56" s="4">
        <v>50</v>
      </c>
    </row>
    <row r="57" spans="1:28" ht="18.75">
      <c r="A57" s="3" t="s">
        <v>947</v>
      </c>
      <c r="B57" s="4">
        <v>19</v>
      </c>
      <c r="C57" s="3">
        <v>241</v>
      </c>
      <c r="D57" s="4">
        <v>51</v>
      </c>
      <c r="E57" s="3" t="s">
        <v>15</v>
      </c>
      <c r="F57" s="4">
        <v>51</v>
      </c>
      <c r="G57" s="3">
        <v>9.5</v>
      </c>
      <c r="H57" s="4">
        <v>20</v>
      </c>
      <c r="I57" s="3">
        <v>15.5</v>
      </c>
      <c r="J57" s="4">
        <v>20</v>
      </c>
      <c r="K57" s="3" t="s">
        <v>15</v>
      </c>
      <c r="L57" s="4">
        <v>51</v>
      </c>
      <c r="M57" s="3" t="s">
        <v>17</v>
      </c>
      <c r="N57" s="4">
        <v>51</v>
      </c>
      <c r="O57" s="3" t="s">
        <v>536</v>
      </c>
      <c r="P57" s="4">
        <v>19</v>
      </c>
      <c r="Q57" s="3">
        <v>221</v>
      </c>
      <c r="R57" s="4">
        <v>51</v>
      </c>
      <c r="S57" s="3" t="s">
        <v>15</v>
      </c>
      <c r="T57" s="4">
        <v>51</v>
      </c>
      <c r="U57" s="3">
        <v>10.8</v>
      </c>
      <c r="V57" s="4">
        <v>20</v>
      </c>
      <c r="W57" s="3">
        <v>16.600000000000001</v>
      </c>
      <c r="X57" s="4">
        <v>28</v>
      </c>
      <c r="Y57" s="3" t="s">
        <v>15</v>
      </c>
      <c r="Z57" s="4">
        <v>51</v>
      </c>
      <c r="AA57" s="3" t="s">
        <v>15</v>
      </c>
      <c r="AB57" s="4">
        <v>51</v>
      </c>
    </row>
    <row r="58" spans="1:28" ht="18.75">
      <c r="A58" s="3" t="s">
        <v>637</v>
      </c>
      <c r="B58" s="4">
        <v>18</v>
      </c>
      <c r="C58" s="3">
        <v>242</v>
      </c>
      <c r="D58" s="4">
        <v>52</v>
      </c>
      <c r="E58" s="3" t="s">
        <v>17</v>
      </c>
      <c r="F58" s="4">
        <v>52</v>
      </c>
      <c r="G58" s="3" t="s">
        <v>17</v>
      </c>
      <c r="H58" s="4">
        <v>19</v>
      </c>
      <c r="I58" s="3">
        <v>15.6</v>
      </c>
      <c r="J58" s="4">
        <v>19</v>
      </c>
      <c r="K58" s="3">
        <v>19</v>
      </c>
      <c r="L58" s="4">
        <v>52</v>
      </c>
      <c r="M58" s="3" t="s">
        <v>15</v>
      </c>
      <c r="N58" s="4">
        <v>52</v>
      </c>
      <c r="O58" s="3" t="s">
        <v>537</v>
      </c>
      <c r="P58" s="4">
        <v>18</v>
      </c>
      <c r="Q58" s="3">
        <v>222</v>
      </c>
      <c r="R58" s="4">
        <v>52</v>
      </c>
      <c r="S58" s="3">
        <v>34</v>
      </c>
      <c r="T58" s="4">
        <v>52</v>
      </c>
      <c r="U58" s="3">
        <v>10.9</v>
      </c>
      <c r="V58" s="4">
        <v>19</v>
      </c>
      <c r="W58" s="3">
        <v>16.7</v>
      </c>
      <c r="X58" s="4">
        <v>27</v>
      </c>
      <c r="Y58" s="3">
        <v>22</v>
      </c>
      <c r="Z58" s="4">
        <v>52</v>
      </c>
      <c r="AA58" s="3">
        <v>33</v>
      </c>
      <c r="AB58" s="4">
        <v>52</v>
      </c>
    </row>
    <row r="59" spans="1:28" ht="18.75">
      <c r="A59" s="3" t="s">
        <v>638</v>
      </c>
      <c r="B59" s="4">
        <v>17</v>
      </c>
      <c r="C59" s="3">
        <v>243</v>
      </c>
      <c r="D59" s="4">
        <v>53</v>
      </c>
      <c r="E59" s="3">
        <v>39</v>
      </c>
      <c r="F59" s="4">
        <v>53</v>
      </c>
      <c r="G59" s="3">
        <v>9.6</v>
      </c>
      <c r="H59" s="4">
        <v>18</v>
      </c>
      <c r="I59" s="3">
        <v>15.7</v>
      </c>
      <c r="J59" s="4">
        <v>18</v>
      </c>
      <c r="K59" s="3" t="s">
        <v>15</v>
      </c>
      <c r="L59" s="4">
        <v>53</v>
      </c>
      <c r="M59" s="3" t="s">
        <v>17</v>
      </c>
      <c r="N59" s="4">
        <v>53</v>
      </c>
      <c r="O59" s="3" t="s">
        <v>538</v>
      </c>
      <c r="P59" s="4">
        <v>17</v>
      </c>
      <c r="Q59" s="3">
        <v>224</v>
      </c>
      <c r="R59" s="4">
        <v>53</v>
      </c>
      <c r="S59" s="3" t="s">
        <v>15</v>
      </c>
      <c r="T59" s="4">
        <v>53</v>
      </c>
      <c r="U59" s="3">
        <v>11</v>
      </c>
      <c r="V59" s="4">
        <v>18</v>
      </c>
      <c r="W59" s="3">
        <v>16.8</v>
      </c>
      <c r="X59" s="4">
        <v>26</v>
      </c>
      <c r="Y59" s="3" t="s">
        <v>15</v>
      </c>
      <c r="Z59" s="4">
        <v>53</v>
      </c>
      <c r="AA59" s="3" t="s">
        <v>15</v>
      </c>
      <c r="AB59" s="4">
        <v>53</v>
      </c>
    </row>
    <row r="60" spans="1:28" ht="18.75">
      <c r="A60" s="3" t="s">
        <v>963</v>
      </c>
      <c r="B60" s="4">
        <v>16</v>
      </c>
      <c r="C60" s="3">
        <v>244</v>
      </c>
      <c r="D60" s="4">
        <v>54</v>
      </c>
      <c r="E60" s="3" t="s">
        <v>15</v>
      </c>
      <c r="F60" s="4">
        <v>54</v>
      </c>
      <c r="G60" s="3" t="s">
        <v>17</v>
      </c>
      <c r="H60" s="4">
        <v>17</v>
      </c>
      <c r="I60" s="3">
        <v>15.8</v>
      </c>
      <c r="J60" s="4">
        <v>17</v>
      </c>
      <c r="K60" s="3">
        <v>20</v>
      </c>
      <c r="L60" s="4">
        <v>54</v>
      </c>
      <c r="M60" s="3">
        <v>17</v>
      </c>
      <c r="N60" s="4">
        <v>54</v>
      </c>
      <c r="O60" s="3" t="s">
        <v>539</v>
      </c>
      <c r="P60" s="4">
        <v>16</v>
      </c>
      <c r="Q60" s="3">
        <v>228</v>
      </c>
      <c r="R60" s="4">
        <v>55</v>
      </c>
      <c r="S60" s="3">
        <v>35</v>
      </c>
      <c r="T60" s="4">
        <v>54</v>
      </c>
      <c r="U60" s="3">
        <v>11.1</v>
      </c>
      <c r="V60" s="4">
        <v>17</v>
      </c>
      <c r="W60" s="3">
        <v>16.899999999999999</v>
      </c>
      <c r="X60" s="4">
        <v>25</v>
      </c>
      <c r="Y60" s="3">
        <v>23</v>
      </c>
      <c r="Z60" s="4">
        <v>54</v>
      </c>
      <c r="AA60" s="3">
        <v>34</v>
      </c>
      <c r="AB60" s="4">
        <v>54</v>
      </c>
    </row>
    <row r="61" spans="1:28" ht="18.75">
      <c r="A61" s="3" t="s">
        <v>906</v>
      </c>
      <c r="B61" s="4">
        <v>15</v>
      </c>
      <c r="C61" s="3">
        <v>245</v>
      </c>
      <c r="D61" s="4">
        <v>55</v>
      </c>
      <c r="E61" s="3" t="s">
        <v>15</v>
      </c>
      <c r="F61" s="4">
        <v>55</v>
      </c>
      <c r="G61" s="3">
        <v>9.6999999999999993</v>
      </c>
      <c r="H61" s="4">
        <v>16</v>
      </c>
      <c r="I61" s="3">
        <v>15.9</v>
      </c>
      <c r="J61" s="4">
        <v>16</v>
      </c>
      <c r="K61" s="3" t="s">
        <v>15</v>
      </c>
      <c r="L61" s="4">
        <v>55</v>
      </c>
      <c r="M61" s="3" t="s">
        <v>15</v>
      </c>
      <c r="N61" s="4">
        <v>55</v>
      </c>
      <c r="O61" s="3" t="s">
        <v>540</v>
      </c>
      <c r="P61" s="4">
        <v>15</v>
      </c>
      <c r="Q61" s="3">
        <v>230</v>
      </c>
      <c r="R61" s="4">
        <v>56</v>
      </c>
      <c r="S61" s="3" t="s">
        <v>15</v>
      </c>
      <c r="T61" s="4">
        <v>55</v>
      </c>
      <c r="U61" s="3">
        <v>11.2</v>
      </c>
      <c r="V61" s="4">
        <v>16</v>
      </c>
      <c r="W61" s="3">
        <v>17</v>
      </c>
      <c r="X61" s="4">
        <v>24</v>
      </c>
      <c r="Y61" s="3" t="s">
        <v>15</v>
      </c>
      <c r="Z61" s="4">
        <v>55</v>
      </c>
      <c r="AA61" s="3">
        <v>35</v>
      </c>
      <c r="AB61" s="4">
        <v>55</v>
      </c>
    </row>
    <row r="62" spans="1:28" ht="18.75">
      <c r="A62" s="3" t="s">
        <v>907</v>
      </c>
      <c r="B62" s="4">
        <v>14</v>
      </c>
      <c r="C62" s="3">
        <v>246</v>
      </c>
      <c r="D62" s="4">
        <v>56</v>
      </c>
      <c r="E62" s="3">
        <v>40</v>
      </c>
      <c r="F62" s="4">
        <v>56</v>
      </c>
      <c r="G62" s="3" t="s">
        <v>17</v>
      </c>
      <c r="H62" s="4">
        <v>15</v>
      </c>
      <c r="I62" s="3">
        <v>16</v>
      </c>
      <c r="J62" s="4">
        <v>15</v>
      </c>
      <c r="K62" s="3">
        <v>21</v>
      </c>
      <c r="L62" s="4">
        <v>56</v>
      </c>
      <c r="M62" s="3" t="s">
        <v>17</v>
      </c>
      <c r="N62" s="4">
        <v>56</v>
      </c>
      <c r="O62" s="3" t="s">
        <v>871</v>
      </c>
      <c r="P62" s="4">
        <v>14</v>
      </c>
      <c r="Q62" s="3">
        <v>232</v>
      </c>
      <c r="R62" s="4">
        <v>57</v>
      </c>
      <c r="S62" s="3">
        <v>36</v>
      </c>
      <c r="T62" s="4">
        <v>56</v>
      </c>
      <c r="U62" s="3">
        <v>11.3</v>
      </c>
      <c r="V62" s="4">
        <v>15</v>
      </c>
      <c r="W62" s="3">
        <v>17.100000000000001</v>
      </c>
      <c r="X62" s="4">
        <v>23</v>
      </c>
      <c r="Y62" s="3">
        <v>24</v>
      </c>
      <c r="Z62" s="4">
        <v>56</v>
      </c>
      <c r="AA62" s="3">
        <v>36</v>
      </c>
      <c r="AB62" s="4">
        <v>56</v>
      </c>
    </row>
    <row r="63" spans="1:28" ht="18.75">
      <c r="A63" s="3" t="s">
        <v>908</v>
      </c>
      <c r="B63" s="4">
        <v>13</v>
      </c>
      <c r="C63" s="3">
        <v>247</v>
      </c>
      <c r="D63" s="4">
        <v>57</v>
      </c>
      <c r="E63" s="3" t="s">
        <v>15</v>
      </c>
      <c r="F63" s="4">
        <v>57</v>
      </c>
      <c r="G63" s="3">
        <v>9.8000000000000007</v>
      </c>
      <c r="H63" s="4">
        <v>14</v>
      </c>
      <c r="I63" s="3">
        <v>16.100000000000001</v>
      </c>
      <c r="J63" s="4">
        <v>14</v>
      </c>
      <c r="K63" s="3" t="s">
        <v>15</v>
      </c>
      <c r="L63" s="4">
        <v>57</v>
      </c>
      <c r="M63" s="3">
        <v>18</v>
      </c>
      <c r="N63" s="4">
        <v>57</v>
      </c>
      <c r="O63" s="3" t="s">
        <v>872</v>
      </c>
      <c r="P63" s="4">
        <v>13</v>
      </c>
      <c r="Q63" s="3">
        <v>234</v>
      </c>
      <c r="R63" s="4">
        <v>58</v>
      </c>
      <c r="S63" s="3" t="s">
        <v>15</v>
      </c>
      <c r="T63" s="4">
        <v>57</v>
      </c>
      <c r="U63" s="3">
        <v>11.4</v>
      </c>
      <c r="V63" s="4">
        <v>14</v>
      </c>
      <c r="W63" s="3">
        <v>17.2</v>
      </c>
      <c r="X63" s="4">
        <v>22</v>
      </c>
      <c r="Y63" s="3" t="s">
        <v>15</v>
      </c>
      <c r="Z63" s="4">
        <v>57</v>
      </c>
      <c r="AA63" s="3">
        <v>37</v>
      </c>
      <c r="AB63" s="4">
        <v>57</v>
      </c>
    </row>
    <row r="64" spans="1:28" ht="18.75">
      <c r="A64" s="3" t="s">
        <v>909</v>
      </c>
      <c r="B64" s="4">
        <v>12</v>
      </c>
      <c r="C64" s="3">
        <v>249</v>
      </c>
      <c r="D64" s="4">
        <v>58</v>
      </c>
      <c r="E64" s="3">
        <v>41</v>
      </c>
      <c r="F64" s="4">
        <v>58</v>
      </c>
      <c r="G64" s="3" t="s">
        <v>17</v>
      </c>
      <c r="H64" s="4">
        <v>13</v>
      </c>
      <c r="I64" s="3">
        <v>16.2</v>
      </c>
      <c r="J64" s="4">
        <v>14</v>
      </c>
      <c r="K64" s="3">
        <v>22</v>
      </c>
      <c r="L64" s="4">
        <v>58</v>
      </c>
      <c r="M64" s="3" t="s">
        <v>15</v>
      </c>
      <c r="N64" s="4">
        <v>58</v>
      </c>
      <c r="O64" s="3" t="s">
        <v>873</v>
      </c>
      <c r="P64" s="4">
        <v>12</v>
      </c>
      <c r="Q64" s="3">
        <v>236</v>
      </c>
      <c r="R64" s="4">
        <v>59</v>
      </c>
      <c r="S64" s="3">
        <v>37</v>
      </c>
      <c r="T64" s="4">
        <v>58</v>
      </c>
      <c r="U64" s="3">
        <v>11.5</v>
      </c>
      <c r="V64" s="4">
        <v>13</v>
      </c>
      <c r="W64" s="3">
        <v>17.3</v>
      </c>
      <c r="X64" s="4">
        <v>21</v>
      </c>
      <c r="Y64" s="3">
        <v>25</v>
      </c>
      <c r="Z64" s="4">
        <v>58</v>
      </c>
      <c r="AA64" s="3">
        <v>38</v>
      </c>
      <c r="AB64" s="4">
        <v>58</v>
      </c>
    </row>
    <row r="65" spans="1:28" ht="18.75">
      <c r="A65" s="3" t="s">
        <v>910</v>
      </c>
      <c r="B65" s="4">
        <v>11</v>
      </c>
      <c r="C65" s="3">
        <v>251</v>
      </c>
      <c r="D65" s="4">
        <v>59</v>
      </c>
      <c r="E65" s="3" t="s">
        <v>15</v>
      </c>
      <c r="F65" s="4">
        <v>59</v>
      </c>
      <c r="G65" s="3">
        <v>9.9</v>
      </c>
      <c r="H65" s="4">
        <v>12</v>
      </c>
      <c r="I65" s="3">
        <v>16.3</v>
      </c>
      <c r="J65" s="4">
        <v>13</v>
      </c>
      <c r="K65" s="3" t="s">
        <v>15</v>
      </c>
      <c r="L65" s="4">
        <v>59</v>
      </c>
      <c r="M65" s="3">
        <v>19</v>
      </c>
      <c r="N65" s="4">
        <v>59</v>
      </c>
      <c r="O65" s="3" t="s">
        <v>874</v>
      </c>
      <c r="P65" s="4">
        <v>11</v>
      </c>
      <c r="Q65" s="3">
        <v>236</v>
      </c>
      <c r="R65" s="4">
        <v>54</v>
      </c>
      <c r="S65" s="3" t="s">
        <v>15</v>
      </c>
      <c r="T65" s="4">
        <v>59</v>
      </c>
      <c r="U65" s="3">
        <v>11.6</v>
      </c>
      <c r="V65" s="4">
        <v>12</v>
      </c>
      <c r="W65" s="3">
        <v>17.399999999999999</v>
      </c>
      <c r="X65" s="4">
        <v>20</v>
      </c>
      <c r="Y65" s="3" t="s">
        <v>15</v>
      </c>
      <c r="Z65" s="4">
        <v>59</v>
      </c>
      <c r="AA65" s="3">
        <v>39</v>
      </c>
      <c r="AB65" s="4">
        <v>59</v>
      </c>
    </row>
    <row r="66" spans="1:28" ht="18.75">
      <c r="A66" s="3" t="s">
        <v>911</v>
      </c>
      <c r="B66" s="4">
        <v>10</v>
      </c>
      <c r="C66" s="3">
        <v>253</v>
      </c>
      <c r="D66" s="4">
        <v>60</v>
      </c>
      <c r="E66" s="3">
        <v>42</v>
      </c>
      <c r="F66" s="4">
        <v>60</v>
      </c>
      <c r="G66" s="3" t="s">
        <v>17</v>
      </c>
      <c r="H66" s="4">
        <v>11</v>
      </c>
      <c r="I66" s="3">
        <v>16.399999999999999</v>
      </c>
      <c r="J66" s="4">
        <v>13</v>
      </c>
      <c r="K66" s="3">
        <v>23</v>
      </c>
      <c r="L66" s="4">
        <v>60</v>
      </c>
      <c r="M66" s="3" t="s">
        <v>17</v>
      </c>
      <c r="N66" s="4">
        <v>60</v>
      </c>
      <c r="O66" s="3" t="s">
        <v>875</v>
      </c>
      <c r="P66" s="4">
        <v>10</v>
      </c>
      <c r="Q66" s="3">
        <v>238</v>
      </c>
      <c r="R66" s="4">
        <v>60</v>
      </c>
      <c r="S66" s="3">
        <v>38</v>
      </c>
      <c r="T66" s="4">
        <v>60</v>
      </c>
      <c r="U66" s="3">
        <v>11.7</v>
      </c>
      <c r="V66" s="4">
        <v>11</v>
      </c>
      <c r="W66" s="3">
        <v>17.5</v>
      </c>
      <c r="X66" s="4">
        <v>19</v>
      </c>
      <c r="Y66" s="3">
        <v>26</v>
      </c>
      <c r="Z66" s="4">
        <v>60</v>
      </c>
      <c r="AA66" s="3">
        <v>40</v>
      </c>
      <c r="AB66" s="4">
        <v>60</v>
      </c>
    </row>
    <row r="67" spans="1:28" ht="18.75">
      <c r="A67" s="3" t="s">
        <v>912</v>
      </c>
      <c r="B67" s="4">
        <v>9</v>
      </c>
      <c r="C67" s="3">
        <v>255</v>
      </c>
      <c r="D67" s="4">
        <v>61</v>
      </c>
      <c r="E67" s="3" t="s">
        <v>15</v>
      </c>
      <c r="F67" s="4">
        <v>61</v>
      </c>
      <c r="G67" s="3">
        <v>10</v>
      </c>
      <c r="H67" s="4">
        <v>10</v>
      </c>
      <c r="I67" s="3">
        <v>16.5</v>
      </c>
      <c r="J67" s="4">
        <v>12</v>
      </c>
      <c r="K67" s="3" t="s">
        <v>15</v>
      </c>
      <c r="L67" s="4">
        <v>61</v>
      </c>
      <c r="M67" s="3">
        <v>20</v>
      </c>
      <c r="N67" s="4">
        <v>61</v>
      </c>
      <c r="O67" s="3" t="s">
        <v>876</v>
      </c>
      <c r="P67" s="4">
        <v>9</v>
      </c>
      <c r="Q67" s="3">
        <v>240</v>
      </c>
      <c r="R67" s="4">
        <v>61</v>
      </c>
      <c r="S67" s="3" t="s">
        <v>15</v>
      </c>
      <c r="T67" s="4">
        <v>61</v>
      </c>
      <c r="U67" s="3">
        <v>11.8</v>
      </c>
      <c r="V67" s="4">
        <v>10</v>
      </c>
      <c r="W67" s="3">
        <v>17.600000000000001</v>
      </c>
      <c r="X67" s="4">
        <v>18</v>
      </c>
      <c r="Y67" s="3" t="s">
        <v>15</v>
      </c>
      <c r="Z67" s="4">
        <v>61</v>
      </c>
      <c r="AA67" s="3">
        <v>42</v>
      </c>
      <c r="AB67" s="4">
        <v>61</v>
      </c>
    </row>
    <row r="68" spans="1:28" ht="18.75">
      <c r="A68" s="3" t="s">
        <v>913</v>
      </c>
      <c r="B68" s="4">
        <v>8</v>
      </c>
      <c r="C68" s="3">
        <v>257</v>
      </c>
      <c r="D68" s="4">
        <v>62</v>
      </c>
      <c r="E68" s="3">
        <v>43</v>
      </c>
      <c r="F68" s="4">
        <v>62</v>
      </c>
      <c r="G68" s="3">
        <v>10.1</v>
      </c>
      <c r="H68" s="4">
        <v>9</v>
      </c>
      <c r="I68" s="3">
        <v>16.600000000000001</v>
      </c>
      <c r="J68" s="4">
        <v>12</v>
      </c>
      <c r="K68" s="3">
        <v>24</v>
      </c>
      <c r="L68" s="4">
        <v>62</v>
      </c>
      <c r="M68" s="3">
        <v>21</v>
      </c>
      <c r="N68" s="4">
        <v>62</v>
      </c>
      <c r="O68" s="3" t="s">
        <v>877</v>
      </c>
      <c r="P68" s="4">
        <v>8</v>
      </c>
      <c r="Q68" s="3">
        <v>242</v>
      </c>
      <c r="R68" s="4">
        <v>62</v>
      </c>
      <c r="S68" s="3">
        <v>39</v>
      </c>
      <c r="T68" s="4">
        <v>62</v>
      </c>
      <c r="U68" s="3">
        <v>11.9</v>
      </c>
      <c r="V68" s="4">
        <v>9</v>
      </c>
      <c r="W68" s="3">
        <v>17.7</v>
      </c>
      <c r="X68" s="4">
        <v>18</v>
      </c>
      <c r="Y68" s="3">
        <v>27</v>
      </c>
      <c r="Z68" s="4">
        <v>62</v>
      </c>
      <c r="AA68" s="3">
        <v>44</v>
      </c>
      <c r="AB68" s="4">
        <v>62</v>
      </c>
    </row>
    <row r="69" spans="1:28" ht="18.75">
      <c r="A69" s="3" t="s">
        <v>914</v>
      </c>
      <c r="B69" s="4">
        <v>7</v>
      </c>
      <c r="C69" s="3">
        <v>259</v>
      </c>
      <c r="D69" s="4">
        <v>63</v>
      </c>
      <c r="E69" s="3" t="s">
        <v>15</v>
      </c>
      <c r="F69" s="4">
        <v>63</v>
      </c>
      <c r="G69" s="3">
        <v>10.199999999999999</v>
      </c>
      <c r="H69" s="4">
        <v>8</v>
      </c>
      <c r="I69" s="3">
        <v>16.7</v>
      </c>
      <c r="J69" s="4">
        <v>11</v>
      </c>
      <c r="K69" s="3">
        <v>25</v>
      </c>
      <c r="L69" s="4">
        <v>63</v>
      </c>
      <c r="M69" s="3">
        <v>22</v>
      </c>
      <c r="N69" s="4">
        <v>63</v>
      </c>
      <c r="O69" s="3" t="s">
        <v>964</v>
      </c>
      <c r="P69" s="4">
        <v>7</v>
      </c>
      <c r="Q69" s="3">
        <v>244</v>
      </c>
      <c r="R69" s="4">
        <v>63</v>
      </c>
      <c r="S69" s="3" t="s">
        <v>15</v>
      </c>
      <c r="T69" s="4">
        <v>63</v>
      </c>
      <c r="U69" s="3">
        <v>12</v>
      </c>
      <c r="V69" s="4">
        <v>8</v>
      </c>
      <c r="W69" s="3">
        <v>17.8</v>
      </c>
      <c r="X69" s="4">
        <v>17</v>
      </c>
      <c r="Y69" s="3">
        <v>28</v>
      </c>
      <c r="Z69" s="4">
        <v>63</v>
      </c>
      <c r="AA69" s="3">
        <v>46</v>
      </c>
      <c r="AB69" s="4">
        <v>63</v>
      </c>
    </row>
    <row r="70" spans="1:28" ht="18.75">
      <c r="A70" s="3" t="s">
        <v>915</v>
      </c>
      <c r="B70" s="4">
        <v>6</v>
      </c>
      <c r="C70" s="3">
        <v>261</v>
      </c>
      <c r="D70" s="4">
        <v>64</v>
      </c>
      <c r="E70" s="3">
        <v>44</v>
      </c>
      <c r="F70" s="4">
        <v>64</v>
      </c>
      <c r="G70" s="3">
        <v>10.3</v>
      </c>
      <c r="H70" s="4">
        <v>7</v>
      </c>
      <c r="I70" s="3">
        <v>16.8</v>
      </c>
      <c r="J70" s="4">
        <v>11</v>
      </c>
      <c r="K70" s="3">
        <v>26</v>
      </c>
      <c r="L70" s="4">
        <v>64</v>
      </c>
      <c r="M70" s="3">
        <v>23</v>
      </c>
      <c r="N70" s="4">
        <v>64</v>
      </c>
      <c r="O70" s="3" t="s">
        <v>879</v>
      </c>
      <c r="P70" s="4">
        <v>6</v>
      </c>
      <c r="Q70" s="3">
        <v>246</v>
      </c>
      <c r="R70" s="4">
        <v>64</v>
      </c>
      <c r="S70" s="3">
        <v>40</v>
      </c>
      <c r="T70" s="4">
        <v>64</v>
      </c>
      <c r="U70" s="3">
        <v>12.1</v>
      </c>
      <c r="V70" s="4">
        <v>7</v>
      </c>
      <c r="W70" s="3">
        <v>17.899999999999999</v>
      </c>
      <c r="X70" s="4">
        <v>17</v>
      </c>
      <c r="Y70" s="3">
        <v>29</v>
      </c>
      <c r="Z70" s="4">
        <v>64</v>
      </c>
      <c r="AA70" s="3">
        <v>48</v>
      </c>
      <c r="AB70" s="4">
        <v>64</v>
      </c>
    </row>
    <row r="71" spans="1:28" ht="18.75">
      <c r="A71" s="3" t="s">
        <v>916</v>
      </c>
      <c r="B71" s="4">
        <v>5</v>
      </c>
      <c r="C71" s="3">
        <v>263</v>
      </c>
      <c r="D71" s="4">
        <v>65</v>
      </c>
      <c r="E71" s="3" t="s">
        <v>15</v>
      </c>
      <c r="F71" s="4">
        <v>65</v>
      </c>
      <c r="G71" s="3">
        <v>10.4</v>
      </c>
      <c r="H71" s="4">
        <v>6</v>
      </c>
      <c r="I71" s="3">
        <v>16.899999999999999</v>
      </c>
      <c r="J71" s="4">
        <v>10</v>
      </c>
      <c r="K71" s="3">
        <v>27</v>
      </c>
      <c r="L71" s="4">
        <v>65</v>
      </c>
      <c r="M71" s="3">
        <v>24</v>
      </c>
      <c r="N71" s="4">
        <v>65</v>
      </c>
      <c r="O71" s="3" t="s">
        <v>880</v>
      </c>
      <c r="P71" s="4">
        <v>5</v>
      </c>
      <c r="Q71" s="3">
        <v>248</v>
      </c>
      <c r="R71" s="4">
        <v>65</v>
      </c>
      <c r="S71" s="3" t="s">
        <v>15</v>
      </c>
      <c r="T71" s="4">
        <v>65</v>
      </c>
      <c r="U71" s="3">
        <v>12.2</v>
      </c>
      <c r="V71" s="4">
        <v>6</v>
      </c>
      <c r="W71" s="3">
        <v>18</v>
      </c>
      <c r="X71" s="4">
        <v>16</v>
      </c>
      <c r="Y71" s="3">
        <v>30</v>
      </c>
      <c r="Z71" s="4">
        <v>65</v>
      </c>
      <c r="AA71" s="3">
        <v>50</v>
      </c>
      <c r="AB71" s="4">
        <v>65</v>
      </c>
    </row>
    <row r="72" spans="1:28" ht="18.75">
      <c r="A72" s="3" t="s">
        <v>917</v>
      </c>
      <c r="B72" s="4">
        <v>4</v>
      </c>
      <c r="C72" s="3">
        <v>265</v>
      </c>
      <c r="D72" s="4">
        <v>66</v>
      </c>
      <c r="E72" s="3">
        <v>45</v>
      </c>
      <c r="F72" s="4">
        <v>66</v>
      </c>
      <c r="G72" s="3">
        <v>10.5</v>
      </c>
      <c r="H72" s="4">
        <v>5</v>
      </c>
      <c r="I72" s="3">
        <v>17</v>
      </c>
      <c r="J72" s="4">
        <v>10</v>
      </c>
      <c r="K72" s="3">
        <v>28</v>
      </c>
      <c r="L72" s="4">
        <v>66</v>
      </c>
      <c r="M72" s="3">
        <v>25</v>
      </c>
      <c r="N72" s="4">
        <v>66</v>
      </c>
      <c r="O72" s="3" t="s">
        <v>821</v>
      </c>
      <c r="P72" s="4">
        <v>4</v>
      </c>
      <c r="Q72" s="3">
        <v>250</v>
      </c>
      <c r="R72" s="4">
        <v>66</v>
      </c>
      <c r="S72" s="3">
        <v>41</v>
      </c>
      <c r="T72" s="4">
        <v>66</v>
      </c>
      <c r="U72" s="3">
        <v>12.3</v>
      </c>
      <c r="V72" s="4">
        <v>5</v>
      </c>
      <c r="W72" s="3">
        <v>18.100000000000001</v>
      </c>
      <c r="X72" s="4">
        <v>16</v>
      </c>
      <c r="Y72" s="3">
        <v>31</v>
      </c>
      <c r="Z72" s="4">
        <v>66</v>
      </c>
      <c r="AA72" s="3">
        <v>53</v>
      </c>
      <c r="AB72" s="4">
        <v>66</v>
      </c>
    </row>
    <row r="73" spans="1:28" ht="18.75">
      <c r="A73" s="3" t="s">
        <v>861</v>
      </c>
      <c r="B73" s="4">
        <v>3</v>
      </c>
      <c r="C73" s="3">
        <v>267</v>
      </c>
      <c r="D73" s="4">
        <v>67</v>
      </c>
      <c r="E73" s="3" t="s">
        <v>15</v>
      </c>
      <c r="F73" s="4">
        <v>67</v>
      </c>
      <c r="G73" s="3">
        <v>10.6</v>
      </c>
      <c r="H73" s="4">
        <v>4</v>
      </c>
      <c r="I73" s="3">
        <v>17.100000000000001</v>
      </c>
      <c r="J73" s="4">
        <v>9</v>
      </c>
      <c r="K73" s="3">
        <v>29</v>
      </c>
      <c r="L73" s="4">
        <v>67</v>
      </c>
      <c r="M73" s="3">
        <v>26</v>
      </c>
      <c r="N73" s="4">
        <v>67</v>
      </c>
      <c r="O73" s="3" t="s">
        <v>713</v>
      </c>
      <c r="P73" s="4">
        <v>3</v>
      </c>
      <c r="Q73" s="3">
        <v>252</v>
      </c>
      <c r="R73" s="4">
        <v>67</v>
      </c>
      <c r="S73" s="3" t="s">
        <v>15</v>
      </c>
      <c r="T73" s="4">
        <v>67</v>
      </c>
      <c r="U73" s="3">
        <v>12.4</v>
      </c>
      <c r="V73" s="4">
        <v>4</v>
      </c>
      <c r="W73" s="3">
        <v>18.2</v>
      </c>
      <c r="X73" s="4">
        <v>15</v>
      </c>
      <c r="Y73" s="3">
        <v>32</v>
      </c>
      <c r="Z73" s="4">
        <v>67</v>
      </c>
      <c r="AA73" s="3">
        <v>56</v>
      </c>
      <c r="AB73" s="4">
        <v>67</v>
      </c>
    </row>
    <row r="74" spans="1:28" ht="18.75">
      <c r="A74" s="3" t="s">
        <v>862</v>
      </c>
      <c r="B74" s="4">
        <v>2</v>
      </c>
      <c r="C74" s="3">
        <v>269</v>
      </c>
      <c r="D74" s="4">
        <v>68</v>
      </c>
      <c r="E74" s="3">
        <v>46</v>
      </c>
      <c r="F74" s="4">
        <v>68</v>
      </c>
      <c r="G74" s="3">
        <v>10.7</v>
      </c>
      <c r="H74" s="4">
        <v>3</v>
      </c>
      <c r="I74" s="3">
        <v>17.2</v>
      </c>
      <c r="J74" s="4">
        <v>9</v>
      </c>
      <c r="K74" s="3">
        <v>30</v>
      </c>
      <c r="L74" s="4">
        <v>68</v>
      </c>
      <c r="M74" s="3">
        <v>28</v>
      </c>
      <c r="N74" s="4">
        <v>68</v>
      </c>
      <c r="O74" s="3" t="s">
        <v>631</v>
      </c>
      <c r="P74" s="4">
        <v>2</v>
      </c>
      <c r="Q74" s="3">
        <v>254</v>
      </c>
      <c r="R74" s="4">
        <v>68</v>
      </c>
      <c r="S74" s="3">
        <v>42</v>
      </c>
      <c r="T74" s="4">
        <v>68</v>
      </c>
      <c r="U74" s="3">
        <v>12.5</v>
      </c>
      <c r="V74" s="4">
        <v>3</v>
      </c>
      <c r="W74" s="3">
        <v>18.3</v>
      </c>
      <c r="X74" s="4">
        <v>15</v>
      </c>
      <c r="Y74" s="3">
        <v>33</v>
      </c>
      <c r="Z74" s="4">
        <v>68</v>
      </c>
      <c r="AA74" s="3">
        <v>59</v>
      </c>
      <c r="AB74" s="4">
        <v>68</v>
      </c>
    </row>
    <row r="75" spans="1:28" ht="18.75">
      <c r="A75" s="3" t="s">
        <v>863</v>
      </c>
      <c r="B75" s="4">
        <v>1</v>
      </c>
      <c r="C75" s="3">
        <v>271</v>
      </c>
      <c r="D75" s="4">
        <v>69</v>
      </c>
      <c r="E75" s="3" t="s">
        <v>15</v>
      </c>
      <c r="F75" s="4">
        <v>69</v>
      </c>
      <c r="G75" s="3">
        <v>10.8</v>
      </c>
      <c r="H75" s="4">
        <v>3</v>
      </c>
      <c r="I75" s="3">
        <v>17.3</v>
      </c>
      <c r="J75" s="4">
        <v>8</v>
      </c>
      <c r="K75" s="3">
        <v>31</v>
      </c>
      <c r="L75" s="4">
        <v>69</v>
      </c>
      <c r="M75" s="3">
        <v>30</v>
      </c>
      <c r="N75" s="4">
        <v>69</v>
      </c>
      <c r="O75" s="3" t="s">
        <v>556</v>
      </c>
      <c r="P75" s="4">
        <v>1</v>
      </c>
      <c r="Q75" s="3">
        <v>256</v>
      </c>
      <c r="R75" s="4">
        <v>69</v>
      </c>
      <c r="S75" s="3" t="s">
        <v>15</v>
      </c>
      <c r="T75" s="4">
        <v>69</v>
      </c>
      <c r="U75" s="3">
        <v>12.6</v>
      </c>
      <c r="V75" s="4">
        <v>2</v>
      </c>
      <c r="W75" s="3">
        <v>18.399999999999999</v>
      </c>
      <c r="X75" s="4">
        <v>14</v>
      </c>
      <c r="Y75" s="3">
        <v>34</v>
      </c>
      <c r="Z75" s="4">
        <v>69</v>
      </c>
      <c r="AA75" s="3">
        <v>62</v>
      </c>
      <c r="AB75" s="4">
        <v>69</v>
      </c>
    </row>
    <row r="76" spans="1:28" ht="18.75">
      <c r="A76" s="3" t="s">
        <v>19</v>
      </c>
      <c r="B76" s="4">
        <v>1</v>
      </c>
      <c r="C76" s="3">
        <v>273</v>
      </c>
      <c r="D76" s="4">
        <v>70</v>
      </c>
      <c r="E76" s="3">
        <v>47</v>
      </c>
      <c r="F76" s="4">
        <v>70</v>
      </c>
      <c r="G76" s="3">
        <v>10.9</v>
      </c>
      <c r="H76" s="4">
        <v>2</v>
      </c>
      <c r="I76" s="3">
        <v>17.399999999999999</v>
      </c>
      <c r="J76" s="4">
        <v>8</v>
      </c>
      <c r="K76" s="3">
        <v>32</v>
      </c>
      <c r="L76" s="4">
        <v>70</v>
      </c>
      <c r="M76" s="3">
        <v>32</v>
      </c>
      <c r="N76" s="4">
        <v>70</v>
      </c>
      <c r="O76" s="3" t="s">
        <v>21</v>
      </c>
      <c r="P76" s="4">
        <v>1</v>
      </c>
      <c r="Q76" s="3">
        <v>258</v>
      </c>
      <c r="R76" s="4">
        <v>70</v>
      </c>
      <c r="S76" s="3">
        <v>43</v>
      </c>
      <c r="T76" s="4">
        <v>70</v>
      </c>
      <c r="U76" s="3">
        <v>12.7</v>
      </c>
      <c r="V76" s="4">
        <v>1</v>
      </c>
      <c r="W76" s="3">
        <v>18.5</v>
      </c>
      <c r="X76" s="4">
        <v>14</v>
      </c>
      <c r="Y76" s="3">
        <v>35</v>
      </c>
      <c r="Z76" s="4">
        <v>70</v>
      </c>
      <c r="AA76" s="3">
        <v>65</v>
      </c>
      <c r="AB76" s="4">
        <v>70</v>
      </c>
    </row>
    <row r="77" spans="1:28" ht="18.75">
      <c r="A77" s="3" t="s">
        <v>156</v>
      </c>
      <c r="B77" s="4">
        <v>0</v>
      </c>
      <c r="C77" s="3" t="s">
        <v>157</v>
      </c>
      <c r="D77" s="4">
        <v>70</v>
      </c>
      <c r="E77" s="3" t="s">
        <v>137</v>
      </c>
      <c r="F77" s="4">
        <v>70</v>
      </c>
      <c r="G77" s="3">
        <v>11</v>
      </c>
      <c r="H77" s="4">
        <v>2</v>
      </c>
      <c r="I77" s="3">
        <v>17.5</v>
      </c>
      <c r="J77" s="4">
        <v>7</v>
      </c>
      <c r="K77" s="3" t="s">
        <v>151</v>
      </c>
      <c r="L77" s="4">
        <v>70</v>
      </c>
      <c r="M77" s="3" t="s">
        <v>151</v>
      </c>
      <c r="N77" s="4">
        <v>70</v>
      </c>
      <c r="O77" s="3" t="s">
        <v>159</v>
      </c>
      <c r="P77" s="4">
        <v>0</v>
      </c>
      <c r="Q77" s="3" t="s">
        <v>160</v>
      </c>
      <c r="R77" s="4">
        <v>70</v>
      </c>
      <c r="S77" s="3" t="s">
        <v>64</v>
      </c>
      <c r="T77" s="4">
        <v>70</v>
      </c>
      <c r="U77" s="3" t="s">
        <v>161</v>
      </c>
      <c r="V77" s="4">
        <v>0</v>
      </c>
      <c r="W77" s="3">
        <v>18.600000000000001</v>
      </c>
      <c r="X77" s="4">
        <v>13</v>
      </c>
      <c r="Y77" s="3" t="s">
        <v>89</v>
      </c>
      <c r="Z77" s="4">
        <v>70</v>
      </c>
      <c r="AA77" s="3" t="s">
        <v>162</v>
      </c>
      <c r="AB77" s="4">
        <v>70</v>
      </c>
    </row>
    <row r="78" spans="1:28" ht="18.75">
      <c r="A78" s="3">
        <v>0</v>
      </c>
      <c r="B78" s="4">
        <v>0</v>
      </c>
      <c r="C78" s="3"/>
      <c r="D78" s="3"/>
      <c r="E78" s="3"/>
      <c r="F78" s="3">
        <v>0</v>
      </c>
      <c r="G78" s="3">
        <v>11.1</v>
      </c>
      <c r="H78" s="4">
        <v>1</v>
      </c>
      <c r="I78" s="3">
        <v>17.600000000000001</v>
      </c>
      <c r="J78" s="4">
        <v>7</v>
      </c>
      <c r="K78" s="3"/>
      <c r="L78" s="3">
        <v>0</v>
      </c>
      <c r="M78" s="3"/>
      <c r="N78" s="3"/>
      <c r="O78" s="3">
        <v>0</v>
      </c>
      <c r="P78" s="4">
        <v>0</v>
      </c>
      <c r="Q78" s="3"/>
      <c r="R78" s="4"/>
      <c r="S78" s="3"/>
      <c r="T78" s="4">
        <v>0</v>
      </c>
      <c r="U78" s="3">
        <v>0</v>
      </c>
      <c r="V78" s="4">
        <v>0</v>
      </c>
      <c r="W78" s="3">
        <v>18.7</v>
      </c>
      <c r="X78" s="4">
        <v>13</v>
      </c>
      <c r="Y78" s="3"/>
      <c r="Z78" s="4">
        <v>0</v>
      </c>
      <c r="AA78" s="3"/>
      <c r="AB78" s="3"/>
    </row>
    <row r="79" spans="1:28" ht="18.75">
      <c r="A79" s="3"/>
      <c r="B79" s="4">
        <v>0</v>
      </c>
      <c r="C79" s="3"/>
      <c r="D79" s="3">
        <v>0</v>
      </c>
      <c r="E79" s="3"/>
      <c r="F79" s="3">
        <v>0</v>
      </c>
      <c r="G79" s="3">
        <v>11.2</v>
      </c>
      <c r="H79" s="4">
        <v>1</v>
      </c>
      <c r="I79" s="3">
        <v>17.7</v>
      </c>
      <c r="J79" s="4">
        <v>6</v>
      </c>
      <c r="K79" s="3"/>
      <c r="L79" s="3">
        <v>0</v>
      </c>
      <c r="M79" s="3"/>
      <c r="N79" s="3"/>
      <c r="O79" s="3"/>
      <c r="P79" s="4">
        <v>0</v>
      </c>
      <c r="Q79" s="3"/>
      <c r="R79" s="4">
        <v>0</v>
      </c>
      <c r="S79" s="3"/>
      <c r="T79" s="4">
        <v>0</v>
      </c>
      <c r="U79" s="3">
        <v>0</v>
      </c>
      <c r="V79" s="4">
        <v>0</v>
      </c>
      <c r="W79" s="3">
        <v>18.8</v>
      </c>
      <c r="X79" s="4">
        <v>12</v>
      </c>
      <c r="Y79" s="3"/>
      <c r="Z79" s="4">
        <v>0</v>
      </c>
      <c r="AA79" s="3"/>
      <c r="AB79" s="3"/>
    </row>
    <row r="80" spans="1:28" ht="18.75">
      <c r="G80" s="3" t="s">
        <v>158</v>
      </c>
      <c r="H80" s="4">
        <v>0</v>
      </c>
      <c r="I80" s="3">
        <v>17.8</v>
      </c>
      <c r="J80" s="4">
        <v>6</v>
      </c>
      <c r="W80" s="3">
        <v>18.899999999999999</v>
      </c>
      <c r="X80" s="4">
        <v>12</v>
      </c>
    </row>
    <row r="81" spans="7:24" ht="18.75">
      <c r="G81" s="3">
        <v>0</v>
      </c>
      <c r="H81" s="4">
        <v>0</v>
      </c>
      <c r="I81" s="3">
        <v>17.899999999999999</v>
      </c>
      <c r="J81" s="4">
        <v>5</v>
      </c>
      <c r="W81" s="3">
        <v>19</v>
      </c>
      <c r="X81" s="4">
        <v>11</v>
      </c>
    </row>
    <row r="82" spans="7:24" ht="18.75">
      <c r="I82" s="3">
        <v>18</v>
      </c>
      <c r="J82" s="4">
        <v>5</v>
      </c>
      <c r="W82" s="3">
        <v>19.100000000000001</v>
      </c>
      <c r="X82" s="4">
        <v>11</v>
      </c>
    </row>
    <row r="83" spans="7:24" ht="18.75">
      <c r="I83" s="3">
        <v>18.100000000000001</v>
      </c>
      <c r="J83" s="4">
        <v>4</v>
      </c>
      <c r="W83" s="3">
        <v>19.2</v>
      </c>
      <c r="X83" s="4">
        <v>10</v>
      </c>
    </row>
    <row r="84" spans="7:24" ht="18.75">
      <c r="I84" s="3">
        <v>18.2</v>
      </c>
      <c r="J84" s="4">
        <v>4</v>
      </c>
      <c r="W84" s="3">
        <v>19.3</v>
      </c>
      <c r="X84" s="4">
        <v>10</v>
      </c>
    </row>
    <row r="85" spans="7:24" ht="18.75">
      <c r="I85" s="3">
        <v>18.3</v>
      </c>
      <c r="J85" s="4">
        <v>3</v>
      </c>
      <c r="W85" s="3">
        <v>19.399999999999999</v>
      </c>
      <c r="X85" s="4">
        <v>9</v>
      </c>
    </row>
    <row r="86" spans="7:24" ht="18.75">
      <c r="I86" s="3">
        <v>18.399999999999999</v>
      </c>
      <c r="J86" s="4">
        <v>3</v>
      </c>
      <c r="W86" s="3">
        <v>19.5</v>
      </c>
      <c r="X86" s="4">
        <v>9</v>
      </c>
    </row>
    <row r="87" spans="7:24" ht="18.75">
      <c r="I87" s="3">
        <v>18.5</v>
      </c>
      <c r="J87" s="4">
        <v>2</v>
      </c>
      <c r="W87" s="3">
        <v>19.600000000000001</v>
      </c>
      <c r="X87" s="4">
        <v>9</v>
      </c>
    </row>
    <row r="88" spans="7:24" ht="18.75">
      <c r="I88" s="3">
        <v>18.600000000000001</v>
      </c>
      <c r="J88" s="4">
        <v>2</v>
      </c>
      <c r="W88" s="3">
        <v>19.7</v>
      </c>
      <c r="X88" s="4">
        <v>8</v>
      </c>
    </row>
    <row r="89" spans="7:24" ht="18.75">
      <c r="I89" s="3">
        <v>18.7</v>
      </c>
      <c r="J89" s="4">
        <v>2</v>
      </c>
      <c r="W89" s="3">
        <v>19.8</v>
      </c>
      <c r="X89" s="4">
        <v>8</v>
      </c>
    </row>
    <row r="90" spans="7:24" ht="18.75">
      <c r="I90" s="3">
        <v>18.8</v>
      </c>
      <c r="J90" s="4">
        <v>1</v>
      </c>
      <c r="W90" s="3">
        <v>19.899999999999999</v>
      </c>
      <c r="X90" s="4">
        <v>8</v>
      </c>
    </row>
    <row r="91" spans="7:24" ht="18.75">
      <c r="I91" s="3">
        <v>18.899999999999999</v>
      </c>
      <c r="J91" s="4">
        <v>1</v>
      </c>
      <c r="W91" s="3">
        <v>20</v>
      </c>
      <c r="X91" s="4">
        <v>7</v>
      </c>
    </row>
    <row r="92" spans="7:24" ht="18.75">
      <c r="I92" s="3">
        <v>19</v>
      </c>
      <c r="J92" s="4">
        <v>1</v>
      </c>
      <c r="W92" s="3">
        <v>20.100000000000001</v>
      </c>
      <c r="X92" s="4">
        <v>7</v>
      </c>
    </row>
    <row r="93" spans="7:24" ht="18.75">
      <c r="I93" s="3">
        <v>19.100000000000001</v>
      </c>
      <c r="J93" s="4">
        <v>0</v>
      </c>
      <c r="W93" s="3">
        <v>20.2</v>
      </c>
      <c r="X93" s="4">
        <v>7</v>
      </c>
    </row>
    <row r="94" spans="7:24" ht="18.75">
      <c r="I94" s="3">
        <v>0</v>
      </c>
      <c r="J94" s="4">
        <v>0</v>
      </c>
      <c r="W94" s="3">
        <v>20.3</v>
      </c>
      <c r="X94" s="4">
        <v>6</v>
      </c>
    </row>
    <row r="95" spans="7:24" ht="18.75">
      <c r="W95" s="3">
        <v>20.399999999999999</v>
      </c>
      <c r="X95" s="4">
        <v>6</v>
      </c>
    </row>
    <row r="96" spans="7:24" ht="18.75">
      <c r="W96" s="3">
        <v>20.5</v>
      </c>
      <c r="X96" s="4">
        <v>6</v>
      </c>
    </row>
    <row r="97" spans="23:24" ht="18.75">
      <c r="W97" s="3">
        <v>20.6</v>
      </c>
      <c r="X97" s="4">
        <v>5</v>
      </c>
    </row>
    <row r="98" spans="23:24" ht="18.75">
      <c r="W98" s="3">
        <v>20.7</v>
      </c>
      <c r="X98" s="4">
        <v>5</v>
      </c>
    </row>
    <row r="99" spans="23:24" ht="18.75">
      <c r="W99" s="3">
        <v>20.8</v>
      </c>
      <c r="X99" s="4">
        <v>5</v>
      </c>
    </row>
    <row r="100" spans="23:24" ht="18.75">
      <c r="W100" s="3">
        <v>20.9</v>
      </c>
      <c r="X100" s="4">
        <v>4</v>
      </c>
    </row>
    <row r="101" spans="23:24" ht="18.75">
      <c r="W101" s="3">
        <v>21</v>
      </c>
      <c r="X101" s="4">
        <v>4</v>
      </c>
    </row>
    <row r="102" spans="23:24" ht="18.75">
      <c r="W102" s="3">
        <v>21.1</v>
      </c>
      <c r="X102" s="4">
        <v>4</v>
      </c>
    </row>
    <row r="103" spans="23:24" ht="18.75">
      <c r="W103" s="3">
        <v>21.2</v>
      </c>
      <c r="X103" s="4">
        <v>3</v>
      </c>
    </row>
    <row r="104" spans="23:24" ht="18.75">
      <c r="W104" s="3">
        <v>21.3</v>
      </c>
      <c r="X104" s="4">
        <v>3</v>
      </c>
    </row>
    <row r="105" spans="23:24" ht="18.75">
      <c r="W105" s="3">
        <v>21.4</v>
      </c>
      <c r="X105" s="4">
        <v>3</v>
      </c>
    </row>
    <row r="106" spans="23:24" ht="18.75">
      <c r="W106" s="3">
        <v>21.5</v>
      </c>
      <c r="X106" s="4">
        <v>2</v>
      </c>
    </row>
    <row r="107" spans="23:24" ht="18.75">
      <c r="W107" s="3">
        <v>21.6</v>
      </c>
      <c r="X107" s="4">
        <v>2</v>
      </c>
    </row>
    <row r="108" spans="23:24" ht="18.75">
      <c r="W108" s="3">
        <v>21.7</v>
      </c>
      <c r="X108" s="4">
        <v>2</v>
      </c>
    </row>
    <row r="109" spans="23:24" ht="18.75">
      <c r="W109" s="3">
        <v>21.8</v>
      </c>
      <c r="X109" s="4">
        <v>1</v>
      </c>
    </row>
    <row r="110" spans="23:24" ht="18.75">
      <c r="W110" s="3">
        <v>21.9</v>
      </c>
      <c r="X110" s="4">
        <v>1</v>
      </c>
    </row>
    <row r="111" spans="23:24" ht="18.75">
      <c r="W111" s="3">
        <v>22</v>
      </c>
      <c r="X111" s="4">
        <v>1</v>
      </c>
    </row>
    <row r="112" spans="23:24" ht="18.75">
      <c r="W112" s="3">
        <v>22.1</v>
      </c>
      <c r="X112" s="4">
        <v>0</v>
      </c>
    </row>
    <row r="113" spans="23:24" ht="18.75">
      <c r="W113" s="3">
        <v>0</v>
      </c>
      <c r="X113" s="4">
        <v>0</v>
      </c>
    </row>
  </sheetData>
  <sheetProtection sheet="1" selectLockedCells="1" selectUnlockedCells="1"/>
  <mergeCells count="2">
    <mergeCell ref="A3:N3"/>
    <mergeCell ref="O3:AB3"/>
  </mergeCells>
  <pageMargins left="0.51041666666666663" right="0.35416666666666669"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sheetPr codeName="Лист11"/>
  <dimension ref="A3:AB113"/>
  <sheetViews>
    <sheetView view="pageLayout" topLeftCell="A70" workbookViewId="0">
      <selection activeCell="F94" sqref="F94"/>
    </sheetView>
  </sheetViews>
  <sheetFormatPr defaultRowHeight="15.75"/>
  <sheetData>
    <row r="3" spans="1:28" ht="18.75">
      <c r="A3" s="92" t="s">
        <v>0</v>
      </c>
      <c r="B3" s="93"/>
      <c r="C3" s="93"/>
      <c r="D3" s="93"/>
      <c r="E3" s="93"/>
      <c r="F3" s="93"/>
      <c r="G3" s="93"/>
      <c r="H3" s="93"/>
      <c r="I3" s="93"/>
      <c r="J3" s="93"/>
      <c r="K3" s="93"/>
      <c r="L3" s="93"/>
      <c r="M3" s="93"/>
      <c r="N3" s="94"/>
      <c r="O3" s="92" t="s">
        <v>1</v>
      </c>
      <c r="P3" s="93"/>
      <c r="Q3" s="93"/>
      <c r="R3" s="93"/>
      <c r="S3" s="93"/>
      <c r="T3" s="93"/>
      <c r="U3" s="93"/>
      <c r="V3" s="93"/>
      <c r="W3" s="93"/>
      <c r="X3" s="93"/>
      <c r="Y3" s="93"/>
      <c r="Z3" s="93"/>
      <c r="AA3" s="93"/>
      <c r="AB3" s="94"/>
    </row>
    <row r="4" spans="1:28" ht="150">
      <c r="A4" s="1" t="s">
        <v>2</v>
      </c>
      <c r="B4" s="1" t="s">
        <v>9</v>
      </c>
      <c r="C4" s="1" t="s">
        <v>4</v>
      </c>
      <c r="D4" s="1" t="s">
        <v>9</v>
      </c>
      <c r="E4" s="1" t="s">
        <v>5</v>
      </c>
      <c r="F4" s="1" t="s">
        <v>9</v>
      </c>
      <c r="G4" s="1" t="s">
        <v>152</v>
      </c>
      <c r="H4" s="1" t="s">
        <v>9</v>
      </c>
      <c r="I4" s="1" t="s">
        <v>153</v>
      </c>
      <c r="J4" s="1" t="s">
        <v>9</v>
      </c>
      <c r="K4" s="1" t="s">
        <v>7</v>
      </c>
      <c r="L4" s="1" t="s">
        <v>9</v>
      </c>
      <c r="M4" s="1" t="s">
        <v>8</v>
      </c>
      <c r="N4" s="1" t="s">
        <v>9</v>
      </c>
      <c r="O4" s="1" t="s">
        <v>2</v>
      </c>
      <c r="P4" s="1" t="s">
        <v>9</v>
      </c>
      <c r="Q4" s="1" t="s">
        <v>4</v>
      </c>
      <c r="R4" s="1" t="s">
        <v>9</v>
      </c>
      <c r="S4" s="1" t="s">
        <v>5</v>
      </c>
      <c r="T4" s="1" t="s">
        <v>9</v>
      </c>
      <c r="U4" s="1" t="s">
        <v>163</v>
      </c>
      <c r="V4" s="1" t="s">
        <v>9</v>
      </c>
      <c r="W4" s="1" t="s">
        <v>153</v>
      </c>
      <c r="X4" s="1" t="s">
        <v>9</v>
      </c>
      <c r="Y4" s="1" t="s">
        <v>7</v>
      </c>
      <c r="Z4" s="1" t="s">
        <v>9</v>
      </c>
      <c r="AA4" s="1" t="s">
        <v>11</v>
      </c>
      <c r="AB4" s="1" t="s">
        <v>9</v>
      </c>
    </row>
    <row r="5" spans="1:28" ht="18.75">
      <c r="A5" s="17" t="s">
        <v>965</v>
      </c>
      <c r="B5" s="1">
        <v>70</v>
      </c>
      <c r="C5" s="3" t="s">
        <v>166</v>
      </c>
      <c r="D5" s="4">
        <v>70</v>
      </c>
      <c r="E5" s="3" t="s">
        <v>167</v>
      </c>
      <c r="F5" s="4">
        <v>70</v>
      </c>
      <c r="G5" s="1">
        <v>0</v>
      </c>
      <c r="H5" s="1">
        <v>0</v>
      </c>
      <c r="I5" s="1">
        <v>0</v>
      </c>
      <c r="J5" s="1">
        <v>0</v>
      </c>
      <c r="K5" s="3" t="s">
        <v>151</v>
      </c>
      <c r="L5" s="4">
        <v>70</v>
      </c>
      <c r="M5" s="3" t="s">
        <v>168</v>
      </c>
      <c r="N5" s="4">
        <v>70</v>
      </c>
      <c r="O5" s="1" t="s">
        <v>103</v>
      </c>
      <c r="P5" s="1">
        <v>70</v>
      </c>
      <c r="Q5" s="3" t="s">
        <v>160</v>
      </c>
      <c r="R5" s="4">
        <v>70</v>
      </c>
      <c r="S5" s="3" t="s">
        <v>64</v>
      </c>
      <c r="T5" s="4">
        <v>70</v>
      </c>
      <c r="U5" s="1">
        <v>0</v>
      </c>
      <c r="V5" s="1">
        <v>0</v>
      </c>
      <c r="W5" s="1">
        <v>0</v>
      </c>
      <c r="X5" s="1">
        <v>0</v>
      </c>
      <c r="Y5" s="3" t="s">
        <v>89</v>
      </c>
      <c r="Z5" s="4">
        <v>70</v>
      </c>
      <c r="AA5" s="3" t="s">
        <v>162</v>
      </c>
      <c r="AB5" s="4">
        <v>70</v>
      </c>
    </row>
    <row r="6" spans="1:28" ht="18.75">
      <c r="A6" s="3" t="s">
        <v>164</v>
      </c>
      <c r="B6" s="4">
        <v>70</v>
      </c>
      <c r="C6" s="1">
        <v>0</v>
      </c>
      <c r="D6" s="1">
        <v>0</v>
      </c>
      <c r="E6" s="1">
        <v>0</v>
      </c>
      <c r="F6" s="1">
        <v>0</v>
      </c>
      <c r="G6" s="1">
        <v>2</v>
      </c>
      <c r="H6" s="1">
        <v>70</v>
      </c>
      <c r="I6" s="1">
        <v>2</v>
      </c>
      <c r="J6" s="1">
        <v>70</v>
      </c>
      <c r="K6" s="1">
        <v>-99</v>
      </c>
      <c r="L6" s="1">
        <v>0</v>
      </c>
      <c r="M6" s="1">
        <v>0</v>
      </c>
      <c r="N6" s="1">
        <v>0</v>
      </c>
      <c r="O6" s="3" t="s">
        <v>105</v>
      </c>
      <c r="P6" s="4">
        <v>70</v>
      </c>
      <c r="Q6" s="1">
        <v>0</v>
      </c>
      <c r="R6" s="1">
        <v>0</v>
      </c>
      <c r="S6" s="1">
        <v>0</v>
      </c>
      <c r="T6" s="1">
        <v>0</v>
      </c>
      <c r="U6" s="1">
        <v>2</v>
      </c>
      <c r="V6" s="1">
        <v>70</v>
      </c>
      <c r="W6" s="1">
        <v>2</v>
      </c>
      <c r="X6" s="1">
        <v>70</v>
      </c>
      <c r="Y6" s="1">
        <v>-99</v>
      </c>
      <c r="Z6" s="1">
        <v>0</v>
      </c>
      <c r="AA6" s="1">
        <v>0</v>
      </c>
      <c r="AB6" s="1">
        <v>0</v>
      </c>
    </row>
    <row r="7" spans="1:28" ht="18.75">
      <c r="A7" s="3" t="s">
        <v>966</v>
      </c>
      <c r="B7" s="4">
        <v>69</v>
      </c>
      <c r="C7" s="3">
        <v>165</v>
      </c>
      <c r="D7" s="4">
        <v>1</v>
      </c>
      <c r="E7" s="3">
        <v>7</v>
      </c>
      <c r="F7" s="4">
        <v>1</v>
      </c>
      <c r="G7" s="3">
        <v>7</v>
      </c>
      <c r="H7" s="4">
        <v>70</v>
      </c>
      <c r="I7" s="3">
        <v>11</v>
      </c>
      <c r="J7" s="4">
        <v>70</v>
      </c>
      <c r="K7" s="3">
        <v>-5</v>
      </c>
      <c r="L7" s="4">
        <v>1</v>
      </c>
      <c r="M7" s="3">
        <v>3</v>
      </c>
      <c r="N7" s="4">
        <v>1</v>
      </c>
      <c r="O7" s="3" t="s">
        <v>781</v>
      </c>
      <c r="P7" s="4">
        <v>69</v>
      </c>
      <c r="Q7" s="3">
        <v>132</v>
      </c>
      <c r="R7" s="4">
        <v>1</v>
      </c>
      <c r="S7" s="3">
        <v>5</v>
      </c>
      <c r="T7" s="4">
        <v>1</v>
      </c>
      <c r="U7" s="3">
        <v>7.7</v>
      </c>
      <c r="V7" s="4">
        <v>70</v>
      </c>
      <c r="W7" s="3">
        <v>12.2</v>
      </c>
      <c r="X7" s="4">
        <v>70</v>
      </c>
      <c r="Y7" s="3">
        <v>-3</v>
      </c>
      <c r="Z7" s="4">
        <v>1</v>
      </c>
      <c r="AA7" s="3">
        <v>4</v>
      </c>
      <c r="AB7" s="4">
        <v>1</v>
      </c>
    </row>
    <row r="8" spans="1:28" ht="18.75">
      <c r="A8" s="3" t="s">
        <v>967</v>
      </c>
      <c r="B8" s="4">
        <v>68</v>
      </c>
      <c r="C8" s="3">
        <v>168</v>
      </c>
      <c r="D8" s="4">
        <v>2</v>
      </c>
      <c r="E8" s="3">
        <v>8</v>
      </c>
      <c r="F8" s="4">
        <v>2</v>
      </c>
      <c r="G8" s="3">
        <v>7.1</v>
      </c>
      <c r="H8" s="4">
        <v>69</v>
      </c>
      <c r="I8" s="3">
        <v>11.1</v>
      </c>
      <c r="J8" s="4">
        <v>69</v>
      </c>
      <c r="K8" s="3">
        <v>-4</v>
      </c>
      <c r="L8" s="4">
        <v>2</v>
      </c>
      <c r="M8" s="3" t="s">
        <v>15</v>
      </c>
      <c r="N8" s="4">
        <v>2</v>
      </c>
      <c r="O8" s="3" t="s">
        <v>782</v>
      </c>
      <c r="P8" s="4">
        <v>68</v>
      </c>
      <c r="Q8" s="3">
        <v>135</v>
      </c>
      <c r="R8" s="4">
        <v>2</v>
      </c>
      <c r="S8" s="3">
        <v>6</v>
      </c>
      <c r="T8" s="4">
        <v>2</v>
      </c>
      <c r="U8" s="3">
        <v>7.8</v>
      </c>
      <c r="V8" s="4">
        <v>69</v>
      </c>
      <c r="W8" s="3">
        <v>12.3</v>
      </c>
      <c r="X8" s="4">
        <v>69</v>
      </c>
      <c r="Y8" s="3">
        <v>-2</v>
      </c>
      <c r="Z8" s="4">
        <v>2</v>
      </c>
      <c r="AA8" s="3">
        <v>5</v>
      </c>
      <c r="AB8" s="4">
        <v>2</v>
      </c>
    </row>
    <row r="9" spans="1:28" ht="18.75">
      <c r="A9" s="3" t="s">
        <v>968</v>
      </c>
      <c r="B9" s="4">
        <v>67</v>
      </c>
      <c r="C9" s="3">
        <v>171</v>
      </c>
      <c r="D9" s="4">
        <v>3</v>
      </c>
      <c r="E9" s="3">
        <v>9</v>
      </c>
      <c r="F9" s="4">
        <v>3</v>
      </c>
      <c r="G9" s="3">
        <v>7.2</v>
      </c>
      <c r="H9" s="4">
        <v>68</v>
      </c>
      <c r="I9" s="3">
        <v>11.2</v>
      </c>
      <c r="J9" s="4">
        <v>69</v>
      </c>
      <c r="K9" s="3">
        <v>-3</v>
      </c>
      <c r="L9" s="4">
        <v>3</v>
      </c>
      <c r="M9" s="3">
        <v>4</v>
      </c>
      <c r="N9" s="4">
        <v>3</v>
      </c>
      <c r="O9" s="3" t="s">
        <v>783</v>
      </c>
      <c r="P9" s="4">
        <v>67</v>
      </c>
      <c r="Q9" s="3">
        <v>138</v>
      </c>
      <c r="R9" s="4">
        <v>3</v>
      </c>
      <c r="S9" s="3">
        <v>7</v>
      </c>
      <c r="T9" s="4">
        <v>3</v>
      </c>
      <c r="U9" s="3">
        <v>7.9</v>
      </c>
      <c r="V9" s="4">
        <v>68</v>
      </c>
      <c r="W9" s="3">
        <v>12.4</v>
      </c>
      <c r="X9" s="4">
        <v>69</v>
      </c>
      <c r="Y9" s="3">
        <v>-1</v>
      </c>
      <c r="Z9" s="4">
        <v>3</v>
      </c>
      <c r="AA9" s="3">
        <v>6</v>
      </c>
      <c r="AB9" s="4">
        <v>3</v>
      </c>
    </row>
    <row r="10" spans="1:28" ht="18.75">
      <c r="A10" s="3" t="s">
        <v>969</v>
      </c>
      <c r="B10" s="4">
        <v>66</v>
      </c>
      <c r="C10" s="3">
        <v>174</v>
      </c>
      <c r="D10" s="4">
        <v>4</v>
      </c>
      <c r="E10" s="3">
        <v>10</v>
      </c>
      <c r="F10" s="4">
        <v>4</v>
      </c>
      <c r="G10" s="3" t="s">
        <v>17</v>
      </c>
      <c r="H10" s="4">
        <v>67</v>
      </c>
      <c r="I10" s="3">
        <v>11.3</v>
      </c>
      <c r="J10" s="4">
        <v>68</v>
      </c>
      <c r="K10" s="3">
        <v>-2</v>
      </c>
      <c r="L10" s="4">
        <v>4</v>
      </c>
      <c r="M10" s="3" t="s">
        <v>15</v>
      </c>
      <c r="N10" s="4">
        <v>4</v>
      </c>
      <c r="O10" s="3" t="s">
        <v>784</v>
      </c>
      <c r="P10" s="4">
        <v>66</v>
      </c>
      <c r="Q10" s="3">
        <v>141</v>
      </c>
      <c r="R10" s="4">
        <v>4</v>
      </c>
      <c r="S10" s="3">
        <v>8</v>
      </c>
      <c r="T10" s="4">
        <v>4</v>
      </c>
      <c r="U10" s="3">
        <v>8</v>
      </c>
      <c r="V10" s="4">
        <v>67</v>
      </c>
      <c r="W10" s="3">
        <v>12.5</v>
      </c>
      <c r="X10" s="4">
        <v>68</v>
      </c>
      <c r="Y10" s="3">
        <v>0</v>
      </c>
      <c r="Z10" s="4">
        <v>4</v>
      </c>
      <c r="AA10" s="3">
        <v>7</v>
      </c>
      <c r="AB10" s="4">
        <v>4</v>
      </c>
    </row>
    <row r="11" spans="1:28" ht="18.75">
      <c r="A11" s="3" t="s">
        <v>970</v>
      </c>
      <c r="B11" s="4">
        <v>65</v>
      </c>
      <c r="C11" s="3">
        <v>177</v>
      </c>
      <c r="D11" s="4">
        <v>5</v>
      </c>
      <c r="E11" s="3">
        <v>11</v>
      </c>
      <c r="F11" s="4">
        <v>5</v>
      </c>
      <c r="G11" s="3">
        <v>7.3</v>
      </c>
      <c r="H11" s="4">
        <v>66</v>
      </c>
      <c r="I11" s="3">
        <v>11.4</v>
      </c>
      <c r="J11" s="4">
        <v>68</v>
      </c>
      <c r="K11" s="3">
        <v>-1</v>
      </c>
      <c r="L11" s="4">
        <v>5</v>
      </c>
      <c r="M11" s="3" t="s">
        <v>15</v>
      </c>
      <c r="N11" s="4">
        <v>5</v>
      </c>
      <c r="O11" s="3" t="s">
        <v>785</v>
      </c>
      <c r="P11" s="4">
        <v>65</v>
      </c>
      <c r="Q11" s="3">
        <v>144</v>
      </c>
      <c r="R11" s="4">
        <v>5</v>
      </c>
      <c r="S11" s="3">
        <v>9</v>
      </c>
      <c r="T11" s="4">
        <v>5</v>
      </c>
      <c r="U11" s="3">
        <v>8.1</v>
      </c>
      <c r="V11" s="4">
        <v>66</v>
      </c>
      <c r="W11" s="3">
        <v>12.6</v>
      </c>
      <c r="X11" s="4">
        <v>68</v>
      </c>
      <c r="Y11" s="3">
        <v>1</v>
      </c>
      <c r="Z11" s="4">
        <v>5</v>
      </c>
      <c r="AA11" s="3">
        <v>8</v>
      </c>
      <c r="AB11" s="4">
        <v>5</v>
      </c>
    </row>
    <row r="12" spans="1:28" ht="18.75">
      <c r="A12" s="3" t="s">
        <v>971</v>
      </c>
      <c r="B12" s="4">
        <v>64</v>
      </c>
      <c r="C12" s="3">
        <v>180</v>
      </c>
      <c r="D12" s="4">
        <v>6</v>
      </c>
      <c r="E12" s="3">
        <v>12</v>
      </c>
      <c r="F12" s="4">
        <v>6</v>
      </c>
      <c r="G12" s="3" t="s">
        <v>17</v>
      </c>
      <c r="H12" s="4">
        <v>65</v>
      </c>
      <c r="I12" s="3">
        <v>11.5</v>
      </c>
      <c r="J12" s="4">
        <v>67</v>
      </c>
      <c r="K12" s="3">
        <v>0</v>
      </c>
      <c r="L12" s="4">
        <v>6</v>
      </c>
      <c r="M12" s="3">
        <v>5</v>
      </c>
      <c r="N12" s="4">
        <v>6</v>
      </c>
      <c r="O12" s="3" t="s">
        <v>786</v>
      </c>
      <c r="P12" s="4">
        <v>64</v>
      </c>
      <c r="Q12" s="3">
        <v>147</v>
      </c>
      <c r="R12" s="4">
        <v>6</v>
      </c>
      <c r="S12" s="3">
        <v>10</v>
      </c>
      <c r="T12" s="4">
        <v>6</v>
      </c>
      <c r="U12" s="3">
        <v>8.1999999999999993</v>
      </c>
      <c r="V12" s="4">
        <v>65</v>
      </c>
      <c r="W12" s="3">
        <v>12.7</v>
      </c>
      <c r="X12" s="4">
        <v>67</v>
      </c>
      <c r="Y12" s="3">
        <v>2</v>
      </c>
      <c r="Z12" s="4">
        <v>6</v>
      </c>
      <c r="AA12" s="3">
        <v>9</v>
      </c>
      <c r="AB12" s="4">
        <v>6</v>
      </c>
    </row>
    <row r="13" spans="1:28" ht="18.75">
      <c r="A13" s="3" t="s">
        <v>881</v>
      </c>
      <c r="B13" s="4">
        <v>63</v>
      </c>
      <c r="C13" s="3">
        <v>183</v>
      </c>
      <c r="D13" s="4">
        <v>7</v>
      </c>
      <c r="E13" s="3">
        <v>13</v>
      </c>
      <c r="F13" s="4">
        <v>7</v>
      </c>
      <c r="G13" s="3">
        <v>7.4</v>
      </c>
      <c r="H13" s="4">
        <v>64</v>
      </c>
      <c r="I13" s="3">
        <v>11.6</v>
      </c>
      <c r="J13" s="4">
        <v>67</v>
      </c>
      <c r="K13" s="3" t="s">
        <v>15</v>
      </c>
      <c r="L13" s="4">
        <v>7</v>
      </c>
      <c r="M13" s="3" t="s">
        <v>15</v>
      </c>
      <c r="N13" s="4">
        <v>7</v>
      </c>
      <c r="O13" s="3" t="s">
        <v>787</v>
      </c>
      <c r="P13" s="4">
        <v>63</v>
      </c>
      <c r="Q13" s="3">
        <v>149</v>
      </c>
      <c r="R13" s="4">
        <v>7</v>
      </c>
      <c r="S13" s="3">
        <v>11</v>
      </c>
      <c r="T13" s="4">
        <v>7</v>
      </c>
      <c r="U13" s="3">
        <v>8.3000000000000007</v>
      </c>
      <c r="V13" s="4">
        <v>64</v>
      </c>
      <c r="W13" s="3">
        <v>12.8</v>
      </c>
      <c r="X13" s="4">
        <v>67</v>
      </c>
      <c r="Y13" s="3">
        <v>3</v>
      </c>
      <c r="Z13" s="4">
        <v>7</v>
      </c>
      <c r="AA13" s="3">
        <v>10</v>
      </c>
      <c r="AB13" s="4">
        <v>7</v>
      </c>
    </row>
    <row r="14" spans="1:28" ht="18.75">
      <c r="A14" s="3" t="s">
        <v>882</v>
      </c>
      <c r="B14" s="4">
        <v>62</v>
      </c>
      <c r="C14" s="3">
        <v>186</v>
      </c>
      <c r="D14" s="4">
        <v>8</v>
      </c>
      <c r="E14" s="3">
        <v>14</v>
      </c>
      <c r="F14" s="4">
        <v>8</v>
      </c>
      <c r="G14" s="3" t="s">
        <v>17</v>
      </c>
      <c r="H14" s="4">
        <v>63</v>
      </c>
      <c r="I14" s="3">
        <v>11.7</v>
      </c>
      <c r="J14" s="4">
        <v>66</v>
      </c>
      <c r="K14" s="3">
        <v>1</v>
      </c>
      <c r="L14" s="4">
        <v>8</v>
      </c>
      <c r="M14" s="3" t="s">
        <v>15</v>
      </c>
      <c r="N14" s="4">
        <v>8</v>
      </c>
      <c r="O14" s="3" t="s">
        <v>788</v>
      </c>
      <c r="P14" s="4">
        <v>62</v>
      </c>
      <c r="Q14" s="3">
        <v>151</v>
      </c>
      <c r="R14" s="4">
        <v>8</v>
      </c>
      <c r="S14" s="3">
        <v>12</v>
      </c>
      <c r="T14" s="4">
        <v>8</v>
      </c>
      <c r="U14" s="3">
        <v>8.4</v>
      </c>
      <c r="V14" s="4">
        <v>63</v>
      </c>
      <c r="W14" s="3">
        <v>12.9</v>
      </c>
      <c r="X14" s="4">
        <v>66</v>
      </c>
      <c r="Y14" s="3">
        <v>4</v>
      </c>
      <c r="Z14" s="4">
        <v>8</v>
      </c>
      <c r="AA14" s="3">
        <v>11</v>
      </c>
      <c r="AB14" s="4">
        <v>8</v>
      </c>
    </row>
    <row r="15" spans="1:28" ht="18.75">
      <c r="A15" s="3" t="s">
        <v>883</v>
      </c>
      <c r="B15" s="4">
        <v>61</v>
      </c>
      <c r="C15" s="3">
        <v>188</v>
      </c>
      <c r="D15" s="4">
        <v>9</v>
      </c>
      <c r="E15" s="3">
        <v>15</v>
      </c>
      <c r="F15" s="4">
        <v>9</v>
      </c>
      <c r="G15" s="3">
        <v>7.5</v>
      </c>
      <c r="H15" s="4">
        <v>62</v>
      </c>
      <c r="I15" s="3">
        <v>11.8</v>
      </c>
      <c r="J15" s="4">
        <v>66</v>
      </c>
      <c r="K15" s="3" t="s">
        <v>15</v>
      </c>
      <c r="L15" s="4">
        <v>9</v>
      </c>
      <c r="M15" s="3">
        <v>6</v>
      </c>
      <c r="N15" s="4">
        <v>9</v>
      </c>
      <c r="O15" s="3" t="s">
        <v>789</v>
      </c>
      <c r="P15" s="4">
        <v>61</v>
      </c>
      <c r="Q15" s="3">
        <v>153</v>
      </c>
      <c r="R15" s="4">
        <v>9</v>
      </c>
      <c r="S15" s="3">
        <v>13</v>
      </c>
      <c r="T15" s="4">
        <v>9</v>
      </c>
      <c r="U15" s="3">
        <v>8.5</v>
      </c>
      <c r="V15" s="4">
        <v>62</v>
      </c>
      <c r="W15" s="3">
        <v>13</v>
      </c>
      <c r="X15" s="4">
        <v>66</v>
      </c>
      <c r="Y15" s="3" t="s">
        <v>15</v>
      </c>
      <c r="Z15" s="4">
        <v>9</v>
      </c>
      <c r="AA15" s="3">
        <v>12</v>
      </c>
      <c r="AB15" s="4">
        <v>9</v>
      </c>
    </row>
    <row r="16" spans="1:28" ht="18.75">
      <c r="A16" s="3" t="s">
        <v>884</v>
      </c>
      <c r="B16" s="4">
        <v>60</v>
      </c>
      <c r="C16" s="3">
        <v>190</v>
      </c>
      <c r="D16" s="4">
        <v>10</v>
      </c>
      <c r="E16" s="3">
        <v>16</v>
      </c>
      <c r="F16" s="4">
        <v>10</v>
      </c>
      <c r="G16" s="3" t="s">
        <v>17</v>
      </c>
      <c r="H16" s="4">
        <v>61</v>
      </c>
      <c r="I16" s="3">
        <v>11.9</v>
      </c>
      <c r="J16" s="4">
        <v>65</v>
      </c>
      <c r="K16" s="3">
        <v>2</v>
      </c>
      <c r="L16" s="4">
        <v>10</v>
      </c>
      <c r="M16" s="3" t="s">
        <v>15</v>
      </c>
      <c r="N16" s="4">
        <v>10</v>
      </c>
      <c r="O16" s="3" t="s">
        <v>790</v>
      </c>
      <c r="P16" s="4">
        <v>60</v>
      </c>
      <c r="Q16" s="3">
        <v>155</v>
      </c>
      <c r="R16" s="4">
        <v>10</v>
      </c>
      <c r="S16" s="3">
        <v>14</v>
      </c>
      <c r="T16" s="4">
        <v>10</v>
      </c>
      <c r="U16" s="3" t="s">
        <v>17</v>
      </c>
      <c r="V16" s="4">
        <v>61</v>
      </c>
      <c r="W16" s="3">
        <v>13.1</v>
      </c>
      <c r="X16" s="4">
        <v>65</v>
      </c>
      <c r="Y16" s="3">
        <v>5</v>
      </c>
      <c r="Z16" s="4">
        <v>10</v>
      </c>
      <c r="AA16" s="3">
        <v>13</v>
      </c>
      <c r="AB16" s="4">
        <v>10</v>
      </c>
    </row>
    <row r="17" spans="1:28" ht="18.75">
      <c r="A17" s="3" t="s">
        <v>885</v>
      </c>
      <c r="B17" s="4">
        <v>59</v>
      </c>
      <c r="C17" s="3">
        <v>192</v>
      </c>
      <c r="D17" s="4">
        <v>11</v>
      </c>
      <c r="E17" s="3">
        <v>17</v>
      </c>
      <c r="F17" s="4">
        <v>11</v>
      </c>
      <c r="G17" s="3">
        <v>7.6</v>
      </c>
      <c r="H17" s="4">
        <v>60</v>
      </c>
      <c r="I17" s="3">
        <v>12</v>
      </c>
      <c r="J17" s="4">
        <v>64</v>
      </c>
      <c r="K17" s="3" t="s">
        <v>15</v>
      </c>
      <c r="L17" s="4">
        <v>11</v>
      </c>
      <c r="M17" s="3" t="s">
        <v>17</v>
      </c>
      <c r="N17" s="4">
        <v>11</v>
      </c>
      <c r="O17" s="3" t="s">
        <v>791</v>
      </c>
      <c r="P17" s="4">
        <v>59</v>
      </c>
      <c r="Q17" s="3">
        <v>157</v>
      </c>
      <c r="R17" s="4">
        <v>11</v>
      </c>
      <c r="S17" s="3">
        <v>15</v>
      </c>
      <c r="T17" s="4">
        <v>11</v>
      </c>
      <c r="U17" s="3">
        <v>8.6</v>
      </c>
      <c r="V17" s="4">
        <v>60</v>
      </c>
      <c r="W17" s="3">
        <v>13.2</v>
      </c>
      <c r="X17" s="4">
        <v>65</v>
      </c>
      <c r="Y17" s="3" t="s">
        <v>15</v>
      </c>
      <c r="Z17" s="4">
        <v>11</v>
      </c>
      <c r="AA17" s="3" t="s">
        <v>15</v>
      </c>
      <c r="AB17" s="4">
        <v>11</v>
      </c>
    </row>
    <row r="18" spans="1:28" ht="18.75">
      <c r="A18" s="3" t="s">
        <v>886</v>
      </c>
      <c r="B18" s="4">
        <v>58</v>
      </c>
      <c r="C18" s="3">
        <v>194</v>
      </c>
      <c r="D18" s="4">
        <v>12</v>
      </c>
      <c r="E18" s="3">
        <v>18</v>
      </c>
      <c r="F18" s="4">
        <v>12</v>
      </c>
      <c r="G18" s="3" t="s">
        <v>17</v>
      </c>
      <c r="H18" s="4">
        <v>59</v>
      </c>
      <c r="I18" s="3">
        <v>12.1</v>
      </c>
      <c r="J18" s="4">
        <v>63</v>
      </c>
      <c r="K18" s="3">
        <v>3</v>
      </c>
      <c r="L18" s="4">
        <v>12</v>
      </c>
      <c r="M18" s="3">
        <v>7</v>
      </c>
      <c r="N18" s="4">
        <v>12</v>
      </c>
      <c r="O18" s="3" t="s">
        <v>792</v>
      </c>
      <c r="P18" s="4">
        <v>58</v>
      </c>
      <c r="Q18" s="3">
        <v>159</v>
      </c>
      <c r="R18" s="4">
        <v>12</v>
      </c>
      <c r="S18" s="3">
        <v>16</v>
      </c>
      <c r="T18" s="4">
        <v>12</v>
      </c>
      <c r="U18" s="3" t="s">
        <v>17</v>
      </c>
      <c r="V18" s="4">
        <v>59</v>
      </c>
      <c r="W18" s="3">
        <v>13.3</v>
      </c>
      <c r="X18" s="4">
        <v>64</v>
      </c>
      <c r="Y18" s="3">
        <v>6</v>
      </c>
      <c r="Z18" s="4">
        <v>12</v>
      </c>
      <c r="AA18" s="3">
        <v>14</v>
      </c>
      <c r="AB18" s="4">
        <v>12</v>
      </c>
    </row>
    <row r="19" spans="1:28" ht="18.75">
      <c r="A19" s="3" t="s">
        <v>887</v>
      </c>
      <c r="B19" s="4">
        <v>57</v>
      </c>
      <c r="C19" s="3">
        <v>196</v>
      </c>
      <c r="D19" s="4">
        <v>13</v>
      </c>
      <c r="E19" s="3">
        <v>19</v>
      </c>
      <c r="F19" s="4">
        <v>13</v>
      </c>
      <c r="G19" s="3">
        <v>7.7</v>
      </c>
      <c r="H19" s="4">
        <v>58</v>
      </c>
      <c r="I19" s="3">
        <v>12.2</v>
      </c>
      <c r="J19" s="4">
        <v>62</v>
      </c>
      <c r="K19" s="3" t="s">
        <v>15</v>
      </c>
      <c r="L19" s="4">
        <v>13</v>
      </c>
      <c r="M19" s="3" t="s">
        <v>17</v>
      </c>
      <c r="N19" s="4">
        <v>13</v>
      </c>
      <c r="O19" s="3" t="s">
        <v>793</v>
      </c>
      <c r="P19" s="4">
        <v>57</v>
      </c>
      <c r="Q19" s="3">
        <v>161</v>
      </c>
      <c r="R19" s="4">
        <v>13</v>
      </c>
      <c r="S19" s="3">
        <v>17</v>
      </c>
      <c r="T19" s="4">
        <v>13</v>
      </c>
      <c r="U19" s="3">
        <v>8.6999999999999993</v>
      </c>
      <c r="V19" s="4">
        <v>58</v>
      </c>
      <c r="W19" s="3">
        <v>13.4</v>
      </c>
      <c r="X19" s="4">
        <v>64</v>
      </c>
      <c r="Y19" s="3" t="s">
        <v>15</v>
      </c>
      <c r="Z19" s="4">
        <v>13</v>
      </c>
      <c r="AA19" s="3" t="s">
        <v>15</v>
      </c>
      <c r="AB19" s="4">
        <v>13</v>
      </c>
    </row>
    <row r="20" spans="1:28" ht="18.75">
      <c r="A20" s="3" t="s">
        <v>888</v>
      </c>
      <c r="B20" s="4">
        <v>56</v>
      </c>
      <c r="C20" s="3">
        <v>198</v>
      </c>
      <c r="D20" s="4">
        <v>14</v>
      </c>
      <c r="E20" s="3">
        <v>20</v>
      </c>
      <c r="F20" s="4">
        <v>14</v>
      </c>
      <c r="G20" s="3" t="s">
        <v>17</v>
      </c>
      <c r="H20" s="4">
        <v>57</v>
      </c>
      <c r="I20" s="3">
        <v>12.3</v>
      </c>
      <c r="J20" s="4">
        <v>61</v>
      </c>
      <c r="K20" s="3">
        <v>4</v>
      </c>
      <c r="L20" s="4">
        <v>14</v>
      </c>
      <c r="M20" s="3" t="s">
        <v>15</v>
      </c>
      <c r="N20" s="4">
        <v>14</v>
      </c>
      <c r="O20" s="3" t="s">
        <v>794</v>
      </c>
      <c r="P20" s="4">
        <v>56</v>
      </c>
      <c r="Q20" s="3">
        <v>163</v>
      </c>
      <c r="R20" s="4">
        <v>14</v>
      </c>
      <c r="S20" s="3">
        <v>18</v>
      </c>
      <c r="T20" s="4">
        <v>14</v>
      </c>
      <c r="U20" s="3" t="s">
        <v>107</v>
      </c>
      <c r="V20" s="4">
        <v>57</v>
      </c>
      <c r="W20" s="3">
        <v>13.5</v>
      </c>
      <c r="X20" s="4">
        <v>63</v>
      </c>
      <c r="Y20" s="3">
        <v>7</v>
      </c>
      <c r="Z20" s="4">
        <v>14</v>
      </c>
      <c r="AA20" s="3">
        <v>15</v>
      </c>
      <c r="AB20" s="4">
        <v>14</v>
      </c>
    </row>
    <row r="21" spans="1:28" ht="18.75">
      <c r="A21" s="3" t="s">
        <v>972</v>
      </c>
      <c r="B21" s="4">
        <v>55</v>
      </c>
      <c r="C21" s="3">
        <v>200</v>
      </c>
      <c r="D21" s="4">
        <v>15</v>
      </c>
      <c r="E21" s="3">
        <v>21</v>
      </c>
      <c r="F21" s="4">
        <v>15</v>
      </c>
      <c r="G21" s="3">
        <v>7.8</v>
      </c>
      <c r="H21" s="4">
        <v>56</v>
      </c>
      <c r="I21" s="3">
        <v>12.4</v>
      </c>
      <c r="J21" s="4">
        <v>60</v>
      </c>
      <c r="K21" s="3" t="s">
        <v>15</v>
      </c>
      <c r="L21" s="4">
        <v>15</v>
      </c>
      <c r="M21" s="3">
        <v>8</v>
      </c>
      <c r="N21" s="4">
        <v>15</v>
      </c>
      <c r="O21" s="3" t="s">
        <v>795</v>
      </c>
      <c r="P21" s="4">
        <v>55</v>
      </c>
      <c r="Q21" s="3">
        <v>165</v>
      </c>
      <c r="R21" s="4">
        <v>15</v>
      </c>
      <c r="S21" s="3">
        <v>19</v>
      </c>
      <c r="T21" s="4">
        <v>15</v>
      </c>
      <c r="U21" s="3">
        <v>8.8000000000000007</v>
      </c>
      <c r="V21" s="4">
        <v>56</v>
      </c>
      <c r="W21" s="3">
        <v>13.6</v>
      </c>
      <c r="X21" s="4">
        <v>63</v>
      </c>
      <c r="Y21" s="3" t="s">
        <v>15</v>
      </c>
      <c r="Z21" s="4">
        <v>15</v>
      </c>
      <c r="AA21" s="3" t="s">
        <v>15</v>
      </c>
      <c r="AB21" s="4">
        <v>15</v>
      </c>
    </row>
    <row r="22" spans="1:28" ht="18.75">
      <c r="A22" s="3" t="s">
        <v>973</v>
      </c>
      <c r="B22" s="4">
        <v>54</v>
      </c>
      <c r="C22" s="3">
        <v>202</v>
      </c>
      <c r="D22" s="4">
        <v>16</v>
      </c>
      <c r="E22" s="3">
        <v>22</v>
      </c>
      <c r="F22" s="4">
        <v>16</v>
      </c>
      <c r="G22" s="3" t="s">
        <v>17</v>
      </c>
      <c r="H22" s="4">
        <v>55</v>
      </c>
      <c r="I22" s="3">
        <v>12.5</v>
      </c>
      <c r="J22" s="4">
        <v>59</v>
      </c>
      <c r="K22" s="3">
        <v>5</v>
      </c>
      <c r="L22" s="4">
        <v>16</v>
      </c>
      <c r="M22" s="3" t="s">
        <v>17</v>
      </c>
      <c r="N22" s="4">
        <v>16</v>
      </c>
      <c r="O22" s="3" t="s">
        <v>796</v>
      </c>
      <c r="P22" s="4">
        <v>54</v>
      </c>
      <c r="Q22" s="3">
        <v>167</v>
      </c>
      <c r="R22" s="4">
        <v>16</v>
      </c>
      <c r="S22" s="3">
        <v>20</v>
      </c>
      <c r="T22" s="4">
        <v>16</v>
      </c>
      <c r="U22" s="3" t="s">
        <v>17</v>
      </c>
      <c r="V22" s="4">
        <v>55</v>
      </c>
      <c r="W22" s="3">
        <v>13.7</v>
      </c>
      <c r="X22" s="4">
        <v>62</v>
      </c>
      <c r="Y22" s="3">
        <v>8</v>
      </c>
      <c r="Z22" s="4">
        <v>16</v>
      </c>
      <c r="AA22" s="3">
        <v>16</v>
      </c>
      <c r="AB22" s="4">
        <v>16</v>
      </c>
    </row>
    <row r="23" spans="1:28" ht="18.75">
      <c r="A23" s="3" t="s">
        <v>974</v>
      </c>
      <c r="B23" s="4">
        <v>53</v>
      </c>
      <c r="C23" s="3">
        <v>204</v>
      </c>
      <c r="D23" s="4">
        <v>17</v>
      </c>
      <c r="E23" s="3">
        <v>23</v>
      </c>
      <c r="F23" s="4">
        <v>17</v>
      </c>
      <c r="G23" s="3">
        <v>7.9</v>
      </c>
      <c r="H23" s="4">
        <v>54</v>
      </c>
      <c r="I23" s="3">
        <v>12.6</v>
      </c>
      <c r="J23" s="4">
        <v>58</v>
      </c>
      <c r="K23" s="3" t="s">
        <v>15</v>
      </c>
      <c r="L23" s="4">
        <v>17</v>
      </c>
      <c r="M23" s="3" t="s">
        <v>15</v>
      </c>
      <c r="N23" s="4">
        <v>17</v>
      </c>
      <c r="O23" s="3" t="s">
        <v>797</v>
      </c>
      <c r="P23" s="4">
        <v>53</v>
      </c>
      <c r="Q23" s="3">
        <v>169</v>
      </c>
      <c r="R23" s="4">
        <v>17</v>
      </c>
      <c r="S23" s="3" t="s">
        <v>17</v>
      </c>
      <c r="T23" s="4">
        <v>17</v>
      </c>
      <c r="U23" s="3">
        <v>8.9</v>
      </c>
      <c r="V23" s="4">
        <v>54</v>
      </c>
      <c r="W23" s="3">
        <v>13.8</v>
      </c>
      <c r="X23" s="4">
        <v>62</v>
      </c>
      <c r="Y23" s="3" t="s">
        <v>15</v>
      </c>
      <c r="Z23" s="4">
        <v>17</v>
      </c>
      <c r="AA23" s="3" t="s">
        <v>15</v>
      </c>
      <c r="AB23" s="4">
        <v>17</v>
      </c>
    </row>
    <row r="24" spans="1:28" ht="18.75">
      <c r="A24" s="3" t="s">
        <v>975</v>
      </c>
      <c r="B24" s="4">
        <v>52</v>
      </c>
      <c r="C24" s="3">
        <v>206</v>
      </c>
      <c r="D24" s="4">
        <v>18</v>
      </c>
      <c r="E24" s="3">
        <v>24</v>
      </c>
      <c r="F24" s="4">
        <v>18</v>
      </c>
      <c r="G24" s="3" t="s">
        <v>17</v>
      </c>
      <c r="H24" s="4">
        <v>53</v>
      </c>
      <c r="I24" s="3" t="s">
        <v>17</v>
      </c>
      <c r="J24" s="4">
        <v>57</v>
      </c>
      <c r="K24" s="3">
        <v>6</v>
      </c>
      <c r="L24" s="4">
        <v>18</v>
      </c>
      <c r="M24" s="3">
        <v>9</v>
      </c>
      <c r="N24" s="4">
        <v>18</v>
      </c>
      <c r="O24" s="3" t="s">
        <v>599</v>
      </c>
      <c r="P24" s="4">
        <v>52</v>
      </c>
      <c r="Q24" s="3">
        <v>171</v>
      </c>
      <c r="R24" s="4">
        <v>18</v>
      </c>
      <c r="S24" s="3">
        <v>21</v>
      </c>
      <c r="T24" s="4">
        <v>18</v>
      </c>
      <c r="U24" s="3" t="s">
        <v>17</v>
      </c>
      <c r="V24" s="4">
        <v>53</v>
      </c>
      <c r="W24" s="3">
        <v>13.9</v>
      </c>
      <c r="X24" s="4">
        <v>61</v>
      </c>
      <c r="Y24" s="3">
        <v>9</v>
      </c>
      <c r="Z24" s="4">
        <v>18</v>
      </c>
      <c r="AA24" s="3">
        <v>17</v>
      </c>
      <c r="AB24" s="4">
        <v>18</v>
      </c>
    </row>
    <row r="25" spans="1:28" ht="18.75">
      <c r="A25" s="3" t="s">
        <v>976</v>
      </c>
      <c r="B25" s="4">
        <v>51</v>
      </c>
      <c r="C25" s="3">
        <v>208</v>
      </c>
      <c r="D25" s="4">
        <v>19</v>
      </c>
      <c r="E25" s="3" t="s">
        <v>17</v>
      </c>
      <c r="F25" s="4">
        <v>19</v>
      </c>
      <c r="G25" s="3">
        <v>8</v>
      </c>
      <c r="H25" s="4">
        <v>52</v>
      </c>
      <c r="I25" s="3">
        <v>12.7</v>
      </c>
      <c r="J25" s="4">
        <v>56</v>
      </c>
      <c r="K25" s="3" t="s">
        <v>15</v>
      </c>
      <c r="L25" s="4">
        <v>19</v>
      </c>
      <c r="M25" s="3" t="s">
        <v>17</v>
      </c>
      <c r="N25" s="4">
        <v>19</v>
      </c>
      <c r="O25" s="3" t="s">
        <v>798</v>
      </c>
      <c r="P25" s="4">
        <v>51</v>
      </c>
      <c r="Q25" s="3">
        <v>173</v>
      </c>
      <c r="R25" s="4">
        <v>19</v>
      </c>
      <c r="S25" s="3" t="s">
        <v>17</v>
      </c>
      <c r="T25" s="4">
        <v>19</v>
      </c>
      <c r="U25" s="3">
        <v>9</v>
      </c>
      <c r="V25" s="4">
        <v>52</v>
      </c>
      <c r="W25" s="3">
        <v>14</v>
      </c>
      <c r="X25" s="4">
        <v>60</v>
      </c>
      <c r="Y25" s="3" t="s">
        <v>15</v>
      </c>
      <c r="Z25" s="4">
        <v>19</v>
      </c>
      <c r="AA25" s="3" t="s">
        <v>15</v>
      </c>
      <c r="AB25" s="4">
        <v>19</v>
      </c>
    </row>
    <row r="26" spans="1:28" ht="18.75">
      <c r="A26" s="3" t="s">
        <v>977</v>
      </c>
      <c r="B26" s="4">
        <v>50</v>
      </c>
      <c r="C26" s="3">
        <v>210</v>
      </c>
      <c r="D26" s="4">
        <v>20</v>
      </c>
      <c r="E26" s="3">
        <v>25</v>
      </c>
      <c r="F26" s="4">
        <v>20</v>
      </c>
      <c r="G26" s="3" t="s">
        <v>17</v>
      </c>
      <c r="H26" s="4">
        <v>51</v>
      </c>
      <c r="I26" s="3" t="s">
        <v>17</v>
      </c>
      <c r="J26" s="4">
        <v>55</v>
      </c>
      <c r="K26" s="3">
        <v>7</v>
      </c>
      <c r="L26" s="4">
        <v>20</v>
      </c>
      <c r="M26" s="3" t="s">
        <v>17</v>
      </c>
      <c r="N26" s="4">
        <v>20</v>
      </c>
      <c r="O26" s="3" t="s">
        <v>799</v>
      </c>
      <c r="P26" s="4">
        <v>50</v>
      </c>
      <c r="Q26" s="3">
        <v>175</v>
      </c>
      <c r="R26" s="4">
        <v>20</v>
      </c>
      <c r="S26" s="3">
        <v>22</v>
      </c>
      <c r="T26" s="4">
        <v>20</v>
      </c>
      <c r="U26" s="3" t="s">
        <v>17</v>
      </c>
      <c r="V26" s="4">
        <v>51</v>
      </c>
      <c r="W26" s="3">
        <v>14.1</v>
      </c>
      <c r="X26" s="4">
        <v>59</v>
      </c>
      <c r="Y26" s="3">
        <v>10</v>
      </c>
      <c r="Z26" s="4">
        <v>20</v>
      </c>
      <c r="AA26" s="3">
        <v>18</v>
      </c>
      <c r="AB26" s="4">
        <v>20</v>
      </c>
    </row>
    <row r="27" spans="1:28" ht="18.75">
      <c r="A27" s="3" t="s">
        <v>978</v>
      </c>
      <c r="B27" s="4">
        <v>49</v>
      </c>
      <c r="C27" s="3">
        <v>212</v>
      </c>
      <c r="D27" s="4">
        <v>21</v>
      </c>
      <c r="E27" s="3" t="s">
        <v>15</v>
      </c>
      <c r="F27" s="4">
        <v>21</v>
      </c>
      <c r="G27" s="3">
        <v>8.1</v>
      </c>
      <c r="H27" s="4">
        <v>50</v>
      </c>
      <c r="I27" s="3">
        <v>12.8</v>
      </c>
      <c r="J27" s="4">
        <v>54</v>
      </c>
      <c r="K27" s="3" t="s">
        <v>15</v>
      </c>
      <c r="L27" s="4">
        <v>21</v>
      </c>
      <c r="M27" s="3" t="s">
        <v>15</v>
      </c>
      <c r="N27" s="4">
        <v>21</v>
      </c>
      <c r="O27" s="3" t="s">
        <v>800</v>
      </c>
      <c r="P27" s="4">
        <v>49</v>
      </c>
      <c r="Q27" s="3">
        <v>177</v>
      </c>
      <c r="R27" s="4">
        <v>21</v>
      </c>
      <c r="S27" s="3" t="s">
        <v>15</v>
      </c>
      <c r="T27" s="4">
        <v>21</v>
      </c>
      <c r="U27" s="3">
        <v>9.1</v>
      </c>
      <c r="V27" s="4">
        <v>50</v>
      </c>
      <c r="W27" s="3">
        <v>14.2</v>
      </c>
      <c r="X27" s="4">
        <v>58</v>
      </c>
      <c r="Y27" s="3" t="s">
        <v>15</v>
      </c>
      <c r="Z27" s="4">
        <v>21</v>
      </c>
      <c r="AA27" s="3" t="s">
        <v>15</v>
      </c>
      <c r="AB27" s="4">
        <v>21</v>
      </c>
    </row>
    <row r="28" spans="1:28" ht="18.75">
      <c r="A28" s="3" t="s">
        <v>950</v>
      </c>
      <c r="B28" s="4">
        <v>48</v>
      </c>
      <c r="C28" s="3">
        <v>214</v>
      </c>
      <c r="D28" s="4">
        <v>22</v>
      </c>
      <c r="E28" s="3">
        <v>26</v>
      </c>
      <c r="F28" s="4">
        <v>22</v>
      </c>
      <c r="G28" s="3" t="s">
        <v>17</v>
      </c>
      <c r="H28" s="4">
        <v>49</v>
      </c>
      <c r="I28" s="3" t="s">
        <v>17</v>
      </c>
      <c r="J28" s="4">
        <v>53</v>
      </c>
      <c r="K28" s="3">
        <v>8</v>
      </c>
      <c r="L28" s="4">
        <v>22</v>
      </c>
      <c r="M28" s="3">
        <v>10</v>
      </c>
      <c r="N28" s="4">
        <v>22</v>
      </c>
      <c r="O28" s="3" t="s">
        <v>801</v>
      </c>
      <c r="P28" s="4">
        <v>48</v>
      </c>
      <c r="Q28" s="3">
        <v>179</v>
      </c>
      <c r="R28" s="4">
        <v>22</v>
      </c>
      <c r="S28" s="3">
        <v>23</v>
      </c>
      <c r="T28" s="4">
        <v>22</v>
      </c>
      <c r="U28" s="3" t="s">
        <v>17</v>
      </c>
      <c r="V28" s="4">
        <v>49</v>
      </c>
      <c r="W28" s="3">
        <v>14.3</v>
      </c>
      <c r="X28" s="4">
        <v>57</v>
      </c>
      <c r="Y28" s="3">
        <v>11</v>
      </c>
      <c r="Z28" s="4">
        <v>22</v>
      </c>
      <c r="AA28" s="3">
        <v>19</v>
      </c>
      <c r="AB28" s="4">
        <v>22</v>
      </c>
    </row>
    <row r="29" spans="1:28" ht="18.75">
      <c r="A29" s="3" t="s">
        <v>951</v>
      </c>
      <c r="B29" s="4">
        <v>47</v>
      </c>
      <c r="C29" s="3">
        <v>216</v>
      </c>
      <c r="D29" s="4">
        <v>23</v>
      </c>
      <c r="E29" s="3" t="s">
        <v>17</v>
      </c>
      <c r="F29" s="4">
        <v>23</v>
      </c>
      <c r="G29" s="3" t="s">
        <v>17</v>
      </c>
      <c r="H29" s="4">
        <v>48</v>
      </c>
      <c r="I29" s="3">
        <v>12.9</v>
      </c>
      <c r="J29" s="4">
        <v>52</v>
      </c>
      <c r="K29" s="3" t="s">
        <v>17</v>
      </c>
      <c r="L29" s="4">
        <v>23</v>
      </c>
      <c r="M29" s="3" t="s">
        <v>17</v>
      </c>
      <c r="N29" s="4">
        <v>23</v>
      </c>
      <c r="O29" s="3" t="s">
        <v>802</v>
      </c>
      <c r="P29" s="4">
        <v>47</v>
      </c>
      <c r="Q29" s="3">
        <v>181</v>
      </c>
      <c r="R29" s="4">
        <v>23</v>
      </c>
      <c r="S29" s="3" t="s">
        <v>17</v>
      </c>
      <c r="T29" s="4">
        <v>23</v>
      </c>
      <c r="U29" s="3" t="s">
        <v>17</v>
      </c>
      <c r="V29" s="4">
        <v>48</v>
      </c>
      <c r="W29" s="3">
        <v>14.4</v>
      </c>
      <c r="X29" s="4">
        <v>56</v>
      </c>
      <c r="Y29" s="3" t="s">
        <v>17</v>
      </c>
      <c r="Z29" s="4">
        <v>23</v>
      </c>
      <c r="AA29" s="3" t="s">
        <v>15</v>
      </c>
      <c r="AB29" s="4">
        <v>23</v>
      </c>
    </row>
    <row r="30" spans="1:28" ht="18.75">
      <c r="A30" s="3" t="s">
        <v>952</v>
      </c>
      <c r="B30" s="4">
        <v>46</v>
      </c>
      <c r="C30" s="3">
        <v>218</v>
      </c>
      <c r="D30" s="4">
        <v>24</v>
      </c>
      <c r="E30" s="3">
        <v>27</v>
      </c>
      <c r="F30" s="4">
        <v>24</v>
      </c>
      <c r="G30" s="3">
        <v>8.1999999999999993</v>
      </c>
      <c r="H30" s="4">
        <v>47</v>
      </c>
      <c r="I30" s="3" t="s">
        <v>17</v>
      </c>
      <c r="J30" s="4">
        <v>51</v>
      </c>
      <c r="K30" s="3">
        <v>9</v>
      </c>
      <c r="L30" s="4">
        <v>24</v>
      </c>
      <c r="M30" s="3" t="s">
        <v>17</v>
      </c>
      <c r="N30" s="4">
        <v>24</v>
      </c>
      <c r="O30" s="3" t="s">
        <v>803</v>
      </c>
      <c r="P30" s="4">
        <v>46</v>
      </c>
      <c r="Q30" s="3">
        <v>183</v>
      </c>
      <c r="R30" s="4">
        <v>24</v>
      </c>
      <c r="S30" s="3">
        <v>24</v>
      </c>
      <c r="T30" s="4">
        <v>24</v>
      </c>
      <c r="U30" s="3">
        <v>9.1999999999999993</v>
      </c>
      <c r="V30" s="4">
        <v>47</v>
      </c>
      <c r="W30" s="3">
        <v>14.5</v>
      </c>
      <c r="X30" s="4">
        <v>55</v>
      </c>
      <c r="Y30" s="3">
        <v>12</v>
      </c>
      <c r="Z30" s="4">
        <v>24</v>
      </c>
      <c r="AA30" s="3">
        <v>20</v>
      </c>
      <c r="AB30" s="4">
        <v>24</v>
      </c>
    </row>
    <row r="31" spans="1:28" ht="18.75">
      <c r="A31" s="3" t="s">
        <v>953</v>
      </c>
      <c r="B31" s="4">
        <v>45</v>
      </c>
      <c r="C31" s="3">
        <v>220</v>
      </c>
      <c r="D31" s="4">
        <v>25</v>
      </c>
      <c r="E31" s="3" t="s">
        <v>17</v>
      </c>
      <c r="F31" s="4">
        <v>25</v>
      </c>
      <c r="G31" s="3" t="s">
        <v>17</v>
      </c>
      <c r="H31" s="4">
        <v>46</v>
      </c>
      <c r="I31" s="3">
        <v>13</v>
      </c>
      <c r="J31" s="4">
        <v>50</v>
      </c>
      <c r="K31" s="3" t="s">
        <v>17</v>
      </c>
      <c r="L31" s="4">
        <v>25</v>
      </c>
      <c r="M31" s="3" t="s">
        <v>15</v>
      </c>
      <c r="N31" s="4">
        <v>25</v>
      </c>
      <c r="O31" s="3" t="s">
        <v>804</v>
      </c>
      <c r="P31" s="4">
        <v>45</v>
      </c>
      <c r="Q31" s="3">
        <v>185</v>
      </c>
      <c r="R31" s="4">
        <v>25</v>
      </c>
      <c r="S31" s="3" t="s">
        <v>17</v>
      </c>
      <c r="T31" s="4">
        <v>25</v>
      </c>
      <c r="U31" s="3" t="s">
        <v>17</v>
      </c>
      <c r="V31" s="4">
        <v>46</v>
      </c>
      <c r="W31" s="3">
        <v>14.6</v>
      </c>
      <c r="X31" s="4">
        <v>54</v>
      </c>
      <c r="Y31" s="3" t="s">
        <v>17</v>
      </c>
      <c r="Z31" s="4">
        <v>25</v>
      </c>
      <c r="AA31" s="3" t="s">
        <v>15</v>
      </c>
      <c r="AB31" s="4">
        <v>25</v>
      </c>
    </row>
    <row r="32" spans="1:28" ht="18.75">
      <c r="A32" s="3" t="s">
        <v>954</v>
      </c>
      <c r="B32" s="4">
        <v>44</v>
      </c>
      <c r="C32" s="3">
        <v>221</v>
      </c>
      <c r="D32" s="4">
        <v>26</v>
      </c>
      <c r="E32" s="3">
        <v>28</v>
      </c>
      <c r="F32" s="4">
        <v>26</v>
      </c>
      <c r="G32" s="3" t="s">
        <v>17</v>
      </c>
      <c r="H32" s="4">
        <v>45</v>
      </c>
      <c r="I32" s="3" t="s">
        <v>17</v>
      </c>
      <c r="J32" s="4">
        <v>49</v>
      </c>
      <c r="K32" s="3">
        <v>10</v>
      </c>
      <c r="L32" s="4">
        <v>26</v>
      </c>
      <c r="M32" s="3">
        <v>11</v>
      </c>
      <c r="N32" s="4">
        <v>26</v>
      </c>
      <c r="O32" s="3" t="s">
        <v>760</v>
      </c>
      <c r="P32" s="4">
        <v>44</v>
      </c>
      <c r="Q32" s="3">
        <v>187</v>
      </c>
      <c r="R32" s="4">
        <v>26</v>
      </c>
      <c r="S32" s="3">
        <v>25</v>
      </c>
      <c r="T32" s="4">
        <v>26</v>
      </c>
      <c r="U32" s="3" t="s">
        <v>17</v>
      </c>
      <c r="V32" s="4">
        <v>45</v>
      </c>
      <c r="W32" s="3">
        <v>14.7</v>
      </c>
      <c r="X32" s="4">
        <v>53</v>
      </c>
      <c r="Y32" s="3">
        <v>13</v>
      </c>
      <c r="Z32" s="4">
        <v>26</v>
      </c>
      <c r="AA32" s="3">
        <v>21</v>
      </c>
      <c r="AB32" s="4">
        <v>26</v>
      </c>
    </row>
    <row r="33" spans="1:28" ht="18.75">
      <c r="A33" s="3" t="s">
        <v>955</v>
      </c>
      <c r="B33" s="4">
        <v>43</v>
      </c>
      <c r="C33" s="3">
        <v>222</v>
      </c>
      <c r="D33" s="4">
        <v>27</v>
      </c>
      <c r="E33" s="3" t="s">
        <v>15</v>
      </c>
      <c r="F33" s="4">
        <v>27</v>
      </c>
      <c r="G33" s="3">
        <v>8.3000000000000007</v>
      </c>
      <c r="H33" s="4">
        <v>44</v>
      </c>
      <c r="I33" s="3" t="s">
        <v>17</v>
      </c>
      <c r="J33" s="4">
        <v>48</v>
      </c>
      <c r="K33" s="3" t="s">
        <v>15</v>
      </c>
      <c r="L33" s="4">
        <v>27</v>
      </c>
      <c r="M33" s="3" t="s">
        <v>17</v>
      </c>
      <c r="N33" s="4">
        <v>27</v>
      </c>
      <c r="O33" s="3" t="s">
        <v>761</v>
      </c>
      <c r="P33" s="4">
        <v>43</v>
      </c>
      <c r="Q33" s="3">
        <v>189</v>
      </c>
      <c r="R33" s="4">
        <v>27</v>
      </c>
      <c r="S33" s="3" t="s">
        <v>15</v>
      </c>
      <c r="T33" s="4">
        <v>27</v>
      </c>
      <c r="U33" s="3">
        <v>9.3000000000000007</v>
      </c>
      <c r="V33" s="4">
        <v>44</v>
      </c>
      <c r="W33" s="3">
        <v>14.8</v>
      </c>
      <c r="X33" s="4">
        <v>52</v>
      </c>
      <c r="Y33" s="3" t="s">
        <v>15</v>
      </c>
      <c r="Z33" s="4">
        <v>27</v>
      </c>
      <c r="AA33" s="3" t="s">
        <v>15</v>
      </c>
      <c r="AB33" s="4">
        <v>27</v>
      </c>
    </row>
    <row r="34" spans="1:28" ht="18.75">
      <c r="A34" s="3" t="s">
        <v>956</v>
      </c>
      <c r="B34" s="4">
        <v>42</v>
      </c>
      <c r="C34" s="3">
        <v>223</v>
      </c>
      <c r="D34" s="4">
        <v>28</v>
      </c>
      <c r="E34" s="3">
        <v>29</v>
      </c>
      <c r="F34" s="4">
        <v>28</v>
      </c>
      <c r="G34" s="3" t="s">
        <v>17</v>
      </c>
      <c r="H34" s="4">
        <v>43</v>
      </c>
      <c r="I34" s="3">
        <v>13.1</v>
      </c>
      <c r="J34" s="4">
        <v>47</v>
      </c>
      <c r="K34" s="3">
        <v>11</v>
      </c>
      <c r="L34" s="4">
        <v>28</v>
      </c>
      <c r="M34" s="3" t="s">
        <v>17</v>
      </c>
      <c r="N34" s="4">
        <v>28</v>
      </c>
      <c r="O34" s="3" t="s">
        <v>762</v>
      </c>
      <c r="P34" s="4">
        <v>42</v>
      </c>
      <c r="Q34" s="3">
        <v>191</v>
      </c>
      <c r="R34" s="4">
        <v>28</v>
      </c>
      <c r="S34" s="3">
        <v>26</v>
      </c>
      <c r="T34" s="4">
        <v>28</v>
      </c>
      <c r="U34" s="3" t="s">
        <v>17</v>
      </c>
      <c r="V34" s="4">
        <v>43</v>
      </c>
      <c r="W34" s="3">
        <v>14.9</v>
      </c>
      <c r="X34" s="4">
        <v>51</v>
      </c>
      <c r="Y34" s="3" t="s">
        <v>15</v>
      </c>
      <c r="Z34" s="4">
        <v>28</v>
      </c>
      <c r="AA34" s="3">
        <v>22</v>
      </c>
      <c r="AB34" s="4">
        <v>28</v>
      </c>
    </row>
    <row r="35" spans="1:28" ht="18.75">
      <c r="A35" s="3" t="s">
        <v>957</v>
      </c>
      <c r="B35" s="4">
        <v>41</v>
      </c>
      <c r="C35" s="3">
        <v>224</v>
      </c>
      <c r="D35" s="4">
        <v>29</v>
      </c>
      <c r="E35" s="3" t="s">
        <v>15</v>
      </c>
      <c r="F35" s="4">
        <v>29</v>
      </c>
      <c r="G35" s="3" t="s">
        <v>17</v>
      </c>
      <c r="H35" s="4">
        <v>42</v>
      </c>
      <c r="I35" s="3" t="s">
        <v>17</v>
      </c>
      <c r="J35" s="4">
        <v>46</v>
      </c>
      <c r="K35" s="3" t="s">
        <v>17</v>
      </c>
      <c r="L35" s="4">
        <v>29</v>
      </c>
      <c r="M35" s="3" t="s">
        <v>15</v>
      </c>
      <c r="N35" s="4">
        <v>29</v>
      </c>
      <c r="O35" s="3" t="s">
        <v>763</v>
      </c>
      <c r="P35" s="4">
        <v>41</v>
      </c>
      <c r="Q35" s="3">
        <v>193</v>
      </c>
      <c r="R35" s="4">
        <v>29</v>
      </c>
      <c r="S35" s="3" t="s">
        <v>17</v>
      </c>
      <c r="T35" s="4">
        <v>29</v>
      </c>
      <c r="U35" s="3" t="s">
        <v>17</v>
      </c>
      <c r="V35" s="4">
        <v>42</v>
      </c>
      <c r="W35" s="3">
        <v>15</v>
      </c>
      <c r="X35" s="4">
        <v>50</v>
      </c>
      <c r="Y35" s="3">
        <v>14</v>
      </c>
      <c r="Z35" s="4">
        <v>29</v>
      </c>
      <c r="AA35" s="3" t="s">
        <v>15</v>
      </c>
      <c r="AB35" s="4">
        <v>29</v>
      </c>
    </row>
    <row r="36" spans="1:28" ht="18.75">
      <c r="A36" s="3" t="s">
        <v>958</v>
      </c>
      <c r="B36" s="4">
        <v>40</v>
      </c>
      <c r="C36" s="3">
        <v>225</v>
      </c>
      <c r="D36" s="4">
        <v>30</v>
      </c>
      <c r="E36" s="3">
        <v>30</v>
      </c>
      <c r="F36" s="4">
        <v>30</v>
      </c>
      <c r="G36" s="3">
        <v>8.4</v>
      </c>
      <c r="H36" s="4">
        <v>41</v>
      </c>
      <c r="I36" s="3" t="s">
        <v>17</v>
      </c>
      <c r="J36" s="4">
        <v>45</v>
      </c>
      <c r="K36" s="3">
        <v>12</v>
      </c>
      <c r="L36" s="4">
        <v>30</v>
      </c>
      <c r="M36" s="3">
        <v>12</v>
      </c>
      <c r="N36" s="4">
        <v>30</v>
      </c>
      <c r="O36" s="3" t="s">
        <v>764</v>
      </c>
      <c r="P36" s="4">
        <v>40</v>
      </c>
      <c r="Q36" s="3">
        <v>195</v>
      </c>
      <c r="R36" s="4">
        <v>30</v>
      </c>
      <c r="S36" s="3">
        <v>27</v>
      </c>
      <c r="T36" s="4">
        <v>30</v>
      </c>
      <c r="U36" s="3">
        <v>9.4</v>
      </c>
      <c r="V36" s="4">
        <v>41</v>
      </c>
      <c r="W36" s="3" t="s">
        <v>17</v>
      </c>
      <c r="X36" s="4">
        <v>49</v>
      </c>
      <c r="Y36" s="3" t="s">
        <v>15</v>
      </c>
      <c r="Z36" s="4">
        <v>30</v>
      </c>
      <c r="AA36" s="3">
        <v>23</v>
      </c>
      <c r="AB36" s="4">
        <v>30</v>
      </c>
    </row>
    <row r="37" spans="1:28" ht="18.75">
      <c r="A37" s="3" t="s">
        <v>959</v>
      </c>
      <c r="B37" s="4">
        <v>39</v>
      </c>
      <c r="C37" s="3">
        <v>226</v>
      </c>
      <c r="D37" s="4">
        <v>31</v>
      </c>
      <c r="E37" s="3" t="s">
        <v>15</v>
      </c>
      <c r="F37" s="4">
        <v>31</v>
      </c>
      <c r="G37" s="3" t="s">
        <v>17</v>
      </c>
      <c r="H37" s="4">
        <v>40</v>
      </c>
      <c r="I37" s="3">
        <v>13.2</v>
      </c>
      <c r="J37" s="4">
        <v>44</v>
      </c>
      <c r="K37" s="3" t="s">
        <v>17</v>
      </c>
      <c r="L37" s="4">
        <v>31</v>
      </c>
      <c r="M37" s="3" t="s">
        <v>17</v>
      </c>
      <c r="N37" s="4">
        <v>31</v>
      </c>
      <c r="O37" s="3" t="s">
        <v>601</v>
      </c>
      <c r="P37" s="4">
        <v>39</v>
      </c>
      <c r="Q37" s="3">
        <v>197</v>
      </c>
      <c r="R37" s="4">
        <v>31</v>
      </c>
      <c r="S37" s="3" t="s">
        <v>17</v>
      </c>
      <c r="T37" s="4">
        <v>31</v>
      </c>
      <c r="U37" s="3" t="s">
        <v>17</v>
      </c>
      <c r="V37" s="4">
        <v>40</v>
      </c>
      <c r="W37" s="3">
        <v>15.1</v>
      </c>
      <c r="X37" s="4">
        <v>48</v>
      </c>
      <c r="Y37" s="3" t="s">
        <v>17</v>
      </c>
      <c r="Z37" s="4">
        <v>31</v>
      </c>
      <c r="AA37" s="3" t="s">
        <v>15</v>
      </c>
      <c r="AB37" s="4">
        <v>31</v>
      </c>
    </row>
    <row r="38" spans="1:28" ht="18.75">
      <c r="A38" s="3" t="s">
        <v>960</v>
      </c>
      <c r="B38" s="4">
        <v>38</v>
      </c>
      <c r="C38" s="3">
        <v>227</v>
      </c>
      <c r="D38" s="4">
        <v>32</v>
      </c>
      <c r="E38" s="3">
        <v>31</v>
      </c>
      <c r="F38" s="4">
        <v>32</v>
      </c>
      <c r="G38" s="3" t="s">
        <v>17</v>
      </c>
      <c r="H38" s="4">
        <v>39</v>
      </c>
      <c r="I38" s="3" t="s">
        <v>17</v>
      </c>
      <c r="J38" s="4">
        <v>43</v>
      </c>
      <c r="K38" s="3">
        <v>13</v>
      </c>
      <c r="L38" s="4">
        <v>32</v>
      </c>
      <c r="M38" s="3" t="s">
        <v>17</v>
      </c>
      <c r="N38" s="4">
        <v>32</v>
      </c>
      <c r="O38" s="3" t="s">
        <v>602</v>
      </c>
      <c r="P38" s="4">
        <v>38</v>
      </c>
      <c r="Q38" s="3">
        <v>199</v>
      </c>
      <c r="R38" s="4">
        <v>32</v>
      </c>
      <c r="S38" s="3">
        <v>28</v>
      </c>
      <c r="T38" s="4">
        <v>32</v>
      </c>
      <c r="U38" s="3">
        <v>9.5</v>
      </c>
      <c r="V38" s="4">
        <v>39</v>
      </c>
      <c r="W38" s="3" t="s">
        <v>17</v>
      </c>
      <c r="X38" s="4">
        <v>47</v>
      </c>
      <c r="Y38" s="3">
        <v>15</v>
      </c>
      <c r="Z38" s="4">
        <v>32</v>
      </c>
      <c r="AA38" s="3">
        <v>24</v>
      </c>
      <c r="AB38" s="4">
        <v>32</v>
      </c>
    </row>
    <row r="39" spans="1:28" ht="18.75">
      <c r="A39" s="3" t="s">
        <v>961</v>
      </c>
      <c r="B39" s="4">
        <v>37</v>
      </c>
      <c r="C39" s="3">
        <v>228</v>
      </c>
      <c r="D39" s="4">
        <v>33</v>
      </c>
      <c r="E39" s="3" t="s">
        <v>15</v>
      </c>
      <c r="F39" s="4">
        <v>33</v>
      </c>
      <c r="G39" s="3">
        <v>8.5</v>
      </c>
      <c r="H39" s="4">
        <v>38</v>
      </c>
      <c r="I39" s="3" t="s">
        <v>17</v>
      </c>
      <c r="J39" s="4">
        <v>42</v>
      </c>
      <c r="K39" s="3" t="s">
        <v>15</v>
      </c>
      <c r="L39" s="4">
        <v>33</v>
      </c>
      <c r="M39" s="3" t="s">
        <v>15</v>
      </c>
      <c r="N39" s="4">
        <v>33</v>
      </c>
      <c r="O39" s="3" t="s">
        <v>603</v>
      </c>
      <c r="P39" s="4">
        <v>37</v>
      </c>
      <c r="Q39" s="3">
        <v>201</v>
      </c>
      <c r="R39" s="4">
        <v>33</v>
      </c>
      <c r="S39" s="3" t="s">
        <v>15</v>
      </c>
      <c r="T39" s="4">
        <v>33</v>
      </c>
      <c r="U39" s="3" t="s">
        <v>17</v>
      </c>
      <c r="V39" s="4">
        <v>38</v>
      </c>
      <c r="W39" s="3">
        <v>15.2</v>
      </c>
      <c r="X39" s="4">
        <v>46</v>
      </c>
      <c r="Y39" s="3" t="s">
        <v>15</v>
      </c>
      <c r="Z39" s="4">
        <v>33</v>
      </c>
      <c r="AA39" s="3" t="s">
        <v>15</v>
      </c>
      <c r="AB39" s="4">
        <v>33</v>
      </c>
    </row>
    <row r="40" spans="1:28" ht="18.75">
      <c r="A40" s="3" t="s">
        <v>938</v>
      </c>
      <c r="B40" s="4">
        <v>36</v>
      </c>
      <c r="C40" s="3">
        <v>229</v>
      </c>
      <c r="D40" s="4">
        <v>34</v>
      </c>
      <c r="E40" s="3">
        <v>32</v>
      </c>
      <c r="F40" s="4">
        <v>34</v>
      </c>
      <c r="G40" s="3" t="s">
        <v>17</v>
      </c>
      <c r="H40" s="4">
        <v>37</v>
      </c>
      <c r="I40" s="3">
        <v>13.3</v>
      </c>
      <c r="J40" s="4">
        <v>41</v>
      </c>
      <c r="K40" s="3" t="s">
        <v>17</v>
      </c>
      <c r="L40" s="4">
        <v>34</v>
      </c>
      <c r="M40" s="3">
        <v>13</v>
      </c>
      <c r="N40" s="4">
        <v>34</v>
      </c>
      <c r="O40" s="3" t="s">
        <v>604</v>
      </c>
      <c r="P40" s="4">
        <v>36</v>
      </c>
      <c r="Q40" s="3">
        <v>203</v>
      </c>
      <c r="R40" s="4">
        <v>34</v>
      </c>
      <c r="S40" s="3" t="s">
        <v>17</v>
      </c>
      <c r="T40" s="4">
        <v>34</v>
      </c>
      <c r="U40" s="3">
        <v>9.6</v>
      </c>
      <c r="V40" s="4">
        <v>37</v>
      </c>
      <c r="W40" s="3" t="s">
        <v>17</v>
      </c>
      <c r="X40" s="4">
        <v>45</v>
      </c>
      <c r="Y40" s="3" t="s">
        <v>15</v>
      </c>
      <c r="Z40" s="4">
        <v>34</v>
      </c>
      <c r="AA40" s="3">
        <v>25</v>
      </c>
      <c r="AB40" s="4">
        <v>34</v>
      </c>
    </row>
    <row r="41" spans="1:28" ht="18.75">
      <c r="A41" s="3" t="s">
        <v>939</v>
      </c>
      <c r="B41" s="4">
        <v>35</v>
      </c>
      <c r="C41" s="3">
        <v>230</v>
      </c>
      <c r="D41" s="4">
        <v>35</v>
      </c>
      <c r="E41" s="3" t="s">
        <v>15</v>
      </c>
      <c r="F41" s="4">
        <v>35</v>
      </c>
      <c r="G41" s="3" t="s">
        <v>17</v>
      </c>
      <c r="H41" s="4">
        <v>36</v>
      </c>
      <c r="I41" s="3" t="s">
        <v>17</v>
      </c>
      <c r="J41" s="4">
        <v>40</v>
      </c>
      <c r="K41" s="3">
        <v>14</v>
      </c>
      <c r="L41" s="4">
        <v>35</v>
      </c>
      <c r="M41" s="3" t="s">
        <v>17</v>
      </c>
      <c r="N41" s="4">
        <v>35</v>
      </c>
      <c r="O41" s="3" t="s">
        <v>605</v>
      </c>
      <c r="P41" s="4">
        <v>35</v>
      </c>
      <c r="Q41" s="3">
        <v>205</v>
      </c>
      <c r="R41" s="4">
        <v>35</v>
      </c>
      <c r="S41" s="3">
        <v>29</v>
      </c>
      <c r="T41" s="4">
        <v>35</v>
      </c>
      <c r="U41" s="3" t="s">
        <v>17</v>
      </c>
      <c r="V41" s="4">
        <v>36</v>
      </c>
      <c r="W41" s="3">
        <v>15.3</v>
      </c>
      <c r="X41" s="4">
        <v>44</v>
      </c>
      <c r="Y41" s="3">
        <v>16</v>
      </c>
      <c r="Z41" s="4">
        <v>35</v>
      </c>
      <c r="AA41" s="3" t="s">
        <v>15</v>
      </c>
      <c r="AB41" s="4">
        <v>35</v>
      </c>
    </row>
    <row r="42" spans="1:28" ht="18.75">
      <c r="A42" s="3" t="s">
        <v>940</v>
      </c>
      <c r="B42" s="4">
        <v>34</v>
      </c>
      <c r="C42" s="3">
        <v>231</v>
      </c>
      <c r="D42" s="4">
        <v>36</v>
      </c>
      <c r="E42" s="3">
        <v>33</v>
      </c>
      <c r="F42" s="4">
        <v>36</v>
      </c>
      <c r="G42" s="3">
        <v>8.6</v>
      </c>
      <c r="H42" s="4">
        <v>35</v>
      </c>
      <c r="I42" s="3">
        <v>13.4</v>
      </c>
      <c r="J42" s="4">
        <v>39</v>
      </c>
      <c r="K42" s="3" t="s">
        <v>15</v>
      </c>
      <c r="L42" s="4">
        <v>36</v>
      </c>
      <c r="M42" s="3" t="s">
        <v>17</v>
      </c>
      <c r="N42" s="4">
        <v>36</v>
      </c>
      <c r="O42" s="3" t="s">
        <v>606</v>
      </c>
      <c r="P42" s="4">
        <v>34</v>
      </c>
      <c r="Q42" s="3">
        <v>206</v>
      </c>
      <c r="R42" s="4">
        <v>36</v>
      </c>
      <c r="S42" s="3" t="s">
        <v>15</v>
      </c>
      <c r="T42" s="4">
        <v>36</v>
      </c>
      <c r="U42" s="3">
        <v>9.6999999999999993</v>
      </c>
      <c r="V42" s="4">
        <v>35</v>
      </c>
      <c r="W42" s="3" t="s">
        <v>17</v>
      </c>
      <c r="X42" s="4">
        <v>43</v>
      </c>
      <c r="Y42" s="3" t="s">
        <v>15</v>
      </c>
      <c r="Z42" s="4">
        <v>36</v>
      </c>
      <c r="AA42" s="3">
        <v>26</v>
      </c>
      <c r="AB42" s="4">
        <v>36</v>
      </c>
    </row>
    <row r="43" spans="1:28" ht="18.75">
      <c r="A43" s="3" t="s">
        <v>941</v>
      </c>
      <c r="B43" s="4">
        <v>33</v>
      </c>
      <c r="C43" s="3">
        <v>232</v>
      </c>
      <c r="D43" s="4">
        <v>37</v>
      </c>
      <c r="E43" s="3" t="s">
        <v>15</v>
      </c>
      <c r="F43" s="4">
        <v>37</v>
      </c>
      <c r="G43" s="3" t="s">
        <v>17</v>
      </c>
      <c r="H43" s="4">
        <v>34</v>
      </c>
      <c r="I43" s="3" t="s">
        <v>17</v>
      </c>
      <c r="J43" s="4">
        <v>38</v>
      </c>
      <c r="K43" s="3" t="s">
        <v>17</v>
      </c>
      <c r="L43" s="4">
        <v>37</v>
      </c>
      <c r="M43" s="3" t="s">
        <v>15</v>
      </c>
      <c r="N43" s="4">
        <v>37</v>
      </c>
      <c r="O43" s="3" t="s">
        <v>607</v>
      </c>
      <c r="P43" s="4">
        <v>33</v>
      </c>
      <c r="Q43" s="3">
        <v>207</v>
      </c>
      <c r="R43" s="4">
        <v>37</v>
      </c>
      <c r="S43" s="3" t="s">
        <v>17</v>
      </c>
      <c r="T43" s="4">
        <v>37</v>
      </c>
      <c r="U43" s="3" t="s">
        <v>17</v>
      </c>
      <c r="V43" s="4">
        <v>34</v>
      </c>
      <c r="W43" s="3">
        <v>15.4</v>
      </c>
      <c r="X43" s="4">
        <v>42</v>
      </c>
      <c r="Y43" s="3" t="s">
        <v>17</v>
      </c>
      <c r="Z43" s="4">
        <v>37</v>
      </c>
      <c r="AA43" s="3" t="s">
        <v>15</v>
      </c>
      <c r="AB43" s="4">
        <v>37</v>
      </c>
    </row>
    <row r="44" spans="1:28" ht="18.75">
      <c r="A44" s="3" t="s">
        <v>793</v>
      </c>
      <c r="B44" s="4">
        <v>32</v>
      </c>
      <c r="C44" s="3">
        <v>233</v>
      </c>
      <c r="D44" s="4">
        <v>38</v>
      </c>
      <c r="E44" s="3">
        <v>34</v>
      </c>
      <c r="F44" s="4">
        <v>38</v>
      </c>
      <c r="G44" s="3" t="s">
        <v>17</v>
      </c>
      <c r="H44" s="4">
        <v>33</v>
      </c>
      <c r="I44" s="3">
        <v>13.5</v>
      </c>
      <c r="J44" s="4">
        <v>37</v>
      </c>
      <c r="K44" s="3">
        <v>15</v>
      </c>
      <c r="L44" s="4">
        <v>38</v>
      </c>
      <c r="M44" s="3">
        <v>14</v>
      </c>
      <c r="N44" s="4">
        <v>38</v>
      </c>
      <c r="O44" s="3" t="s">
        <v>608</v>
      </c>
      <c r="P44" s="4">
        <v>32</v>
      </c>
      <c r="Q44" s="3">
        <v>208</v>
      </c>
      <c r="R44" s="4">
        <v>38</v>
      </c>
      <c r="S44" s="3">
        <v>30</v>
      </c>
      <c r="T44" s="4">
        <v>38</v>
      </c>
      <c r="U44" s="3">
        <v>9.8000000000000007</v>
      </c>
      <c r="V44" s="4">
        <v>33</v>
      </c>
      <c r="W44" s="3" t="s">
        <v>17</v>
      </c>
      <c r="X44" s="4">
        <v>41</v>
      </c>
      <c r="Y44" s="3">
        <v>17</v>
      </c>
      <c r="Z44" s="4">
        <v>38</v>
      </c>
      <c r="AA44" s="3">
        <v>27</v>
      </c>
      <c r="AB44" s="4">
        <v>38</v>
      </c>
    </row>
    <row r="45" spans="1:28" ht="18.75">
      <c r="A45" s="3" t="s">
        <v>794</v>
      </c>
      <c r="B45" s="4">
        <v>31</v>
      </c>
      <c r="C45" s="3">
        <v>234</v>
      </c>
      <c r="D45" s="4">
        <v>39</v>
      </c>
      <c r="E45" s="3" t="s">
        <v>15</v>
      </c>
      <c r="F45" s="4">
        <v>39</v>
      </c>
      <c r="G45" s="3">
        <v>8.6999999999999993</v>
      </c>
      <c r="H45" s="4">
        <v>32</v>
      </c>
      <c r="I45" s="3" t="s">
        <v>17</v>
      </c>
      <c r="J45" s="4">
        <v>36</v>
      </c>
      <c r="K45" s="3" t="s">
        <v>15</v>
      </c>
      <c r="L45" s="4">
        <v>39</v>
      </c>
      <c r="M45" s="3" t="s">
        <v>17</v>
      </c>
      <c r="N45" s="4">
        <v>39</v>
      </c>
      <c r="O45" s="3" t="s">
        <v>609</v>
      </c>
      <c r="P45" s="4">
        <v>31</v>
      </c>
      <c r="Q45" s="3">
        <v>209</v>
      </c>
      <c r="R45" s="4">
        <v>39</v>
      </c>
      <c r="S45" s="3" t="s">
        <v>15</v>
      </c>
      <c r="T45" s="4">
        <v>39</v>
      </c>
      <c r="U45" s="3" t="s">
        <v>17</v>
      </c>
      <c r="V45" s="4">
        <v>32</v>
      </c>
      <c r="W45" s="3">
        <v>15.5</v>
      </c>
      <c r="X45" s="4">
        <v>40</v>
      </c>
      <c r="Y45" s="3" t="s">
        <v>15</v>
      </c>
      <c r="Z45" s="4">
        <v>39</v>
      </c>
      <c r="AA45" s="3" t="s">
        <v>15</v>
      </c>
      <c r="AB45" s="4">
        <v>39</v>
      </c>
    </row>
    <row r="46" spans="1:28" ht="18.75">
      <c r="A46" s="3" t="s">
        <v>795</v>
      </c>
      <c r="B46" s="4">
        <v>30</v>
      </c>
      <c r="C46" s="3">
        <v>235</v>
      </c>
      <c r="D46" s="4">
        <v>40</v>
      </c>
      <c r="E46" s="3">
        <v>35</v>
      </c>
      <c r="F46" s="4">
        <v>40</v>
      </c>
      <c r="G46" s="3" t="s">
        <v>17</v>
      </c>
      <c r="H46" s="4">
        <v>31</v>
      </c>
      <c r="I46" s="3">
        <v>13.6</v>
      </c>
      <c r="J46" s="4">
        <v>35</v>
      </c>
      <c r="K46" s="3" t="s">
        <v>17</v>
      </c>
      <c r="L46" s="4">
        <v>40</v>
      </c>
      <c r="M46" s="3" t="s">
        <v>17</v>
      </c>
      <c r="N46" s="4">
        <v>40</v>
      </c>
      <c r="O46" s="3" t="s">
        <v>610</v>
      </c>
      <c r="P46" s="4">
        <v>30</v>
      </c>
      <c r="Q46" s="3">
        <v>210</v>
      </c>
      <c r="R46" s="4">
        <v>40</v>
      </c>
      <c r="S46" s="3" t="s">
        <v>17</v>
      </c>
      <c r="T46" s="4">
        <v>40</v>
      </c>
      <c r="U46" s="3">
        <v>9.9</v>
      </c>
      <c r="V46" s="4">
        <v>31</v>
      </c>
      <c r="W46" s="3" t="s">
        <v>17</v>
      </c>
      <c r="X46" s="4">
        <v>39</v>
      </c>
      <c r="Y46" s="3" t="s">
        <v>17</v>
      </c>
      <c r="Z46" s="4">
        <v>40</v>
      </c>
      <c r="AA46" s="3">
        <v>28</v>
      </c>
      <c r="AB46" s="4">
        <v>40</v>
      </c>
    </row>
    <row r="47" spans="1:28" ht="18.75">
      <c r="A47" s="3" t="s">
        <v>796</v>
      </c>
      <c r="B47" s="4">
        <v>29</v>
      </c>
      <c r="C47" s="3">
        <v>236</v>
      </c>
      <c r="D47" s="4">
        <v>41</v>
      </c>
      <c r="E47" s="3" t="s">
        <v>15</v>
      </c>
      <c r="F47" s="4">
        <v>41</v>
      </c>
      <c r="G47" s="3">
        <v>8.8000000000000007</v>
      </c>
      <c r="H47" s="4">
        <v>30</v>
      </c>
      <c r="I47" s="3" t="s">
        <v>17</v>
      </c>
      <c r="J47" s="4">
        <v>34</v>
      </c>
      <c r="K47" s="3">
        <v>16</v>
      </c>
      <c r="L47" s="4">
        <v>41</v>
      </c>
      <c r="M47" s="3" t="s">
        <v>15</v>
      </c>
      <c r="N47" s="4">
        <v>41</v>
      </c>
      <c r="O47" s="3" t="s">
        <v>724</v>
      </c>
      <c r="P47" s="4">
        <v>29</v>
      </c>
      <c r="Q47" s="3">
        <v>211</v>
      </c>
      <c r="R47" s="4">
        <v>41</v>
      </c>
      <c r="S47" s="3">
        <v>31</v>
      </c>
      <c r="T47" s="4">
        <v>41</v>
      </c>
      <c r="U47" s="3" t="s">
        <v>17</v>
      </c>
      <c r="V47" s="4">
        <v>30</v>
      </c>
      <c r="W47" s="3">
        <v>15.6</v>
      </c>
      <c r="X47" s="4">
        <v>38</v>
      </c>
      <c r="Y47" s="3">
        <v>18</v>
      </c>
      <c r="Z47" s="4">
        <v>41</v>
      </c>
      <c r="AA47" s="3" t="s">
        <v>15</v>
      </c>
      <c r="AB47" s="4">
        <v>41</v>
      </c>
    </row>
    <row r="48" spans="1:28" ht="18.75">
      <c r="A48" s="3" t="s">
        <v>797</v>
      </c>
      <c r="B48" s="4">
        <v>28</v>
      </c>
      <c r="C48" s="3">
        <v>237</v>
      </c>
      <c r="D48" s="4">
        <v>42</v>
      </c>
      <c r="E48" s="3">
        <v>36</v>
      </c>
      <c r="F48" s="4">
        <v>42</v>
      </c>
      <c r="G48" s="3" t="s">
        <v>17</v>
      </c>
      <c r="H48" s="4">
        <v>29</v>
      </c>
      <c r="I48" s="3">
        <v>13.7</v>
      </c>
      <c r="J48" s="4">
        <v>33</v>
      </c>
      <c r="K48" s="3" t="s">
        <v>17</v>
      </c>
      <c r="L48" s="4">
        <v>42</v>
      </c>
      <c r="M48" s="3">
        <v>15</v>
      </c>
      <c r="N48" s="4">
        <v>42</v>
      </c>
      <c r="O48" s="3" t="s">
        <v>725</v>
      </c>
      <c r="P48" s="4">
        <v>28</v>
      </c>
      <c r="Q48" s="3">
        <v>212</v>
      </c>
      <c r="R48" s="4">
        <v>42</v>
      </c>
      <c r="S48" s="3" t="s">
        <v>17</v>
      </c>
      <c r="T48" s="4">
        <v>42</v>
      </c>
      <c r="U48" s="3">
        <v>10</v>
      </c>
      <c r="V48" s="4">
        <v>29</v>
      </c>
      <c r="W48" s="3">
        <v>15.7</v>
      </c>
      <c r="X48" s="4">
        <v>37</v>
      </c>
      <c r="Y48" s="3" t="s">
        <v>15</v>
      </c>
      <c r="Z48" s="4">
        <v>42</v>
      </c>
      <c r="AA48" s="3">
        <v>29</v>
      </c>
      <c r="AB48" s="4">
        <v>42</v>
      </c>
    </row>
    <row r="49" spans="1:28" ht="18.75">
      <c r="A49" s="3" t="s">
        <v>599</v>
      </c>
      <c r="B49" s="4">
        <v>27</v>
      </c>
      <c r="C49" s="3">
        <v>238</v>
      </c>
      <c r="D49" s="4">
        <v>43</v>
      </c>
      <c r="E49" s="3" t="s">
        <v>15</v>
      </c>
      <c r="F49" s="4">
        <v>43</v>
      </c>
      <c r="G49" s="3">
        <v>8.9</v>
      </c>
      <c r="H49" s="4">
        <v>28</v>
      </c>
      <c r="I49" s="3" t="s">
        <v>17</v>
      </c>
      <c r="J49" s="4">
        <v>32</v>
      </c>
      <c r="K49" s="3" t="s">
        <v>15</v>
      </c>
      <c r="L49" s="4">
        <v>43</v>
      </c>
      <c r="M49" s="3" t="s">
        <v>17</v>
      </c>
      <c r="N49" s="4">
        <v>43</v>
      </c>
      <c r="O49" s="3" t="s">
        <v>726</v>
      </c>
      <c r="P49" s="4">
        <v>27</v>
      </c>
      <c r="Q49" s="3">
        <v>213</v>
      </c>
      <c r="R49" s="4">
        <v>43</v>
      </c>
      <c r="S49" s="3" t="s">
        <v>15</v>
      </c>
      <c r="T49" s="4">
        <v>43</v>
      </c>
      <c r="U49" s="3" t="s">
        <v>17</v>
      </c>
      <c r="V49" s="4">
        <v>28</v>
      </c>
      <c r="W49" s="3">
        <v>15.8</v>
      </c>
      <c r="X49" s="4">
        <v>36</v>
      </c>
      <c r="Y49" s="3" t="s">
        <v>17</v>
      </c>
      <c r="Z49" s="4">
        <v>43</v>
      </c>
      <c r="AA49" s="3" t="s">
        <v>15</v>
      </c>
      <c r="AB49" s="4">
        <v>43</v>
      </c>
    </row>
    <row r="50" spans="1:28" ht="18.75">
      <c r="A50" s="3" t="s">
        <v>798</v>
      </c>
      <c r="B50" s="4">
        <v>26</v>
      </c>
      <c r="C50" s="3">
        <v>239</v>
      </c>
      <c r="D50" s="4">
        <v>44</v>
      </c>
      <c r="E50" s="3">
        <v>37</v>
      </c>
      <c r="F50" s="4">
        <v>44</v>
      </c>
      <c r="G50" s="3" t="s">
        <v>17</v>
      </c>
      <c r="H50" s="4">
        <v>27</v>
      </c>
      <c r="I50" s="3">
        <v>13.8</v>
      </c>
      <c r="J50" s="4">
        <v>31</v>
      </c>
      <c r="K50" s="3">
        <v>17</v>
      </c>
      <c r="L50" s="4">
        <v>44</v>
      </c>
      <c r="M50" s="3" t="s">
        <v>17</v>
      </c>
      <c r="N50" s="4">
        <v>44</v>
      </c>
      <c r="O50" s="3" t="s">
        <v>727</v>
      </c>
      <c r="P50" s="4">
        <v>26</v>
      </c>
      <c r="Q50" s="3">
        <v>214</v>
      </c>
      <c r="R50" s="4">
        <v>44</v>
      </c>
      <c r="S50" s="3">
        <v>32</v>
      </c>
      <c r="T50" s="4">
        <v>44</v>
      </c>
      <c r="U50" s="3">
        <v>10.1</v>
      </c>
      <c r="V50" s="4">
        <v>27</v>
      </c>
      <c r="W50" s="3">
        <v>15.9</v>
      </c>
      <c r="X50" s="4">
        <v>35</v>
      </c>
      <c r="Y50" s="3">
        <v>19</v>
      </c>
      <c r="Z50" s="4">
        <v>44</v>
      </c>
      <c r="AA50" s="3">
        <v>30</v>
      </c>
      <c r="AB50" s="4">
        <v>44</v>
      </c>
    </row>
    <row r="51" spans="1:28" ht="18.75">
      <c r="A51" s="3" t="s">
        <v>799</v>
      </c>
      <c r="B51" s="4">
        <v>25</v>
      </c>
      <c r="C51" s="3">
        <v>240</v>
      </c>
      <c r="D51" s="4">
        <v>45</v>
      </c>
      <c r="E51" s="3" t="s">
        <v>15</v>
      </c>
      <c r="F51" s="4">
        <v>45</v>
      </c>
      <c r="G51" s="3">
        <v>9</v>
      </c>
      <c r="H51" s="4">
        <v>26</v>
      </c>
      <c r="I51" s="3" t="s">
        <v>17</v>
      </c>
      <c r="J51" s="4">
        <v>30</v>
      </c>
      <c r="K51" s="3" t="s">
        <v>15</v>
      </c>
      <c r="L51" s="4">
        <v>45</v>
      </c>
      <c r="M51" s="3" t="s">
        <v>15</v>
      </c>
      <c r="N51" s="4">
        <v>45</v>
      </c>
      <c r="O51" s="3" t="s">
        <v>728</v>
      </c>
      <c r="P51" s="4">
        <v>25</v>
      </c>
      <c r="Q51" s="3">
        <v>215</v>
      </c>
      <c r="R51" s="4">
        <v>45</v>
      </c>
      <c r="S51" s="3" t="s">
        <v>15</v>
      </c>
      <c r="T51" s="4">
        <v>45</v>
      </c>
      <c r="U51" s="3">
        <v>10.199999999999999</v>
      </c>
      <c r="V51" s="4">
        <v>26</v>
      </c>
      <c r="W51" s="3">
        <v>16</v>
      </c>
      <c r="X51" s="4">
        <v>34</v>
      </c>
      <c r="Y51" s="3" t="s">
        <v>15</v>
      </c>
      <c r="Z51" s="4">
        <v>45</v>
      </c>
      <c r="AA51" s="3" t="s">
        <v>15</v>
      </c>
      <c r="AB51" s="4">
        <v>45</v>
      </c>
    </row>
    <row r="52" spans="1:28" ht="18.75">
      <c r="A52" s="3" t="s">
        <v>855</v>
      </c>
      <c r="B52" s="4">
        <v>24</v>
      </c>
      <c r="C52" s="3">
        <v>241</v>
      </c>
      <c r="D52" s="4">
        <v>46</v>
      </c>
      <c r="E52" s="3" t="s">
        <v>17</v>
      </c>
      <c r="F52" s="4">
        <v>46</v>
      </c>
      <c r="G52" s="3" t="s">
        <v>17</v>
      </c>
      <c r="H52" s="4">
        <v>25</v>
      </c>
      <c r="I52" s="3">
        <v>13.9</v>
      </c>
      <c r="J52" s="4">
        <v>29</v>
      </c>
      <c r="K52" s="3" t="s">
        <v>17</v>
      </c>
      <c r="L52" s="4">
        <v>46</v>
      </c>
      <c r="M52" s="3">
        <v>16</v>
      </c>
      <c r="N52" s="4">
        <v>46</v>
      </c>
      <c r="O52" s="3" t="s">
        <v>809</v>
      </c>
      <c r="P52" s="4">
        <v>24</v>
      </c>
      <c r="Q52" s="3">
        <v>216</v>
      </c>
      <c r="R52" s="4">
        <v>46</v>
      </c>
      <c r="S52" s="3" t="s">
        <v>17</v>
      </c>
      <c r="T52" s="4">
        <v>46</v>
      </c>
      <c r="U52" s="3">
        <v>10.3</v>
      </c>
      <c r="V52" s="4">
        <v>25</v>
      </c>
      <c r="W52" s="3">
        <v>16.100000000000001</v>
      </c>
      <c r="X52" s="4">
        <v>33</v>
      </c>
      <c r="Y52" s="3" t="s">
        <v>17</v>
      </c>
      <c r="Z52" s="4">
        <v>46</v>
      </c>
      <c r="AA52" s="3" t="s">
        <v>15</v>
      </c>
      <c r="AB52" s="4">
        <v>46</v>
      </c>
    </row>
    <row r="53" spans="1:28" ht="18.75">
      <c r="A53" s="3" t="s">
        <v>515</v>
      </c>
      <c r="B53" s="4">
        <v>23</v>
      </c>
      <c r="C53" s="3">
        <v>242</v>
      </c>
      <c r="D53" s="4">
        <v>47</v>
      </c>
      <c r="E53" s="3">
        <v>38</v>
      </c>
      <c r="F53" s="4">
        <v>47</v>
      </c>
      <c r="G53" s="3">
        <v>9.1</v>
      </c>
      <c r="H53" s="4">
        <v>24</v>
      </c>
      <c r="I53" s="3" t="s">
        <v>17</v>
      </c>
      <c r="J53" s="4">
        <v>28</v>
      </c>
      <c r="K53" s="3">
        <v>18</v>
      </c>
      <c r="L53" s="4">
        <v>47</v>
      </c>
      <c r="M53" s="3" t="s">
        <v>17</v>
      </c>
      <c r="N53" s="4">
        <v>47</v>
      </c>
      <c r="O53" s="3" t="s">
        <v>810</v>
      </c>
      <c r="P53" s="4">
        <v>23</v>
      </c>
      <c r="Q53" s="3">
        <v>217</v>
      </c>
      <c r="R53" s="4">
        <v>47</v>
      </c>
      <c r="S53" s="3">
        <v>33</v>
      </c>
      <c r="T53" s="4">
        <v>47</v>
      </c>
      <c r="U53" s="3">
        <v>10.4</v>
      </c>
      <c r="V53" s="4">
        <v>24</v>
      </c>
      <c r="W53" s="3">
        <v>16.2</v>
      </c>
      <c r="X53" s="4">
        <v>32</v>
      </c>
      <c r="Y53" s="3">
        <v>20</v>
      </c>
      <c r="Z53" s="4">
        <v>47</v>
      </c>
      <c r="AA53" s="3">
        <v>31</v>
      </c>
      <c r="AB53" s="4">
        <v>47</v>
      </c>
    </row>
    <row r="54" spans="1:28" ht="18.75">
      <c r="A54" s="3" t="s">
        <v>516</v>
      </c>
      <c r="B54" s="4">
        <v>22</v>
      </c>
      <c r="C54" s="3">
        <v>243</v>
      </c>
      <c r="D54" s="4">
        <v>48</v>
      </c>
      <c r="E54" s="3" t="s">
        <v>17</v>
      </c>
      <c r="F54" s="4">
        <v>48</v>
      </c>
      <c r="G54" s="3" t="s">
        <v>17</v>
      </c>
      <c r="H54" s="4">
        <v>23</v>
      </c>
      <c r="I54" s="3">
        <v>14</v>
      </c>
      <c r="J54" s="4">
        <v>27</v>
      </c>
      <c r="K54" s="3" t="s">
        <v>17</v>
      </c>
      <c r="L54" s="4">
        <v>48</v>
      </c>
      <c r="M54" s="3" t="s">
        <v>17</v>
      </c>
      <c r="N54" s="4">
        <v>48</v>
      </c>
      <c r="O54" s="3" t="s">
        <v>811</v>
      </c>
      <c r="P54" s="4">
        <v>22</v>
      </c>
      <c r="Q54" s="3">
        <v>218</v>
      </c>
      <c r="R54" s="4">
        <v>48</v>
      </c>
      <c r="S54" s="3" t="s">
        <v>15</v>
      </c>
      <c r="T54" s="4">
        <v>48</v>
      </c>
      <c r="U54" s="3">
        <v>10.5</v>
      </c>
      <c r="V54" s="4">
        <v>23</v>
      </c>
      <c r="W54" s="3">
        <v>16.3</v>
      </c>
      <c r="X54" s="4">
        <v>31</v>
      </c>
      <c r="Y54" s="3" t="s">
        <v>17</v>
      </c>
      <c r="Z54" s="4">
        <v>48</v>
      </c>
      <c r="AA54" s="3" t="s">
        <v>15</v>
      </c>
      <c r="AB54" s="4">
        <v>48</v>
      </c>
    </row>
    <row r="55" spans="1:28" ht="18.75">
      <c r="A55" s="3" t="s">
        <v>517</v>
      </c>
      <c r="B55" s="4">
        <v>21</v>
      </c>
      <c r="C55" s="3">
        <v>244</v>
      </c>
      <c r="D55" s="4">
        <v>49</v>
      </c>
      <c r="E55" s="3" t="s">
        <v>15</v>
      </c>
      <c r="F55" s="4">
        <v>49</v>
      </c>
      <c r="G55" s="3">
        <v>9.1999999999999993</v>
      </c>
      <c r="H55" s="4">
        <v>22</v>
      </c>
      <c r="I55" s="3" t="s">
        <v>17</v>
      </c>
      <c r="J55" s="4">
        <v>26</v>
      </c>
      <c r="K55" s="3" t="s">
        <v>15</v>
      </c>
      <c r="L55" s="4">
        <v>49</v>
      </c>
      <c r="M55" s="3" t="s">
        <v>15</v>
      </c>
      <c r="N55" s="4">
        <v>49</v>
      </c>
      <c r="O55" s="3" t="s">
        <v>812</v>
      </c>
      <c r="P55" s="4">
        <v>21</v>
      </c>
      <c r="Q55" s="3">
        <v>219</v>
      </c>
      <c r="R55" s="4">
        <v>49</v>
      </c>
      <c r="S55" s="3" t="s">
        <v>15</v>
      </c>
      <c r="T55" s="4">
        <v>49</v>
      </c>
      <c r="U55" s="3">
        <v>10.6</v>
      </c>
      <c r="V55" s="4">
        <v>22</v>
      </c>
      <c r="W55" s="3">
        <v>16.399999999999999</v>
      </c>
      <c r="X55" s="4">
        <v>30</v>
      </c>
      <c r="Y55" s="3" t="s">
        <v>15</v>
      </c>
      <c r="Z55" s="4">
        <v>49</v>
      </c>
      <c r="AA55" s="3" t="s">
        <v>15</v>
      </c>
      <c r="AB55" s="4">
        <v>49</v>
      </c>
    </row>
    <row r="56" spans="1:28" ht="18.75">
      <c r="A56" s="3" t="s">
        <v>518</v>
      </c>
      <c r="B56" s="4">
        <v>20</v>
      </c>
      <c r="C56" s="3">
        <v>245</v>
      </c>
      <c r="D56" s="4">
        <v>50</v>
      </c>
      <c r="E56" s="3">
        <v>39</v>
      </c>
      <c r="F56" s="4">
        <v>50</v>
      </c>
      <c r="G56" s="3" t="s">
        <v>17</v>
      </c>
      <c r="H56" s="4">
        <v>21</v>
      </c>
      <c r="I56" s="3">
        <v>14.1</v>
      </c>
      <c r="J56" s="4">
        <v>25</v>
      </c>
      <c r="K56" s="3">
        <v>19</v>
      </c>
      <c r="L56" s="4">
        <v>50</v>
      </c>
      <c r="M56" s="3">
        <v>17</v>
      </c>
      <c r="N56" s="4">
        <v>50</v>
      </c>
      <c r="O56" s="3" t="s">
        <v>813</v>
      </c>
      <c r="P56" s="4">
        <v>20</v>
      </c>
      <c r="Q56" s="3">
        <v>220</v>
      </c>
      <c r="R56" s="4">
        <v>50</v>
      </c>
      <c r="S56" s="3">
        <v>34</v>
      </c>
      <c r="T56" s="4">
        <v>50</v>
      </c>
      <c r="U56" s="3">
        <v>10.7</v>
      </c>
      <c r="V56" s="4">
        <v>21</v>
      </c>
      <c r="W56" s="3">
        <v>16.5</v>
      </c>
      <c r="X56" s="4">
        <v>29</v>
      </c>
      <c r="Y56" s="3">
        <v>21</v>
      </c>
      <c r="Z56" s="4">
        <v>50</v>
      </c>
      <c r="AA56" s="3">
        <v>32</v>
      </c>
      <c r="AB56" s="4">
        <v>50</v>
      </c>
    </row>
    <row r="57" spans="1:28" ht="18.75">
      <c r="A57" s="3" t="s">
        <v>519</v>
      </c>
      <c r="B57" s="4">
        <v>19</v>
      </c>
      <c r="C57" s="3">
        <v>246</v>
      </c>
      <c r="D57" s="4">
        <v>51</v>
      </c>
      <c r="E57" s="3" t="s">
        <v>15</v>
      </c>
      <c r="F57" s="4">
        <v>51</v>
      </c>
      <c r="G57" s="3">
        <v>9.3000000000000007</v>
      </c>
      <c r="H57" s="4">
        <v>20</v>
      </c>
      <c r="I57" s="3">
        <v>14.2</v>
      </c>
      <c r="J57" s="4">
        <v>24</v>
      </c>
      <c r="K57" s="3" t="s">
        <v>15</v>
      </c>
      <c r="L57" s="4">
        <v>51</v>
      </c>
      <c r="M57" s="3" t="s">
        <v>17</v>
      </c>
      <c r="N57" s="4">
        <v>51</v>
      </c>
      <c r="O57" s="3" t="s">
        <v>536</v>
      </c>
      <c r="P57" s="4">
        <v>19</v>
      </c>
      <c r="Q57" s="3">
        <v>221</v>
      </c>
      <c r="R57" s="4">
        <v>51</v>
      </c>
      <c r="S57" s="3" t="s">
        <v>15</v>
      </c>
      <c r="T57" s="4">
        <v>51</v>
      </c>
      <c r="U57" s="3">
        <v>10.8</v>
      </c>
      <c r="V57" s="4">
        <v>20</v>
      </c>
      <c r="W57" s="3">
        <v>16.600000000000001</v>
      </c>
      <c r="X57" s="4">
        <v>28</v>
      </c>
      <c r="Y57" s="3" t="s">
        <v>15</v>
      </c>
      <c r="Z57" s="4">
        <v>51</v>
      </c>
      <c r="AA57" s="3" t="s">
        <v>15</v>
      </c>
      <c r="AB57" s="4">
        <v>51</v>
      </c>
    </row>
    <row r="58" spans="1:28" ht="18.75">
      <c r="A58" s="3" t="s">
        <v>520</v>
      </c>
      <c r="B58" s="4">
        <v>18</v>
      </c>
      <c r="C58" s="3">
        <v>247</v>
      </c>
      <c r="D58" s="4">
        <v>52</v>
      </c>
      <c r="E58" s="3" t="s">
        <v>17</v>
      </c>
      <c r="F58" s="4">
        <v>52</v>
      </c>
      <c r="G58" s="3" t="s">
        <v>17</v>
      </c>
      <c r="H58" s="4">
        <v>19</v>
      </c>
      <c r="I58" s="3">
        <v>14.3</v>
      </c>
      <c r="J58" s="4">
        <v>23</v>
      </c>
      <c r="K58" s="3">
        <v>20</v>
      </c>
      <c r="L58" s="4">
        <v>52</v>
      </c>
      <c r="M58" s="3" t="s">
        <v>17</v>
      </c>
      <c r="N58" s="4">
        <v>52</v>
      </c>
      <c r="O58" s="3" t="s">
        <v>537</v>
      </c>
      <c r="P58" s="4">
        <v>18</v>
      </c>
      <c r="Q58" s="3">
        <v>222</v>
      </c>
      <c r="R58" s="4">
        <v>52</v>
      </c>
      <c r="S58" s="3" t="s">
        <v>17</v>
      </c>
      <c r="T58" s="4">
        <v>52</v>
      </c>
      <c r="U58" s="3">
        <v>10.9</v>
      </c>
      <c r="V58" s="4">
        <v>19</v>
      </c>
      <c r="W58" s="3">
        <v>16.7</v>
      </c>
      <c r="X58" s="4">
        <v>27</v>
      </c>
      <c r="Y58" s="3">
        <v>22</v>
      </c>
      <c r="Z58" s="4">
        <v>52</v>
      </c>
      <c r="AA58" s="3">
        <v>33</v>
      </c>
      <c r="AB58" s="4">
        <v>52</v>
      </c>
    </row>
    <row r="59" spans="1:28" ht="18.75">
      <c r="A59" s="3" t="s">
        <v>719</v>
      </c>
      <c r="B59" s="4">
        <v>17</v>
      </c>
      <c r="C59" s="3">
        <v>248</v>
      </c>
      <c r="D59" s="4">
        <v>53</v>
      </c>
      <c r="E59" s="3">
        <v>40</v>
      </c>
      <c r="F59" s="4">
        <v>53</v>
      </c>
      <c r="G59" s="3">
        <v>9.4</v>
      </c>
      <c r="H59" s="4">
        <v>18</v>
      </c>
      <c r="I59" s="3">
        <v>14.4</v>
      </c>
      <c r="J59" s="4">
        <v>22</v>
      </c>
      <c r="K59" s="3" t="s">
        <v>15</v>
      </c>
      <c r="L59" s="4">
        <v>53</v>
      </c>
      <c r="M59" s="3" t="s">
        <v>15</v>
      </c>
      <c r="N59" s="4">
        <v>53</v>
      </c>
      <c r="O59" s="3" t="s">
        <v>538</v>
      </c>
      <c r="P59" s="4">
        <v>17</v>
      </c>
      <c r="Q59" s="3">
        <v>224</v>
      </c>
      <c r="R59" s="4">
        <v>53</v>
      </c>
      <c r="S59" s="3">
        <v>35</v>
      </c>
      <c r="T59" s="4">
        <v>53</v>
      </c>
      <c r="U59" s="3">
        <v>11</v>
      </c>
      <c r="V59" s="4">
        <v>18</v>
      </c>
      <c r="W59" s="3">
        <v>16.8</v>
      </c>
      <c r="X59" s="4">
        <v>26</v>
      </c>
      <c r="Y59" s="3" t="s">
        <v>15</v>
      </c>
      <c r="Z59" s="4">
        <v>53</v>
      </c>
      <c r="AA59" s="3" t="s">
        <v>15</v>
      </c>
      <c r="AB59" s="4">
        <v>53</v>
      </c>
    </row>
    <row r="60" spans="1:28" ht="18.75">
      <c r="A60" s="3" t="s">
        <v>720</v>
      </c>
      <c r="B60" s="4">
        <v>16</v>
      </c>
      <c r="C60" s="3">
        <v>249</v>
      </c>
      <c r="D60" s="4">
        <v>54</v>
      </c>
      <c r="E60" s="3" t="s">
        <v>15</v>
      </c>
      <c r="F60" s="4">
        <v>54</v>
      </c>
      <c r="G60" s="3" t="s">
        <v>17</v>
      </c>
      <c r="H60" s="4">
        <v>17</v>
      </c>
      <c r="I60" s="3">
        <v>14.5</v>
      </c>
      <c r="J60" s="4">
        <v>21</v>
      </c>
      <c r="K60" s="3">
        <v>21</v>
      </c>
      <c r="L60" s="4">
        <v>54</v>
      </c>
      <c r="M60" s="3">
        <v>18</v>
      </c>
      <c r="N60" s="4">
        <v>54</v>
      </c>
      <c r="O60" s="3" t="s">
        <v>539</v>
      </c>
      <c r="P60" s="4">
        <v>16</v>
      </c>
      <c r="Q60" s="3">
        <v>228</v>
      </c>
      <c r="R60" s="4">
        <v>55</v>
      </c>
      <c r="S60" s="3" t="s">
        <v>107</v>
      </c>
      <c r="T60" s="4">
        <v>54</v>
      </c>
      <c r="U60" s="3">
        <v>11.1</v>
      </c>
      <c r="V60" s="4">
        <v>17</v>
      </c>
      <c r="W60" s="3">
        <v>16.899999999999999</v>
      </c>
      <c r="X60" s="4">
        <v>25</v>
      </c>
      <c r="Y60" s="3">
        <v>23</v>
      </c>
      <c r="Z60" s="4">
        <v>54</v>
      </c>
      <c r="AA60" s="3">
        <v>34</v>
      </c>
      <c r="AB60" s="4">
        <v>54</v>
      </c>
    </row>
    <row r="61" spans="1:28" ht="18.75">
      <c r="A61" s="3" t="s">
        <v>563</v>
      </c>
      <c r="B61" s="4">
        <v>15</v>
      </c>
      <c r="C61" s="3">
        <v>250</v>
      </c>
      <c r="D61" s="4">
        <v>55</v>
      </c>
      <c r="E61" s="3" t="s">
        <v>15</v>
      </c>
      <c r="F61" s="4">
        <v>55</v>
      </c>
      <c r="G61" s="3">
        <v>9.5</v>
      </c>
      <c r="H61" s="4">
        <v>16</v>
      </c>
      <c r="I61" s="3">
        <v>14.6</v>
      </c>
      <c r="J61" s="4">
        <v>20</v>
      </c>
      <c r="K61" s="3" t="s">
        <v>15</v>
      </c>
      <c r="L61" s="4">
        <v>55</v>
      </c>
      <c r="M61" s="3" t="s">
        <v>107</v>
      </c>
      <c r="N61" s="4">
        <v>55</v>
      </c>
      <c r="O61" s="3" t="s">
        <v>540</v>
      </c>
      <c r="P61" s="4">
        <v>15</v>
      </c>
      <c r="Q61" s="3">
        <v>230</v>
      </c>
      <c r="R61" s="4">
        <v>56</v>
      </c>
      <c r="S61" s="3" t="s">
        <v>15</v>
      </c>
      <c r="T61" s="4">
        <v>55</v>
      </c>
      <c r="U61" s="3">
        <v>11.2</v>
      </c>
      <c r="V61" s="4">
        <v>16</v>
      </c>
      <c r="W61" s="3">
        <v>17</v>
      </c>
      <c r="X61" s="4">
        <v>24</v>
      </c>
      <c r="Y61" s="3" t="s">
        <v>15</v>
      </c>
      <c r="Z61" s="4">
        <v>55</v>
      </c>
      <c r="AA61" s="3">
        <v>35</v>
      </c>
      <c r="AB61" s="4">
        <v>55</v>
      </c>
    </row>
    <row r="62" spans="1:28" ht="18.75">
      <c r="A62" s="3" t="s">
        <v>979</v>
      </c>
      <c r="B62" s="4">
        <v>14</v>
      </c>
      <c r="C62" s="3">
        <v>251</v>
      </c>
      <c r="D62" s="4">
        <v>56</v>
      </c>
      <c r="E62" s="3">
        <v>41</v>
      </c>
      <c r="F62" s="4">
        <v>56</v>
      </c>
      <c r="G62" s="3" t="s">
        <v>17</v>
      </c>
      <c r="H62" s="4">
        <v>15</v>
      </c>
      <c r="I62" s="3">
        <v>14.7</v>
      </c>
      <c r="J62" s="4">
        <v>19</v>
      </c>
      <c r="K62" s="3">
        <v>22</v>
      </c>
      <c r="L62" s="4">
        <v>56</v>
      </c>
      <c r="M62" s="3" t="s">
        <v>15</v>
      </c>
      <c r="N62" s="4">
        <v>56</v>
      </c>
      <c r="O62" s="3" t="s">
        <v>871</v>
      </c>
      <c r="P62" s="4">
        <v>14</v>
      </c>
      <c r="Q62" s="3">
        <v>232</v>
      </c>
      <c r="R62" s="4">
        <v>57</v>
      </c>
      <c r="S62" s="3">
        <v>36</v>
      </c>
      <c r="T62" s="4">
        <v>56</v>
      </c>
      <c r="U62" s="3">
        <v>11.3</v>
      </c>
      <c r="V62" s="4">
        <v>15</v>
      </c>
      <c r="W62" s="3">
        <v>17.100000000000001</v>
      </c>
      <c r="X62" s="4">
        <v>23</v>
      </c>
      <c r="Y62" s="3">
        <v>24</v>
      </c>
      <c r="Z62" s="4">
        <v>56</v>
      </c>
      <c r="AA62" s="3">
        <v>36</v>
      </c>
      <c r="AB62" s="4">
        <v>56</v>
      </c>
    </row>
    <row r="63" spans="1:28" ht="18.75">
      <c r="A63" s="3" t="s">
        <v>980</v>
      </c>
      <c r="B63" s="4">
        <v>13</v>
      </c>
      <c r="C63" s="3">
        <v>252</v>
      </c>
      <c r="D63" s="4">
        <v>57</v>
      </c>
      <c r="E63" s="3" t="s">
        <v>15</v>
      </c>
      <c r="F63" s="4">
        <v>57</v>
      </c>
      <c r="G63" s="3">
        <v>9.6</v>
      </c>
      <c r="H63" s="4">
        <v>14</v>
      </c>
      <c r="I63" s="3">
        <v>14.8</v>
      </c>
      <c r="J63" s="4">
        <v>18</v>
      </c>
      <c r="K63" s="3" t="s">
        <v>15</v>
      </c>
      <c r="L63" s="4">
        <v>57</v>
      </c>
      <c r="M63" s="3">
        <v>19</v>
      </c>
      <c r="N63" s="4">
        <v>57</v>
      </c>
      <c r="O63" s="3" t="s">
        <v>872</v>
      </c>
      <c r="P63" s="4">
        <v>13</v>
      </c>
      <c r="Q63" s="3">
        <v>234</v>
      </c>
      <c r="R63" s="4">
        <v>58</v>
      </c>
      <c r="S63" s="3" t="s">
        <v>15</v>
      </c>
      <c r="T63" s="4">
        <v>57</v>
      </c>
      <c r="U63" s="3">
        <v>11.4</v>
      </c>
      <c r="V63" s="4">
        <v>14</v>
      </c>
      <c r="W63" s="3">
        <v>17.2</v>
      </c>
      <c r="X63" s="4">
        <v>22</v>
      </c>
      <c r="Y63" s="3" t="s">
        <v>15</v>
      </c>
      <c r="Z63" s="4">
        <v>57</v>
      </c>
      <c r="AA63" s="3">
        <v>37</v>
      </c>
      <c r="AB63" s="4">
        <v>57</v>
      </c>
    </row>
    <row r="64" spans="1:28" ht="18.75">
      <c r="A64" s="3" t="s">
        <v>981</v>
      </c>
      <c r="B64" s="4">
        <v>12</v>
      </c>
      <c r="C64" s="3">
        <v>253</v>
      </c>
      <c r="D64" s="4">
        <v>58</v>
      </c>
      <c r="E64" s="3">
        <v>42</v>
      </c>
      <c r="F64" s="4">
        <v>58</v>
      </c>
      <c r="G64" s="3" t="s">
        <v>17</v>
      </c>
      <c r="H64" s="4">
        <v>13</v>
      </c>
      <c r="I64" s="3">
        <v>14.9</v>
      </c>
      <c r="J64" s="4">
        <v>17</v>
      </c>
      <c r="K64" s="3">
        <v>23</v>
      </c>
      <c r="L64" s="4">
        <v>58</v>
      </c>
      <c r="M64" s="3" t="s">
        <v>17</v>
      </c>
      <c r="N64" s="4">
        <v>58</v>
      </c>
      <c r="O64" s="3" t="s">
        <v>873</v>
      </c>
      <c r="P64" s="4">
        <v>12</v>
      </c>
      <c r="Q64" s="3">
        <v>236</v>
      </c>
      <c r="R64" s="4">
        <v>59</v>
      </c>
      <c r="S64" s="3">
        <v>37</v>
      </c>
      <c r="T64" s="4">
        <v>58</v>
      </c>
      <c r="U64" s="3">
        <v>11.5</v>
      </c>
      <c r="V64" s="4">
        <v>13</v>
      </c>
      <c r="W64" s="3">
        <v>17.3</v>
      </c>
      <c r="X64" s="4">
        <v>21</v>
      </c>
      <c r="Y64" s="3">
        <v>25</v>
      </c>
      <c r="Z64" s="4">
        <v>58</v>
      </c>
      <c r="AA64" s="3">
        <v>38</v>
      </c>
      <c r="AB64" s="4">
        <v>58</v>
      </c>
    </row>
    <row r="65" spans="1:28" ht="18.75">
      <c r="A65" s="3" t="s">
        <v>982</v>
      </c>
      <c r="B65" s="4">
        <v>11</v>
      </c>
      <c r="C65" s="3">
        <v>254</v>
      </c>
      <c r="D65" s="4">
        <v>59</v>
      </c>
      <c r="E65" s="3" t="s">
        <v>15</v>
      </c>
      <c r="F65" s="4">
        <v>59</v>
      </c>
      <c r="G65" s="3">
        <v>9.6999999999999993</v>
      </c>
      <c r="H65" s="4">
        <v>12</v>
      </c>
      <c r="I65" s="3">
        <v>15</v>
      </c>
      <c r="J65" s="4">
        <v>16</v>
      </c>
      <c r="K65" s="3" t="s">
        <v>15</v>
      </c>
      <c r="L65" s="4">
        <v>59</v>
      </c>
      <c r="M65" s="3">
        <v>20</v>
      </c>
      <c r="N65" s="4">
        <v>59</v>
      </c>
      <c r="O65" s="3" t="s">
        <v>874</v>
      </c>
      <c r="P65" s="4">
        <v>11</v>
      </c>
      <c r="Q65" s="3">
        <v>236</v>
      </c>
      <c r="R65" s="4">
        <v>54</v>
      </c>
      <c r="S65" s="3" t="s">
        <v>15</v>
      </c>
      <c r="T65" s="4">
        <v>59</v>
      </c>
      <c r="U65" s="3">
        <v>11.6</v>
      </c>
      <c r="V65" s="4">
        <v>12</v>
      </c>
      <c r="W65" s="3">
        <v>17.399999999999999</v>
      </c>
      <c r="X65" s="4">
        <v>20</v>
      </c>
      <c r="Y65" s="3" t="s">
        <v>15</v>
      </c>
      <c r="Z65" s="4">
        <v>59</v>
      </c>
      <c r="AA65" s="3">
        <v>39</v>
      </c>
      <c r="AB65" s="4">
        <v>59</v>
      </c>
    </row>
    <row r="66" spans="1:28" ht="18.75">
      <c r="A66" s="3" t="s">
        <v>983</v>
      </c>
      <c r="B66" s="4">
        <v>10</v>
      </c>
      <c r="C66" s="3">
        <v>255</v>
      </c>
      <c r="D66" s="4">
        <v>60</v>
      </c>
      <c r="E66" s="3">
        <v>43</v>
      </c>
      <c r="F66" s="4">
        <v>60</v>
      </c>
      <c r="G66" s="3" t="s">
        <v>17</v>
      </c>
      <c r="H66" s="4">
        <v>11</v>
      </c>
      <c r="I66" s="3">
        <v>15.1</v>
      </c>
      <c r="J66" s="4">
        <v>15</v>
      </c>
      <c r="K66" s="3">
        <v>24</v>
      </c>
      <c r="L66" s="4">
        <v>60</v>
      </c>
      <c r="M66" s="3" t="s">
        <v>17</v>
      </c>
      <c r="N66" s="4">
        <v>60</v>
      </c>
      <c r="O66" s="3" t="s">
        <v>875</v>
      </c>
      <c r="P66" s="4">
        <v>10</v>
      </c>
      <c r="Q66" s="3">
        <v>238</v>
      </c>
      <c r="R66" s="4">
        <v>60</v>
      </c>
      <c r="S66" s="3">
        <v>38</v>
      </c>
      <c r="T66" s="4">
        <v>60</v>
      </c>
      <c r="U66" s="3">
        <v>11.7</v>
      </c>
      <c r="V66" s="4">
        <v>11</v>
      </c>
      <c r="W66" s="3">
        <v>17.5</v>
      </c>
      <c r="X66" s="4">
        <v>19</v>
      </c>
      <c r="Y66" s="3">
        <v>26</v>
      </c>
      <c r="Z66" s="4">
        <v>60</v>
      </c>
      <c r="AA66" s="3">
        <v>40</v>
      </c>
      <c r="AB66" s="4">
        <v>60</v>
      </c>
    </row>
    <row r="67" spans="1:28" ht="18.75">
      <c r="A67" s="3" t="s">
        <v>984</v>
      </c>
      <c r="B67" s="4">
        <v>9</v>
      </c>
      <c r="C67" s="3">
        <v>257</v>
      </c>
      <c r="D67" s="4">
        <v>61</v>
      </c>
      <c r="E67" s="3" t="s">
        <v>15</v>
      </c>
      <c r="F67" s="4">
        <v>61</v>
      </c>
      <c r="G67" s="3">
        <v>9.8000000000000007</v>
      </c>
      <c r="H67" s="4">
        <v>10</v>
      </c>
      <c r="I67" s="3">
        <v>15.2</v>
      </c>
      <c r="J67" s="4">
        <v>14</v>
      </c>
      <c r="K67" s="3" t="s">
        <v>15</v>
      </c>
      <c r="L67" s="4">
        <v>61</v>
      </c>
      <c r="M67" s="3">
        <v>21</v>
      </c>
      <c r="N67" s="4">
        <v>61</v>
      </c>
      <c r="O67" s="3" t="s">
        <v>876</v>
      </c>
      <c r="P67" s="4">
        <v>9</v>
      </c>
      <c r="Q67" s="3">
        <v>240</v>
      </c>
      <c r="R67" s="4">
        <v>61</v>
      </c>
      <c r="S67" s="3" t="s">
        <v>15</v>
      </c>
      <c r="T67" s="4">
        <v>61</v>
      </c>
      <c r="U67" s="3">
        <v>11.8</v>
      </c>
      <c r="V67" s="4">
        <v>10</v>
      </c>
      <c r="W67" s="3">
        <v>17.600000000000001</v>
      </c>
      <c r="X67" s="4">
        <v>18</v>
      </c>
      <c r="Y67" s="3" t="s">
        <v>15</v>
      </c>
      <c r="Z67" s="4">
        <v>61</v>
      </c>
      <c r="AA67" s="3">
        <v>42</v>
      </c>
      <c r="AB67" s="4">
        <v>61</v>
      </c>
    </row>
    <row r="68" spans="1:28" ht="18.75">
      <c r="A68" s="3" t="s">
        <v>985</v>
      </c>
      <c r="B68" s="4">
        <v>8</v>
      </c>
      <c r="C68" s="3">
        <v>259</v>
      </c>
      <c r="D68" s="4">
        <v>62</v>
      </c>
      <c r="E68" s="3">
        <v>44</v>
      </c>
      <c r="F68" s="4">
        <v>62</v>
      </c>
      <c r="G68" s="3">
        <v>9.9</v>
      </c>
      <c r="H68" s="4">
        <v>9</v>
      </c>
      <c r="I68" s="3">
        <v>15.3</v>
      </c>
      <c r="J68" s="4">
        <v>13</v>
      </c>
      <c r="K68" s="3">
        <v>25</v>
      </c>
      <c r="L68" s="4">
        <v>62</v>
      </c>
      <c r="M68" s="3">
        <v>22</v>
      </c>
      <c r="N68" s="4">
        <v>62</v>
      </c>
      <c r="O68" s="3" t="s">
        <v>877</v>
      </c>
      <c r="P68" s="4">
        <v>8</v>
      </c>
      <c r="Q68" s="3">
        <v>242</v>
      </c>
      <c r="R68" s="4">
        <v>62</v>
      </c>
      <c r="S68" s="3">
        <v>39</v>
      </c>
      <c r="T68" s="4">
        <v>62</v>
      </c>
      <c r="U68" s="3">
        <v>11.9</v>
      </c>
      <c r="V68" s="4">
        <v>9</v>
      </c>
      <c r="W68" s="3">
        <v>17.7</v>
      </c>
      <c r="X68" s="4">
        <v>18</v>
      </c>
      <c r="Y68" s="3">
        <v>27</v>
      </c>
      <c r="Z68" s="4">
        <v>62</v>
      </c>
      <c r="AA68" s="3">
        <v>44</v>
      </c>
      <c r="AB68" s="4">
        <v>62</v>
      </c>
    </row>
    <row r="69" spans="1:28" ht="18.75">
      <c r="A69" s="3" t="s">
        <v>986</v>
      </c>
      <c r="B69" s="4">
        <v>7</v>
      </c>
      <c r="C69" s="3">
        <v>261</v>
      </c>
      <c r="D69" s="4">
        <v>63</v>
      </c>
      <c r="E69" s="3" t="s">
        <v>15</v>
      </c>
      <c r="F69" s="4">
        <v>63</v>
      </c>
      <c r="G69" s="3">
        <v>10</v>
      </c>
      <c r="H69" s="4">
        <v>8</v>
      </c>
      <c r="I69" s="3">
        <v>15.4</v>
      </c>
      <c r="J69" s="4">
        <v>12</v>
      </c>
      <c r="K69" s="3" t="s">
        <v>15</v>
      </c>
      <c r="L69" s="4">
        <v>63</v>
      </c>
      <c r="M69" s="3">
        <v>23</v>
      </c>
      <c r="N69" s="4">
        <v>63</v>
      </c>
      <c r="O69" s="3" t="s">
        <v>964</v>
      </c>
      <c r="P69" s="4">
        <v>7</v>
      </c>
      <c r="Q69" s="3">
        <v>244</v>
      </c>
      <c r="R69" s="4">
        <v>63</v>
      </c>
      <c r="S69" s="3" t="s">
        <v>15</v>
      </c>
      <c r="T69" s="4">
        <v>63</v>
      </c>
      <c r="U69" s="3">
        <v>12</v>
      </c>
      <c r="V69" s="4">
        <v>8</v>
      </c>
      <c r="W69" s="3">
        <v>17.8</v>
      </c>
      <c r="X69" s="4">
        <v>17</v>
      </c>
      <c r="Y69" s="3">
        <v>28</v>
      </c>
      <c r="Z69" s="4">
        <v>63</v>
      </c>
      <c r="AA69" s="3">
        <v>46</v>
      </c>
      <c r="AB69" s="4">
        <v>63</v>
      </c>
    </row>
    <row r="70" spans="1:28" ht="18.75">
      <c r="A70" s="3" t="s">
        <v>987</v>
      </c>
      <c r="B70" s="4">
        <v>6</v>
      </c>
      <c r="C70" s="3">
        <v>263</v>
      </c>
      <c r="D70" s="4">
        <v>64</v>
      </c>
      <c r="E70" s="3">
        <v>45</v>
      </c>
      <c r="F70" s="4">
        <v>64</v>
      </c>
      <c r="G70" s="3">
        <v>10.1</v>
      </c>
      <c r="H70" s="4">
        <v>7</v>
      </c>
      <c r="I70" s="3">
        <v>15.5</v>
      </c>
      <c r="J70" s="4">
        <v>11</v>
      </c>
      <c r="K70" s="3">
        <v>26</v>
      </c>
      <c r="L70" s="4">
        <v>64</v>
      </c>
      <c r="M70" s="3">
        <v>24</v>
      </c>
      <c r="N70" s="4">
        <v>64</v>
      </c>
      <c r="O70" s="3" t="s">
        <v>879</v>
      </c>
      <c r="P70" s="4">
        <v>6</v>
      </c>
      <c r="Q70" s="3">
        <v>246</v>
      </c>
      <c r="R70" s="4">
        <v>64</v>
      </c>
      <c r="S70" s="3">
        <v>40</v>
      </c>
      <c r="T70" s="4">
        <v>64</v>
      </c>
      <c r="U70" s="3">
        <v>12.1</v>
      </c>
      <c r="V70" s="4">
        <v>7</v>
      </c>
      <c r="W70" s="3">
        <v>17.899999999999999</v>
      </c>
      <c r="X70" s="4">
        <v>17</v>
      </c>
      <c r="Y70" s="3">
        <v>29</v>
      </c>
      <c r="Z70" s="4">
        <v>64</v>
      </c>
      <c r="AA70" s="3">
        <v>48</v>
      </c>
      <c r="AB70" s="4">
        <v>64</v>
      </c>
    </row>
    <row r="71" spans="1:28" ht="18.75">
      <c r="A71" s="3" t="s">
        <v>771</v>
      </c>
      <c r="B71" s="4">
        <v>5</v>
      </c>
      <c r="C71" s="3">
        <v>265</v>
      </c>
      <c r="D71" s="4">
        <v>65</v>
      </c>
      <c r="E71" s="3" t="s">
        <v>15</v>
      </c>
      <c r="F71" s="4">
        <v>65</v>
      </c>
      <c r="G71" s="3">
        <v>10.199999999999999</v>
      </c>
      <c r="H71" s="4">
        <v>6</v>
      </c>
      <c r="I71" s="3">
        <v>15.6</v>
      </c>
      <c r="J71" s="4">
        <v>11</v>
      </c>
      <c r="K71" s="3">
        <v>27</v>
      </c>
      <c r="L71" s="4">
        <v>65</v>
      </c>
      <c r="M71" s="3">
        <v>25</v>
      </c>
      <c r="N71" s="4">
        <v>65</v>
      </c>
      <c r="O71" s="3" t="s">
        <v>880</v>
      </c>
      <c r="P71" s="4">
        <v>5</v>
      </c>
      <c r="Q71" s="3">
        <v>248</v>
      </c>
      <c r="R71" s="4">
        <v>65</v>
      </c>
      <c r="S71" s="3" t="s">
        <v>15</v>
      </c>
      <c r="T71" s="4">
        <v>65</v>
      </c>
      <c r="U71" s="3">
        <v>12.2</v>
      </c>
      <c r="V71" s="4">
        <v>6</v>
      </c>
      <c r="W71" s="3">
        <v>18</v>
      </c>
      <c r="X71" s="4">
        <v>16</v>
      </c>
      <c r="Y71" s="3">
        <v>30</v>
      </c>
      <c r="Z71" s="4">
        <v>65</v>
      </c>
      <c r="AA71" s="3">
        <v>50</v>
      </c>
      <c r="AB71" s="4">
        <v>65</v>
      </c>
    </row>
    <row r="72" spans="1:28" ht="18.75">
      <c r="A72" s="3" t="s">
        <v>988</v>
      </c>
      <c r="B72" s="4">
        <v>4</v>
      </c>
      <c r="C72" s="3">
        <v>267</v>
      </c>
      <c r="D72" s="4">
        <v>66</v>
      </c>
      <c r="E72" s="3">
        <v>46</v>
      </c>
      <c r="F72" s="4">
        <v>66</v>
      </c>
      <c r="G72" s="3">
        <v>10.3</v>
      </c>
      <c r="H72" s="4">
        <v>5</v>
      </c>
      <c r="I72" s="3">
        <v>15.7</v>
      </c>
      <c r="J72" s="4">
        <v>10</v>
      </c>
      <c r="K72" s="3">
        <v>28</v>
      </c>
      <c r="L72" s="4">
        <v>66</v>
      </c>
      <c r="M72" s="3">
        <v>26</v>
      </c>
      <c r="N72" s="4">
        <v>66</v>
      </c>
      <c r="O72" s="3" t="s">
        <v>821</v>
      </c>
      <c r="P72" s="4">
        <v>4</v>
      </c>
      <c r="Q72" s="3">
        <v>250</v>
      </c>
      <c r="R72" s="4">
        <v>66</v>
      </c>
      <c r="S72" s="3">
        <v>41</v>
      </c>
      <c r="T72" s="4">
        <v>66</v>
      </c>
      <c r="U72" s="3">
        <v>12.3</v>
      </c>
      <c r="V72" s="4">
        <v>5</v>
      </c>
      <c r="W72" s="3">
        <v>18.100000000000001</v>
      </c>
      <c r="X72" s="4">
        <v>16</v>
      </c>
      <c r="Y72" s="3">
        <v>31</v>
      </c>
      <c r="Z72" s="4">
        <v>66</v>
      </c>
      <c r="AA72" s="3">
        <v>53</v>
      </c>
      <c r="AB72" s="4">
        <v>66</v>
      </c>
    </row>
    <row r="73" spans="1:28" ht="18.75">
      <c r="A73" s="3" t="s">
        <v>916</v>
      </c>
      <c r="B73" s="4">
        <v>3</v>
      </c>
      <c r="C73" s="3">
        <v>269</v>
      </c>
      <c r="D73" s="4">
        <v>67</v>
      </c>
      <c r="E73" s="3" t="s">
        <v>15</v>
      </c>
      <c r="F73" s="4">
        <v>67</v>
      </c>
      <c r="G73" s="3">
        <v>10.4</v>
      </c>
      <c r="H73" s="4">
        <v>4</v>
      </c>
      <c r="I73" s="3">
        <v>15.8</v>
      </c>
      <c r="J73" s="4">
        <v>10</v>
      </c>
      <c r="K73" s="3">
        <v>29</v>
      </c>
      <c r="L73" s="4">
        <v>67</v>
      </c>
      <c r="M73" s="3">
        <v>28</v>
      </c>
      <c r="N73" s="4">
        <v>67</v>
      </c>
      <c r="O73" s="3" t="s">
        <v>713</v>
      </c>
      <c r="P73" s="4">
        <v>3</v>
      </c>
      <c r="Q73" s="3">
        <v>252</v>
      </c>
      <c r="R73" s="4">
        <v>67</v>
      </c>
      <c r="S73" s="3" t="s">
        <v>15</v>
      </c>
      <c r="T73" s="4">
        <v>67</v>
      </c>
      <c r="U73" s="3">
        <v>12.4</v>
      </c>
      <c r="V73" s="4">
        <v>4</v>
      </c>
      <c r="W73" s="3">
        <v>18.2</v>
      </c>
      <c r="X73" s="4">
        <v>15</v>
      </c>
      <c r="Y73" s="3">
        <v>32</v>
      </c>
      <c r="Z73" s="4">
        <v>67</v>
      </c>
      <c r="AA73" s="3">
        <v>56</v>
      </c>
      <c r="AB73" s="4">
        <v>67</v>
      </c>
    </row>
    <row r="74" spans="1:28" ht="18.75">
      <c r="A74" s="3" t="s">
        <v>917</v>
      </c>
      <c r="B74" s="4">
        <v>2</v>
      </c>
      <c r="C74" s="3">
        <v>271</v>
      </c>
      <c r="D74" s="4">
        <v>68</v>
      </c>
      <c r="E74" s="3">
        <v>47</v>
      </c>
      <c r="F74" s="4">
        <v>68</v>
      </c>
      <c r="G74" s="3">
        <v>10.5</v>
      </c>
      <c r="H74" s="4">
        <v>3</v>
      </c>
      <c r="I74" s="3">
        <v>15.9</v>
      </c>
      <c r="J74" s="4">
        <v>9</v>
      </c>
      <c r="K74" s="3">
        <v>30</v>
      </c>
      <c r="L74" s="4">
        <v>68</v>
      </c>
      <c r="M74" s="3">
        <v>30</v>
      </c>
      <c r="N74" s="4">
        <v>68</v>
      </c>
      <c r="O74" s="3" t="s">
        <v>631</v>
      </c>
      <c r="P74" s="4">
        <v>2</v>
      </c>
      <c r="Q74" s="3">
        <v>254</v>
      </c>
      <c r="R74" s="4">
        <v>68</v>
      </c>
      <c r="S74" s="3">
        <v>42</v>
      </c>
      <c r="T74" s="4">
        <v>68</v>
      </c>
      <c r="U74" s="3">
        <v>12.5</v>
      </c>
      <c r="V74" s="4">
        <v>3</v>
      </c>
      <c r="W74" s="3">
        <v>18.3</v>
      </c>
      <c r="X74" s="4">
        <v>15</v>
      </c>
      <c r="Y74" s="3">
        <v>33</v>
      </c>
      <c r="Z74" s="4">
        <v>68</v>
      </c>
      <c r="AA74" s="3">
        <v>59</v>
      </c>
      <c r="AB74" s="4">
        <v>68</v>
      </c>
    </row>
    <row r="75" spans="1:28" ht="18.75">
      <c r="A75" s="3" t="s">
        <v>861</v>
      </c>
      <c r="B75" s="4">
        <v>1</v>
      </c>
      <c r="C75" s="3">
        <v>273</v>
      </c>
      <c r="D75" s="4">
        <v>69</v>
      </c>
      <c r="E75" s="3" t="s">
        <v>15</v>
      </c>
      <c r="F75" s="4">
        <v>69</v>
      </c>
      <c r="G75" s="3">
        <v>10.6</v>
      </c>
      <c r="H75" s="4">
        <v>3</v>
      </c>
      <c r="I75" s="3">
        <v>16</v>
      </c>
      <c r="J75" s="4">
        <v>9</v>
      </c>
      <c r="K75" s="3">
        <v>31</v>
      </c>
      <c r="L75" s="4">
        <v>69</v>
      </c>
      <c r="M75" s="3">
        <v>32</v>
      </c>
      <c r="N75" s="4">
        <v>69</v>
      </c>
      <c r="O75" s="3" t="s">
        <v>556</v>
      </c>
      <c r="P75" s="4">
        <v>1</v>
      </c>
      <c r="Q75" s="3">
        <v>256</v>
      </c>
      <c r="R75" s="4">
        <v>69</v>
      </c>
      <c r="S75" s="3" t="s">
        <v>15</v>
      </c>
      <c r="T75" s="4">
        <v>69</v>
      </c>
      <c r="U75" s="3">
        <v>12.6</v>
      </c>
      <c r="V75" s="4">
        <v>2</v>
      </c>
      <c r="W75" s="3">
        <v>18.399999999999999</v>
      </c>
      <c r="X75" s="4">
        <v>14</v>
      </c>
      <c r="Y75" s="3">
        <v>34</v>
      </c>
      <c r="Z75" s="4">
        <v>69</v>
      </c>
      <c r="AA75" s="3">
        <v>62</v>
      </c>
      <c r="AB75" s="4">
        <v>69</v>
      </c>
    </row>
    <row r="76" spans="1:28" ht="18.75">
      <c r="A76" s="3" t="s">
        <v>18</v>
      </c>
      <c r="B76" s="4">
        <v>1</v>
      </c>
      <c r="C76" s="3">
        <v>275</v>
      </c>
      <c r="D76" s="4">
        <v>70</v>
      </c>
      <c r="E76" s="3">
        <v>48</v>
      </c>
      <c r="F76" s="4">
        <v>70</v>
      </c>
      <c r="G76" s="3">
        <v>10.7</v>
      </c>
      <c r="H76" s="4">
        <v>2</v>
      </c>
      <c r="I76" s="3">
        <v>16.100000000000001</v>
      </c>
      <c r="J76" s="4">
        <v>8</v>
      </c>
      <c r="K76" s="3">
        <v>32</v>
      </c>
      <c r="L76" s="4">
        <v>70</v>
      </c>
      <c r="M76" s="3">
        <v>34</v>
      </c>
      <c r="N76" s="4">
        <v>70</v>
      </c>
      <c r="O76" s="3" t="s">
        <v>21</v>
      </c>
      <c r="P76" s="4">
        <v>1</v>
      </c>
      <c r="Q76" s="3">
        <v>258</v>
      </c>
      <c r="R76" s="4">
        <v>70</v>
      </c>
      <c r="S76" s="3">
        <v>43</v>
      </c>
      <c r="T76" s="4">
        <v>70</v>
      </c>
      <c r="U76" s="3">
        <v>12.7</v>
      </c>
      <c r="V76" s="4">
        <v>1</v>
      </c>
      <c r="W76" s="3">
        <v>18.5</v>
      </c>
      <c r="X76" s="4">
        <v>14</v>
      </c>
      <c r="Y76" s="3">
        <v>35</v>
      </c>
      <c r="Z76" s="4">
        <v>70</v>
      </c>
      <c r="AA76" s="3">
        <v>65</v>
      </c>
      <c r="AB76" s="4">
        <v>70</v>
      </c>
    </row>
    <row r="77" spans="1:28" ht="18.75">
      <c r="A77" s="3" t="s">
        <v>165</v>
      </c>
      <c r="B77" s="4">
        <v>0</v>
      </c>
      <c r="C77" s="3" t="s">
        <v>166</v>
      </c>
      <c r="D77" s="4">
        <v>70</v>
      </c>
      <c r="E77" s="3" t="s">
        <v>167</v>
      </c>
      <c r="F77" s="4">
        <v>70</v>
      </c>
      <c r="G77" s="3">
        <v>10.8</v>
      </c>
      <c r="H77" s="4">
        <v>2</v>
      </c>
      <c r="I77" s="3">
        <v>16.2</v>
      </c>
      <c r="J77" s="4">
        <v>8</v>
      </c>
      <c r="K77" s="3" t="s">
        <v>151</v>
      </c>
      <c r="L77" s="4">
        <v>70</v>
      </c>
      <c r="M77" s="3" t="s">
        <v>168</v>
      </c>
      <c r="N77" s="4">
        <v>70</v>
      </c>
      <c r="O77" s="3" t="s">
        <v>159</v>
      </c>
      <c r="P77" s="4">
        <v>0</v>
      </c>
      <c r="Q77" s="3" t="s">
        <v>160</v>
      </c>
      <c r="R77" s="4">
        <v>70</v>
      </c>
      <c r="S77" s="3" t="s">
        <v>64</v>
      </c>
      <c r="T77" s="4">
        <v>70</v>
      </c>
      <c r="U77" s="3" t="s">
        <v>161</v>
      </c>
      <c r="V77" s="4">
        <v>0</v>
      </c>
      <c r="W77" s="3">
        <v>18.600000000000001</v>
      </c>
      <c r="X77" s="4">
        <v>13</v>
      </c>
      <c r="Y77" s="3" t="s">
        <v>89</v>
      </c>
      <c r="Z77" s="4">
        <v>70</v>
      </c>
      <c r="AA77" s="3" t="s">
        <v>162</v>
      </c>
      <c r="AB77" s="4">
        <v>70</v>
      </c>
    </row>
    <row r="78" spans="1:28" ht="18.75">
      <c r="A78" s="3">
        <v>0</v>
      </c>
      <c r="B78" s="4">
        <v>0</v>
      </c>
      <c r="C78" s="3"/>
      <c r="D78" s="3"/>
      <c r="E78" s="3"/>
      <c r="F78" s="3">
        <v>0</v>
      </c>
      <c r="G78" s="3">
        <v>10.9</v>
      </c>
      <c r="H78" s="4">
        <v>1</v>
      </c>
      <c r="I78" s="3">
        <v>16.3</v>
      </c>
      <c r="J78" s="4">
        <v>7</v>
      </c>
      <c r="K78" s="3"/>
      <c r="L78" s="3">
        <v>0</v>
      </c>
      <c r="M78" s="3"/>
      <c r="N78" s="3"/>
      <c r="O78" s="3">
        <v>0</v>
      </c>
      <c r="P78" s="4">
        <v>0</v>
      </c>
      <c r="Q78" s="3"/>
      <c r="R78" s="4"/>
      <c r="S78" s="3"/>
      <c r="T78" s="4">
        <v>0</v>
      </c>
      <c r="U78" s="3">
        <v>0</v>
      </c>
      <c r="V78" s="4">
        <v>0</v>
      </c>
      <c r="W78" s="3">
        <v>18.7</v>
      </c>
      <c r="X78" s="4">
        <v>13</v>
      </c>
      <c r="Y78" s="3"/>
      <c r="Z78" s="4">
        <v>0</v>
      </c>
      <c r="AA78" s="3"/>
      <c r="AB78" s="3"/>
    </row>
    <row r="79" spans="1:28" ht="18.75">
      <c r="A79" s="3"/>
      <c r="B79" s="4">
        <v>0</v>
      </c>
      <c r="C79" s="3"/>
      <c r="D79" s="3">
        <v>0</v>
      </c>
      <c r="E79" s="3"/>
      <c r="F79" s="3">
        <v>0</v>
      </c>
      <c r="G79" s="3">
        <v>11</v>
      </c>
      <c r="H79" s="4">
        <v>1</v>
      </c>
      <c r="I79" s="3">
        <v>16.399999999999999</v>
      </c>
      <c r="J79" s="4">
        <v>7</v>
      </c>
      <c r="K79" s="3"/>
      <c r="L79" s="3">
        <v>0</v>
      </c>
      <c r="M79" s="3"/>
      <c r="N79" s="3"/>
      <c r="O79" s="3"/>
      <c r="P79" s="4">
        <v>0</v>
      </c>
      <c r="Q79" s="3"/>
      <c r="R79" s="4">
        <v>0</v>
      </c>
      <c r="S79" s="3"/>
      <c r="T79" s="4">
        <v>0</v>
      </c>
      <c r="U79" s="3">
        <v>0</v>
      </c>
      <c r="V79" s="4">
        <v>0</v>
      </c>
      <c r="W79" s="3">
        <v>18.8</v>
      </c>
      <c r="X79" s="4">
        <v>12</v>
      </c>
      <c r="Y79" s="3"/>
      <c r="Z79" s="4">
        <v>0</v>
      </c>
      <c r="AA79" s="3"/>
      <c r="AB79" s="3"/>
    </row>
    <row r="80" spans="1:28" ht="18.75">
      <c r="G80" s="3" t="s">
        <v>75</v>
      </c>
      <c r="H80" s="4">
        <v>0</v>
      </c>
      <c r="I80" s="3">
        <v>16.5</v>
      </c>
      <c r="J80" s="4">
        <v>6</v>
      </c>
      <c r="W80" s="3">
        <v>18.899999999999999</v>
      </c>
      <c r="X80" s="4">
        <v>12</v>
      </c>
    </row>
    <row r="81" spans="7:24" ht="18.75">
      <c r="G81" s="3">
        <v>0</v>
      </c>
      <c r="H81" s="4">
        <v>0</v>
      </c>
      <c r="I81" s="3">
        <v>16.600000000000001</v>
      </c>
      <c r="J81" s="4">
        <v>6</v>
      </c>
      <c r="W81" s="3">
        <v>19</v>
      </c>
      <c r="X81" s="4">
        <v>11</v>
      </c>
    </row>
    <row r="82" spans="7:24" ht="18.75">
      <c r="I82" s="3">
        <v>16.7</v>
      </c>
      <c r="J82" s="4">
        <v>5</v>
      </c>
      <c r="W82" s="3">
        <v>19.100000000000001</v>
      </c>
      <c r="X82" s="4">
        <v>11</v>
      </c>
    </row>
    <row r="83" spans="7:24" ht="18.75">
      <c r="I83" s="3">
        <v>16.8</v>
      </c>
      <c r="J83" s="4">
        <v>5</v>
      </c>
      <c r="W83" s="3">
        <v>19.2</v>
      </c>
      <c r="X83" s="4">
        <v>10</v>
      </c>
    </row>
    <row r="84" spans="7:24" ht="18.75">
      <c r="I84" s="3">
        <v>16.899999999999999</v>
      </c>
      <c r="J84" s="4">
        <v>5</v>
      </c>
      <c r="W84" s="3">
        <v>19.3</v>
      </c>
      <c r="X84" s="4">
        <v>10</v>
      </c>
    </row>
    <row r="85" spans="7:24" ht="18.75">
      <c r="I85" s="3">
        <v>17</v>
      </c>
      <c r="J85" s="4">
        <v>4</v>
      </c>
      <c r="W85" s="3">
        <v>19.399999999999999</v>
      </c>
      <c r="X85" s="4">
        <v>9</v>
      </c>
    </row>
    <row r="86" spans="7:24" ht="18.75">
      <c r="I86" s="3">
        <v>17.100000000000001</v>
      </c>
      <c r="J86" s="4">
        <v>4</v>
      </c>
      <c r="W86" s="3">
        <v>19.5</v>
      </c>
      <c r="X86" s="4">
        <v>9</v>
      </c>
    </row>
    <row r="87" spans="7:24" ht="18.75">
      <c r="I87" s="3">
        <v>17.2</v>
      </c>
      <c r="J87" s="4">
        <v>4</v>
      </c>
      <c r="W87" s="3">
        <v>19.600000000000001</v>
      </c>
      <c r="X87" s="4">
        <v>9</v>
      </c>
    </row>
    <row r="88" spans="7:24" ht="18.75">
      <c r="I88" s="3">
        <v>17.3</v>
      </c>
      <c r="J88" s="4">
        <v>3</v>
      </c>
      <c r="W88" s="3">
        <v>19.7</v>
      </c>
      <c r="X88" s="4">
        <v>8</v>
      </c>
    </row>
    <row r="89" spans="7:24" ht="18.75">
      <c r="I89" s="3">
        <v>17.399999999999999</v>
      </c>
      <c r="J89" s="4">
        <v>3</v>
      </c>
      <c r="W89" s="3">
        <v>19.8</v>
      </c>
      <c r="X89" s="4">
        <v>8</v>
      </c>
    </row>
    <row r="90" spans="7:24" ht="18.75">
      <c r="I90" s="3">
        <v>17.5</v>
      </c>
      <c r="J90" s="4">
        <v>3</v>
      </c>
      <c r="W90" s="3">
        <v>19.899999999999999</v>
      </c>
      <c r="X90" s="4">
        <v>8</v>
      </c>
    </row>
    <row r="91" spans="7:24" ht="18.75">
      <c r="I91" s="3">
        <v>17.600000000000001</v>
      </c>
      <c r="J91" s="4">
        <v>2</v>
      </c>
      <c r="W91" s="3">
        <v>20</v>
      </c>
      <c r="X91" s="4">
        <v>7</v>
      </c>
    </row>
    <row r="92" spans="7:24" ht="18.75">
      <c r="I92" s="3">
        <v>17.7</v>
      </c>
      <c r="J92" s="4">
        <v>2</v>
      </c>
      <c r="W92" s="3">
        <v>20.100000000000001</v>
      </c>
      <c r="X92" s="4">
        <v>7</v>
      </c>
    </row>
    <row r="93" spans="7:24" ht="18.75">
      <c r="I93" s="3">
        <v>17.8</v>
      </c>
      <c r="J93" s="4">
        <v>1</v>
      </c>
      <c r="W93" s="3">
        <v>20.2</v>
      </c>
      <c r="X93" s="4">
        <v>7</v>
      </c>
    </row>
    <row r="94" spans="7:24" ht="18.75">
      <c r="I94" s="3">
        <v>17.899999999999999</v>
      </c>
      <c r="J94" s="4">
        <v>1</v>
      </c>
      <c r="W94" s="3">
        <v>20.3</v>
      </c>
      <c r="X94" s="4">
        <v>6</v>
      </c>
    </row>
    <row r="95" spans="7:24" ht="18.75">
      <c r="I95" s="3">
        <v>18</v>
      </c>
      <c r="J95" s="4">
        <v>1</v>
      </c>
      <c r="W95" s="3">
        <v>20.399999999999999</v>
      </c>
      <c r="X95" s="4">
        <v>6</v>
      </c>
    </row>
    <row r="96" spans="7:24" ht="18.75">
      <c r="I96" s="3">
        <v>18.100000000000001</v>
      </c>
      <c r="J96" s="4">
        <v>0</v>
      </c>
      <c r="W96" s="3">
        <v>20.5</v>
      </c>
      <c r="X96" s="4">
        <v>6</v>
      </c>
    </row>
    <row r="97" spans="9:24" ht="18.75">
      <c r="I97" s="3">
        <v>0</v>
      </c>
      <c r="J97" s="4">
        <v>0</v>
      </c>
      <c r="W97" s="3">
        <v>20.6</v>
      </c>
      <c r="X97" s="4">
        <v>5</v>
      </c>
    </row>
    <row r="98" spans="9:24" ht="18.75">
      <c r="W98" s="3">
        <v>20.7</v>
      </c>
      <c r="X98" s="4">
        <v>5</v>
      </c>
    </row>
    <row r="99" spans="9:24" ht="18.75">
      <c r="W99" s="3">
        <v>20.8</v>
      </c>
      <c r="X99" s="4">
        <v>5</v>
      </c>
    </row>
    <row r="100" spans="9:24" ht="18.75">
      <c r="W100" s="3">
        <v>20.9</v>
      </c>
      <c r="X100" s="4">
        <v>4</v>
      </c>
    </row>
    <row r="101" spans="9:24" ht="18.75">
      <c r="W101" s="3">
        <v>21</v>
      </c>
      <c r="X101" s="4">
        <v>4</v>
      </c>
    </row>
    <row r="102" spans="9:24" ht="18.75">
      <c r="W102" s="3">
        <v>21.1</v>
      </c>
      <c r="X102" s="4">
        <v>4</v>
      </c>
    </row>
    <row r="103" spans="9:24" ht="18.75">
      <c r="W103" s="3">
        <v>21.2</v>
      </c>
      <c r="X103" s="4">
        <v>3</v>
      </c>
    </row>
    <row r="104" spans="9:24" ht="18.75">
      <c r="W104" s="3">
        <v>21.3</v>
      </c>
      <c r="X104" s="4">
        <v>3</v>
      </c>
    </row>
    <row r="105" spans="9:24" ht="18.75">
      <c r="W105" s="3">
        <v>21.4</v>
      </c>
      <c r="X105" s="4">
        <v>3</v>
      </c>
    </row>
    <row r="106" spans="9:24" ht="18.75">
      <c r="W106" s="3">
        <v>21.5</v>
      </c>
      <c r="X106" s="4">
        <v>2</v>
      </c>
    </row>
    <row r="107" spans="9:24" ht="18.75">
      <c r="W107" s="3">
        <v>21.6</v>
      </c>
      <c r="X107" s="4">
        <v>2</v>
      </c>
    </row>
    <row r="108" spans="9:24" ht="18.75">
      <c r="W108" s="3">
        <v>21.7</v>
      </c>
      <c r="X108" s="4">
        <v>2</v>
      </c>
    </row>
    <row r="109" spans="9:24" ht="18.75">
      <c r="W109" s="3">
        <v>21.8</v>
      </c>
      <c r="X109" s="4">
        <v>1</v>
      </c>
    </row>
    <row r="110" spans="9:24" ht="18.75">
      <c r="W110" s="3">
        <v>21.9</v>
      </c>
      <c r="X110" s="4">
        <v>1</v>
      </c>
    </row>
    <row r="111" spans="9:24" ht="18.75">
      <c r="W111" s="3">
        <v>22</v>
      </c>
      <c r="X111" s="4">
        <v>1</v>
      </c>
    </row>
    <row r="112" spans="9:24" ht="18.75">
      <c r="W112" s="3">
        <v>22.1</v>
      </c>
      <c r="X112" s="4">
        <v>0</v>
      </c>
    </row>
    <row r="113" spans="23:24" ht="18.75">
      <c r="W113" s="3">
        <v>0</v>
      </c>
      <c r="X113" s="4">
        <v>0</v>
      </c>
    </row>
  </sheetData>
  <sheetProtection sheet="1" selectLockedCells="1" selectUnlockedCells="1"/>
  <mergeCells count="2">
    <mergeCell ref="A3:N3"/>
    <mergeCell ref="O3:AB3"/>
  </mergeCells>
  <pageMargins left="0.44791666666666669" right="0.39583333333333331"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sheetPr codeName="Лист12"/>
  <dimension ref="A1:Z3418"/>
  <sheetViews>
    <sheetView tabSelected="1" view="pageLayout" topLeftCell="A292" zoomScale="78" zoomScaleNormal="70" zoomScalePageLayoutView="78" workbookViewId="0">
      <selection activeCell="P319" sqref="A316:S319"/>
    </sheetView>
  </sheetViews>
  <sheetFormatPr defaultRowHeight="15.75"/>
  <cols>
    <col min="1" max="1" width="4.875" customWidth="1"/>
    <col min="2" max="2" width="33.875" customWidth="1"/>
    <col min="3" max="3" width="10.125" customWidth="1"/>
    <col min="4" max="4" width="10" bestFit="1" customWidth="1"/>
    <col min="10" max="15" width="9" customWidth="1"/>
    <col min="21" max="21" width="15.375" customWidth="1"/>
    <col min="22" max="22" width="13.625" customWidth="1"/>
    <col min="23" max="23" width="15.625" customWidth="1"/>
    <col min="24" max="26" width="9" hidden="1" customWidth="1"/>
  </cols>
  <sheetData>
    <row r="1" spans="1:26" ht="18.75">
      <c r="A1" s="102" t="s">
        <v>991</v>
      </c>
      <c r="B1" s="102"/>
      <c r="C1" s="102"/>
      <c r="D1" s="102"/>
      <c r="E1" s="102"/>
      <c r="F1" s="102"/>
      <c r="G1" s="102"/>
      <c r="H1" s="102"/>
      <c r="I1" s="102"/>
      <c r="J1" s="102"/>
      <c r="K1" s="102"/>
      <c r="L1" s="102"/>
      <c r="M1" s="102"/>
      <c r="N1" s="102"/>
      <c r="O1" s="102"/>
      <c r="P1" s="102"/>
      <c r="Q1" s="102"/>
      <c r="R1" s="102"/>
      <c r="S1" s="102"/>
      <c r="T1" s="102"/>
      <c r="U1" s="102"/>
      <c r="V1" s="102"/>
      <c r="W1" s="102"/>
    </row>
    <row r="2" spans="1:26" ht="18.75">
      <c r="A2" s="102" t="s">
        <v>990</v>
      </c>
      <c r="B2" s="102"/>
      <c r="C2" s="102"/>
      <c r="D2" s="102"/>
      <c r="E2" s="102"/>
      <c r="F2" s="102"/>
      <c r="G2" s="102"/>
      <c r="H2" s="102"/>
      <c r="I2" s="102"/>
      <c r="J2" s="102"/>
      <c r="K2" s="102"/>
      <c r="L2" s="102"/>
      <c r="M2" s="102"/>
      <c r="N2" s="102"/>
      <c r="O2" s="102"/>
      <c r="P2" s="102"/>
      <c r="Q2" s="102"/>
      <c r="R2" s="102"/>
      <c r="S2" s="102"/>
      <c r="T2" s="102"/>
      <c r="U2" s="102"/>
      <c r="V2" s="102"/>
      <c r="W2" s="102"/>
    </row>
    <row r="4" spans="1:26" ht="15.75" customHeight="1">
      <c r="A4" s="103" t="s">
        <v>169</v>
      </c>
      <c r="B4" s="103"/>
      <c r="C4" s="103"/>
      <c r="D4" s="103"/>
      <c r="E4" s="103"/>
      <c r="F4" s="103"/>
      <c r="G4" s="103"/>
      <c r="H4" s="103"/>
      <c r="I4" s="103"/>
      <c r="J4" s="103"/>
      <c r="K4" s="103"/>
      <c r="L4" s="103"/>
      <c r="M4" s="103"/>
      <c r="N4" s="103"/>
      <c r="O4" s="103"/>
      <c r="P4" s="103"/>
      <c r="Q4" s="103"/>
      <c r="R4" s="103"/>
      <c r="S4" s="103"/>
      <c r="T4" s="103"/>
      <c r="U4" s="103"/>
      <c r="V4" s="103"/>
      <c r="W4" s="103"/>
    </row>
    <row r="5" spans="1:26" ht="15.75" customHeight="1">
      <c r="A5" s="43"/>
      <c r="B5" s="43"/>
      <c r="C5" s="43"/>
      <c r="D5" s="43"/>
      <c r="E5" s="43"/>
      <c r="F5" s="43"/>
      <c r="G5" s="43"/>
      <c r="H5" s="43"/>
      <c r="I5" s="43"/>
      <c r="J5" s="43"/>
      <c r="K5" s="43"/>
      <c r="L5" s="43"/>
      <c r="M5" s="43"/>
      <c r="N5" s="43"/>
      <c r="O5" s="43"/>
      <c r="P5" s="43"/>
      <c r="Q5" s="43"/>
      <c r="R5" s="43"/>
      <c r="S5" s="43"/>
      <c r="T5" s="43"/>
      <c r="U5" s="43"/>
      <c r="V5" s="43"/>
      <c r="W5" s="43"/>
    </row>
    <row r="6" spans="1:26" ht="15.75" customHeight="1">
      <c r="A6" s="104" t="s">
        <v>1157</v>
      </c>
      <c r="B6" s="104"/>
      <c r="C6" s="104"/>
      <c r="D6" s="104"/>
      <c r="E6" s="104"/>
      <c r="F6" s="104"/>
      <c r="G6" s="104"/>
      <c r="H6" s="104"/>
      <c r="I6" s="104"/>
      <c r="J6" s="104"/>
      <c r="K6" s="104"/>
      <c r="L6" s="104"/>
      <c r="M6" s="104"/>
      <c r="N6" s="104"/>
      <c r="O6" s="104"/>
      <c r="P6" s="104"/>
      <c r="Q6" s="104"/>
      <c r="R6" s="104"/>
      <c r="S6" s="104"/>
      <c r="T6" s="104"/>
      <c r="U6" s="104"/>
      <c r="V6" s="104"/>
      <c r="W6" s="104"/>
    </row>
    <row r="7" spans="1:26" ht="18.75" customHeight="1">
      <c r="A7" s="104" t="s">
        <v>989</v>
      </c>
      <c r="B7" s="104"/>
      <c r="C7" s="104"/>
      <c r="D7" s="104"/>
      <c r="E7" s="104"/>
      <c r="F7" s="104"/>
      <c r="G7" s="104"/>
      <c r="H7" s="104"/>
      <c r="I7" s="104"/>
      <c r="J7" s="104"/>
      <c r="K7" s="104"/>
      <c r="L7" s="104"/>
      <c r="M7" s="104"/>
      <c r="N7" s="104"/>
      <c r="O7" s="104"/>
      <c r="P7" s="104"/>
      <c r="Q7" s="104"/>
      <c r="R7" s="104"/>
      <c r="S7" s="104"/>
      <c r="T7" s="104"/>
      <c r="U7" s="104"/>
      <c r="V7" s="104"/>
      <c r="W7" s="104"/>
    </row>
    <row r="8" spans="1:26" ht="18.75">
      <c r="A8" s="105" t="s">
        <v>1058</v>
      </c>
      <c r="B8" s="105"/>
      <c r="C8" s="105"/>
      <c r="D8" s="105"/>
      <c r="E8" s="105"/>
      <c r="F8" s="105"/>
      <c r="G8" s="105"/>
      <c r="H8" s="105"/>
      <c r="I8" s="105"/>
      <c r="J8" s="105"/>
      <c r="K8" s="105"/>
      <c r="L8" s="105"/>
      <c r="M8" s="105"/>
      <c r="N8" s="105"/>
      <c r="O8" s="105"/>
      <c r="P8" s="105"/>
      <c r="Q8" s="105"/>
      <c r="R8" s="105"/>
      <c r="S8" s="105"/>
      <c r="T8" s="105"/>
      <c r="U8" s="105"/>
      <c r="V8" s="105"/>
      <c r="W8" s="105"/>
    </row>
    <row r="9" spans="1:26" ht="18.75">
      <c r="A9" s="50"/>
      <c r="B9" s="50"/>
      <c r="C9" s="50"/>
      <c r="D9" s="50"/>
      <c r="E9" s="50"/>
      <c r="F9" s="50"/>
      <c r="G9" s="50"/>
      <c r="H9" s="50"/>
      <c r="I9" s="50"/>
      <c r="J9" s="50"/>
      <c r="K9" s="50"/>
      <c r="L9" s="50"/>
      <c r="M9" s="50"/>
      <c r="N9" s="50"/>
      <c r="O9" s="50"/>
      <c r="P9" s="50"/>
      <c r="Q9" s="50"/>
      <c r="R9" s="50"/>
      <c r="S9" s="50"/>
      <c r="T9" s="50"/>
      <c r="U9" s="50"/>
      <c r="V9" s="50"/>
    </row>
    <row r="10" spans="1:26">
      <c r="A10" s="10"/>
      <c r="B10" s="10"/>
      <c r="C10" s="10"/>
      <c r="D10" s="10"/>
      <c r="E10" s="10"/>
      <c r="F10" s="10"/>
      <c r="G10" s="10"/>
      <c r="H10" s="10"/>
      <c r="I10" s="10"/>
      <c r="J10" s="10"/>
      <c r="K10" s="10"/>
      <c r="L10" s="10"/>
      <c r="M10" s="10"/>
      <c r="N10" s="10"/>
      <c r="O10" s="10"/>
      <c r="P10" s="10"/>
      <c r="Q10" s="10"/>
      <c r="R10" s="10"/>
      <c r="S10" s="10"/>
      <c r="T10" s="10"/>
    </row>
    <row r="11" spans="1:26" ht="18.75">
      <c r="A11" s="106" t="s">
        <v>992</v>
      </c>
      <c r="B11" s="106"/>
      <c r="C11" s="47"/>
      <c r="D11" s="47"/>
      <c r="E11" s="47"/>
      <c r="F11" s="47"/>
      <c r="G11" s="47"/>
      <c r="H11" s="47"/>
      <c r="I11" s="47"/>
      <c r="J11" s="47"/>
      <c r="K11" s="47"/>
      <c r="L11" s="47"/>
      <c r="M11" s="47"/>
      <c r="N11" s="47"/>
      <c r="O11" s="47"/>
      <c r="P11" s="47"/>
      <c r="Q11" s="47"/>
      <c r="R11" s="47"/>
      <c r="S11" s="47"/>
      <c r="T11" s="47"/>
    </row>
    <row r="12" spans="1:26" ht="18.75">
      <c r="A12" s="106" t="s">
        <v>993</v>
      </c>
      <c r="B12" s="106"/>
      <c r="C12" s="42"/>
      <c r="D12" s="42"/>
      <c r="E12" s="42"/>
      <c r="F12" s="42"/>
      <c r="G12" s="42"/>
      <c r="H12" s="42"/>
      <c r="I12" s="42"/>
      <c r="J12" s="42"/>
      <c r="K12" s="42"/>
      <c r="L12" s="42"/>
      <c r="M12" s="42"/>
      <c r="N12" s="42"/>
      <c r="O12" s="42"/>
      <c r="P12" s="42"/>
      <c r="Q12" s="42"/>
      <c r="R12" s="42"/>
      <c r="S12" s="42"/>
      <c r="T12" s="42"/>
    </row>
    <row r="13" spans="1:26" ht="18.75">
      <c r="A13" s="106"/>
      <c r="B13" s="106"/>
      <c r="D13" s="47"/>
      <c r="E13" s="47"/>
      <c r="F13" s="47"/>
      <c r="G13" s="47"/>
      <c r="H13" s="47"/>
      <c r="I13" s="47"/>
      <c r="J13" s="47"/>
      <c r="K13" s="47"/>
      <c r="L13" s="47"/>
      <c r="M13" s="47"/>
      <c r="N13" s="47"/>
      <c r="O13" s="47"/>
      <c r="P13" s="47"/>
      <c r="Q13" s="47"/>
      <c r="R13" s="47"/>
      <c r="S13" s="47"/>
      <c r="T13" s="47"/>
    </row>
    <row r="14" spans="1:26" ht="18.75">
      <c r="A14" s="107" t="s">
        <v>1061</v>
      </c>
      <c r="B14" s="107"/>
      <c r="C14" s="107"/>
      <c r="D14" s="107"/>
      <c r="E14" s="107"/>
      <c r="F14" s="107"/>
      <c r="G14" s="107"/>
      <c r="H14" s="107"/>
      <c r="I14" s="107"/>
      <c r="J14" s="107"/>
      <c r="K14" s="107"/>
      <c r="L14" s="107"/>
      <c r="M14" s="107"/>
      <c r="N14" s="107"/>
      <c r="O14" s="107"/>
      <c r="P14" s="129" t="s">
        <v>1013</v>
      </c>
      <c r="Q14" s="129"/>
      <c r="R14" s="129"/>
      <c r="S14" s="129"/>
      <c r="T14" s="129"/>
      <c r="U14" s="129"/>
      <c r="V14" s="129"/>
      <c r="W14" s="80"/>
    </row>
    <row r="15" spans="1:26">
      <c r="A15" s="28"/>
      <c r="B15" s="28"/>
      <c r="C15" s="28"/>
      <c r="D15" s="28"/>
      <c r="E15" s="28"/>
      <c r="F15" s="28"/>
      <c r="G15" s="28"/>
      <c r="H15" s="28"/>
      <c r="I15" s="28"/>
      <c r="J15" s="28"/>
      <c r="K15" s="28"/>
      <c r="L15" s="28"/>
      <c r="M15" s="28"/>
      <c r="N15" s="28"/>
      <c r="O15" s="28"/>
      <c r="P15" s="28"/>
      <c r="Q15" s="28"/>
      <c r="R15" s="28"/>
      <c r="S15" s="28"/>
      <c r="T15" s="28"/>
    </row>
    <row r="16" spans="1:26" ht="24" customHeight="1">
      <c r="A16" s="117" t="s">
        <v>170</v>
      </c>
      <c r="B16" s="117"/>
      <c r="C16" s="117"/>
      <c r="D16" s="117"/>
      <c r="E16" s="117"/>
      <c r="F16" s="117"/>
      <c r="G16" s="117"/>
      <c r="H16" s="117"/>
      <c r="I16" s="117"/>
      <c r="J16" s="117"/>
      <c r="K16" s="117"/>
      <c r="L16" s="117"/>
      <c r="M16" s="117"/>
      <c r="N16" s="117"/>
      <c r="O16" s="117"/>
      <c r="P16" s="117"/>
      <c r="Q16" s="117"/>
      <c r="R16" s="117"/>
      <c r="S16" s="117"/>
      <c r="T16" s="126" t="s">
        <v>178</v>
      </c>
      <c r="U16" s="101" t="s">
        <v>284</v>
      </c>
      <c r="V16" s="101" t="s">
        <v>288</v>
      </c>
      <c r="W16" s="101" t="s">
        <v>1006</v>
      </c>
      <c r="X16" s="89" t="s">
        <v>1056</v>
      </c>
      <c r="Z16" s="89" t="s">
        <v>1056</v>
      </c>
    </row>
    <row r="17" spans="1:26" ht="66" customHeight="1">
      <c r="A17" s="101" t="s">
        <v>171</v>
      </c>
      <c r="B17" s="117" t="s">
        <v>172</v>
      </c>
      <c r="C17" s="101" t="s">
        <v>173</v>
      </c>
      <c r="D17" s="101" t="s">
        <v>174</v>
      </c>
      <c r="E17" s="101"/>
      <c r="F17" s="101" t="s">
        <v>175</v>
      </c>
      <c r="G17" s="101"/>
      <c r="H17" s="101" t="s">
        <v>176</v>
      </c>
      <c r="I17" s="101"/>
      <c r="J17" s="101" t="s">
        <v>994</v>
      </c>
      <c r="K17" s="101"/>
      <c r="L17" s="175" t="s">
        <v>995</v>
      </c>
      <c r="M17" s="176"/>
      <c r="N17" s="175" t="s">
        <v>996</v>
      </c>
      <c r="O17" s="176"/>
      <c r="P17" s="101" t="s">
        <v>7</v>
      </c>
      <c r="Q17" s="101"/>
      <c r="R17" s="101" t="s">
        <v>177</v>
      </c>
      <c r="S17" s="101"/>
      <c r="T17" s="127"/>
      <c r="U17" s="101"/>
      <c r="V17" s="101"/>
      <c r="W17" s="101"/>
      <c r="X17" s="89"/>
      <c r="Z17" s="88">
        <v>2</v>
      </c>
    </row>
    <row r="18" spans="1:26" ht="17.25" thickBot="1">
      <c r="A18" s="101"/>
      <c r="B18" s="117"/>
      <c r="C18" s="101"/>
      <c r="D18" s="49" t="s">
        <v>179</v>
      </c>
      <c r="E18" s="51" t="s">
        <v>3</v>
      </c>
      <c r="F18" s="49" t="s">
        <v>179</v>
      </c>
      <c r="G18" s="51" t="s">
        <v>3</v>
      </c>
      <c r="H18" s="49" t="s">
        <v>179</v>
      </c>
      <c r="I18" s="51" t="s">
        <v>3</v>
      </c>
      <c r="J18" s="49" t="s">
        <v>179</v>
      </c>
      <c r="K18" s="51" t="s">
        <v>3</v>
      </c>
      <c r="L18" s="49" t="s">
        <v>179</v>
      </c>
      <c r="M18" s="51" t="s">
        <v>3</v>
      </c>
      <c r="N18" s="49" t="s">
        <v>179</v>
      </c>
      <c r="O18" s="51" t="s">
        <v>3</v>
      </c>
      <c r="P18" s="49" t="s">
        <v>179</v>
      </c>
      <c r="Q18" s="51" t="s">
        <v>3</v>
      </c>
      <c r="R18" s="49" t="s">
        <v>179</v>
      </c>
      <c r="S18" s="51" t="s">
        <v>3</v>
      </c>
      <c r="T18" s="128"/>
      <c r="U18" s="101"/>
      <c r="V18" s="101"/>
      <c r="W18" s="101"/>
      <c r="X18" t="str">
        <f>P14</f>
        <v>Субъект Рф 1</v>
      </c>
    </row>
    <row r="19" spans="1:26" ht="19.5" thickBot="1">
      <c r="A19" s="27">
        <v>1</v>
      </c>
      <c r="B19" s="177" t="s">
        <v>1103</v>
      </c>
      <c r="C19" s="27">
        <v>7</v>
      </c>
      <c r="D19" s="27" t="s">
        <v>1109</v>
      </c>
      <c r="E19" s="16">
        <f>IF((C19&lt;=7),VLOOKUP(D19,'7 лет'!$A$5:$B$78,2),IF((C19=8),VLOOKUP(D19,'8 лет'!$A$5:$B$78,2),IF((C19=9),VLOOKUP(D19,'9 лет'!$A$5:$B$78,2),IF((C19=10),VLOOKUP(D19,'10 лет'!$A$5:$B$78,2),IF((C19=11),VLOOKUP(D19,'11 лет'!$A$5:$B$78,2),IF((C19=12),VLOOKUP(D19,'12 лет'!$A$5:$B$78,2),IF((C19=13),VLOOKUP(D19,'13 лет'!$A$5:$B$78,2),IF((C19=14),VLOOKUP(D19,'14 лет'!$A$5:$B$78,2),IF((C19=15),VLOOKUP(D19,'15 лет'!$A$5:$B$78,2),IF((C19=16),VLOOKUP(D19,'16 лет'!$A$5:$B$78,2),IF((C19=17),VLOOKUP(D19,'17 лет'!$A$5:$B$78,2))))))))))))</f>
        <v>5</v>
      </c>
      <c r="F19" s="27">
        <v>115</v>
      </c>
      <c r="G19" s="16">
        <f>IF((C19&lt;=7),VLOOKUP(F19,'7 лет'!$C$5:$D$79,2),IF((C19=8),VLOOKUP(F19,'8 лет'!$C$5:$D$79,2),IF((C19=9),VLOOKUP(F19,'9 лет'!$C$5:$D$79,2),IF((C19=10),VLOOKUP(F19,'10 лет'!$C$5:$D$79,2),IF((C19=11),VLOOKUP(F19,'11 лет'!$C$5:$D$79,2),IF((C19=12),VLOOKUP(F19,'12 лет'!$C$5:$D$79,2),IF((C19=13),VLOOKUP(F19,'13 лет'!$C$5:$D$79,2),IF((C19=14),VLOOKUP(F19,'14 лет'!$C$5:$D$79,2),IF((C19=15),VLOOKUP(F19,'15 лет'!$C$5:$D$79,2),IF((C19=16),VLOOKUP(F19,'16 лет'!$C$5:$D$79,2),IF((C19=17),VLOOKUP(F19,'17 лет'!$C$5:$D$79,2))))))))))))</f>
        <v>22</v>
      </c>
      <c r="H19" s="27">
        <v>15</v>
      </c>
      <c r="I19" s="16">
        <f>IF((C19&lt;=7),VLOOKUP(H19,'7 лет'!$E$5:$F$79,2),IF((C19=8),VLOOKUP(H19,'8 лет'!$E$5:$F$79,2),IF((C19=9),VLOOKUP(H19,'9 лет'!$E$5:$F$79,2),IF((C19=10),VLOOKUP(H19,'10 лет'!$E$5:$F$79,2),IF((C19=11),VLOOKUP(H19,'11 лет'!$E$5:$F$79,2),IF((C19=12),VLOOKUP(H19,'12 лет'!$E$5:$F$79,2),IF((C19=13),VLOOKUP(H19,'13 лет'!$E$5:$F$79,2),IF((C19=14),VLOOKUP(H19,'14 лет'!$E$5:$F$79,2),IF((C19=15),VLOOKUP(H19,'15 лет'!$E$5:$F$79,2),IF((C19=16),VLOOKUP(H19,'16 лет'!$E$5:$F$79,2),IF((C19=17),VLOOKUP(H19,'17 лет'!$E$5:$F$79,2))))))))))))</f>
        <v>41</v>
      </c>
      <c r="J19" s="27">
        <v>6.9</v>
      </c>
      <c r="K19" s="16">
        <f>IF((C19&lt;=7),VLOOKUP(J19,'7 лет'!$G$5:$H$79,2),IF((C19=8),VLOOKUP(J19,'8 лет'!$G$5:$H$79,2),IF((C19=9),VLOOKUP(J19,'9 лет'!$G$5:$H$79,2),IF((C19=10),VLOOKUP(J19,'10 лет'!$G$5:$H$79,2),IF((C19=11),VLOOKUP(J19,'11 лет'!$G$5:$H$79,2),IF((C19=12),VLOOKUP(J19,'12 лет'!$G$5:$H$79,2),IF((C19=13),VLOOKUP(J19,'13 лет'!$G$5:$H$79,2),IF((C19=14),VLOOKUP(J19,'14 лет'!$G$5:$H$79,2),IF(C19&gt;=15,"0")))))))))</f>
        <v>26</v>
      </c>
      <c r="L19" s="27"/>
      <c r="M19" s="16" t="str">
        <f>IF((C19=12),VLOOKUP(L19,'12 лет'!$I$5:$J$81,2),IF((C19=13),VLOOKUP(L19,'13 лет'!$I$5:$J$81,2),IF((C19=14),VLOOKUP(L19,'14 лет'!$I$5:$J$80,2),IF((C19=15),VLOOKUP(L19,'15 лет'!$G$5:$H$82,2),IF((C19=16),VLOOKUP(L19,'16 лет'!$G$5:$H$81,2),IF((C19=17),VLOOKUP(L19,'17 лет'!$G$5:$H$81,2),IF(C19&lt;12,"0")))))))</f>
        <v>0</v>
      </c>
      <c r="N19" s="27"/>
      <c r="O19" s="16" t="str">
        <f>IF((C19=15),VLOOKUP(N19,'15 лет'!$I$5:$J$100,2),IF((C19=16),VLOOKUP(N19,'16 лет'!$I$5:$J$94,2),IF((C19=17),VLOOKUP(N19,'17 лет'!$I$5:$J$97,2),IF(C19&lt;15,"0"))))</f>
        <v>0</v>
      </c>
      <c r="P19" s="11">
        <v>3</v>
      </c>
      <c r="Q19" s="16">
        <f>IF((C19&lt;=7),VLOOKUP(P19,'7 лет'!$I$5:$J$79,2),IF((C19=8),VLOOKUP(P19,'8 лет'!$I$5:$J$79,2),IF((C19=9),VLOOKUP(P19,'9 лет'!$I$5:$J$79,2),IF((C19=10),VLOOKUP(P19,'10 лет'!$I$5:$J$79,2),IF((C19=11),VLOOKUP(P19,'11 лет'!$I$5:$J$79,2),IF((C19=12),VLOOKUP(P19,'12 лет'!$K$5:$L$79,2),IF((C19=13),VLOOKUP(P19,'13 лет'!$K$5:$L$79,2),IF((C19=14),VLOOKUP(P19,'14 лет'!$K$5:$L$79,2),IF((C19=15),VLOOKUP(P19,'15 лет'!$K$5:$L$79,2),IF((C19=16),VLOOKUP(P19,'16 лет'!$K$5:$L$79,2),IF((C19=17),VLOOKUP(P19,'17 лет'!$K$5:$L$79,2),)))))))))))</f>
        <v>60</v>
      </c>
      <c r="R19" s="27">
        <v>0</v>
      </c>
      <c r="S19" s="16">
        <f>IF((C19&lt;=7),VLOOKUP(R19,'7 лет'!$K$5:$L$79,2),IF((C19=8),VLOOKUP(R19,'8 лет'!$K$5:$L$79,2),IF((C19=9),VLOOKUP(R19,'9 лет'!$K$5:$L$79,2),IF((C19=10),VLOOKUP(R19,'10 лет'!$K$5:$L$79,2),IF((C19=11),VLOOKUP(R19,'11 лет'!$K$5:$L$79,2),IF((C19=12),VLOOKUP(R19,'12 лет'!$M$5:$N$79,2),IF((C19=13),VLOOKUP(R19,'13 лет'!$M$5:$N$79,2),IF((C19=14),VLOOKUP(R19,'14 лет'!$M$5:$N$79,2),IF((C19=15),VLOOKUP(R19,'15 лет'!$M$5:$N$79,2),IF((C19=16),VLOOKUP(R19,'16 лет'!$M$5:$N$79,2),IF((C19=17),VLOOKUP(R19,'17 лет'!$M$5:$N$79,2))))))))))))</f>
        <v>0</v>
      </c>
      <c r="T19" s="32">
        <f>SUM(E19+G19+I19+K19+M19+O19+Q19+S19)</f>
        <v>154</v>
      </c>
      <c r="U19" s="4">
        <f>'Личное первенство юноши'!U13</f>
        <v>11</v>
      </c>
      <c r="V19" s="108">
        <v>1</v>
      </c>
      <c r="W19" s="98">
        <f>V19*2</f>
        <v>2</v>
      </c>
      <c r="X19" t="str">
        <f>P14</f>
        <v>Субъект Рф 1</v>
      </c>
    </row>
    <row r="20" spans="1:26" ht="18.75">
      <c r="A20" s="27">
        <v>2</v>
      </c>
      <c r="B20" s="178" t="s">
        <v>1104</v>
      </c>
      <c r="C20" s="27">
        <v>8</v>
      </c>
      <c r="D20" s="27" t="s">
        <v>1110</v>
      </c>
      <c r="E20" s="16">
        <f>IF((C20&lt;=7),VLOOKUP(D20,'7 лет'!$A$5:$B$78,2),IF((C20=8),VLOOKUP(D20,'8 лет'!$A$5:$B$78,2),IF((C20=9),VLOOKUP(D20,'9 лет'!$A$5:$B$78,2),IF((C20=10),VLOOKUP(D20,'10 лет'!$A$5:$B$78,2),IF((C20=11),VLOOKUP(D20,'11 лет'!$A$5:$B$78,2),IF((C20=12),VLOOKUP(D20,'12 лет'!$A$5:$B$78,2),IF((C20=13),VLOOKUP(D20,'13 лет'!$A$5:$B$78,2),IF((C20=14),VLOOKUP(D20,'14 лет'!$A$5:$B$78,2),IF((C20=15),VLOOKUP(D20,'15 лет'!$A$5:$B$78,2),IF((C20=16),VLOOKUP(D20,'16 лет'!$A$5:$B$78,2),IF((C20=17),VLOOKUP(D20,'17 лет'!$A$5:$B$78,2))))))))))))</f>
        <v>3</v>
      </c>
      <c r="F20" s="27">
        <v>119</v>
      </c>
      <c r="G20" s="16">
        <f>IF((C20&lt;=7),VLOOKUP(F20,'7 лет'!$C$5:$D$79,2),IF((C20=8),VLOOKUP(F20,'8 лет'!$C$5:$D$79,2),IF((C20=9),VLOOKUP(F20,'9 лет'!$C$5:$D$79,2),IF((C20=10),VLOOKUP(F20,'10 лет'!$C$5:$D$79,2),IF((C20=11),VLOOKUP(F20,'11 лет'!$C$5:$D$79,2),IF((C20=12),VLOOKUP(F20,'12 лет'!$C$5:$D$79,2),IF((C20=13),VLOOKUP(F20,'13 лет'!$C$5:$D$79,2),IF((C20=14),VLOOKUP(F20,'14 лет'!$C$5:$D$79,2),IF((C20=15),VLOOKUP(F20,'15 лет'!$C$5:$D$79,2),IF((C20=16),VLOOKUP(F20,'16 лет'!$C$5:$D$79,2),IF((C20=17),VLOOKUP(F20,'17 лет'!$C$5:$D$79,2))))))))))))</f>
        <v>22</v>
      </c>
      <c r="H20" s="27">
        <v>14</v>
      </c>
      <c r="I20" s="16">
        <f>IF((C20&lt;=7),VLOOKUP(H20,'7 лет'!$E$5:$F$79,2),IF((C20=8),VLOOKUP(H20,'8 лет'!$E$5:$F$79,2),IF((C20=9),VLOOKUP(H20,'9 лет'!$E$5:$F$79,2),IF((C20=10),VLOOKUP(H20,'10 лет'!$E$5:$F$79,2),IF((C20=11),VLOOKUP(H20,'11 лет'!$E$5:$F$79,2),IF((C20=12),VLOOKUP(H20,'12 лет'!$E$5:$F$79,2),IF((C20=13),VLOOKUP(H20,'13 лет'!$E$5:$F$79,2),IF((C20=14),VLOOKUP(H20,'14 лет'!$E$5:$F$79,2),IF((C20=15),VLOOKUP(H20,'15 лет'!$E$5:$F$79,2),IF((C20=16),VLOOKUP(H20,'16 лет'!$E$5:$F$79,2),IF((C20=17),VLOOKUP(H20,'17 лет'!$E$5:$F$79,2))))))))))))</f>
        <v>33</v>
      </c>
      <c r="J20" s="174">
        <v>7.1</v>
      </c>
      <c r="K20" s="16">
        <f>IF((C20&lt;=7),VLOOKUP(J20,'7 лет'!$G$5:$H$79,2),IF((C20=8),VLOOKUP(J20,'8 лет'!$G$5:$H$79,2),IF((C20=9),VLOOKUP(J20,'9 лет'!$G$5:$H$79,2),IF((C20=10),VLOOKUP(J20,'10 лет'!$G$5:$H$79,2),IF((C20=11),VLOOKUP(J20,'11 лет'!$G$5:$H$79,2),IF((C20=12),VLOOKUP(J20,'12 лет'!$G$5:$H$79,2),IF((C20=13),VLOOKUP(J20,'13 лет'!$G$5:$H$79,2),IF((C20=14),VLOOKUP(J20,'14 лет'!$G$5:$H$79,2),IF(C20&gt;=15,"0")))))))))</f>
        <v>14</v>
      </c>
      <c r="L20" s="27"/>
      <c r="M20" s="16" t="str">
        <f>IF((C20=12),VLOOKUP(L20,'12 лет'!$I$5:$J$81,2),IF((C20=13),VLOOKUP(L20,'13 лет'!$I$5:$J$81,2),IF((C20=14),VLOOKUP(L20,'14 лет'!$I$5:$J$80,2),IF((C20=15),VLOOKUP(L20,'15 лет'!$G$5:$H$82,2),IF((C20=16),VLOOKUP(L20,'16 лет'!$G$5:$H$81,2),IF((C20=17),VLOOKUP(L20,'17 лет'!$G$5:$H$81,2),IF(C20&lt;12,"0")))))))</f>
        <v>0</v>
      </c>
      <c r="N20" s="27"/>
      <c r="O20" s="16" t="str">
        <f>IF((C20=15),VLOOKUP(N20,'15 лет'!$I$5:$J$100,2),IF((C20=16),VLOOKUP(N20,'16 лет'!$I$5:$J$94,2),IF((C20=17),VLOOKUP(N20,'17 лет'!$I$5:$J$97,2),IF(C20&lt;15,"0"))))</f>
        <v>0</v>
      </c>
      <c r="P20" s="11">
        <v>5</v>
      </c>
      <c r="Q20" s="16">
        <f>IF((C20&lt;=7),VLOOKUP(P20,'7 лет'!$I$5:$J$79,2),IF((C20=8),VLOOKUP(P20,'8 лет'!$I$5:$J$79,2),IF((C20=9),VLOOKUP(P20,'9 лет'!$I$5:$J$79,2),IF((C20=10),VLOOKUP(P20,'10 лет'!$I$5:$J$79,2),IF((C20=11),VLOOKUP(P20,'11 лет'!$I$5:$J$79,2),IF((C20=12),VLOOKUP(P20,'12 лет'!$K$5:$L$79,2),IF((C20=13),VLOOKUP(P20,'13 лет'!$K$5:$L$79,2),IF((C20=14),VLOOKUP(P20,'14 лет'!$K$5:$L$79,2),IF((C20=15),VLOOKUP(P20,'15 лет'!$K$5:$L$79,2),IF((C20=16),VLOOKUP(P20,'16 лет'!$K$5:$L$79,2),IF((C20=17),VLOOKUP(P20,'17 лет'!$K$5:$L$79,2),)))))))))))</f>
        <v>60</v>
      </c>
      <c r="R20" s="27">
        <v>0</v>
      </c>
      <c r="S20" s="16">
        <f>IF((C20&lt;=7),VLOOKUP(R20,'7 лет'!$K$5:$L$79,2),IF((C20=8),VLOOKUP(R20,'8 лет'!$K$5:$L$79,2),IF((C20=9),VLOOKUP(R20,'9 лет'!$K$5:$L$79,2),IF((C20=10),VLOOKUP(R20,'10 лет'!$K$5:$L$79,2),IF((C20=11),VLOOKUP(R20,'11 лет'!$K$5:$L$79,2),IF((C20=12),VLOOKUP(R20,'12 лет'!$M$5:$N$79,2),IF((C20=13),VLOOKUP(R20,'13 лет'!$M$5:$N$79,2),IF((C20=14),VLOOKUP(R20,'14 лет'!$M$5:$N$79,2),IF((C20=15),VLOOKUP(R20,'15 лет'!$M$5:$N$79,2),IF((C20=16),VLOOKUP(R20,'16 лет'!$M$5:$N$79,2),IF((C20=17),VLOOKUP(R20,'17 лет'!$M$5:$N$79,2))))))))))))</f>
        <v>0</v>
      </c>
      <c r="T20" s="32">
        <f>SUM(E20+G20+I20+K20+M20+O20+Q20+S20)</f>
        <v>132</v>
      </c>
      <c r="U20" s="4">
        <f>'Личное первенство юноши'!U14</f>
        <v>18</v>
      </c>
      <c r="V20" s="109"/>
      <c r="W20" s="99"/>
      <c r="X20" t="str">
        <f>P14</f>
        <v>Субъект Рф 1</v>
      </c>
    </row>
    <row r="21" spans="1:26" ht="18.75">
      <c r="A21" s="27">
        <v>3</v>
      </c>
      <c r="B21" s="178" t="s">
        <v>1105</v>
      </c>
      <c r="C21" s="27">
        <v>7</v>
      </c>
      <c r="D21" s="27" t="s">
        <v>1111</v>
      </c>
      <c r="E21" s="16">
        <f>IF((C21&lt;=7),VLOOKUP(D21,'7 лет'!$A$5:$B$78,2),IF((C21=8),VLOOKUP(D21,'8 лет'!$A$5:$B$78,2),IF((C21=9),VLOOKUP(D21,'9 лет'!$A$5:$B$78,2),IF((C21=10),VLOOKUP(D21,'10 лет'!$A$5:$B$78,2),IF((C21=11),VLOOKUP(D21,'11 лет'!$A$5:$B$78,2),IF((C21=12),VLOOKUP(D21,'12 лет'!$A$5:$B$78,2),IF((C21=13),VLOOKUP(D21,'13 лет'!$A$5:$B$78,2),IF((C21=14),VLOOKUP(D21,'14 лет'!$A$5:$B$78,2),IF((C21=15),VLOOKUP(D21,'15 лет'!$A$5:$B$78,2),IF((C21=16),VLOOKUP(D21,'16 лет'!$A$5:$B$78,2),IF((C21=17),VLOOKUP(D21,'17 лет'!$A$5:$B$78,2))))))))))))</f>
        <v>5</v>
      </c>
      <c r="F21" s="27">
        <v>100</v>
      </c>
      <c r="G21" s="16">
        <f>IF((C21&lt;=7),VLOOKUP(F21,'7 лет'!$C$5:$D$79,2),IF((C21=8),VLOOKUP(F21,'8 лет'!$C$5:$D$79,2),IF((C21=9),VLOOKUP(F21,'9 лет'!$C$5:$D$79,2),IF((C21=10),VLOOKUP(F21,'10 лет'!$C$5:$D$79,2),IF((C21=11),VLOOKUP(F21,'11 лет'!$C$5:$D$79,2),IF((C21=12),VLOOKUP(F21,'12 лет'!$C$5:$D$79,2),IF((C21=13),VLOOKUP(F21,'13 лет'!$C$5:$D$79,2),IF((C21=14),VLOOKUP(F21,'14 лет'!$C$5:$D$79,2),IF((C21=15),VLOOKUP(F21,'15 лет'!$C$5:$D$79,2),IF((C21=16),VLOOKUP(F21,'16 лет'!$C$5:$D$79,2),IF((C21=17),VLOOKUP(F21,'17 лет'!$C$5:$D$79,2))))))))))))</f>
        <v>15</v>
      </c>
      <c r="H21" s="27">
        <v>10</v>
      </c>
      <c r="I21" s="16">
        <f>IF((C21&lt;=7),VLOOKUP(H21,'7 лет'!$E$5:$F$79,2),IF((C21=8),VLOOKUP(H21,'8 лет'!$E$5:$F$79,2),IF((C21=9),VLOOKUP(H21,'9 лет'!$E$5:$F$79,2),IF((C21=10),VLOOKUP(H21,'10 лет'!$E$5:$F$79,2),IF((C21=11),VLOOKUP(H21,'11 лет'!$E$5:$F$79,2),IF((C21=12),VLOOKUP(H21,'12 лет'!$E$5:$F$79,2),IF((C21=13),VLOOKUP(H21,'13 лет'!$E$5:$F$79,2),IF((C21=14),VLOOKUP(H21,'14 лет'!$E$5:$F$79,2),IF((C21=15),VLOOKUP(H21,'15 лет'!$E$5:$F$79,2),IF((C21=16),VLOOKUP(H21,'16 лет'!$E$5:$F$79,2),IF((C21=17),VLOOKUP(H21,'17 лет'!$E$5:$F$79,2))))))))))))</f>
        <v>28</v>
      </c>
      <c r="J21" s="27">
        <v>7.2</v>
      </c>
      <c r="K21" s="16">
        <f>IF((C21&lt;=7),VLOOKUP(J21,'7 лет'!$G$5:$H$79,2),IF((C21=8),VLOOKUP(J21,'8 лет'!$G$5:$H$79,2),IF((C21=9),VLOOKUP(J21,'9 лет'!$G$5:$H$79,2),IF((C21=10),VLOOKUP(J21,'10 лет'!$G$5:$H$79,2),IF((C21=11),VLOOKUP(J21,'11 лет'!$G$5:$H$79,2),IF((C21=12),VLOOKUP(J21,'12 лет'!$G$5:$H$79,2),IF((C21=13),VLOOKUP(J21,'13 лет'!$G$5:$H$79,2),IF((C21=14),VLOOKUP(J21,'14 лет'!$G$5:$H$79,2),IF(C21&gt;=15,"0")))))))))</f>
        <v>17</v>
      </c>
      <c r="L21" s="27"/>
      <c r="M21" s="16" t="str">
        <f>IF((C21=12),VLOOKUP(L21,'12 лет'!$I$5:$J$81,2),IF((C21=13),VLOOKUP(L21,'13 лет'!$I$5:$J$81,2),IF((C21=14),VLOOKUP(L21,'14 лет'!$I$5:$J$80,2),IF((C21=15),VLOOKUP(L21,'15 лет'!$G$5:$H$82,2),IF((C21=16),VLOOKUP(L21,'16 лет'!$G$5:$H$81,2),IF((C21=17),VLOOKUP(L21,'17 лет'!$G$5:$H$81,2),IF(C21&lt;12,"0")))))))</f>
        <v>0</v>
      </c>
      <c r="N21" s="27"/>
      <c r="O21" s="16" t="str">
        <f>IF((C21=15),VLOOKUP(N21,'15 лет'!$I$5:$J$100,2),IF((C21=16),VLOOKUP(N21,'16 лет'!$I$5:$J$94,2),IF((C21=17),VLOOKUP(N21,'17 лет'!$I$5:$J$97,2),IF(C21&lt;15,"0"))))</f>
        <v>0</v>
      </c>
      <c r="P21" s="11">
        <v>6</v>
      </c>
      <c r="Q21" s="16">
        <f>IF((C21&lt;=7),VLOOKUP(P21,'7 лет'!$I$5:$J$79,2),IF((C21=8),VLOOKUP(P21,'8 лет'!$I$5:$J$79,2),IF((C21=9),VLOOKUP(P21,'9 лет'!$I$5:$J$79,2),IF((C21=10),VLOOKUP(P21,'10 лет'!$I$5:$J$79,2),IF((C21=11),VLOOKUP(P21,'11 лет'!$I$5:$J$79,2),IF((C21=12),VLOOKUP(P21,'12 лет'!$K$5:$L$79,2),IF((C21=13),VLOOKUP(P21,'13 лет'!$K$5:$L$79,2),IF((C21=14),VLOOKUP(P21,'14 лет'!$K$5:$L$79,2),IF((C21=15),VLOOKUP(P21,'15 лет'!$K$5:$L$79,2),IF((C21=16),VLOOKUP(P21,'16 лет'!$K$5:$L$79,2),IF((C21=17),VLOOKUP(P21,'17 лет'!$K$5:$L$79,2),)))))))))))</f>
        <v>64</v>
      </c>
      <c r="R21" s="27">
        <v>0</v>
      </c>
      <c r="S21" s="16">
        <f>IF((C21&lt;=7),VLOOKUP(R21,'7 лет'!$K$5:$L$79,2),IF((C21=8),VLOOKUP(R21,'8 лет'!$K$5:$L$79,2),IF((C21=9),VLOOKUP(R21,'9 лет'!$K$5:$L$79,2),IF((C21=10),VLOOKUP(R21,'10 лет'!$K$5:$L$79,2),IF((C21=11),VLOOKUP(R21,'11 лет'!$K$5:$L$79,2),IF((C21=12),VLOOKUP(R21,'12 лет'!$M$5:$N$79,2),IF((C21=13),VLOOKUP(R21,'13 лет'!$M$5:$N$79,2),IF((C21=14),VLOOKUP(R21,'14 лет'!$M$5:$N$79,2),IF((C21=15),VLOOKUP(R21,'15 лет'!$M$5:$N$79,2),IF((C21=16),VLOOKUP(R21,'16 лет'!$M$5:$N$79,2),IF((C21=17),VLOOKUP(R21,'17 лет'!$M$5:$N$79,2))))))))))))</f>
        <v>0</v>
      </c>
      <c r="T21" s="32">
        <f>SUM(E21+G21+I21+K21+M21+O21+Q21+S21)</f>
        <v>129</v>
      </c>
      <c r="U21" s="4">
        <f>'Личное первенство юноши'!U15</f>
        <v>19</v>
      </c>
      <c r="V21" s="109"/>
      <c r="W21" s="99"/>
      <c r="X21" t="str">
        <f>P14</f>
        <v>Субъект Рф 1</v>
      </c>
    </row>
    <row r="22" spans="1:26" ht="18.75">
      <c r="A22" s="111"/>
      <c r="B22" s="112"/>
      <c r="C22" s="112"/>
      <c r="D22" s="112"/>
      <c r="E22" s="112"/>
      <c r="F22" s="112"/>
      <c r="G22" s="112"/>
      <c r="H22" s="112"/>
      <c r="I22" s="112"/>
      <c r="J22" s="112"/>
      <c r="K22" s="112"/>
      <c r="L22" s="112"/>
      <c r="M22" s="112"/>
      <c r="N22" s="112"/>
      <c r="O22" s="112"/>
      <c r="P22" s="115" t="s">
        <v>285</v>
      </c>
      <c r="Q22" s="115"/>
      <c r="R22" s="115"/>
      <c r="S22" s="116"/>
      <c r="T22" s="113">
        <f ca="1">SUMPRODUCT(LARGE($T$19:$T$21,ROW(INDIRECT("T1:T"&amp;Z17))))</f>
        <v>286</v>
      </c>
      <c r="U22" s="114"/>
      <c r="V22" s="109"/>
      <c r="W22" s="99"/>
    </row>
    <row r="23" spans="1:26" ht="24" customHeight="1">
      <c r="A23" s="133" t="s">
        <v>180</v>
      </c>
      <c r="B23" s="134"/>
      <c r="C23" s="134"/>
      <c r="D23" s="134"/>
      <c r="E23" s="134"/>
      <c r="F23" s="134"/>
      <c r="G23" s="134"/>
      <c r="H23" s="134"/>
      <c r="I23" s="134"/>
      <c r="J23" s="134"/>
      <c r="K23" s="134"/>
      <c r="L23" s="134"/>
      <c r="M23" s="134"/>
      <c r="N23" s="134"/>
      <c r="O23" s="134"/>
      <c r="P23" s="141"/>
      <c r="Q23" s="141"/>
      <c r="R23" s="141"/>
      <c r="S23" s="141"/>
      <c r="T23" s="134"/>
      <c r="U23" s="135"/>
      <c r="V23" s="109"/>
      <c r="W23" s="99"/>
    </row>
    <row r="24" spans="1:26" ht="18.75">
      <c r="A24" s="27">
        <v>1</v>
      </c>
      <c r="B24" s="178" t="s">
        <v>1106</v>
      </c>
      <c r="C24" s="27">
        <v>7</v>
      </c>
      <c r="D24" s="27" t="s">
        <v>1097</v>
      </c>
      <c r="E24" s="16">
        <f>IF((C24&lt;=7),VLOOKUP(D24,'7 лет'!$M$5:$N$78,2),IF((C24=8),VLOOKUP(D24,'8 лет'!$M$5:$N$78,2),IF((C24=9),VLOOKUP(D24,'9 лет'!$M$5:$N$78,2),IF((C24=10),VLOOKUP(D24,'10 лет'!$M$5:$N$78,2),IF((C24=11),VLOOKUP(D24,'11 лет'!$M$5:$N$78,2),IF((C24=12),VLOOKUP(D24,'12 лет'!$O$5:$P$78,2),IF((C24=13),VLOOKUP(D24,'13 лет'!$O$5:$P$78,2),IF((C24=14),VLOOKUP(D24,'14 лет'!$O$5:$P$78,2),IF((C24=15),VLOOKUP(D24,'15 лет'!$O$5:$P$78,2),IF((C24=16),VLOOKUP(D24,'16 лет'!$O$5:$P$78,2),IF((C24=17),VLOOKUP(D24,'17 лет'!$O$5:$P$78,2))))))))))))</f>
        <v>12</v>
      </c>
      <c r="F24" s="27">
        <v>115</v>
      </c>
      <c r="G24" s="16">
        <f>IF((C24&lt;=7),VLOOKUP(F24,'7 лет'!$O$5:$P$79,2),IF((C24=8),VLOOKUP(F24,'8 лет'!$O$5:$P$79,2),IF((C24=9),VLOOKUP(F24,'9 лет'!$O$5:$P$79,2),IF((C24=10),VLOOKUP(F24,'10 лет'!$O$5:$P$79,2),IF((C24=11),VLOOKUP(F24,'11 лет'!$O$5:$P$79,2),IF((C24=12),VLOOKUP(F24,'12 лет'!$Q$5:$R$79,2),IF((C24=13),VLOOKUP(F24,'13 лет'!$Q$5:$R$79,2),IF((C24=14),VLOOKUP(F24,'14 лет'!$Q$5:$R$79,2),IF((C24=15),VLOOKUP(F24,'15 лет'!$Q$5:$R$79,2),IF((C24=16),VLOOKUP(F24,'16 лет'!$Q$5:$R$79,2),IF((C24=17),VLOOKUP(F24,'17 лет'!$Q$5:$R$79,2))))))))))))</f>
        <v>30</v>
      </c>
      <c r="H24" s="27">
        <v>12</v>
      </c>
      <c r="I24" s="16">
        <f>IF((C24&lt;=7),VLOOKUP(H24,'7 лет'!$Q$5:$R$79,2),IF((C24=8),VLOOKUP(H24,'8 лет'!$Q$5:$R$79,2),IF((C24=9),VLOOKUP(H24,'9 лет'!$Q$5:$R$79,2),IF((C24=10),VLOOKUP(H24,'10 лет'!$Q$5:$R$79,2),IF((C24=11),VLOOKUP(H24,'11 лет'!$Q$5:$R$79,2),IF((C24=12),VLOOKUP(H24,'12 лет'!$S$5:$T$79,2),IF((C24=13),VLOOKUP(H24,'13 лет'!$S$5:$T$79,2),IF((C24=14),VLOOKUP(H24,'14 лет'!$S$5:$T$79,2),IF((C24=15),VLOOKUP(H24,'15 лет'!$S$5:$T$79,2),IF((C24=16),VLOOKUP(H24,'16 лет'!$S$5:$T$79,2),IF((C24=17),VLOOKUP(H24,'17 лет'!$S$5:$T$79,2))))))))))))</f>
        <v>47</v>
      </c>
      <c r="J24" s="27">
        <v>7.3</v>
      </c>
      <c r="K24" s="16">
        <f>IF((C24&lt;=7),VLOOKUP(J24,'7 лет'!$S$5:$T$79,2),IF((C24=8),VLOOKUP(J24,'8 лет'!$S$5:$T$79,2),IF((C24=9),VLOOKUP(J24,'9 лет'!$S$5:$T$79,2),IF((C24=10),VLOOKUP(J24,'10 лет'!$S$5:$T$79,2),IF((C24=11),VLOOKUP(J24,'11 лет'!$S$5:$T$79,2),IF((C24=12),VLOOKUP(J24,'12 лет'!$U$5:$V$79,2),IF((C24=13),VLOOKUP(J24,'13 лет'!$U$5:$V$79,2),IF((C24=14),VLOOKUP(J24,'14 лет'!$U$5:$V$79,2),IF(C24&gt;=15,"0")))))))))</f>
        <v>23</v>
      </c>
      <c r="L24" s="27"/>
      <c r="M24" s="16" t="str">
        <f>IF((C24=12),VLOOKUP(L24,'12 лет'!$W$5:$X$85,2),IF((C24=13),VLOOKUP(L24,'13 лет'!$W$5:$X$84,2),IF((C24=14),VLOOKUP(L24,'14 лет'!$W$5:$X$82,2),IF((C24=15),VLOOKUP(L24,'15 лет'!$U$5:$V$82,2),IF((C24=16),VLOOKUP(L24,'16 лет'!$U$5:$V$78,2),IF((C24=17),VLOOKUP(L24,'17 лет'!$U$5:$V$78,2),IF(C24&lt;12,"0")))))))</f>
        <v>0</v>
      </c>
      <c r="N24" s="27"/>
      <c r="O24" s="16" t="str">
        <f>IF((C24=15),VLOOKUP(N24,'15 лет'!$W$5:$X$115,2),IF((C24=16),VLOOKUP(N24,'16 лет'!$W$5:$X$113,2),IF((C24=17),VLOOKUP(N24,'17 лет'!$W$5:$X$113,2),IF(C24&lt;15,"0"))))</f>
        <v>0</v>
      </c>
      <c r="P24" s="11">
        <v>10</v>
      </c>
      <c r="Q24" s="16">
        <f>IF((C24&lt;=7),VLOOKUP(P24,'7 лет'!$U$5:$V$79,2),IF((C24=8),VLOOKUP(P24,'8 лет'!$U$5:$V$79,2),IF((C24=9),VLOOKUP(P24,'9 лет'!$U$5:$V$79,2),IF((C24=10),VLOOKUP(P24,'10 лет'!$U$5:$V$79,2),IF((C24=11),VLOOKUP(P24,'11 лет'!$U$5:$V$79,2),IF((C24=12),VLOOKUP(P24,'12 лет'!$Y$5:$Z$79,2),IF((C24=13),VLOOKUP(P24,'13 лет'!$Y$5:$Z$79,2),IF((C24=14),VLOOKUP(P24,'14 лет'!$Y$5:$Z$79,2),IF((C24=15),VLOOKUP(P24,'15 лет'!$Y$5:$Z$79,2),IF((C24=16),VLOOKUP(P24,'16 лет'!$Y$5:$Z$79,2),IF((C24=17),VLOOKUP(P24,'17 лет'!$Y$5:$Z$79,2))))))))))))</f>
        <v>64</v>
      </c>
      <c r="R24" s="27">
        <v>10</v>
      </c>
      <c r="S24" s="16">
        <f>IF((C24&lt;=7),VLOOKUP(R24,'7 лет'!$W$5:$X$79,2),IF((C24=8),VLOOKUP(R24,'8 лет'!$W$5:$X$79,2),IF((C24=9),VLOOKUP(R24,'9 лет'!$W$5:$X$79,2),IF((C24=10),VLOOKUP(R24,'10 лет'!$W$5:$X$79,2),IF((C24=11),VLOOKUP(R24,'11 лет'!$W$5:$X$79,2),IF((C24=12),VLOOKUP(R24,'12 лет'!$AA$5:$AB$79,2),IF((C24=13),VLOOKUP(R24,'13 лет'!$AA$5:$AB$79,2),IF((C24=14),VLOOKUP(R24,'14 лет'!$AA$5:$AB$79,2),IF((C24=15),VLOOKUP(R24,'15 лет'!$AA$5:$AB$79,2),IF((C24=16),VLOOKUP(R24,'16 лет'!$AA$5:$AB$79,2),IF((C24=17),VLOOKUP(R24,'17 лет'!$AA$5:$AB$79,2))))))))))))</f>
        <v>41</v>
      </c>
      <c r="T24" s="32">
        <f>SUM(E24+G24+I24+K24+M24+O24+Q24+S24)</f>
        <v>217</v>
      </c>
      <c r="U24" s="4">
        <f>'Личное первенство девушки'!U13</f>
        <v>3</v>
      </c>
      <c r="V24" s="109"/>
      <c r="W24" s="99"/>
      <c r="X24" t="str">
        <f>P14</f>
        <v>Субъект Рф 1</v>
      </c>
    </row>
    <row r="25" spans="1:26" ht="18.75">
      <c r="A25" s="27">
        <v>2</v>
      </c>
      <c r="B25" s="178" t="s">
        <v>1107</v>
      </c>
      <c r="C25" s="27">
        <v>8</v>
      </c>
      <c r="D25" s="27" t="s">
        <v>1112</v>
      </c>
      <c r="E25" s="16">
        <f>IF((C25&lt;=7),VLOOKUP(D25,'7 лет'!$M$5:$N$78,2),IF((C25=8),VLOOKUP(D25,'8 лет'!$M$5:$N$78,2),IF((C25=9),VLOOKUP(D25,'9 лет'!$M$5:$N$78,2),IF((C25=10),VLOOKUP(D25,'10 лет'!$M$5:$N$78,2),IF((C25=11),VLOOKUP(D25,'11 лет'!$M$5:$N$78,2),IF((C25=12),VLOOKUP(D25,'12 лет'!$O$5:$P$78,2),IF((C25=13),VLOOKUP(D25,'13 лет'!$O$5:$P$78,2),IF((C25=14),VLOOKUP(D25,'14 лет'!$O$5:$P$78,2),IF((C25=15),VLOOKUP(D25,'15 лет'!$O$5:$P$78,2),IF((C25=16),VLOOKUP(D25,'16 лет'!$O$5:$P$78,2),IF((C25=17),VLOOKUP(D25,'17 лет'!$O$5:$P$78,2))))))))))))</f>
        <v>9</v>
      </c>
      <c r="F25" s="27">
        <v>120</v>
      </c>
      <c r="G25" s="16">
        <f>IF((C25&lt;=7),VLOOKUP(F25,'7 лет'!$O$5:$P$79,2),IF((C25=8),VLOOKUP(F25,'8 лет'!$O$5:$P$79,2),IF((C25=9),VLOOKUP(F25,'9 лет'!$O$5:$P$79,2),IF((C25=10),VLOOKUP(F25,'10 лет'!$O$5:$P$79,2),IF((C25=11),VLOOKUP(F25,'11 лет'!$O$5:$P$79,2),IF((C25=12),VLOOKUP(F25,'12 лет'!$Q$5:$R$79,2),IF((C25=13),VLOOKUP(F25,'13 лет'!$Q$5:$R$79,2),IF((C25=14),VLOOKUP(F25,'14 лет'!$Q$5:$R$79,2),IF((C25=15),VLOOKUP(F25,'15 лет'!$Q$5:$R$79,2),IF((C25=16),VLOOKUP(F25,'16 лет'!$Q$5:$R$79,2),IF((C25=17),VLOOKUP(F25,'17 лет'!$Q$5:$R$79,2))))))))))))</f>
        <v>30</v>
      </c>
      <c r="H25" s="27">
        <v>15</v>
      </c>
      <c r="I25" s="16">
        <f>IF((C25&lt;=7),VLOOKUP(H25,'7 лет'!$Q$5:$R$79,2),IF((C25=8),VLOOKUP(H25,'8 лет'!$Q$5:$R$79,2),IF((C25=9),VLOOKUP(H25,'9 лет'!$Q$5:$R$79,2),IF((C25=10),VLOOKUP(H25,'10 лет'!$Q$5:$R$79,2),IF((C25=11),VLOOKUP(H25,'11 лет'!$Q$5:$R$79,2),IF((C25=12),VLOOKUP(H25,'12 лет'!$S$5:$T$79,2),IF((C25=13),VLOOKUP(H25,'13 лет'!$S$5:$T$79,2),IF((C25=14),VLOOKUP(H25,'14 лет'!$S$5:$T$79,2),IF((C25=15),VLOOKUP(H25,'15 лет'!$S$5:$T$79,2),IF((C25=16),VLOOKUP(H25,'16 лет'!$S$5:$T$79,2),IF((C25=17),VLOOKUP(H25,'17 лет'!$S$5:$T$79,2))))))))))))</f>
        <v>50</v>
      </c>
      <c r="J25" s="27">
        <v>7.4</v>
      </c>
      <c r="K25" s="16">
        <f>IF((C25&lt;=7),VLOOKUP(J25,'7 лет'!$S$5:$T$79,2),IF((C25=8),VLOOKUP(J25,'8 лет'!$S$5:$T$79,2),IF((C25=9),VLOOKUP(J25,'9 лет'!$S$5:$T$79,2),IF((C25=10),VLOOKUP(J25,'10 лет'!$S$5:$T$79,2),IF((C25=11),VLOOKUP(J25,'11 лет'!$S$5:$T$79,2),IF((C25=12),VLOOKUP(J25,'12 лет'!$U$5:$V$79,2),IF((C25=13),VLOOKUP(J25,'13 лет'!$U$5:$V$79,2),IF((C25=14),VLOOKUP(J25,'14 лет'!$U$5:$V$79,2),IF(C25&gt;=15,"0")))))))))</f>
        <v>14</v>
      </c>
      <c r="L25" s="27"/>
      <c r="M25" s="16" t="str">
        <f>IF((C25=12),VLOOKUP(L25,'12 лет'!$W$5:$X$85,2),IF((C25=13),VLOOKUP(L25,'13 лет'!$W$5:$X$84,2),IF((C25=14),VLOOKUP(L25,'14 лет'!$W$5:$X$82,2),IF((C25=15),VLOOKUP(L25,'15 лет'!$U$5:$V$82,2),IF((C25=16),VLOOKUP(L25,'16 лет'!$U$5:$V$78,2),IF((C25=17),VLOOKUP(L25,'17 лет'!$U$5:$V$78,2),IF(C25&lt;12,"0")))))))</f>
        <v>0</v>
      </c>
      <c r="N25" s="27"/>
      <c r="O25" s="16" t="str">
        <f>IF((C25=15),VLOOKUP(N25,'15 лет'!$W$5:$X$115,2),IF((C25=16),VLOOKUP(N25,'16 лет'!$W$5:$X$113,2),IF((C25=17),VLOOKUP(N25,'17 лет'!$W$5:$X$113,2),IF(C25&lt;15,"0"))))</f>
        <v>0</v>
      </c>
      <c r="P25" s="11">
        <v>5</v>
      </c>
      <c r="Q25" s="16">
        <f>IF((C25&lt;=7),VLOOKUP(P25,'7 лет'!$U$5:$V$79,2),IF((C25=8),VLOOKUP(P25,'8 лет'!$U$5:$V$79,2),IF((C25=9),VLOOKUP(P25,'9 лет'!$U$5:$V$79,2),IF((C25=10),VLOOKUP(P25,'10 лет'!$U$5:$V$79,2),IF((C25=11),VLOOKUP(P25,'11 лет'!$U$5:$V$79,2),IF((C25=12),VLOOKUP(P25,'12 лет'!$Y$5:$Z$79,2),IF((C25=13),VLOOKUP(P25,'13 лет'!$Y$5:$Z$79,2),IF((C25=14),VLOOKUP(P25,'14 лет'!$Y$5:$Z$79,2),IF((C25=15),VLOOKUP(P25,'15 лет'!$Y$5:$Z$79,2),IF((C25=16),VLOOKUP(P25,'16 лет'!$Y$5:$Z$79,2),IF((C25=17),VLOOKUP(P25,'17 лет'!$Y$5:$Z$79,2))))))))))))</f>
        <v>46</v>
      </c>
      <c r="R25" s="27">
        <v>5</v>
      </c>
      <c r="S25" s="16">
        <f>IF((C25&lt;=7),VLOOKUP(R25,'7 лет'!$W$5:$X$79,2),IF((C25=8),VLOOKUP(R25,'8 лет'!$W$5:$X$79,2),IF((C25=9),VLOOKUP(R25,'9 лет'!$W$5:$X$79,2),IF((C25=10),VLOOKUP(R25,'10 лет'!$W$5:$X$79,2),IF((C25=11),VLOOKUP(R25,'11 лет'!$W$5:$X$79,2),IF((C25=12),VLOOKUP(R25,'12 лет'!$AA$5:$AB$79,2),IF((C25=13),VLOOKUP(R25,'13 лет'!$AA$5:$AB$79,2),IF((C25=14),VLOOKUP(R25,'14 лет'!$AA$5:$AB$79,2),IF((C25=15),VLOOKUP(R25,'15 лет'!$AA$5:$AB$79,2),IF((C25=16),VLOOKUP(R25,'16 лет'!$AA$5:$AB$79,2),IF((C25=17),VLOOKUP(R25,'17 лет'!$AA$5:$AB$79,2))))))))))))</f>
        <v>26</v>
      </c>
      <c r="T25" s="32">
        <f>SUM(E25+G25+I25+K25+M25+O25+Q25+S25)</f>
        <v>175</v>
      </c>
      <c r="U25" s="4">
        <f>'Личное первенство девушки'!U14</f>
        <v>12</v>
      </c>
      <c r="V25" s="109"/>
      <c r="W25" s="99"/>
      <c r="X25" t="str">
        <f>P14</f>
        <v>Субъект Рф 1</v>
      </c>
    </row>
    <row r="26" spans="1:26" ht="18.75">
      <c r="A26" s="27">
        <v>3</v>
      </c>
      <c r="B26" s="178" t="s">
        <v>1108</v>
      </c>
      <c r="C26" s="27">
        <v>7</v>
      </c>
      <c r="D26" s="27" t="s">
        <v>1113</v>
      </c>
      <c r="E26" s="16">
        <f>IF((C26&lt;=7),VLOOKUP(D26,'7 лет'!$M$5:$N$78,2),IF((C26=8),VLOOKUP(D26,'8 лет'!$M$5:$N$78,2),IF((C26=9),VLOOKUP(D26,'9 лет'!$M$5:$N$78,2),IF((C26=10),VLOOKUP(D26,'10 лет'!$M$5:$N$78,2),IF((C26=11),VLOOKUP(D26,'11 лет'!$M$5:$N$78,2),IF((C26=12),VLOOKUP(D26,'12 лет'!$O$5:$P$78,2),IF((C26=13),VLOOKUP(D26,'13 лет'!$O$5:$P$78,2),IF((C26=14),VLOOKUP(D26,'14 лет'!$O$5:$P$78,2),IF((C26=15),VLOOKUP(D26,'15 лет'!$O$5:$P$78,2),IF((C26=16),VLOOKUP(D26,'16 лет'!$O$5:$P$78,2),IF((C26=17),VLOOKUP(D26,'17 лет'!$O$5:$P$78,2))))))))))))</f>
        <v>12</v>
      </c>
      <c r="F26" s="27">
        <v>117</v>
      </c>
      <c r="G26" s="16">
        <f>IF((C26&lt;=7),VLOOKUP(F26,'7 лет'!$O$5:$P$79,2),IF((C26=8),VLOOKUP(F26,'8 лет'!$O$5:$P$79,2),IF((C26=9),VLOOKUP(F26,'9 лет'!$O$5:$P$79,2),IF((C26=10),VLOOKUP(F26,'10 лет'!$O$5:$P$79,2),IF((C26=11),VLOOKUP(F26,'11 лет'!$O$5:$P$79,2),IF((C26=12),VLOOKUP(F26,'12 лет'!$Q$5:$R$79,2),IF((C26=13),VLOOKUP(F26,'13 лет'!$Q$5:$R$79,2),IF((C26=14),VLOOKUP(F26,'14 лет'!$Q$5:$R$79,2),IF((C26=15),VLOOKUP(F26,'15 лет'!$Q$5:$R$79,2),IF((C26=16),VLOOKUP(F26,'16 лет'!$Q$5:$R$79,2),IF((C26=17),VLOOKUP(F26,'17 лет'!$Q$5:$R$79,2))))))))))))</f>
        <v>32</v>
      </c>
      <c r="H26" s="27">
        <v>14</v>
      </c>
      <c r="I26" s="16">
        <f>IF((C26&lt;=7),VLOOKUP(H26,'7 лет'!$Q$5:$R$79,2),IF((C26=8),VLOOKUP(H26,'8 лет'!$Q$5:$R$79,2),IF((C26=9),VLOOKUP(H26,'9 лет'!$Q$5:$R$79,2),IF((C26=10),VLOOKUP(H26,'10 лет'!$Q$5:$R$79,2),IF((C26=11),VLOOKUP(H26,'11 лет'!$Q$5:$R$79,2),IF((C26=12),VLOOKUP(H26,'12 лет'!$S$5:$T$79,2),IF((C26=13),VLOOKUP(H26,'13 лет'!$S$5:$T$79,2),IF((C26=14),VLOOKUP(H26,'14 лет'!$S$5:$T$79,2),IF((C26=15),VLOOKUP(H26,'15 лет'!$S$5:$T$79,2),IF((C26=16),VLOOKUP(H26,'16 лет'!$S$5:$T$79,2),IF((C26=17),VLOOKUP(H26,'17 лет'!$S$5:$T$79,2))))))))))))</f>
        <v>53</v>
      </c>
      <c r="J26" s="27">
        <v>7.7</v>
      </c>
      <c r="K26" s="16">
        <f>IF((C26&lt;=7),VLOOKUP(J26,'7 лет'!$S$5:$T$79,2),IF((C26=8),VLOOKUP(J26,'8 лет'!$S$5:$T$79,2),IF((C26=9),VLOOKUP(J26,'9 лет'!$S$5:$T$79,2),IF((C26=10),VLOOKUP(J26,'10 лет'!$S$5:$T$79,2),IF((C26=11),VLOOKUP(J26,'11 лет'!$S$5:$T$79,2),IF((C26=12),VLOOKUP(J26,'12 лет'!$U$5:$V$79,2),IF((C26=13),VLOOKUP(J26,'13 лет'!$U$5:$V$79,2),IF((C26=14),VLOOKUP(J26,'14 лет'!$U$5:$V$79,2),IF(C26&gt;=15,"0")))))))))</f>
        <v>11</v>
      </c>
      <c r="L26" s="27"/>
      <c r="M26" s="16" t="str">
        <f>IF((C26=12),VLOOKUP(L26,'12 лет'!$W$5:$X$85,2),IF((C26=13),VLOOKUP(L26,'13 лет'!$W$5:$X$84,2),IF((C26=14),VLOOKUP(L26,'14 лет'!$W$5:$X$82,2),IF((C26=15),VLOOKUP(L26,'15 лет'!$U$5:$V$82,2),IF((C26=16),VLOOKUP(L26,'16 лет'!$U$5:$V$78,2),IF((C26=17),VLOOKUP(L26,'17 лет'!$U$5:$V$78,2),IF(C26&lt;12,"0")))))))</f>
        <v>0</v>
      </c>
      <c r="N26" s="27"/>
      <c r="O26" s="16" t="str">
        <f>IF((C26=15),VLOOKUP(N26,'15 лет'!$W$5:$X$115,2),IF((C26=16),VLOOKUP(N26,'16 лет'!$W$5:$X$113,2),IF((C26=17),VLOOKUP(N26,'17 лет'!$W$5:$X$113,2),IF(C26&lt;15,"0"))))</f>
        <v>0</v>
      </c>
      <c r="P26" s="11">
        <v>15</v>
      </c>
      <c r="Q26" s="16">
        <f>IF((C26&lt;=7),VLOOKUP(P26,'7 лет'!$U$5:$V$79,2),IF((C26=8),VLOOKUP(P26,'8 лет'!$U$5:$V$79,2),IF((C26=9),VLOOKUP(P26,'9 лет'!$U$5:$V$79,2),IF((C26=10),VLOOKUP(P26,'10 лет'!$U$5:$V$79,2),IF((C26=11),VLOOKUP(P26,'11 лет'!$U$5:$V$79,2),IF((C26=12),VLOOKUP(P26,'12 лет'!$Y$5:$Z$79,2),IF((C26=13),VLOOKUP(P26,'13 лет'!$Y$5:$Z$79,2),IF((C26=14),VLOOKUP(P26,'14 лет'!$Y$5:$Z$79,2),IF((C26=15),VLOOKUP(P26,'15 лет'!$Y$5:$Z$79,2),IF((C26=16),VLOOKUP(P26,'16 лет'!$Y$5:$Z$79,2),IF((C26=17),VLOOKUP(P26,'17 лет'!$Y$5:$Z$79,2))))))))))))</f>
        <v>69</v>
      </c>
      <c r="R26" s="27">
        <v>2</v>
      </c>
      <c r="S26" s="16">
        <f>IF((C26&lt;=7),VLOOKUP(R26,'7 лет'!$W$5:$X$79,2),IF((C26=8),VLOOKUP(R26,'8 лет'!$W$5:$X$79,2),IF((C26=9),VLOOKUP(R26,'9 лет'!$W$5:$X$79,2),IF((C26=10),VLOOKUP(R26,'10 лет'!$W$5:$X$79,2),IF((C26=11),VLOOKUP(R26,'11 лет'!$W$5:$X$79,2),IF((C26=12),VLOOKUP(R26,'12 лет'!$AA$5:$AB$79,2),IF((C26=13),VLOOKUP(R26,'13 лет'!$AA$5:$AB$79,2),IF((C26=14),VLOOKUP(R26,'14 лет'!$AA$5:$AB$79,2),IF((C26=15),VLOOKUP(R26,'15 лет'!$AA$5:$AB$79,2),IF((C26=16),VLOOKUP(R26,'16 лет'!$AA$5:$AB$79,2),IF((C26=17),VLOOKUP(R26,'17 лет'!$AA$5:$AB$79,2))))))))))))</f>
        <v>21</v>
      </c>
      <c r="T26" s="32">
        <f>SUM(E26+G26+I26+K26+M26+O26+Q26+S26)</f>
        <v>198</v>
      </c>
      <c r="U26" s="4">
        <f>'Личное первенство девушки'!U15</f>
        <v>8</v>
      </c>
      <c r="V26" s="109"/>
      <c r="W26" s="99"/>
      <c r="X26" t="str">
        <f>P14</f>
        <v>Субъект Рф 1</v>
      </c>
    </row>
    <row r="27" spans="1:26" ht="18.75">
      <c r="A27" s="111"/>
      <c r="B27" s="112"/>
      <c r="C27" s="112"/>
      <c r="D27" s="112"/>
      <c r="E27" s="112"/>
      <c r="F27" s="112"/>
      <c r="G27" s="112"/>
      <c r="H27" s="112"/>
      <c r="I27" s="112"/>
      <c r="J27" s="112"/>
      <c r="K27" s="112"/>
      <c r="L27" s="112"/>
      <c r="M27" s="112"/>
      <c r="N27" s="112"/>
      <c r="O27" s="112"/>
      <c r="P27" s="115" t="s">
        <v>286</v>
      </c>
      <c r="Q27" s="115"/>
      <c r="R27" s="115"/>
      <c r="S27" s="116"/>
      <c r="T27" s="113">
        <f ca="1">SUMPRODUCT(LARGE($T$24:$T$26,ROW(INDIRECT("T1:T"&amp;Z17))))</f>
        <v>415</v>
      </c>
      <c r="U27" s="114"/>
      <c r="V27" s="109"/>
      <c r="W27" s="99"/>
    </row>
    <row r="28" spans="1:26" ht="30" customHeight="1">
      <c r="A28" s="119"/>
      <c r="B28" s="120"/>
      <c r="C28" s="120"/>
      <c r="D28" s="120"/>
      <c r="E28" s="120"/>
      <c r="F28" s="120"/>
      <c r="G28" s="120"/>
      <c r="H28" s="120"/>
      <c r="I28" s="120"/>
      <c r="J28" s="120"/>
      <c r="K28" s="120"/>
      <c r="L28" s="120"/>
      <c r="M28" s="120"/>
      <c r="N28" s="120"/>
      <c r="O28" s="120"/>
      <c r="P28" s="118" t="s">
        <v>287</v>
      </c>
      <c r="Q28" s="118"/>
      <c r="R28" s="118"/>
      <c r="S28" s="118"/>
      <c r="T28" s="139">
        <f ca="1">SUM(T22+T27)</f>
        <v>701</v>
      </c>
      <c r="U28" s="140"/>
      <c r="V28" s="110"/>
      <c r="W28" s="100"/>
    </row>
    <row r="29" spans="1:26">
      <c r="A29" s="14"/>
      <c r="B29" s="14"/>
      <c r="C29" s="14"/>
      <c r="D29" s="14"/>
      <c r="E29" s="14"/>
      <c r="F29" s="14"/>
      <c r="G29" s="14"/>
      <c r="H29" s="14"/>
      <c r="I29" s="14"/>
      <c r="J29" s="14"/>
      <c r="K29" s="14"/>
      <c r="L29" s="14"/>
      <c r="M29" s="14"/>
      <c r="N29" s="14"/>
      <c r="O29" s="14"/>
      <c r="P29" s="14"/>
      <c r="Q29" s="14"/>
      <c r="R29" s="14"/>
      <c r="S29" s="14"/>
      <c r="T29" s="14"/>
    </row>
    <row r="30" spans="1:26">
      <c r="A30" s="14"/>
      <c r="B30" s="14"/>
      <c r="C30" s="14"/>
      <c r="D30" s="14"/>
      <c r="E30" s="14"/>
      <c r="F30" s="14"/>
      <c r="G30" s="14"/>
      <c r="H30" s="14"/>
      <c r="I30" s="14"/>
      <c r="J30" s="14"/>
      <c r="K30" s="14"/>
      <c r="L30" s="14"/>
      <c r="M30" s="14"/>
      <c r="N30" s="14"/>
      <c r="O30" s="14"/>
      <c r="P30" s="14"/>
      <c r="Q30" s="14"/>
      <c r="R30" s="14"/>
      <c r="S30" s="14"/>
      <c r="T30" s="14"/>
    </row>
    <row r="31" spans="1:26">
      <c r="A31" s="14"/>
      <c r="B31" s="14"/>
      <c r="C31" s="14"/>
      <c r="D31" s="14"/>
      <c r="E31" s="14"/>
      <c r="F31" s="14"/>
      <c r="G31" s="14"/>
      <c r="H31" s="14"/>
      <c r="I31" s="14"/>
      <c r="J31" s="14"/>
      <c r="K31" s="14"/>
      <c r="L31" s="14"/>
      <c r="M31" s="14"/>
      <c r="N31" s="14"/>
      <c r="O31" s="14"/>
      <c r="P31" s="14"/>
      <c r="Q31" s="14"/>
      <c r="R31" s="14"/>
      <c r="S31" s="14"/>
      <c r="T31" s="14"/>
    </row>
    <row r="32" spans="1:26" ht="16.5">
      <c r="A32" s="14"/>
      <c r="B32" s="79" t="s">
        <v>181</v>
      </c>
      <c r="C32" s="14"/>
      <c r="D32" s="14"/>
      <c r="E32" s="14"/>
      <c r="F32" s="14"/>
      <c r="G32" s="14"/>
      <c r="H32" s="14"/>
      <c r="I32" s="14"/>
      <c r="J32" s="14"/>
      <c r="K32" s="14"/>
      <c r="L32" s="14"/>
      <c r="M32" s="14"/>
      <c r="N32" s="14"/>
      <c r="O32" s="14"/>
      <c r="P32" s="14"/>
      <c r="Q32" s="14"/>
      <c r="R32" s="14"/>
      <c r="S32" s="14"/>
      <c r="T32" s="14"/>
    </row>
    <row r="33" spans="1:23">
      <c r="A33" s="14"/>
      <c r="B33" s="15"/>
      <c r="C33" s="14"/>
      <c r="D33" s="14"/>
      <c r="E33" s="14"/>
      <c r="F33" s="14"/>
      <c r="G33" s="14"/>
      <c r="H33" s="14"/>
      <c r="I33" s="14"/>
      <c r="J33" s="14"/>
      <c r="K33" s="14"/>
      <c r="L33" s="14"/>
      <c r="M33" s="14"/>
      <c r="N33" s="14"/>
      <c r="O33" s="14"/>
      <c r="P33" s="14"/>
      <c r="Q33" s="14"/>
      <c r="R33" s="14"/>
      <c r="S33" s="14"/>
      <c r="T33" s="14"/>
    </row>
    <row r="34" spans="1:23">
      <c r="A34" s="14"/>
      <c r="B34" s="14"/>
      <c r="C34" s="15"/>
      <c r="D34" s="14"/>
      <c r="E34" s="14"/>
      <c r="F34" s="14"/>
      <c r="G34" s="14"/>
      <c r="H34" s="14"/>
      <c r="I34" s="14"/>
      <c r="J34" s="14"/>
      <c r="K34" s="14"/>
      <c r="L34" s="14"/>
      <c r="M34" s="14"/>
      <c r="N34" s="14"/>
      <c r="O34" s="14"/>
      <c r="P34" s="14"/>
      <c r="Q34" s="14"/>
      <c r="R34" s="14"/>
      <c r="S34" s="14"/>
      <c r="T34" s="14"/>
    </row>
    <row r="35" spans="1:23" ht="16.5">
      <c r="A35" s="14"/>
      <c r="B35" s="79" t="s">
        <v>182</v>
      </c>
      <c r="C35" s="15"/>
      <c r="D35" s="14"/>
      <c r="E35" s="14"/>
      <c r="F35" s="14"/>
      <c r="G35" s="14"/>
      <c r="H35" s="14"/>
      <c r="I35" s="14"/>
      <c r="J35" s="14"/>
      <c r="K35" s="14"/>
      <c r="L35" s="14"/>
      <c r="M35" s="14"/>
      <c r="N35" s="14"/>
      <c r="O35" s="14"/>
      <c r="P35" s="14"/>
      <c r="Q35" s="14"/>
      <c r="R35" s="14"/>
      <c r="S35" s="14"/>
      <c r="T35" s="14"/>
    </row>
    <row r="37" spans="1:23" ht="18.75">
      <c r="A37" s="102" t="s">
        <v>991</v>
      </c>
      <c r="B37" s="102"/>
      <c r="C37" s="102"/>
      <c r="D37" s="102"/>
      <c r="E37" s="102"/>
      <c r="F37" s="102"/>
      <c r="G37" s="102"/>
      <c r="H37" s="102"/>
      <c r="I37" s="102"/>
      <c r="J37" s="102"/>
      <c r="K37" s="102"/>
      <c r="L37" s="102"/>
      <c r="M37" s="102"/>
      <c r="N37" s="102"/>
      <c r="O37" s="102"/>
      <c r="P37" s="102"/>
      <c r="Q37" s="102"/>
      <c r="R37" s="102"/>
      <c r="S37" s="102"/>
      <c r="T37" s="102"/>
      <c r="U37" s="102"/>
      <c r="V37" s="102"/>
      <c r="W37" s="102"/>
    </row>
    <row r="38" spans="1:23" ht="18.75">
      <c r="A38" s="102" t="s">
        <v>990</v>
      </c>
      <c r="B38" s="102"/>
      <c r="C38" s="102"/>
      <c r="D38" s="102"/>
      <c r="E38" s="102"/>
      <c r="F38" s="102"/>
      <c r="G38" s="102"/>
      <c r="H38" s="102"/>
      <c r="I38" s="102"/>
      <c r="J38" s="102"/>
      <c r="K38" s="102"/>
      <c r="L38" s="102"/>
      <c r="M38" s="102"/>
      <c r="N38" s="102"/>
      <c r="O38" s="102"/>
      <c r="P38" s="102"/>
      <c r="Q38" s="102"/>
      <c r="R38" s="102"/>
      <c r="S38" s="102"/>
      <c r="T38" s="102"/>
      <c r="U38" s="102"/>
      <c r="V38" s="102"/>
      <c r="W38" s="102"/>
    </row>
    <row r="40" spans="1:23">
      <c r="A40" s="103" t="s">
        <v>169</v>
      </c>
      <c r="B40" s="103"/>
      <c r="C40" s="103"/>
      <c r="D40" s="103"/>
      <c r="E40" s="103"/>
      <c r="F40" s="103"/>
      <c r="G40" s="103"/>
      <c r="H40" s="103"/>
      <c r="I40" s="103"/>
      <c r="J40" s="103"/>
      <c r="K40" s="103"/>
      <c r="L40" s="103"/>
      <c r="M40" s="103"/>
      <c r="N40" s="103"/>
      <c r="O40" s="103"/>
      <c r="P40" s="103"/>
      <c r="Q40" s="103"/>
      <c r="R40" s="103"/>
      <c r="S40" s="103"/>
      <c r="T40" s="103"/>
      <c r="U40" s="103"/>
      <c r="V40" s="103"/>
      <c r="W40" s="103"/>
    </row>
    <row r="41" spans="1:23">
      <c r="A41" s="43"/>
      <c r="B41" s="43"/>
      <c r="C41" s="43"/>
      <c r="D41" s="43"/>
      <c r="E41" s="43"/>
      <c r="F41" s="43"/>
      <c r="G41" s="43"/>
      <c r="H41" s="43"/>
      <c r="I41" s="43"/>
      <c r="J41" s="43"/>
      <c r="K41" s="43"/>
      <c r="L41" s="43"/>
      <c r="M41" s="43"/>
      <c r="N41" s="43"/>
      <c r="O41" s="43"/>
      <c r="P41" s="43"/>
      <c r="Q41" s="43"/>
      <c r="R41" s="43"/>
      <c r="S41" s="43"/>
      <c r="T41" s="43"/>
      <c r="U41" s="43"/>
      <c r="V41" s="43"/>
      <c r="W41" s="43"/>
    </row>
    <row r="42" spans="1:23" ht="18.75">
      <c r="A42" s="104" t="s">
        <v>1062</v>
      </c>
      <c r="B42" s="104"/>
      <c r="C42" s="104"/>
      <c r="D42" s="104"/>
      <c r="E42" s="104"/>
      <c r="F42" s="104"/>
      <c r="G42" s="104"/>
      <c r="H42" s="104"/>
      <c r="I42" s="104"/>
      <c r="J42" s="104"/>
      <c r="K42" s="104"/>
      <c r="L42" s="104"/>
      <c r="M42" s="104"/>
      <c r="N42" s="104"/>
      <c r="O42" s="104"/>
      <c r="P42" s="104"/>
      <c r="Q42" s="104"/>
      <c r="R42" s="104"/>
      <c r="S42" s="104"/>
      <c r="T42" s="104"/>
      <c r="U42" s="104"/>
      <c r="V42" s="104"/>
      <c r="W42" s="104"/>
    </row>
    <row r="43" spans="1:23" ht="18.75">
      <c r="A43" s="104" t="s">
        <v>989</v>
      </c>
      <c r="B43" s="104"/>
      <c r="C43" s="104"/>
      <c r="D43" s="104"/>
      <c r="E43" s="104"/>
      <c r="F43" s="104"/>
      <c r="G43" s="104"/>
      <c r="H43" s="104"/>
      <c r="I43" s="104"/>
      <c r="J43" s="104"/>
      <c r="K43" s="104"/>
      <c r="L43" s="104"/>
      <c r="M43" s="104"/>
      <c r="N43" s="104"/>
      <c r="O43" s="104"/>
      <c r="P43" s="104"/>
      <c r="Q43" s="104"/>
      <c r="R43" s="104"/>
      <c r="S43" s="104"/>
      <c r="T43" s="104"/>
      <c r="U43" s="104"/>
      <c r="V43" s="104"/>
      <c r="W43" s="104"/>
    </row>
    <row r="44" spans="1:23" ht="18.75">
      <c r="A44" s="105" t="s">
        <v>1058</v>
      </c>
      <c r="B44" s="105"/>
      <c r="C44" s="105"/>
      <c r="D44" s="105"/>
      <c r="E44" s="105"/>
      <c r="F44" s="105"/>
      <c r="G44" s="105"/>
      <c r="H44" s="105"/>
      <c r="I44" s="105"/>
      <c r="J44" s="105"/>
      <c r="K44" s="105"/>
      <c r="L44" s="105"/>
      <c r="M44" s="105"/>
      <c r="N44" s="105"/>
      <c r="O44" s="105"/>
      <c r="P44" s="105"/>
      <c r="Q44" s="105"/>
      <c r="R44" s="105"/>
      <c r="S44" s="105"/>
      <c r="T44" s="105"/>
      <c r="U44" s="105"/>
      <c r="V44" s="105"/>
      <c r="W44" s="105"/>
    </row>
    <row r="45" spans="1:23" ht="18.75">
      <c r="A45" s="50"/>
      <c r="B45" s="50"/>
      <c r="C45" s="50"/>
      <c r="D45" s="50"/>
      <c r="E45" s="50"/>
      <c r="F45" s="50"/>
      <c r="G45" s="50"/>
      <c r="H45" s="50"/>
      <c r="I45" s="50"/>
      <c r="J45" s="50"/>
      <c r="K45" s="50"/>
      <c r="L45" s="50"/>
      <c r="M45" s="50"/>
      <c r="N45" s="50"/>
      <c r="O45" s="50"/>
      <c r="P45" s="50"/>
      <c r="Q45" s="50"/>
      <c r="R45" s="50"/>
      <c r="S45" s="50"/>
      <c r="T45" s="50"/>
      <c r="U45" s="50"/>
      <c r="V45" s="50"/>
    </row>
    <row r="46" spans="1:23">
      <c r="A46" s="10"/>
      <c r="B46" s="10"/>
      <c r="C46" s="10"/>
      <c r="D46" s="10"/>
      <c r="E46" s="10"/>
      <c r="F46" s="10"/>
      <c r="G46" s="10"/>
      <c r="H46" s="10"/>
      <c r="I46" s="10"/>
      <c r="J46" s="10"/>
      <c r="K46" s="10"/>
      <c r="L46" s="10"/>
      <c r="M46" s="10"/>
      <c r="N46" s="10"/>
      <c r="O46" s="10"/>
      <c r="P46" s="10"/>
      <c r="Q46" s="10"/>
      <c r="R46" s="10"/>
      <c r="S46" s="10"/>
      <c r="T46" s="10"/>
    </row>
    <row r="47" spans="1:23" ht="18.75">
      <c r="A47" s="106" t="s">
        <v>992</v>
      </c>
      <c r="B47" s="106"/>
      <c r="C47" s="47"/>
      <c r="D47" s="47"/>
      <c r="E47" s="47"/>
      <c r="F47" s="47"/>
      <c r="G47" s="47"/>
      <c r="H47" s="47"/>
      <c r="I47" s="47"/>
      <c r="J47" s="47"/>
      <c r="K47" s="47"/>
      <c r="L47" s="47"/>
      <c r="M47" s="47"/>
      <c r="N47" s="47"/>
      <c r="O47" s="47"/>
      <c r="P47" s="47"/>
      <c r="Q47" s="47"/>
      <c r="R47" s="47"/>
      <c r="S47" s="47"/>
      <c r="T47" s="47"/>
    </row>
    <row r="48" spans="1:23" ht="18.75">
      <c r="A48" s="106" t="s">
        <v>993</v>
      </c>
      <c r="B48" s="106"/>
      <c r="C48" s="42"/>
      <c r="D48" s="42"/>
      <c r="E48" s="42"/>
      <c r="F48" s="42"/>
      <c r="G48" s="42"/>
      <c r="H48" s="42"/>
      <c r="I48" s="42"/>
      <c r="J48" s="42"/>
      <c r="K48" s="42"/>
      <c r="L48" s="42"/>
      <c r="M48" s="42"/>
      <c r="N48" s="42"/>
      <c r="O48" s="42"/>
      <c r="P48" s="42"/>
      <c r="Q48" s="42"/>
      <c r="R48" s="42"/>
      <c r="S48" s="42"/>
      <c r="T48" s="42"/>
    </row>
    <row r="49" spans="1:24" ht="18.75">
      <c r="A49" s="106"/>
      <c r="B49" s="106"/>
      <c r="D49" s="47"/>
      <c r="E49" s="47"/>
      <c r="F49" s="47"/>
      <c r="G49" s="47"/>
      <c r="H49" s="47"/>
      <c r="I49" s="47"/>
      <c r="J49" s="47"/>
      <c r="K49" s="47"/>
      <c r="L49" s="47"/>
      <c r="M49" s="47"/>
      <c r="N49" s="47"/>
      <c r="O49" s="47"/>
      <c r="P49" s="47"/>
      <c r="Q49" s="47"/>
      <c r="R49" s="47"/>
      <c r="S49" s="47"/>
      <c r="T49" s="47"/>
    </row>
    <row r="50" spans="1:24" ht="18.75">
      <c r="A50" s="107" t="s">
        <v>1063</v>
      </c>
      <c r="B50" s="107"/>
      <c r="C50" s="107"/>
      <c r="D50" s="107"/>
      <c r="E50" s="107"/>
      <c r="F50" s="107"/>
      <c r="G50" s="107"/>
      <c r="H50" s="107"/>
      <c r="I50" s="107"/>
      <c r="J50" s="107"/>
      <c r="K50" s="107"/>
      <c r="L50" s="107"/>
      <c r="M50" s="107"/>
      <c r="N50" s="107"/>
      <c r="O50" s="107"/>
      <c r="P50" s="129" t="s">
        <v>281</v>
      </c>
      <c r="Q50" s="129"/>
      <c r="R50" s="129"/>
      <c r="S50" s="129"/>
      <c r="T50" s="129"/>
      <c r="U50" s="129"/>
      <c r="V50" s="129"/>
    </row>
    <row r="51" spans="1:24">
      <c r="A51" s="28"/>
      <c r="B51" s="28"/>
      <c r="C51" s="28"/>
      <c r="D51" s="28"/>
      <c r="E51" s="28"/>
      <c r="F51" s="28"/>
      <c r="G51" s="28"/>
      <c r="H51" s="28"/>
      <c r="I51" s="28"/>
      <c r="J51" s="28"/>
      <c r="K51" s="28"/>
      <c r="L51" s="28"/>
      <c r="M51" s="28"/>
      <c r="N51" s="28"/>
      <c r="O51" s="28"/>
      <c r="P51" s="28"/>
      <c r="Q51" s="28"/>
      <c r="R51" s="28"/>
      <c r="S51" s="28"/>
      <c r="T51" s="28"/>
    </row>
    <row r="52" spans="1:24" ht="24" customHeight="1">
      <c r="A52" s="117" t="s">
        <v>170</v>
      </c>
      <c r="B52" s="117"/>
      <c r="C52" s="117"/>
      <c r="D52" s="117"/>
      <c r="E52" s="117"/>
      <c r="F52" s="117"/>
      <c r="G52" s="117"/>
      <c r="H52" s="117"/>
      <c r="I52" s="117"/>
      <c r="J52" s="117"/>
      <c r="K52" s="117"/>
      <c r="L52" s="117"/>
      <c r="M52" s="117"/>
      <c r="N52" s="117"/>
      <c r="O52" s="117"/>
      <c r="P52" s="117"/>
      <c r="Q52" s="117"/>
      <c r="R52" s="117"/>
      <c r="S52" s="117"/>
      <c r="T52" s="126" t="s">
        <v>178</v>
      </c>
      <c r="U52" s="101" t="s">
        <v>284</v>
      </c>
      <c r="V52" s="101" t="s">
        <v>288</v>
      </c>
      <c r="W52" s="101" t="s">
        <v>1006</v>
      </c>
    </row>
    <row r="53" spans="1:24" ht="66" customHeight="1">
      <c r="A53" s="101" t="s">
        <v>171</v>
      </c>
      <c r="B53" s="117" t="s">
        <v>172</v>
      </c>
      <c r="C53" s="101" t="s">
        <v>173</v>
      </c>
      <c r="D53" s="101" t="s">
        <v>174</v>
      </c>
      <c r="E53" s="101"/>
      <c r="F53" s="101" t="s">
        <v>175</v>
      </c>
      <c r="G53" s="101"/>
      <c r="H53" s="101" t="s">
        <v>176</v>
      </c>
      <c r="I53" s="101"/>
      <c r="J53" s="101" t="s">
        <v>994</v>
      </c>
      <c r="K53" s="101"/>
      <c r="L53" s="175" t="s">
        <v>995</v>
      </c>
      <c r="M53" s="176"/>
      <c r="N53" s="175" t="s">
        <v>996</v>
      </c>
      <c r="O53" s="176"/>
      <c r="P53" s="101" t="s">
        <v>7</v>
      </c>
      <c r="Q53" s="101"/>
      <c r="R53" s="101" t="s">
        <v>177</v>
      </c>
      <c r="S53" s="101"/>
      <c r="T53" s="127"/>
      <c r="U53" s="101"/>
      <c r="V53" s="101"/>
      <c r="W53" s="101"/>
    </row>
    <row r="54" spans="1:24" ht="16.5">
      <c r="A54" s="101"/>
      <c r="B54" s="117"/>
      <c r="C54" s="101"/>
      <c r="D54" s="49" t="s">
        <v>179</v>
      </c>
      <c r="E54" s="51" t="s">
        <v>3</v>
      </c>
      <c r="F54" s="49" t="s">
        <v>179</v>
      </c>
      <c r="G54" s="51" t="s">
        <v>3</v>
      </c>
      <c r="H54" s="49" t="s">
        <v>179</v>
      </c>
      <c r="I54" s="51" t="s">
        <v>3</v>
      </c>
      <c r="J54" s="49" t="s">
        <v>179</v>
      </c>
      <c r="K54" s="51" t="s">
        <v>3</v>
      </c>
      <c r="L54" s="49" t="s">
        <v>179</v>
      </c>
      <c r="M54" s="51" t="s">
        <v>3</v>
      </c>
      <c r="N54" s="49" t="s">
        <v>179</v>
      </c>
      <c r="O54" s="51" t="s">
        <v>3</v>
      </c>
      <c r="P54" s="49" t="s">
        <v>179</v>
      </c>
      <c r="Q54" s="51" t="s">
        <v>3</v>
      </c>
      <c r="R54" s="49" t="s">
        <v>179</v>
      </c>
      <c r="S54" s="51" t="s">
        <v>3</v>
      </c>
      <c r="T54" s="128"/>
      <c r="U54" s="101"/>
      <c r="V54" s="101"/>
      <c r="W54" s="101"/>
    </row>
    <row r="55" spans="1:24" ht="18.75">
      <c r="A55" s="27">
        <v>1</v>
      </c>
      <c r="B55" s="77" t="s">
        <v>1067</v>
      </c>
      <c r="C55" s="27">
        <v>9</v>
      </c>
      <c r="D55" s="27" t="s">
        <v>1094</v>
      </c>
      <c r="E55" s="16">
        <f>IF((C55&lt;=7),VLOOKUP(D55,'7 лет'!$A$5:$B$78,2),IF((C55=8),VLOOKUP(D55,'8 лет'!$A$5:$B$78,2),IF((C55=9),VLOOKUP(D55,'9 лет'!$A$5:$B$78,2),IF((C55=10),VLOOKUP(D55,'10 лет'!$A$5:$B$78,2),IF((C55=11),VLOOKUP(D55,'11 лет'!$A$5:$B$78,2),IF((C55=12),VLOOKUP(D55,'12 лет'!$A$5:$B$78,2),IF((C55=13),VLOOKUP(D55,'13 лет'!$A$5:$B$78,2),IF((C55=14),VLOOKUP(D55,'14 лет'!$A$5:$B$78,2),IF((C55=15),VLOOKUP(D55,'15 лет'!$A$5:$B$78,2),IF((C55=16),VLOOKUP(D55,'16 лет'!$A$5:$B$78,2),IF((C55=17),VLOOKUP(D55,'17 лет'!$A$5:$B$78,2))))))))))))</f>
        <v>14</v>
      </c>
      <c r="F55" s="27">
        <v>135</v>
      </c>
      <c r="G55" s="16">
        <f>IF((C55&lt;=7),VLOOKUP(F55,'7 лет'!$C$5:$D$79,2),IF((C55=8),VLOOKUP(F55,'8 лет'!$C$5:$D$79,2),IF((C55=9),VLOOKUP(F55,'9 лет'!$C$5:$D$79,2),IF((C55=10),VLOOKUP(F55,'10 лет'!$C$5:$D$79,2),IF((C55=11),VLOOKUP(F55,'11 лет'!$C$5:$D$79,2),IF((C55=12),VLOOKUP(F55,'12 лет'!$C$5:$D$79,2),IF((C55=13),VLOOKUP(F55,'13 лет'!$C$5:$D$79,2),IF((C55=14),VLOOKUP(F55,'14 лет'!$C$5:$D$79,2),IF((C55=15),VLOOKUP(F55,'15 лет'!$C$5:$D$79,2),IF((C55=16),VLOOKUP(F55,'16 лет'!$C$5:$D$79,2),IF((C55=17),VLOOKUP(F55,'17 лет'!$C$5:$D$79,2))))))))))))</f>
        <v>22</v>
      </c>
      <c r="H55" s="27">
        <v>19</v>
      </c>
      <c r="I55" s="16">
        <f>IF((C55&lt;=7),VLOOKUP(H55,'7 лет'!$E$5:$F$79,2),IF((C55=8),VLOOKUP(H55,'8 лет'!$E$5:$F$79,2),IF((C55=9),VLOOKUP(H55,'9 лет'!$E$5:$F$79,2),IF((C55=10),VLOOKUP(H55,'10 лет'!$E$5:$F$79,2),IF((C55=11),VLOOKUP(H55,'11 лет'!$E$5:$F$79,2),IF((C55=12),VLOOKUP(H55,'12 лет'!$E$5:$F$79,2),IF((C55=13),VLOOKUP(H55,'13 лет'!$E$5:$F$79,2),IF((C55=14),VLOOKUP(H55,'14 лет'!$E$5:$F$79,2),IF((C55=15),VLOOKUP(H55,'15 лет'!$E$5:$F$79,2),IF((C55=16),VLOOKUP(H55,'16 лет'!$E$5:$F$79,2),IF((C55=17),VLOOKUP(H55,'17 лет'!$E$5:$F$79,2))))))))))))</f>
        <v>41</v>
      </c>
      <c r="J55" s="27">
        <v>5.9</v>
      </c>
      <c r="K55" s="16">
        <f>IF((C55&lt;=7),VLOOKUP(J55,'7 лет'!$G$5:$H$79,2),IF((C55=8),VLOOKUP(J55,'8 лет'!$G$5:$H$79,2),IF((C55=9),VLOOKUP(J55,'9 лет'!$G$5:$H$79,2),IF((C55=10),VLOOKUP(J55,'10 лет'!$G$5:$H$79,2),IF((C55=11),VLOOKUP(J55,'11 лет'!$G$5:$H$79,2),IF((C55=12),VLOOKUP(J55,'12 лет'!$G$5:$H$79,2),IF((C55=13),VLOOKUP(J55,'13 лет'!$G$5:$H$79,2),IF((C55=14),VLOOKUP(J55,'14 лет'!$G$5:$H$79,2),IF(C55&gt;=15,"0")))))))))</f>
        <v>46</v>
      </c>
      <c r="L55" s="27"/>
      <c r="M55" s="16" t="str">
        <f>IF((C55=12),VLOOKUP(L55,'12 лет'!$I$5:$J$81,2),IF((C55=13),VLOOKUP(L55,'13 лет'!$I$5:$J$81,2),IF((C55=14),VLOOKUP(L55,'14 лет'!$I$5:$J$80,2),IF((C55=15),VLOOKUP(L55,'15 лет'!$G$5:$H$82,2),IF((C55=16),VLOOKUP(L55,'16 лет'!$G$5:$H$81,2),IF((C55=17),VLOOKUP(L55,'17 лет'!$G$5:$H$81,2),IF(C55&lt;12,"0")))))))</f>
        <v>0</v>
      </c>
      <c r="N55" s="27"/>
      <c r="O55" s="16" t="str">
        <f>IF((C55=15),VLOOKUP(N55,'15 лет'!$I$5:$J$100,2),IF((C55=16),VLOOKUP(N55,'16 лет'!$I$5:$J$94,2),IF((C55=17),VLOOKUP(N55,'17 лет'!$I$5:$J$97,2),IF(C55&lt;15,"0"))))</f>
        <v>0</v>
      </c>
      <c r="P55" s="11">
        <v>3</v>
      </c>
      <c r="Q55" s="16">
        <f>IF((C55&lt;=7),VLOOKUP(P55,'7 лет'!$I$5:$J$79,2),IF((C55=8),VLOOKUP(P55,'8 лет'!$I$5:$J$79,2),IF((C55=9),VLOOKUP(P55,'9 лет'!$I$5:$J$79,2),IF((C55=10),VLOOKUP(P55,'10 лет'!$I$5:$J$79,2),IF((C55=11),VLOOKUP(P55,'11 лет'!$I$5:$J$79,2),IF((C55=12),VLOOKUP(P55,'12 лет'!$K$5:$L$79,2),IF((C55=13),VLOOKUP(P55,'13 лет'!$K$5:$L$79,2),IF((C55=14),VLOOKUP(P55,'14 лет'!$K$5:$L$79,2),IF((C55=15),VLOOKUP(P55,'15 лет'!$K$5:$L$79,2),IF((C55=16),VLOOKUP(P55,'16 лет'!$K$5:$L$79,2),IF((C55=17),VLOOKUP(P55,'17 лет'!$K$5:$L$79,2),)))))))))))</f>
        <v>42</v>
      </c>
      <c r="R55" s="27">
        <v>0</v>
      </c>
      <c r="S55" s="16">
        <f>IF((C55&lt;=7),VLOOKUP(R55,'7 лет'!$K$5:$L$79,2),IF((C55=8),VLOOKUP(R55,'8 лет'!$K$5:$L$79,2),IF((C55=9),VLOOKUP(R55,'9 лет'!$K$5:$L$79,2),IF((C55=10),VLOOKUP(R55,'10 лет'!$K$5:$L$79,2),IF((C55=11),VLOOKUP(R55,'11 лет'!$K$5:$L$79,2),IF((C55=12),VLOOKUP(R55,'12 лет'!$M$5:$N$79,2),IF((C55=13),VLOOKUP(R55,'13 лет'!$M$5:$N$79,2),IF((C55=14),VLOOKUP(R55,'14 лет'!$M$5:$N$79,2),IF((C55=15),VLOOKUP(R55,'15 лет'!$M$5:$N$79,2),IF((C55=16),VLOOKUP(R55,'16 лет'!$M$5:$N$79,2),IF((C55=17),VLOOKUP(R55,'17 лет'!$M$5:$N$79,2))))))))))))</f>
        <v>0</v>
      </c>
      <c r="T55" s="32">
        <f>SUM(E55+G55+I55+K55+M55+O55+Q55+S55)</f>
        <v>165</v>
      </c>
      <c r="U55" s="4">
        <f>'Личное первенство юноши'!U16</f>
        <v>8</v>
      </c>
      <c r="V55" s="108">
        <v>1</v>
      </c>
      <c r="W55" s="98">
        <f>SUM(V55*2)</f>
        <v>2</v>
      </c>
      <c r="X55" t="str">
        <f>P50</f>
        <v>Субъект РФ 2</v>
      </c>
    </row>
    <row r="56" spans="1:24" ht="18.75">
      <c r="A56" s="27">
        <v>2</v>
      </c>
      <c r="B56" s="77" t="s">
        <v>1101</v>
      </c>
      <c r="C56" s="27">
        <v>9</v>
      </c>
      <c r="D56" s="27" t="s">
        <v>1095</v>
      </c>
      <c r="E56" s="16">
        <f>IF((C56&lt;=7),VLOOKUP(D56,'7 лет'!$A$5:$B$78,2),IF((C56=8),VLOOKUP(D56,'8 лет'!$A$5:$B$78,2),IF((C56=9),VLOOKUP(D56,'9 лет'!$A$5:$B$78,2),IF((C56=10),VLOOKUP(D56,'10 лет'!$A$5:$B$78,2),IF((C56=11),VLOOKUP(D56,'11 лет'!$A$5:$B$78,2),IF((C56=12),VLOOKUP(D56,'12 лет'!$A$5:$B$78,2),IF((C56=13),VLOOKUP(D56,'13 лет'!$A$5:$B$78,2),IF((C56=14),VLOOKUP(D56,'14 лет'!$A$5:$B$78,2),IF((C56=15),VLOOKUP(D56,'15 лет'!$A$5:$B$78,2),IF((C56=16),VLOOKUP(D56,'16 лет'!$A$5:$B$78,2),IF((C56=17),VLOOKUP(D56,'17 лет'!$A$5:$B$78,2))))))))))))</f>
        <v>14</v>
      </c>
      <c r="F56" s="27">
        <v>119</v>
      </c>
      <c r="G56" s="16">
        <f>IF((C56&lt;=7),VLOOKUP(F56,'7 лет'!$C$5:$D$79,2),IF((C56=8),VLOOKUP(F56,'8 лет'!$C$5:$D$79,2),IF((C56=9),VLOOKUP(F56,'9 лет'!$C$5:$D$79,2),IF((C56=10),VLOOKUP(F56,'10 лет'!$C$5:$D$79,2),IF((C56=11),VLOOKUP(F56,'11 лет'!$C$5:$D$79,2),IF((C56=12),VLOOKUP(F56,'12 лет'!$C$5:$D$79,2),IF((C56=13),VLOOKUP(F56,'13 лет'!$C$5:$D$79,2),IF((C56=14),VLOOKUP(F56,'14 лет'!$C$5:$D$79,2),IF((C56=15),VLOOKUP(F56,'15 лет'!$C$5:$D$79,2),IF((C56=16),VLOOKUP(F56,'16 лет'!$C$5:$D$79,2),IF((C56=17),VLOOKUP(F56,'17 лет'!$C$5:$D$79,2))))))))))))</f>
        <v>14</v>
      </c>
      <c r="H56" s="27">
        <v>22</v>
      </c>
      <c r="I56" s="16">
        <f>IF((C56&lt;=7),VLOOKUP(H56,'7 лет'!$E$5:$F$79,2),IF((C56=8),VLOOKUP(H56,'8 лет'!$E$5:$F$79,2),IF((C56=9),VLOOKUP(H56,'9 лет'!$E$5:$F$79,2),IF((C56=10),VLOOKUP(H56,'10 лет'!$E$5:$F$79,2),IF((C56=11),VLOOKUP(H56,'11 лет'!$E$5:$F$79,2),IF((C56=12),VLOOKUP(H56,'12 лет'!$E$5:$F$79,2),IF((C56=13),VLOOKUP(H56,'13 лет'!$E$5:$F$79,2),IF((C56=14),VLOOKUP(H56,'14 лет'!$E$5:$F$79,2),IF((C56=15),VLOOKUP(H56,'15 лет'!$E$5:$F$79,2),IF((C56=16),VLOOKUP(H56,'16 лет'!$E$5:$F$79,2),IF((C56=17),VLOOKUP(H56,'17 лет'!$E$5:$F$79,2))))))))))))</f>
        <v>50</v>
      </c>
      <c r="J56" s="174">
        <v>6</v>
      </c>
      <c r="K56" s="16">
        <f>IF((C56&lt;=7),VLOOKUP(J56,'7 лет'!$G$5:$H$79,2),IF((C56=8),VLOOKUP(J56,'8 лет'!$G$5:$H$79,2),IF((C56=9),VLOOKUP(J56,'9 лет'!$G$5:$H$79,2),IF((C56=10),VLOOKUP(J56,'10 лет'!$G$5:$H$79,2),IF((C56=11),VLOOKUP(J56,'11 лет'!$G$5:$H$79,2),IF((C56=12),VLOOKUP(J56,'12 лет'!$G$5:$H$79,2),IF((C56=13),VLOOKUP(J56,'13 лет'!$G$5:$H$79,2),IF((C56=14),VLOOKUP(J56,'14 лет'!$G$5:$H$79,2),IF(C56&gt;=15,"0")))))))))</f>
        <v>42</v>
      </c>
      <c r="L56" s="27"/>
      <c r="M56" s="16" t="str">
        <f>IF((C56=12),VLOOKUP(L56,'12 лет'!$I$5:$J$81,2),IF((C56=13),VLOOKUP(L56,'13 лет'!$I$5:$J$81,2),IF((C56=14),VLOOKUP(L56,'14 лет'!$I$5:$J$80,2),IF((C56=15),VLOOKUP(L56,'15 лет'!$G$5:$H$82,2),IF((C56=16),VLOOKUP(L56,'16 лет'!$G$5:$H$81,2),IF((C56=17),VLOOKUP(L56,'17 лет'!$G$5:$H$81,2),IF(C56&lt;12,"0")))))))</f>
        <v>0</v>
      </c>
      <c r="N56" s="27"/>
      <c r="O56" s="16" t="str">
        <f>IF((C56=15),VLOOKUP(N56,'15 лет'!$I$5:$J$100,2),IF((C56=16),VLOOKUP(N56,'16 лет'!$I$5:$J$94,2),IF((C56=17),VLOOKUP(N56,'17 лет'!$I$5:$J$97,2),IF(C56&lt;15,"0"))))</f>
        <v>0</v>
      </c>
      <c r="P56" s="11">
        <v>5</v>
      </c>
      <c r="Q56" s="16">
        <f>IF((C56&lt;=7),VLOOKUP(P56,'7 лет'!$I$5:$J$79,2),IF((C56=8),VLOOKUP(P56,'8 лет'!$I$5:$J$79,2),IF((C56=9),VLOOKUP(P56,'9 лет'!$I$5:$J$79,2),IF((C56=10),VLOOKUP(P56,'10 лет'!$I$5:$J$79,2),IF((C56=11),VLOOKUP(P56,'11 лет'!$I$5:$J$79,2),IF((C56=12),VLOOKUP(P56,'12 лет'!$K$5:$L$79,2),IF((C56=13),VLOOKUP(P56,'13 лет'!$K$5:$L$79,2),IF((C56=14),VLOOKUP(P56,'14 лет'!$K$5:$L$79,2),IF((C56=15),VLOOKUP(P56,'15 лет'!$K$5:$L$79,2),IF((C56=16),VLOOKUP(P56,'16 лет'!$K$5:$L$79,2),IF((C56=17),VLOOKUP(P56,'17 лет'!$K$5:$L$79,2),)))))))))))</f>
        <v>50</v>
      </c>
      <c r="R56" s="27">
        <v>1</v>
      </c>
      <c r="S56" s="16">
        <f>IF((C56&lt;=7),VLOOKUP(R56,'7 лет'!$K$5:$L$79,2),IF((C56=8),VLOOKUP(R56,'8 лет'!$K$5:$L$79,2),IF((C56=9),VLOOKUP(R56,'9 лет'!$K$5:$L$79,2),IF((C56=10),VLOOKUP(R56,'10 лет'!$K$5:$L$79,2),IF((C56=11),VLOOKUP(R56,'11 лет'!$K$5:$L$79,2),IF((C56=12),VLOOKUP(R56,'12 лет'!$M$5:$N$79,2),IF((C56=13),VLOOKUP(R56,'13 лет'!$M$5:$N$79,2),IF((C56=14),VLOOKUP(R56,'14 лет'!$M$5:$N$79,2),IF((C56=15),VLOOKUP(R56,'15 лет'!$M$5:$N$79,2),IF((C56=16),VLOOKUP(R56,'16 лет'!$M$5:$N$79,2),IF((C56=17),VLOOKUP(R56,'17 лет'!$M$5:$N$79,2))))))))))))</f>
        <v>20</v>
      </c>
      <c r="T56" s="32">
        <f>SUM(E56+G56+I56+K56+M56+O56+Q56+S56)</f>
        <v>190</v>
      </c>
      <c r="U56" s="4">
        <f>'Личное первенство юноши'!U17</f>
        <v>5</v>
      </c>
      <c r="V56" s="109"/>
      <c r="W56" s="99"/>
      <c r="X56" t="str">
        <f>P50</f>
        <v>Субъект РФ 2</v>
      </c>
    </row>
    <row r="57" spans="1:24" ht="18.75">
      <c r="A57" s="27">
        <v>3</v>
      </c>
      <c r="B57" s="77" t="s">
        <v>1102</v>
      </c>
      <c r="C57" s="27">
        <v>9</v>
      </c>
      <c r="D57" s="27" t="s">
        <v>1099</v>
      </c>
      <c r="E57" s="16">
        <f>IF((C57&lt;=7),VLOOKUP(D57,'7 лет'!$A$5:$B$78,2),IF((C57=8),VLOOKUP(D57,'8 лет'!$A$5:$B$78,2),IF((C57=9),VLOOKUP(D57,'9 лет'!$A$5:$B$78,2),IF((C57=10),VLOOKUP(D57,'10 лет'!$A$5:$B$78,2),IF((C57=11),VLOOKUP(D57,'11 лет'!$A$5:$B$78,2),IF((C57=12),VLOOKUP(D57,'12 лет'!$A$5:$B$78,2),IF((C57=13),VLOOKUP(D57,'13 лет'!$A$5:$B$78,2),IF((C57=14),VLOOKUP(D57,'14 лет'!$A$5:$B$78,2),IF((C57=15),VLOOKUP(D57,'15 лет'!$A$5:$B$78,2),IF((C57=16),VLOOKUP(D57,'16 лет'!$A$5:$B$78,2),IF((C57=17),VLOOKUP(D57,'17 лет'!$A$5:$B$78,2))))))))))))</f>
        <v>30</v>
      </c>
      <c r="F57" s="27">
        <v>137</v>
      </c>
      <c r="G57" s="16">
        <f>IF((C57&lt;=7),VLOOKUP(F57,'7 лет'!$C$5:$D$79,2),IF((C57=8),VLOOKUP(F57,'8 лет'!$C$5:$D$79,2),IF((C57=9),VLOOKUP(F57,'9 лет'!$C$5:$D$79,2),IF((C57=10),VLOOKUP(F57,'10 лет'!$C$5:$D$79,2),IF((C57=11),VLOOKUP(F57,'11 лет'!$C$5:$D$79,2),IF((C57=12),VLOOKUP(F57,'12 лет'!$C$5:$D$79,2),IF((C57=13),VLOOKUP(F57,'13 лет'!$C$5:$D$79,2),IF((C57=14),VLOOKUP(F57,'14 лет'!$C$5:$D$79,2),IF((C57=15),VLOOKUP(F57,'15 лет'!$C$5:$D$79,2),IF((C57=16),VLOOKUP(F57,'16 лет'!$C$5:$D$79,2),IF((C57=17),VLOOKUP(F57,'17 лет'!$C$5:$D$79,2))))))))))))</f>
        <v>23</v>
      </c>
      <c r="H57" s="27">
        <v>15</v>
      </c>
      <c r="I57" s="16">
        <f>IF((C57&lt;=7),VLOOKUP(H57,'7 лет'!$E$5:$F$79,2),IF((C57=8),VLOOKUP(H57,'8 лет'!$E$5:$F$79,2),IF((C57=9),VLOOKUP(H57,'9 лет'!$E$5:$F$79,2),IF((C57=10),VLOOKUP(H57,'10 лет'!$E$5:$F$79,2),IF((C57=11),VLOOKUP(H57,'11 лет'!$E$5:$F$79,2),IF((C57=12),VLOOKUP(H57,'12 лет'!$E$5:$F$79,2),IF((C57=13),VLOOKUP(H57,'13 лет'!$E$5:$F$79,2),IF((C57=14),VLOOKUP(H57,'14 лет'!$E$5:$F$79,2),IF((C57=15),VLOOKUP(H57,'15 лет'!$E$5:$F$79,2),IF((C57=16),VLOOKUP(H57,'16 лет'!$E$5:$F$79,2),IF((C57=17),VLOOKUP(H57,'17 лет'!$E$5:$F$79,2))))))))))))</f>
        <v>30</v>
      </c>
      <c r="J57" s="27">
        <v>6.2</v>
      </c>
      <c r="K57" s="16">
        <f>IF((C57&lt;=7),VLOOKUP(J57,'7 лет'!$G$5:$H$79,2),IF((C57=8),VLOOKUP(J57,'8 лет'!$G$5:$H$79,2),IF((C57=9),VLOOKUP(J57,'9 лет'!$G$5:$H$79,2),IF((C57=10),VLOOKUP(J57,'10 лет'!$G$5:$H$79,2),IF((C57=11),VLOOKUP(J57,'11 лет'!$G$5:$H$79,2),IF((C57=12),VLOOKUP(J57,'12 лет'!$G$5:$H$79,2),IF((C57=13),VLOOKUP(J57,'13 лет'!$G$5:$H$79,2),IF((C57=14),VLOOKUP(J57,'14 лет'!$G$5:$H$79,2),IF(C57&gt;=15,"0")))))))))</f>
        <v>35</v>
      </c>
      <c r="L57" s="27"/>
      <c r="M57" s="16" t="str">
        <f>IF((C57=12),VLOOKUP(L57,'12 лет'!$I$5:$J$81,2),IF((C57=13),VLOOKUP(L57,'13 лет'!$I$5:$J$81,2),IF((C57=14),VLOOKUP(L57,'14 лет'!$I$5:$J$80,2),IF((C57=15),VLOOKUP(L57,'15 лет'!$G$5:$H$82,2),IF((C57=16),VLOOKUP(L57,'16 лет'!$G$5:$H$81,2),IF((C57=17),VLOOKUP(L57,'17 лет'!$G$5:$H$81,2),IF(C57&lt;12,"0")))))))</f>
        <v>0</v>
      </c>
      <c r="N57" s="27"/>
      <c r="O57" s="16" t="str">
        <f>IF((C57=15),VLOOKUP(N57,'15 лет'!$I$5:$J$100,2),IF((C57=16),VLOOKUP(N57,'16 лет'!$I$5:$J$94,2),IF((C57=17),VLOOKUP(N57,'17 лет'!$I$5:$J$97,2),IF(C57&lt;15,"0"))))</f>
        <v>0</v>
      </c>
      <c r="P57" s="11">
        <v>10</v>
      </c>
      <c r="Q57" s="16">
        <f>IF((C57&lt;=7),VLOOKUP(P57,'7 лет'!$I$5:$J$79,2),IF((C57=8),VLOOKUP(P57,'8 лет'!$I$5:$J$79,2),IF((C57=9),VLOOKUP(P57,'9 лет'!$I$5:$J$79,2),IF((C57=10),VLOOKUP(P57,'10 лет'!$I$5:$J$79,2),IF((C57=11),VLOOKUP(P57,'11 лет'!$I$5:$J$79,2),IF((C57=12),VLOOKUP(P57,'12 лет'!$K$5:$L$79,2),IF((C57=13),VLOOKUP(P57,'13 лет'!$K$5:$L$79,2),IF((C57=14),VLOOKUP(P57,'14 лет'!$K$5:$L$79,2),IF((C57=15),VLOOKUP(P57,'15 лет'!$K$5:$L$79,2),IF((C57=16),VLOOKUP(P57,'16 лет'!$K$5:$L$79,2),IF((C57=17),VLOOKUP(P57,'17 лет'!$K$5:$L$79,2),)))))))))))</f>
        <v>62</v>
      </c>
      <c r="R57" s="27">
        <v>1</v>
      </c>
      <c r="S57" s="16">
        <f>IF((C57&lt;=7),VLOOKUP(R57,'7 лет'!$K$5:$L$79,2),IF((C57=8),VLOOKUP(R57,'8 лет'!$K$5:$L$79,2),IF((C57=9),VLOOKUP(R57,'9 лет'!$K$5:$L$79,2),IF((C57=10),VLOOKUP(R57,'10 лет'!$K$5:$L$79,2),IF((C57=11),VLOOKUP(R57,'11 лет'!$K$5:$L$79,2),IF((C57=12),VLOOKUP(R57,'12 лет'!$M$5:$N$79,2),IF((C57=13),VLOOKUP(R57,'13 лет'!$M$5:$N$79,2),IF((C57=14),VLOOKUP(R57,'14 лет'!$M$5:$N$79,2),IF((C57=15),VLOOKUP(R57,'15 лет'!$M$5:$N$79,2),IF((C57=16),VLOOKUP(R57,'16 лет'!$M$5:$N$79,2),IF((C57=17),VLOOKUP(R57,'17 лет'!$M$5:$N$79,2))))))))))))</f>
        <v>20</v>
      </c>
      <c r="T57" s="32">
        <f>SUM(E57+G57+I57+K57+M57+O57+Q57+S57)</f>
        <v>200</v>
      </c>
      <c r="U57" s="4">
        <f>'Личное первенство юноши'!U18</f>
        <v>3</v>
      </c>
      <c r="V57" s="109"/>
      <c r="W57" s="99"/>
      <c r="X57" t="str">
        <f>P50</f>
        <v>Субъект РФ 2</v>
      </c>
    </row>
    <row r="58" spans="1:24" ht="18.75">
      <c r="A58" s="34"/>
      <c r="B58" s="35"/>
      <c r="C58" s="35"/>
      <c r="D58" s="35"/>
      <c r="E58" s="35"/>
      <c r="F58" s="35"/>
      <c r="G58" s="35"/>
      <c r="H58" s="35"/>
      <c r="I58" s="35"/>
      <c r="J58" s="35"/>
      <c r="K58" s="35"/>
      <c r="L58" s="35"/>
      <c r="M58" s="35"/>
      <c r="N58" s="35"/>
      <c r="O58" s="35"/>
      <c r="P58" s="115" t="s">
        <v>285</v>
      </c>
      <c r="Q58" s="115"/>
      <c r="R58" s="115"/>
      <c r="S58" s="116"/>
      <c r="T58" s="113">
        <f ca="1">SUMPRODUCT(LARGE($T$55:$T$57,ROW(INDIRECT("T1:T"&amp;Z17))))</f>
        <v>390</v>
      </c>
      <c r="U58" s="114"/>
      <c r="V58" s="109"/>
      <c r="W58" s="99"/>
    </row>
    <row r="59" spans="1:24" ht="24" customHeight="1">
      <c r="A59" s="123" t="s">
        <v>180</v>
      </c>
      <c r="B59" s="124"/>
      <c r="C59" s="124"/>
      <c r="D59" s="124"/>
      <c r="E59" s="124"/>
      <c r="F59" s="124"/>
      <c r="G59" s="124"/>
      <c r="H59" s="124"/>
      <c r="I59" s="124"/>
      <c r="J59" s="124"/>
      <c r="K59" s="124"/>
      <c r="L59" s="124"/>
      <c r="M59" s="124"/>
      <c r="N59" s="124"/>
      <c r="O59" s="124"/>
      <c r="P59" s="124"/>
      <c r="Q59" s="124"/>
      <c r="R59" s="124"/>
      <c r="S59" s="124"/>
      <c r="T59" s="124"/>
      <c r="U59" s="125"/>
      <c r="V59" s="109"/>
      <c r="W59" s="99"/>
    </row>
    <row r="60" spans="1:24" ht="18.75">
      <c r="A60" s="27">
        <v>1</v>
      </c>
      <c r="B60" s="172" t="s">
        <v>1064</v>
      </c>
      <c r="C60" s="27">
        <v>9</v>
      </c>
      <c r="D60" s="27" t="s">
        <v>1097</v>
      </c>
      <c r="E60" s="16">
        <f>IF((C60&lt;=7),VLOOKUP(D60,'7 лет'!$M$5:$N$78,2),IF((C60=8),VLOOKUP(D60,'8 лет'!$M$5:$N$78,2),IF((C60=9),VLOOKUP(D60,'9 лет'!$M$5:$N$78,2),IF((C60=10),VLOOKUP(D60,'10 лет'!$M$5:$N$78,2),IF((C60=11),VLOOKUP(D60,'11 лет'!$M$5:$N$78,2),IF((C60=12),VLOOKUP(D60,'12 лет'!$O$5:$P$78,2),IF((C60=13),VLOOKUP(D60,'13 лет'!$O$5:$P$78,2),IF((C60=14),VLOOKUP(D60,'14 лет'!$O$5:$P$78,2),IF((C60=15),VLOOKUP(D60,'15 лет'!$O$5:$P$78,2),IF((C60=16),VLOOKUP(D60,'16 лет'!$O$5:$P$78,2),IF((C60=17),VLOOKUP(D60,'17 лет'!$O$5:$P$78,2))))))))))))</f>
        <v>8</v>
      </c>
      <c r="F60" s="27">
        <v>115</v>
      </c>
      <c r="G60" s="16">
        <f>IF((C60&lt;=7),VLOOKUP(F60,'7 лет'!$O$5:$P$79,2),IF((C60=8),VLOOKUP(F60,'8 лет'!$O$5:$P$79,2),IF((C60=9),VLOOKUP(F60,'9 лет'!$O$5:$P$79,2),IF((C60=10),VLOOKUP(F60,'10 лет'!$O$5:$P$79,2),IF((C60=11),VLOOKUP(F60,'11 лет'!$O$5:$P$79,2),IF((C60=12),VLOOKUP(F60,'12 лет'!$Q$5:$R$79,2),IF((C60=13),VLOOKUP(F60,'13 лет'!$Q$5:$R$79,2),IF((C60=14),VLOOKUP(F60,'14 лет'!$Q$5:$R$79,2),IF((C60=15),VLOOKUP(F60,'15 лет'!$Q$5:$R$79,2),IF((C60=16),VLOOKUP(F60,'16 лет'!$Q$5:$R$79,2),IF((C60=17),VLOOKUP(F60,'17 лет'!$Q$5:$R$79,2))))))))))))</f>
        <v>20</v>
      </c>
      <c r="H60" s="27">
        <v>12</v>
      </c>
      <c r="I60" s="16">
        <f>IF((C60&lt;=7),VLOOKUP(H60,'7 лет'!$Q$5:$R$79,2),IF((C60=8),VLOOKUP(H60,'8 лет'!$Q$5:$R$79,2),IF((C60=9),VLOOKUP(H60,'9 лет'!$Q$5:$R$79,2),IF((C60=10),VLOOKUP(H60,'10 лет'!$Q$5:$R$79,2),IF((C60=11),VLOOKUP(H60,'11 лет'!$Q$5:$R$79,2),IF((C60=12),VLOOKUP(H60,'12 лет'!$S$5:$T$79,2),IF((C60=13),VLOOKUP(H60,'13 лет'!$S$5:$T$79,2),IF((C60=14),VLOOKUP(H60,'14 лет'!$S$5:$T$79,2),IF((C60=15),VLOOKUP(H60,'15 лет'!$S$5:$T$79,2),IF((C60=16),VLOOKUP(H60,'16 лет'!$S$5:$T$79,2),IF((C60=17),VLOOKUP(H60,'17 лет'!$S$5:$T$79,2))))))))))))</f>
        <v>29</v>
      </c>
      <c r="J60" s="27">
        <v>7.3</v>
      </c>
      <c r="K60" s="16">
        <f>IF((C60&lt;=7),VLOOKUP(J60,'7 лет'!$S$5:$T$79,2),IF((C60=8),VLOOKUP(J60,'8 лет'!$S$5:$T$79,2),IF((C60=9),VLOOKUP(J60,'9 лет'!$S$5:$T$79,2),IF((C60=10),VLOOKUP(J60,'10 лет'!$S$5:$T$79,2),IF((C60=11),VLOOKUP(J60,'11 лет'!$S$5:$T$79,2),IF((C60=12),VLOOKUP(J60,'12 лет'!$U$5:$V$79,2),IF((C60=13),VLOOKUP(J60,'13 лет'!$U$5:$V$79,2),IF((C60=14),VLOOKUP(J60,'14 лет'!$U$5:$V$79,2),IF(C60&gt;=15,"0")))))))))</f>
        <v>11</v>
      </c>
      <c r="L60" s="27"/>
      <c r="M60" s="16" t="str">
        <f>IF((C60=12),VLOOKUP(L60,'12 лет'!$W$5:$X$85,2),IF((C60=13),VLOOKUP(L60,'13 лет'!$W$5:$X$84,2),IF((C60=14),VLOOKUP(L60,'14 лет'!$W$5:$X$82,2),IF((C60=15),VLOOKUP(L60,'15 лет'!$U$5:$V$82,2),IF((C60=16),VLOOKUP(L60,'16 лет'!$U$5:$V$78,2),IF((C60=17),VLOOKUP(L60,'17 лет'!$U$5:$V$78,2),IF(C60&lt;12,"0")))))))</f>
        <v>0</v>
      </c>
      <c r="N60" s="27"/>
      <c r="O60" s="16" t="str">
        <f>IF((C60=15),VLOOKUP(N60,'15 лет'!$W$5:$X$115,2),IF((C60=16),VLOOKUP(N60,'16 лет'!$W$5:$X$113,2),IF((C60=17),VLOOKUP(N60,'17 лет'!$W$5:$X$113,2),IF(C60&lt;15,"0"))))</f>
        <v>0</v>
      </c>
      <c r="P60" s="11">
        <v>10</v>
      </c>
      <c r="Q60" s="16">
        <f>IF((C60&lt;=7),VLOOKUP(P60,'7 лет'!$U$5:$V$79,2),IF((C60=8),VLOOKUP(P60,'8 лет'!$U$5:$V$79,2),IF((C60=9),VLOOKUP(P60,'9 лет'!$U$5:$V$79,2),IF((C60=10),VLOOKUP(P60,'10 лет'!$U$5:$V$79,2),IF((C60=11),VLOOKUP(P60,'11 лет'!$U$5:$V$79,2),IF((C60=12),VLOOKUP(P60,'12 лет'!$Y$5:$Z$79,2),IF((C60=13),VLOOKUP(P60,'13 лет'!$Y$5:$Z$79,2),IF((C60=14),VLOOKUP(P60,'14 лет'!$Y$5:$Z$79,2),IF((C60=15),VLOOKUP(P60,'15 лет'!$Y$5:$Z$79,2),IF((C60=16),VLOOKUP(P60,'16 лет'!$Y$5:$Z$79,2),IF((C60=17),VLOOKUP(P60,'17 лет'!$Y$5:$Z$79,2))))))))))))</f>
        <v>50</v>
      </c>
      <c r="R60" s="27">
        <v>10</v>
      </c>
      <c r="S60" s="16">
        <f>IF((C60&lt;=7),VLOOKUP(R60,'7 лет'!$W$5:$X$79,2),IF((C60=8),VLOOKUP(R60,'8 лет'!$W$5:$X$79,2),IF((C60=9),VLOOKUP(R60,'9 лет'!$W$5:$X$79,2),IF((C60=10),VLOOKUP(R60,'10 лет'!$W$5:$X$79,2),IF((C60=11),VLOOKUP(R60,'11 лет'!$W$5:$X$79,2),IF((C60=12),VLOOKUP(R60,'12 лет'!$AA$5:$AB$79,2),IF((C60=13),VLOOKUP(R60,'13 лет'!$AA$5:$AB$79,2),IF((C60=14),VLOOKUP(R60,'14 лет'!$AA$5:$AB$79,2),IF((C60=15),VLOOKUP(R60,'15 лет'!$AA$5:$AB$79,2),IF((C60=16),VLOOKUP(R60,'16 лет'!$AA$5:$AB$79,2),IF((C60=17),VLOOKUP(R60,'17 лет'!$AA$5:$AB$79,2))))))))))))</f>
        <v>32</v>
      </c>
      <c r="T60" s="32">
        <f>SUM(E60+G60+I60+K60+M60+O60+Q60+S60)</f>
        <v>150</v>
      </c>
      <c r="U60" s="4">
        <f>'Личное первенство девушки'!U16</f>
        <v>20</v>
      </c>
      <c r="V60" s="109"/>
      <c r="W60" s="99"/>
      <c r="X60" t="str">
        <f>P50</f>
        <v>Субъект РФ 2</v>
      </c>
    </row>
    <row r="61" spans="1:24" ht="18.75">
      <c r="A61" s="27">
        <v>2</v>
      </c>
      <c r="B61" s="172" t="s">
        <v>1065</v>
      </c>
      <c r="C61" s="27">
        <v>9</v>
      </c>
      <c r="D61" s="27" t="s">
        <v>1098</v>
      </c>
      <c r="E61" s="16">
        <f>IF((C61&lt;=7),VLOOKUP(D61,'7 лет'!$M$5:$N$78,2),IF((C61=8),VLOOKUP(D61,'8 лет'!$M$5:$N$78,2),IF((C61=9),VLOOKUP(D61,'9 лет'!$M$5:$N$78,2),IF((C61=10),VLOOKUP(D61,'10 лет'!$M$5:$N$78,2),IF((C61=11),VLOOKUP(D61,'11 лет'!$M$5:$N$78,2),IF((C61=12),VLOOKUP(D61,'12 лет'!$O$5:$P$78,2),IF((C61=13),VLOOKUP(D61,'13 лет'!$O$5:$P$78,2),IF((C61=14),VLOOKUP(D61,'14 лет'!$O$5:$P$78,2),IF((C61=15),VLOOKUP(D61,'15 лет'!$O$5:$P$78,2),IF((C61=16),VLOOKUP(D61,'16 лет'!$O$5:$P$78,2),IF((C61=17),VLOOKUP(D61,'17 лет'!$O$5:$P$78,2))))))))))))</f>
        <v>21</v>
      </c>
      <c r="F61" s="27">
        <v>120</v>
      </c>
      <c r="G61" s="16">
        <f>IF((C61&lt;=7),VLOOKUP(F61,'7 лет'!$O$5:$P$79,2),IF((C61=8),VLOOKUP(F61,'8 лет'!$O$5:$P$79,2),IF((C61=9),VLOOKUP(F61,'9 лет'!$O$5:$P$79,2),IF((C61=10),VLOOKUP(F61,'10 лет'!$O$5:$P$79,2),IF((C61=11),VLOOKUP(F61,'11 лет'!$O$5:$P$79,2),IF((C61=12),VLOOKUP(F61,'12 лет'!$Q$5:$R$79,2),IF((C61=13),VLOOKUP(F61,'13 лет'!$Q$5:$R$79,2),IF((C61=14),VLOOKUP(F61,'14 лет'!$Q$5:$R$79,2),IF((C61=15),VLOOKUP(F61,'15 лет'!$Q$5:$R$79,2),IF((C61=16),VLOOKUP(F61,'16 лет'!$Q$5:$R$79,2),IF((C61=17),VLOOKUP(F61,'17 лет'!$Q$5:$R$79,2))))))))))))</f>
        <v>22</v>
      </c>
      <c r="H61" s="27">
        <v>15</v>
      </c>
      <c r="I61" s="16">
        <f>IF((C61&lt;=7),VLOOKUP(H61,'7 лет'!$Q$5:$R$79,2),IF((C61=8),VLOOKUP(H61,'8 лет'!$Q$5:$R$79,2),IF((C61=9),VLOOKUP(H61,'9 лет'!$Q$5:$R$79,2),IF((C61=10),VLOOKUP(H61,'10 лет'!$Q$5:$R$79,2),IF((C61=11),VLOOKUP(H61,'11 лет'!$Q$5:$R$79,2),IF((C61=12),VLOOKUP(H61,'12 лет'!$S$5:$T$79,2),IF((C61=13),VLOOKUP(H61,'13 лет'!$S$5:$T$79,2),IF((C61=14),VLOOKUP(H61,'14 лет'!$S$5:$T$79,2),IF((C61=15),VLOOKUP(H61,'15 лет'!$S$5:$T$79,2),IF((C61=16),VLOOKUP(H61,'16 лет'!$S$5:$T$79,2),IF((C61=17),VLOOKUP(H61,'17 лет'!$S$5:$T$79,2))))))))))))</f>
        <v>38</v>
      </c>
      <c r="J61" s="27">
        <v>7.4</v>
      </c>
      <c r="K61" s="16">
        <f>IF((C61&lt;=7),VLOOKUP(J61,'7 лет'!$S$5:$T$79,2),IF((C61=8),VLOOKUP(J61,'8 лет'!$S$5:$T$79,2),IF((C61=9),VLOOKUP(J61,'9 лет'!$S$5:$T$79,2),IF((C61=10),VLOOKUP(J61,'10 лет'!$S$5:$T$79,2),IF((C61=11),VLOOKUP(J61,'11 лет'!$S$5:$T$79,2),IF((C61=12),VLOOKUP(J61,'12 лет'!$U$5:$V$79,2),IF((C61=13),VLOOKUP(J61,'13 лет'!$U$5:$V$79,2),IF((C61=14),VLOOKUP(J61,'14 лет'!$U$5:$V$79,2),IF(C61&gt;=15,"0")))))))))</f>
        <v>8</v>
      </c>
      <c r="L61" s="27"/>
      <c r="M61" s="16" t="str">
        <f>IF((C61=12),VLOOKUP(L61,'12 лет'!$W$5:$X$85,2),IF((C61=13),VLOOKUP(L61,'13 лет'!$W$5:$X$84,2),IF((C61=14),VLOOKUP(L61,'14 лет'!$W$5:$X$82,2),IF((C61=15),VLOOKUP(L61,'15 лет'!$U$5:$V$82,2),IF((C61=16),VLOOKUP(L61,'16 лет'!$U$5:$V$78,2),IF((C61=17),VLOOKUP(L61,'17 лет'!$U$5:$V$78,2),IF(C61&lt;12,"0")))))))</f>
        <v>0</v>
      </c>
      <c r="N61" s="27"/>
      <c r="O61" s="16" t="str">
        <f>IF((C61=15),VLOOKUP(N61,'15 лет'!$W$5:$X$115,2),IF((C61=16),VLOOKUP(N61,'16 лет'!$W$5:$X$113,2),IF((C61=17),VLOOKUP(N61,'17 лет'!$W$5:$X$113,2),IF(C61&lt;15,"0"))))</f>
        <v>0</v>
      </c>
      <c r="P61" s="11">
        <v>5</v>
      </c>
      <c r="Q61" s="16">
        <f>IF((C61&lt;=7),VLOOKUP(P61,'7 лет'!$U$5:$V$79,2),IF((C61=8),VLOOKUP(P61,'8 лет'!$U$5:$V$79,2),IF((C61=9),VLOOKUP(P61,'9 лет'!$U$5:$V$79,2),IF((C61=10),VLOOKUP(P61,'10 лет'!$U$5:$V$79,2),IF((C61=11),VLOOKUP(P61,'11 лет'!$U$5:$V$79,2),IF((C61=12),VLOOKUP(P61,'12 лет'!$Y$5:$Z$79,2),IF((C61=13),VLOOKUP(P61,'13 лет'!$Y$5:$Z$79,2),IF((C61=14),VLOOKUP(P61,'14 лет'!$Y$5:$Z$79,2),IF((C61=15),VLOOKUP(P61,'15 лет'!$Y$5:$Z$79,2),IF((C61=16),VLOOKUP(P61,'16 лет'!$Y$5:$Z$79,2),IF((C61=17),VLOOKUP(P61,'17 лет'!$Y$5:$Z$79,2))))))))))))</f>
        <v>32</v>
      </c>
      <c r="R61" s="27">
        <v>5</v>
      </c>
      <c r="S61" s="16">
        <f>IF((C61&lt;=7),VLOOKUP(R61,'7 лет'!$W$5:$X$79,2),IF((C61=8),VLOOKUP(R61,'8 лет'!$W$5:$X$79,2),IF((C61=9),VLOOKUP(R61,'9 лет'!$W$5:$X$79,2),IF((C61=10),VLOOKUP(R61,'10 лет'!$W$5:$X$79,2),IF((C61=11),VLOOKUP(R61,'11 лет'!$W$5:$X$79,2),IF((C61=12),VLOOKUP(R61,'12 лет'!$AA$5:$AB$79,2),IF((C61=13),VLOOKUP(R61,'13 лет'!$AA$5:$AB$79,2),IF((C61=14),VLOOKUP(R61,'14 лет'!$AA$5:$AB$79,2),IF((C61=15),VLOOKUP(R61,'15 лет'!$AA$5:$AB$79,2),IF((C61=16),VLOOKUP(R61,'16 лет'!$AA$5:$AB$79,2),IF((C61=17),VLOOKUP(R61,'17 лет'!$AA$5:$AB$79,2))))))))))))</f>
        <v>18</v>
      </c>
      <c r="T61" s="32">
        <f>SUM(E61+G61+I61+K61+M61+O61+Q61+S61)</f>
        <v>139</v>
      </c>
      <c r="U61" s="4">
        <f>'Личное первенство девушки'!U17</f>
        <v>22</v>
      </c>
      <c r="V61" s="109"/>
      <c r="W61" s="99"/>
      <c r="X61" t="str">
        <f>P50</f>
        <v>Субъект РФ 2</v>
      </c>
    </row>
    <row r="62" spans="1:24" ht="18.75">
      <c r="A62" s="27">
        <v>3</v>
      </c>
      <c r="B62" s="172" t="s">
        <v>1066</v>
      </c>
      <c r="C62" s="27">
        <v>9</v>
      </c>
      <c r="D62" s="27" t="s">
        <v>1100</v>
      </c>
      <c r="E62" s="16">
        <f>IF((C62&lt;=7),VLOOKUP(D62,'7 лет'!$M$5:$N$78,2),IF((C62=8),VLOOKUP(D62,'8 лет'!$M$5:$N$78,2),IF((C62=9),VLOOKUP(D62,'9 лет'!$M$5:$N$78,2),IF((C62=10),VLOOKUP(D62,'10 лет'!$M$5:$N$78,2),IF((C62=11),VLOOKUP(D62,'11 лет'!$M$5:$N$78,2),IF((C62=12),VLOOKUP(D62,'12 лет'!$O$5:$P$78,2),IF((C62=13),VLOOKUP(D62,'13 лет'!$O$5:$P$78,2),IF((C62=14),VLOOKUP(D62,'14 лет'!$O$5:$P$78,2),IF((C62=15),VLOOKUP(D62,'15 лет'!$O$5:$P$78,2),IF((C62=16),VLOOKUP(D62,'16 лет'!$O$5:$P$78,2),IF((C62=17),VLOOKUP(D62,'17 лет'!$O$5:$P$78,2))))))))))))</f>
        <v>21</v>
      </c>
      <c r="F62" s="27">
        <v>117</v>
      </c>
      <c r="G62" s="16">
        <f>IF((C62&lt;=7),VLOOKUP(F62,'7 лет'!$O$5:$P$79,2),IF((C62=8),VLOOKUP(F62,'8 лет'!$O$5:$P$79,2),IF((C62=9),VLOOKUP(F62,'9 лет'!$O$5:$P$79,2),IF((C62=10),VLOOKUP(F62,'10 лет'!$O$5:$P$79,2),IF((C62=11),VLOOKUP(F62,'11 лет'!$O$5:$P$79,2),IF((C62=12),VLOOKUP(F62,'12 лет'!$Q$5:$R$79,2),IF((C62=13),VLOOKUP(F62,'13 лет'!$Q$5:$R$79,2),IF((C62=14),VLOOKUP(F62,'14 лет'!$Q$5:$R$79,2),IF((C62=15),VLOOKUP(F62,'15 лет'!$Q$5:$R$79,2),IF((C62=16),VLOOKUP(F62,'16 лет'!$Q$5:$R$79,2),IF((C62=17),VLOOKUP(F62,'17 лет'!$Q$5:$R$79,2))))))))))))</f>
        <v>21</v>
      </c>
      <c r="H62" s="27">
        <v>14</v>
      </c>
      <c r="I62" s="16">
        <f>IF((C62&lt;=7),VLOOKUP(H62,'7 лет'!$Q$5:$R$79,2),IF((C62=8),VLOOKUP(H62,'8 лет'!$Q$5:$R$79,2),IF((C62=9),VLOOKUP(H62,'9 лет'!$Q$5:$R$79,2),IF((C62=10),VLOOKUP(H62,'10 лет'!$Q$5:$R$79,2),IF((C62=11),VLOOKUP(H62,'11 лет'!$Q$5:$R$79,2),IF((C62=12),VLOOKUP(H62,'12 лет'!$S$5:$T$79,2),IF((C62=13),VLOOKUP(H62,'13 лет'!$S$5:$T$79,2),IF((C62=14),VLOOKUP(H62,'14 лет'!$S$5:$T$79,2),IF((C62=15),VLOOKUP(H62,'15 лет'!$S$5:$T$79,2),IF((C62=16),VLOOKUP(H62,'16 лет'!$S$5:$T$79,2),IF((C62=17),VLOOKUP(H62,'17 лет'!$S$5:$T$79,2))))))))))))</f>
        <v>35</v>
      </c>
      <c r="J62" s="27">
        <v>7.7</v>
      </c>
      <c r="K62" s="16">
        <f>IF((C62&lt;=7),VLOOKUP(J62,'7 лет'!$S$5:$T$79,2),IF((C62=8),VLOOKUP(J62,'8 лет'!$S$5:$T$79,2),IF((C62=9),VLOOKUP(J62,'9 лет'!$S$5:$T$79,2),IF((C62=10),VLOOKUP(J62,'10 лет'!$S$5:$T$79,2),IF((C62=11),VLOOKUP(J62,'11 лет'!$S$5:$T$79,2),IF((C62=12),VLOOKUP(J62,'12 лет'!$U$5:$V$79,2),IF((C62=13),VLOOKUP(J62,'13 лет'!$U$5:$V$79,2),IF((C62=14),VLOOKUP(J62,'14 лет'!$U$5:$V$79,2),IF(C62&gt;=15,"0")))))))))</f>
        <v>1</v>
      </c>
      <c r="L62" s="27"/>
      <c r="M62" s="16" t="str">
        <f>IF((C62=12),VLOOKUP(L62,'12 лет'!$W$5:$X$85,2),IF((C62=13),VLOOKUP(L62,'13 лет'!$W$5:$X$84,2),IF((C62=14),VLOOKUP(L62,'14 лет'!$W$5:$X$82,2),IF((C62=15),VLOOKUP(L62,'15 лет'!$U$5:$V$82,2),IF((C62=16),VLOOKUP(L62,'16 лет'!$U$5:$V$78,2),IF((C62=17),VLOOKUP(L62,'17 лет'!$U$5:$V$78,2),IF(C62&lt;12,"0")))))))</f>
        <v>0</v>
      </c>
      <c r="N62" s="27"/>
      <c r="O62" s="16" t="str">
        <f>IF((C62=15),VLOOKUP(N62,'15 лет'!$W$5:$X$115,2),IF((C62=16),VLOOKUP(N62,'16 лет'!$W$5:$X$113,2),IF((C62=17),VLOOKUP(N62,'17 лет'!$W$5:$X$113,2),IF(C62&lt;15,"0"))))</f>
        <v>0</v>
      </c>
      <c r="P62" s="11">
        <v>15</v>
      </c>
      <c r="Q62" s="16">
        <f>IF((C62&lt;=7),VLOOKUP(P62,'7 лет'!$U$5:$V$79,2),IF((C62=8),VLOOKUP(P62,'8 лет'!$U$5:$V$79,2),IF((C62=9),VLOOKUP(P62,'9 лет'!$U$5:$V$79,2),IF((C62=10),VLOOKUP(P62,'10 лет'!$U$5:$V$79,2),IF((C62=11),VLOOKUP(P62,'11 лет'!$U$5:$V$79,2),IF((C62=12),VLOOKUP(P62,'12 лет'!$Y$5:$Z$79,2),IF((C62=13),VLOOKUP(P62,'13 лет'!$Y$5:$Z$79,2),IF((C62=14),VLOOKUP(P62,'14 лет'!$Y$5:$Z$79,2),IF((C62=15),VLOOKUP(P62,'15 лет'!$Y$5:$Z$79,2),IF((C62=16),VLOOKUP(P62,'16 лет'!$Y$5:$Z$79,2),IF((C62=17),VLOOKUP(P62,'17 лет'!$Y$5:$Z$79,2))))))))))))</f>
        <v>62</v>
      </c>
      <c r="R62" s="27">
        <v>2</v>
      </c>
      <c r="S62" s="16">
        <f>IF((C62&lt;=7),VLOOKUP(R62,'7 лет'!$W$5:$X$79,2),IF((C62=8),VLOOKUP(R62,'8 лет'!$W$5:$X$79,2),IF((C62=9),VLOOKUP(R62,'9 лет'!$W$5:$X$79,2),IF((C62=10),VLOOKUP(R62,'10 лет'!$W$5:$X$79,2),IF((C62=11),VLOOKUP(R62,'11 лет'!$W$5:$X$79,2),IF((C62=12),VLOOKUP(R62,'12 лет'!$AA$5:$AB$79,2),IF((C62=13),VLOOKUP(R62,'13 лет'!$AA$5:$AB$79,2),IF((C62=14),VLOOKUP(R62,'14 лет'!$AA$5:$AB$79,2),IF((C62=15),VLOOKUP(R62,'15 лет'!$AA$5:$AB$79,2),IF((C62=16),VLOOKUP(R62,'16 лет'!$AA$5:$AB$79,2),IF((C62=17),VLOOKUP(R62,'17 лет'!$AA$5:$AB$79,2))))))))))))</f>
        <v>12</v>
      </c>
      <c r="T62" s="32">
        <f>SUM(E62+G62+I62+K62+M62+O62+Q62+S62)</f>
        <v>152</v>
      </c>
      <c r="U62" s="4">
        <f>'Личное первенство девушки'!U18</f>
        <v>18</v>
      </c>
      <c r="V62" s="109"/>
      <c r="W62" s="99"/>
      <c r="X62" t="str">
        <f>P50</f>
        <v>Субъект РФ 2</v>
      </c>
    </row>
    <row r="63" spans="1:24" ht="18.75">
      <c r="A63" s="36"/>
      <c r="B63" s="37"/>
      <c r="C63" s="37"/>
      <c r="D63" s="37"/>
      <c r="E63" s="37"/>
      <c r="F63" s="37"/>
      <c r="G63" s="37"/>
      <c r="H63" s="37"/>
      <c r="I63" s="37"/>
      <c r="J63" s="37"/>
      <c r="K63" s="37"/>
      <c r="L63" s="37"/>
      <c r="M63" s="37"/>
      <c r="N63" s="37"/>
      <c r="O63" s="37"/>
      <c r="P63" s="115" t="s">
        <v>286</v>
      </c>
      <c r="Q63" s="115"/>
      <c r="R63" s="115"/>
      <c r="S63" s="116"/>
      <c r="T63" s="113">
        <f ca="1">SUMPRODUCT(LARGE($T$60:$T$62,ROW(INDIRECT("T1:T"&amp;Z17))))</f>
        <v>302</v>
      </c>
      <c r="U63" s="114"/>
      <c r="V63" s="109"/>
      <c r="W63" s="99"/>
    </row>
    <row r="64" spans="1:24" ht="30" customHeight="1">
      <c r="A64" s="119"/>
      <c r="B64" s="120"/>
      <c r="C64" s="120"/>
      <c r="D64" s="120"/>
      <c r="E64" s="120"/>
      <c r="F64" s="120"/>
      <c r="G64" s="120"/>
      <c r="H64" s="120"/>
      <c r="I64" s="120"/>
      <c r="J64" s="120"/>
      <c r="K64" s="120"/>
      <c r="L64" s="120"/>
      <c r="M64" s="120"/>
      <c r="N64" s="120"/>
      <c r="O64" s="120"/>
      <c r="P64" s="118" t="s">
        <v>287</v>
      </c>
      <c r="Q64" s="118"/>
      <c r="R64" s="118"/>
      <c r="S64" s="118"/>
      <c r="T64" s="139">
        <f ca="1">SUM(T58+T63)</f>
        <v>692</v>
      </c>
      <c r="U64" s="140"/>
      <c r="V64" s="110"/>
      <c r="W64" s="100"/>
    </row>
    <row r="65" spans="1:23">
      <c r="A65" s="14"/>
      <c r="B65" s="14"/>
      <c r="C65" s="14"/>
      <c r="D65" s="14"/>
      <c r="E65" s="14"/>
      <c r="F65" s="14"/>
      <c r="G65" s="14"/>
      <c r="H65" s="14"/>
      <c r="I65" s="14"/>
      <c r="J65" s="14"/>
      <c r="K65" s="14"/>
      <c r="L65" s="14"/>
      <c r="M65" s="14"/>
      <c r="N65" s="14"/>
      <c r="O65" s="14"/>
      <c r="P65" s="14"/>
      <c r="Q65" s="14"/>
      <c r="R65" s="14"/>
      <c r="S65" s="14"/>
      <c r="T65" s="14"/>
    </row>
    <row r="66" spans="1:23">
      <c r="A66" s="15"/>
      <c r="C66" s="15"/>
      <c r="D66" s="15"/>
      <c r="E66" s="15"/>
      <c r="F66" s="15"/>
      <c r="G66" s="15"/>
      <c r="H66" s="15"/>
      <c r="I66" s="15"/>
      <c r="J66" s="15"/>
      <c r="K66" s="14"/>
      <c r="L66" s="14"/>
      <c r="M66" s="15"/>
      <c r="N66" s="15"/>
      <c r="O66" s="15"/>
      <c r="P66" s="15"/>
      <c r="Q66" s="15"/>
      <c r="R66" s="15"/>
      <c r="S66" s="15"/>
      <c r="T66" s="15"/>
    </row>
    <row r="67" spans="1:23">
      <c r="A67" s="15"/>
      <c r="C67" s="15"/>
      <c r="D67" s="15"/>
      <c r="E67" s="15"/>
      <c r="F67" s="15"/>
      <c r="G67" s="15"/>
      <c r="H67" s="15"/>
      <c r="I67" s="15"/>
      <c r="J67" s="15"/>
      <c r="K67" s="14"/>
      <c r="L67" s="14"/>
      <c r="M67" s="15"/>
      <c r="N67" s="15"/>
      <c r="O67" s="15"/>
      <c r="P67" s="15"/>
      <c r="Q67" s="15"/>
      <c r="R67" s="15"/>
      <c r="S67" s="15"/>
      <c r="T67" s="15"/>
    </row>
    <row r="68" spans="1:23" ht="16.5">
      <c r="A68" s="14"/>
      <c r="B68" s="79" t="s">
        <v>181</v>
      </c>
      <c r="C68" s="14"/>
      <c r="D68" s="14"/>
      <c r="E68" s="14"/>
      <c r="F68" s="14"/>
      <c r="G68" s="14"/>
      <c r="H68" s="14"/>
      <c r="I68" s="14"/>
      <c r="J68" s="14"/>
      <c r="K68" s="14"/>
      <c r="L68" s="14"/>
      <c r="M68" s="14"/>
      <c r="N68" s="14"/>
      <c r="O68" s="14"/>
      <c r="P68" s="14"/>
      <c r="Q68" s="14"/>
      <c r="R68" s="14"/>
      <c r="S68" s="14"/>
      <c r="T68" s="14"/>
    </row>
    <row r="69" spans="1:23">
      <c r="A69" s="14"/>
      <c r="B69" s="15"/>
      <c r="C69" s="14"/>
      <c r="D69" s="14"/>
      <c r="E69" s="14"/>
      <c r="F69" s="14"/>
      <c r="G69" s="14"/>
      <c r="H69" s="14"/>
      <c r="I69" s="14"/>
      <c r="J69" s="14"/>
      <c r="K69" s="14"/>
      <c r="L69" s="14"/>
      <c r="M69" s="14"/>
      <c r="N69" s="14"/>
      <c r="O69" s="14"/>
      <c r="P69" s="14"/>
      <c r="Q69" s="14"/>
      <c r="R69" s="14"/>
      <c r="S69" s="14"/>
      <c r="T69" s="14"/>
    </row>
    <row r="70" spans="1:23">
      <c r="A70" s="14"/>
      <c r="B70" s="14"/>
      <c r="C70" s="15"/>
      <c r="D70" s="14"/>
      <c r="E70" s="14"/>
      <c r="F70" s="14"/>
      <c r="G70" s="14"/>
      <c r="H70" s="14"/>
      <c r="I70" s="14"/>
      <c r="J70" s="14"/>
      <c r="K70" s="14"/>
      <c r="L70" s="14"/>
      <c r="M70" s="14"/>
      <c r="N70" s="14"/>
      <c r="O70" s="14"/>
      <c r="P70" s="14"/>
      <c r="Q70" s="14"/>
      <c r="R70" s="14"/>
      <c r="S70" s="14"/>
      <c r="T70" s="14"/>
    </row>
    <row r="71" spans="1:23" ht="16.5">
      <c r="A71" s="14"/>
      <c r="B71" s="79" t="s">
        <v>182</v>
      </c>
      <c r="C71" s="15"/>
      <c r="D71" s="14"/>
      <c r="E71" s="14"/>
      <c r="F71" s="14"/>
      <c r="G71" s="14"/>
      <c r="H71" s="14"/>
      <c r="I71" s="14"/>
      <c r="J71" s="14"/>
      <c r="K71" s="14"/>
      <c r="L71" s="14"/>
      <c r="M71" s="14"/>
      <c r="N71" s="14"/>
      <c r="O71" s="14"/>
      <c r="P71" s="14"/>
      <c r="Q71" s="14"/>
      <c r="R71" s="14"/>
      <c r="S71" s="14"/>
      <c r="T71" s="14"/>
    </row>
    <row r="73" spans="1:23" ht="18.75">
      <c r="A73" s="102" t="s">
        <v>991</v>
      </c>
      <c r="B73" s="102"/>
      <c r="C73" s="102"/>
      <c r="D73" s="102"/>
      <c r="E73" s="102"/>
      <c r="F73" s="102"/>
      <c r="G73" s="102"/>
      <c r="H73" s="102"/>
      <c r="I73" s="102"/>
      <c r="J73" s="102"/>
      <c r="K73" s="102"/>
      <c r="L73" s="102"/>
      <c r="M73" s="102"/>
      <c r="N73" s="102"/>
      <c r="O73" s="102"/>
      <c r="P73" s="102"/>
      <c r="Q73" s="102"/>
      <c r="R73" s="102"/>
      <c r="S73" s="102"/>
      <c r="T73" s="102"/>
      <c r="U73" s="102"/>
      <c r="V73" s="102"/>
      <c r="W73" s="102"/>
    </row>
    <row r="74" spans="1:23" ht="18.75">
      <c r="A74" s="102" t="s">
        <v>990</v>
      </c>
      <c r="B74" s="102"/>
      <c r="C74" s="102"/>
      <c r="D74" s="102"/>
      <c r="E74" s="102"/>
      <c r="F74" s="102"/>
      <c r="G74" s="102"/>
      <c r="H74" s="102"/>
      <c r="I74" s="102"/>
      <c r="J74" s="102"/>
      <c r="K74" s="102"/>
      <c r="L74" s="102"/>
      <c r="M74" s="102"/>
      <c r="N74" s="102"/>
      <c r="O74" s="102"/>
      <c r="P74" s="102"/>
      <c r="Q74" s="102"/>
      <c r="R74" s="102"/>
      <c r="S74" s="102"/>
      <c r="T74" s="102"/>
      <c r="U74" s="102"/>
      <c r="V74" s="102"/>
      <c r="W74" s="102"/>
    </row>
    <row r="76" spans="1:23">
      <c r="A76" s="103" t="s">
        <v>169</v>
      </c>
      <c r="B76" s="103"/>
      <c r="C76" s="103"/>
      <c r="D76" s="103"/>
      <c r="E76" s="103"/>
      <c r="F76" s="103"/>
      <c r="G76" s="103"/>
      <c r="H76" s="103"/>
      <c r="I76" s="103"/>
      <c r="J76" s="103"/>
      <c r="K76" s="103"/>
      <c r="L76" s="103"/>
      <c r="M76" s="103"/>
      <c r="N76" s="103"/>
      <c r="O76" s="103"/>
      <c r="P76" s="103"/>
      <c r="Q76" s="103"/>
      <c r="R76" s="103"/>
      <c r="S76" s="103"/>
      <c r="T76" s="103"/>
      <c r="U76" s="103"/>
      <c r="V76" s="103"/>
      <c r="W76" s="103"/>
    </row>
    <row r="77" spans="1:23">
      <c r="A77" s="43"/>
      <c r="B77" s="43"/>
      <c r="C77" s="43"/>
      <c r="D77" s="43"/>
      <c r="E77" s="43"/>
      <c r="F77" s="43"/>
      <c r="G77" s="43"/>
      <c r="H77" s="43"/>
      <c r="I77" s="43"/>
      <c r="J77" s="43"/>
      <c r="K77" s="43"/>
      <c r="L77" s="43"/>
      <c r="M77" s="43"/>
      <c r="N77" s="43"/>
      <c r="O77" s="43"/>
      <c r="P77" s="43"/>
      <c r="Q77" s="43"/>
      <c r="R77" s="43"/>
      <c r="S77" s="43"/>
      <c r="T77" s="43"/>
      <c r="U77" s="43"/>
      <c r="V77" s="43"/>
      <c r="W77" s="43"/>
    </row>
    <row r="78" spans="1:23" ht="18.75">
      <c r="A78" s="104" t="s">
        <v>1156</v>
      </c>
      <c r="B78" s="104"/>
      <c r="C78" s="104"/>
      <c r="D78" s="104"/>
      <c r="E78" s="104"/>
      <c r="F78" s="104"/>
      <c r="G78" s="104"/>
      <c r="H78" s="104"/>
      <c r="I78" s="104"/>
      <c r="J78" s="104"/>
      <c r="K78" s="104"/>
      <c r="L78" s="104"/>
      <c r="M78" s="104"/>
      <c r="N78" s="104"/>
      <c r="O78" s="104"/>
      <c r="P78" s="104"/>
      <c r="Q78" s="104"/>
      <c r="R78" s="104"/>
      <c r="S78" s="104"/>
      <c r="T78" s="104"/>
      <c r="U78" s="104"/>
      <c r="V78" s="104"/>
      <c r="W78" s="104"/>
    </row>
    <row r="79" spans="1:23" ht="18.75">
      <c r="A79" s="104" t="s">
        <v>989</v>
      </c>
      <c r="B79" s="104"/>
      <c r="C79" s="104"/>
      <c r="D79" s="104"/>
      <c r="E79" s="104"/>
      <c r="F79" s="104"/>
      <c r="G79" s="104"/>
      <c r="H79" s="104"/>
      <c r="I79" s="104"/>
      <c r="J79" s="104"/>
      <c r="K79" s="104"/>
      <c r="L79" s="104"/>
      <c r="M79" s="104"/>
      <c r="N79" s="104"/>
      <c r="O79" s="104"/>
      <c r="P79" s="104"/>
      <c r="Q79" s="104"/>
      <c r="R79" s="104"/>
      <c r="S79" s="104"/>
      <c r="T79" s="104"/>
      <c r="U79" s="104"/>
      <c r="V79" s="104"/>
      <c r="W79" s="104"/>
    </row>
    <row r="80" spans="1:23" ht="18.75">
      <c r="A80" s="105" t="s">
        <v>1058</v>
      </c>
      <c r="B80" s="105"/>
      <c r="C80" s="105"/>
      <c r="D80" s="105"/>
      <c r="E80" s="105"/>
      <c r="F80" s="105"/>
      <c r="G80" s="105"/>
      <c r="H80" s="105"/>
      <c r="I80" s="105"/>
      <c r="J80" s="105"/>
      <c r="K80" s="105"/>
      <c r="L80" s="105"/>
      <c r="M80" s="105"/>
      <c r="N80" s="105"/>
      <c r="O80" s="105"/>
      <c r="P80" s="105"/>
      <c r="Q80" s="105"/>
      <c r="R80" s="105"/>
      <c r="S80" s="105"/>
      <c r="T80" s="105"/>
      <c r="U80" s="105"/>
      <c r="V80" s="105"/>
      <c r="W80" s="105"/>
    </row>
    <row r="81" spans="1:24" ht="18.75">
      <c r="A81" s="50"/>
      <c r="B81" s="50"/>
      <c r="C81" s="50"/>
      <c r="D81" s="50"/>
      <c r="E81" s="50"/>
      <c r="F81" s="50"/>
      <c r="G81" s="50"/>
      <c r="H81" s="50"/>
      <c r="I81" s="50"/>
      <c r="J81" s="50"/>
      <c r="K81" s="50"/>
      <c r="L81" s="50"/>
      <c r="M81" s="50"/>
      <c r="N81" s="50"/>
      <c r="O81" s="50"/>
      <c r="P81" s="50"/>
      <c r="Q81" s="50"/>
      <c r="R81" s="50"/>
      <c r="S81" s="50"/>
      <c r="T81" s="50"/>
      <c r="U81" s="50"/>
      <c r="V81" s="50"/>
    </row>
    <row r="82" spans="1:24">
      <c r="A82" s="10"/>
      <c r="B82" s="10"/>
      <c r="C82" s="10"/>
      <c r="D82" s="10"/>
      <c r="E82" s="10"/>
      <c r="F82" s="10"/>
      <c r="G82" s="10"/>
      <c r="H82" s="10"/>
      <c r="I82" s="10"/>
      <c r="J82" s="10"/>
      <c r="K82" s="10"/>
      <c r="L82" s="10"/>
      <c r="M82" s="10"/>
      <c r="N82" s="10"/>
      <c r="O82" s="10"/>
      <c r="P82" s="10"/>
      <c r="Q82" s="10"/>
      <c r="R82" s="10"/>
      <c r="S82" s="10"/>
      <c r="T82" s="10"/>
    </row>
    <row r="83" spans="1:24" ht="18.75">
      <c r="A83" s="106" t="s">
        <v>992</v>
      </c>
      <c r="B83" s="106"/>
      <c r="C83" s="47"/>
      <c r="D83" s="47"/>
      <c r="E83" s="47"/>
      <c r="F83" s="47"/>
      <c r="G83" s="47"/>
      <c r="H83" s="47"/>
      <c r="I83" s="47"/>
      <c r="J83" s="47"/>
      <c r="K83" s="47"/>
      <c r="L83" s="47"/>
      <c r="M83" s="47"/>
      <c r="N83" s="47"/>
      <c r="O83" s="47"/>
      <c r="P83" s="47"/>
      <c r="Q83" s="47"/>
      <c r="R83" s="47"/>
      <c r="S83" s="47"/>
      <c r="T83" s="47"/>
    </row>
    <row r="84" spans="1:24" ht="18.75">
      <c r="A84" s="106" t="s">
        <v>993</v>
      </c>
      <c r="B84" s="106"/>
      <c r="C84" s="42"/>
      <c r="D84" s="42"/>
      <c r="E84" s="42"/>
      <c r="F84" s="42"/>
      <c r="G84" s="42"/>
      <c r="H84" s="42"/>
      <c r="I84" s="42"/>
      <c r="J84" s="42"/>
      <c r="K84" s="42"/>
      <c r="L84" s="42"/>
      <c r="M84" s="42"/>
      <c r="N84" s="42"/>
      <c r="O84" s="42"/>
      <c r="P84" s="42"/>
      <c r="Q84" s="42"/>
      <c r="R84" s="42"/>
      <c r="S84" s="42"/>
      <c r="T84" s="42"/>
    </row>
    <row r="85" spans="1:24" ht="18.75">
      <c r="A85" s="106"/>
      <c r="B85" s="106"/>
      <c r="D85" s="47"/>
      <c r="E85" s="47"/>
      <c r="F85" s="47"/>
      <c r="G85" s="47"/>
      <c r="H85" s="47"/>
      <c r="I85" s="47"/>
      <c r="J85" s="47"/>
      <c r="K85" s="47"/>
      <c r="L85" s="47"/>
      <c r="M85" s="47"/>
      <c r="N85" s="47"/>
      <c r="O85" s="47"/>
      <c r="P85" s="47"/>
      <c r="Q85" s="47"/>
      <c r="R85" s="47"/>
      <c r="S85" s="47"/>
      <c r="T85" s="47"/>
    </row>
    <row r="86" spans="1:24" ht="18.75">
      <c r="A86" s="107" t="s">
        <v>1068</v>
      </c>
      <c r="B86" s="107"/>
      <c r="C86" s="107"/>
      <c r="D86" s="107"/>
      <c r="E86" s="107"/>
      <c r="F86" s="107"/>
      <c r="G86" s="107"/>
      <c r="H86" s="107"/>
      <c r="I86" s="107"/>
      <c r="J86" s="107"/>
      <c r="K86" s="107"/>
      <c r="L86" s="107"/>
      <c r="M86" s="107"/>
      <c r="N86" s="107"/>
      <c r="O86" s="107"/>
      <c r="P86" s="129" t="s">
        <v>282</v>
      </c>
      <c r="Q86" s="129"/>
      <c r="R86" s="129"/>
      <c r="S86" s="129"/>
      <c r="T86" s="129"/>
      <c r="U86" s="129"/>
      <c r="V86" s="129"/>
    </row>
    <row r="87" spans="1:24">
      <c r="A87" s="28"/>
      <c r="B87" s="28"/>
      <c r="C87" s="28"/>
      <c r="D87" s="28"/>
      <c r="E87" s="28"/>
      <c r="F87" s="28"/>
      <c r="G87" s="28"/>
      <c r="H87" s="28"/>
      <c r="I87" s="28"/>
      <c r="J87" s="28"/>
      <c r="K87" s="28"/>
      <c r="L87" s="28"/>
      <c r="M87" s="28"/>
      <c r="N87" s="28"/>
      <c r="O87" s="28"/>
      <c r="P87" s="28"/>
      <c r="Q87" s="28"/>
      <c r="R87" s="28"/>
      <c r="S87" s="28"/>
      <c r="T87" s="28"/>
    </row>
    <row r="88" spans="1:24" ht="24.75" customHeight="1">
      <c r="A88" s="117" t="s">
        <v>170</v>
      </c>
      <c r="B88" s="117"/>
      <c r="C88" s="117"/>
      <c r="D88" s="117"/>
      <c r="E88" s="117"/>
      <c r="F88" s="117"/>
      <c r="G88" s="117"/>
      <c r="H88" s="117"/>
      <c r="I88" s="117"/>
      <c r="J88" s="117"/>
      <c r="K88" s="117"/>
      <c r="L88" s="117"/>
      <c r="M88" s="117"/>
      <c r="N88" s="117"/>
      <c r="O88" s="117"/>
      <c r="P88" s="117"/>
      <c r="Q88" s="117"/>
      <c r="R88" s="117"/>
      <c r="S88" s="117"/>
      <c r="T88" s="126" t="s">
        <v>178</v>
      </c>
      <c r="U88" s="101" t="s">
        <v>284</v>
      </c>
      <c r="V88" s="101" t="s">
        <v>288</v>
      </c>
      <c r="W88" s="101" t="s">
        <v>1006</v>
      </c>
    </row>
    <row r="89" spans="1:24" ht="66" customHeight="1">
      <c r="A89" s="101" t="s">
        <v>171</v>
      </c>
      <c r="B89" s="117" t="s">
        <v>172</v>
      </c>
      <c r="C89" s="101" t="s">
        <v>173</v>
      </c>
      <c r="D89" s="101" t="s">
        <v>174</v>
      </c>
      <c r="E89" s="101"/>
      <c r="F89" s="101" t="s">
        <v>175</v>
      </c>
      <c r="G89" s="101"/>
      <c r="H89" s="101" t="s">
        <v>176</v>
      </c>
      <c r="I89" s="101"/>
      <c r="J89" s="101" t="s">
        <v>994</v>
      </c>
      <c r="K89" s="101"/>
      <c r="L89" s="175" t="s">
        <v>995</v>
      </c>
      <c r="M89" s="176"/>
      <c r="N89" s="175" t="s">
        <v>996</v>
      </c>
      <c r="O89" s="176"/>
      <c r="P89" s="101" t="s">
        <v>7</v>
      </c>
      <c r="Q89" s="101"/>
      <c r="R89" s="101" t="s">
        <v>177</v>
      </c>
      <c r="S89" s="101"/>
      <c r="T89" s="127"/>
      <c r="U89" s="101"/>
      <c r="V89" s="101"/>
      <c r="W89" s="101"/>
    </row>
    <row r="90" spans="1:24" ht="16.5">
      <c r="A90" s="101"/>
      <c r="B90" s="117"/>
      <c r="C90" s="101"/>
      <c r="D90" s="49" t="s">
        <v>179</v>
      </c>
      <c r="E90" s="51" t="s">
        <v>3</v>
      </c>
      <c r="F90" s="49" t="s">
        <v>179</v>
      </c>
      <c r="G90" s="51" t="s">
        <v>3</v>
      </c>
      <c r="H90" s="49" t="s">
        <v>179</v>
      </c>
      <c r="I90" s="51" t="s">
        <v>3</v>
      </c>
      <c r="J90" s="49" t="s">
        <v>179</v>
      </c>
      <c r="K90" s="51" t="s">
        <v>3</v>
      </c>
      <c r="L90" s="49" t="s">
        <v>179</v>
      </c>
      <c r="M90" s="51" t="s">
        <v>3</v>
      </c>
      <c r="N90" s="49" t="s">
        <v>179</v>
      </c>
      <c r="O90" s="51" t="s">
        <v>3</v>
      </c>
      <c r="P90" s="49" t="s">
        <v>179</v>
      </c>
      <c r="Q90" s="51" t="s">
        <v>3</v>
      </c>
      <c r="R90" s="49" t="s">
        <v>179</v>
      </c>
      <c r="S90" s="51" t="s">
        <v>3</v>
      </c>
      <c r="T90" s="128"/>
      <c r="U90" s="101"/>
      <c r="V90" s="101"/>
      <c r="W90" s="101"/>
    </row>
    <row r="91" spans="1:24" ht="18.75">
      <c r="A91" s="27">
        <v>1</v>
      </c>
      <c r="B91" s="77" t="s">
        <v>1082</v>
      </c>
      <c r="C91" s="27">
        <v>9</v>
      </c>
      <c r="D91" s="27" t="s">
        <v>1089</v>
      </c>
      <c r="E91" s="16">
        <f>IF((C91&lt;=7),VLOOKUP(D91,'7 лет'!$A$5:$B$78,2),IF((C91=8),VLOOKUP(D91,'8 лет'!$A$5:$B$78,2),IF((C91=9),VLOOKUP(D91,'9 лет'!$A$5:$B$78,2),IF((C91=10),VLOOKUP(D91,'10 лет'!$A$5:$B$78,2),IF((C91=11),VLOOKUP(D91,'11 лет'!$A$5:$B$78,2),IF((C91=12),VLOOKUP(D91,'12 лет'!$A$5:$B$78,2),IF((C91=13),VLOOKUP(D91,'13 лет'!$A$5:$B$78,2),IF((C91=14),VLOOKUP(D91,'14 лет'!$A$5:$B$78,2),IF((C91=15),VLOOKUP(D91,'15 лет'!$A$5:$B$78,2),IF((C91=16),VLOOKUP(D91,'16 лет'!$A$5:$B$78,2),IF((C91=17),VLOOKUP(D91,'17 лет'!$A$5:$B$78,2))))))))))))</f>
        <v>14</v>
      </c>
      <c r="F91" s="27">
        <v>142</v>
      </c>
      <c r="G91" s="16">
        <f>IF((C91&lt;=7),VLOOKUP(F91,'7 лет'!$C$5:$D$79,2),IF((C91=8),VLOOKUP(F91,'8 лет'!$C$5:$D$79,2),IF((C91=9),VLOOKUP(F91,'9 лет'!$C$5:$D$79,2),IF((C91=10),VLOOKUP(F91,'10 лет'!$C$5:$D$79,2),IF((C91=11),VLOOKUP(F91,'11 лет'!$C$5:$D$79,2),IF((C91=12),VLOOKUP(F91,'12 лет'!$C$5:$D$79,2),IF((C91=13),VLOOKUP(F91,'13 лет'!$C$5:$D$79,2),IF((C91=14),VLOOKUP(F91,'14 лет'!$C$5:$D$79,2),IF((C91=15),VLOOKUP(F91,'15 лет'!$C$5:$D$79,2),IF((C91=16),VLOOKUP(F91,'16 лет'!$C$5:$D$79,2),IF((C91=17),VLOOKUP(F91,'17 лет'!$C$5:$D$79,2))))))))))))</f>
        <v>26</v>
      </c>
      <c r="H91" s="27">
        <v>24</v>
      </c>
      <c r="I91" s="16">
        <f>IF((C91&lt;=7),VLOOKUP(H91,'7 лет'!$E$5:$F$79,2),IF((C91=8),VLOOKUP(H91,'8 лет'!$E$5:$F$79,2),IF((C91=9),VLOOKUP(H91,'9 лет'!$E$5:$F$79,2),IF((C91=10),VLOOKUP(H91,'10 лет'!$E$5:$F$79,2),IF((C91=11),VLOOKUP(H91,'11 лет'!$E$5:$F$79,2),IF((C91=12),VLOOKUP(H91,'12 лет'!$E$5:$F$79,2),IF((C91=13),VLOOKUP(H91,'13 лет'!$E$5:$F$79,2),IF((C91=14),VLOOKUP(H91,'14 лет'!$E$5:$F$79,2),IF((C91=15),VLOOKUP(H91,'15 лет'!$E$5:$F$79,2),IF((C91=16),VLOOKUP(H91,'16 лет'!$E$5:$F$79,2),IF((C91=17),VLOOKUP(H91,'17 лет'!$E$5:$F$79,2))))))))))))</f>
        <v>55</v>
      </c>
      <c r="J91" s="27">
        <v>6.5</v>
      </c>
      <c r="K91" s="16">
        <f>IF((C91&lt;=7),VLOOKUP(J91,'7 лет'!$G$5:$H$79,2),IF((C91=8),VLOOKUP(J91,'8 лет'!$G$5:$H$79,2),IF((C91=9),VLOOKUP(J91,'9 лет'!$G$5:$H$79,2),IF((C91=10),VLOOKUP(J91,'10 лет'!$G$5:$H$79,2),IF((C91=11),VLOOKUP(J91,'11 лет'!$G$5:$H$79,2),IF((C91=12),VLOOKUP(J91,'12 лет'!$G$5:$H$79,2),IF((C91=13),VLOOKUP(J91,'13 лет'!$G$5:$H$79,2),IF((C91=14),VLOOKUP(J91,'14 лет'!$G$5:$H$79,2),IF(C91&gt;=15,"0")))))))))</f>
        <v>26</v>
      </c>
      <c r="L91" s="27"/>
      <c r="M91" s="16" t="str">
        <f>IF((C91=12),VLOOKUP(L91,'12 лет'!$I$5:$J$81,2),IF((C91=13),VLOOKUP(L91,'13 лет'!$I$5:$J$81,2),IF((C91=14),VLOOKUP(L91,'14 лет'!$I$5:$J$80,2),IF((C91=15),VLOOKUP(L91,'15 лет'!$G$5:$H$82,2),IF((C91=16),VLOOKUP(L91,'16 лет'!$G$5:$H$81,2),IF((C91=17),VLOOKUP(L91,'17 лет'!$G$5:$H$81,2),IF(C91&lt;12,"0")))))))</f>
        <v>0</v>
      </c>
      <c r="N91" s="27">
        <v>19.100000000000001</v>
      </c>
      <c r="O91" s="16" t="str">
        <f>IF((C91=15),VLOOKUP(N91,'15 лет'!$I$5:$J$100,2),IF((C91=16),VLOOKUP(N91,'16 лет'!$I$5:$J$94,2),IF((C91=17),VLOOKUP(N91,'17 лет'!$I$5:$J$97,2),IF(C91&lt;15,"0"))))</f>
        <v>0</v>
      </c>
      <c r="P91" s="11">
        <v>-3</v>
      </c>
      <c r="Q91" s="16">
        <f>IF((C91&lt;=7),VLOOKUP(P91,'7 лет'!$I$5:$J$79,2),IF((C91=8),VLOOKUP(P91,'8 лет'!$I$5:$J$79,2),IF((C91=9),VLOOKUP(P91,'9 лет'!$I$5:$J$79,2),IF((C91=10),VLOOKUP(P91,'10 лет'!$I$5:$J$79,2),IF((C91=11),VLOOKUP(P91,'11 лет'!$I$5:$J$79,2),IF((C91=12),VLOOKUP(P91,'12 лет'!$K$5:$L$79,2),IF((C91=13),VLOOKUP(P91,'13 лет'!$K$5:$L$79,2),IF((C91=14),VLOOKUP(P91,'14 лет'!$K$5:$L$79,2),IF((C91=15),VLOOKUP(P91,'15 лет'!$K$5:$L$79,2),IF((C91=16),VLOOKUP(P91,'16 лет'!$K$5:$L$79,2),IF((C91=17),VLOOKUP(P91,'17 лет'!$K$5:$L$79,2),)))))))))))</f>
        <v>18</v>
      </c>
      <c r="R91" s="27">
        <v>1</v>
      </c>
      <c r="S91" s="16">
        <f>IF((C91&lt;=7),VLOOKUP(R91,'7 лет'!$K$5:$L$79,2),IF((C91=8),VLOOKUP(R91,'8 лет'!$K$5:$L$79,2),IF((C91=9),VLOOKUP(R91,'9 лет'!$K$5:$L$79,2),IF((C91=10),VLOOKUP(R91,'10 лет'!$K$5:$L$79,2),IF((C91=11),VLOOKUP(R91,'11 лет'!$K$5:$L$79,2),IF((C91=12),VLOOKUP(R91,'12 лет'!$M$5:$N$79,2),IF((C91=13),VLOOKUP(R91,'13 лет'!$M$5:$N$79,2),IF((C91=14),VLOOKUP(R91,'14 лет'!$M$5:$N$79,2),IF((C91=15),VLOOKUP(R91,'15 лет'!$M$5:$N$79,2),IF((C91=16),VLOOKUP(R91,'16 лет'!$M$5:$N$79,2),IF((C91=17),VLOOKUP(R91,'17 лет'!$M$5:$N$79,2))))))))))))</f>
        <v>20</v>
      </c>
      <c r="T91" s="32">
        <f>SUM(E91+G91+I91+K91+M91+O91+Q91+S91)</f>
        <v>159</v>
      </c>
      <c r="U91" s="4">
        <f>'Личное первенство юноши'!U19</f>
        <v>9</v>
      </c>
      <c r="V91" s="108">
        <f ca="1">'Командный зачет'!G12</f>
        <v>3</v>
      </c>
      <c r="W91" s="98">
        <v>1</v>
      </c>
      <c r="X91" t="str">
        <f>P86</f>
        <v>Субъект РФ 3</v>
      </c>
    </row>
    <row r="92" spans="1:24" ht="18.75">
      <c r="A92" s="27">
        <v>2</v>
      </c>
      <c r="B92" s="77" t="s">
        <v>1083</v>
      </c>
      <c r="C92" s="27">
        <v>9</v>
      </c>
      <c r="D92" s="27" t="s">
        <v>1091</v>
      </c>
      <c r="E92" s="16">
        <f>IF((C92&lt;=7),VLOOKUP(D92,'7 лет'!$A$5:$B$78,2),IF((C92=8),VLOOKUP(D92,'8 лет'!$A$5:$B$78,2),IF((C92=9),VLOOKUP(D92,'9 лет'!$A$5:$B$78,2),IF((C92=10),VLOOKUP(D92,'10 лет'!$A$5:$B$78,2),IF((C92=11),VLOOKUP(D92,'11 лет'!$A$5:$B$78,2),IF((C92=12),VLOOKUP(D92,'12 лет'!$A$5:$B$78,2),IF((C92=13),VLOOKUP(D92,'13 лет'!$A$5:$B$78,2),IF((C92=14),VLOOKUP(D92,'14 лет'!$A$5:$B$78,2),IF((C92=15),VLOOKUP(D92,'15 лет'!$A$5:$B$78,2),IF((C92=16),VLOOKUP(D92,'16 лет'!$A$5:$B$78,2),IF((C92=17),VLOOKUP(D92,'17 лет'!$A$5:$B$78,2))))))))))))</f>
        <v>14</v>
      </c>
      <c r="F92" s="27">
        <v>130</v>
      </c>
      <c r="G92" s="16">
        <f>IF((C92&lt;=7),VLOOKUP(F92,'7 лет'!$C$5:$D$79,2),IF((C92=8),VLOOKUP(F92,'8 лет'!$C$5:$D$79,2),IF((C92=9),VLOOKUP(F92,'9 лет'!$C$5:$D$79,2),IF((C92=10),VLOOKUP(F92,'10 лет'!$C$5:$D$79,2),IF((C92=11),VLOOKUP(F92,'11 лет'!$C$5:$D$79,2),IF((C92=12),VLOOKUP(F92,'12 лет'!$C$5:$D$79,2),IF((C92=13),VLOOKUP(F92,'13 лет'!$C$5:$D$79,2),IF((C92=14),VLOOKUP(F92,'14 лет'!$C$5:$D$79,2),IF((C92=15),VLOOKUP(F92,'15 лет'!$C$5:$D$79,2),IF((C92=16),VLOOKUP(F92,'16 лет'!$C$5:$D$79,2),IF((C92=17),VLOOKUP(F92,'17 лет'!$C$5:$D$79,2))))))))))))</f>
        <v>20</v>
      </c>
      <c r="H92" s="27">
        <v>23</v>
      </c>
      <c r="I92" s="16">
        <f>IF((C92&lt;=7),VLOOKUP(H92,'7 лет'!$E$5:$F$79,2),IF((C92=8),VLOOKUP(H92,'8 лет'!$E$5:$F$79,2),IF((C92=9),VLOOKUP(H92,'9 лет'!$E$5:$F$79,2),IF((C92=10),VLOOKUP(H92,'10 лет'!$E$5:$F$79,2),IF((C92=11),VLOOKUP(H92,'11 лет'!$E$5:$F$79,2),IF((C92=12),VLOOKUP(H92,'12 лет'!$E$5:$F$79,2),IF((C92=13),VLOOKUP(H92,'13 лет'!$E$5:$F$79,2),IF((C92=14),VLOOKUP(H92,'14 лет'!$E$5:$F$79,2),IF((C92=15),VLOOKUP(H92,'15 лет'!$E$5:$F$79,2),IF((C92=16),VLOOKUP(H92,'16 лет'!$E$5:$F$79,2),IF((C92=17),VLOOKUP(H92,'17 лет'!$E$5:$F$79,2))))))))))))</f>
        <v>53</v>
      </c>
      <c r="J92" s="27">
        <v>7.1</v>
      </c>
      <c r="K92" s="16">
        <f>IF((C92&lt;=7),VLOOKUP(J92,'7 лет'!$G$5:$H$79,2),IF((C92=8),VLOOKUP(J92,'8 лет'!$G$5:$H$79,2),IF((C92=9),VLOOKUP(J92,'9 лет'!$G$5:$H$79,2),IF((C92=10),VLOOKUP(J92,'10 лет'!$G$5:$H$79,2),IF((C92=11),VLOOKUP(J92,'11 лет'!$G$5:$H$79,2),IF((C92=12),VLOOKUP(J92,'12 лет'!$G$5:$H$79,2),IF((C92=13),VLOOKUP(J92,'13 лет'!$G$5:$H$79,2),IF((C92=14),VLOOKUP(J92,'14 лет'!$G$5:$H$79,2),IF(C92&gt;=15,"0")))))))))</f>
        <v>8</v>
      </c>
      <c r="L92" s="27"/>
      <c r="M92" s="16" t="str">
        <f>IF((C92=12),VLOOKUP(L92,'12 лет'!$I$5:$J$81,2),IF((C92=13),VLOOKUP(L92,'13 лет'!$I$5:$J$81,2),IF((C92=14),VLOOKUP(L92,'14 лет'!$I$5:$J$80,2),IF((C92=15),VLOOKUP(L92,'15 лет'!$G$5:$H$82,2),IF((C92=16),VLOOKUP(L92,'16 лет'!$G$5:$H$81,2),IF((C92=17),VLOOKUP(L92,'17 лет'!$G$5:$H$81,2),IF(C92&lt;12,"0")))))))</f>
        <v>0</v>
      </c>
      <c r="N92" s="27"/>
      <c r="O92" s="16" t="str">
        <f>IF((C92=15),VLOOKUP(N92,'15 лет'!$I$5:$J$100,2),IF((C92=16),VLOOKUP(N92,'16 лет'!$I$5:$J$94,2),IF((C92=17),VLOOKUP(N92,'17 лет'!$I$5:$J$97,2),IF(C92&lt;15,"0"))))</f>
        <v>0</v>
      </c>
      <c r="P92" s="11">
        <v>-4</v>
      </c>
      <c r="Q92" s="16">
        <f>IF((C92&lt;=7),VLOOKUP(P92,'7 лет'!$I$5:$J$79,2),IF((C92=8),VLOOKUP(P92,'8 лет'!$I$5:$J$79,2),IF((C92=9),VLOOKUP(P92,'9 лет'!$I$5:$J$79,2),IF((C92=10),VLOOKUP(P92,'10 лет'!$I$5:$J$79,2),IF((C92=11),VLOOKUP(P92,'11 лет'!$I$5:$J$79,2),IF((C92=12),VLOOKUP(P92,'12 лет'!$K$5:$L$79,2),IF((C92=13),VLOOKUP(P92,'13 лет'!$K$5:$L$79,2),IF((C92=14),VLOOKUP(P92,'14 лет'!$K$5:$L$79,2),IF((C92=15),VLOOKUP(P92,'15 лет'!$K$5:$L$79,2),IF((C92=16),VLOOKUP(P92,'16 лет'!$K$5:$L$79,2),IF((C92=17),VLOOKUP(P92,'17 лет'!$K$5:$L$79,2),)))))))))))</f>
        <v>14</v>
      </c>
      <c r="R92" s="27">
        <v>0</v>
      </c>
      <c r="S92" s="16">
        <f>IF((C92&lt;=7),VLOOKUP(R92,'7 лет'!$K$5:$L$79,2),IF((C92=8),VLOOKUP(R92,'8 лет'!$K$5:$L$79,2),IF((C92=9),VLOOKUP(R92,'9 лет'!$K$5:$L$79,2),IF((C92=10),VLOOKUP(R92,'10 лет'!$K$5:$L$79,2),IF((C92=11),VLOOKUP(R92,'11 лет'!$K$5:$L$79,2),IF((C92=12),VLOOKUP(R92,'12 лет'!$M$5:$N$79,2),IF((C92=13),VLOOKUP(R92,'13 лет'!$M$5:$N$79,2),IF((C92=14),VLOOKUP(R92,'14 лет'!$M$5:$N$79,2),IF((C92=15),VLOOKUP(R92,'15 лет'!$M$5:$N$79,2),IF((C92=16),VLOOKUP(R92,'16 лет'!$M$5:$N$79,2),IF((C92=17),VLOOKUP(R92,'17 лет'!$M$5:$N$79,2))))))))))))</f>
        <v>0</v>
      </c>
      <c r="T92" s="32">
        <f>SUM(E92+G92+I92+K92+M92+O92+Q92+S92)</f>
        <v>109</v>
      </c>
      <c r="U92" s="4">
        <f>'Личное первенство юноши'!U20</f>
        <v>23</v>
      </c>
      <c r="V92" s="109"/>
      <c r="W92" s="99"/>
      <c r="X92" t="str">
        <f>P86</f>
        <v>Субъект РФ 3</v>
      </c>
    </row>
    <row r="93" spans="1:24" ht="18.75">
      <c r="A93" s="27">
        <v>3</v>
      </c>
      <c r="B93" s="77" t="s">
        <v>1084</v>
      </c>
      <c r="C93" s="27">
        <v>9</v>
      </c>
      <c r="D93" s="27" t="s">
        <v>1092</v>
      </c>
      <c r="E93" s="16">
        <f>IF((C93&lt;=7),VLOOKUP(D93,'7 лет'!$A$5:$B$78,2),IF((C93=8),VLOOKUP(D93,'8 лет'!$A$5:$B$78,2),IF((C93=9),VLOOKUP(D93,'9 лет'!$A$5:$B$78,2),IF((C93=10),VLOOKUP(D93,'10 лет'!$A$5:$B$78,2),IF((C93=11),VLOOKUP(D93,'11 лет'!$A$5:$B$78,2),IF((C93=12),VLOOKUP(D93,'12 лет'!$A$5:$B$78,2),IF((C93=13),VLOOKUP(D93,'13 лет'!$A$5:$B$78,2),IF((C93=14),VLOOKUP(D93,'14 лет'!$A$5:$B$78,2),IF((C93=15),VLOOKUP(D93,'15 лет'!$A$5:$B$78,2),IF((C93=16),VLOOKUP(D93,'16 лет'!$A$5:$B$78,2),IF((C93=17),VLOOKUP(D93,'17 лет'!$A$5:$B$78,2))))))))))))</f>
        <v>14</v>
      </c>
      <c r="F93" s="27">
        <v>126</v>
      </c>
      <c r="G93" s="16">
        <f>IF((C93&lt;=7),VLOOKUP(F93,'7 лет'!$C$5:$D$79,2),IF((C93=8),VLOOKUP(F93,'8 лет'!$C$5:$D$79,2),IF((C93=9),VLOOKUP(F93,'9 лет'!$C$5:$D$79,2),IF((C93=10),VLOOKUP(F93,'10 лет'!$C$5:$D$79,2),IF((C93=11),VLOOKUP(F93,'11 лет'!$C$5:$D$79,2),IF((C93=12),VLOOKUP(F93,'12 лет'!$C$5:$D$79,2),IF((C93=13),VLOOKUP(F93,'13 лет'!$C$5:$D$79,2),IF((C93=14),VLOOKUP(F93,'14 лет'!$C$5:$D$79,2),IF((C93=15),VLOOKUP(F93,'15 лет'!$C$5:$D$79,2),IF((C93=16),VLOOKUP(F93,'16 лет'!$C$5:$D$79,2),IF((C93=17),VLOOKUP(F93,'17 лет'!$C$5:$D$79,2))))))))))))</f>
        <v>18</v>
      </c>
      <c r="H93" s="27">
        <v>14</v>
      </c>
      <c r="I93" s="16">
        <f>IF((C93&lt;=7),VLOOKUP(H93,'7 лет'!$E$5:$F$79,2),IF((C93=8),VLOOKUP(H93,'8 лет'!$E$5:$F$79,2),IF((C93=9),VLOOKUP(H93,'9 лет'!$E$5:$F$79,2),IF((C93=10),VLOOKUP(H93,'10 лет'!$E$5:$F$79,2),IF((C93=11),VLOOKUP(H93,'11 лет'!$E$5:$F$79,2),IF((C93=12),VLOOKUP(H93,'12 лет'!$E$5:$F$79,2),IF((C93=13),VLOOKUP(H93,'13 лет'!$E$5:$F$79,2),IF((C93=14),VLOOKUP(H93,'14 лет'!$E$5:$F$79,2),IF((C93=15),VLOOKUP(H93,'15 лет'!$E$5:$F$79,2),IF((C93=16),VLOOKUP(H93,'16 лет'!$E$5:$F$79,2),IF((C93=17),VLOOKUP(H93,'17 лет'!$E$5:$F$79,2))))))))))))</f>
        <v>28</v>
      </c>
      <c r="J93" s="27">
        <v>6.7</v>
      </c>
      <c r="K93" s="16">
        <f>IF((C93&lt;=7),VLOOKUP(J93,'7 лет'!$G$5:$H$79,2),IF((C93=8),VLOOKUP(J93,'8 лет'!$G$5:$H$79,2),IF((C93=9),VLOOKUP(J93,'9 лет'!$G$5:$H$79,2),IF((C93=10),VLOOKUP(J93,'10 лет'!$G$5:$H$79,2),IF((C93=11),VLOOKUP(J93,'11 лет'!$G$5:$H$79,2),IF((C93=12),VLOOKUP(J93,'12 лет'!$G$5:$H$79,2),IF((C93=13),VLOOKUP(J93,'13 лет'!$G$5:$H$79,2),IF((C93=14),VLOOKUP(J93,'14 лет'!$G$5:$H$79,2),IF(C93&gt;=15,"0")))))))))</f>
        <v>20</v>
      </c>
      <c r="L93" s="27"/>
      <c r="M93" s="16" t="str">
        <f>IF((C93=12),VLOOKUP(L93,'12 лет'!$I$5:$J$81,2),IF((C93=13),VLOOKUP(L93,'13 лет'!$I$5:$J$81,2),IF((C93=14),VLOOKUP(L93,'14 лет'!$I$5:$J$80,2),IF((C93=15),VLOOKUP(L93,'15 лет'!$G$5:$H$82,2),IF((C93=16),VLOOKUP(L93,'16 лет'!$G$5:$H$81,2),IF((C93=17),VLOOKUP(L93,'17 лет'!$G$5:$H$81,2),IF(C93&lt;12,"0")))))))</f>
        <v>0</v>
      </c>
      <c r="N93" s="27"/>
      <c r="O93" s="16" t="str">
        <f>IF((C93=15),VLOOKUP(N93,'15 лет'!$I$5:$J$100,2),IF((C93=16),VLOOKUP(N93,'16 лет'!$I$5:$J$94,2),IF((C93=17),VLOOKUP(N93,'17 лет'!$I$5:$J$97,2),IF(C93&lt;15,"0"))))</f>
        <v>0</v>
      </c>
      <c r="P93" s="11">
        <v>5</v>
      </c>
      <c r="Q93" s="16">
        <f>IF((C93&lt;=7),VLOOKUP(P93,'7 лет'!$I$5:$J$79,2),IF((C93=8),VLOOKUP(P93,'8 лет'!$I$5:$J$79,2),IF((C93=9),VLOOKUP(P93,'9 лет'!$I$5:$J$79,2),IF((C93=10),VLOOKUP(P93,'10 лет'!$I$5:$J$79,2),IF((C93=11),VLOOKUP(P93,'11 лет'!$I$5:$J$79,2),IF((C93=12),VLOOKUP(P93,'12 лет'!$K$5:$L$79,2),IF((C93=13),VLOOKUP(P93,'13 лет'!$K$5:$L$79,2),IF((C93=14),VLOOKUP(P93,'14 лет'!$K$5:$L$79,2),IF((C93=15),VLOOKUP(P93,'15 лет'!$K$5:$L$79,2),IF((C93=16),VLOOKUP(P93,'16 лет'!$K$5:$L$79,2),IF((C93=17),VLOOKUP(P93,'17 лет'!$K$5:$L$79,2),)))))))))))</f>
        <v>50</v>
      </c>
      <c r="R93" s="27">
        <v>1</v>
      </c>
      <c r="S93" s="16">
        <f>IF((C93&lt;=7),VLOOKUP(R93,'7 лет'!$K$5:$L$79,2),IF((C93=8),VLOOKUP(R93,'8 лет'!$K$5:$L$79,2),IF((C93=9),VLOOKUP(R93,'9 лет'!$K$5:$L$79,2),IF((C93=10),VLOOKUP(R93,'10 лет'!$K$5:$L$79,2),IF((C93=11),VLOOKUP(R93,'11 лет'!$K$5:$L$79,2),IF((C93=12),VLOOKUP(R93,'12 лет'!$M$5:$N$79,2),IF((C93=13),VLOOKUP(R93,'13 лет'!$M$5:$N$79,2),IF((C93=14),VLOOKUP(R93,'14 лет'!$M$5:$N$79,2),IF((C93=15),VLOOKUP(R93,'15 лет'!$M$5:$N$79,2),IF((C93=16),VLOOKUP(R93,'16 лет'!$M$5:$N$79,2),IF((C93=17),VLOOKUP(R93,'17 лет'!$M$5:$N$79,2))))))))))))</f>
        <v>20</v>
      </c>
      <c r="T93" s="32">
        <f>SUM(E93+G93+I93+K93+M93+O93+Q93+S93)</f>
        <v>150</v>
      </c>
      <c r="U93" s="4">
        <f>'Личное первенство юноши'!U21</f>
        <v>13</v>
      </c>
      <c r="V93" s="109"/>
      <c r="W93" s="99"/>
      <c r="X93" t="str">
        <f>P86</f>
        <v>Субъект РФ 3</v>
      </c>
    </row>
    <row r="94" spans="1:24" ht="18.75">
      <c r="A94" s="111"/>
      <c r="B94" s="112"/>
      <c r="C94" s="112"/>
      <c r="D94" s="112"/>
      <c r="E94" s="112"/>
      <c r="F94" s="112"/>
      <c r="G94" s="112"/>
      <c r="H94" s="112"/>
      <c r="I94" s="112"/>
      <c r="J94" s="112"/>
      <c r="K94" s="112"/>
      <c r="L94" s="112"/>
      <c r="M94" s="112"/>
      <c r="N94" s="112"/>
      <c r="O94" s="112"/>
      <c r="P94" s="115" t="s">
        <v>285</v>
      </c>
      <c r="Q94" s="115"/>
      <c r="R94" s="115"/>
      <c r="S94" s="116"/>
      <c r="T94" s="113">
        <f ca="1">SUMPRODUCT(LARGE($T$91:$T$93,ROW(INDIRECT("T1:T"&amp;Z17))))</f>
        <v>309</v>
      </c>
      <c r="U94" s="114"/>
      <c r="V94" s="109"/>
      <c r="W94" s="99"/>
    </row>
    <row r="95" spans="1:24" ht="24.75" customHeight="1">
      <c r="A95" s="123" t="s">
        <v>180</v>
      </c>
      <c r="B95" s="124"/>
      <c r="C95" s="124"/>
      <c r="D95" s="124"/>
      <c r="E95" s="124"/>
      <c r="F95" s="124"/>
      <c r="G95" s="124"/>
      <c r="H95" s="124"/>
      <c r="I95" s="124"/>
      <c r="J95" s="124"/>
      <c r="K95" s="124"/>
      <c r="L95" s="124"/>
      <c r="M95" s="124"/>
      <c r="N95" s="124"/>
      <c r="O95" s="124"/>
      <c r="P95" s="124"/>
      <c r="Q95" s="124"/>
      <c r="R95" s="124"/>
      <c r="S95" s="124"/>
      <c r="T95" s="124"/>
      <c r="U95" s="125"/>
      <c r="V95" s="109"/>
      <c r="W95" s="99"/>
    </row>
    <row r="96" spans="1:24" ht="18.75">
      <c r="A96" s="27">
        <v>1</v>
      </c>
      <c r="B96" s="77" t="s">
        <v>1085</v>
      </c>
      <c r="C96" s="27">
        <v>9</v>
      </c>
      <c r="D96" s="27" t="s">
        <v>1090</v>
      </c>
      <c r="E96" s="16">
        <f>IF((C96&lt;=7),VLOOKUP(D96,'7 лет'!$M$5:$N$78,2),IF((C96=8),VLOOKUP(D96,'8 лет'!$M$5:$N$78,2),IF((C96=9),VLOOKUP(D96,'9 лет'!$M$5:$N$78,2),IF((C96=10),VLOOKUP(D96,'10 лет'!$M$5:$N$78,2),IF((C96=11),VLOOKUP(D96,'11 лет'!$M$5:$N$78,2),IF((C96=12),VLOOKUP(D96,'12 лет'!$O$5:$P$78,2),IF((C96=13),VLOOKUP(D96,'13 лет'!$O$5:$P$78,2),IF((C96=14),VLOOKUP(D96,'14 лет'!$O$5:$P$78,2),IF((C96=15),VLOOKUP(D96,'15 лет'!$O$5:$P$78,2),IF((C96=16),VLOOKUP(D96,'16 лет'!$O$5:$P$78,2),IF((C96=17),VLOOKUP(D96,'17 лет'!$O$5:$P$78,2))))))))))))</f>
        <v>21</v>
      </c>
      <c r="F96" s="27">
        <v>152</v>
      </c>
      <c r="G96" s="16">
        <f>IF((C96&lt;=7),VLOOKUP(F96,'7 лет'!$O$5:$P$79,2),IF((C96=8),VLOOKUP(F96,'8 лет'!$O$5:$P$79,2),IF((C96=9),VLOOKUP(F96,'9 лет'!$O$5:$P$79,2),IF((C96=10),VLOOKUP(F96,'10 лет'!$O$5:$P$79,2),IF((C96=11),VLOOKUP(F96,'11 лет'!$O$5:$P$79,2),IF((C96=12),VLOOKUP(F96,'12 лет'!$Q$5:$R$79,2),IF((C96=13),VLOOKUP(F96,'13 лет'!$Q$5:$R$79,2),IF((C96=14),VLOOKUP(F96,'14 лет'!$Q$5:$R$79,2),IF((C96=15),VLOOKUP(F96,'15 лет'!$Q$5:$R$79,2),IF((C96=16),VLOOKUP(F96,'16 лет'!$Q$5:$R$79,2),IF((C96=17),VLOOKUP(F96,'17 лет'!$Q$5:$R$79,2))))))))))))</f>
        <v>47</v>
      </c>
      <c r="H96" s="27">
        <v>24</v>
      </c>
      <c r="I96" s="16">
        <f>IF((C96&lt;=7),VLOOKUP(H96,'7 лет'!$Q$5:$R$79,2),IF((C96=8),VLOOKUP(H96,'8 лет'!$Q$5:$R$79,2),IF((C96=9),VLOOKUP(H96,'9 лет'!$Q$5:$R$79,2),IF((C96=10),VLOOKUP(H96,'10 лет'!$Q$5:$R$79,2),IF((C96=11),VLOOKUP(H96,'11 лет'!$Q$5:$R$79,2),IF((C96=12),VLOOKUP(H96,'12 лет'!$S$5:$T$79,2),IF((C96=13),VLOOKUP(H96,'13 лет'!$S$5:$T$79,2),IF((C96=14),VLOOKUP(H96,'14 лет'!$S$5:$T$79,2),IF((C96=15),VLOOKUP(H96,'15 лет'!$S$5:$T$79,2),IF((C96=16),VLOOKUP(H96,'16 лет'!$S$5:$T$79,2),IF((C96=17),VLOOKUP(H96,'17 лет'!$S$5:$T$79,2))))))))))))</f>
        <v>61</v>
      </c>
      <c r="J96" s="27">
        <v>6.2</v>
      </c>
      <c r="K96" s="16">
        <f>IF((C96&lt;=7),VLOOKUP(J96,'7 лет'!$S$5:$T$79,2),IF((C96=8),VLOOKUP(J96,'8 лет'!$S$5:$T$79,2),IF((C96=9),VLOOKUP(J96,'9 лет'!$S$5:$T$79,2),IF((C96=10),VLOOKUP(J96,'10 лет'!$S$5:$T$79,2),IF((C96=11),VLOOKUP(J96,'11 лет'!$S$5:$T$79,2),IF((C96=12),VLOOKUP(J96,'12 лет'!$U$5:$V$79,2),IF((C96=13),VLOOKUP(J96,'13 лет'!$U$5:$V$79,2),IF((C96=14),VLOOKUP(J96,'14 лет'!$U$5:$V$79,2),IF(C96&gt;=15,"0")))))))))</f>
        <v>50</v>
      </c>
      <c r="L96" s="27"/>
      <c r="M96" s="16" t="str">
        <f>IF((C96=12),VLOOKUP(L96,'12 лет'!$W$5:$X$85,2),IF((C96=13),VLOOKUP(L96,'13 лет'!$W$5:$X$84,2),IF((C96=14),VLOOKUP(L96,'14 лет'!$W$5:$X$82,2),IF((C96=15),VLOOKUP(L96,'15 лет'!$U$5:$V$82,2),IF((C96=16),VLOOKUP(L96,'16 лет'!$U$5:$V$78,2),IF((C96=17),VLOOKUP(L96,'17 лет'!$U$5:$V$78,2),IF(C96&lt;12,"0")))))))</f>
        <v>0</v>
      </c>
      <c r="N96" s="27"/>
      <c r="O96" s="16" t="str">
        <f>IF((C96=15),VLOOKUP(N96,'15 лет'!$W$5:$X$115,2),IF((C96=16),VLOOKUP(N96,'16 лет'!$W$5:$X$113,2),IF((C96=17),VLOOKUP(N96,'17 лет'!$W$5:$X$113,2),IF(C96&lt;15,"0"))))</f>
        <v>0</v>
      </c>
      <c r="P96" s="11">
        <v>-2</v>
      </c>
      <c r="Q96" s="16">
        <f>IF((C96&lt;=7),VLOOKUP(P96,'7 лет'!$U$5:$V$79,2),IF((C96=8),VLOOKUP(P96,'8 лет'!$U$5:$V$79,2),IF((C96=9),VLOOKUP(P96,'9 лет'!$U$5:$V$79,2),IF((C96=10),VLOOKUP(P96,'10 лет'!$U$5:$V$79,2),IF((C96=11),VLOOKUP(P96,'11 лет'!$U$5:$V$79,2),IF((C96=12),VLOOKUP(P96,'12 лет'!$Y$5:$Z$79,2),IF((C96=13),VLOOKUP(P96,'13 лет'!$Y$5:$Z$79,2),IF((C96=14),VLOOKUP(P96,'14 лет'!$Y$5:$Z$79,2),IF((C96=15),VLOOKUP(P96,'15 лет'!$Y$5:$Z$79,2),IF((C96=16),VLOOKUP(P96,'16 лет'!$Y$5:$Z$79,2),IF((C96=17),VLOOKUP(P96,'17 лет'!$Y$5:$Z$79,2))))))))))))</f>
        <v>11</v>
      </c>
      <c r="R96" s="27">
        <v>10</v>
      </c>
      <c r="S96" s="16">
        <f>IF((C96&lt;=7),VLOOKUP(R96,'7 лет'!$W$5:$X$79,2),IF((C96=8),VLOOKUP(R96,'8 лет'!$W$5:$X$79,2),IF((C96=9),VLOOKUP(R96,'9 лет'!$W$5:$X$79,2),IF((C96=10),VLOOKUP(R96,'10 лет'!$W$5:$X$79,2),IF((C96=11),VLOOKUP(R96,'11 лет'!$W$5:$X$79,2),IF((C96=12),VLOOKUP(R96,'12 лет'!$AA$5:$AB$79,2),IF((C96=13),VLOOKUP(R96,'13 лет'!$AA$5:$AB$79,2),IF((C96=14),VLOOKUP(R96,'14 лет'!$AA$5:$AB$79,2),IF((C96=15),VLOOKUP(R96,'15 лет'!$AA$5:$AB$79,2),IF((C96=16),VLOOKUP(R96,'16 лет'!$AA$5:$AB$79,2),IF((C96=17),VLOOKUP(R96,'17 лет'!$AA$5:$AB$79,2))))))))))))</f>
        <v>32</v>
      </c>
      <c r="T96" s="33">
        <f>SUM(E96+G96+I96+K96+M96+O96+Q96+S96)</f>
        <v>222</v>
      </c>
      <c r="U96" s="4">
        <f>'Личное первенство девушки'!U19</f>
        <v>2</v>
      </c>
      <c r="V96" s="109"/>
      <c r="W96" s="99"/>
      <c r="X96" t="str">
        <f>P86</f>
        <v>Субъект РФ 3</v>
      </c>
    </row>
    <row r="97" spans="1:24" ht="18.75">
      <c r="A97" s="27">
        <v>2</v>
      </c>
      <c r="B97" s="77" t="s">
        <v>1086</v>
      </c>
      <c r="C97" s="27">
        <v>10</v>
      </c>
      <c r="D97" s="27" t="s">
        <v>1088</v>
      </c>
      <c r="E97" s="16">
        <f>IF((C97&lt;=7),VLOOKUP(D97,'7 лет'!$M$5:$N$78,2),IF((C97=8),VLOOKUP(D97,'8 лет'!$M$5:$N$78,2),IF((C97=9),VLOOKUP(D97,'9 лет'!$M$5:$N$78,2),IF((C97=10),VLOOKUP(D97,'10 лет'!$M$5:$N$78,2),IF((C97=11),VLOOKUP(D97,'11 лет'!$M$5:$N$78,2),IF((C97=12),VLOOKUP(D97,'12 лет'!$O$5:$P$78,2),IF((C97=13),VLOOKUP(D97,'13 лет'!$O$5:$P$78,2),IF((C97=14),VLOOKUP(D97,'14 лет'!$O$5:$P$78,2),IF((C97=15),VLOOKUP(D97,'15 лет'!$O$5:$P$78,2),IF((C97=16),VLOOKUP(D97,'16 лет'!$O$5:$P$78,2),IF((C97=17),VLOOKUP(D97,'17 лет'!$O$5:$P$78,2))))))))))))</f>
        <v>40</v>
      </c>
      <c r="F97" s="27">
        <v>140</v>
      </c>
      <c r="G97" s="16">
        <f>IF((C97&lt;=7),VLOOKUP(F97,'7 лет'!$O$5:$P$79,2),IF((C97=8),VLOOKUP(F97,'8 лет'!$O$5:$P$79,2),IF((C97=9),VLOOKUP(F97,'9 лет'!$O$5:$P$79,2),IF((C97=10),VLOOKUP(F97,'10 лет'!$O$5:$P$79,2),IF((C97=11),VLOOKUP(F97,'11 лет'!$O$5:$P$79,2),IF((C97=12),VLOOKUP(F97,'12 лет'!$Q$5:$R$79,2),IF((C97=13),VLOOKUP(F97,'13 лет'!$Q$5:$R$79,2),IF((C97=14),VLOOKUP(F97,'14 лет'!$Q$5:$R$79,2),IF((C97=15),VLOOKUP(F97,'15 лет'!$Q$5:$R$79,2),IF((C97=16),VLOOKUP(F97,'16 лет'!$Q$5:$R$79,2),IF((C97=17),VLOOKUP(F97,'17 лет'!$Q$5:$R$79,2))))))))))))</f>
        <v>25</v>
      </c>
      <c r="H97" s="27">
        <v>21</v>
      </c>
      <c r="I97" s="16">
        <f>IF((C97&lt;=7),VLOOKUP(H97,'7 лет'!$Q$5:$R$79,2),IF((C97=8),VLOOKUP(H97,'8 лет'!$Q$5:$R$79,2),IF((C97=9),VLOOKUP(H97,'9 лет'!$Q$5:$R$79,2),IF((C97=10),VLOOKUP(H97,'10 лет'!$Q$5:$R$79,2),IF((C97=11),VLOOKUP(H97,'11 лет'!$Q$5:$R$79,2),IF((C97=12),VLOOKUP(H97,'12 лет'!$S$5:$T$79,2),IF((C97=13),VLOOKUP(H97,'13 лет'!$S$5:$T$79,2),IF((C97=14),VLOOKUP(H97,'14 лет'!$S$5:$T$79,2),IF((C97=15),VLOOKUP(H97,'15 лет'!$S$5:$T$79,2),IF((C97=16),VLOOKUP(H97,'16 лет'!$S$5:$T$79,2),IF((C97=17),VLOOKUP(H97,'17 лет'!$S$5:$T$79,2))))))))))))</f>
        <v>41</v>
      </c>
      <c r="J97" s="27">
        <v>7</v>
      </c>
      <c r="K97" s="16">
        <f>IF((C97&lt;=7),VLOOKUP(J97,'7 лет'!$S$5:$T$79,2),IF((C97=8),VLOOKUP(J97,'8 лет'!$S$5:$T$79,2),IF((C97=9),VLOOKUP(J97,'9 лет'!$S$5:$T$79,2),IF((C97=10),VLOOKUP(J97,'10 лет'!$S$5:$T$79,2),IF((C97=11),VLOOKUP(J97,'11 лет'!$S$5:$T$79,2),IF((C97=12),VLOOKUP(J97,'12 лет'!$U$5:$V$79,2),IF((C97=13),VLOOKUP(J97,'13 лет'!$U$5:$V$79,2),IF((C97=14),VLOOKUP(J97,'14 лет'!$U$5:$V$79,2),IF(C97&gt;=15,"0")))))))))</f>
        <v>14</v>
      </c>
      <c r="L97" s="27"/>
      <c r="M97" s="16" t="str">
        <f>IF((C97=12),VLOOKUP(L97,'12 лет'!$W$5:$X$85,2),IF((C97=13),VLOOKUP(L97,'13 лет'!$W$5:$X$84,2),IF((C97=14),VLOOKUP(L97,'14 лет'!$W$5:$X$82,2),IF((C97=15),VLOOKUP(L97,'15 лет'!$U$5:$V$82,2),IF((C97=16),VLOOKUP(L97,'16 лет'!$U$5:$V$78,2),IF((C97=17),VLOOKUP(L97,'17 лет'!$U$5:$V$78,2),IF(C97&lt;12,"0")))))))</f>
        <v>0</v>
      </c>
      <c r="N97" s="27"/>
      <c r="O97" s="16" t="str">
        <f>IF((C97=15),VLOOKUP(N97,'15 лет'!$W$5:$X$115,2),IF((C97=16),VLOOKUP(N97,'16 лет'!$W$5:$X$113,2),IF((C97=17),VLOOKUP(N97,'17 лет'!$W$5:$X$113,2),IF(C97&lt;15,"0"))))</f>
        <v>0</v>
      </c>
      <c r="P97" s="11">
        <v>16</v>
      </c>
      <c r="Q97" s="16">
        <f>IF((C97&lt;=7),VLOOKUP(P97,'7 лет'!$U$5:$V$79,2),IF((C97=8),VLOOKUP(P97,'8 лет'!$U$5:$V$79,2),IF((C97=9),VLOOKUP(P97,'9 лет'!$U$5:$V$79,2),IF((C97=10),VLOOKUP(P97,'10 лет'!$U$5:$V$79,2),IF((C97=11),VLOOKUP(P97,'11 лет'!$U$5:$V$79,2),IF((C97=12),VLOOKUP(P97,'12 лет'!$Y$5:$Z$79,2),IF((C97=13),VLOOKUP(P97,'13 лет'!$Y$5:$Z$79,2),IF((C97=14),VLOOKUP(P97,'14 лет'!$Y$5:$Z$79,2),IF((C97=15),VLOOKUP(P97,'15 лет'!$Y$5:$Z$79,2),IF((C97=16),VLOOKUP(P97,'16 лет'!$Y$5:$Z$79,2),IF((C97=17),VLOOKUP(P97,'17 лет'!$Y$5:$Z$79,2))))))))))))</f>
        <v>56</v>
      </c>
      <c r="R97" s="27">
        <v>8</v>
      </c>
      <c r="S97" s="16">
        <f>IF((C97&lt;=7),VLOOKUP(R97,'7 лет'!$W$5:$X$79,2),IF((C97=8),VLOOKUP(R97,'8 лет'!$W$5:$X$79,2),IF((C97=9),VLOOKUP(R97,'9 лет'!$W$5:$X$79,2),IF((C97=10),VLOOKUP(R97,'10 лет'!$W$5:$X$79,2),IF((C97=11),VLOOKUP(R97,'11 лет'!$W$5:$X$79,2),IF((C97=12),VLOOKUP(R97,'12 лет'!$AA$5:$AB$79,2),IF((C97=13),VLOOKUP(R97,'13 лет'!$AA$5:$AB$79,2),IF((C97=14),VLOOKUP(R97,'14 лет'!$AA$5:$AB$79,2),IF((C97=15),VLOOKUP(R97,'15 лет'!$AA$5:$AB$79,2),IF((C97=16),VLOOKUP(R97,'16 лет'!$AA$5:$AB$79,2),IF((C97=17),VLOOKUP(R97,'17 лет'!$AA$5:$AB$79,2))))))))))))</f>
        <v>22</v>
      </c>
      <c r="T97" s="33">
        <f>SUM(E97+G97+I97+K97+M97+O97+Q97+S97)</f>
        <v>198</v>
      </c>
      <c r="U97" s="4">
        <f>'Личное первенство девушки'!U20</f>
        <v>7</v>
      </c>
      <c r="V97" s="109"/>
      <c r="W97" s="99"/>
      <c r="X97" t="str">
        <f>P86</f>
        <v>Субъект РФ 3</v>
      </c>
    </row>
    <row r="98" spans="1:24" ht="18.75">
      <c r="A98" s="27">
        <v>3</v>
      </c>
      <c r="B98" s="77" t="s">
        <v>1087</v>
      </c>
      <c r="C98" s="27">
        <v>9</v>
      </c>
      <c r="D98" s="27" t="s">
        <v>1093</v>
      </c>
      <c r="E98" s="16">
        <f>IF((C98&lt;=7),VLOOKUP(D98,'7 лет'!$M$5:$N$78,2),IF((C98=8),VLOOKUP(D98,'8 лет'!$M$5:$N$78,2),IF((C98=9),VLOOKUP(D98,'9 лет'!$M$5:$N$78,2),IF((C98=10),VLOOKUP(D98,'10 лет'!$M$5:$N$78,2),IF((C98=11),VLOOKUP(D98,'11 лет'!$M$5:$N$78,2),IF((C98=12),VLOOKUP(D98,'12 лет'!$O$5:$P$78,2),IF((C98=13),VLOOKUP(D98,'13 лет'!$O$5:$P$78,2),IF((C98=14),VLOOKUP(D98,'14 лет'!$O$5:$P$78,2),IF((C98=15),VLOOKUP(D98,'15 лет'!$O$5:$P$78,2),IF((C98=16),VLOOKUP(D98,'16 лет'!$O$5:$P$78,2),IF((C98=17),VLOOKUP(D98,'17 лет'!$O$5:$P$78,2))))))))))))</f>
        <v>8</v>
      </c>
      <c r="F98" s="27">
        <v>120</v>
      </c>
      <c r="G98" s="16">
        <f>IF((C98&lt;=7),VLOOKUP(F98,'7 лет'!$O$5:$P$79,2),IF((C98=8),VLOOKUP(F98,'8 лет'!$O$5:$P$79,2),IF((C98=9),VLOOKUP(F98,'9 лет'!$O$5:$P$79,2),IF((C98=10),VLOOKUP(F98,'10 лет'!$O$5:$P$79,2),IF((C98=11),VLOOKUP(F98,'11 лет'!$O$5:$P$79,2),IF((C98=12),VLOOKUP(F98,'12 лет'!$Q$5:$R$79,2),IF((C98=13),VLOOKUP(F98,'13 лет'!$Q$5:$R$79,2),IF((C98=14),VLOOKUP(F98,'14 лет'!$Q$5:$R$79,2),IF((C98=15),VLOOKUP(F98,'15 лет'!$Q$5:$R$79,2),IF((C98=16),VLOOKUP(F98,'16 лет'!$Q$5:$R$79,2),IF((C98=17),VLOOKUP(F98,'17 лет'!$Q$5:$R$79,2))))))))))))</f>
        <v>22</v>
      </c>
      <c r="H98" s="27">
        <v>20</v>
      </c>
      <c r="I98" s="16">
        <f>IF((C98&lt;=7),VLOOKUP(H98,'7 лет'!$Q$5:$R$79,2),IF((C98=8),VLOOKUP(H98,'8 лет'!$Q$5:$R$79,2),IF((C98=9),VLOOKUP(H98,'9 лет'!$Q$5:$R$79,2),IF((C98=10),VLOOKUP(H98,'10 лет'!$Q$5:$R$79,2),IF((C98=11),VLOOKUP(H98,'11 лет'!$Q$5:$R$79,2),IF((C98=12),VLOOKUP(H98,'12 лет'!$S$5:$T$79,2),IF((C98=13),VLOOKUP(H98,'13 лет'!$S$5:$T$79,2),IF((C98=14),VLOOKUP(H98,'14 лет'!$S$5:$T$79,2),IF((C98=15),VLOOKUP(H98,'15 лет'!$S$5:$T$79,2),IF((C98=16),VLOOKUP(H98,'16 лет'!$S$5:$T$79,2),IF((C98=17),VLOOKUP(H98,'17 лет'!$S$5:$T$79,2))))))))))))</f>
        <v>53</v>
      </c>
      <c r="J98" s="27">
        <v>6.9</v>
      </c>
      <c r="K98" s="16">
        <f>IF((C98&lt;=7),VLOOKUP(J98,'7 лет'!$S$5:$T$79,2),IF((C98=8),VLOOKUP(J98,'8 лет'!$S$5:$T$79,2),IF((C98=9),VLOOKUP(J98,'9 лет'!$S$5:$T$79,2),IF((C98=10),VLOOKUP(J98,'10 лет'!$S$5:$T$79,2),IF((C98=11),VLOOKUP(J98,'11 лет'!$S$5:$T$79,2),IF((C98=12),VLOOKUP(J98,'12 лет'!$U$5:$V$79,2),IF((C98=13),VLOOKUP(J98,'13 лет'!$U$5:$V$79,2),IF((C98=14),VLOOKUP(J98,'14 лет'!$U$5:$V$79,2),IF(C98&gt;=15,"0")))))))))</f>
        <v>23</v>
      </c>
      <c r="L98" s="27"/>
      <c r="M98" s="16" t="str">
        <f>IF((C98=12),VLOOKUP(L98,'12 лет'!$W$5:$X$85,2),IF((C98=13),VLOOKUP(L98,'13 лет'!$W$5:$X$84,2),IF((C98=14),VLOOKUP(L98,'14 лет'!$W$5:$X$82,2),IF((C98=15),VLOOKUP(L98,'15 лет'!$U$5:$V$82,2),IF((C98=16),VLOOKUP(L98,'16 лет'!$U$5:$V$78,2),IF((C98=17),VLOOKUP(L98,'17 лет'!$U$5:$V$78,2),IF(C98&lt;12,"0")))))))</f>
        <v>0</v>
      </c>
      <c r="N98" s="27"/>
      <c r="O98" s="16" t="str">
        <f>IF((C98=15),VLOOKUP(N98,'15 лет'!$W$5:$X$115,2),IF((C98=16),VLOOKUP(N98,'16 лет'!$W$5:$X$113,2),IF((C98=17),VLOOKUP(N98,'17 лет'!$W$5:$X$113,2),IF(C98&lt;15,"0"))))</f>
        <v>0</v>
      </c>
      <c r="P98" s="11">
        <v>9</v>
      </c>
      <c r="Q98" s="16">
        <f>IF((C98&lt;=7),VLOOKUP(P98,'7 лет'!$U$5:$V$79,2),IF((C98=8),VLOOKUP(P98,'8 лет'!$U$5:$V$79,2),IF((C98=9),VLOOKUP(P98,'9 лет'!$U$5:$V$79,2),IF((C98=10),VLOOKUP(P98,'10 лет'!$U$5:$V$79,2),IF((C98=11),VLOOKUP(P98,'11 лет'!$U$5:$V$79,2),IF((C98=12),VLOOKUP(P98,'12 лет'!$Y$5:$Z$79,2),IF((C98=13),VLOOKUP(P98,'13 лет'!$Y$5:$Z$79,2),IF((C98=14),VLOOKUP(P98,'14 лет'!$Y$5:$Z$79,2),IF((C98=15),VLOOKUP(P98,'15 лет'!$Y$5:$Z$79,2),IF((C98=16),VLOOKUP(P98,'16 лет'!$Y$5:$Z$79,2),IF((C98=17),VLOOKUP(P98,'17 лет'!$Y$5:$Z$79,2))))))))))))</f>
        <v>46</v>
      </c>
      <c r="R98" s="27">
        <v>6</v>
      </c>
      <c r="S98" s="16">
        <f>IF((C98&lt;=7),VLOOKUP(R98,'7 лет'!$W$5:$X$79,2),IF((C98=8),VLOOKUP(R98,'8 лет'!$W$5:$X$79,2),IF((C98=9),VLOOKUP(R98,'9 лет'!$W$5:$X$79,2),IF((C98=10),VLOOKUP(R98,'10 лет'!$W$5:$X$79,2),IF((C98=11),VLOOKUP(R98,'11 лет'!$W$5:$X$79,2),IF((C98=12),VLOOKUP(R98,'12 лет'!$AA$5:$AB$79,2),IF((C98=13),VLOOKUP(R98,'13 лет'!$AA$5:$AB$79,2),IF((C98=14),VLOOKUP(R98,'14 лет'!$AA$5:$AB$79,2),IF((C98=15),VLOOKUP(R98,'15 лет'!$AA$5:$AB$79,2),IF((C98=16),VLOOKUP(R98,'16 лет'!$AA$5:$AB$79,2),IF((C98=17),VLOOKUP(R98,'17 лет'!$AA$5:$AB$79,2))))))))))))</f>
        <v>20</v>
      </c>
      <c r="T98" s="33">
        <f>SUM(E98+G98+I98+K98+M98+O98+Q98+S98)</f>
        <v>172</v>
      </c>
      <c r="U98" s="4">
        <f>'Личное первенство девушки'!U21</f>
        <v>14</v>
      </c>
      <c r="V98" s="109"/>
      <c r="W98" s="99"/>
      <c r="X98" t="str">
        <f>P86</f>
        <v>Субъект РФ 3</v>
      </c>
    </row>
    <row r="99" spans="1:24" ht="18.75">
      <c r="A99" s="111"/>
      <c r="B99" s="112"/>
      <c r="C99" s="112"/>
      <c r="D99" s="112"/>
      <c r="E99" s="112"/>
      <c r="F99" s="112"/>
      <c r="G99" s="112"/>
      <c r="H99" s="112"/>
      <c r="I99" s="112"/>
      <c r="J99" s="112"/>
      <c r="K99" s="112"/>
      <c r="L99" s="112"/>
      <c r="M99" s="112"/>
      <c r="N99" s="112"/>
      <c r="O99" s="112"/>
      <c r="P99" s="115" t="s">
        <v>286</v>
      </c>
      <c r="Q99" s="115"/>
      <c r="R99" s="115"/>
      <c r="S99" s="116"/>
      <c r="T99" s="113">
        <f ca="1">SUMPRODUCT(LARGE($T$96:$T$98,ROW(INDIRECT("T1:T"&amp;Z17))))</f>
        <v>420</v>
      </c>
      <c r="U99" s="114"/>
      <c r="V99" s="109"/>
      <c r="W99" s="99"/>
    </row>
    <row r="100" spans="1:24" ht="30" customHeight="1">
      <c r="A100" s="119"/>
      <c r="B100" s="120"/>
      <c r="C100" s="120"/>
      <c r="D100" s="120"/>
      <c r="E100" s="120"/>
      <c r="F100" s="120"/>
      <c r="G100" s="120"/>
      <c r="H100" s="120"/>
      <c r="I100" s="120"/>
      <c r="J100" s="120"/>
      <c r="K100" s="120"/>
      <c r="L100" s="120"/>
      <c r="M100" s="120"/>
      <c r="N100" s="120"/>
      <c r="O100" s="120"/>
      <c r="P100" s="118" t="s">
        <v>287</v>
      </c>
      <c r="Q100" s="118"/>
      <c r="R100" s="118"/>
      <c r="S100" s="118"/>
      <c r="T100" s="139">
        <f ca="1">SUM(T94+T99)</f>
        <v>729</v>
      </c>
      <c r="U100" s="140"/>
      <c r="V100" s="110"/>
      <c r="W100" s="100"/>
    </row>
    <row r="101" spans="1:24">
      <c r="A101" s="14"/>
      <c r="B101" s="14"/>
      <c r="C101" s="14"/>
      <c r="D101" s="14"/>
      <c r="E101" s="14"/>
      <c r="F101" s="14"/>
      <c r="G101" s="14"/>
      <c r="H101" s="14"/>
      <c r="I101" s="14"/>
      <c r="J101" s="14"/>
      <c r="K101" s="14"/>
      <c r="L101" s="14"/>
      <c r="M101" s="14"/>
      <c r="N101" s="14"/>
      <c r="O101" s="14"/>
      <c r="P101" s="14"/>
      <c r="Q101" s="14"/>
      <c r="R101" s="14"/>
      <c r="S101" s="14"/>
      <c r="T101" s="14"/>
    </row>
    <row r="102" spans="1:24">
      <c r="A102" s="15"/>
      <c r="C102" s="15"/>
      <c r="D102" s="15"/>
      <c r="E102" s="15"/>
      <c r="F102" s="15"/>
      <c r="G102" s="15"/>
      <c r="H102" s="15"/>
      <c r="I102" s="15"/>
      <c r="J102" s="15"/>
      <c r="K102" s="14"/>
      <c r="L102" s="14"/>
      <c r="M102" s="15"/>
      <c r="N102" s="15"/>
      <c r="O102" s="15"/>
      <c r="P102" s="15"/>
      <c r="Q102" s="15"/>
      <c r="R102" s="15"/>
      <c r="S102" s="15"/>
      <c r="T102" s="15"/>
    </row>
    <row r="103" spans="1:24">
      <c r="A103" s="15"/>
      <c r="C103" s="15"/>
      <c r="D103" s="15"/>
      <c r="E103" s="15"/>
      <c r="F103" s="15"/>
      <c r="G103" s="15"/>
      <c r="H103" s="15"/>
      <c r="I103" s="15"/>
      <c r="J103" s="15"/>
      <c r="K103" s="14"/>
      <c r="L103" s="14"/>
      <c r="M103" s="15"/>
      <c r="N103" s="15"/>
      <c r="O103" s="15"/>
      <c r="P103" s="15"/>
      <c r="Q103" s="15"/>
      <c r="R103" s="15"/>
      <c r="S103" s="15"/>
      <c r="T103" s="15"/>
    </row>
    <row r="104" spans="1:24" ht="16.5">
      <c r="A104" s="14"/>
      <c r="B104" s="79" t="s">
        <v>181</v>
      </c>
      <c r="C104" s="14"/>
      <c r="D104" s="14"/>
      <c r="E104" s="14"/>
      <c r="F104" s="14"/>
      <c r="G104" s="14"/>
      <c r="H104" s="14"/>
      <c r="I104" s="14"/>
      <c r="J104" s="14"/>
      <c r="K104" s="14"/>
      <c r="L104" s="14"/>
      <c r="M104" s="14"/>
      <c r="N104" s="14"/>
      <c r="O104" s="14"/>
      <c r="P104" s="14"/>
      <c r="Q104" s="14"/>
      <c r="R104" s="14"/>
      <c r="S104" s="14"/>
      <c r="T104" s="14"/>
    </row>
    <row r="105" spans="1:24">
      <c r="A105" s="14"/>
      <c r="B105" s="15"/>
      <c r="C105" s="15"/>
      <c r="D105" s="14"/>
      <c r="E105" s="14"/>
      <c r="F105" s="14"/>
      <c r="G105" s="14"/>
      <c r="H105" s="14"/>
      <c r="I105" s="14"/>
      <c r="J105" s="14"/>
      <c r="K105" s="14"/>
      <c r="L105" s="14"/>
      <c r="M105" s="14"/>
      <c r="N105" s="14"/>
      <c r="O105" s="14"/>
      <c r="P105" s="14"/>
      <c r="Q105" s="14"/>
      <c r="R105" s="14"/>
      <c r="S105" s="14"/>
      <c r="T105" s="14"/>
    </row>
    <row r="106" spans="1:24">
      <c r="A106" s="14"/>
      <c r="B106" s="14"/>
      <c r="C106" s="15"/>
      <c r="D106" s="14"/>
      <c r="E106" s="14"/>
      <c r="F106" s="14"/>
      <c r="G106" s="14"/>
      <c r="H106" s="14"/>
      <c r="I106" s="14"/>
      <c r="J106" s="14"/>
      <c r="K106" s="14"/>
      <c r="L106" s="14"/>
      <c r="M106" s="14"/>
      <c r="N106" s="14"/>
      <c r="O106" s="14"/>
      <c r="P106" s="14"/>
      <c r="Q106" s="14"/>
      <c r="R106" s="14"/>
      <c r="S106" s="14"/>
      <c r="T106" s="14"/>
    </row>
    <row r="107" spans="1:24" ht="16.5">
      <c r="A107" s="14"/>
      <c r="B107" s="79" t="s">
        <v>182</v>
      </c>
      <c r="C107" s="15"/>
      <c r="D107" s="14"/>
      <c r="E107" s="14"/>
      <c r="F107" s="14"/>
      <c r="G107" s="14"/>
      <c r="H107" s="14"/>
      <c r="I107" s="14"/>
      <c r="J107" s="14"/>
      <c r="K107" s="14"/>
      <c r="L107" s="14"/>
      <c r="M107" s="14"/>
      <c r="N107" s="14"/>
      <c r="O107" s="14"/>
      <c r="P107" s="14"/>
      <c r="Q107" s="14"/>
      <c r="R107" s="14"/>
      <c r="S107" s="14"/>
      <c r="T107" s="14"/>
    </row>
    <row r="109" spans="1:24" ht="18.75">
      <c r="A109" s="102" t="s">
        <v>991</v>
      </c>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row>
    <row r="110" spans="1:24" ht="18.75">
      <c r="A110" s="102" t="s">
        <v>990</v>
      </c>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row>
    <row r="112" spans="1:24">
      <c r="A112" s="103" t="s">
        <v>169</v>
      </c>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row>
    <row r="113" spans="1:24">
      <c r="A113" s="43"/>
      <c r="B113" s="43"/>
      <c r="C113" s="43"/>
      <c r="D113" s="43"/>
      <c r="E113" s="43"/>
      <c r="F113" s="43"/>
      <c r="G113" s="43"/>
      <c r="H113" s="43"/>
      <c r="I113" s="43"/>
      <c r="J113" s="43"/>
      <c r="K113" s="43"/>
      <c r="L113" s="43"/>
      <c r="M113" s="43"/>
      <c r="N113" s="43"/>
      <c r="O113" s="43"/>
      <c r="P113" s="43"/>
      <c r="Q113" s="43"/>
      <c r="R113" s="43"/>
      <c r="S113" s="43"/>
      <c r="T113" s="43"/>
      <c r="U113" s="43"/>
      <c r="V113" s="43"/>
      <c r="W113" s="43"/>
    </row>
    <row r="114" spans="1:24" ht="18.75">
      <c r="A114" s="104" t="s">
        <v>1155</v>
      </c>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row>
    <row r="115" spans="1:24" ht="18.75">
      <c r="A115" s="104" t="s">
        <v>989</v>
      </c>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row>
    <row r="116" spans="1:24" ht="18.75">
      <c r="A116" s="105" t="s">
        <v>1058</v>
      </c>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row>
    <row r="117" spans="1:24" ht="18.75">
      <c r="A117" s="50"/>
      <c r="B117" s="50"/>
      <c r="C117" s="50"/>
      <c r="D117" s="50"/>
      <c r="E117" s="50"/>
      <c r="F117" s="50"/>
      <c r="G117" s="50"/>
      <c r="H117" s="50"/>
      <c r="I117" s="50"/>
      <c r="J117" s="50"/>
      <c r="K117" s="50"/>
      <c r="L117" s="50"/>
      <c r="M117" s="50"/>
      <c r="N117" s="50"/>
      <c r="O117" s="50"/>
      <c r="P117" s="50"/>
      <c r="Q117" s="50"/>
      <c r="R117" s="50"/>
      <c r="S117" s="50"/>
      <c r="T117" s="50"/>
      <c r="U117" s="50"/>
      <c r="V117" s="50"/>
    </row>
    <row r="118" spans="1:24">
      <c r="A118" s="10"/>
      <c r="B118" s="10"/>
      <c r="C118" s="10"/>
      <c r="D118" s="10"/>
      <c r="E118" s="10"/>
      <c r="F118" s="10"/>
      <c r="G118" s="10"/>
      <c r="H118" s="10"/>
      <c r="I118" s="10"/>
      <c r="J118" s="10"/>
      <c r="K118" s="10"/>
      <c r="L118" s="10"/>
      <c r="M118" s="10"/>
      <c r="N118" s="10"/>
      <c r="O118" s="10"/>
      <c r="P118" s="10"/>
      <c r="Q118" s="10"/>
      <c r="R118" s="10"/>
      <c r="S118" s="10"/>
      <c r="T118" s="10"/>
    </row>
    <row r="119" spans="1:24" ht="18.75">
      <c r="A119" s="106" t="s">
        <v>992</v>
      </c>
      <c r="B119" s="106"/>
      <c r="C119" s="47"/>
      <c r="D119" s="47"/>
      <c r="E119" s="47"/>
      <c r="F119" s="47"/>
      <c r="G119" s="47"/>
      <c r="H119" s="47"/>
      <c r="I119" s="47"/>
      <c r="J119" s="47"/>
      <c r="K119" s="47"/>
      <c r="L119" s="47"/>
      <c r="M119" s="47"/>
      <c r="N119" s="47"/>
      <c r="O119" s="47"/>
      <c r="P119" s="47"/>
      <c r="Q119" s="47"/>
      <c r="R119" s="47"/>
      <c r="S119" s="47"/>
      <c r="T119" s="47"/>
    </row>
    <row r="120" spans="1:24" ht="18.75">
      <c r="A120" s="106" t="s">
        <v>993</v>
      </c>
      <c r="B120" s="106"/>
      <c r="C120" s="42"/>
      <c r="D120" s="42"/>
      <c r="E120" s="42"/>
      <c r="F120" s="42"/>
      <c r="G120" s="42"/>
      <c r="H120" s="42"/>
      <c r="I120" s="42"/>
      <c r="J120" s="42"/>
      <c r="K120" s="42"/>
      <c r="L120" s="42"/>
      <c r="M120" s="42"/>
      <c r="N120" s="42"/>
      <c r="O120" s="42"/>
      <c r="P120" s="42"/>
      <c r="Q120" s="42"/>
      <c r="R120" s="42"/>
      <c r="S120" s="42"/>
      <c r="T120" s="42"/>
    </row>
    <row r="121" spans="1:24" ht="18.75">
      <c r="A121" s="106"/>
      <c r="B121" s="106"/>
      <c r="D121" s="47"/>
      <c r="E121" s="47"/>
      <c r="F121" s="47"/>
      <c r="G121" s="47"/>
      <c r="H121" s="47"/>
      <c r="I121" s="47"/>
      <c r="J121" s="47"/>
      <c r="K121" s="47"/>
      <c r="L121" s="47"/>
      <c r="M121" s="47"/>
      <c r="N121" s="47"/>
      <c r="O121" s="47"/>
      <c r="P121" s="47"/>
      <c r="Q121" s="47"/>
      <c r="R121" s="47"/>
      <c r="S121" s="47"/>
      <c r="T121" s="47"/>
    </row>
    <row r="122" spans="1:24" ht="18.75">
      <c r="A122" s="107" t="s">
        <v>1069</v>
      </c>
      <c r="B122" s="107"/>
      <c r="C122" s="107"/>
      <c r="D122" s="107"/>
      <c r="E122" s="107"/>
      <c r="F122" s="107"/>
      <c r="G122" s="107"/>
      <c r="H122" s="107"/>
      <c r="I122" s="107"/>
      <c r="J122" s="107"/>
      <c r="K122" s="107"/>
      <c r="L122" s="107"/>
      <c r="M122" s="107"/>
      <c r="N122" s="107"/>
      <c r="O122" s="107"/>
      <c r="P122" s="129" t="s">
        <v>283</v>
      </c>
      <c r="Q122" s="129"/>
      <c r="R122" s="129"/>
      <c r="S122" s="129"/>
      <c r="T122" s="129"/>
      <c r="U122" s="129"/>
      <c r="V122" s="129"/>
    </row>
    <row r="123" spans="1:24">
      <c r="A123" s="28"/>
      <c r="B123" s="28"/>
      <c r="C123" s="28"/>
      <c r="D123" s="28"/>
      <c r="E123" s="28"/>
      <c r="F123" s="28"/>
      <c r="G123" s="28"/>
      <c r="H123" s="28"/>
      <c r="I123" s="28"/>
      <c r="J123" s="28"/>
      <c r="K123" s="28"/>
      <c r="L123" s="28"/>
      <c r="M123" s="28"/>
      <c r="N123" s="28"/>
      <c r="O123" s="28"/>
      <c r="P123" s="28"/>
      <c r="Q123" s="28"/>
      <c r="R123" s="28"/>
      <c r="S123" s="28"/>
      <c r="T123" s="28"/>
    </row>
    <row r="124" spans="1:24" ht="24" customHeight="1">
      <c r="A124" s="117" t="s">
        <v>170</v>
      </c>
      <c r="B124" s="117"/>
      <c r="C124" s="117"/>
      <c r="D124" s="117"/>
      <c r="E124" s="117"/>
      <c r="F124" s="117"/>
      <c r="G124" s="117"/>
      <c r="H124" s="117"/>
      <c r="I124" s="117"/>
      <c r="J124" s="117"/>
      <c r="K124" s="117"/>
      <c r="L124" s="117"/>
      <c r="M124" s="117"/>
      <c r="N124" s="117"/>
      <c r="O124" s="117"/>
      <c r="P124" s="117"/>
      <c r="Q124" s="117"/>
      <c r="R124" s="117"/>
      <c r="S124" s="117"/>
      <c r="T124" s="126" t="s">
        <v>178</v>
      </c>
      <c r="U124" s="101" t="s">
        <v>284</v>
      </c>
      <c r="V124" s="101" t="s">
        <v>288</v>
      </c>
      <c r="W124" s="101" t="s">
        <v>1006</v>
      </c>
    </row>
    <row r="125" spans="1:24" ht="66" customHeight="1">
      <c r="A125" s="101" t="s">
        <v>171</v>
      </c>
      <c r="B125" s="117" t="s">
        <v>172</v>
      </c>
      <c r="C125" s="101" t="s">
        <v>173</v>
      </c>
      <c r="D125" s="101" t="s">
        <v>174</v>
      </c>
      <c r="E125" s="101"/>
      <c r="F125" s="101" t="s">
        <v>175</v>
      </c>
      <c r="G125" s="101"/>
      <c r="H125" s="101" t="s">
        <v>176</v>
      </c>
      <c r="I125" s="101"/>
      <c r="J125" s="101" t="s">
        <v>994</v>
      </c>
      <c r="K125" s="101"/>
      <c r="L125" s="175" t="s">
        <v>995</v>
      </c>
      <c r="M125" s="176"/>
      <c r="N125" s="175" t="s">
        <v>996</v>
      </c>
      <c r="O125" s="176"/>
      <c r="P125" s="101" t="s">
        <v>7</v>
      </c>
      <c r="Q125" s="101"/>
      <c r="R125" s="101" t="s">
        <v>177</v>
      </c>
      <c r="S125" s="101"/>
      <c r="T125" s="127"/>
      <c r="U125" s="101"/>
      <c r="V125" s="101"/>
      <c r="W125" s="101"/>
    </row>
    <row r="126" spans="1:24" ht="16.5">
      <c r="A126" s="101"/>
      <c r="B126" s="117"/>
      <c r="C126" s="101"/>
      <c r="D126" s="49" t="s">
        <v>179</v>
      </c>
      <c r="E126" s="51" t="s">
        <v>3</v>
      </c>
      <c r="F126" s="49" t="s">
        <v>179</v>
      </c>
      <c r="G126" s="51" t="s">
        <v>3</v>
      </c>
      <c r="H126" s="49" t="s">
        <v>179</v>
      </c>
      <c r="I126" s="51" t="s">
        <v>3</v>
      </c>
      <c r="J126" s="49" t="s">
        <v>179</v>
      </c>
      <c r="K126" s="51" t="s">
        <v>3</v>
      </c>
      <c r="L126" s="49" t="s">
        <v>179</v>
      </c>
      <c r="M126" s="51" t="s">
        <v>3</v>
      </c>
      <c r="N126" s="49" t="s">
        <v>179</v>
      </c>
      <c r="O126" s="51" t="s">
        <v>3</v>
      </c>
      <c r="P126" s="49" t="s">
        <v>179</v>
      </c>
      <c r="Q126" s="51" t="s">
        <v>3</v>
      </c>
      <c r="R126" s="49" t="s">
        <v>179</v>
      </c>
      <c r="S126" s="51" t="s">
        <v>3</v>
      </c>
      <c r="T126" s="128"/>
      <c r="U126" s="101"/>
      <c r="V126" s="101"/>
      <c r="W126" s="101"/>
    </row>
    <row r="127" spans="1:24" ht="18.75">
      <c r="A127" s="27">
        <v>1</v>
      </c>
      <c r="B127" s="77" t="s">
        <v>1077</v>
      </c>
      <c r="C127" s="27">
        <v>11</v>
      </c>
      <c r="D127" s="27" t="s">
        <v>1071</v>
      </c>
      <c r="E127" s="16">
        <f>IF((C127&lt;=7),VLOOKUP(D127,'7 лет'!$A$5:$B$78,2),IF((C127=8),VLOOKUP(D127,'8 лет'!$A$5:$B$78,2),IF((C127=9),VLOOKUP(D127,'9 лет'!$A$5:$B$78,2),IF((C127=10),VLOOKUP(D127,'10 лет'!$A$5:$B$78,2),IF((C127=11),VLOOKUP(D127,'11 лет'!$A$5:$B$78,2),IF((C127=12),VLOOKUP(D127,'12 лет'!$A$5:$B$78,2),IF((C127=13),VLOOKUP(D127,'13 лет'!$A$5:$B$78,2),IF((C127=14),VLOOKUP(D127,'14 лет'!$A$5:$B$78,2),IF((C127=15),VLOOKUP(D127,'15 лет'!$A$5:$B$78,2),IF((C127=16),VLOOKUP(D127,'16 лет'!$A$5:$B$78,2),IF((C127=17),VLOOKUP(D127,'17 лет'!$A$5:$B$78,2))))))))))))</f>
        <v>23</v>
      </c>
      <c r="F127" s="27">
        <v>165</v>
      </c>
      <c r="G127" s="16">
        <f>IF((C127&lt;=7),VLOOKUP(F127,'7 лет'!$C$5:$D$79,2),IF((C127=8),VLOOKUP(F127,'8 лет'!$C$5:$D$79,2),IF((C127=9),VLOOKUP(F127,'9 лет'!$C$5:$D$79,2),IF((C127=10),VLOOKUP(F127,'10 лет'!$C$5:$D$79,2),IF((C127=11),VLOOKUP(F127,'11 лет'!$C$5:$D$79,2),IF((C127=12),VLOOKUP(F127,'12 лет'!$C$5:$D$79,2),IF((C127=13),VLOOKUP(F127,'13 лет'!$C$5:$D$79,2),IF((C127=14),VLOOKUP(F127,'14 лет'!$C$5:$D$79,2),IF((C127=15),VLOOKUP(F127,'15 лет'!$C$5:$D$79,2),IF((C127=16),VLOOKUP(F127,'16 лет'!$C$5:$D$79,2),IF((C127=17),VLOOKUP(F127,'17 лет'!$C$5:$D$79,2))))))))))))</f>
        <v>22</v>
      </c>
      <c r="H127" s="27">
        <v>25</v>
      </c>
      <c r="I127" s="16">
        <f>IF((C127&lt;=7),VLOOKUP(H127,'7 лет'!$E$5:$F$79,2),IF((C127=8),VLOOKUP(H127,'8 лет'!$E$5:$F$79,2),IF((C127=9),VLOOKUP(H127,'9 лет'!$E$5:$F$79,2),IF((C127=10),VLOOKUP(H127,'10 лет'!$E$5:$F$79,2),IF((C127=11),VLOOKUP(H127,'11 лет'!$E$5:$F$79,2),IF((C127=12),VLOOKUP(H127,'12 лет'!$E$5:$F$79,2),IF((C127=13),VLOOKUP(H127,'13 лет'!$E$5:$F$79,2),IF((C127=14),VLOOKUP(H127,'14 лет'!$E$5:$F$79,2),IF((C127=15),VLOOKUP(H127,'15 лет'!$E$5:$F$79,2),IF((C127=16),VLOOKUP(H127,'16 лет'!$E$5:$F$79,2),IF((C127=17),VLOOKUP(H127,'17 лет'!$E$5:$F$79,2))))))))))))</f>
        <v>39</v>
      </c>
      <c r="J127" s="27">
        <v>5.7</v>
      </c>
      <c r="K127" s="16">
        <f>IF((C127&lt;=7),VLOOKUP(J127,'7 лет'!$G$5:$H$79,2),IF((C127=8),VLOOKUP(J127,'8 лет'!$G$5:$H$79,2),IF((C127=9),VLOOKUP(J127,'9 лет'!$G$5:$H$79,2),IF((C127=10),VLOOKUP(J127,'10 лет'!$G$5:$H$79,2),IF((C127=11),VLOOKUP(J127,'11 лет'!$G$5:$H$79,2),IF((C127=12),VLOOKUP(J127,'12 лет'!$G$5:$H$79,2),IF((C127=13),VLOOKUP(J127,'13 лет'!$G$5:$H$79,2),IF((C127=14),VLOOKUP(J127,'14 лет'!$G$5:$H$79,2),IF(C127&gt;=15,"0")))))))))</f>
        <v>32</v>
      </c>
      <c r="L127" s="27"/>
      <c r="M127" s="16" t="str">
        <f>IF((C127=12),VLOOKUP(L127,'12 лет'!$I$5:$J$81,2),IF((C127=13),VLOOKUP(L127,'13 лет'!$I$5:$J$81,2),IF((C127=14),VLOOKUP(L127,'14 лет'!$I$5:$J$80,2),IF((C127=15),VLOOKUP(L127,'15 лет'!$G$5:$H$82,2),IF((C127=16),VLOOKUP(L127,'16 лет'!$G$5:$H$81,2),IF((C127=17),VLOOKUP(L127,'17 лет'!$G$5:$H$81,2),IF(C127&lt;12,"0")))))))</f>
        <v>0</v>
      </c>
      <c r="N127" s="27"/>
      <c r="O127" s="16" t="str">
        <f>IF((C127=15),VLOOKUP(N127,'15 лет'!$I$5:$J$100,2),IF((C127=16),VLOOKUP(N127,'16 лет'!$I$5:$J$94,2),IF((C127=17),VLOOKUP(N127,'17 лет'!$I$5:$J$97,2),IF(C127&lt;15,"0"))))</f>
        <v>0</v>
      </c>
      <c r="P127" s="11">
        <v>10</v>
      </c>
      <c r="Q127" s="16">
        <f>IF((C127&lt;=7),VLOOKUP(P127,'7 лет'!$I$5:$J$79,2),IF((C127=8),VLOOKUP(P127,'8 лет'!$I$5:$J$79,2),IF((C127=9),VLOOKUP(P127,'9 лет'!$I$5:$J$79,2),IF((C127=10),VLOOKUP(P127,'10 лет'!$I$5:$J$79,2),IF((C127=11),VLOOKUP(P127,'11 лет'!$I$5:$J$79,2),IF((C127=12),VLOOKUP(P127,'12 лет'!$K$5:$L$79,2),IF((C127=13),VLOOKUP(P127,'13 лет'!$K$5:$L$79,2),IF((C127=14),VLOOKUP(P127,'14 лет'!$K$5:$L$79,2),IF((C127=15),VLOOKUP(P127,'15 лет'!$K$5:$L$79,2),IF((C127=16),VLOOKUP(P127,'16 лет'!$K$5:$L$79,2),IF((C127=17),VLOOKUP(P127,'17 лет'!$K$5:$L$79,2),)))))))))))</f>
        <v>42</v>
      </c>
      <c r="R127" s="27">
        <v>2</v>
      </c>
      <c r="S127" s="16">
        <f>IF((C127&lt;=7),VLOOKUP(R127,'7 лет'!$K$5:$L$79,2),IF((C127=8),VLOOKUP(R127,'8 лет'!$K$5:$L$79,2),IF((C127=9),VLOOKUP(R127,'9 лет'!$K$5:$L$79,2),IF((C127=10),VLOOKUP(R127,'10 лет'!$K$5:$L$79,2),IF((C127=11),VLOOKUP(R127,'11 лет'!$K$5:$L$79,2),IF((C127=12),VLOOKUP(R127,'12 лет'!$M$5:$N$79,2),IF((C127=13),VLOOKUP(R127,'13 лет'!$M$5:$N$79,2),IF((C127=14),VLOOKUP(R127,'14 лет'!$M$5:$N$79,2),IF((C127=15),VLOOKUP(R127,'15 лет'!$M$5:$N$79,2),IF((C127=16),VLOOKUP(R127,'16 лет'!$M$5:$N$79,2),IF((C127=17),VLOOKUP(R127,'17 лет'!$M$5:$N$79,2))))))))))))</f>
        <v>17</v>
      </c>
      <c r="T127" s="12">
        <f>SUM(E127+G127+I127+K127+M127+O127+Q127+S127)</f>
        <v>175</v>
      </c>
      <c r="U127" s="4">
        <f>'Личное первенство юноши'!U22</f>
        <v>7</v>
      </c>
      <c r="V127" s="108">
        <v>1</v>
      </c>
      <c r="W127" s="98">
        <v>1</v>
      </c>
      <c r="X127" t="str">
        <f>P122</f>
        <v>Субъект РФ 4</v>
      </c>
    </row>
    <row r="128" spans="1:24" ht="18.75">
      <c r="A128" s="27">
        <v>2</v>
      </c>
      <c r="B128" s="77" t="s">
        <v>1070</v>
      </c>
      <c r="C128" s="27">
        <v>11</v>
      </c>
      <c r="D128" s="27" t="s">
        <v>1072</v>
      </c>
      <c r="E128" s="16">
        <f>IF((C128&lt;=7),VLOOKUP(D128,'7 лет'!$A$5:$B$78,2),IF((C128=8),VLOOKUP(D128,'8 лет'!$A$5:$B$78,2),IF((C128=9),VLOOKUP(D128,'9 лет'!$A$5:$B$78,2),IF((C128=10),VLOOKUP(D128,'10 лет'!$A$5:$B$78,2),IF((C128=11),VLOOKUP(D128,'11 лет'!$A$5:$B$78,2),IF((C128=12),VLOOKUP(D128,'12 лет'!$A$5:$B$78,2),IF((C128=13),VLOOKUP(D128,'13 лет'!$A$5:$B$78,2),IF((C128=14),VLOOKUP(D128,'14 лет'!$A$5:$B$78,2),IF((C128=15),VLOOKUP(D128,'15 лет'!$A$5:$B$78,2),IF((C128=16),VLOOKUP(D128,'16 лет'!$A$5:$B$78,2),IF((C128=17),VLOOKUP(D128,'17 лет'!$A$5:$B$78,2))))))))))))</f>
        <v>23</v>
      </c>
      <c r="F128" s="27">
        <v>165.45</v>
      </c>
      <c r="G128" s="16">
        <f>IF((C128&lt;=7),VLOOKUP(F128,'7 лет'!$C$5:$D$79,2),IF((C128=8),VLOOKUP(F128,'8 лет'!$C$5:$D$79,2),IF((C128=9),VLOOKUP(F128,'9 лет'!$C$5:$D$79,2),IF((C128=10),VLOOKUP(F128,'10 лет'!$C$5:$D$79,2),IF((C128=11),VLOOKUP(F128,'11 лет'!$C$5:$D$79,2),IF((C128=12),VLOOKUP(F128,'12 лет'!$C$5:$D$79,2),IF((C128=13),VLOOKUP(F128,'13 лет'!$C$5:$D$79,2),IF((C128=14),VLOOKUP(F128,'14 лет'!$C$5:$D$79,2),IF((C128=15),VLOOKUP(F128,'15 лет'!$C$5:$D$79,2),IF((C128=16),VLOOKUP(F128,'16 лет'!$C$5:$D$79,2),IF((C128=17),VLOOKUP(F128,'17 лет'!$C$5:$D$79,2))))))))))))</f>
        <v>22</v>
      </c>
      <c r="H128" s="27">
        <v>20</v>
      </c>
      <c r="I128" s="16">
        <f>IF((C128&lt;=7),VLOOKUP(H128,'7 лет'!$E$5:$F$79,2),IF((C128=8),VLOOKUP(H128,'8 лет'!$E$5:$F$79,2),IF((C128=9),VLOOKUP(H128,'9 лет'!$E$5:$F$79,2),IF((C128=10),VLOOKUP(H128,'10 лет'!$E$5:$F$79,2),IF((C128=11),VLOOKUP(H128,'11 лет'!$E$5:$F$79,2),IF((C128=12),VLOOKUP(H128,'12 лет'!$E$5:$F$79,2),IF((C128=13),VLOOKUP(H128,'13 лет'!$E$5:$F$79,2),IF((C128=14),VLOOKUP(H128,'14 лет'!$E$5:$F$79,2),IF((C128=15),VLOOKUP(H128,'15 лет'!$E$5:$F$79,2),IF((C128=16),VLOOKUP(H128,'16 лет'!$E$5:$F$79,2),IF((C128=17),VLOOKUP(H128,'17 лет'!$E$5:$F$79,2))))))))))))</f>
        <v>29</v>
      </c>
      <c r="J128" s="174">
        <v>6.1</v>
      </c>
      <c r="K128" s="16">
        <f>IF((C128&lt;=7),VLOOKUP(J128,'7 лет'!$G$5:$H$79,2),IF((C128=8),VLOOKUP(J128,'8 лет'!$G$5:$H$79,2),IF((C128=9),VLOOKUP(J128,'9 лет'!$G$5:$H$79,2),IF((C128=10),VLOOKUP(J128,'10 лет'!$G$5:$H$79,2),IF((C128=11),VLOOKUP(J128,'11 лет'!$G$5:$H$79,2),IF((C128=12),VLOOKUP(J128,'12 лет'!$G$5:$H$79,2),IF((C128=13),VLOOKUP(J128,'13 лет'!$G$5:$H$79,2),IF((C128=14),VLOOKUP(J128,'14 лет'!$G$5:$H$79,2),IF(C128&gt;=15,"0")))))))))</f>
        <v>20</v>
      </c>
      <c r="L128" s="27"/>
      <c r="M128" s="16" t="str">
        <f>IF((C128=12),VLOOKUP(L128,'12 лет'!$I$5:$J$81,2),IF((C128=13),VLOOKUP(L128,'13 лет'!$I$5:$J$81,2),IF((C128=14),VLOOKUP(L128,'14 лет'!$I$5:$J$80,2),IF((C128=15),VLOOKUP(L128,'15 лет'!$G$5:$H$82,2),IF((C128=16),VLOOKUP(L128,'16 лет'!$G$5:$H$81,2),IF((C128=17),VLOOKUP(L128,'17 лет'!$G$5:$H$81,2),IF(C128&lt;12,"0")))))))</f>
        <v>0</v>
      </c>
      <c r="N128" s="27"/>
      <c r="O128" s="16" t="str">
        <f>IF((C128=15),VLOOKUP(N128,'15 лет'!$I$5:$J$100,2),IF((C128=16),VLOOKUP(N128,'16 лет'!$I$5:$J$94,2),IF((C128=17),VLOOKUP(N128,'17 лет'!$I$5:$J$97,2),IF(C128&lt;15,"0"))))</f>
        <v>0</v>
      </c>
      <c r="P128" s="11">
        <v>9</v>
      </c>
      <c r="Q128" s="16">
        <f>IF((C128&lt;=7),VLOOKUP(P128,'7 лет'!$I$5:$J$79,2),IF((C128=8),VLOOKUP(P128,'8 лет'!$I$5:$J$79,2),IF((C128=9),VLOOKUP(P128,'9 лет'!$I$5:$J$79,2),IF((C128=10),VLOOKUP(P128,'10 лет'!$I$5:$J$79,2),IF((C128=11),VLOOKUP(P128,'11 лет'!$I$5:$J$79,2),IF((C128=12),VLOOKUP(P128,'12 лет'!$K$5:$L$79,2),IF((C128=13),VLOOKUP(P128,'13 лет'!$K$5:$L$79,2),IF((C128=14),VLOOKUP(P128,'14 лет'!$K$5:$L$79,2),IF((C128=15),VLOOKUP(P128,'15 лет'!$K$5:$L$79,2),IF((C128=16),VLOOKUP(P128,'16 лет'!$K$5:$L$79,2),IF((C128=17),VLOOKUP(P128,'17 лет'!$K$5:$L$79,2),)))))))))))</f>
        <v>38</v>
      </c>
      <c r="R128" s="27">
        <v>1</v>
      </c>
      <c r="S128" s="16">
        <f>IF((C128&lt;=7),VLOOKUP(R128,'7 лет'!$K$5:$L$79,2),IF((C128=8),VLOOKUP(R128,'8 лет'!$K$5:$L$79,2),IF((C128=9),VLOOKUP(R128,'9 лет'!$K$5:$L$79,2),IF((C128=10),VLOOKUP(R128,'10 лет'!$K$5:$L$79,2),IF((C128=11),VLOOKUP(R128,'11 лет'!$K$5:$L$79,2),IF((C128=12),VLOOKUP(R128,'12 лет'!$M$5:$N$79,2),IF((C128=13),VLOOKUP(R128,'13 лет'!$M$5:$N$79,2),IF((C128=14),VLOOKUP(R128,'14 лет'!$M$5:$N$79,2),IF((C128=15),VLOOKUP(R128,'15 лет'!$M$5:$N$79,2),IF((C128=16),VLOOKUP(R128,'16 лет'!$M$5:$N$79,2),IF((C128=17),VLOOKUP(R128,'17 лет'!$M$5:$N$79,2))))))))))))</f>
        <v>13</v>
      </c>
      <c r="T128" s="12">
        <f>SUM(E128+G128+I128+K128+M128+O128+Q128+S128)</f>
        <v>145</v>
      </c>
      <c r="U128" s="4">
        <f>'Личное первенство юноши'!U23</f>
        <v>15</v>
      </c>
      <c r="V128" s="109"/>
      <c r="W128" s="99"/>
      <c r="X128" t="str">
        <f>P122</f>
        <v>Субъект РФ 4</v>
      </c>
    </row>
    <row r="129" spans="1:24" ht="18.75">
      <c r="A129" s="27">
        <v>3</v>
      </c>
      <c r="B129" s="77" t="s">
        <v>1078</v>
      </c>
      <c r="C129" s="27">
        <v>10</v>
      </c>
      <c r="D129" s="27" t="s">
        <v>1073</v>
      </c>
      <c r="E129" s="16">
        <f>IF((C129&lt;=7),VLOOKUP(D129,'7 лет'!$A$5:$B$78,2),IF((C129=8),VLOOKUP(D129,'8 лет'!$A$5:$B$78,2),IF((C129=9),VLOOKUP(D129,'9 лет'!$A$5:$B$78,2),IF((C129=10),VLOOKUP(D129,'10 лет'!$A$5:$B$78,2),IF((C129=11),VLOOKUP(D129,'11 лет'!$A$5:$B$78,2),IF((C129=12),VLOOKUP(D129,'12 лет'!$A$5:$B$78,2),IF((C129=13),VLOOKUP(D129,'13 лет'!$A$5:$B$78,2),IF((C129=14),VLOOKUP(D129,'14 лет'!$A$5:$B$78,2),IF((C129=15),VLOOKUP(D129,'15 лет'!$A$5:$B$78,2),IF((C129=16),VLOOKUP(D129,'16 лет'!$A$5:$B$78,2),IF((C129=17),VLOOKUP(D129,'17 лет'!$A$5:$B$78,2))))))))))))</f>
        <v>21</v>
      </c>
      <c r="F129" s="27">
        <v>160</v>
      </c>
      <c r="G129" s="16">
        <f>IF((C129&lt;=7),VLOOKUP(F129,'7 лет'!$C$5:$D$79,2),IF((C129=8),VLOOKUP(F129,'8 лет'!$C$5:$D$79,2),IF((C129=9),VLOOKUP(F129,'9 лет'!$C$5:$D$79,2),IF((C129=10),VLOOKUP(F129,'10 лет'!$C$5:$D$79,2),IF((C129=11),VLOOKUP(F129,'11 лет'!$C$5:$D$79,2),IF((C129=12),VLOOKUP(F129,'12 лет'!$C$5:$D$79,2),IF((C129=13),VLOOKUP(F129,'13 лет'!$C$5:$D$79,2),IF((C129=14),VLOOKUP(F129,'14 лет'!$C$5:$D$79,2),IF((C129=15),VLOOKUP(F129,'15 лет'!$C$5:$D$79,2),IF((C129=16),VLOOKUP(F129,'16 лет'!$C$5:$D$79,2),IF((C129=17),VLOOKUP(F129,'17 лет'!$C$5:$D$79,2))))))))))))</f>
        <v>27</v>
      </c>
      <c r="H129" s="27">
        <v>20</v>
      </c>
      <c r="I129" s="16">
        <f>IF((C129&lt;=7),VLOOKUP(H129,'7 лет'!$E$5:$F$79,2),IF((C129=8),VLOOKUP(H129,'8 лет'!$E$5:$F$79,2),IF((C129=9),VLOOKUP(H129,'9 лет'!$E$5:$F$79,2),IF((C129=10),VLOOKUP(H129,'10 лет'!$E$5:$F$79,2),IF((C129=11),VLOOKUP(H129,'11 лет'!$E$5:$F$79,2),IF((C129=12),VLOOKUP(H129,'12 лет'!$E$5:$F$79,2),IF((C129=13),VLOOKUP(H129,'13 лет'!$E$5:$F$79,2),IF((C129=14),VLOOKUP(H129,'14 лет'!$E$5:$F$79,2),IF((C129=15),VLOOKUP(H129,'15 лет'!$E$5:$F$79,2),IF((C129=16),VLOOKUP(H129,'16 лет'!$E$5:$F$79,2),IF((C129=17),VLOOKUP(H129,'17 лет'!$E$5:$F$79,2))))))))))))</f>
        <v>32</v>
      </c>
      <c r="J129" s="27">
        <v>5.9</v>
      </c>
      <c r="K129" s="16">
        <f>IF((C129&lt;=7),VLOOKUP(J129,'7 лет'!$G$5:$H$79,2),IF((C129=8),VLOOKUP(J129,'8 лет'!$G$5:$H$79,2),IF((C129=9),VLOOKUP(J129,'9 лет'!$G$5:$H$79,2),IF((C129=10),VLOOKUP(J129,'10 лет'!$G$5:$H$79,2),IF((C129=11),VLOOKUP(J129,'11 лет'!$G$5:$H$79,2),IF((C129=12),VLOOKUP(J129,'12 лет'!$G$5:$H$79,2),IF((C129=13),VLOOKUP(J129,'13 лет'!$G$5:$H$79,2),IF((C129=14),VLOOKUP(J129,'14 лет'!$G$5:$H$79,2),IF(C129&gt;=15,"0")))))))))</f>
        <v>38</v>
      </c>
      <c r="L129" s="27"/>
      <c r="M129" s="16" t="str">
        <f>IF((C129=12),VLOOKUP(L129,'12 лет'!$I$5:$J$81,2),IF((C129=13),VLOOKUP(L129,'13 лет'!$I$5:$J$81,2),IF((C129=14),VLOOKUP(L129,'14 лет'!$I$5:$J$80,2),IF((C129=15),VLOOKUP(L129,'15 лет'!$G$5:$H$82,2),IF((C129=16),VLOOKUP(L129,'16 лет'!$G$5:$H$81,2),IF((C129=17),VLOOKUP(L129,'17 лет'!$G$5:$H$81,2),IF(C129&lt;12,"0")))))))</f>
        <v>0</v>
      </c>
      <c r="N129" s="27"/>
      <c r="O129" s="16" t="str">
        <f>IF((C129=15),VLOOKUP(N129,'15 лет'!$I$5:$J$100,2),IF((C129=16),VLOOKUP(N129,'16 лет'!$I$5:$J$94,2),IF((C129=17),VLOOKUP(N129,'17 лет'!$I$5:$J$97,2),IF(C129&lt;15,"0"))))</f>
        <v>0</v>
      </c>
      <c r="P129" s="11">
        <v>5</v>
      </c>
      <c r="Q129" s="16">
        <f>IF((C129&lt;=7),VLOOKUP(P129,'7 лет'!$I$5:$J$79,2),IF((C129=8),VLOOKUP(P129,'8 лет'!$I$5:$J$79,2),IF((C129=9),VLOOKUP(P129,'9 лет'!$I$5:$J$79,2),IF((C129=10),VLOOKUP(P129,'10 лет'!$I$5:$J$79,2),IF((C129=11),VLOOKUP(P129,'11 лет'!$I$5:$J$79,2),IF((C129=12),VLOOKUP(P129,'12 лет'!$K$5:$L$79,2),IF((C129=13),VLOOKUP(P129,'13 лет'!$K$5:$L$79,2),IF((C129=14),VLOOKUP(P129,'14 лет'!$K$5:$L$79,2),IF((C129=15),VLOOKUP(P129,'15 лет'!$K$5:$L$79,2),IF((C129=16),VLOOKUP(P129,'16 лет'!$K$5:$L$79,2),IF((C129=17),VLOOKUP(P129,'17 лет'!$K$5:$L$79,2),)))))))))))</f>
        <v>34</v>
      </c>
      <c r="R129" s="27">
        <v>0</v>
      </c>
      <c r="S129" s="16">
        <f>IF((C129&lt;=7),VLOOKUP(R129,'7 лет'!$K$5:$L$79,2),IF((C129=8),VLOOKUP(R129,'8 лет'!$K$5:$L$79,2),IF((C129=9),VLOOKUP(R129,'9 лет'!$K$5:$L$79,2),IF((C129=10),VLOOKUP(R129,'10 лет'!$K$5:$L$79,2),IF((C129=11),VLOOKUP(R129,'11 лет'!$K$5:$L$79,2),IF((C129=12),VLOOKUP(R129,'12 лет'!$M$5:$N$79,2),IF((C129=13),VLOOKUP(R129,'13 лет'!$M$5:$N$79,2),IF((C129=14),VLOOKUP(R129,'14 лет'!$M$5:$N$79,2),IF((C129=15),VLOOKUP(R129,'15 лет'!$M$5:$N$79,2),IF((C129=16),VLOOKUP(R129,'16 лет'!$M$5:$N$79,2),IF((C129=17),VLOOKUP(R129,'17 лет'!$M$5:$N$79,2))))))))))))</f>
        <v>0</v>
      </c>
      <c r="T129" s="12">
        <f>SUM(E129+G129+I129+K129+M129+O129+Q129+S129)</f>
        <v>152</v>
      </c>
      <c r="U129" s="4">
        <f>'Личное первенство юноши'!U24</f>
        <v>12</v>
      </c>
      <c r="V129" s="109"/>
      <c r="W129" s="99"/>
      <c r="X129" t="str">
        <f>P122</f>
        <v>Субъект РФ 4</v>
      </c>
    </row>
    <row r="130" spans="1:24" ht="18.75">
      <c r="A130" s="111"/>
      <c r="B130" s="112"/>
      <c r="C130" s="112"/>
      <c r="D130" s="112"/>
      <c r="E130" s="112"/>
      <c r="F130" s="112"/>
      <c r="G130" s="112"/>
      <c r="H130" s="112"/>
      <c r="I130" s="112"/>
      <c r="J130" s="112"/>
      <c r="K130" s="112"/>
      <c r="L130" s="112"/>
      <c r="M130" s="112"/>
      <c r="N130" s="112"/>
      <c r="O130" s="112"/>
      <c r="P130" s="115" t="s">
        <v>285</v>
      </c>
      <c r="Q130" s="115"/>
      <c r="R130" s="115"/>
      <c r="S130" s="116"/>
      <c r="T130" s="113">
        <f ca="1">SUMPRODUCT(LARGE($T$127:$T$129,ROW(INDIRECT("T1:T"&amp;Z17))))</f>
        <v>327</v>
      </c>
      <c r="U130" s="114"/>
      <c r="V130" s="109"/>
      <c r="W130" s="99"/>
    </row>
    <row r="131" spans="1:24" ht="24.75" customHeight="1">
      <c r="A131" s="123" t="s">
        <v>180</v>
      </c>
      <c r="B131" s="124"/>
      <c r="C131" s="124"/>
      <c r="D131" s="124"/>
      <c r="E131" s="124"/>
      <c r="F131" s="124"/>
      <c r="G131" s="124"/>
      <c r="H131" s="124"/>
      <c r="I131" s="124"/>
      <c r="J131" s="124"/>
      <c r="K131" s="124"/>
      <c r="L131" s="124"/>
      <c r="M131" s="124"/>
      <c r="N131" s="124"/>
      <c r="O131" s="124"/>
      <c r="P131" s="124"/>
      <c r="Q131" s="124"/>
      <c r="R131" s="124"/>
      <c r="S131" s="124"/>
      <c r="T131" s="124"/>
      <c r="U131" s="125"/>
      <c r="V131" s="109"/>
      <c r="W131" s="99"/>
    </row>
    <row r="132" spans="1:24" ht="18.75">
      <c r="A132" s="27">
        <v>1</v>
      </c>
      <c r="B132" s="77" t="s">
        <v>1079</v>
      </c>
      <c r="C132" s="27">
        <v>10</v>
      </c>
      <c r="D132" s="173" t="s">
        <v>1074</v>
      </c>
      <c r="E132" s="16">
        <f>IF((C132&lt;=7),VLOOKUP(D132,'7 лет'!$M$5:$N$78,2),IF((C132=8),VLOOKUP(D132,'8 лет'!$M$5:$N$78,2),IF((C132=9),VLOOKUP(D132,'9 лет'!$M$5:$N$78,2),IF((C132=10),VLOOKUP(D132,'10 лет'!$M$5:$N$78,2),IF((C132=11),VLOOKUP(D132,'11 лет'!$M$5:$N$78,2),IF((C132=12),VLOOKUP(D132,'12 лет'!$O$5:$P$78,2),IF((C132=13),VLOOKUP(D132,'13 лет'!$O$5:$P$78,2),IF((C132=14),VLOOKUP(D132,'14 лет'!$O$5:$P$78,2),IF((C132=15),VLOOKUP(D132,'15 лет'!$O$5:$P$78,2),IF((C132=16),VLOOKUP(D132,'16 лет'!$O$5:$P$78,2),IF((C132=17),VLOOKUP(D132,'17 лет'!$O$5:$P$78,2))))))))))))</f>
        <v>7</v>
      </c>
      <c r="F132" s="27">
        <v>145</v>
      </c>
      <c r="G132" s="16">
        <f>IF((C132&lt;=7),VLOOKUP(F132,'7 лет'!$O$5:$P$79,2),IF((C132=8),VLOOKUP(F132,'8 лет'!$O$5:$P$79,2),IF((C132=9),VLOOKUP(F132,'9 лет'!$O$5:$P$79,2),IF((C132=10),VLOOKUP(F132,'10 лет'!$O$5:$P$79,2),IF((C132=11),VLOOKUP(F132,'11 лет'!$O$5:$P$79,2),IF((C132=12),VLOOKUP(F132,'12 лет'!$Q$5:$R$79,2),IF((C132=13),VLOOKUP(F132,'13 лет'!$Q$5:$R$79,2),IF((C132=14),VLOOKUP(F132,'14 лет'!$Q$5:$R$79,2),IF((C132=15),VLOOKUP(F132,'15 лет'!$Q$5:$R$79,2),IF((C132=16),VLOOKUP(F132,'16 лет'!$Q$5:$R$79,2),IF((C132=17),VLOOKUP(F132,'17 лет'!$Q$5:$R$79,2))))))))))))</f>
        <v>27</v>
      </c>
      <c r="H132" s="27">
        <v>17</v>
      </c>
      <c r="I132" s="16">
        <f>IF((C132&lt;=7),VLOOKUP(H132,'7 лет'!$Q$5:$R$79,2),IF((C132=8),VLOOKUP(H132,'8 лет'!$Q$5:$R$79,2),IF((C132=9),VLOOKUP(H132,'9 лет'!$Q$5:$R$79,2),IF((C132=10),VLOOKUP(H132,'10 лет'!$Q$5:$R$79,2),IF((C132=11),VLOOKUP(H132,'11 лет'!$Q$5:$R$79,2),IF((C132=12),VLOOKUP(H132,'12 лет'!$S$5:$T$79,2),IF((C132=13),VLOOKUP(H132,'13 лет'!$S$5:$T$79,2),IF((C132=14),VLOOKUP(H132,'14 лет'!$S$5:$T$79,2),IF((C132=15),VLOOKUP(H132,'15 лет'!$S$5:$T$79,2),IF((C132=16),VLOOKUP(H132,'16 лет'!$S$5:$T$79,2),IF((C132=17),VLOOKUP(H132,'17 лет'!$S$5:$T$79,2))))))))))))</f>
        <v>29</v>
      </c>
      <c r="J132" s="27">
        <v>6.7</v>
      </c>
      <c r="K132" s="16">
        <f>IF((C132&lt;=7),VLOOKUP(J132,'7 лет'!$S$5:$T$79,2),IF((C132=8),VLOOKUP(J132,'8 лет'!$S$5:$T$79,2),IF((C132=9),VLOOKUP(J132,'9 лет'!$S$5:$T$79,2),IF((C132=10),VLOOKUP(J132,'10 лет'!$S$5:$T$79,2),IF((C132=11),VLOOKUP(J132,'11 лет'!$S$5:$T$79,2),IF((C132=12),VLOOKUP(J132,'12 лет'!$U$5:$V$79,2),IF((C132=13),VLOOKUP(J132,'13 лет'!$U$5:$V$79,2),IF((C132=14),VLOOKUP(J132,'14 лет'!$U$5:$V$79,2),IF(C132&gt;=15,"0")))))))))</f>
        <v>23</v>
      </c>
      <c r="L132" s="27"/>
      <c r="M132" s="16" t="str">
        <f>IF((C132=12),VLOOKUP(L132,'12 лет'!$W$5:$X$85,2),IF((C132=13),VLOOKUP(L132,'13 лет'!$W$5:$X$84,2),IF((C132=14),VLOOKUP(L132,'14 лет'!$W$5:$X$82,2),IF((C132=15),VLOOKUP(L132,'15 лет'!$U$5:$V$82,2),IF((C132=16),VLOOKUP(L132,'16 лет'!$U$5:$V$79,2),IF((C132=17),VLOOKUP(L132,'17 лет'!$U$5:$V$78,2),IF(C132&lt;12,"0")))))))</f>
        <v>0</v>
      </c>
      <c r="N132" s="27"/>
      <c r="O132" s="16" t="str">
        <f>IF((C132=15),VLOOKUP(N132,'15 лет'!$W$5:$X$115,2),IF((C132=16),VLOOKUP(N132,'16 лет'!$W$5:$X$113,2),IF((C132=17),VLOOKUP(N132,'17 лет'!$W$5:$X$113,2),IF(C132&lt;15,"0"))))</f>
        <v>0</v>
      </c>
      <c r="P132" s="11">
        <v>15</v>
      </c>
      <c r="Q132" s="16">
        <f>IF((C132&lt;=7),VLOOKUP(P132,'7 лет'!$U$5:$V$79,2),IF((C132=8),VLOOKUP(P132,'8 лет'!$U$5:$V$79,2),IF((C132=9),VLOOKUP(P132,'9 лет'!$U$5:$V$79,2),IF((C132=10),VLOOKUP(P132,'10 лет'!$U$5:$V$79,2),IF((C132=11),VLOOKUP(P132,'11 лет'!$U$5:$V$79,2),IF((C132=12),VLOOKUP(P132,'12 лет'!$Y$5:$Z$79,2),IF((C132=13),VLOOKUP(P132,'13 лет'!$Y$5:$Z$79,2),IF((C132=14),VLOOKUP(P132,'14 лет'!$Y$5:$Z$79,2),IF((C132=15),VLOOKUP(P132,'15 лет'!$Y$5:$Z$79,2),IF((C132=16),VLOOKUP(P132,'16 лет'!$Y$5:$Z$79,2),IF((C132=17),VLOOKUP(P132,'17 лет'!$Y$5:$Z$79,2))))))))))))</f>
        <v>53</v>
      </c>
      <c r="R132" s="27">
        <v>18</v>
      </c>
      <c r="S132" s="16">
        <f>IF((C132&lt;=7),VLOOKUP(R132,'7 лет'!$W$5:$X$79,2),IF((C132=8),VLOOKUP(R132,'8 лет'!$W$5:$X$79,2),IF((C132=9),VLOOKUP(R132,'9 лет'!$W$5:$X$79,2),IF((C132=10),VLOOKUP(R132,'10 лет'!$W$5:$X$79,2),IF((C132=11),VLOOKUP(R132,'11 лет'!$W$5:$X$79,2),IF((C132=12),VLOOKUP(R132,'12 лет'!$AA$5:$AB$79,2),IF((C132=13),VLOOKUP(R132,'13 лет'!$AA$5:$AB$79,2),IF((C132=14),VLOOKUP(R132,'14 лет'!$AA$5:$AB$79,2),IF((C132=15),VLOOKUP(R132,'15 лет'!$AA$5:$AB$79,2),IF((C132=16),VLOOKUP(R132,'16 лет'!$AA$5:$AB$79,2),IF((C132=17),VLOOKUP(R132,'17 лет'!$AA$5:$AB$79,2))))))))))))</f>
        <v>44</v>
      </c>
      <c r="T132" s="13">
        <f>SUM(E132+G132+I132+K132+M132+O132+Q132+S132)</f>
        <v>183</v>
      </c>
      <c r="U132" s="4">
        <f>'Личное первенство девушки'!U22</f>
        <v>10</v>
      </c>
      <c r="V132" s="109"/>
      <c r="W132" s="99"/>
      <c r="X132" t="str">
        <f>P122</f>
        <v>Субъект РФ 4</v>
      </c>
    </row>
    <row r="133" spans="1:24" ht="18.75">
      <c r="A133" s="27">
        <v>2</v>
      </c>
      <c r="B133" s="77" t="s">
        <v>1080</v>
      </c>
      <c r="C133" s="27">
        <v>11</v>
      </c>
      <c r="D133" s="27" t="s">
        <v>1075</v>
      </c>
      <c r="E133" s="16">
        <f>IF((C133&lt;=7),VLOOKUP(D133,'7 лет'!$M$5:$N$78,2),IF((C133=8),VLOOKUP(D133,'8 лет'!$M$5:$N$78,2),IF((C133=9),VLOOKUP(D133,'9 лет'!$M$5:$N$78,2),IF((C133=10),VLOOKUP(D133,'10 лет'!$M$5:$N$78,2),IF((C133=11),VLOOKUP(D133,'11 лет'!$M$5:$N$78,2),IF((C133=12),VLOOKUP(D133,'12 лет'!$O$5:$P$78,2),IF((C133=13),VLOOKUP(D133,'13 лет'!$O$5:$P$78,2),IF((C133=14),VLOOKUP(D133,'14 лет'!$O$5:$P$78,2),IF((C133=15),VLOOKUP(D133,'15 лет'!$O$5:$P$78,2),IF((C133=16),VLOOKUP(D133,'16 лет'!$O$5:$P$78,2),IF((C133=17),VLOOKUP(D133,'17 лет'!$O$5:$P$78,2))))))))))))</f>
        <v>2</v>
      </c>
      <c r="F133" s="27">
        <v>144.32</v>
      </c>
      <c r="G133" s="16">
        <f>IF((C133&lt;=7),VLOOKUP(F133,'7 лет'!$O$5:$P$79,2),IF((C133=8),VLOOKUP(F133,'8 лет'!$O$5:$P$79,2),IF((C133=9),VLOOKUP(F133,'9 лет'!$O$5:$P$79,2),IF((C133=10),VLOOKUP(F133,'10 лет'!$O$5:$P$79,2),IF((C133=11),VLOOKUP(F133,'11 лет'!$O$5:$P$79,2),IF((C133=12),VLOOKUP(F133,'12 лет'!$Q$5:$R$79,2),IF((C133=13),VLOOKUP(F133,'13 лет'!$Q$5:$R$79,2),IF((C133=14),VLOOKUP(F133,'14 лет'!$Q$5:$R$79,2),IF((C133=15),VLOOKUP(F133,'15 лет'!$Q$5:$R$79,2),IF((C133=16),VLOOKUP(F133,'16 лет'!$Q$5:$R$79,2),IF((C133=17),VLOOKUP(F133,'17 лет'!$Q$5:$R$79,2))))))))))))</f>
        <v>22</v>
      </c>
      <c r="H133" s="27">
        <v>11</v>
      </c>
      <c r="I133" s="16">
        <f>IF((C133&lt;=7),VLOOKUP(H133,'7 лет'!$Q$5:$R$79,2),IF((C133=8),VLOOKUP(H133,'8 лет'!$Q$5:$R$79,2),IF((C133=9),VLOOKUP(H133,'9 лет'!$Q$5:$R$79,2),IF((C133=10),VLOOKUP(H133,'10 лет'!$Q$5:$R$79,2),IF((C133=11),VLOOKUP(H133,'11 лет'!$Q$5:$R$79,2),IF((C133=12),VLOOKUP(H133,'12 лет'!$S$5:$T$79,2),IF((C133=13),VLOOKUP(H133,'13 лет'!$S$5:$T$79,2),IF((C133=14),VLOOKUP(H133,'14 лет'!$S$5:$T$79,2),IF((C133=15),VLOOKUP(H133,'15 лет'!$S$5:$T$79,2),IF((C133=16),VLOOKUP(H133,'16 лет'!$S$5:$T$79,2),IF((C133=17),VLOOKUP(H133,'17 лет'!$S$5:$T$79,2))))))))))))</f>
        <v>16</v>
      </c>
      <c r="J133" s="27">
        <v>6.8</v>
      </c>
      <c r="K133" s="16">
        <f>IF((C133&lt;=7),VLOOKUP(J133,'7 лет'!$S$5:$T$79,2),IF((C133=8),VLOOKUP(J133,'8 лет'!$S$5:$T$79,2),IF((C133=9),VLOOKUP(J133,'9 лет'!$S$5:$T$79,2),IF((C133=10),VLOOKUP(J133,'10 лет'!$S$5:$T$79,2),IF((C133=11),VLOOKUP(J133,'11 лет'!$S$5:$T$79,2),IF((C133=12),VLOOKUP(J133,'12 лет'!$U$5:$V$79,2),IF((C133=13),VLOOKUP(J133,'13 лет'!$U$5:$V$79,2),IF((C133=14),VLOOKUP(J133,'14 лет'!$U$5:$V$79,2),IF(C133&gt;=15,"0")))))))))</f>
        <v>7</v>
      </c>
      <c r="L133" s="27"/>
      <c r="M133" s="16" t="str">
        <f>IF((C133=12),VLOOKUP(L133,'12 лет'!$W$5:$X$85,2),IF((C133=13),VLOOKUP(L133,'13 лет'!$W$5:$X$84,2),IF((C133=14),VLOOKUP(L133,'14 лет'!$W$5:$X$82,2),IF((C133=15),VLOOKUP(L133,'15 лет'!$U$5:$V$82,2),IF((C133=16),VLOOKUP(L133,'16 лет'!$U$5:$V$79,2),IF((C133=17),VLOOKUP(L133,'17 лет'!$U$5:$V$78,2),IF(C133&lt;12,"0")))))))</f>
        <v>0</v>
      </c>
      <c r="N133" s="27"/>
      <c r="O133" s="16" t="str">
        <f>IF((C133=15),VLOOKUP(N133,'15 лет'!$W$5:$X$115,2),IF((C133=16),VLOOKUP(N133,'16 лет'!$W$5:$X$113,2),IF((C133=17),VLOOKUP(N133,'17 лет'!$W$5:$X$113,2),IF(C133&lt;15,"0"))))</f>
        <v>0</v>
      </c>
      <c r="P133" s="11">
        <v>9</v>
      </c>
      <c r="Q133" s="16">
        <f>IF((C133&lt;=7),VLOOKUP(P133,'7 лет'!$U$5:$V$79,2),IF((C133=8),VLOOKUP(P133,'8 лет'!$U$5:$V$79,2),IF((C133=9),VLOOKUP(P133,'9 лет'!$U$5:$V$79,2),IF((C133=10),VLOOKUP(P133,'10 лет'!$U$5:$V$79,2),IF((C133=11),VLOOKUP(P133,'11 лет'!$U$5:$V$79,2),IF((C133=12),VLOOKUP(P133,'12 лет'!$Y$5:$Z$79,2),IF((C133=13),VLOOKUP(P133,'13 лет'!$Y$5:$Z$79,2),IF((C133=14),VLOOKUP(P133,'14 лет'!$Y$5:$Z$79,2),IF((C133=15),VLOOKUP(P133,'15 лет'!$Y$5:$Z$79,2),IF((C133=16),VLOOKUP(P133,'16 лет'!$Y$5:$Z$79,2),IF((C133=17),VLOOKUP(P133,'17 лет'!$Y$5:$Z$79,2))))))))))))</f>
        <v>24</v>
      </c>
      <c r="R133" s="27">
        <v>10</v>
      </c>
      <c r="S133" s="16">
        <f>IF((C133&lt;=7),VLOOKUP(R133,'7 лет'!$W$5:$X$79,2),IF((C133=8),VLOOKUP(R133,'8 лет'!$W$5:$X$79,2),IF((C133=9),VLOOKUP(R133,'9 лет'!$W$5:$X$79,2),IF((C133=10),VLOOKUP(R133,'10 лет'!$W$5:$X$79,2),IF((C133=11),VLOOKUP(R133,'11 лет'!$W$5:$X$79,2),IF((C133=12),VLOOKUP(R133,'12 лет'!$AA$5:$AB$79,2),IF((C133=13),VLOOKUP(R133,'13 лет'!$AA$5:$AB$79,2),IF((C133=14),VLOOKUP(R133,'14 лет'!$AA$5:$AB$79,2),IF((C133=15),VLOOKUP(R133,'15 лет'!$AA$5:$AB$79,2),IF((C133=16),VLOOKUP(R133,'16 лет'!$AA$5:$AB$79,2),IF((C133=17),VLOOKUP(R133,'17 лет'!$AA$5:$AB$79,2))))))))))))</f>
        <v>20</v>
      </c>
      <c r="T133" s="13">
        <f>SUM(E133+G133+I133+K133+M133+O133+Q133+S133)</f>
        <v>91</v>
      </c>
      <c r="U133" s="4">
        <f>'Личное первенство девушки'!U23</f>
        <v>27</v>
      </c>
      <c r="V133" s="109"/>
      <c r="W133" s="99"/>
      <c r="X133" t="str">
        <f>P122</f>
        <v>Субъект РФ 4</v>
      </c>
    </row>
    <row r="134" spans="1:24" ht="18.75">
      <c r="A134" s="27">
        <v>3</v>
      </c>
      <c r="B134" s="77" t="s">
        <v>1081</v>
      </c>
      <c r="C134" s="27">
        <v>11</v>
      </c>
      <c r="D134" s="27" t="s">
        <v>1076</v>
      </c>
      <c r="E134" s="16">
        <f>IF((C134&lt;=7),VLOOKUP(D134,'7 лет'!$M$5:$N$78,2),IF((C134=8),VLOOKUP(D134,'8 лет'!$M$5:$N$78,2),IF((C134=9),VLOOKUP(D134,'9 лет'!$M$5:$N$78,2),IF((C134=10),VLOOKUP(D134,'10 лет'!$M$5:$N$78,2),IF((C134=11),VLOOKUP(D134,'11 лет'!$M$5:$N$78,2),IF((C134=12),VLOOKUP(D134,'12 лет'!$O$5:$P$78,2),IF((C134=13),VLOOKUP(D134,'13 лет'!$O$5:$P$78,2),IF((C134=14),VLOOKUP(D134,'14 лет'!$O$5:$P$78,2),IF((C134=15),VLOOKUP(D134,'15 лет'!$O$5:$P$78,2),IF((C134=16),VLOOKUP(D134,'16 лет'!$O$5:$P$78,2),IF((C134=17),VLOOKUP(D134,'17 лет'!$O$5:$P$78,2))))))))))))</f>
        <v>2</v>
      </c>
      <c r="F134" s="27">
        <v>160</v>
      </c>
      <c r="G134" s="16">
        <f>IF((C134&lt;=7),VLOOKUP(F134,'7 лет'!$O$5:$P$79,2),IF((C134=8),VLOOKUP(F134,'8 лет'!$O$5:$P$79,2),IF((C134=9),VLOOKUP(F134,'9 лет'!$O$5:$P$79,2),IF((C134=10),VLOOKUP(F134,'10 лет'!$O$5:$P$79,2),IF((C134=11),VLOOKUP(F134,'11 лет'!$O$5:$P$79,2),IF((C134=12),VLOOKUP(F134,'12 лет'!$Q$5:$R$79,2),IF((C134=13),VLOOKUP(F134,'13 лет'!$Q$5:$R$79,2),IF((C134=14),VLOOKUP(F134,'14 лет'!$Q$5:$R$79,2),IF((C134=15),VLOOKUP(F134,'15 лет'!$Q$5:$R$79,2),IF((C134=16),VLOOKUP(F134,'16 лет'!$Q$5:$R$79,2),IF((C134=17),VLOOKUP(F134,'17 лет'!$Q$5:$R$79,2))))))))))))</f>
        <v>30</v>
      </c>
      <c r="H134" s="27">
        <v>18</v>
      </c>
      <c r="I134" s="16">
        <f>IF((C134&lt;=7),VLOOKUP(H134,'7 лет'!$Q$5:$R$79,2),IF((C134=8),VLOOKUP(H134,'8 лет'!$Q$5:$R$79,2),IF((C134=9),VLOOKUP(H134,'9 лет'!$Q$5:$R$79,2),IF((C134=10),VLOOKUP(H134,'10 лет'!$Q$5:$R$79,2),IF((C134=11),VLOOKUP(H134,'11 лет'!$Q$5:$R$79,2),IF((C134=12),VLOOKUP(H134,'12 лет'!$S$5:$T$79,2),IF((C134=13),VLOOKUP(H134,'13 лет'!$S$5:$T$79,2),IF((C134=14),VLOOKUP(H134,'14 лет'!$S$5:$T$79,2),IF((C134=15),VLOOKUP(H134,'15 лет'!$S$5:$T$79,2),IF((C134=16),VLOOKUP(H134,'16 лет'!$S$5:$T$79,2),IF((C134=17),VLOOKUP(H134,'17 лет'!$S$5:$T$79,2))))))))))))</f>
        <v>30</v>
      </c>
      <c r="J134" s="27">
        <v>6.3</v>
      </c>
      <c r="K134" s="16">
        <f>IF((C134&lt;=7),VLOOKUP(J134,'7 лет'!$S$5:$T$79,2),IF((C134=8),VLOOKUP(J134,'8 лет'!$S$5:$T$79,2),IF((C134=9),VLOOKUP(J134,'9 лет'!$S$5:$T$79,2),IF((C134=10),VLOOKUP(J134,'10 лет'!$S$5:$T$79,2),IF((C134=11),VLOOKUP(J134,'11 лет'!$S$5:$T$79,2),IF((C134=12),VLOOKUP(J134,'12 лет'!$U$5:$V$79,2),IF((C134=13),VLOOKUP(J134,'13 лет'!$U$5:$V$79,2),IF((C134=14),VLOOKUP(J134,'14 лет'!$U$5:$V$79,2),IF(C134&gt;=15,"0")))))))))</f>
        <v>20</v>
      </c>
      <c r="L134" s="27"/>
      <c r="M134" s="16" t="str">
        <f>IF((C134=12),VLOOKUP(L134,'12 лет'!$W$5:$X$85,2),IF((C134=13),VLOOKUP(L134,'13 лет'!$W$5:$X$84,2),IF((C134=14),VLOOKUP(L134,'14 лет'!$W$5:$X$82,2),IF((C134=15),VLOOKUP(L134,'15 лет'!$U$5:$V$82,2),IF((C134=16),VLOOKUP(L134,'16 лет'!$U$5:$V$79,2),IF((C134=17),VLOOKUP(L134,'17 лет'!$U$5:$V$78,2),IF(C134&lt;12,"0")))))))</f>
        <v>0</v>
      </c>
      <c r="N134" s="27"/>
      <c r="O134" s="16" t="str">
        <f>IF((C134=15),VLOOKUP(N134,'15 лет'!$W$5:$X$115,2),IF((C134=16),VLOOKUP(N134,'16 лет'!$W$5:$X$113,2),IF((C134=17),VLOOKUP(N134,'17 лет'!$W$5:$X$113,2),IF(C134&lt;15,"0"))))</f>
        <v>0</v>
      </c>
      <c r="P134" s="11">
        <v>11</v>
      </c>
      <c r="Q134" s="16">
        <f>IF((C134&lt;=7),VLOOKUP(P134,'7 лет'!$U$5:$V$79,2),IF((C134=8),VLOOKUP(P134,'8 лет'!$U$5:$V$79,2),IF((C134=9),VLOOKUP(P134,'9 лет'!$U$5:$V$79,2),IF((C134=10),VLOOKUP(P134,'10 лет'!$U$5:$V$79,2),IF((C134=11),VLOOKUP(P134,'11 лет'!$U$5:$V$79,2),IF((C134=12),VLOOKUP(P134,'12 лет'!$Y$5:$Z$79,2),IF((C134=13),VLOOKUP(P134,'13 лет'!$Y$5:$Z$79,2),IF((C134=14),VLOOKUP(P134,'14 лет'!$Y$5:$Z$79,2),IF((C134=15),VLOOKUP(P134,'15 лет'!$Y$5:$Z$79,2),IF((C134=16),VLOOKUP(P134,'16 лет'!$Y$5:$Z$79,2),IF((C134=17),VLOOKUP(P134,'17 лет'!$Y$5:$Z$79,2))))))))))))</f>
        <v>30</v>
      </c>
      <c r="R134" s="27">
        <v>18</v>
      </c>
      <c r="S134" s="16">
        <f>IF((C134&lt;=7),VLOOKUP(R134,'7 лет'!$W$5:$X$79,2),IF((C134=8),VLOOKUP(R134,'8 лет'!$W$5:$X$79,2),IF((C134=9),VLOOKUP(R134,'9 лет'!$W$5:$X$79,2),IF((C134=10),VLOOKUP(R134,'10 лет'!$W$5:$X$79,2),IF((C134=11),VLOOKUP(R134,'11 лет'!$W$5:$X$79,2),IF((C134=12),VLOOKUP(R134,'12 лет'!$AA$5:$AB$79,2),IF((C134=13),VLOOKUP(R134,'13 лет'!$AA$5:$AB$79,2),IF((C134=14),VLOOKUP(R134,'14 лет'!$AA$5:$AB$79,2),IF((C134=15),VLOOKUP(R134,'15 лет'!$AA$5:$AB$79,2),IF((C134=16),VLOOKUP(R134,'16 лет'!$AA$5:$AB$79,2),IF((C134=17),VLOOKUP(R134,'17 лет'!$AA$5:$AB$79,2))))))))))))</f>
        <v>36</v>
      </c>
      <c r="T134" s="13">
        <f>SUM(E134+G134+I134+K134+M134+O134+Q134+S134)</f>
        <v>148</v>
      </c>
      <c r="U134" s="4">
        <f>'Личное первенство девушки'!U24</f>
        <v>21</v>
      </c>
      <c r="V134" s="109"/>
      <c r="W134" s="99"/>
      <c r="X134" t="str">
        <f>P122</f>
        <v>Субъект РФ 4</v>
      </c>
    </row>
    <row r="135" spans="1:24" ht="18.75">
      <c r="A135" s="111"/>
      <c r="B135" s="112"/>
      <c r="C135" s="112"/>
      <c r="D135" s="112"/>
      <c r="E135" s="112"/>
      <c r="F135" s="112"/>
      <c r="G135" s="112"/>
      <c r="H135" s="112"/>
      <c r="I135" s="112"/>
      <c r="J135" s="112"/>
      <c r="K135" s="112"/>
      <c r="L135" s="112"/>
      <c r="M135" s="112"/>
      <c r="N135" s="112"/>
      <c r="O135" s="112"/>
      <c r="P135" s="115" t="s">
        <v>286</v>
      </c>
      <c r="Q135" s="115"/>
      <c r="R135" s="115"/>
      <c r="S135" s="116"/>
      <c r="T135" s="113">
        <f ca="1">SUMPRODUCT(LARGE($T$132:$T$134,ROW(INDIRECT("T1:T"&amp;Z17))))</f>
        <v>331</v>
      </c>
      <c r="U135" s="114"/>
      <c r="V135" s="109"/>
      <c r="W135" s="99"/>
    </row>
    <row r="136" spans="1:24" ht="30" customHeight="1">
      <c r="A136" s="119"/>
      <c r="B136" s="120"/>
      <c r="C136" s="120"/>
      <c r="D136" s="120"/>
      <c r="E136" s="120"/>
      <c r="F136" s="120"/>
      <c r="G136" s="120"/>
      <c r="H136" s="120"/>
      <c r="I136" s="120"/>
      <c r="J136" s="120"/>
      <c r="K136" s="120"/>
      <c r="L136" s="120"/>
      <c r="M136" s="120"/>
      <c r="N136" s="120"/>
      <c r="O136" s="120"/>
      <c r="P136" s="118" t="s">
        <v>287</v>
      </c>
      <c r="Q136" s="118"/>
      <c r="R136" s="118"/>
      <c r="S136" s="118"/>
      <c r="T136" s="130">
        <f ca="1">SUM(T130+T135)</f>
        <v>658</v>
      </c>
      <c r="U136" s="131"/>
      <c r="V136" s="110"/>
      <c r="W136" s="100"/>
    </row>
    <row r="137" spans="1:24">
      <c r="A137" s="14"/>
      <c r="B137" s="14"/>
      <c r="C137" s="14"/>
      <c r="D137" s="14"/>
      <c r="E137" s="14"/>
      <c r="F137" s="14"/>
      <c r="G137" s="14"/>
      <c r="H137" s="14"/>
      <c r="I137" s="14"/>
      <c r="J137" s="14"/>
      <c r="K137" s="14"/>
      <c r="L137" s="14"/>
      <c r="M137" s="14"/>
      <c r="N137" s="14"/>
      <c r="O137" s="14"/>
      <c r="P137" s="14"/>
      <c r="Q137" s="14"/>
      <c r="R137" s="14"/>
      <c r="S137" s="14"/>
      <c r="T137" s="14"/>
    </row>
    <row r="138" spans="1:24">
      <c r="A138" s="14"/>
      <c r="B138" s="14"/>
      <c r="C138" s="14"/>
      <c r="D138" s="14"/>
      <c r="E138" s="14"/>
      <c r="F138" s="14"/>
      <c r="G138" s="14"/>
      <c r="H138" s="14"/>
      <c r="I138" s="14"/>
      <c r="J138" s="14"/>
      <c r="K138" s="14"/>
      <c r="L138" s="14"/>
      <c r="M138" s="14"/>
      <c r="N138" s="14"/>
      <c r="O138" s="14"/>
      <c r="P138" s="14"/>
      <c r="Q138" s="14"/>
      <c r="R138" s="14"/>
      <c r="S138" s="14"/>
      <c r="T138" s="14"/>
    </row>
    <row r="139" spans="1:24">
      <c r="A139" s="14"/>
      <c r="B139" s="14"/>
      <c r="C139" s="14"/>
      <c r="D139" s="14"/>
      <c r="E139" s="14"/>
      <c r="F139" s="14"/>
      <c r="G139" s="14"/>
      <c r="H139" s="14"/>
      <c r="I139" s="14"/>
      <c r="J139" s="14"/>
      <c r="K139" s="14"/>
      <c r="L139" s="14"/>
      <c r="M139" s="14"/>
      <c r="N139" s="14"/>
      <c r="O139" s="14"/>
      <c r="P139" s="14"/>
      <c r="Q139" s="14"/>
      <c r="R139" s="14"/>
      <c r="S139" s="14"/>
      <c r="T139" s="14"/>
    </row>
    <row r="140" spans="1:24" ht="16.5">
      <c r="A140" s="14"/>
      <c r="B140" s="79" t="s">
        <v>181</v>
      </c>
      <c r="C140" s="14"/>
      <c r="D140" s="14"/>
      <c r="E140" s="14"/>
      <c r="F140" s="14"/>
      <c r="G140" s="14"/>
      <c r="H140" s="14"/>
      <c r="I140" s="14"/>
      <c r="J140" s="14"/>
      <c r="K140" s="14"/>
      <c r="L140" s="14"/>
      <c r="M140" s="14"/>
      <c r="N140" s="14"/>
      <c r="O140" s="14"/>
      <c r="P140" s="14"/>
      <c r="Q140" s="14"/>
      <c r="R140" s="14"/>
      <c r="S140" s="14"/>
      <c r="T140" s="14"/>
    </row>
    <row r="141" spans="1:24">
      <c r="A141" s="14"/>
      <c r="B141" s="15"/>
      <c r="C141" s="15"/>
      <c r="D141" s="14"/>
      <c r="E141" s="14"/>
      <c r="F141" s="14"/>
      <c r="G141" s="14"/>
      <c r="H141" s="14"/>
      <c r="I141" s="14"/>
      <c r="J141" s="14"/>
      <c r="K141" s="14"/>
      <c r="L141" s="14"/>
      <c r="M141" s="14"/>
      <c r="N141" s="14"/>
      <c r="O141" s="14"/>
      <c r="P141" s="14"/>
      <c r="Q141" s="14"/>
      <c r="R141" s="14"/>
      <c r="S141" s="14"/>
      <c r="T141" s="14"/>
    </row>
    <row r="142" spans="1:24">
      <c r="A142" s="14"/>
      <c r="B142" s="14"/>
      <c r="C142" s="15"/>
      <c r="D142" s="14"/>
      <c r="E142" s="14"/>
      <c r="F142" s="14"/>
      <c r="G142" s="14"/>
      <c r="H142" s="14"/>
      <c r="I142" s="14"/>
      <c r="J142" s="14"/>
      <c r="K142" s="14"/>
      <c r="L142" s="14"/>
      <c r="M142" s="14"/>
      <c r="N142" s="14"/>
      <c r="O142" s="14"/>
      <c r="P142" s="14"/>
      <c r="Q142" s="14"/>
      <c r="R142" s="14"/>
      <c r="S142" s="14"/>
      <c r="T142" s="14"/>
    </row>
    <row r="143" spans="1:24" ht="16.5">
      <c r="A143" s="14"/>
      <c r="B143" s="79" t="s">
        <v>182</v>
      </c>
      <c r="C143" s="15"/>
      <c r="D143" s="14"/>
      <c r="E143" s="14"/>
      <c r="F143" s="14"/>
      <c r="G143" s="14"/>
      <c r="H143" s="14"/>
      <c r="I143" s="14"/>
      <c r="J143" s="14"/>
      <c r="K143" s="14"/>
      <c r="L143" s="14"/>
      <c r="M143" s="14"/>
      <c r="N143" s="14"/>
      <c r="O143" s="14"/>
      <c r="P143" s="14"/>
      <c r="Q143" s="14"/>
      <c r="R143" s="14"/>
      <c r="S143" s="14"/>
      <c r="T143" s="14"/>
    </row>
    <row r="145" spans="1:23" ht="18.75">
      <c r="A145" s="102" t="s">
        <v>991</v>
      </c>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row>
    <row r="146" spans="1:23" ht="18.75">
      <c r="A146" s="102" t="s">
        <v>990</v>
      </c>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row>
    <row r="148" spans="1:23">
      <c r="A148" s="103" t="s">
        <v>169</v>
      </c>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row>
    <row r="149" spans="1:23">
      <c r="A149" s="43"/>
      <c r="B149" s="43"/>
      <c r="C149" s="43"/>
      <c r="D149" s="43"/>
      <c r="E149" s="43"/>
      <c r="F149" s="43"/>
      <c r="G149" s="43"/>
      <c r="H149" s="43"/>
      <c r="I149" s="43"/>
      <c r="J149" s="43"/>
      <c r="K149" s="43"/>
      <c r="L149" s="43"/>
      <c r="M149" s="43"/>
      <c r="N149" s="43"/>
      <c r="O149" s="43"/>
      <c r="P149" s="43"/>
      <c r="Q149" s="43"/>
      <c r="R149" s="43"/>
      <c r="S149" s="43"/>
      <c r="T149" s="43"/>
      <c r="U149" s="43"/>
      <c r="V149" s="43"/>
      <c r="W149" s="43"/>
    </row>
    <row r="150" spans="1:23" ht="18.75">
      <c r="A150" s="104" t="s">
        <v>1154</v>
      </c>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row>
    <row r="151" spans="1:23" ht="18.75">
      <c r="A151" s="104" t="s">
        <v>989</v>
      </c>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row>
    <row r="152" spans="1:23" ht="18.75">
      <c r="A152" s="105" t="s">
        <v>1058</v>
      </c>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row>
    <row r="153" spans="1:23" ht="18.75">
      <c r="A153" s="50"/>
      <c r="B153" s="50"/>
      <c r="C153" s="50"/>
      <c r="D153" s="50"/>
      <c r="E153" s="50"/>
      <c r="F153" s="50"/>
      <c r="G153" s="50"/>
      <c r="H153" s="50"/>
      <c r="I153" s="50"/>
      <c r="J153" s="50"/>
      <c r="K153" s="50"/>
      <c r="L153" s="50"/>
      <c r="M153" s="50"/>
      <c r="N153" s="50"/>
      <c r="O153" s="50"/>
      <c r="P153" s="50"/>
      <c r="Q153" s="50"/>
      <c r="R153" s="50"/>
      <c r="S153" s="50"/>
      <c r="T153" s="50"/>
      <c r="U153" s="50"/>
      <c r="V153" s="50"/>
    </row>
    <row r="154" spans="1:23">
      <c r="A154" s="10"/>
      <c r="B154" s="10"/>
      <c r="C154" s="10"/>
      <c r="D154" s="10"/>
      <c r="E154" s="10"/>
      <c r="F154" s="10"/>
      <c r="G154" s="10"/>
      <c r="H154" s="10"/>
      <c r="I154" s="10"/>
      <c r="J154" s="10"/>
      <c r="K154" s="10"/>
      <c r="L154" s="10"/>
      <c r="M154" s="10"/>
      <c r="N154" s="10"/>
      <c r="O154" s="10"/>
      <c r="P154" s="10"/>
      <c r="Q154" s="10"/>
      <c r="R154" s="10"/>
      <c r="S154" s="10"/>
      <c r="T154" s="10"/>
    </row>
    <row r="155" spans="1:23" ht="18.75">
      <c r="A155" s="106" t="s">
        <v>992</v>
      </c>
      <c r="B155" s="106"/>
      <c r="C155" s="47"/>
      <c r="D155" s="47"/>
      <c r="E155" s="47"/>
      <c r="F155" s="47"/>
      <c r="G155" s="47"/>
      <c r="H155" s="47"/>
      <c r="I155" s="47"/>
      <c r="J155" s="47"/>
      <c r="K155" s="47"/>
      <c r="L155" s="47"/>
      <c r="M155" s="47"/>
      <c r="N155" s="47"/>
      <c r="O155" s="47"/>
      <c r="P155" s="47"/>
      <c r="Q155" s="47"/>
      <c r="R155" s="47"/>
      <c r="S155" s="47"/>
      <c r="T155" s="47"/>
    </row>
    <row r="156" spans="1:23" ht="18.75">
      <c r="A156" s="106" t="s">
        <v>993</v>
      </c>
      <c r="B156" s="106"/>
      <c r="C156" s="42"/>
      <c r="D156" s="42"/>
      <c r="E156" s="42"/>
      <c r="F156" s="42"/>
      <c r="G156" s="42"/>
      <c r="H156" s="42"/>
      <c r="I156" s="42"/>
      <c r="J156" s="42"/>
      <c r="K156" s="42"/>
      <c r="L156" s="42"/>
      <c r="M156" s="42"/>
      <c r="N156" s="42"/>
      <c r="O156" s="42"/>
      <c r="P156" s="42"/>
      <c r="Q156" s="42"/>
      <c r="R156" s="42"/>
      <c r="S156" s="42"/>
      <c r="T156" s="42"/>
    </row>
    <row r="157" spans="1:23" ht="18.75">
      <c r="A157" s="106"/>
      <c r="B157" s="106"/>
      <c r="D157" s="47"/>
      <c r="E157" s="47"/>
      <c r="F157" s="47"/>
      <c r="G157" s="47"/>
      <c r="H157" s="47"/>
      <c r="I157" s="47"/>
      <c r="J157" s="47"/>
      <c r="K157" s="47"/>
      <c r="L157" s="47"/>
      <c r="M157" s="47"/>
      <c r="N157" s="47"/>
      <c r="O157" s="47"/>
      <c r="P157" s="47"/>
      <c r="Q157" s="47"/>
      <c r="R157" s="47"/>
      <c r="S157" s="47"/>
      <c r="T157" s="47"/>
    </row>
    <row r="158" spans="1:23" ht="18.75">
      <c r="A158" s="107" t="s">
        <v>1114</v>
      </c>
      <c r="B158" s="107"/>
      <c r="C158" s="107"/>
      <c r="D158" s="107"/>
      <c r="E158" s="107"/>
      <c r="F158" s="107"/>
      <c r="G158" s="107"/>
      <c r="H158" s="107"/>
      <c r="I158" s="107"/>
      <c r="J158" s="107"/>
      <c r="K158" s="107"/>
      <c r="L158" s="107"/>
      <c r="M158" s="107"/>
      <c r="N158" s="107"/>
      <c r="O158" s="107"/>
      <c r="P158" s="129" t="s">
        <v>289</v>
      </c>
      <c r="Q158" s="129"/>
      <c r="R158" s="129"/>
      <c r="S158" s="129"/>
      <c r="T158" s="129"/>
      <c r="U158" s="129"/>
      <c r="V158" s="129"/>
    </row>
    <row r="159" spans="1:23">
      <c r="A159" s="28"/>
      <c r="B159" s="28"/>
      <c r="C159" s="28"/>
      <c r="D159" s="28"/>
      <c r="E159" s="28"/>
      <c r="F159" s="28"/>
      <c r="G159" s="28"/>
      <c r="H159" s="28"/>
      <c r="I159" s="28"/>
      <c r="J159" s="28"/>
      <c r="K159" s="28"/>
      <c r="L159" s="28"/>
      <c r="M159" s="28"/>
      <c r="N159" s="28"/>
      <c r="O159" s="28"/>
      <c r="P159" s="28"/>
      <c r="Q159" s="28"/>
      <c r="R159" s="28"/>
      <c r="S159" s="28"/>
      <c r="T159" s="28"/>
    </row>
    <row r="160" spans="1:23" ht="24.75" customHeight="1">
      <c r="A160" s="117" t="s">
        <v>170</v>
      </c>
      <c r="B160" s="117"/>
      <c r="C160" s="117"/>
      <c r="D160" s="117"/>
      <c r="E160" s="117"/>
      <c r="F160" s="117"/>
      <c r="G160" s="117"/>
      <c r="H160" s="117"/>
      <c r="I160" s="117"/>
      <c r="J160" s="117"/>
      <c r="K160" s="117"/>
      <c r="L160" s="117"/>
      <c r="M160" s="117"/>
      <c r="N160" s="117"/>
      <c r="O160" s="117"/>
      <c r="P160" s="117"/>
      <c r="Q160" s="117"/>
      <c r="R160" s="117"/>
      <c r="S160" s="117"/>
      <c r="T160" s="126" t="s">
        <v>178</v>
      </c>
      <c r="U160" s="101" t="s">
        <v>284</v>
      </c>
      <c r="V160" s="101" t="s">
        <v>288</v>
      </c>
      <c r="W160" s="101" t="s">
        <v>1006</v>
      </c>
    </row>
    <row r="161" spans="1:24" ht="66" customHeight="1">
      <c r="A161" s="101" t="s">
        <v>171</v>
      </c>
      <c r="B161" s="117" t="s">
        <v>172</v>
      </c>
      <c r="C161" s="101" t="s">
        <v>173</v>
      </c>
      <c r="D161" s="101" t="s">
        <v>174</v>
      </c>
      <c r="E161" s="101"/>
      <c r="F161" s="101" t="s">
        <v>175</v>
      </c>
      <c r="G161" s="101"/>
      <c r="H161" s="101" t="s">
        <v>176</v>
      </c>
      <c r="I161" s="101"/>
      <c r="J161" s="101" t="s">
        <v>994</v>
      </c>
      <c r="K161" s="101"/>
      <c r="L161" s="175" t="s">
        <v>995</v>
      </c>
      <c r="M161" s="176"/>
      <c r="N161" s="175" t="s">
        <v>996</v>
      </c>
      <c r="O161" s="176"/>
      <c r="P161" s="101" t="s">
        <v>7</v>
      </c>
      <c r="Q161" s="101"/>
      <c r="R161" s="101" t="s">
        <v>177</v>
      </c>
      <c r="S161" s="101"/>
      <c r="T161" s="127"/>
      <c r="U161" s="101"/>
      <c r="V161" s="101"/>
      <c r="W161" s="101"/>
    </row>
    <row r="162" spans="1:24" ht="16.5">
      <c r="A162" s="101"/>
      <c r="B162" s="117"/>
      <c r="C162" s="101"/>
      <c r="D162" s="49" t="s">
        <v>179</v>
      </c>
      <c r="E162" s="51" t="s">
        <v>3</v>
      </c>
      <c r="F162" s="49" t="s">
        <v>179</v>
      </c>
      <c r="G162" s="51" t="s">
        <v>3</v>
      </c>
      <c r="H162" s="49" t="s">
        <v>179</v>
      </c>
      <c r="I162" s="51" t="s">
        <v>3</v>
      </c>
      <c r="J162" s="49" t="s">
        <v>179</v>
      </c>
      <c r="K162" s="51" t="s">
        <v>3</v>
      </c>
      <c r="L162" s="49" t="s">
        <v>179</v>
      </c>
      <c r="M162" s="51" t="s">
        <v>3</v>
      </c>
      <c r="N162" s="49" t="s">
        <v>179</v>
      </c>
      <c r="O162" s="51" t="s">
        <v>3</v>
      </c>
      <c r="P162" s="49" t="s">
        <v>179</v>
      </c>
      <c r="Q162" s="51" t="s">
        <v>3</v>
      </c>
      <c r="R162" s="49" t="s">
        <v>179</v>
      </c>
      <c r="S162" s="51" t="s">
        <v>3</v>
      </c>
      <c r="T162" s="128"/>
      <c r="U162" s="101"/>
      <c r="V162" s="101"/>
      <c r="W162" s="101"/>
    </row>
    <row r="163" spans="1:24" ht="18.75">
      <c r="A163" s="27">
        <v>1</v>
      </c>
      <c r="B163" s="179" t="s">
        <v>1115</v>
      </c>
      <c r="C163" s="27">
        <v>11</v>
      </c>
      <c r="D163" s="27" t="s">
        <v>1121</v>
      </c>
      <c r="E163" s="16">
        <f>IF((C163&lt;=7),VLOOKUP(D163,'7 лет'!$A$5:$B$78,2),IF((C163=8),VLOOKUP(D163,'8 лет'!$A$5:$B$78,2),IF((C163=9),VLOOKUP(D163,'9 лет'!$A$5:$B$78,2),IF((C163=10),VLOOKUP(D163,'10 лет'!$A$5:$B$78,2),IF((C163=11),VLOOKUP(D163,'11 лет'!$A$5:$B$78,2),IF((C163=12),VLOOKUP(D163,'12 лет'!$A$5:$B$78,2),IF((C163=13),VLOOKUP(D163,'13 лет'!$A$5:$B$78,2),IF((C163=14),VLOOKUP(D163,'14 лет'!$A$5:$B$78,2),IF((C163=15),VLOOKUP(D163,'15 лет'!$A$5:$B$78,2),IF((C163=16),VLOOKUP(D163,'16 лет'!$A$5:$B$78,2),IF((C163=17),VLOOKUP(D163,'17 лет'!$A$5:$B$78,2))))))))))))</f>
        <v>23</v>
      </c>
      <c r="F163" s="27">
        <v>164</v>
      </c>
      <c r="G163" s="16">
        <f>IF((C163&lt;=7),VLOOKUP(F163,'7 лет'!$C$5:$D$79,2),IF((C163=8),VLOOKUP(F163,'8 лет'!$C$5:$D$79,2),IF((C163=9),VLOOKUP(F163,'9 лет'!$C$5:$D$79,2),IF((C163=10),VLOOKUP(F163,'10 лет'!$C$5:$D$79,2),IF((C163=11),VLOOKUP(F163,'11 лет'!$C$5:$D$79,2),IF((C163=12),VLOOKUP(F163,'12 лет'!$C$5:$D$79,2),IF((C163=13),VLOOKUP(F163,'13 лет'!$C$5:$D$79,2),IF((C163=14),VLOOKUP(F163,'14 лет'!$C$5:$D$79,2),IF((C163=15),VLOOKUP(F163,'15 лет'!$C$5:$D$79,2),IF((C163=16),VLOOKUP(F163,'16 лет'!$C$5:$D$79,2),IF((C163=17),VLOOKUP(F163,'17 лет'!$C$5:$D$79,2))))))))))))</f>
        <v>22</v>
      </c>
      <c r="H163" s="27">
        <v>26</v>
      </c>
      <c r="I163" s="16">
        <f>IF((C163&lt;=7),VLOOKUP(H163,'7 лет'!$E$5:$F$79,2),IF((C163=8),VLOOKUP(H163,'8 лет'!$E$5:$F$79,2),IF((C163=9),VLOOKUP(H163,'9 лет'!$E$5:$F$79,2),IF((C163=10),VLOOKUP(H163,'10 лет'!$E$5:$F$79,2),IF((C163=11),VLOOKUP(H163,'11 лет'!$E$5:$F$79,2),IF((C163=12),VLOOKUP(H163,'12 лет'!$E$5:$F$79,2),IF((C163=13),VLOOKUP(H163,'13 лет'!$E$5:$F$79,2),IF((C163=14),VLOOKUP(H163,'14 лет'!$E$5:$F$79,2),IF((C163=15),VLOOKUP(H163,'15 лет'!$E$5:$F$79,2),IF((C163=16),VLOOKUP(H163,'16 лет'!$E$5:$F$79,2),IF((C163=17),VLOOKUP(H163,'17 лет'!$E$5:$F$79,2))))))))))))</f>
        <v>41</v>
      </c>
      <c r="J163" s="27">
        <v>5.7</v>
      </c>
      <c r="K163" s="16">
        <f>IF((C163&lt;=7),VLOOKUP(J163,'7 лет'!$G$5:$H$79,2),IF((C163=8),VLOOKUP(J163,'8 лет'!$G$5:$H$79,2),IF((C163=9),VLOOKUP(J163,'9 лет'!$G$5:$H$79,2),IF((C163=10),VLOOKUP(J163,'10 лет'!$G$5:$H$79,2),IF((C163=11),VLOOKUP(J163,'11 лет'!$G$5:$H$79,2),IF((C163=12),VLOOKUP(J163,'12 лет'!$G$5:$H$79,2),IF((C163=13),VLOOKUP(J163,'13 лет'!$G$5:$H$79,2),IF((C163=14),VLOOKUP(J163,'14 лет'!$G$5:$H$79,2),IF(C163&gt;=15,"0")))))))))</f>
        <v>32</v>
      </c>
      <c r="L163" s="27"/>
      <c r="M163" s="16" t="str">
        <f>IF((C163=12),VLOOKUP(L163,'12 лет'!$I$5:$J$81,2),IF((C163=13),VLOOKUP(L163,'13 лет'!$I$5:$J$81,2),IF((C163=14),VLOOKUP(L163,'14 лет'!$I$5:$J$80,2),IF((C163=15),VLOOKUP(L163,'15 лет'!$G$5:$H$82,2),IF((C163=16),VLOOKUP(L163,'16 лет'!$G$5:$H$81,2),IF((C163=17),VLOOKUP(L163,'17 лет'!$G$5:$H$81,2),IF(C163&lt;12,"0")))))))</f>
        <v>0</v>
      </c>
      <c r="N163" s="27"/>
      <c r="O163" s="16" t="str">
        <f>IF((C163=15),VLOOKUP(N163,'15 лет'!$I$5:$J$100,2),IF((C163=16),VLOOKUP(N163,'16 лет'!$I$5:$J$94,2),IF((C163=17),VLOOKUP(N163,'17 лет'!$I$5:$J$97,2),IF(C163&lt;15,"0"))))</f>
        <v>0</v>
      </c>
      <c r="P163" s="11">
        <v>4</v>
      </c>
      <c r="Q163" s="16">
        <f>IF((C163&lt;=7),VLOOKUP(P163,'7 лет'!$I$5:$J$79,2),IF((C163=8),VLOOKUP(P163,'8 лет'!$I$5:$J$79,2),IF((C163=9),VLOOKUP(P163,'9 лет'!$I$5:$J$79,2),IF((C163=10),VLOOKUP(P163,'10 лет'!$I$5:$J$79,2),IF((C163=11),VLOOKUP(P163,'11 лет'!$I$5:$J$79,2),IF((C163=12),VLOOKUP(P163,'12 лет'!$K$5:$L$79,2),IF((C163=13),VLOOKUP(P163,'13 лет'!$K$5:$L$79,2),IF((C163=14),VLOOKUP(P163,'14 лет'!$K$5:$L$79,2),IF((C163=15),VLOOKUP(P163,'15 лет'!$K$5:$L$79,2),IF((C163=16),VLOOKUP(P163,'16 лет'!$K$5:$L$79,2),IF((C163=17),VLOOKUP(P163,'17 лет'!$K$5:$L$79,2),)))))))))))</f>
        <v>21</v>
      </c>
      <c r="R163" s="27"/>
      <c r="S163" s="16">
        <f>IF((C163&lt;=7),VLOOKUP(R163,'7 лет'!$K$5:$L$79,2),IF((C163=8),VLOOKUP(R163,'8 лет'!$K$5:$L$79,2),IF((C163=9),VLOOKUP(R163,'9 лет'!$K$5:$L$79,2),IF((C163=10),VLOOKUP(R163,'10 лет'!$K$5:$L$79,2),IF((C163=11),VLOOKUP(R163,'11 лет'!$K$5:$L$79,2),IF((C163=12),VLOOKUP(R163,'12 лет'!$M$5:$N$79,2),IF((C163=13),VLOOKUP(R163,'13 лет'!$M$5:$N$79,2),IF((C163=14),VLOOKUP(R163,'14 лет'!$M$5:$N$79,2),IF((C163=15),VLOOKUP(R163,'15 лет'!$M$5:$N$79,2),IF((C163=16),VLOOKUP(R163,'16 лет'!$M$5:$N$79,2),IF((C163=17),VLOOKUP(R163,'17 лет'!$M$5:$N$79,2))))))))))))</f>
        <v>0</v>
      </c>
      <c r="T163" s="12">
        <f>SUM(E163+G163+I163+K163+M163+O163+Q163+S163)</f>
        <v>139</v>
      </c>
      <c r="U163" s="4">
        <f>'Личное первенство юноши'!U25</f>
        <v>17</v>
      </c>
      <c r="V163" s="108">
        <v>1</v>
      </c>
      <c r="W163" s="98">
        <v>1</v>
      </c>
      <c r="X163" t="str">
        <f>P158</f>
        <v>Субъект РФ 5</v>
      </c>
    </row>
    <row r="164" spans="1:24" ht="18.75">
      <c r="A164" s="27">
        <v>2</v>
      </c>
      <c r="B164" s="179" t="s">
        <v>1116</v>
      </c>
      <c r="C164" s="27">
        <v>11</v>
      </c>
      <c r="D164" s="27" t="s">
        <v>1122</v>
      </c>
      <c r="E164" s="16">
        <f>IF((C164&lt;=7),VLOOKUP(D164,'7 лет'!$A$5:$B$78,2),IF((C164=8),VLOOKUP(D164,'8 лет'!$A$5:$B$78,2),IF((C164=9),VLOOKUP(D164,'9 лет'!$A$5:$B$78,2),IF((C164=10),VLOOKUP(D164,'10 лет'!$A$5:$B$78,2),IF((C164=11),VLOOKUP(D164,'11 лет'!$A$5:$B$78,2),IF((C164=12),VLOOKUP(D164,'12 лет'!$A$5:$B$78,2),IF((C164=13),VLOOKUP(D164,'13 лет'!$A$5:$B$78,2),IF((C164=14),VLOOKUP(D164,'14 лет'!$A$5:$B$78,2),IF((C164=15),VLOOKUP(D164,'15 лет'!$A$5:$B$78,2),IF((C164=16),VLOOKUP(D164,'16 лет'!$A$5:$B$78,2),IF((C164=17),VLOOKUP(D164,'17 лет'!$A$5:$B$78,2))))))))))))</f>
        <v>9</v>
      </c>
      <c r="F164" s="27">
        <v>156</v>
      </c>
      <c r="G164" s="16">
        <f>IF((C164&lt;=7),VLOOKUP(F164,'7 лет'!$C$5:$D$79,2),IF((C164=8),VLOOKUP(F164,'8 лет'!$C$5:$D$79,2),IF((C164=9),VLOOKUP(F164,'9 лет'!$C$5:$D$79,2),IF((C164=10),VLOOKUP(F164,'10 лет'!$C$5:$D$79,2),IF((C164=11),VLOOKUP(F164,'11 лет'!$C$5:$D$79,2),IF((C164=12),VLOOKUP(F164,'12 лет'!$C$5:$D$79,2),IF((C164=13),VLOOKUP(F164,'13 лет'!$C$5:$D$79,2),IF((C164=14),VLOOKUP(F164,'14 лет'!$C$5:$D$79,2),IF((C164=15),VLOOKUP(F164,'15 лет'!$C$5:$D$79,2),IF((C164=16),VLOOKUP(F164,'16 лет'!$C$5:$D$79,2),IF((C164=17),VLOOKUP(F164,'17 лет'!$C$5:$D$79,2))))))))))))</f>
        <v>18</v>
      </c>
      <c r="H164" s="27">
        <v>24</v>
      </c>
      <c r="I164" s="16">
        <f>IF((C164&lt;=7),VLOOKUP(H164,'7 лет'!$E$5:$F$79,2),IF((C164=8),VLOOKUP(H164,'8 лет'!$E$5:$F$79,2),IF((C164=9),VLOOKUP(H164,'9 лет'!$E$5:$F$79,2),IF((C164=10),VLOOKUP(H164,'10 лет'!$E$5:$F$79,2),IF((C164=11),VLOOKUP(H164,'11 лет'!$E$5:$F$79,2),IF((C164=12),VLOOKUP(H164,'12 лет'!$E$5:$F$79,2),IF((C164=13),VLOOKUP(H164,'13 лет'!$E$5:$F$79,2),IF((C164=14),VLOOKUP(H164,'14 лет'!$E$5:$F$79,2),IF((C164=15),VLOOKUP(H164,'15 лет'!$E$5:$F$79,2),IF((C164=16),VLOOKUP(H164,'16 лет'!$E$5:$F$79,2),IF((C164=17),VLOOKUP(H164,'17 лет'!$E$5:$F$79,2))))))))))))</f>
        <v>37</v>
      </c>
      <c r="J164" s="27">
        <v>6.3</v>
      </c>
      <c r="K164" s="16">
        <f>IF((C164&lt;=7),VLOOKUP(J164,'7 лет'!$G$5:$H$79,2),IF((C164=8),VLOOKUP(J164,'8 лет'!$G$5:$H$79,2),IF((C164=9),VLOOKUP(J164,'9 лет'!$G$5:$H$79,2),IF((C164=10),VLOOKUP(J164,'10 лет'!$G$5:$H$79,2),IF((C164=11),VLOOKUP(J164,'11 лет'!$G$5:$H$79,2),IF((C164=12),VLOOKUP(J164,'12 лет'!$G$5:$H$79,2),IF((C164=13),VLOOKUP(J164,'13 лет'!$G$5:$H$79,2),IF((C164=14),VLOOKUP(J164,'14 лет'!$G$5:$H$79,2),IF(C164&gt;=15,"0")))))))))</f>
        <v>14</v>
      </c>
      <c r="L164" s="27"/>
      <c r="M164" s="16" t="str">
        <f>IF((C164=12),VLOOKUP(L164,'12 лет'!$I$5:$J$81,2),IF((C164=13),VLOOKUP(L164,'13 лет'!$I$5:$J$81,2),IF((C164=14),VLOOKUP(L164,'14 лет'!$I$5:$J$80,2),IF((C164=15),VLOOKUP(L164,'15 лет'!$G$5:$H$82,2),IF((C164=16),VLOOKUP(L164,'16 лет'!$G$5:$H$81,2),IF((C164=17),VLOOKUP(L164,'17 лет'!$G$5:$H$81,2),IF(C164&lt;12,"0")))))))</f>
        <v>0</v>
      </c>
      <c r="N164" s="27"/>
      <c r="O164" s="16" t="str">
        <f>IF((C164=15),VLOOKUP(N164,'15 лет'!$I$5:$J$100,2),IF((C164=16),VLOOKUP(N164,'16 лет'!$I$5:$J$94,2),IF((C164=17),VLOOKUP(N164,'17 лет'!$I$5:$J$97,2),IF(C164&lt;15,"0"))))</f>
        <v>0</v>
      </c>
      <c r="P164" s="11">
        <v>-3</v>
      </c>
      <c r="Q164" s="16">
        <f>IF((C164&lt;=7),VLOOKUP(P164,'7 лет'!$I$5:$J$79,2),IF((C164=8),VLOOKUP(P164,'8 лет'!$I$5:$J$79,2),IF((C164=9),VLOOKUP(P164,'9 лет'!$I$5:$J$79,2),IF((C164=10),VLOOKUP(P164,'10 лет'!$I$5:$J$79,2),IF((C164=11),VLOOKUP(P164,'11 лет'!$I$5:$J$79,2),IF((C164=12),VLOOKUP(P164,'12 лет'!$K$5:$L$79,2),IF((C164=13),VLOOKUP(P164,'13 лет'!$K$5:$L$79,2),IF((C164=14),VLOOKUP(P164,'14 лет'!$K$5:$L$79,2),IF((C164=15),VLOOKUP(P164,'15 лет'!$K$5:$L$79,2),IF((C164=16),VLOOKUP(P164,'16 лет'!$K$5:$L$79,2),IF((C164=17),VLOOKUP(P164,'17 лет'!$K$5:$L$79,2),)))))))))))</f>
        <v>3</v>
      </c>
      <c r="R164" s="27"/>
      <c r="S164" s="16">
        <f>IF((C164&lt;=7),VLOOKUP(R164,'7 лет'!$K$5:$L$79,2),IF((C164=8),VLOOKUP(R164,'8 лет'!$K$5:$L$79,2),IF((C164=9),VLOOKUP(R164,'9 лет'!$K$5:$L$79,2),IF((C164=10),VLOOKUP(R164,'10 лет'!$K$5:$L$79,2),IF((C164=11),VLOOKUP(R164,'11 лет'!$K$5:$L$79,2),IF((C164=12),VLOOKUP(R164,'12 лет'!$M$5:$N$79,2),IF((C164=13),VLOOKUP(R164,'13 лет'!$M$5:$N$79,2),IF((C164=14),VLOOKUP(R164,'14 лет'!$M$5:$N$79,2),IF((C164=15),VLOOKUP(R164,'15 лет'!$M$5:$N$79,2),IF((C164=16),VLOOKUP(R164,'16 лет'!$M$5:$N$79,2),IF((C164=17),VLOOKUP(R164,'17 лет'!$M$5:$N$79,2))))))))))))</f>
        <v>0</v>
      </c>
      <c r="T164" s="12">
        <f>SUM(E164+G164+I164+K164+M164+O164+Q164+S164)</f>
        <v>81</v>
      </c>
      <c r="U164" s="4">
        <f>'Личное первенство юноши'!U26</f>
        <v>25</v>
      </c>
      <c r="V164" s="109"/>
      <c r="W164" s="99"/>
      <c r="X164" t="str">
        <f>P158</f>
        <v>Субъект РФ 5</v>
      </c>
    </row>
    <row r="165" spans="1:24" ht="18.75">
      <c r="A165" s="27">
        <v>3</v>
      </c>
      <c r="B165" s="179" t="s">
        <v>1117</v>
      </c>
      <c r="C165" s="27">
        <v>12</v>
      </c>
      <c r="D165" s="27" t="s">
        <v>1123</v>
      </c>
      <c r="E165" s="16">
        <f>IF((C165&lt;=7),VLOOKUP(D165,'7 лет'!$A$5:$B$78,2),IF((C165=8),VLOOKUP(D165,'8 лет'!$A$5:$B$78,2),IF((C165=9),VLOOKUP(D165,'9 лет'!$A$5:$B$78,2),IF((C165=10),VLOOKUP(D165,'10 лет'!$A$5:$B$78,2),IF((C165=11),VLOOKUP(D165,'11 лет'!$A$5:$B$78,2),IF((C165=12),VLOOKUP(D165,'12 лет'!$A$5:$B$78,2),IF((C165=13),VLOOKUP(D165,'13 лет'!$A$5:$B$78,2),IF((C165=14),VLOOKUP(D165,'14 лет'!$A$5:$B$78,2),IF((C165=15),VLOOKUP(D165,'15 лет'!$A$5:$B$78,2),IF((C165=16),VLOOKUP(D165,'16 лет'!$A$5:$B$78,2),IF((C165=17),VLOOKUP(D165,'17 лет'!$A$5:$B$78,2))))))))))))</f>
        <v>4</v>
      </c>
      <c r="F165" s="27">
        <v>160</v>
      </c>
      <c r="G165" s="16">
        <f>IF((C165&lt;=7),VLOOKUP(F165,'7 лет'!$C$5:$D$79,2),IF((C165=8),VLOOKUP(F165,'8 лет'!$C$5:$D$79,2),IF((C165=9),VLOOKUP(F165,'9 лет'!$C$5:$D$79,2),IF((C165=10),VLOOKUP(F165,'10 лет'!$C$5:$D$79,2),IF((C165=11),VLOOKUP(F165,'11 лет'!$C$5:$D$79,2),IF((C165=12),VLOOKUP(F165,'12 лет'!$C$5:$D$79,2),IF((C165=13),VLOOKUP(F165,'13 лет'!$C$5:$D$79,2),IF((C165=14),VLOOKUP(F165,'14 лет'!$C$5:$D$79,2),IF((C165=15),VLOOKUP(F165,'15 лет'!$C$5:$D$79,2),IF((C165=16),VLOOKUP(F165,'16 лет'!$C$5:$D$79,2),IF((C165=17),VLOOKUP(F165,'17 лет'!$C$5:$D$79,2))))))))))))</f>
        <v>15</v>
      </c>
      <c r="H165" s="27">
        <v>19</v>
      </c>
      <c r="I165" s="16">
        <f>IF((C165&lt;=7),VLOOKUP(H165,'7 лет'!$E$5:$F$79,2),IF((C165=8),VLOOKUP(H165,'8 лет'!$E$5:$F$79,2),IF((C165=9),VLOOKUP(H165,'9 лет'!$E$5:$F$79,2),IF((C165=10),VLOOKUP(H165,'10 лет'!$E$5:$F$79,2),IF((C165=11),VLOOKUP(H165,'11 лет'!$E$5:$F$79,2),IF((C165=12),VLOOKUP(H165,'12 лет'!$E$5:$F$79,2),IF((C165=13),VLOOKUP(H165,'13 лет'!$E$5:$F$79,2),IF((C165=14),VLOOKUP(H165,'14 лет'!$E$5:$F$79,2),IF((C165=15),VLOOKUP(H165,'15 лет'!$E$5:$F$79,2),IF((C165=16),VLOOKUP(H165,'16 лет'!$E$5:$F$79,2),IF((C165=17),VLOOKUP(H165,'17 лет'!$E$5:$F$79,2))))))))))))</f>
        <v>22</v>
      </c>
      <c r="J165" s="27">
        <v>6.6</v>
      </c>
      <c r="K165" s="16">
        <f>IF((C165&lt;=7),VLOOKUP(J165,'7 лет'!$G$5:$H$79,2),IF((C165=8),VLOOKUP(J165,'8 лет'!$G$5:$H$79,2),IF((C165=9),VLOOKUP(J165,'9 лет'!$G$5:$H$79,2),IF((C165=10),VLOOKUP(J165,'10 лет'!$G$5:$H$79,2),IF((C165=11),VLOOKUP(J165,'11 лет'!$G$5:$H$79,2),IF((C165=12),VLOOKUP(J165,'12 лет'!$G$5:$H$79,2),IF((C165=13),VLOOKUP(J165,'13 лет'!$G$5:$H$79,2),IF((C165=14),VLOOKUP(J165,'14 лет'!$G$5:$H$79,2),IF(C165&gt;=15,"0")))))))))</f>
        <v>1</v>
      </c>
      <c r="L165" s="27"/>
      <c r="M165" s="16">
        <f>IF((C165=12),VLOOKUP(L165,'12 лет'!$I$5:$J$81,2),IF((C165=13),VLOOKUP(L165,'13 лет'!$I$5:$J$81,2),IF((C165=14),VLOOKUP(L165,'14 лет'!$I$5:$J$80,2),IF((C165=15),VLOOKUP(L165,'15 лет'!$G$5:$H$82,2),IF((C165=16),VLOOKUP(L165,'16 лет'!$G$5:$H$81,2),IF((C165=17),VLOOKUP(L165,'17 лет'!$G$5:$H$81,2),IF(C165&lt;12,"0")))))))</f>
        <v>0</v>
      </c>
      <c r="N165" s="27"/>
      <c r="O165" s="16" t="str">
        <f>IF((C165=15),VLOOKUP(N165,'15 лет'!$I$5:$J$100,2),IF((C165=16),VLOOKUP(N165,'16 лет'!$I$5:$J$94,2),IF((C165=17),VLOOKUP(N165,'17 лет'!$I$5:$J$97,2),IF(C165&lt;15,"0"))))</f>
        <v>0</v>
      </c>
      <c r="P165" s="11">
        <v>4</v>
      </c>
      <c r="Q165" s="16">
        <f>IF((C165&lt;=7),VLOOKUP(P165,'7 лет'!$I$5:$J$79,2),IF((C165=8),VLOOKUP(P165,'8 лет'!$I$5:$J$79,2),IF((C165=9),VLOOKUP(P165,'9 лет'!$I$5:$J$79,2),IF((C165=10),VLOOKUP(P165,'10 лет'!$I$5:$J$79,2),IF((C165=11),VLOOKUP(P165,'11 лет'!$I$5:$J$79,2),IF((C165=12),VLOOKUP(P165,'12 лет'!$K$5:$L$79,2),IF((C165=13),VLOOKUP(P165,'13 лет'!$K$5:$L$79,2),IF((C165=14),VLOOKUP(P165,'14 лет'!$K$5:$L$79,2),IF((C165=15),VLOOKUP(P165,'15 лет'!$K$5:$L$79,2),IF((C165=16),VLOOKUP(P165,'16 лет'!$K$5:$L$79,2),IF((C165=17),VLOOKUP(P165,'17 лет'!$K$5:$L$79,2),)))))))))))</f>
        <v>18</v>
      </c>
      <c r="R165" s="27"/>
      <c r="S165" s="16">
        <f>IF((C165&lt;=7),VLOOKUP(R165,'7 лет'!$K$5:$L$79,2),IF((C165=8),VLOOKUP(R165,'8 лет'!$K$5:$L$79,2),IF((C165=9),VLOOKUP(R165,'9 лет'!$K$5:$L$79,2),IF((C165=10),VLOOKUP(R165,'10 лет'!$K$5:$L$79,2),IF((C165=11),VLOOKUP(R165,'11 лет'!$K$5:$L$79,2),IF((C165=12),VLOOKUP(R165,'12 лет'!$M$5:$N$79,2),IF((C165=13),VLOOKUP(R165,'13 лет'!$M$5:$N$79,2),IF((C165=14),VLOOKUP(R165,'14 лет'!$M$5:$N$79,2),IF((C165=15),VLOOKUP(R165,'15 лет'!$M$5:$N$79,2),IF((C165=16),VLOOKUP(R165,'16 лет'!$M$5:$N$79,2),IF((C165=17),VLOOKUP(R165,'17 лет'!$M$5:$N$79,2))))))))))))</f>
        <v>0</v>
      </c>
      <c r="T165" s="12">
        <f>SUM(E165+G165+I165+K165+M165+O165+Q165+S165)</f>
        <v>60</v>
      </c>
      <c r="U165" s="4">
        <f>'Личное первенство юноши'!U27</f>
        <v>27</v>
      </c>
      <c r="V165" s="109"/>
      <c r="W165" s="99"/>
      <c r="X165" t="str">
        <f>P158</f>
        <v>Субъект РФ 5</v>
      </c>
    </row>
    <row r="166" spans="1:24" ht="18.75">
      <c r="A166" s="111"/>
      <c r="B166" s="112"/>
      <c r="C166" s="112"/>
      <c r="D166" s="112"/>
      <c r="E166" s="112"/>
      <c r="F166" s="112"/>
      <c r="G166" s="112"/>
      <c r="H166" s="112"/>
      <c r="I166" s="112"/>
      <c r="J166" s="112"/>
      <c r="K166" s="112"/>
      <c r="L166" s="112"/>
      <c r="M166" s="112"/>
      <c r="N166" s="112"/>
      <c r="O166" s="112"/>
      <c r="P166" s="115" t="s">
        <v>285</v>
      </c>
      <c r="Q166" s="115"/>
      <c r="R166" s="115"/>
      <c r="S166" s="116"/>
      <c r="T166" s="113">
        <f ca="1">SUMPRODUCT(LARGE($T$163:$T$165,ROW(INDIRECT("T1:T"&amp;Z17))))</f>
        <v>220</v>
      </c>
      <c r="U166" s="114"/>
      <c r="V166" s="109"/>
      <c r="W166" s="99"/>
    </row>
    <row r="167" spans="1:24" ht="24.75" customHeight="1">
      <c r="A167" s="123" t="s">
        <v>180</v>
      </c>
      <c r="B167" s="124"/>
      <c r="C167" s="124"/>
      <c r="D167" s="124"/>
      <c r="E167" s="124"/>
      <c r="F167" s="124"/>
      <c r="G167" s="124"/>
      <c r="H167" s="124"/>
      <c r="I167" s="124"/>
      <c r="J167" s="124"/>
      <c r="K167" s="124"/>
      <c r="L167" s="124"/>
      <c r="M167" s="124"/>
      <c r="N167" s="124"/>
      <c r="O167" s="124"/>
      <c r="P167" s="124"/>
      <c r="Q167" s="124"/>
      <c r="R167" s="124"/>
      <c r="S167" s="124"/>
      <c r="T167" s="124"/>
      <c r="U167" s="125"/>
      <c r="V167" s="109"/>
      <c r="W167" s="99"/>
    </row>
    <row r="168" spans="1:24" ht="18.75">
      <c r="A168" s="27">
        <v>1</v>
      </c>
      <c r="B168" s="179" t="s">
        <v>1118</v>
      </c>
      <c r="C168" s="27">
        <v>11</v>
      </c>
      <c r="D168" s="27" t="s">
        <v>1096</v>
      </c>
      <c r="E168" s="16">
        <f>IF((C168&lt;=7),VLOOKUP(D168,'7 лет'!$M$5:$N$78,2),IF((C168=8),VLOOKUP(D168,'8 лет'!$M$5:$N$78,2),IF((C168=9),VLOOKUP(D168,'9 лет'!$M$5:$N$78,2),IF((C168=10),VLOOKUP(D168,'10 лет'!$M$5:$N$78,2),IF((C168=11),VLOOKUP(D168,'11 лет'!$M$5:$N$78,2),IF((C168=12),VLOOKUP(D168,'12 лет'!$O$5:$P$78,2),IF((C168=13),VLOOKUP(D168,'13 лет'!$O$5:$P$78,2),IF((C168=14),VLOOKUP(D168,'14 лет'!$O$5:$P$78,2),IF((C168=15),VLOOKUP(D168,'15 лет'!$O$5:$P$78,2),IF((C168=16),VLOOKUP(D168,'16 лет'!$O$5:$P$78,2),IF((C168=17),VLOOKUP(D168,'17 лет'!$O$5:$P$78,2))))))))))))</f>
        <v>15</v>
      </c>
      <c r="F168" s="27">
        <v>167</v>
      </c>
      <c r="G168" s="16">
        <f>IF((C168&lt;=7),VLOOKUP(F168,'7 лет'!$O$5:$P$79,2),IF((C168=8),VLOOKUP(F168,'8 лет'!$O$5:$P$79,2),IF((C168=9),VLOOKUP(F168,'9 лет'!$O$5:$P$79,2),IF((C168=10),VLOOKUP(F168,'10 лет'!$O$5:$P$79,2),IF((C168=11),VLOOKUP(F168,'11 лет'!$O$5:$P$79,2),IF((C168=12),VLOOKUP(F168,'12 лет'!$Q$5:$R$79,2),IF((C168=13),VLOOKUP(F168,'13 лет'!$Q$5:$R$79,2),IF((C168=14),VLOOKUP(F168,'14 лет'!$Q$5:$R$79,2),IF((C168=15),VLOOKUP(F168,'15 лет'!$Q$5:$R$79,2),IF((C168=16),VLOOKUP(F168,'16 лет'!$Q$5:$R$79,2),IF((C168=17),VLOOKUP(F168,'17 лет'!$Q$5:$R$79,2))))))))))))</f>
        <v>33</v>
      </c>
      <c r="H168" s="27">
        <v>25</v>
      </c>
      <c r="I168" s="16">
        <f>IF((C168&lt;=7),VLOOKUP(H168,'7 лет'!$Q$5:$R$79,2),IF((C168=8),VLOOKUP(H168,'8 лет'!$Q$5:$R$79,2),IF((C168=9),VLOOKUP(H168,'9 лет'!$Q$5:$R$79,2),IF((C168=10),VLOOKUP(H168,'10 лет'!$Q$5:$R$79,2),IF((C168=11),VLOOKUP(H168,'11 лет'!$Q$5:$R$79,2),IF((C168=12),VLOOKUP(H168,'12 лет'!$S$5:$T$79,2),IF((C168=13),VLOOKUP(H168,'13 лет'!$S$5:$T$79,2),IF((C168=14),VLOOKUP(H168,'14 лет'!$S$5:$T$79,2),IF((C168=15),VLOOKUP(H168,'15 лет'!$S$5:$T$79,2),IF((C168=16),VLOOKUP(H168,'16 лет'!$S$5:$T$79,2),IF((C168=17),VLOOKUP(H168,'17 лет'!$S$5:$T$79,2))))))))))))</f>
        <v>44</v>
      </c>
      <c r="J168" s="27">
        <v>5.6</v>
      </c>
      <c r="K168" s="16">
        <f>IF((C168&lt;=7),VLOOKUP(J168,'7 лет'!$S$5:$T$79,2),IF((C168=8),VLOOKUP(J168,'8 лет'!$S$5:$T$79,2),IF((C168=9),VLOOKUP(J168,'9 лет'!$S$5:$T$79,2),IF((C168=10),VLOOKUP(J168,'10 лет'!$S$5:$T$79,2),IF((C168=11),VLOOKUP(J168,'11 лет'!$S$5:$T$79,2),IF((C168=12),VLOOKUP(J168,'12 лет'!$U$5:$V$79,2),IF((C168=13),VLOOKUP(J168,'13 лет'!$U$5:$V$79,2),IF((C168=14),VLOOKUP(J168,'14 лет'!$U$5:$V$79,2),IF(C168&gt;=15,"0")))))))))</f>
        <v>50</v>
      </c>
      <c r="L168" s="27"/>
      <c r="M168" s="16" t="str">
        <f>IF((C168=12),VLOOKUP(L168,'12 лет'!$W$5:$X$85,2),IF((C168=13),VLOOKUP(L168,'13 лет'!$W$5:$X$84,2),IF((C168=14),VLOOKUP(L168,'14 лет'!$W$5:$X$82,2),IF((C168=15),VLOOKUP(L168,'15 лет'!$U$5:$V$82,2),IF((C168=16),VLOOKUP(L168,'16 лет'!$U$5:$V$78,2),IF((C168=17),VLOOKUP(L168,'17 лет'!$U$5:$V$78,2),IF(C168&lt;12,"0")))))))</f>
        <v>0</v>
      </c>
      <c r="N168" s="27"/>
      <c r="O168" s="16" t="str">
        <f>IF((C168=15),VLOOKUP(N168,'15 лет'!$W$5:$X$115,2),IF((C168=16),VLOOKUP(N168,'16 лет'!$W$5:$X$113,2),IF((C168=17),VLOOKUP(N168,'17 лет'!$W$5:$X$113,2),IF(C168&lt;15,"0"))))</f>
        <v>0</v>
      </c>
      <c r="P168" s="11">
        <v>10</v>
      </c>
      <c r="Q168" s="16">
        <f>IF((C168&lt;=7),VLOOKUP(P168,'7 лет'!$U$5:$V$79,2),IF((C168=8),VLOOKUP(P168,'8 лет'!$U$5:$V$79,2),IF((C168=9),VLOOKUP(P168,'9 лет'!$U$5:$V$79,2),IF((C168=10),VLOOKUP(P168,'10 лет'!$U$5:$V$79,2),IF((C168=11),VLOOKUP(P168,'11 лет'!$U$5:$V$79,2),IF((C168=12),VLOOKUP(P168,'12 лет'!$Y$5:$Z$79,2),IF((C168=13),VLOOKUP(P168,'13 лет'!$Y$5:$Z$79,2),IF((C168=14),VLOOKUP(P168,'14 лет'!$Y$5:$Z$79,2),IF((C168=15),VLOOKUP(P168,'15 лет'!$Y$5:$Z$79,2),IF((C168=16),VLOOKUP(P168,'16 лет'!$Y$5:$Z$79,2),IF((C168=17),VLOOKUP(P168,'17 лет'!$Y$5:$Z$79,2))))))))))))</f>
        <v>27</v>
      </c>
      <c r="R168" s="27"/>
      <c r="S168" s="16">
        <f>IF((C168&lt;=7),VLOOKUP(R168,'7 лет'!$W$5:$X$79,2),IF((C168=8),VLOOKUP(R168,'8 лет'!$W$5:$X$79,2),IF((C168=9),VLOOKUP(R168,'9 лет'!$W$5:$X$79,2),IF((C168=10),VLOOKUP(R168,'10 лет'!$W$5:$X$79,2),IF((C168=11),VLOOKUP(R168,'11 лет'!$W$5:$X$79,2),IF((C168=12),VLOOKUP(R168,'12 лет'!$AA$5:$AB$79,2),IF((C168=13),VLOOKUP(R168,'13 лет'!$AA$5:$AB$79,2),IF((C168=14),VLOOKUP(R168,'14 лет'!$AA$5:$AB$79,2),IF((C168=15),VLOOKUP(R168,'15 лет'!$AA$5:$AB$79,2),IF((C168=16),VLOOKUP(R168,'16 лет'!$AA$5:$AB$79,2),IF((C168=17),VLOOKUP(R168,'17 лет'!$AA$5:$AB$79,2))))))))))))</f>
        <v>0</v>
      </c>
      <c r="T168" s="13">
        <f>SUM(E168+G168+I168+K168+M168+O168+Q168+S168)</f>
        <v>169</v>
      </c>
      <c r="U168" s="4">
        <f>'Личное первенство девушки'!U25</f>
        <v>16</v>
      </c>
      <c r="V168" s="109"/>
      <c r="W168" s="99"/>
      <c r="X168" t="str">
        <f>P158</f>
        <v>Субъект РФ 5</v>
      </c>
    </row>
    <row r="169" spans="1:24" ht="18.75">
      <c r="A169" s="27">
        <v>2</v>
      </c>
      <c r="B169" s="179" t="s">
        <v>1119</v>
      </c>
      <c r="C169" s="27">
        <v>11</v>
      </c>
      <c r="D169" s="27" t="s">
        <v>1124</v>
      </c>
      <c r="E169" s="16">
        <f>IF((C169&lt;=7),VLOOKUP(D169,'7 лет'!$M$5:$N$78,2),IF((C169=8),VLOOKUP(D169,'8 лет'!$M$5:$N$78,2),IF((C169=9),VLOOKUP(D169,'9 лет'!$M$5:$N$78,2),IF((C169=10),VLOOKUP(D169,'10 лет'!$M$5:$N$78,2),IF((C169=11),VLOOKUP(D169,'11 лет'!$M$5:$N$78,2),IF((C169=12),VLOOKUP(D169,'12 лет'!$O$5:$P$78,2),IF((C169=13),VLOOKUP(D169,'13 лет'!$O$5:$P$78,2),IF((C169=14),VLOOKUP(D169,'14 лет'!$O$5:$P$78,2),IF((C169=15),VLOOKUP(D169,'15 лет'!$O$5:$P$78,2),IF((C169=16),VLOOKUP(D169,'16 лет'!$O$5:$P$78,2),IF((C169=17),VLOOKUP(D169,'17 лет'!$O$5:$P$78,2))))))))))))</f>
        <v>31</v>
      </c>
      <c r="F169" s="27">
        <v>150</v>
      </c>
      <c r="G169" s="16">
        <f>IF((C169&lt;=7),VLOOKUP(F169,'7 лет'!$O$5:$P$79,2),IF((C169=8),VLOOKUP(F169,'8 лет'!$O$5:$P$79,2),IF((C169=9),VLOOKUP(F169,'9 лет'!$O$5:$P$79,2),IF((C169=10),VLOOKUP(F169,'10 лет'!$O$5:$P$79,2),IF((C169=11),VLOOKUP(F169,'11 лет'!$O$5:$P$79,2),IF((C169=12),VLOOKUP(F169,'12 лет'!$Q$5:$R$79,2),IF((C169=13),VLOOKUP(F169,'13 лет'!$Q$5:$R$79,2),IF((C169=14),VLOOKUP(F169,'14 лет'!$Q$5:$R$79,2),IF((C169=15),VLOOKUP(F169,'15 лет'!$Q$5:$R$79,2),IF((C169=16),VLOOKUP(F169,'16 лет'!$Q$5:$R$79,2),IF((C169=17),VLOOKUP(F169,'17 лет'!$Q$5:$R$79,2))))))))))))</f>
        <v>25</v>
      </c>
      <c r="H169" s="27">
        <v>23</v>
      </c>
      <c r="I169" s="16">
        <f>IF((C169&lt;=7),VLOOKUP(H169,'7 лет'!$Q$5:$R$79,2),IF((C169=8),VLOOKUP(H169,'8 лет'!$Q$5:$R$79,2),IF((C169=9),VLOOKUP(H169,'9 лет'!$Q$5:$R$79,2),IF((C169=10),VLOOKUP(H169,'10 лет'!$Q$5:$R$79,2),IF((C169=11),VLOOKUP(H169,'11 лет'!$Q$5:$R$79,2),IF((C169=12),VLOOKUP(H169,'12 лет'!$S$5:$T$79,2),IF((C169=13),VLOOKUP(H169,'13 лет'!$S$5:$T$79,2),IF((C169=14),VLOOKUP(H169,'14 лет'!$S$5:$T$79,2),IF((C169=15),VLOOKUP(H169,'15 лет'!$S$5:$T$79,2),IF((C169=16),VLOOKUP(H169,'16 лет'!$S$5:$T$79,2),IF((C169=17),VLOOKUP(H169,'17 лет'!$S$5:$T$79,2))))))))))))</f>
        <v>40</v>
      </c>
      <c r="J169" s="27">
        <v>5.5</v>
      </c>
      <c r="K169" s="16">
        <f>IF((C169&lt;=7),VLOOKUP(J169,'7 лет'!$S$5:$T$79,2),IF((C169=8),VLOOKUP(J169,'8 лет'!$S$5:$T$79,2),IF((C169=9),VLOOKUP(J169,'9 лет'!$S$5:$T$79,2),IF((C169=10),VLOOKUP(J169,'10 лет'!$S$5:$T$79,2),IF((C169=11),VLOOKUP(J169,'11 лет'!$S$5:$T$79,2),IF((C169=12),VLOOKUP(J169,'12 лет'!$U$5:$V$79,2),IF((C169=13),VLOOKUP(J169,'13 лет'!$U$5:$V$79,2),IF((C169=14),VLOOKUP(J169,'14 лет'!$U$5:$V$79,2),IF(C169&gt;=15,"0")))))))))</f>
        <v>54</v>
      </c>
      <c r="L169" s="27"/>
      <c r="M169" s="16" t="str">
        <f>IF((C169=12),VLOOKUP(L169,'12 лет'!$W$5:$X$85,2),IF((C169=13),VLOOKUP(L169,'13 лет'!$W$5:$X$84,2),IF((C169=14),VLOOKUP(L169,'14 лет'!$W$5:$X$82,2),IF((C169=15),VLOOKUP(L169,'15 лет'!$U$5:$V$82,2),IF((C169=16),VLOOKUP(L169,'16 лет'!$U$5:$V$78,2),IF((C169=17),VLOOKUP(L169,'17 лет'!$U$5:$V$78,2),IF(C169&lt;12,"0")))))))</f>
        <v>0</v>
      </c>
      <c r="N169" s="27"/>
      <c r="O169" s="16" t="str">
        <f>IF((C169=15),VLOOKUP(N169,'15 лет'!$W$5:$X$115,2),IF((C169=16),VLOOKUP(N169,'16 лет'!$W$5:$X$113,2),IF((C169=17),VLOOKUP(N169,'17 лет'!$W$5:$X$113,2),IF(C169&lt;15,"0"))))</f>
        <v>0</v>
      </c>
      <c r="P169" s="11">
        <v>10</v>
      </c>
      <c r="Q169" s="16">
        <f>IF((C169&lt;=7),VLOOKUP(P169,'7 лет'!$U$5:$V$79,2),IF((C169=8),VLOOKUP(P169,'8 лет'!$U$5:$V$79,2),IF((C169=9),VLOOKUP(P169,'9 лет'!$U$5:$V$79,2),IF((C169=10),VLOOKUP(P169,'10 лет'!$U$5:$V$79,2),IF((C169=11),VLOOKUP(P169,'11 лет'!$U$5:$V$79,2),IF((C169=12),VLOOKUP(P169,'12 лет'!$Y$5:$Z$79,2),IF((C169=13),VLOOKUP(P169,'13 лет'!$Y$5:$Z$79,2),IF((C169=14),VLOOKUP(P169,'14 лет'!$Y$5:$Z$79,2),IF((C169=15),VLOOKUP(P169,'15 лет'!$Y$5:$Z$79,2),IF((C169=16),VLOOKUP(P169,'16 лет'!$Y$5:$Z$79,2),IF((C169=17),VLOOKUP(P169,'17 лет'!$Y$5:$Z$79,2))))))))))))</f>
        <v>27</v>
      </c>
      <c r="R169" s="27"/>
      <c r="S169" s="16">
        <f>IF((C169&lt;=7),VLOOKUP(R169,'7 лет'!$W$5:$X$79,2),IF((C169=8),VLOOKUP(R169,'8 лет'!$W$5:$X$79,2),IF((C169=9),VLOOKUP(R169,'9 лет'!$W$5:$X$79,2),IF((C169=10),VLOOKUP(R169,'10 лет'!$W$5:$X$79,2),IF((C169=11),VLOOKUP(R169,'11 лет'!$W$5:$X$79,2),IF((C169=12),VLOOKUP(R169,'12 лет'!$AA$5:$AB$79,2),IF((C169=13),VLOOKUP(R169,'13 лет'!$AA$5:$AB$79,2),IF((C169=14),VLOOKUP(R169,'14 лет'!$AA$5:$AB$79,2),IF((C169=15),VLOOKUP(R169,'15 лет'!$AA$5:$AB$79,2),IF((C169=16),VLOOKUP(R169,'16 лет'!$AA$5:$AB$79,2),IF((C169=17),VLOOKUP(R169,'17 лет'!$AA$5:$AB$79,2))))))))))))</f>
        <v>0</v>
      </c>
      <c r="T169" s="13">
        <f>SUM(E169+G169+I169+K169+M169+O169+Q169+S169)</f>
        <v>177</v>
      </c>
      <c r="U169" s="4">
        <f>'Личное первенство девушки'!U26</f>
        <v>11</v>
      </c>
      <c r="V169" s="109"/>
      <c r="W169" s="99"/>
      <c r="X169" t="str">
        <f>P158</f>
        <v>Субъект РФ 5</v>
      </c>
    </row>
    <row r="170" spans="1:24" ht="18.75">
      <c r="A170" s="27">
        <v>3</v>
      </c>
      <c r="B170" s="179" t="s">
        <v>1120</v>
      </c>
      <c r="C170" s="27">
        <v>11</v>
      </c>
      <c r="D170" s="27" t="s">
        <v>1125</v>
      </c>
      <c r="E170" s="16">
        <f>IF((C170&lt;=7),VLOOKUP(D170,'7 лет'!$M$5:$N$78,2),IF((C170=8),VLOOKUP(D170,'8 лет'!$M$5:$N$78,2),IF((C170=9),VLOOKUP(D170,'9 лет'!$M$5:$N$78,2),IF((C170=10),VLOOKUP(D170,'10 лет'!$M$5:$N$78,2),IF((C170=11),VLOOKUP(D170,'11 лет'!$M$5:$N$78,2),IF((C170=12),VLOOKUP(D170,'12 лет'!$O$5:$P$78,2),IF((C170=13),VLOOKUP(D170,'13 лет'!$O$5:$P$78,2),IF((C170=14),VLOOKUP(D170,'14 лет'!$O$5:$P$78,2),IF((C170=15),VLOOKUP(D170,'15 лет'!$O$5:$P$78,2),IF((C170=16),VLOOKUP(D170,'16 лет'!$O$5:$P$78,2),IF((C170=17),VLOOKUP(D170,'17 лет'!$O$5:$P$78,2))))))))))))</f>
        <v>31</v>
      </c>
      <c r="F170" s="27">
        <v>170</v>
      </c>
      <c r="G170" s="16">
        <f>IF((C170&lt;=7),VLOOKUP(F170,'7 лет'!$O$5:$P$79,2),IF((C170=8),VLOOKUP(F170,'8 лет'!$O$5:$P$79,2),IF((C170=9),VLOOKUP(F170,'9 лет'!$O$5:$P$79,2),IF((C170=10),VLOOKUP(F170,'10 лет'!$O$5:$P$79,2),IF((C170=11),VLOOKUP(F170,'11 лет'!$O$5:$P$79,2),IF((C170=12),VLOOKUP(F170,'12 лет'!$Q$5:$R$79,2),IF((C170=13),VLOOKUP(F170,'13 лет'!$Q$5:$R$79,2),IF((C170=14),VLOOKUP(F170,'14 лет'!$Q$5:$R$79,2),IF((C170=15),VLOOKUP(F170,'15 лет'!$Q$5:$R$79,2),IF((C170=16),VLOOKUP(F170,'16 лет'!$Q$5:$R$79,2),IF((C170=17),VLOOKUP(F170,'17 лет'!$Q$5:$R$79,2))))))))))))</f>
        <v>35</v>
      </c>
      <c r="H170" s="27">
        <v>22</v>
      </c>
      <c r="I170" s="16">
        <f>IF((C170&lt;=7),VLOOKUP(H170,'7 лет'!$Q$5:$R$79,2),IF((C170=8),VLOOKUP(H170,'8 лет'!$Q$5:$R$79,2),IF((C170=9),VLOOKUP(H170,'9 лет'!$Q$5:$R$79,2),IF((C170=10),VLOOKUP(H170,'10 лет'!$Q$5:$R$79,2),IF((C170=11),VLOOKUP(H170,'11 лет'!$Q$5:$R$79,2),IF((C170=12),VLOOKUP(H170,'12 лет'!$S$5:$T$79,2),IF((C170=13),VLOOKUP(H170,'13 лет'!$S$5:$T$79,2),IF((C170=14),VLOOKUP(H170,'14 лет'!$S$5:$T$79,2),IF((C170=15),VLOOKUP(H170,'15 лет'!$S$5:$T$79,2),IF((C170=16),VLOOKUP(H170,'16 лет'!$S$5:$T$79,2),IF((C170=17),VLOOKUP(H170,'17 лет'!$S$5:$T$79,2))))))))))))</f>
        <v>38</v>
      </c>
      <c r="J170" s="27">
        <v>6</v>
      </c>
      <c r="K170" s="16">
        <f>IF((C170&lt;=7),VLOOKUP(J170,'7 лет'!$S$5:$T$79,2),IF((C170=8),VLOOKUP(J170,'8 лет'!$S$5:$T$79,2),IF((C170=9),VLOOKUP(J170,'9 лет'!$S$5:$T$79,2),IF((C170=10),VLOOKUP(J170,'10 лет'!$S$5:$T$79,2),IF((C170=11),VLOOKUP(J170,'11 лет'!$S$5:$T$79,2),IF((C170=12),VLOOKUP(J170,'12 лет'!$U$5:$V$79,2),IF((C170=13),VLOOKUP(J170,'13 лет'!$U$5:$V$79,2),IF((C170=14),VLOOKUP(J170,'14 лет'!$U$5:$V$79,2),IF(C170&gt;=15,"0")))))))))</f>
        <v>31</v>
      </c>
      <c r="L170" s="27"/>
      <c r="M170" s="16" t="str">
        <f>IF((C170=12),VLOOKUP(L170,'12 лет'!$W$5:$X$85,2),IF((C170=13),VLOOKUP(L170,'13 лет'!$W$5:$X$84,2),IF((C170=14),VLOOKUP(L170,'14 лет'!$W$5:$X$82,2),IF((C170=15),VLOOKUP(L170,'15 лет'!$U$5:$V$82,2),IF((C170=16),VLOOKUP(L170,'16 лет'!$U$5:$V$78,2),IF((C170=17),VLOOKUP(L170,'17 лет'!$U$5:$V$78,2),IF(C170&lt;12,"0")))))))</f>
        <v>0</v>
      </c>
      <c r="N170" s="27"/>
      <c r="O170" s="16" t="str">
        <f>IF((C170=15),VLOOKUP(N170,'15 лет'!$W$5:$X$115,2),IF((C170=16),VLOOKUP(N170,'16 лет'!$W$5:$X$113,2),IF((C170=17),VLOOKUP(N170,'17 лет'!$W$5:$X$113,2),IF(C170&lt;15,"0"))))</f>
        <v>0</v>
      </c>
      <c r="P170" s="11">
        <v>-2</v>
      </c>
      <c r="Q170" s="16">
        <f>IF((C170&lt;=7),VLOOKUP(P170,'7 лет'!$U$5:$V$79,2),IF((C170=8),VLOOKUP(P170,'8 лет'!$U$5:$V$79,2),IF((C170=9),VLOOKUP(P170,'9 лет'!$U$5:$V$79,2),IF((C170=10),VLOOKUP(P170,'10 лет'!$U$5:$V$79,2),IF((C170=11),VLOOKUP(P170,'11 лет'!$U$5:$V$79,2),IF((C170=12),VLOOKUP(P170,'12 лет'!$Y$5:$Z$79,2),IF((C170=13),VLOOKUP(P170,'13 лет'!$Y$5:$Z$79,2),IF((C170=14),VLOOKUP(P170,'14 лет'!$Y$5:$Z$79,2),IF((C170=15),VLOOKUP(P170,'15 лет'!$Y$5:$Z$79,2),IF((C170=16),VLOOKUP(P170,'16 лет'!$Y$5:$Z$79,2),IF((C170=17),VLOOKUP(P170,'17 лет'!$Y$5:$Z$79,2))))))))))))</f>
        <v>1</v>
      </c>
      <c r="R170" s="27"/>
      <c r="S170" s="16">
        <f>IF((C170&lt;=7),VLOOKUP(R170,'7 лет'!$W$5:$X$79,2),IF((C170=8),VLOOKUP(R170,'8 лет'!$W$5:$X$79,2),IF((C170=9),VLOOKUP(R170,'9 лет'!$W$5:$X$79,2),IF((C170=10),VLOOKUP(R170,'10 лет'!$W$5:$X$79,2),IF((C170=11),VLOOKUP(R170,'11 лет'!$W$5:$X$79,2),IF((C170=12),VLOOKUP(R170,'12 лет'!$AA$5:$AB$79,2),IF((C170=13),VLOOKUP(R170,'13 лет'!$AA$5:$AB$79,2),IF((C170=14),VLOOKUP(R170,'14 лет'!$AA$5:$AB$79,2),IF((C170=15),VLOOKUP(R170,'15 лет'!$AA$5:$AB$79,2),IF((C170=16),VLOOKUP(R170,'16 лет'!$AA$5:$AB$79,2),IF((C170=17),VLOOKUP(R170,'17 лет'!$AA$5:$AB$79,2))))))))))))</f>
        <v>0</v>
      </c>
      <c r="T170" s="13">
        <f>SUM(E170+G170+I170+K170+M170+O170+Q170+S170)</f>
        <v>136</v>
      </c>
      <c r="U170" s="4">
        <f>'Личное первенство девушки'!U27</f>
        <v>24</v>
      </c>
      <c r="V170" s="109"/>
      <c r="W170" s="99"/>
      <c r="X170" t="str">
        <f>P158</f>
        <v>Субъект РФ 5</v>
      </c>
    </row>
    <row r="171" spans="1:24" ht="18.75">
      <c r="A171" s="111"/>
      <c r="B171" s="112"/>
      <c r="C171" s="112"/>
      <c r="D171" s="112"/>
      <c r="E171" s="112"/>
      <c r="F171" s="112"/>
      <c r="G171" s="112"/>
      <c r="H171" s="112"/>
      <c r="I171" s="112"/>
      <c r="J171" s="112"/>
      <c r="K171" s="112"/>
      <c r="L171" s="112"/>
      <c r="M171" s="112"/>
      <c r="N171" s="112"/>
      <c r="O171" s="112"/>
      <c r="P171" s="115" t="s">
        <v>286</v>
      </c>
      <c r="Q171" s="115"/>
      <c r="R171" s="115"/>
      <c r="S171" s="116"/>
      <c r="T171" s="113">
        <f ca="1">SUMPRODUCT(LARGE($T$168:$T$170,ROW(INDIRECT("T1:T"&amp;Z17))))</f>
        <v>346</v>
      </c>
      <c r="U171" s="114"/>
      <c r="V171" s="109"/>
      <c r="W171" s="99"/>
    </row>
    <row r="172" spans="1:24" ht="30" customHeight="1">
      <c r="A172" s="119"/>
      <c r="B172" s="120"/>
      <c r="C172" s="120"/>
      <c r="D172" s="120"/>
      <c r="E172" s="120"/>
      <c r="F172" s="120"/>
      <c r="G172" s="120"/>
      <c r="H172" s="120"/>
      <c r="I172" s="120"/>
      <c r="J172" s="120"/>
      <c r="K172" s="120"/>
      <c r="L172" s="120"/>
      <c r="M172" s="120"/>
      <c r="N172" s="120"/>
      <c r="O172" s="120"/>
      <c r="P172" s="118" t="s">
        <v>287</v>
      </c>
      <c r="Q172" s="118"/>
      <c r="R172" s="118"/>
      <c r="S172" s="118"/>
      <c r="T172" s="130">
        <f ca="1">SUM(T166+T171)</f>
        <v>566</v>
      </c>
      <c r="U172" s="131"/>
      <c r="V172" s="110"/>
      <c r="W172" s="100"/>
    </row>
    <row r="173" spans="1:24">
      <c r="A173" s="14"/>
      <c r="B173" s="14"/>
      <c r="C173" s="14"/>
      <c r="D173" s="14"/>
      <c r="E173" s="14"/>
      <c r="F173" s="14"/>
      <c r="G173" s="14"/>
      <c r="H173" s="14"/>
      <c r="I173" s="14"/>
      <c r="J173" s="14"/>
      <c r="K173" s="14"/>
      <c r="L173" s="14"/>
      <c r="M173" s="14"/>
      <c r="N173" s="14"/>
      <c r="O173" s="14"/>
      <c r="P173" s="14"/>
      <c r="Q173" s="14"/>
      <c r="R173" s="14"/>
      <c r="S173" s="14"/>
      <c r="T173" s="14"/>
    </row>
    <row r="174" spans="1:24">
      <c r="A174" s="14"/>
      <c r="B174" s="14"/>
      <c r="C174" s="14"/>
      <c r="D174" s="14"/>
      <c r="E174" s="14"/>
      <c r="F174" s="14"/>
      <c r="G174" s="14"/>
      <c r="H174" s="14"/>
      <c r="I174" s="14"/>
      <c r="J174" s="14"/>
      <c r="K174" s="14"/>
      <c r="L174" s="14"/>
      <c r="M174" s="14"/>
      <c r="N174" s="14"/>
      <c r="O174" s="14"/>
      <c r="P174" s="14"/>
      <c r="Q174" s="14"/>
      <c r="R174" s="14"/>
      <c r="S174" s="14"/>
      <c r="T174" s="14"/>
    </row>
    <row r="175" spans="1:24">
      <c r="A175" s="14"/>
      <c r="B175" s="14"/>
      <c r="C175" s="14"/>
      <c r="D175" s="14"/>
      <c r="E175" s="14"/>
      <c r="F175" s="14"/>
      <c r="G175" s="14"/>
      <c r="H175" s="14"/>
      <c r="I175" s="14"/>
      <c r="J175" s="14"/>
      <c r="K175" s="14"/>
      <c r="L175" s="14"/>
      <c r="M175" s="14"/>
      <c r="N175" s="14"/>
      <c r="O175" s="14"/>
      <c r="P175" s="14"/>
      <c r="Q175" s="14"/>
      <c r="R175" s="14"/>
      <c r="S175" s="14"/>
      <c r="T175" s="14"/>
    </row>
    <row r="176" spans="1:24" ht="16.5">
      <c r="A176" s="14"/>
      <c r="B176" s="79" t="s">
        <v>181</v>
      </c>
      <c r="C176" s="14"/>
      <c r="D176" s="14"/>
      <c r="E176" s="14"/>
      <c r="F176" s="14"/>
      <c r="G176" s="14"/>
      <c r="H176" s="14"/>
      <c r="I176" s="14"/>
      <c r="J176" s="14"/>
      <c r="K176" s="14"/>
      <c r="L176" s="14"/>
      <c r="M176" s="14"/>
      <c r="N176" s="14"/>
      <c r="O176" s="14"/>
      <c r="P176" s="14"/>
      <c r="Q176" s="14"/>
      <c r="R176" s="14"/>
      <c r="S176" s="14"/>
      <c r="T176" s="14"/>
    </row>
    <row r="177" spans="1:23">
      <c r="A177" s="14"/>
      <c r="B177" s="15"/>
      <c r="C177" s="15"/>
      <c r="D177" s="14"/>
      <c r="E177" s="14"/>
      <c r="F177" s="14"/>
      <c r="G177" s="14"/>
      <c r="H177" s="14"/>
      <c r="I177" s="14"/>
      <c r="J177" s="14"/>
      <c r="K177" s="14"/>
      <c r="L177" s="14"/>
      <c r="M177" s="14"/>
      <c r="N177" s="14"/>
      <c r="O177" s="14"/>
      <c r="P177" s="14"/>
      <c r="Q177" s="14"/>
      <c r="R177" s="14"/>
      <c r="S177" s="14"/>
      <c r="T177" s="14"/>
    </row>
    <row r="178" spans="1:23">
      <c r="A178" s="14"/>
      <c r="B178" s="14"/>
      <c r="C178" s="15"/>
      <c r="D178" s="14"/>
      <c r="E178" s="14"/>
      <c r="F178" s="14"/>
      <c r="G178" s="14"/>
      <c r="H178" s="14"/>
      <c r="I178" s="14"/>
      <c r="J178" s="14"/>
      <c r="K178" s="14"/>
      <c r="L178" s="14"/>
      <c r="M178" s="14"/>
      <c r="N178" s="14"/>
      <c r="O178" s="14"/>
      <c r="P178" s="14"/>
      <c r="Q178" s="14"/>
      <c r="R178" s="14"/>
      <c r="S178" s="14"/>
      <c r="T178" s="14"/>
    </row>
    <row r="179" spans="1:23" ht="16.5">
      <c r="A179" s="14"/>
      <c r="B179" s="79" t="s">
        <v>182</v>
      </c>
      <c r="C179" s="15"/>
      <c r="D179" s="14"/>
      <c r="E179" s="14"/>
      <c r="F179" s="14"/>
      <c r="G179" s="14"/>
      <c r="H179" s="14"/>
      <c r="I179" s="14"/>
      <c r="J179" s="14"/>
      <c r="K179" s="14"/>
      <c r="L179" s="14"/>
      <c r="M179" s="14"/>
      <c r="N179" s="14"/>
      <c r="O179" s="14"/>
      <c r="P179" s="14"/>
      <c r="Q179" s="14"/>
      <c r="R179" s="14"/>
      <c r="S179" s="14"/>
      <c r="T179" s="14"/>
    </row>
    <row r="181" spans="1:23" ht="18.75">
      <c r="A181" s="102" t="s">
        <v>991</v>
      </c>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row>
    <row r="182" spans="1:23" ht="18.75">
      <c r="A182" s="102" t="s">
        <v>990</v>
      </c>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row>
    <row r="184" spans="1:23">
      <c r="A184" s="103" t="s">
        <v>169</v>
      </c>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row>
    <row r="185" spans="1:23">
      <c r="A185" s="43"/>
      <c r="B185" s="43"/>
      <c r="C185" s="43"/>
      <c r="D185" s="43"/>
      <c r="E185" s="43"/>
      <c r="F185" s="43"/>
      <c r="G185" s="43"/>
      <c r="H185" s="43"/>
      <c r="I185" s="43"/>
      <c r="J185" s="43"/>
      <c r="K185" s="43"/>
      <c r="L185" s="43"/>
      <c r="M185" s="43"/>
      <c r="N185" s="43"/>
      <c r="O185" s="43"/>
      <c r="P185" s="43"/>
      <c r="Q185" s="43"/>
      <c r="R185" s="43"/>
      <c r="S185" s="43"/>
      <c r="T185" s="43"/>
      <c r="U185" s="43"/>
      <c r="V185" s="43"/>
      <c r="W185" s="43"/>
    </row>
    <row r="186" spans="1:23" ht="18.75">
      <c r="A186" s="104" t="s">
        <v>1062</v>
      </c>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row>
    <row r="187" spans="1:23" ht="18.75">
      <c r="A187" s="104" t="s">
        <v>989</v>
      </c>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row>
    <row r="188" spans="1:23" ht="18.75">
      <c r="A188" s="105" t="s">
        <v>1058</v>
      </c>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row>
    <row r="189" spans="1:23" ht="18.75">
      <c r="A189" s="50"/>
      <c r="B189" s="50"/>
      <c r="C189" s="50"/>
      <c r="D189" s="50"/>
      <c r="E189" s="50"/>
      <c r="F189" s="50"/>
      <c r="G189" s="50"/>
      <c r="H189" s="50"/>
      <c r="I189" s="50"/>
      <c r="J189" s="50"/>
      <c r="K189" s="50"/>
      <c r="L189" s="50"/>
      <c r="M189" s="50"/>
      <c r="N189" s="50"/>
      <c r="O189" s="50"/>
      <c r="P189" s="50"/>
      <c r="Q189" s="50"/>
      <c r="R189" s="50"/>
      <c r="S189" s="50"/>
      <c r="T189" s="50"/>
      <c r="U189" s="50"/>
      <c r="V189" s="50"/>
    </row>
    <row r="190" spans="1:23">
      <c r="A190" s="10"/>
      <c r="B190" s="10"/>
      <c r="C190" s="10"/>
      <c r="D190" s="10"/>
      <c r="E190" s="10"/>
      <c r="F190" s="10"/>
      <c r="G190" s="10"/>
      <c r="H190" s="10"/>
      <c r="I190" s="10"/>
      <c r="J190" s="10"/>
      <c r="K190" s="10"/>
      <c r="L190" s="10"/>
      <c r="M190" s="10"/>
      <c r="N190" s="10"/>
      <c r="O190" s="10"/>
      <c r="P190" s="10"/>
      <c r="Q190" s="10"/>
      <c r="R190" s="10"/>
      <c r="S190" s="10"/>
      <c r="T190" s="10"/>
    </row>
    <row r="191" spans="1:23" ht="18.75">
      <c r="A191" s="106" t="s">
        <v>992</v>
      </c>
      <c r="B191" s="106"/>
      <c r="C191" s="47"/>
      <c r="D191" s="47"/>
      <c r="E191" s="47"/>
      <c r="F191" s="47"/>
      <c r="G191" s="47"/>
      <c r="H191" s="47"/>
      <c r="I191" s="47"/>
      <c r="J191" s="47"/>
      <c r="K191" s="47"/>
      <c r="L191" s="47"/>
      <c r="M191" s="47"/>
      <c r="N191" s="47"/>
      <c r="O191" s="47"/>
      <c r="P191" s="47"/>
      <c r="Q191" s="47"/>
      <c r="R191" s="47"/>
      <c r="S191" s="47"/>
      <c r="T191" s="47"/>
    </row>
    <row r="192" spans="1:23" ht="18.75">
      <c r="A192" s="106" t="s">
        <v>993</v>
      </c>
      <c r="B192" s="106"/>
      <c r="C192" s="42"/>
      <c r="D192" s="42"/>
      <c r="E192" s="42"/>
      <c r="F192" s="42"/>
      <c r="G192" s="42"/>
      <c r="H192" s="42"/>
      <c r="I192" s="42"/>
      <c r="J192" s="42"/>
      <c r="K192" s="42"/>
      <c r="L192" s="42"/>
      <c r="M192" s="42"/>
      <c r="N192" s="42"/>
      <c r="O192" s="42"/>
      <c r="P192" s="42"/>
      <c r="Q192" s="42"/>
      <c r="R192" s="42"/>
      <c r="S192" s="42"/>
      <c r="T192" s="42"/>
    </row>
    <row r="193" spans="1:24" ht="18.75">
      <c r="A193" s="106"/>
      <c r="B193" s="106"/>
      <c r="D193" s="47"/>
      <c r="E193" s="47"/>
      <c r="F193" s="47"/>
      <c r="G193" s="47"/>
      <c r="H193" s="47"/>
      <c r="I193" s="47"/>
      <c r="J193" s="47"/>
      <c r="K193" s="47"/>
      <c r="L193" s="47"/>
      <c r="M193" s="47"/>
      <c r="N193" s="47"/>
      <c r="O193" s="47"/>
      <c r="P193" s="47"/>
      <c r="Q193" s="47"/>
      <c r="R193" s="47"/>
      <c r="S193" s="47"/>
      <c r="T193" s="47"/>
    </row>
    <row r="194" spans="1:24" ht="18.75">
      <c r="A194" s="107" t="s">
        <v>1138</v>
      </c>
      <c r="B194" s="107"/>
      <c r="C194" s="107"/>
      <c r="D194" s="107"/>
      <c r="E194" s="107"/>
      <c r="F194" s="107"/>
      <c r="G194" s="107"/>
      <c r="H194" s="107"/>
      <c r="I194" s="107"/>
      <c r="J194" s="107"/>
      <c r="K194" s="107"/>
      <c r="L194" s="107"/>
      <c r="M194" s="107"/>
      <c r="N194" s="107"/>
      <c r="O194" s="107"/>
      <c r="P194" s="129" t="s">
        <v>290</v>
      </c>
      <c r="Q194" s="129"/>
      <c r="R194" s="129"/>
      <c r="S194" s="129"/>
      <c r="T194" s="129"/>
      <c r="U194" s="129"/>
      <c r="V194" s="129"/>
    </row>
    <row r="195" spans="1:24">
      <c r="A195" s="28"/>
      <c r="B195" s="28"/>
      <c r="C195" s="28"/>
      <c r="D195" s="28"/>
      <c r="E195" s="28"/>
      <c r="F195" s="28"/>
      <c r="G195" s="28"/>
      <c r="H195" s="28"/>
      <c r="I195" s="28"/>
      <c r="J195" s="28"/>
      <c r="K195" s="28"/>
      <c r="L195" s="28"/>
      <c r="M195" s="28"/>
      <c r="N195" s="28"/>
      <c r="O195" s="28"/>
      <c r="P195" s="28"/>
      <c r="Q195" s="28"/>
      <c r="R195" s="28"/>
      <c r="S195" s="28"/>
      <c r="T195" s="28"/>
    </row>
    <row r="196" spans="1:24" ht="24.75" customHeight="1">
      <c r="A196" s="117" t="s">
        <v>170</v>
      </c>
      <c r="B196" s="117"/>
      <c r="C196" s="117"/>
      <c r="D196" s="117"/>
      <c r="E196" s="117"/>
      <c r="F196" s="117"/>
      <c r="G196" s="117"/>
      <c r="H196" s="117"/>
      <c r="I196" s="117"/>
      <c r="J196" s="117"/>
      <c r="K196" s="117"/>
      <c r="L196" s="117"/>
      <c r="M196" s="117"/>
      <c r="N196" s="117"/>
      <c r="O196" s="117"/>
      <c r="P196" s="117"/>
      <c r="Q196" s="117"/>
      <c r="R196" s="117"/>
      <c r="S196" s="117"/>
      <c r="T196" s="126" t="s">
        <v>178</v>
      </c>
      <c r="U196" s="101" t="s">
        <v>284</v>
      </c>
      <c r="V196" s="101" t="s">
        <v>288</v>
      </c>
      <c r="W196" s="101" t="s">
        <v>1006</v>
      </c>
    </row>
    <row r="197" spans="1:24" ht="66" customHeight="1">
      <c r="A197" s="101" t="s">
        <v>171</v>
      </c>
      <c r="B197" s="117" t="s">
        <v>172</v>
      </c>
      <c r="C197" s="101" t="s">
        <v>173</v>
      </c>
      <c r="D197" s="101" t="s">
        <v>174</v>
      </c>
      <c r="E197" s="101"/>
      <c r="F197" s="101" t="s">
        <v>175</v>
      </c>
      <c r="G197" s="101"/>
      <c r="H197" s="101" t="s">
        <v>176</v>
      </c>
      <c r="I197" s="101"/>
      <c r="J197" s="101" t="s">
        <v>994</v>
      </c>
      <c r="K197" s="101"/>
      <c r="L197" s="175" t="s">
        <v>995</v>
      </c>
      <c r="M197" s="176"/>
      <c r="N197" s="175" t="s">
        <v>996</v>
      </c>
      <c r="O197" s="176"/>
      <c r="P197" s="101" t="s">
        <v>7</v>
      </c>
      <c r="Q197" s="101"/>
      <c r="R197" s="101" t="s">
        <v>177</v>
      </c>
      <c r="S197" s="101"/>
      <c r="T197" s="127"/>
      <c r="U197" s="101"/>
      <c r="V197" s="101"/>
      <c r="W197" s="101"/>
    </row>
    <row r="198" spans="1:24" ht="16.5">
      <c r="A198" s="101"/>
      <c r="B198" s="117"/>
      <c r="C198" s="101"/>
      <c r="D198" s="49" t="s">
        <v>179</v>
      </c>
      <c r="E198" s="51" t="s">
        <v>3</v>
      </c>
      <c r="F198" s="49" t="s">
        <v>179</v>
      </c>
      <c r="G198" s="51" t="s">
        <v>3</v>
      </c>
      <c r="H198" s="49" t="s">
        <v>179</v>
      </c>
      <c r="I198" s="51" t="s">
        <v>3</v>
      </c>
      <c r="J198" s="49" t="s">
        <v>179</v>
      </c>
      <c r="K198" s="51" t="s">
        <v>3</v>
      </c>
      <c r="L198" s="49" t="s">
        <v>179</v>
      </c>
      <c r="M198" s="51" t="s">
        <v>3</v>
      </c>
      <c r="N198" s="49" t="s">
        <v>179</v>
      </c>
      <c r="O198" s="51" t="s">
        <v>3</v>
      </c>
      <c r="P198" s="49" t="s">
        <v>179</v>
      </c>
      <c r="Q198" s="51" t="s">
        <v>3</v>
      </c>
      <c r="R198" s="49" t="s">
        <v>179</v>
      </c>
      <c r="S198" s="51" t="s">
        <v>3</v>
      </c>
      <c r="T198" s="128"/>
      <c r="U198" s="101"/>
      <c r="V198" s="101"/>
      <c r="W198" s="101"/>
    </row>
    <row r="199" spans="1:24" ht="18.75">
      <c r="A199" s="27">
        <v>1</v>
      </c>
      <c r="B199" s="77" t="s">
        <v>1126</v>
      </c>
      <c r="C199" s="27">
        <v>12</v>
      </c>
      <c r="D199" s="27" t="s">
        <v>1127</v>
      </c>
      <c r="E199" s="16">
        <f>IF((C199&lt;=7),VLOOKUP(D199,'[1]7 лет'!$A$5:$B$78,2),IF((C199=8),VLOOKUP(D199,'[1]8 лет'!$A$5:$B$78,2),IF((C199=9),VLOOKUP(D199,'[1]9 лет'!$A$5:$B$78,2),IF((C199=10),VLOOKUP(D199,'[1]10 лет'!$A$5:$B$78,2),IF((C199=11),VLOOKUP(D199,'[1]11 лет'!$A$5:$B$78,2),IF((C199=12),VLOOKUP(D199,'[1]12 лет'!$A$5:$B$78,2),IF((C199=13),VLOOKUP(D199,'[1]13 лет'!$A$5:$B$78,2),IF((C199=14),VLOOKUP(D199,'[1]14 лет'!$A$5:$B$78,2),IF((C199=15),VLOOKUP(D199,'[1]15 лет'!$A$5:$B$78,2),IF((C199=16),VLOOKUP(D199,'[1]16 лет'!$A$5:$B$78,2),IF((C199=17),VLOOKUP(D199,'[1]17 лет'!$A$5:$B$78,2))))))))))))</f>
        <v>15</v>
      </c>
      <c r="F199" s="27">
        <v>172</v>
      </c>
      <c r="G199" s="16">
        <f>IF((C199&lt;=7),VLOOKUP(F199,'[1]7 лет'!$C$5:$D$79,2),IF((C199=8),VLOOKUP(F199,'[1]8 лет'!$C$5:$D$79,2),IF((C199=9),VLOOKUP(F199,'[1]9 лет'!$C$5:$D$79,2),IF((C199=10),VLOOKUP(F199,'[1]10 лет'!$C$5:$D$79,2),IF((C199=11),VLOOKUP(F199,'[1]11 лет'!$C$5:$D$79,2),IF((C199=12),VLOOKUP(F199,'[1]12 лет'!$C$5:$D$79,2),IF((C199=13),VLOOKUP(F199,'[1]13 лет'!$C$5:$D$79,2),IF((C199=14),VLOOKUP(F199,'[1]14 лет'!$C$5:$D$79,2),IF((C199=15),VLOOKUP(F199,'[1]15 лет'!$C$5:$D$79,2),IF((C199=16),VLOOKUP(F199,'[1]16 лет'!$C$5:$D$79,2),IF((C199=17),VLOOKUP(F199,'[1]17 лет'!$C$5:$D$79,2))))))))))))</f>
        <v>21</v>
      </c>
      <c r="H199" s="27">
        <v>22</v>
      </c>
      <c r="I199" s="16">
        <f>IF((C199&lt;=7),VLOOKUP(H199,'[1]7 лет'!$E$5:$F$79,2),IF((C199=8),VLOOKUP(H199,'[1]8 лет'!$E$5:$F$79,2),IF((C199=9),VLOOKUP(H199,'[1]9 лет'!$E$5:$F$79,2),IF((C199=10),VLOOKUP(H199,'[1]10 лет'!$E$5:$F$79,2),IF((C199=11),VLOOKUP(H199,'[1]11 лет'!$E$5:$F$79,2),IF((C199=12),VLOOKUP(H199,'[1]12 лет'!$E$5:$F$79,2),IF((C199=13),VLOOKUP(H199,'[1]13 лет'!$E$5:$F$79,2),IF((C199=14),VLOOKUP(H199,'[1]14 лет'!$E$5:$F$79,2),IF((C199=15),VLOOKUP(H199,'[1]15 лет'!$E$5:$F$79,2),IF((C199=16),VLOOKUP(H199,'[1]16 лет'!$E$5:$F$79,2),IF((C199=17),VLOOKUP(H199,'[1]17 лет'!$E$5:$F$79,2))))))))))))</f>
        <v>28</v>
      </c>
      <c r="J199" s="27">
        <v>5.7</v>
      </c>
      <c r="K199" s="16">
        <f>IF((C199&lt;=7),VLOOKUP(J199,'[1]7 лет'!$G$5:$H$79,2),IF((C199=8),VLOOKUP(J199,'[1]8 лет'!$G$5:$H$79,2),IF((C199=9),VLOOKUP(J199,'[1]9 лет'!$G$5:$H$79,2),IF((C199=10),VLOOKUP(J199,'[1]10 лет'!$G$5:$H$79,2),IF((C199=11),VLOOKUP(J199,'[1]11 лет'!$G$5:$H$79,2),IF((C199=12),VLOOKUP(J199,'[1]12 лет'!$G$5:$H$79,2),IF((C199=13),VLOOKUP(J199,'[1]13 лет'!$G$5:$H$79,2),IF((C199=14),VLOOKUP(J199,'[1]14 лет'!$G$5:$H$79,2),IF(C199&gt;=15,"0")))))))))</f>
        <v>22</v>
      </c>
      <c r="L199" s="27"/>
      <c r="M199" s="16">
        <f>IF((C199=12),VLOOKUP(L199,'[1]12 лет'!$I$5:$J$81,2),IF((C199=13),VLOOKUP(L199,'[1]13 лет'!$I$5:$J$81,2),IF((C199=14),VLOOKUP(L199,'[1]14 лет'!$I$5:$J$80,2),IF((C199=15),VLOOKUP(L199,'[1]15 лет'!$G$5:$H$82,2),IF((C199=16),VLOOKUP(L199,'[1]16 лет'!$G$5:$H$81,2),IF((C199=17),VLOOKUP(L199,'[1]17 лет'!$G$5:$H$81,2),IF(C199&lt;12,"0")))))))</f>
        <v>0</v>
      </c>
      <c r="N199" s="27"/>
      <c r="O199" s="16" t="str">
        <f>IF((C199=15),VLOOKUP(N199,'[1]15 лет'!$I$5:$J$100,2),IF((C199=16),VLOOKUP(N199,'[1]16 лет'!$I$5:$J$94,2),IF((C199=17),VLOOKUP(N199,'[1]17 лет'!$I$5:$J$97,2),IF(C199&lt;15,"0"))))</f>
        <v>0</v>
      </c>
      <c r="P199" s="11">
        <v>11</v>
      </c>
      <c r="Q199" s="16">
        <f>IF((C199&lt;=7),VLOOKUP(P199,'[1]7 лет'!$I$5:$J$79,2),IF((C199=8),VLOOKUP(P199,'[1]8 лет'!$I$5:$J$79,2),IF((C199=9),VLOOKUP(P199,'[1]9 лет'!$I$5:$J$79,2),IF((C199=10),VLOOKUP(P199,'[1]10 лет'!$I$5:$J$79,2),IF((C199=11),VLOOKUP(P199,'[1]11 лет'!$I$5:$J$79,2),IF((C199=12),VLOOKUP(P199,'[1]12 лет'!$K$5:$L$79,2),IF((C199=13),VLOOKUP(P199,'[1]13 лет'!$K$5:$L$79,2),IF((C199=14),VLOOKUP(P199,'[1]14 лет'!$K$5:$L$79,2),IF((C199=15),VLOOKUP(P199,'[1]15 лет'!$K$5:$L$79,2),IF((C199=16),VLOOKUP(P199,'[1]16 лет'!$K$5:$L$79,2),IF((C199=17),VLOOKUP(P199,'[1]17 лет'!$K$5:$L$79,2),)))))))))))</f>
        <v>35</v>
      </c>
      <c r="R199" s="27">
        <v>4</v>
      </c>
      <c r="S199" s="16">
        <f>IF((C199&lt;=7),VLOOKUP(R199,'[1]7 лет'!$K$5:$L$79,2),IF((C199=8),VLOOKUP(R199,'[1]8 лет'!$K$5:$L$79,2),IF((C199=9),VLOOKUP(R199,'[1]9 лет'!$K$5:$L$79,2),IF((C199=10),VLOOKUP(R199,'[1]10 лет'!$K$5:$L$79,2),IF((C199=11),VLOOKUP(R199,'[1]11 лет'!$K$5:$L$79,2),IF((C199=12),VLOOKUP(R199,'[1]12 лет'!$M$5:$N$79,2),IF((C199=13),VLOOKUP(R199,'[1]13 лет'!$M$5:$N$79,2),IF((C199=14),VLOOKUP(R199,'[1]14 лет'!$M$5:$N$79,2),IF((C199=15),VLOOKUP(R199,'[1]15 лет'!$M$5:$N$79,2),IF((C199=16),VLOOKUP(R199,'[1]16 лет'!$M$5:$N$79,2),IF((C199=17),VLOOKUP(R199,'[1]17 лет'!$M$5:$N$79,2))))))))))))</f>
        <v>21</v>
      </c>
      <c r="T199" s="32">
        <f>SUM(E199+G199+I199+K199+M199+O199+Q199+S199)</f>
        <v>142</v>
      </c>
      <c r="U199" s="4">
        <f>'Личное первенство юноши'!U28</f>
        <v>16</v>
      </c>
      <c r="V199" s="108">
        <v>1</v>
      </c>
      <c r="W199" s="108">
        <v>1</v>
      </c>
      <c r="X199" t="str">
        <f>P194</f>
        <v>Субъект РФ 6</v>
      </c>
    </row>
    <row r="200" spans="1:24" ht="18.75">
      <c r="A200" s="27">
        <v>2</v>
      </c>
      <c r="B200" s="77" t="s">
        <v>1128</v>
      </c>
      <c r="C200" s="27">
        <v>12</v>
      </c>
      <c r="D200" s="27" t="s">
        <v>1129</v>
      </c>
      <c r="E200" s="16">
        <f>IF((C200&lt;=7),VLOOKUP(D200,'[1]7 лет'!$A$5:$B$78,2),IF((C200=8),VLOOKUP(D200,'[1]8 лет'!$A$5:$B$78,2),IF((C200=9),VLOOKUP(D200,'[1]9 лет'!$A$5:$B$78,2),IF((C200=10),VLOOKUP(D200,'[1]10 лет'!$A$5:$B$78,2),IF((C200=11),VLOOKUP(D200,'[1]11 лет'!$A$5:$B$78,2),IF((C200=12),VLOOKUP(D200,'[1]12 лет'!$A$5:$B$78,2),IF((C200=13),VLOOKUP(D200,'[1]13 лет'!$A$5:$B$78,2),IF((C200=14),VLOOKUP(D200,'[1]14 лет'!$A$5:$B$78,2),IF((C200=15),VLOOKUP(D200,'[1]15 лет'!$A$5:$B$78,2),IF((C200=16),VLOOKUP(D200,'[1]16 лет'!$A$5:$B$78,2),IF((C200=17),VLOOKUP(D200,'[1]17 лет'!$A$5:$B$78,2))))))))))))</f>
        <v>15</v>
      </c>
      <c r="F200" s="27">
        <v>173</v>
      </c>
      <c r="G200" s="16">
        <f>IF((C200&lt;=7),VLOOKUP(F200,'[1]7 лет'!$C$5:$D$79,2),IF((C200=8),VLOOKUP(F200,'[1]8 лет'!$C$5:$D$79,2),IF((C200=9),VLOOKUP(F200,'[1]9 лет'!$C$5:$D$79,2),IF((C200=10),VLOOKUP(F200,'[1]10 лет'!$C$5:$D$79,2),IF((C200=11),VLOOKUP(F200,'[1]11 лет'!$C$5:$D$79,2),IF((C200=12),VLOOKUP(F200,'[1]12 лет'!$C$5:$D$79,2),IF((C200=13),VLOOKUP(F200,'[1]13 лет'!$C$5:$D$79,2),IF((C200=14),VLOOKUP(F200,'[1]14 лет'!$C$5:$D$79,2),IF((C200=15),VLOOKUP(F200,'[1]15 лет'!$C$5:$D$79,2),IF((C200=16),VLOOKUP(F200,'[1]16 лет'!$C$5:$D$79,2),IF((C200=17),VLOOKUP(F200,'[1]17 лет'!$C$5:$D$79,2))))))))))))</f>
        <v>21</v>
      </c>
      <c r="H200" s="27">
        <v>22</v>
      </c>
      <c r="I200" s="16">
        <f>IF((C200&lt;=7),VLOOKUP(H200,'[1]7 лет'!$E$5:$F$79,2),IF((C200=8),VLOOKUP(H200,'[1]8 лет'!$E$5:$F$79,2),IF((C200=9),VLOOKUP(H200,'[1]9 лет'!$E$5:$F$79,2),IF((C200=10),VLOOKUP(H200,'[1]10 лет'!$E$5:$F$79,2),IF((C200=11),VLOOKUP(H200,'[1]11 лет'!$E$5:$F$79,2),IF((C200=12),VLOOKUP(H200,'[1]12 лет'!$E$5:$F$79,2),IF((C200=13),VLOOKUP(H200,'[1]13 лет'!$E$5:$F$79,2),IF((C200=14),VLOOKUP(H200,'[1]14 лет'!$E$5:$F$79,2),IF((C200=15),VLOOKUP(H200,'[1]15 лет'!$E$5:$F$79,2),IF((C200=16),VLOOKUP(H200,'[1]16 лет'!$E$5:$F$79,2),IF((C200=17),VLOOKUP(H200,'[1]17 лет'!$E$5:$F$79,2))))))))))))</f>
        <v>28</v>
      </c>
      <c r="J200" s="27">
        <v>5.6</v>
      </c>
      <c r="K200" s="16">
        <f>IF((C200&lt;=7),VLOOKUP(J200,'[1]7 лет'!$G$5:$H$79,2),IF((C200=8),VLOOKUP(J200,'[1]8 лет'!$G$5:$H$79,2),IF((C200=9),VLOOKUP(J200,'[1]9 лет'!$G$5:$H$79,2),IF((C200=10),VLOOKUP(J200,'[1]10 лет'!$G$5:$H$79,2),IF((C200=11),VLOOKUP(J200,'[1]11 лет'!$G$5:$H$79,2),IF((C200=12),VLOOKUP(J200,'[1]12 лет'!$G$5:$H$79,2),IF((C200=13),VLOOKUP(J200,'[1]13 лет'!$G$5:$H$79,2),IF((C200=14),VLOOKUP(J200,'[1]14 лет'!$G$5:$H$79,2),IF(C200&gt;=15,"0")))))))))</f>
        <v>26</v>
      </c>
      <c r="L200" s="27"/>
      <c r="M200" s="16">
        <f>IF((C200=12),VLOOKUP(L200,'[1]12 лет'!$I$5:$J$81,2),IF((C200=13),VLOOKUP(L200,'[1]13 лет'!$I$5:$J$81,2),IF((C200=14),VLOOKUP(L200,'[1]14 лет'!$I$5:$J$80,2),IF((C200=15),VLOOKUP(L200,'[1]15 лет'!$G$5:$H$82,2),IF((C200=16),VLOOKUP(L200,'[1]16 лет'!$G$5:$H$81,2),IF((C200=17),VLOOKUP(L200,'[1]17 лет'!$G$5:$H$81,2),IF(C200&lt;12,"0")))))))</f>
        <v>0</v>
      </c>
      <c r="N200" s="27"/>
      <c r="O200" s="16" t="str">
        <f>IF((C200=15),VLOOKUP(N200,'[1]15 лет'!$I$5:$J$100,2),IF((C200=16),VLOOKUP(N200,'[1]16 лет'!$I$5:$J$94,2),IF((C200=17),VLOOKUP(N200,'[1]17 лет'!$I$5:$J$97,2),IF(C200&lt;15,"0"))))</f>
        <v>0</v>
      </c>
      <c r="P200" s="11">
        <v>6</v>
      </c>
      <c r="Q200" s="16">
        <f>IF((C200&lt;=7),VLOOKUP(P200,'[1]7 лет'!$I$5:$J$79,2),IF((C200=8),VLOOKUP(P200,'[1]8 лет'!$I$5:$J$79,2),IF((C200=9),VLOOKUP(P200,'[1]9 лет'!$I$5:$J$79,2),IF((C200=10),VLOOKUP(P200,'[1]10 лет'!$I$5:$J$79,2),IF((C200=11),VLOOKUP(P200,'[1]11 лет'!$I$5:$J$79,2),IF((C200=12),VLOOKUP(P200,'[1]12 лет'!$K$5:$L$79,2),IF((C200=13),VLOOKUP(P200,'[1]13 лет'!$K$5:$L$79,2),IF((C200=14),VLOOKUP(P200,'[1]14 лет'!$K$5:$L$79,2),IF((C200=15),VLOOKUP(P200,'[1]15 лет'!$K$5:$L$79,2),IF((C200=16),VLOOKUP(P200,'[1]16 лет'!$K$5:$L$79,2),IF((C200=17),VLOOKUP(P200,'[1]17 лет'!$K$5:$L$79,2),)))))))))))</f>
        <v>22</v>
      </c>
      <c r="R200" s="27">
        <v>1</v>
      </c>
      <c r="S200" s="16">
        <f>IF((C200&lt;=7),VLOOKUP(R200,'[1]7 лет'!$K$5:$L$79,2),IF((C200=8),VLOOKUP(R200,'[1]8 лет'!$K$5:$L$79,2),IF((C200=9),VLOOKUP(R200,'[1]9 лет'!$K$5:$L$79,2),IF((C200=10),VLOOKUP(R200,'[1]10 лет'!$K$5:$L$79,2),IF((C200=11),VLOOKUP(R200,'[1]11 лет'!$K$5:$L$79,2),IF((C200=12),VLOOKUP(R200,'[1]12 лет'!$M$5:$N$79,2),IF((C200=13),VLOOKUP(R200,'[1]13 лет'!$M$5:$N$79,2),IF((C200=14),VLOOKUP(R200,'[1]14 лет'!$M$5:$N$79,2),IF((C200=15),VLOOKUP(R200,'[1]15 лет'!$M$5:$N$79,2),IF((C200=16),VLOOKUP(R200,'[1]16 лет'!$M$5:$N$79,2),IF((C200=17),VLOOKUP(R200,'[1]17 лет'!$M$5:$N$79,2))))))))))))</f>
        <v>10</v>
      </c>
      <c r="T200" s="32">
        <f>SUM(E200+G200+I200+K200+M200+O200+Q200+S200)</f>
        <v>122</v>
      </c>
      <c r="U200" s="4">
        <f>'Личное первенство юноши'!U29</f>
        <v>21</v>
      </c>
      <c r="V200" s="109"/>
      <c r="W200" s="109"/>
      <c r="X200" t="str">
        <f>P194</f>
        <v>Субъект РФ 6</v>
      </c>
    </row>
    <row r="201" spans="1:24" ht="18.75">
      <c r="A201" s="27">
        <v>3</v>
      </c>
      <c r="B201" s="77" t="s">
        <v>1130</v>
      </c>
      <c r="C201" s="27">
        <v>13</v>
      </c>
      <c r="D201" s="27" t="s">
        <v>1131</v>
      </c>
      <c r="E201" s="16">
        <f>IF((C201&lt;=7),VLOOKUP(D201,'[1]7 лет'!$A$5:$B$78,2),IF((C201=8),VLOOKUP(D201,'[1]8 лет'!$A$5:$B$78,2),IF((C201=9),VLOOKUP(D201,'[1]9 лет'!$A$5:$B$78,2),IF((C201=10),VLOOKUP(D201,'[1]10 лет'!$A$5:$B$78,2),IF((C201=11),VLOOKUP(D201,'[1]11 лет'!$A$5:$B$78,2),IF((C201=12),VLOOKUP(D201,'[1]12 лет'!$A$5:$B$78,2),IF((C201=13),VLOOKUP(D201,'[1]13 лет'!$A$5:$B$78,2),IF((C201=14),VLOOKUP(D201,'[1]14 лет'!$A$5:$B$78,2),IF((C201=15),VLOOKUP(D201,'[1]15 лет'!$A$5:$B$78,2),IF((C201=16),VLOOKUP(D201,'[1]16 лет'!$A$5:$B$78,2),IF((C201=17),VLOOKUP(D201,'[1]17 лет'!$A$5:$B$78,2))))))))))))</f>
        <v>8</v>
      </c>
      <c r="F201" s="27">
        <v>170</v>
      </c>
      <c r="G201" s="16">
        <f>IF((C201&lt;=7),VLOOKUP(F201,'[1]7 лет'!$C$5:$D$79,2),IF((C201=8),VLOOKUP(F201,'[1]8 лет'!$C$5:$D$79,2),IF((C201=9),VLOOKUP(F201,'[1]9 лет'!$C$5:$D$79,2),IF((C201=10),VLOOKUP(F201,'[1]10 лет'!$C$5:$D$79,2),IF((C201=11),VLOOKUP(F201,'[1]11 лет'!$C$5:$D$79,2),IF((C201=12),VLOOKUP(F201,'[1]12 лет'!$C$5:$D$79,2),IF((C201=13),VLOOKUP(F201,'[1]13 лет'!$C$5:$D$79,2),IF((C201=14),VLOOKUP(F201,'[1]14 лет'!$C$5:$D$79,2),IF((C201=15),VLOOKUP(F201,'[1]15 лет'!$C$5:$D$79,2),IF((C201=16),VLOOKUP(F201,'[1]16 лет'!$C$5:$D$79,2),IF((C201=17),VLOOKUP(F201,'[1]17 лет'!$C$5:$D$79,2))))))))))))</f>
        <v>14</v>
      </c>
      <c r="H201" s="27">
        <v>26</v>
      </c>
      <c r="I201" s="16">
        <f>IF((C201&lt;=7),VLOOKUP(H201,'[1]7 лет'!$E$5:$F$79,2),IF((C201=8),VLOOKUP(H201,'[1]8 лет'!$E$5:$F$79,2),IF((C201=9),VLOOKUP(H201,'[1]9 лет'!$E$5:$F$79,2),IF((C201=10),VLOOKUP(H201,'[1]10 лет'!$E$5:$F$79,2),IF((C201=11),VLOOKUP(H201,'[1]11 лет'!$E$5:$F$79,2),IF((C201=12),VLOOKUP(H201,'[1]12 лет'!$E$5:$F$79,2),IF((C201=13),VLOOKUP(H201,'[1]13 лет'!$E$5:$F$79,2),IF((C201=14),VLOOKUP(H201,'[1]14 лет'!$E$5:$F$79,2),IF((C201=15),VLOOKUP(H201,'[1]15 лет'!$E$5:$F$79,2),IF((C201=16),VLOOKUP(H201,'[1]16 лет'!$E$5:$F$79,2),IF((C201=17),VLOOKUP(H201,'[1]17 лет'!$E$5:$F$79,2))))))))))))</f>
        <v>30</v>
      </c>
      <c r="J201" s="27">
        <v>6</v>
      </c>
      <c r="K201" s="16">
        <f>IF((C201&lt;=7),VLOOKUP(J201,'[1]7 лет'!$G$5:$H$79,2),IF((C201=8),VLOOKUP(J201,'[1]8 лет'!$G$5:$H$79,2),IF((C201=9),VLOOKUP(J201,'[1]9 лет'!$G$5:$H$79,2),IF((C201=10),VLOOKUP(J201,'[1]10 лет'!$G$5:$H$79,2),IF((C201=11),VLOOKUP(J201,'[1]11 лет'!$G$5:$H$79,2),IF((C201=12),VLOOKUP(J201,'[1]12 лет'!$G$5:$H$79,2),IF((C201=13),VLOOKUP(J201,'[1]13 лет'!$G$5:$H$79,2),IF((C201=14),VLOOKUP(J201,'[1]14 лет'!$G$5:$H$79,2),IF(C201&gt;=15,"0")))))))))</f>
        <v>9</v>
      </c>
      <c r="L201" s="27"/>
      <c r="M201" s="16">
        <f>IF((C201=12),VLOOKUP(L201,'[1]12 лет'!$I$5:$J$81,2),IF((C201=13),VLOOKUP(L201,'[1]13 лет'!$I$5:$J$81,2),IF((C201=14),VLOOKUP(L201,'[1]14 лет'!$I$5:$J$80,2),IF((C201=15),VLOOKUP(L201,'[1]15 лет'!$G$5:$H$82,2),IF((C201=16),VLOOKUP(L201,'[1]16 лет'!$G$5:$H$81,2),IF((C201=17),VLOOKUP(L201,'[1]17 лет'!$G$5:$H$81,2),IF(C201&lt;12,"0")))))))</f>
        <v>0</v>
      </c>
      <c r="N201" s="27"/>
      <c r="O201" s="16" t="str">
        <f>IF((C201=15),VLOOKUP(N201,'[1]15 лет'!$I$5:$J$100,2),IF((C201=16),VLOOKUP(N201,'[1]16 лет'!$I$5:$J$94,2),IF((C201=17),VLOOKUP(N201,'[1]17 лет'!$I$5:$J$97,2),IF(C201&lt;15,"0"))))</f>
        <v>0</v>
      </c>
      <c r="P201" s="11">
        <v>3</v>
      </c>
      <c r="Q201" s="16">
        <f>IF((C201&lt;=7),VLOOKUP(P201,'[1]7 лет'!$I$5:$J$79,2),IF((C201=8),VLOOKUP(P201,'[1]8 лет'!$I$5:$J$79,2),IF((C201=9),VLOOKUP(P201,'[1]9 лет'!$I$5:$J$79,2),IF((C201=10),VLOOKUP(P201,'[1]10 лет'!$I$5:$J$79,2),IF((C201=11),VLOOKUP(P201,'[1]11 лет'!$I$5:$J$79,2),IF((C201=12),VLOOKUP(P201,'[1]12 лет'!$K$5:$L$79,2),IF((C201=13),VLOOKUP(P201,'[1]13 лет'!$K$5:$L$79,2),IF((C201=14),VLOOKUP(P201,'[1]14 лет'!$K$5:$L$79,2),IF((C201=15),VLOOKUP(P201,'[1]15 лет'!$K$5:$L$79,2),IF((C201=16),VLOOKUP(P201,'[1]16 лет'!$K$5:$L$79,2),IF((C201=17),VLOOKUP(P201,'[1]17 лет'!$K$5:$L$79,2),)))))))))))</f>
        <v>16</v>
      </c>
      <c r="R201" s="27">
        <v>0</v>
      </c>
      <c r="S201" s="16">
        <f>IF((C201&lt;=7),VLOOKUP(R201,'[1]7 лет'!$K$5:$L$79,2),IF((C201=8),VLOOKUP(R201,'[1]8 лет'!$K$5:$L$79,2),IF((C201=9),VLOOKUP(R201,'[1]9 лет'!$K$5:$L$79,2),IF((C201=10),VLOOKUP(R201,'[1]10 лет'!$K$5:$L$79,2),IF((C201=11),VLOOKUP(R201,'[1]11 лет'!$K$5:$L$79,2),IF((C201=12),VLOOKUP(R201,'[1]12 лет'!$M$5:$N$79,2),IF((C201=13),VLOOKUP(R201,'[1]13 лет'!$M$5:$N$79,2),IF((C201=14),VLOOKUP(R201,'[1]14 лет'!$M$5:$N$79,2),IF((C201=15),VLOOKUP(R201,'[1]15 лет'!$M$5:$N$79,2),IF((C201=16),VLOOKUP(R201,'[1]16 лет'!$M$5:$N$79,2),IF((C201=17),VLOOKUP(R201,'[1]17 лет'!$M$5:$N$79,2))))))))))))</f>
        <v>0</v>
      </c>
      <c r="T201" s="32">
        <f>SUM(E201+G201+I201+K201+M201+O201+Q201+S201)</f>
        <v>77</v>
      </c>
      <c r="U201" s="4">
        <f>'Личное первенство юноши'!U30</f>
        <v>26</v>
      </c>
      <c r="V201" s="109"/>
      <c r="W201" s="109"/>
      <c r="X201" t="str">
        <f>P194</f>
        <v>Субъект РФ 6</v>
      </c>
    </row>
    <row r="202" spans="1:24" ht="18.75">
      <c r="A202" s="111"/>
      <c r="B202" s="112"/>
      <c r="C202" s="112"/>
      <c r="D202" s="112"/>
      <c r="E202" s="112"/>
      <c r="F202" s="112"/>
      <c r="G202" s="112"/>
      <c r="H202" s="112"/>
      <c r="I202" s="112"/>
      <c r="J202" s="112"/>
      <c r="K202" s="112"/>
      <c r="L202" s="112"/>
      <c r="M202" s="112"/>
      <c r="N202" s="112"/>
      <c r="O202" s="112"/>
      <c r="P202" s="115" t="s">
        <v>285</v>
      </c>
      <c r="Q202" s="115"/>
      <c r="R202" s="115"/>
      <c r="S202" s="116"/>
      <c r="T202" s="113">
        <f ca="1">SUMPRODUCT(LARGE($T$199:$T$201,ROW(INDIRECT("T1:T"&amp;Z17))))</f>
        <v>264</v>
      </c>
      <c r="U202" s="114"/>
      <c r="V202" s="109"/>
      <c r="W202" s="109"/>
    </row>
    <row r="203" spans="1:24" ht="24.75" customHeight="1">
      <c r="A203" s="123" t="s">
        <v>180</v>
      </c>
      <c r="B203" s="124"/>
      <c r="C203" s="124"/>
      <c r="D203" s="124"/>
      <c r="E203" s="124"/>
      <c r="F203" s="124"/>
      <c r="G203" s="124"/>
      <c r="H203" s="124"/>
      <c r="I203" s="124"/>
      <c r="J203" s="124"/>
      <c r="K203" s="124"/>
      <c r="L203" s="124"/>
      <c r="M203" s="124"/>
      <c r="N203" s="124"/>
      <c r="O203" s="124"/>
      <c r="P203" s="124"/>
      <c r="Q203" s="124"/>
      <c r="R203" s="124"/>
      <c r="S203" s="124"/>
      <c r="T203" s="124"/>
      <c r="U203" s="125"/>
      <c r="V203" s="109"/>
      <c r="W203" s="109"/>
    </row>
    <row r="204" spans="1:24" ht="18.75">
      <c r="A204" s="27">
        <v>1</v>
      </c>
      <c r="B204" s="77" t="s">
        <v>1132</v>
      </c>
      <c r="C204" s="27">
        <v>12</v>
      </c>
      <c r="D204" s="27" t="s">
        <v>1133</v>
      </c>
      <c r="E204" s="16">
        <f>IF((C204&lt;=7),VLOOKUP(D204,'[1]7 лет'!$M$5:$N$78,2),IF((C204=8),VLOOKUP(D204,'[1]8 лет'!$M$5:$N$78,2),IF((C204=9),VLOOKUP(D204,'[1]9 лет'!$M$5:$N$78,2),IF((C204=10),VLOOKUP(D204,'[1]10 лет'!$M$5:$N$78,2),IF((C204=11),VLOOKUP(D204,'[1]11 лет'!$M$5:$N$78,2),IF((C204=12),VLOOKUP(D204,'[1]12 лет'!$O$5:$P$78,2),IF((C204=13),VLOOKUP(D204,'[1]13 лет'!$O$5:$P$78,2),IF((C204=14),VLOOKUP(D204,'[1]14 лет'!$O$5:$P$78,2),IF((C204=15),VLOOKUP(D204,'[1]15 лет'!$O$5:$P$78,2),IF((C204=16),VLOOKUP(D204,'[1]16 лет'!$O$5:$P$78,2),IF((C204=17),VLOOKUP(D204,'[1]17 лет'!$O$5:$P$78,2))))))))))))</f>
        <v>28</v>
      </c>
      <c r="F204" s="27">
        <v>170</v>
      </c>
      <c r="G204" s="16">
        <f>IF((C204&lt;=7),VLOOKUP(F204,'[1]7 лет'!$O$5:$P$79,2),IF((C204=8),VLOOKUP(F204,'[1]8 лет'!$O$5:$P$79,2),IF((C204=9),VLOOKUP(F204,'[1]9 лет'!$O$5:$P$79,2),IF((C204=10),VLOOKUP(F204,'[1]10 лет'!$O$5:$P$79,2),IF((C204=11),VLOOKUP(F204,'[1]11 лет'!$O$5:$P$79,2),IF((C204=12),VLOOKUP(F204,'[1]12 лет'!$Q$5:$R$79,2),IF((C204=13),VLOOKUP(F204,'[1]13 лет'!$Q$5:$R$79,2),IF((C204=14),VLOOKUP(F204,'[1]14 лет'!$Q$5:$R$79,2),IF((C204=15),VLOOKUP(F204,'[1]15 лет'!$Q$5:$R$79,2),IF((C204=16),VLOOKUP(F204,'[1]16 лет'!$Q$5:$R$79,2),IF((C204=17),VLOOKUP(F204,'[1]17 лет'!$Q$5:$R$79,2))))))))))))</f>
        <v>30</v>
      </c>
      <c r="H204" s="27">
        <v>23</v>
      </c>
      <c r="I204" s="16">
        <f>IF((C204&lt;=7),VLOOKUP(H204,'[1]7 лет'!$Q$5:$R$79,2),IF((C204=8),VLOOKUP(H204,'[1]8 лет'!$Q$5:$R$79,2),IF((C204=9),VLOOKUP(H204,'[1]9 лет'!$Q$5:$R$79,2),IF((C204=10),VLOOKUP(H204,'[1]10 лет'!$Q$5:$R$79,2),IF((C204=11),VLOOKUP(H204,'[1]11 лет'!$Q$5:$R$79,2),IF((C204=12),VLOOKUP(H204,'[1]12 лет'!$S$5:$T$79,2),IF((C204=13),VLOOKUP(H204,'[1]13 лет'!$S$5:$T$79,2),IF((C204=14),VLOOKUP(H204,'[1]14 лет'!$S$5:$T$79,2),IF((C204=15),VLOOKUP(H204,'[1]15 лет'!$S$5:$T$79,2),IF((C204=16),VLOOKUP(H204,'[1]16 лет'!$S$5:$T$79,2),IF((C204=17),VLOOKUP(H204,'[1]17 лет'!$S$5:$T$79,2))))))))))))</f>
        <v>35</v>
      </c>
      <c r="J204" s="27">
        <v>5.5</v>
      </c>
      <c r="K204" s="16">
        <f>IF((C204&lt;=7),VLOOKUP(J204,'[1]7 лет'!$S$5:$T$79,2),IF((C204=8),VLOOKUP(J204,'[1]8 лет'!$S$5:$T$79,2),IF((C204=9),VLOOKUP(J204,'[1]9 лет'!$S$5:$T$79,2),IF((C204=10),VLOOKUP(J204,'[1]10 лет'!$S$5:$T$79,2),IF((C204=11),VLOOKUP(J204,'[1]11 лет'!$S$5:$T$79,2),IF((C204=12),VLOOKUP(J204,'[1]12 лет'!$U$5:$V$79,2),IF((C204=13),VLOOKUP(J204,'[1]13 лет'!$U$5:$V$79,2),IF((C204=14),VLOOKUP(J204,'[1]14 лет'!$U$5:$V$79,2),IF(C204&gt;=15,"0")))))))))</f>
        <v>45</v>
      </c>
      <c r="L204" s="27"/>
      <c r="M204" s="16">
        <f>IF((C204=12),VLOOKUP(L204,'[1]12 лет'!$W$5:$X$85,2),IF((C204=13),VLOOKUP(L204,'[1]13 лет'!$W$5:$X$84,2),IF((C204=14),VLOOKUP(L204,'[1]14 лет'!$W$5:$X$82,2),IF((C204=15),VLOOKUP(L204,'[1]15 лет'!$U$5:$V$82,2),IF((C204=16),VLOOKUP(L204,'[1]16 лет'!$U$5:$V$78,2),IF((C204=17),VLOOKUP(L204,'[1]17 лет'!$U$5:$V$78,2),IF(C204&lt;12,"0")))))))</f>
        <v>0</v>
      </c>
      <c r="N204" s="27"/>
      <c r="O204" s="16" t="str">
        <f>IF((C204=15),VLOOKUP(N204,'[1]15 лет'!$W$5:$X$115,2),IF((C204=16),VLOOKUP(N204,'[1]16 лет'!$W$5:$X$113,2),IF((C204=17),VLOOKUP(N204,'[1]17 лет'!$W$5:$X$113,2),IF(C204&lt;15,"0"))))</f>
        <v>0</v>
      </c>
      <c r="P204" s="11">
        <v>12</v>
      </c>
      <c r="Q204" s="16">
        <f>IF((C204&lt;=7),VLOOKUP(P204,'[1]7 лет'!$U$5:$V$79,2),IF((C204=8),VLOOKUP(P204,'[1]8 лет'!$U$5:$V$79,2),IF((C204=9),VLOOKUP(P204,'[1]9 лет'!$U$5:$V$79,2),IF((C204=10),VLOOKUP(P204,'[1]10 лет'!$U$5:$V$79,2),IF((C204=11),VLOOKUP(P204,'[1]11 лет'!$U$5:$V$79,2),IF((C204=12),VLOOKUP(P204,'[1]12 лет'!$Y$5:$Z$79,2),IF((C204=13),VLOOKUP(P204,'[1]13 лет'!$Y$5:$Z$79,2),IF((C204=14),VLOOKUP(P204,'[1]14 лет'!$Y$5:$Z$79,2),IF((C204=15),VLOOKUP(P204,'[1]15 лет'!$Y$5:$Z$79,2),IF((C204=16),VLOOKUP(P204,'[1]16 лет'!$Y$5:$Z$79,2),IF((C204=17),VLOOKUP(P204,'[1]17 лет'!$Y$5:$Z$79,2))))))))))))</f>
        <v>29</v>
      </c>
      <c r="R204" s="27">
        <v>13</v>
      </c>
      <c r="S204" s="16">
        <f>IF((C204&lt;=7),VLOOKUP(R204,'[1]7 лет'!$W$5:$X$79,2),IF((C204=8),VLOOKUP(R204,'[1]8 лет'!$W$5:$X$79,2),IF((C204=9),VLOOKUP(R204,'[1]9 лет'!$W$5:$X$79,2),IF((C204=10),VLOOKUP(R204,'[1]10 лет'!$W$5:$X$79,2),IF((C204=11),VLOOKUP(R204,'[1]11 лет'!$W$5:$X$79,2),IF((C204=12),VLOOKUP(R204,'[1]12 лет'!$AA$5:$AB$79,2),IF((C204=13),VLOOKUP(R204,'[1]13 лет'!$AA$5:$AB$79,2),IF((C204=14),VLOOKUP(R204,'[1]14 лет'!$AA$5:$AB$79,2),IF((C204=15),VLOOKUP(R204,'[1]15 лет'!$AA$5:$AB$79,2),IF((C204=16),VLOOKUP(R204,'[1]16 лет'!$AA$5:$AB$79,2),IF((C204=17),VLOOKUP(R204,'[1]17 лет'!$AA$5:$AB$79,2))))))))))))</f>
        <v>20</v>
      </c>
      <c r="T204" s="33">
        <f>SUM(E204+G204+I204+K204+M204+O204+Q204+S204)</f>
        <v>187</v>
      </c>
      <c r="U204" s="90">
        <v>1</v>
      </c>
      <c r="V204" s="109"/>
      <c r="W204" s="109"/>
      <c r="X204" t="str">
        <f>P194</f>
        <v>Субъект РФ 6</v>
      </c>
    </row>
    <row r="205" spans="1:24" ht="18.75">
      <c r="A205" s="27">
        <v>2</v>
      </c>
      <c r="B205" s="77" t="s">
        <v>1134</v>
      </c>
      <c r="C205" s="27">
        <v>12</v>
      </c>
      <c r="D205" s="27" t="s">
        <v>1135</v>
      </c>
      <c r="E205" s="16">
        <f>IF((C205&lt;=7),VLOOKUP(D205,'[1]7 лет'!$M$5:$N$78,2),IF((C205=8),VLOOKUP(D205,'[1]8 лет'!$M$5:$N$78,2),IF((C205=9),VLOOKUP(D205,'[1]9 лет'!$M$5:$N$78,2),IF((C205=10),VLOOKUP(D205,'[1]10 лет'!$M$5:$N$78,2),IF((C205=11),VLOOKUP(D205,'[1]11 лет'!$M$5:$N$78,2),IF((C205=12),VLOOKUP(D205,'[1]12 лет'!$O$5:$P$78,2),IF((C205=13),VLOOKUP(D205,'[1]13 лет'!$O$5:$P$78,2),IF((C205=14),VLOOKUP(D205,'[1]14 лет'!$O$5:$P$78,2),IF((C205=15),VLOOKUP(D205,'[1]15 лет'!$O$5:$P$78,2),IF((C205=16),VLOOKUP(D205,'[1]16 лет'!$O$5:$P$78,2),IF((C205=17),VLOOKUP(D205,'[1]17 лет'!$O$5:$P$78,2))))))))))))</f>
        <v>27</v>
      </c>
      <c r="F205" s="27">
        <v>175</v>
      </c>
      <c r="G205" s="16">
        <f>IF((C205&lt;=7),VLOOKUP(F205,'[1]7 лет'!$O$5:$P$79,2),IF((C205=8),VLOOKUP(F205,'[1]8 лет'!$O$5:$P$79,2),IF((C205=9),VLOOKUP(F205,'[1]9 лет'!$O$5:$P$79,2),IF((C205=10),VLOOKUP(F205,'[1]10 лет'!$O$5:$P$79,2),IF((C205=11),VLOOKUP(F205,'[1]11 лет'!$O$5:$P$79,2),IF((C205=12),VLOOKUP(F205,'[1]12 лет'!$Q$5:$R$79,2),IF((C205=13),VLOOKUP(F205,'[1]13 лет'!$Q$5:$R$79,2),IF((C205=14),VLOOKUP(F205,'[1]14 лет'!$Q$5:$R$79,2),IF((C205=15),VLOOKUP(F205,'[1]15 лет'!$Q$5:$R$79,2),IF((C205=16),VLOOKUP(F205,'[1]16 лет'!$Q$5:$R$79,2),IF((C205=17),VLOOKUP(F205,'[1]17 лет'!$Q$5:$R$79,2))))))))))))</f>
        <v>32</v>
      </c>
      <c r="H205" s="27">
        <v>23</v>
      </c>
      <c r="I205" s="16">
        <f>IF((C205&lt;=7),VLOOKUP(H205,'[1]7 лет'!$Q$5:$R$79,2),IF((C205=8),VLOOKUP(H205,'[1]8 лет'!$Q$5:$R$79,2),IF((C205=9),VLOOKUP(H205,'[1]9 лет'!$Q$5:$R$79,2),IF((C205=10),VLOOKUP(H205,'[1]10 лет'!$Q$5:$R$79,2),IF((C205=11),VLOOKUP(H205,'[1]11 лет'!$Q$5:$R$79,2),IF((C205=12),VLOOKUP(H205,'[1]12 лет'!$S$5:$T$79,2),IF((C205=13),VLOOKUP(H205,'[1]13 лет'!$S$5:$T$79,2),IF((C205=14),VLOOKUP(H205,'[1]14 лет'!$S$5:$T$79,2),IF((C205=15),VLOOKUP(H205,'[1]15 лет'!$S$5:$T$79,2),IF((C205=16),VLOOKUP(H205,'[1]16 лет'!$S$5:$T$79,2),IF((C205=17),VLOOKUP(H205,'[1]17 лет'!$S$5:$T$79,2))))))))))))</f>
        <v>35</v>
      </c>
      <c r="J205" s="27">
        <v>5.6</v>
      </c>
      <c r="K205" s="16">
        <f>IF((C205&lt;=7),VLOOKUP(J205,'[1]7 лет'!$S$5:$T$79,2),IF((C205=8),VLOOKUP(J205,'[1]8 лет'!$S$5:$T$79,2),IF((C205=9),VLOOKUP(J205,'[1]9 лет'!$S$5:$T$79,2),IF((C205=10),VLOOKUP(J205,'[1]10 лет'!$S$5:$T$79,2),IF((C205=11),VLOOKUP(J205,'[1]11 лет'!$S$5:$T$79,2),IF((C205=12),VLOOKUP(J205,'[1]12 лет'!$U$5:$V$79,2),IF((C205=13),VLOOKUP(J205,'[1]13 лет'!$U$5:$V$79,2),IF((C205=14),VLOOKUP(J205,'[1]14 лет'!$U$5:$V$79,2),IF(C205&gt;=15,"0")))))))))</f>
        <v>40</v>
      </c>
      <c r="L205" s="27"/>
      <c r="M205" s="16">
        <f>IF((C205=12),VLOOKUP(L205,'[1]12 лет'!$W$5:$X$85,2),IF((C205=13),VLOOKUP(L205,'[1]13 лет'!$W$5:$X$84,2),IF((C205=14),VLOOKUP(L205,'[1]14 лет'!$W$5:$X$82,2),IF((C205=15),VLOOKUP(L205,'[1]15 лет'!$U$5:$V$82,2),IF((C205=16),VLOOKUP(L205,'[1]16 лет'!$U$5:$V$78,2),IF((C205=17),VLOOKUP(L205,'[1]17 лет'!$U$5:$V$78,2),IF(C205&lt;12,"0")))))))</f>
        <v>0</v>
      </c>
      <c r="N205" s="27"/>
      <c r="O205" s="16" t="str">
        <f>IF((C205=15),VLOOKUP(N205,'[1]15 лет'!$W$5:$X$115,2),IF((C205=16),VLOOKUP(N205,'[1]16 лет'!$W$5:$X$113,2),IF((C205=17),VLOOKUP(N205,'[1]17 лет'!$W$5:$X$113,2),IF(C205&lt;15,"0"))))</f>
        <v>0</v>
      </c>
      <c r="P205" s="11">
        <v>7</v>
      </c>
      <c r="Q205" s="16">
        <f>IF((C205&lt;=7),VLOOKUP(P205,'[1]7 лет'!$U$5:$V$79,2),IF((C205=8),VLOOKUP(P205,'[1]8 лет'!$U$5:$V$79,2),IF((C205=9),VLOOKUP(P205,'[1]9 лет'!$U$5:$V$79,2),IF((C205=10),VLOOKUP(P205,'[1]10 лет'!$U$5:$V$79,2),IF((C205=11),VLOOKUP(P205,'[1]11 лет'!$U$5:$V$79,2),IF((C205=12),VLOOKUP(P205,'[1]12 лет'!$Y$5:$Z$79,2),IF((C205=13),VLOOKUP(P205,'[1]13 лет'!$Y$5:$Z$79,2),IF((C205=14),VLOOKUP(P205,'[1]14 лет'!$Y$5:$Z$79,2),IF((C205=15),VLOOKUP(P205,'[1]15 лет'!$Y$5:$Z$79,2),IF((C205=16),VLOOKUP(P205,'[1]16 лет'!$Y$5:$Z$79,2),IF((C205=17),VLOOKUP(P205,'[1]17 лет'!$Y$5:$Z$79,2))))))))))))</f>
        <v>15</v>
      </c>
      <c r="R205" s="27">
        <v>15</v>
      </c>
      <c r="S205" s="16">
        <f>IF((C205&lt;=7),VLOOKUP(R205,'[1]7 лет'!$W$5:$X$79,2),IF((C205=8),VLOOKUP(R205,'[1]8 лет'!$W$5:$X$79,2),IF((C205=9),VLOOKUP(R205,'[1]9 лет'!$W$5:$X$79,2),IF((C205=10),VLOOKUP(R205,'[1]10 лет'!$W$5:$X$79,2),IF((C205=11),VLOOKUP(R205,'[1]11 лет'!$W$5:$X$79,2),IF((C205=12),VLOOKUP(R205,'[1]12 лет'!$AA$5:$AB$79,2),IF((C205=13),VLOOKUP(R205,'[1]13 лет'!$AA$5:$AB$79,2),IF((C205=14),VLOOKUP(R205,'[1]14 лет'!$AA$5:$AB$79,2),IF((C205=15),VLOOKUP(R205,'[1]15 лет'!$AA$5:$AB$79,2),IF((C205=16),VLOOKUP(R205,'[1]16 лет'!$AA$5:$AB$79,2),IF((C205=17),VLOOKUP(R205,'[1]17 лет'!$AA$5:$AB$79,2))))))))))))</f>
        <v>24</v>
      </c>
      <c r="T205" s="33">
        <f>SUM(E205+G205+I205+K205+M205+O205+Q205+S205)</f>
        <v>173</v>
      </c>
      <c r="U205" s="90">
        <v>2</v>
      </c>
      <c r="V205" s="109"/>
      <c r="W205" s="109"/>
      <c r="X205" t="str">
        <f>P194</f>
        <v>Субъект РФ 6</v>
      </c>
    </row>
    <row r="206" spans="1:24" ht="18.75">
      <c r="A206" s="27">
        <v>3</v>
      </c>
      <c r="B206" s="77" t="s">
        <v>1136</v>
      </c>
      <c r="C206" s="27">
        <v>13</v>
      </c>
      <c r="D206" s="27" t="s">
        <v>1137</v>
      </c>
      <c r="E206" s="16">
        <f>IF((C206&lt;=7),VLOOKUP(D206,'[1]7 лет'!$M$5:$N$78,2),IF((C206=8),VLOOKUP(D206,'[1]8 лет'!$M$5:$N$78,2),IF((C206=9),VLOOKUP(D206,'[1]9 лет'!$M$5:$N$78,2),IF((C206=10),VLOOKUP(D206,'[1]10 лет'!$M$5:$N$78,2),IF((C206=11),VLOOKUP(D206,'[1]11 лет'!$M$5:$N$78,2),IF((C206=12),VLOOKUP(D206,'[1]12 лет'!$O$5:$P$78,2),IF((C206=13),VLOOKUP(D206,'[1]13 лет'!$O$5:$P$78,2),IF((C206=14),VLOOKUP(D206,'[1]14 лет'!$O$5:$P$78,2),IF((C206=15),VLOOKUP(D206,'[1]15 лет'!$O$5:$P$78,2),IF((C206=16),VLOOKUP(D206,'[1]16 лет'!$O$5:$P$78,2),IF((C206=17),VLOOKUP(D206,'[1]17 лет'!$O$5:$P$78,2))))))))))))</f>
        <v>13</v>
      </c>
      <c r="F206" s="27">
        <v>153</v>
      </c>
      <c r="G206" s="16">
        <f>IF((C206&lt;=7),VLOOKUP(F206,'[1]7 лет'!$O$5:$P$79,2),IF((C206=8),VLOOKUP(F206,'[1]8 лет'!$O$5:$P$79,2),IF((C206=9),VLOOKUP(F206,'[1]9 лет'!$O$5:$P$79,2),IF((C206=10),VLOOKUP(F206,'[1]10 лет'!$O$5:$P$79,2),IF((C206=11),VLOOKUP(F206,'[1]11 лет'!$O$5:$P$79,2),IF((C206=12),VLOOKUP(F206,'[1]12 лет'!$Q$5:$R$79,2),IF((C206=13),VLOOKUP(F206,'[1]13 лет'!$Q$5:$R$79,2),IF((C206=14),VLOOKUP(F206,'[1]14 лет'!$Q$5:$R$79,2),IF((C206=15),VLOOKUP(F206,'[1]15 лет'!$Q$5:$R$79,2),IF((C206=16),VLOOKUP(F206,'[1]16 лет'!$Q$5:$R$79,2),IF((C206=17),VLOOKUP(F206,'[1]17 лет'!$Q$5:$R$79,2))))))))))))</f>
        <v>14</v>
      </c>
      <c r="H206" s="27">
        <v>21</v>
      </c>
      <c r="I206" s="16">
        <f>IF((C206&lt;=7),VLOOKUP(H206,'[1]7 лет'!$Q$5:$R$79,2),IF((C206=8),VLOOKUP(H206,'[1]8 лет'!$Q$5:$R$79,2),IF((C206=9),VLOOKUP(H206,'[1]9 лет'!$Q$5:$R$79,2),IF((C206=10),VLOOKUP(H206,'[1]10 лет'!$Q$5:$R$79,2),IF((C206=11),VLOOKUP(H206,'[1]11 лет'!$Q$5:$R$79,2),IF((C206=12),VLOOKUP(H206,'[1]12 лет'!$S$5:$T$79,2),IF((C206=13),VLOOKUP(H206,'[1]13 лет'!$S$5:$T$79,2),IF((C206=14),VLOOKUP(H206,'[1]14 лет'!$S$5:$T$79,2),IF((C206=15),VLOOKUP(H206,'[1]15 лет'!$S$5:$T$79,2),IF((C206=16),VLOOKUP(H206,'[1]16 лет'!$S$5:$T$79,2),IF((C206=17),VLOOKUP(H206,'[1]17 лет'!$S$5:$T$79,2))))))))))))</f>
        <v>21</v>
      </c>
      <c r="J206" s="27">
        <v>6</v>
      </c>
      <c r="K206" s="16">
        <f>IF((C206&lt;=7),VLOOKUP(J206,'[1]7 лет'!$S$5:$T$79,2),IF((C206=8),VLOOKUP(J206,'[1]8 лет'!$S$5:$T$79,2),IF((C206=9),VLOOKUP(J206,'[1]9 лет'!$S$5:$T$79,2),IF((C206=10),VLOOKUP(J206,'[1]10 лет'!$S$5:$T$79,2),IF((C206=11),VLOOKUP(J206,'[1]11 лет'!$S$5:$T$79,2),IF((C206=12),VLOOKUP(J206,'[1]12 лет'!$U$5:$V$79,2),IF((C206=13),VLOOKUP(J206,'[1]13 лет'!$U$5:$V$79,2),IF((C206=14),VLOOKUP(J206,'[1]14 лет'!$U$5:$V$79,2),IF(C206&gt;=15,"0")))))))))</f>
        <v>18</v>
      </c>
      <c r="L206" s="27"/>
      <c r="M206" s="16">
        <f>IF((C206=12),VLOOKUP(L206,'[1]12 лет'!$W$5:$X$85,2),IF((C206=13),VLOOKUP(L206,'[1]13 лет'!$W$5:$X$84,2),IF((C206=14),VLOOKUP(L206,'[1]14 лет'!$W$5:$X$82,2),IF((C206=15),VLOOKUP(L206,'[1]15 лет'!$U$5:$V$82,2),IF((C206=16),VLOOKUP(L206,'[1]16 лет'!$U$5:$V$78,2),IF((C206=17),VLOOKUP(L206,'[1]17 лет'!$U$5:$V$78,2),IF(C206&lt;12,"0")))))))</f>
        <v>0</v>
      </c>
      <c r="N206" s="27"/>
      <c r="O206" s="16" t="str">
        <f>IF((C206=15),VLOOKUP(N206,'[1]15 лет'!$W$5:$X$115,2),IF((C206=16),VLOOKUP(N206,'[1]16 лет'!$W$5:$X$113,2),IF((C206=17),VLOOKUP(N206,'[1]17 лет'!$W$5:$X$113,2),IF(C206&lt;15,"0"))))</f>
        <v>0</v>
      </c>
      <c r="P206" s="11">
        <v>20</v>
      </c>
      <c r="Q206" s="16">
        <f>IF((C206&lt;=7),VLOOKUP(P206,'[1]7 лет'!$U$5:$V$79,2),IF((C206=8),VLOOKUP(P206,'[1]8 лет'!$U$5:$V$79,2),IF((C206=9),VLOOKUP(P206,'[1]9 лет'!$U$5:$V$79,2),IF((C206=10),VLOOKUP(P206,'[1]10 лет'!$U$5:$V$79,2),IF((C206=11),VLOOKUP(P206,'[1]11 лет'!$U$5:$V$79,2),IF((C206=12),VLOOKUP(P206,'[1]12 лет'!$Y$5:$Z$79,2),IF((C206=13),VLOOKUP(P206,'[1]13 лет'!$Y$5:$Z$79,2),IF((C206=14),VLOOKUP(P206,'[1]14 лет'!$Y$5:$Z$79,2),IF((C206=15),VLOOKUP(P206,'[1]15 лет'!$Y$5:$Z$79,2),IF((C206=16),VLOOKUP(P206,'[1]16 лет'!$Y$5:$Z$79,2),IF((C206=17),VLOOKUP(P206,'[1]17 лет'!$Y$5:$Z$79,2))))))))))))</f>
        <v>47</v>
      </c>
      <c r="R206" s="27">
        <v>10</v>
      </c>
      <c r="S206" s="16">
        <f>IF((C206&lt;=7),VLOOKUP(R206,'[1]7 лет'!$W$5:$X$79,2),IF((C206=8),VLOOKUP(R206,'[1]8 лет'!$W$5:$X$79,2),IF((C206=9),VLOOKUP(R206,'[1]9 лет'!$W$5:$X$79,2),IF((C206=10),VLOOKUP(R206,'[1]10 лет'!$W$5:$X$79,2),IF((C206=11),VLOOKUP(R206,'[1]11 лет'!$W$5:$X$79,2),IF((C206=12),VLOOKUP(R206,'[1]12 лет'!$AA$5:$AB$79,2),IF((C206=13),VLOOKUP(R206,'[1]13 лет'!$AA$5:$AB$79,2),IF((C206=14),VLOOKUP(R206,'[1]14 лет'!$AA$5:$AB$79,2),IF((C206=15),VLOOKUP(R206,'[1]15 лет'!$AA$5:$AB$79,2),IF((C206=16),VLOOKUP(R206,'[1]16 лет'!$AA$5:$AB$79,2),IF((C206=17),VLOOKUP(R206,'[1]17 лет'!$AA$5:$AB$79,2))))))))))))</f>
        <v>9</v>
      </c>
      <c r="T206" s="33">
        <f>SUM(E206+G206+I206+K206+M206+O206+Q206+S206)</f>
        <v>122</v>
      </c>
      <c r="U206" s="90">
        <v>3</v>
      </c>
      <c r="V206" s="109"/>
      <c r="W206" s="109"/>
      <c r="X206" t="str">
        <f>P194</f>
        <v>Субъект РФ 6</v>
      </c>
    </row>
    <row r="207" spans="1:24" ht="18.75">
      <c r="A207" s="111"/>
      <c r="B207" s="112"/>
      <c r="C207" s="112"/>
      <c r="D207" s="112"/>
      <c r="E207" s="112"/>
      <c r="F207" s="112"/>
      <c r="G207" s="112"/>
      <c r="H207" s="112"/>
      <c r="I207" s="112"/>
      <c r="J207" s="112"/>
      <c r="K207" s="112"/>
      <c r="L207" s="112"/>
      <c r="M207" s="112"/>
      <c r="N207" s="112"/>
      <c r="O207" s="112"/>
      <c r="P207" s="115" t="s">
        <v>286</v>
      </c>
      <c r="Q207" s="115"/>
      <c r="R207" s="115"/>
      <c r="S207" s="116"/>
      <c r="T207" s="113">
        <f ca="1">SUMPRODUCT(LARGE($T$204:$T$206,ROW(INDIRECT("T1:T"&amp;Z17))))</f>
        <v>360</v>
      </c>
      <c r="U207" s="114"/>
      <c r="V207" s="109"/>
      <c r="W207" s="109"/>
    </row>
    <row r="208" spans="1:24" ht="30" customHeight="1">
      <c r="A208" s="119"/>
      <c r="B208" s="120"/>
      <c r="C208" s="120"/>
      <c r="D208" s="120"/>
      <c r="E208" s="120"/>
      <c r="F208" s="120"/>
      <c r="G208" s="120"/>
      <c r="H208" s="120"/>
      <c r="I208" s="120"/>
      <c r="J208" s="120"/>
      <c r="K208" s="120"/>
      <c r="L208" s="120"/>
      <c r="M208" s="120"/>
      <c r="N208" s="120"/>
      <c r="O208" s="120"/>
      <c r="P208" s="118" t="s">
        <v>287</v>
      </c>
      <c r="Q208" s="118"/>
      <c r="R208" s="118"/>
      <c r="S208" s="118"/>
      <c r="T208" s="130">
        <f ca="1">SUM(T202+T207)</f>
        <v>624</v>
      </c>
      <c r="U208" s="131"/>
      <c r="V208" s="110"/>
      <c r="W208" s="110"/>
    </row>
    <row r="209" spans="1:23">
      <c r="A209" s="14"/>
      <c r="B209" s="14"/>
      <c r="C209" s="14"/>
      <c r="D209" s="14"/>
      <c r="E209" s="14"/>
      <c r="F209" s="14"/>
      <c r="G209" s="14"/>
      <c r="H209" s="14"/>
      <c r="I209" s="14"/>
      <c r="J209" s="14"/>
      <c r="K209" s="14"/>
      <c r="L209" s="14"/>
      <c r="M209" s="14"/>
      <c r="N209" s="14"/>
      <c r="O209" s="14"/>
      <c r="P209" s="14"/>
      <c r="Q209" s="14"/>
      <c r="R209" s="14"/>
      <c r="S209" s="14"/>
      <c r="T209" s="14"/>
    </row>
    <row r="210" spans="1:23">
      <c r="A210" s="14"/>
      <c r="B210" s="14"/>
      <c r="C210" s="14"/>
      <c r="D210" s="14"/>
      <c r="E210" s="14"/>
      <c r="F210" s="14"/>
      <c r="G210" s="14"/>
      <c r="H210" s="14"/>
      <c r="I210" s="14"/>
      <c r="J210" s="14"/>
      <c r="K210" s="14"/>
      <c r="L210" s="14"/>
      <c r="M210" s="14"/>
      <c r="N210" s="14"/>
      <c r="O210" s="14"/>
      <c r="P210" s="14"/>
      <c r="Q210" s="14"/>
      <c r="R210" s="14"/>
      <c r="S210" s="14"/>
      <c r="T210" s="14"/>
    </row>
    <row r="211" spans="1:23">
      <c r="A211" s="14"/>
      <c r="B211" s="14"/>
      <c r="C211" s="14"/>
      <c r="D211" s="14"/>
      <c r="E211" s="14"/>
      <c r="F211" s="14"/>
      <c r="G211" s="14"/>
      <c r="H211" s="14"/>
      <c r="I211" s="14"/>
      <c r="J211" s="14"/>
      <c r="K211" s="14"/>
      <c r="L211" s="14"/>
      <c r="M211" s="14"/>
      <c r="N211" s="14"/>
      <c r="O211" s="14"/>
      <c r="P211" s="14"/>
      <c r="Q211" s="14"/>
      <c r="R211" s="14"/>
      <c r="S211" s="14"/>
      <c r="T211" s="14"/>
    </row>
    <row r="212" spans="1:23" ht="16.5">
      <c r="A212" s="15"/>
      <c r="B212" s="79" t="s">
        <v>181</v>
      </c>
      <c r="C212" s="15"/>
      <c r="D212" s="15"/>
      <c r="E212" s="15"/>
      <c r="F212" s="15"/>
      <c r="G212" s="15"/>
      <c r="H212" s="15"/>
      <c r="I212" s="15"/>
      <c r="J212" s="15"/>
      <c r="K212" s="14"/>
      <c r="L212" s="14"/>
      <c r="M212" s="15"/>
      <c r="N212" s="15"/>
      <c r="O212" s="15"/>
      <c r="P212" s="15"/>
      <c r="Q212" s="15"/>
      <c r="R212" s="15"/>
      <c r="S212" s="15"/>
      <c r="T212" s="15"/>
    </row>
    <row r="213" spans="1:23">
      <c r="A213" s="14"/>
      <c r="B213" s="15"/>
      <c r="C213" s="14"/>
      <c r="D213" s="14"/>
      <c r="E213" s="14"/>
      <c r="F213" s="14"/>
      <c r="G213" s="14"/>
      <c r="H213" s="14"/>
      <c r="I213" s="14"/>
      <c r="J213" s="14"/>
      <c r="K213" s="14"/>
      <c r="L213" s="14"/>
      <c r="M213" s="14"/>
      <c r="N213" s="14"/>
      <c r="O213" s="14"/>
      <c r="P213" s="14"/>
      <c r="Q213" s="14"/>
      <c r="R213" s="14"/>
      <c r="S213" s="14"/>
      <c r="T213" s="14"/>
    </row>
    <row r="214" spans="1:23">
      <c r="A214" s="14"/>
      <c r="B214" s="14"/>
      <c r="C214" s="15"/>
      <c r="D214" s="14"/>
      <c r="E214" s="14"/>
      <c r="F214" s="14"/>
      <c r="G214" s="14"/>
      <c r="H214" s="14"/>
      <c r="I214" s="14"/>
      <c r="J214" s="14"/>
      <c r="K214" s="14"/>
      <c r="L214" s="14"/>
      <c r="M214" s="14"/>
      <c r="N214" s="14"/>
      <c r="O214" s="14"/>
      <c r="P214" s="14"/>
      <c r="Q214" s="14"/>
      <c r="R214" s="14"/>
      <c r="S214" s="14"/>
      <c r="T214" s="14"/>
    </row>
    <row r="215" spans="1:23" ht="16.5">
      <c r="A215" s="14"/>
      <c r="B215" s="79" t="s">
        <v>182</v>
      </c>
      <c r="C215" s="15"/>
      <c r="D215" s="14"/>
      <c r="E215" s="14"/>
      <c r="F215" s="14"/>
      <c r="G215" s="14"/>
      <c r="H215" s="14"/>
      <c r="I215" s="14"/>
      <c r="J215" s="14"/>
      <c r="K215" s="14"/>
      <c r="L215" s="14"/>
      <c r="M215" s="14"/>
      <c r="N215" s="14"/>
      <c r="O215" s="14"/>
      <c r="P215" s="14"/>
      <c r="Q215" s="14"/>
      <c r="R215" s="14"/>
      <c r="S215" s="14"/>
      <c r="T215" s="14"/>
    </row>
    <row r="217" spans="1:23" ht="18.75">
      <c r="A217" s="102" t="s">
        <v>991</v>
      </c>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row>
    <row r="218" spans="1:23" ht="18.75">
      <c r="A218" s="102" t="s">
        <v>990</v>
      </c>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row>
    <row r="220" spans="1:23">
      <c r="A220" s="103" t="s">
        <v>169</v>
      </c>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row>
    <row r="221" spans="1:23">
      <c r="A221" s="43"/>
      <c r="B221" s="43"/>
      <c r="C221" s="43"/>
      <c r="D221" s="43"/>
      <c r="E221" s="43"/>
      <c r="F221" s="43"/>
      <c r="G221" s="43"/>
      <c r="H221" s="43"/>
      <c r="I221" s="43"/>
      <c r="J221" s="43"/>
      <c r="K221" s="43"/>
      <c r="L221" s="43"/>
      <c r="M221" s="43"/>
      <c r="N221" s="43"/>
      <c r="O221" s="43"/>
      <c r="P221" s="43"/>
      <c r="Q221" s="43"/>
      <c r="R221" s="43"/>
      <c r="S221" s="43"/>
      <c r="T221" s="43"/>
      <c r="U221" s="43"/>
      <c r="V221" s="43"/>
      <c r="W221" s="43"/>
    </row>
    <row r="222" spans="1:23" ht="18.75">
      <c r="A222" s="104" t="s">
        <v>1153</v>
      </c>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row>
    <row r="223" spans="1:23" ht="18.75">
      <c r="A223" s="104" t="s">
        <v>989</v>
      </c>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row>
    <row r="224" spans="1:23" ht="18.75">
      <c r="A224" s="105" t="s">
        <v>1058</v>
      </c>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row>
    <row r="225" spans="1:24" ht="18.75">
      <c r="A225" s="50"/>
      <c r="B225" s="50"/>
      <c r="C225" s="50"/>
      <c r="D225" s="50"/>
      <c r="E225" s="50"/>
      <c r="F225" s="50"/>
      <c r="G225" s="50"/>
      <c r="H225" s="50"/>
      <c r="I225" s="50"/>
      <c r="J225" s="50"/>
      <c r="K225" s="50"/>
      <c r="L225" s="50"/>
      <c r="M225" s="50"/>
      <c r="N225" s="50"/>
      <c r="O225" s="50"/>
      <c r="P225" s="50"/>
      <c r="Q225" s="50"/>
      <c r="R225" s="50"/>
      <c r="S225" s="50"/>
      <c r="T225" s="50"/>
      <c r="U225" s="50"/>
      <c r="V225" s="50"/>
    </row>
    <row r="226" spans="1:24">
      <c r="A226" s="10"/>
      <c r="B226" s="10"/>
      <c r="C226" s="10"/>
      <c r="D226" s="10"/>
      <c r="E226" s="10"/>
      <c r="F226" s="10"/>
      <c r="G226" s="10"/>
      <c r="H226" s="10"/>
      <c r="I226" s="10"/>
      <c r="J226" s="10"/>
      <c r="K226" s="10"/>
      <c r="L226" s="10"/>
      <c r="M226" s="10"/>
      <c r="N226" s="10"/>
      <c r="O226" s="10"/>
      <c r="P226" s="10"/>
      <c r="Q226" s="10"/>
      <c r="R226" s="10"/>
      <c r="S226" s="10"/>
      <c r="T226" s="10"/>
    </row>
    <row r="227" spans="1:24" ht="18.75">
      <c r="A227" s="106" t="s">
        <v>992</v>
      </c>
      <c r="B227" s="106"/>
      <c r="C227" s="47"/>
      <c r="D227" s="47"/>
      <c r="E227" s="47"/>
      <c r="F227" s="47"/>
      <c r="G227" s="47"/>
      <c r="H227" s="47"/>
      <c r="I227" s="47"/>
      <c r="J227" s="47"/>
      <c r="K227" s="47"/>
      <c r="L227" s="47"/>
      <c r="M227" s="47"/>
      <c r="N227" s="47"/>
      <c r="O227" s="47"/>
      <c r="P227" s="47"/>
      <c r="Q227" s="47"/>
      <c r="R227" s="47"/>
      <c r="S227" s="47"/>
      <c r="T227" s="47"/>
    </row>
    <row r="228" spans="1:24" ht="18.75">
      <c r="A228" s="106" t="s">
        <v>993</v>
      </c>
      <c r="B228" s="106"/>
      <c r="C228" s="42"/>
      <c r="D228" s="42"/>
      <c r="E228" s="42"/>
      <c r="F228" s="42"/>
      <c r="G228" s="42"/>
      <c r="H228" s="42"/>
      <c r="I228" s="42"/>
      <c r="J228" s="42"/>
      <c r="K228" s="42"/>
      <c r="L228" s="42"/>
      <c r="M228" s="42"/>
      <c r="N228" s="42"/>
      <c r="O228" s="42"/>
      <c r="P228" s="42"/>
      <c r="Q228" s="42"/>
      <c r="R228" s="42"/>
      <c r="S228" s="42"/>
      <c r="T228" s="42"/>
    </row>
    <row r="229" spans="1:24" ht="18.75">
      <c r="A229" s="106"/>
      <c r="B229" s="106"/>
      <c r="D229" s="47"/>
      <c r="E229" s="47"/>
      <c r="F229" s="47"/>
      <c r="G229" s="47"/>
      <c r="H229" s="47"/>
      <c r="I229" s="47"/>
      <c r="J229" s="47"/>
      <c r="K229" s="47"/>
      <c r="L229" s="47"/>
      <c r="M229" s="47"/>
      <c r="N229" s="47"/>
      <c r="O229" s="47"/>
      <c r="P229" s="47"/>
      <c r="Q229" s="47"/>
      <c r="R229" s="47"/>
      <c r="S229" s="47"/>
      <c r="T229" s="47"/>
    </row>
    <row r="230" spans="1:24" ht="18.75">
      <c r="A230" s="107" t="s">
        <v>1145</v>
      </c>
      <c r="B230" s="107"/>
      <c r="C230" s="107"/>
      <c r="D230" s="107"/>
      <c r="E230" s="107"/>
      <c r="F230" s="107"/>
      <c r="G230" s="107"/>
      <c r="H230" s="107"/>
      <c r="I230" s="107"/>
      <c r="J230" s="107"/>
      <c r="K230" s="107"/>
      <c r="L230" s="107"/>
      <c r="M230" s="107"/>
      <c r="N230" s="107"/>
      <c r="O230" s="107"/>
      <c r="P230" s="129" t="s">
        <v>291</v>
      </c>
      <c r="Q230" s="129"/>
      <c r="R230" s="129"/>
      <c r="S230" s="129"/>
      <c r="T230" s="129"/>
      <c r="U230" s="129"/>
      <c r="V230" s="129"/>
    </row>
    <row r="231" spans="1:24">
      <c r="A231" s="28"/>
      <c r="B231" s="28"/>
      <c r="C231" s="28"/>
      <c r="D231" s="28"/>
      <c r="E231" s="28"/>
      <c r="F231" s="28"/>
      <c r="G231" s="28"/>
      <c r="H231" s="28"/>
      <c r="I231" s="28"/>
      <c r="J231" s="28"/>
      <c r="K231" s="28"/>
      <c r="L231" s="28"/>
      <c r="M231" s="28"/>
      <c r="N231" s="28"/>
      <c r="O231" s="28"/>
      <c r="P231" s="28"/>
      <c r="Q231" s="28"/>
      <c r="R231" s="28"/>
      <c r="S231" s="28"/>
      <c r="T231" s="28"/>
    </row>
    <row r="232" spans="1:24" ht="24.75" customHeight="1">
      <c r="A232" s="117" t="s">
        <v>170</v>
      </c>
      <c r="B232" s="117"/>
      <c r="C232" s="117"/>
      <c r="D232" s="117"/>
      <c r="E232" s="117"/>
      <c r="F232" s="117"/>
      <c r="G232" s="117"/>
      <c r="H232" s="117"/>
      <c r="I232" s="117"/>
      <c r="J232" s="117"/>
      <c r="K232" s="117"/>
      <c r="L232" s="117"/>
      <c r="M232" s="117"/>
      <c r="N232" s="117"/>
      <c r="O232" s="117"/>
      <c r="P232" s="117"/>
      <c r="Q232" s="117"/>
      <c r="R232" s="117"/>
      <c r="S232" s="117"/>
      <c r="T232" s="126" t="s">
        <v>178</v>
      </c>
      <c r="U232" s="101" t="s">
        <v>284</v>
      </c>
      <c r="V232" s="101" t="s">
        <v>288</v>
      </c>
      <c r="W232" s="101" t="s">
        <v>1006</v>
      </c>
    </row>
    <row r="233" spans="1:24" ht="66" customHeight="1">
      <c r="A233" s="101" t="s">
        <v>171</v>
      </c>
      <c r="B233" s="117" t="s">
        <v>172</v>
      </c>
      <c r="C233" s="101" t="s">
        <v>173</v>
      </c>
      <c r="D233" s="101" t="s">
        <v>174</v>
      </c>
      <c r="E233" s="101"/>
      <c r="F233" s="101" t="s">
        <v>175</v>
      </c>
      <c r="G233" s="101"/>
      <c r="H233" s="101" t="s">
        <v>176</v>
      </c>
      <c r="I233" s="101"/>
      <c r="J233" s="101" t="s">
        <v>994</v>
      </c>
      <c r="K233" s="101"/>
      <c r="L233" s="175" t="s">
        <v>995</v>
      </c>
      <c r="M233" s="176"/>
      <c r="N233" s="175" t="s">
        <v>996</v>
      </c>
      <c r="O233" s="176"/>
      <c r="P233" s="101" t="s">
        <v>7</v>
      </c>
      <c r="Q233" s="101"/>
      <c r="R233" s="101" t="s">
        <v>177</v>
      </c>
      <c r="S233" s="101"/>
      <c r="T233" s="127"/>
      <c r="U233" s="101"/>
      <c r="V233" s="101"/>
      <c r="W233" s="101"/>
    </row>
    <row r="234" spans="1:24" ht="16.5">
      <c r="A234" s="101"/>
      <c r="B234" s="117"/>
      <c r="C234" s="101"/>
      <c r="D234" s="49" t="s">
        <v>179</v>
      </c>
      <c r="E234" s="51" t="s">
        <v>3</v>
      </c>
      <c r="F234" s="49" t="s">
        <v>179</v>
      </c>
      <c r="G234" s="51" t="s">
        <v>3</v>
      </c>
      <c r="H234" s="49" t="s">
        <v>179</v>
      </c>
      <c r="I234" s="51" t="s">
        <v>3</v>
      </c>
      <c r="J234" s="49" t="s">
        <v>179</v>
      </c>
      <c r="K234" s="51" t="s">
        <v>3</v>
      </c>
      <c r="L234" s="49" t="s">
        <v>179</v>
      </c>
      <c r="M234" s="51" t="s">
        <v>3</v>
      </c>
      <c r="N234" s="49" t="s">
        <v>179</v>
      </c>
      <c r="O234" s="51" t="s">
        <v>3</v>
      </c>
      <c r="P234" s="49" t="s">
        <v>179</v>
      </c>
      <c r="Q234" s="51" t="s">
        <v>3</v>
      </c>
      <c r="R234" s="49" t="s">
        <v>179</v>
      </c>
      <c r="S234" s="51" t="s">
        <v>3</v>
      </c>
      <c r="T234" s="128"/>
      <c r="U234" s="101"/>
      <c r="V234" s="101"/>
      <c r="W234" s="101"/>
    </row>
    <row r="235" spans="1:24" ht="18.75">
      <c r="A235" s="27">
        <v>1</v>
      </c>
      <c r="B235" s="77" t="s">
        <v>1144</v>
      </c>
      <c r="C235" s="27">
        <v>13</v>
      </c>
      <c r="D235" s="27" t="s">
        <v>1148</v>
      </c>
      <c r="E235" s="16">
        <f>IF((C235&lt;=7),VLOOKUP(D235,'7 лет'!$A$5:$B$78,2),IF((C235=8),VLOOKUP(D235,'8 лет'!$A$5:$B$78,2),IF((C235=9),VLOOKUP(D235,'9 лет'!$A$5:$B$78,2),IF((C235=10),VLOOKUP(D235,'10 лет'!$A$5:$B$78,2),IF((C235=11),VLOOKUP(D235,'11 лет'!$A$5:$B$78,2),IF((C235=12),VLOOKUP(D235,'12 лет'!$A$5:$B$78,2),IF((C235=13),VLOOKUP(D235,'13 лет'!$A$5:$B$78,2),IF((C235=14),VLOOKUP(D235,'14 лет'!$A$5:$B$78,2),IF((C235=15),VLOOKUP(D235,'15 лет'!$A$5:$B$78,2),IF((C235=16),VLOOKUP(D235,'16 лет'!$A$5:$B$78,2),IF((C235=17),VLOOKUP(D235,'17 лет'!$A$5:$B$78,2))))))))))))</f>
        <v>12</v>
      </c>
      <c r="F235" s="27">
        <v>185</v>
      </c>
      <c r="G235" s="16">
        <f>IF((C235&lt;=7),VLOOKUP(F235,'7 лет'!$C$5:$D$79,2),IF((C235=8),VLOOKUP(F235,'8 лет'!$C$5:$D$79,2),IF((C235=9),VLOOKUP(F235,'9 лет'!$C$5:$D$79,2),IF((C235=10),VLOOKUP(F235,'10 лет'!$C$5:$D$79,2),IF((C235=11),VLOOKUP(F235,'11 лет'!$C$5:$D$79,2),IF((C235=12),VLOOKUP(F235,'12 лет'!$C$5:$D$79,2),IF((C235=13),VLOOKUP(F235,'13 лет'!$C$5:$D$79,2),IF((C235=14),VLOOKUP(F235,'14 лет'!$C$5:$D$79,2),IF((C235=15),VLOOKUP(F235,'15 лет'!$C$5:$D$79,2),IF((C235=16),VLOOKUP(F235,'16 лет'!$C$5:$D$79,2),IF((C235=17),VLOOKUP(F235,'17 лет'!$C$5:$D$79,2))))))))))))</f>
        <v>20</v>
      </c>
      <c r="H235" s="27">
        <v>22</v>
      </c>
      <c r="I235" s="16">
        <f>IF((C235&lt;=7),VLOOKUP(H235,'7 лет'!$E$5:$F$79,2),IF((C235=8),VLOOKUP(H235,'8 лет'!$E$5:$F$79,2),IF((C235=9),VLOOKUP(H235,'9 лет'!$E$5:$F$79,2),IF((C235=10),VLOOKUP(H235,'10 лет'!$E$5:$F$79,2),IF((C235=11),VLOOKUP(H235,'11 лет'!$E$5:$F$79,2),IF((C235=12),VLOOKUP(H235,'12 лет'!$E$5:$F$79,2),IF((C235=13),VLOOKUP(H235,'13 лет'!$E$5:$F$79,2),IF((C235=14),VLOOKUP(H235,'14 лет'!$E$5:$F$79,2),IF((C235=15),VLOOKUP(H235,'15 лет'!$E$5:$F$79,2),IF((C235=16),VLOOKUP(H235,'16 лет'!$E$5:$F$79,2),IF((C235=17),VLOOKUP(H235,'17 лет'!$E$5:$F$79,2))))))))))))</f>
        <v>22</v>
      </c>
      <c r="J235" s="27">
        <v>5.2</v>
      </c>
      <c r="K235" s="16">
        <f>IF((C235&lt;=7),VLOOKUP(J235,'7 лет'!$G$5:$H$79,2),IF((C235=8),VLOOKUP(J235,'8 лет'!$G$5:$H$79,2),IF((C235=9),VLOOKUP(J235,'9 лет'!$G$5:$H$79,2),IF((C235=10),VLOOKUP(J235,'10 лет'!$G$5:$H$79,2),IF((C235=11),VLOOKUP(J235,'11 лет'!$G$5:$H$79,2),IF((C235=12),VLOOKUP(J235,'12 лет'!$G$5:$H$79,2),IF((C235=13),VLOOKUP(J235,'13 лет'!$G$5:$H$79,2),IF((C235=14),VLOOKUP(J235,'14 лет'!$G$5:$H$79,2),IF(C235&gt;=15,"0")))))))))</f>
        <v>36</v>
      </c>
      <c r="L235" s="27"/>
      <c r="M235" s="16">
        <f>IF((C235=12),VLOOKUP(L235,'12 лет'!$I$5:$J$81,2),IF((C235=13),VLOOKUP(L235,'13 лет'!$I$5:$J$81,2),IF((C235=14),VLOOKUP(L235,'14 лет'!$I$5:$J$80,2),IF((C235=15),VLOOKUP(L235,'15 лет'!$G$5:$H$82,2),IF((C235=16),VLOOKUP(L235,'16 лет'!$G$5:$H$81,2),IF((C235=17),VLOOKUP(L235,'17 лет'!$G$5:$H$81,2),IF(C235&lt;12,"0")))))))</f>
        <v>0</v>
      </c>
      <c r="N235" s="27"/>
      <c r="O235" s="16" t="str">
        <f>IF((C235=15),VLOOKUP(N235,'15 лет'!$I$5:$J$100,2),IF((C235=16),VLOOKUP(N235,'16 лет'!$I$5:$J$94,2),IF((C235=17),VLOOKUP(N235,'17 лет'!$I$5:$J$97,2),IF(C235&lt;15,"0"))))</f>
        <v>0</v>
      </c>
      <c r="P235" s="11">
        <v>-5</v>
      </c>
      <c r="Q235" s="16">
        <f>IF((C235&lt;=7),VLOOKUP(P235,'7 лет'!$I$5:$J$79,2),IF((C235=8),VLOOKUP(P235,'8 лет'!$I$5:$J$79,2),IF((C235=9),VLOOKUP(P235,'9 лет'!$I$5:$J$79,2),IF((C235=10),VLOOKUP(P235,'10 лет'!$I$5:$J$79,2),IF((C235=11),VLOOKUP(P235,'11 лет'!$I$5:$J$79,2),IF((C235=12),VLOOKUP(P235,'12 лет'!$K$5:$L$79,2),IF((C235=13),VLOOKUP(P235,'13 лет'!$K$5:$L$79,2),IF((C235=14),VLOOKUP(P235,'14 лет'!$K$5:$L$79,2),IF((C235=15),VLOOKUP(P235,'15 лет'!$K$5:$L$79,2),IF((C235=16),VLOOKUP(P235,'16 лет'!$K$5:$L$79,2),IF((C235=17),VLOOKUP(P235,'17 лет'!$K$5:$L$79,2),)))))))))))</f>
        <v>1</v>
      </c>
      <c r="R235" s="27">
        <v>7</v>
      </c>
      <c r="S235" s="16">
        <f>IF((C235&lt;=7),VLOOKUP(R235,'7 лет'!$K$5:$L$79,2),IF((C235=8),VLOOKUP(R235,'8 лет'!$K$5:$L$79,2),IF((C235=9),VLOOKUP(R235,'9 лет'!$K$5:$L$79,2),IF((C235=10),VLOOKUP(R235,'10 лет'!$K$5:$L$79,2),IF((C235=11),VLOOKUP(R235,'11 лет'!$K$5:$L$79,2),IF((C235=12),VLOOKUP(R235,'12 лет'!$M$5:$N$79,2),IF((C235=13),VLOOKUP(R235,'13 лет'!$M$5:$N$79,2),IF((C235=14),VLOOKUP(R235,'14 лет'!$M$5:$N$79,2),IF((C235=15),VLOOKUP(R235,'15 лет'!$M$5:$N$79,2),IF((C235=16),VLOOKUP(R235,'16 лет'!$M$5:$N$79,2),IF((C235=17),VLOOKUP(R235,'17 лет'!$M$5:$N$79,2))))))))))))</f>
        <v>26</v>
      </c>
      <c r="T235" s="12">
        <f>SUM(E235+G235+I235+K235+M235+O235+Q235+S235)</f>
        <v>117</v>
      </c>
      <c r="U235" s="4">
        <f>'Личное первенство юноши'!U31</f>
        <v>22</v>
      </c>
      <c r="V235" s="108">
        <v>1</v>
      </c>
      <c r="W235" s="98">
        <v>1</v>
      </c>
      <c r="X235" t="str">
        <f>P230</f>
        <v>Субъект РФ 7</v>
      </c>
    </row>
    <row r="236" spans="1:24" ht="18.75">
      <c r="A236" s="27">
        <v>2</v>
      </c>
      <c r="B236" s="77" t="s">
        <v>1143</v>
      </c>
      <c r="C236" s="27">
        <v>13</v>
      </c>
      <c r="D236" s="27" t="s">
        <v>1147</v>
      </c>
      <c r="E236" s="16">
        <f>IF((C236&lt;=7),VLOOKUP(D236,'7 лет'!$A$5:$B$78,2),IF((C236=8),VLOOKUP(D236,'8 лет'!$A$5:$B$78,2),IF((C236=9),VLOOKUP(D236,'9 лет'!$A$5:$B$78,2),IF((C236=10),VLOOKUP(D236,'10 лет'!$A$5:$B$78,2),IF((C236=11),VLOOKUP(D236,'11 лет'!$A$5:$B$78,2),IF((C236=12),VLOOKUP(D236,'12 лет'!$A$5:$B$78,2),IF((C236=13),VLOOKUP(D236,'13 лет'!$A$5:$B$78,2),IF((C236=14),VLOOKUP(D236,'14 лет'!$A$5:$B$78,2),IF((C236=15),VLOOKUP(D236,'15 лет'!$A$5:$B$78,2),IF((C236=16),VLOOKUP(D236,'16 лет'!$A$5:$B$78,2),IF((C236=17),VLOOKUP(D236,'17 лет'!$A$5:$B$78,2))))))))))))</f>
        <v>12</v>
      </c>
      <c r="F236" s="27">
        <v>175</v>
      </c>
      <c r="G236" s="16">
        <f>IF((C236&lt;=7),VLOOKUP(F236,'7 лет'!$C$5:$D$79,2),IF((C236=8),VLOOKUP(F236,'8 лет'!$C$5:$D$79,2),IF((C236=9),VLOOKUP(F236,'9 лет'!$C$5:$D$79,2),IF((C236=10),VLOOKUP(F236,'10 лет'!$C$5:$D$79,2),IF((C236=11),VLOOKUP(F236,'11 лет'!$C$5:$D$79,2),IF((C236=12),VLOOKUP(F236,'12 лет'!$C$5:$D$79,2),IF((C236=13),VLOOKUP(F236,'13 лет'!$C$5:$D$79,2),IF((C236=14),VLOOKUP(F236,'14 лет'!$C$5:$D$79,2),IF((C236=15),VLOOKUP(F236,'15 лет'!$C$5:$D$79,2),IF((C236=16),VLOOKUP(F236,'16 лет'!$C$5:$D$79,2),IF((C236=17),VLOOKUP(F236,'17 лет'!$C$5:$D$79,2))))))))))))</f>
        <v>15</v>
      </c>
      <c r="H236" s="27">
        <v>22</v>
      </c>
      <c r="I236" s="16">
        <f>IF((C236&lt;=7),VLOOKUP(H236,'7 лет'!$E$5:$F$79,2),IF((C236=8),VLOOKUP(H236,'8 лет'!$E$5:$F$79,2),IF((C236=9),VLOOKUP(H236,'9 лет'!$E$5:$F$79,2),IF((C236=10),VLOOKUP(H236,'10 лет'!$E$5:$F$79,2),IF((C236=11),VLOOKUP(H236,'11 лет'!$E$5:$F$79,2),IF((C236=12),VLOOKUP(H236,'12 лет'!$E$5:$F$79,2),IF((C236=13),VLOOKUP(H236,'13 лет'!$E$5:$F$79,2),IF((C236=14),VLOOKUP(H236,'14 лет'!$E$5:$F$79,2),IF((C236=15),VLOOKUP(H236,'15 лет'!$E$5:$F$79,2),IF((C236=16),VLOOKUP(H236,'16 лет'!$E$5:$F$79,2),IF((C236=17),VLOOKUP(H236,'17 лет'!$E$5:$F$79,2))))))))))))</f>
        <v>22</v>
      </c>
      <c r="J236" s="27">
        <v>5.8</v>
      </c>
      <c r="K236" s="16">
        <f>IF((C236&lt;=7),VLOOKUP(J236,'7 лет'!$G$5:$H$79,2),IF((C236=8),VLOOKUP(J236,'8 лет'!$G$5:$H$79,2),IF((C236=9),VLOOKUP(J236,'9 лет'!$G$5:$H$79,2),IF((C236=10),VLOOKUP(J236,'10 лет'!$G$5:$H$79,2),IF((C236=11),VLOOKUP(J236,'11 лет'!$G$5:$H$79,2),IF((C236=12),VLOOKUP(J236,'12 лет'!$G$5:$H$79,2),IF((C236=13),VLOOKUP(J236,'13 лет'!$G$5:$H$79,2),IF((C236=14),VLOOKUP(J236,'14 лет'!$G$5:$H$79,2),IF(C236&gt;=15,"0")))))))))</f>
        <v>15</v>
      </c>
      <c r="L236" s="27"/>
      <c r="M236" s="16">
        <f>IF((C236=12),VLOOKUP(L236,'12 лет'!$I$5:$J$81,2),IF((C236=13),VLOOKUP(L236,'13 лет'!$I$5:$J$81,2),IF((C236=14),VLOOKUP(L236,'14 лет'!$I$5:$J$80,2),IF((C236=15),VLOOKUP(L236,'15 лет'!$G$5:$H$82,2),IF((C236=16),VLOOKUP(L236,'16 лет'!$G$5:$H$81,2),IF((C236=17),VLOOKUP(L236,'17 лет'!$G$5:$H$81,2),IF(C236&lt;12,"0")))))))</f>
        <v>0</v>
      </c>
      <c r="N236" s="27"/>
      <c r="O236" s="16" t="str">
        <f>IF((C236=15),VLOOKUP(N236,'15 лет'!$I$5:$J$100,2),IF((C236=16),VLOOKUP(N236,'16 лет'!$I$5:$J$94,2),IF((C236=17),VLOOKUP(N236,'17 лет'!$I$5:$J$97,2),IF(C236&lt;15,"0"))))</f>
        <v>0</v>
      </c>
      <c r="P236" s="11">
        <v>1</v>
      </c>
      <c r="Q236" s="16">
        <f>IF((C236&lt;=7),VLOOKUP(P236,'7 лет'!$I$5:$J$79,2),IF((C236=8),VLOOKUP(P236,'8 лет'!$I$5:$J$79,2),IF((C236=9),VLOOKUP(P236,'9 лет'!$I$5:$J$79,2),IF((C236=10),VLOOKUP(P236,'10 лет'!$I$5:$J$79,2),IF((C236=11),VLOOKUP(P236,'11 лет'!$I$5:$J$79,2),IF((C236=12),VLOOKUP(P236,'12 лет'!$K$5:$L$79,2),IF((C236=13),VLOOKUP(P236,'13 лет'!$K$5:$L$79,2),IF((C236=14),VLOOKUP(P236,'14 лет'!$K$5:$L$79,2),IF((C236=15),VLOOKUP(P236,'15 лет'!$K$5:$L$79,2),IF((C236=16),VLOOKUP(P236,'16 лет'!$K$5:$L$79,2),IF((C236=17),VLOOKUP(P236,'17 лет'!$K$5:$L$79,2),)))))))))))</f>
        <v>12</v>
      </c>
      <c r="R236" s="27">
        <v>7</v>
      </c>
      <c r="S236" s="16">
        <f>IF((C236&lt;=7),VLOOKUP(R236,'7 лет'!$K$5:$L$79,2),IF((C236=8),VLOOKUP(R236,'8 лет'!$K$5:$L$79,2),IF((C236=9),VLOOKUP(R236,'9 лет'!$K$5:$L$79,2),IF((C236=10),VLOOKUP(R236,'10 лет'!$K$5:$L$79,2),IF((C236=11),VLOOKUP(R236,'11 лет'!$K$5:$L$79,2),IF((C236=12),VLOOKUP(R236,'12 лет'!$M$5:$N$79,2),IF((C236=13),VLOOKUP(R236,'13 лет'!$M$5:$N$79,2),IF((C236=14),VLOOKUP(R236,'14 лет'!$M$5:$N$79,2),IF((C236=15),VLOOKUP(R236,'15 лет'!$M$5:$N$79,2),IF((C236=16),VLOOKUP(R236,'16 лет'!$M$5:$N$79,2),IF((C236=17),VLOOKUP(R236,'17 лет'!$M$5:$N$79,2))))))))))))</f>
        <v>26</v>
      </c>
      <c r="T236" s="12">
        <f>SUM(E236+G236+I236+K236+M236+O236+Q236+S236)</f>
        <v>102</v>
      </c>
      <c r="U236" s="4">
        <f>'Личное первенство юноши'!U32</f>
        <v>24</v>
      </c>
      <c r="V236" s="109"/>
      <c r="W236" s="99"/>
      <c r="X236" t="str">
        <f>P230</f>
        <v>Субъект РФ 7</v>
      </c>
    </row>
    <row r="237" spans="1:24" ht="18.75">
      <c r="A237" s="27">
        <v>3</v>
      </c>
      <c r="B237" s="77" t="s">
        <v>1139</v>
      </c>
      <c r="C237" s="27">
        <v>13</v>
      </c>
      <c r="D237" s="27" t="s">
        <v>1146</v>
      </c>
      <c r="E237" s="16">
        <f>IF((C237&lt;=7),VLOOKUP(D237,'7 лет'!$A$5:$B$78,2),IF((C237=8),VLOOKUP(D237,'8 лет'!$A$5:$B$78,2),IF((C237=9),VLOOKUP(D237,'9 лет'!$A$5:$B$78,2),IF((C237=10),VLOOKUP(D237,'10 лет'!$A$5:$B$78,2),IF((C237=11),VLOOKUP(D237,'11 лет'!$A$5:$B$78,2),IF((C237=12),VLOOKUP(D237,'12 лет'!$A$5:$B$78,2),IF((C237=13),VLOOKUP(D237,'13 лет'!$A$5:$B$78,2),IF((C237=14),VLOOKUP(D237,'14 лет'!$A$5:$B$78,2),IF((C237=15),VLOOKUP(D237,'15 лет'!$A$5:$B$78,2),IF((C237=16),VLOOKUP(D237,'16 лет'!$A$5:$B$78,2),IF((C237=17),VLOOKUP(D237,'17 лет'!$A$5:$B$78,2))))))))))))</f>
        <v>12</v>
      </c>
      <c r="F237" s="27">
        <v>175</v>
      </c>
      <c r="G237" s="16">
        <f>IF((C237&lt;=7),VLOOKUP(F237,'7 лет'!$C$5:$D$79,2),IF((C237=8),VLOOKUP(F237,'8 лет'!$C$5:$D$79,2),IF((C237=9),VLOOKUP(F237,'9 лет'!$C$5:$D$79,2),IF((C237=10),VLOOKUP(F237,'10 лет'!$C$5:$D$79,2),IF((C237=11),VLOOKUP(F237,'11 лет'!$C$5:$D$79,2),IF((C237=12),VLOOKUP(F237,'12 лет'!$C$5:$D$79,2),IF((C237=13),VLOOKUP(F237,'13 лет'!$C$5:$D$79,2),IF((C237=14),VLOOKUP(F237,'14 лет'!$C$5:$D$79,2),IF((C237=15),VLOOKUP(F237,'15 лет'!$C$5:$D$79,2),IF((C237=16),VLOOKUP(F237,'16 лет'!$C$5:$D$79,2),IF((C237=17),VLOOKUP(F237,'17 лет'!$C$5:$D$79,2))))))))))))</f>
        <v>15</v>
      </c>
      <c r="H237" s="27">
        <v>20</v>
      </c>
      <c r="I237" s="16">
        <f>IF((C237&lt;=7),VLOOKUP(H237,'7 лет'!$E$5:$F$79,2),IF((C237=8),VLOOKUP(H237,'8 лет'!$E$5:$F$79,2),IF((C237=9),VLOOKUP(H237,'9 лет'!$E$5:$F$79,2),IF((C237=10),VLOOKUP(H237,'10 лет'!$E$5:$F$79,2),IF((C237=11),VLOOKUP(H237,'11 лет'!$E$5:$F$79,2),IF((C237=12),VLOOKUP(H237,'12 лет'!$E$5:$F$79,2),IF((C237=13),VLOOKUP(H237,'13 лет'!$E$5:$F$79,2),IF((C237=14),VLOOKUP(H237,'14 лет'!$E$5:$F$79,2),IF((C237=15),VLOOKUP(H237,'15 лет'!$E$5:$F$79,2),IF((C237=16),VLOOKUP(H237,'16 лет'!$E$5:$F$79,2),IF((C237=17),VLOOKUP(H237,'17 лет'!$E$5:$F$79,2))))))))))))</f>
        <v>18</v>
      </c>
      <c r="J237" s="27">
        <v>5.4</v>
      </c>
      <c r="K237" s="16">
        <f>IF((C237&lt;=7),VLOOKUP(J237,'7 лет'!$G$5:$H$79,2),IF((C237=8),VLOOKUP(J237,'8 лет'!$G$5:$H$79,2),IF((C237=9),VLOOKUP(J237,'9 лет'!$G$5:$H$79,2),IF((C237=10),VLOOKUP(J237,'10 лет'!$G$5:$H$79,2),IF((C237=11),VLOOKUP(J237,'11 лет'!$G$5:$H$79,2),IF((C237=12),VLOOKUP(J237,'12 лет'!$G$5:$H$79,2),IF((C237=13),VLOOKUP(J237,'13 лет'!$G$5:$H$79,2),IF((C237=14),VLOOKUP(J237,'14 лет'!$G$5:$H$79,2),IF(C237&gt;=15,"0")))))))))</f>
        <v>28</v>
      </c>
      <c r="L237" s="27"/>
      <c r="M237" s="16">
        <f>IF((C237=12),VLOOKUP(L237,'12 лет'!$I$5:$J$81,2),IF((C237=13),VLOOKUP(L237,'13 лет'!$I$5:$J$81,2),IF((C237=14),VLOOKUP(L237,'14 лет'!$I$5:$J$80,2),IF((C237=15),VLOOKUP(L237,'15 лет'!$G$5:$H$82,2),IF((C237=16),VLOOKUP(L237,'16 лет'!$G$5:$H$81,2),IF((C237=17),VLOOKUP(L237,'17 лет'!$G$5:$H$81,2),IF(C237&lt;12,"0")))))))</f>
        <v>0</v>
      </c>
      <c r="N237" s="27"/>
      <c r="O237" s="16" t="str">
        <f>IF((C237=15),VLOOKUP(N237,'15 лет'!$I$5:$J$100,2),IF((C237=16),VLOOKUP(N237,'16 лет'!$I$5:$J$94,2),IF((C237=17),VLOOKUP(N237,'17 лет'!$I$5:$J$97,2),IF(C237&lt;15,"0"))))</f>
        <v>0</v>
      </c>
      <c r="P237" s="11">
        <v>5</v>
      </c>
      <c r="Q237" s="16">
        <f>IF((C237&lt;=7),VLOOKUP(P237,'7 лет'!$I$5:$J$79,2),IF((C237=8),VLOOKUP(P237,'8 лет'!$I$5:$J$79,2),IF((C237=9),VLOOKUP(P237,'9 лет'!$I$5:$J$79,2),IF((C237=10),VLOOKUP(P237,'10 лет'!$I$5:$J$79,2),IF((C237=11),VLOOKUP(P237,'11 лет'!$I$5:$J$79,2),IF((C237=12),VLOOKUP(P237,'12 лет'!$K$5:$L$79,2),IF((C237=13),VLOOKUP(P237,'13 лет'!$K$5:$L$79,2),IF((C237=14),VLOOKUP(P237,'14 лет'!$K$5:$L$79,2),IF((C237=15),VLOOKUP(P237,'15 лет'!$K$5:$L$79,2),IF((C237=16),VLOOKUP(P237,'16 лет'!$K$5:$L$79,2),IF((C237=17),VLOOKUP(P237,'17 лет'!$K$5:$L$79,2),)))))))))))</f>
        <v>20</v>
      </c>
      <c r="R237" s="27">
        <v>8</v>
      </c>
      <c r="S237" s="16">
        <f>IF((C237&lt;=7),VLOOKUP(R237,'7 лет'!$K$5:$L$79,2),IF((C237=8),VLOOKUP(R237,'8 лет'!$K$5:$L$79,2),IF((C237=9),VLOOKUP(R237,'9 лет'!$K$5:$L$79,2),IF((C237=10),VLOOKUP(R237,'10 лет'!$K$5:$L$79,2),IF((C237=11),VLOOKUP(R237,'11 лет'!$K$5:$L$79,2),IF((C237=12),VLOOKUP(R237,'12 лет'!$M$5:$N$79,2),IF((C237=13),VLOOKUP(R237,'13 лет'!$M$5:$N$79,2),IF((C237=14),VLOOKUP(R237,'14 лет'!$M$5:$N$79,2),IF((C237=15),VLOOKUP(R237,'15 лет'!$M$5:$N$79,2),IF((C237=16),VLOOKUP(R237,'16 лет'!$M$5:$N$79,2),IF((C237=17),VLOOKUP(R237,'17 лет'!$M$5:$N$79,2))))))))))))</f>
        <v>30</v>
      </c>
      <c r="T237" s="12">
        <f>SUM(E237+G237+I237+K237+M237+O237+Q237+S237)</f>
        <v>123</v>
      </c>
      <c r="U237" s="4">
        <f>'Личное первенство юноши'!U33</f>
        <v>20</v>
      </c>
      <c r="V237" s="109"/>
      <c r="W237" s="99"/>
      <c r="X237" t="str">
        <f>P230</f>
        <v>Субъект РФ 7</v>
      </c>
    </row>
    <row r="238" spans="1:24" ht="18.75">
      <c r="A238" s="111"/>
      <c r="B238" s="112"/>
      <c r="C238" s="112"/>
      <c r="D238" s="112"/>
      <c r="E238" s="112"/>
      <c r="F238" s="112"/>
      <c r="G238" s="112"/>
      <c r="H238" s="112"/>
      <c r="I238" s="112"/>
      <c r="J238" s="112"/>
      <c r="K238" s="112"/>
      <c r="L238" s="112"/>
      <c r="M238" s="112"/>
      <c r="N238" s="112"/>
      <c r="O238" s="112"/>
      <c r="P238" s="115" t="s">
        <v>285</v>
      </c>
      <c r="Q238" s="115"/>
      <c r="R238" s="115"/>
      <c r="S238" s="116"/>
      <c r="T238" s="113">
        <f ca="1">SUMPRODUCT(LARGE($T$235:$T$237,ROW(INDIRECT("T1:T"&amp;Z17))))</f>
        <v>240</v>
      </c>
      <c r="U238" s="114"/>
      <c r="V238" s="109"/>
      <c r="W238" s="99"/>
    </row>
    <row r="239" spans="1:24" ht="24.75" customHeight="1">
      <c r="A239" s="123" t="s">
        <v>180</v>
      </c>
      <c r="B239" s="124"/>
      <c r="C239" s="124"/>
      <c r="D239" s="124"/>
      <c r="E239" s="124"/>
      <c r="F239" s="124"/>
      <c r="G239" s="124"/>
      <c r="H239" s="124"/>
      <c r="I239" s="124"/>
      <c r="J239" s="124"/>
      <c r="K239" s="124"/>
      <c r="L239" s="124"/>
      <c r="M239" s="124"/>
      <c r="N239" s="124"/>
      <c r="O239" s="124"/>
      <c r="P239" s="124"/>
      <c r="Q239" s="124"/>
      <c r="R239" s="124"/>
      <c r="S239" s="124"/>
      <c r="T239" s="124"/>
      <c r="U239" s="125"/>
      <c r="V239" s="109"/>
      <c r="W239" s="99"/>
    </row>
    <row r="240" spans="1:24" ht="18.75">
      <c r="A240" s="27">
        <v>1</v>
      </c>
      <c r="B240" s="77" t="s">
        <v>1140</v>
      </c>
      <c r="C240" s="27">
        <v>13</v>
      </c>
      <c r="D240" s="27" t="s">
        <v>1149</v>
      </c>
      <c r="E240" s="16">
        <f>IF((C240&lt;=7),VLOOKUP(D240,'7 лет'!$M$5:$N$78,2),IF((C240=8),VLOOKUP(D240,'8 лет'!$M$5:$N$78,2),IF((C240=9),VLOOKUP(D240,'9 лет'!$M$5:$N$78,2),IF((C240=10),VLOOKUP(D240,'10 лет'!$M$5:$N$78,2),IF((C240=11),VLOOKUP(D240,'11 лет'!$M$5:$N$78,2),IF((C240=12),VLOOKUP(D240,'12 лет'!$O$5:$P$78,2),IF((C240=13),VLOOKUP(D240,'13 лет'!$O$5:$P$78,2),IF((C240=14),VLOOKUP(D240,'14 лет'!$O$5:$P$78,2),IF((C240=15),VLOOKUP(D240,'15 лет'!$O$5:$P$78,2),IF((C240=16),VLOOKUP(D240,'16 лет'!$O$5:$P$78,2),IF((C240=17),VLOOKUP(D240,'17 лет'!$O$5:$P$78,2))))))))))))</f>
        <v>50</v>
      </c>
      <c r="F240" s="27">
        <v>165</v>
      </c>
      <c r="G240" s="16">
        <f>IF((C240&lt;=7),VLOOKUP(F240,'7 лет'!$O$5:$P$79,2),IF((C240=8),VLOOKUP(F240,'8 лет'!$O$5:$P$79,2),IF((C240=9),VLOOKUP(F240,'9 лет'!$O$5:$P$79,2),IF((C240=10),VLOOKUP(F240,'10 лет'!$O$5:$P$79,2),IF((C240=11),VLOOKUP(F240,'11 лет'!$O$5:$P$79,2),IF((C240=12),VLOOKUP(F240,'12 лет'!$Q$5:$R$79,2),IF((C240=13),VLOOKUP(F240,'13 лет'!$Q$5:$R$79,2),IF((C240=14),VLOOKUP(F240,'14 лет'!$Q$5:$R$79,2),IF((C240=15),VLOOKUP(F240,'15 лет'!$Q$5:$R$79,2),IF((C240=16),VLOOKUP(F240,'16 лет'!$Q$5:$R$79,2),IF((C240=17),VLOOKUP(F240,'17 лет'!$Q$5:$R$79,2))))))))))))</f>
        <v>20</v>
      </c>
      <c r="H240" s="27">
        <v>21</v>
      </c>
      <c r="I240" s="16">
        <f>IF((C240&lt;=7),VLOOKUP(H240,'7 лет'!$Q$5:$R$79,2),IF((C240=8),VLOOKUP(H240,'8 лет'!$Q$5:$R$79,2),IF((C240=9),VLOOKUP(H240,'9 лет'!$Q$5:$R$79,2),IF((C240=10),VLOOKUP(H240,'10 лет'!$Q$5:$R$79,2),IF((C240=11),VLOOKUP(H240,'11 лет'!$Q$5:$R$79,2),IF((C240=12),VLOOKUP(H240,'12 лет'!$S$5:$T$79,2),IF((C240=13),VLOOKUP(H240,'13 лет'!$S$5:$T$79,2),IF((C240=14),VLOOKUP(H240,'14 лет'!$S$5:$T$79,2),IF((C240=15),VLOOKUP(H240,'15 лет'!$S$5:$T$79,2),IF((C240=16),VLOOKUP(H240,'16 лет'!$S$5:$T$79,2),IF((C240=17),VLOOKUP(H240,'17 лет'!$S$5:$T$79,2))))))))))))</f>
        <v>21</v>
      </c>
      <c r="J240" s="27">
        <v>5.0999999999999996</v>
      </c>
      <c r="K240" s="16">
        <f>IF((C240&lt;=7),VLOOKUP(J240,'7 лет'!$S$5:$T$79,2),IF((C240=8),VLOOKUP(J240,'8 лет'!$S$5:$T$79,2),IF((C240=9),VLOOKUP(J240,'9 лет'!$S$5:$T$79,2),IF((C240=10),VLOOKUP(J240,'10 лет'!$S$5:$T$79,2),IF((C240=11),VLOOKUP(J240,'11 лет'!$S$5:$T$79,2),IF((C240=12),VLOOKUP(J240,'12 лет'!$U$5:$V$79,2),IF((C240=13),VLOOKUP(J240,'13 лет'!$U$5:$V$79,2),IF((C240=14),VLOOKUP(J240,'14 лет'!$U$5:$V$79,2),IF(C240&gt;=15,"0")))))))))</f>
        <v>54</v>
      </c>
      <c r="L240" s="27"/>
      <c r="M240" s="16">
        <f>IF((C240=12),VLOOKUP(L240,'12 лет'!$W$5:$X$85,2),IF((C240=13),VLOOKUP(L240,'13 лет'!$W$5:$X$84,2),IF((C240=14),VLOOKUP(L240,'14 лет'!$W$5:$X$82,2),IF((C240=15),VLOOKUP(L240,'15 лет'!$U$5:$V$82,2),IF((C240=16),VLOOKUP(L240,'16 лет'!$U$5:$V$78,2),IF((C240=17),VLOOKUP(L240,'17 лет'!$U$5:$V$78,2),IF(C240&lt;12,"0")))))))</f>
        <v>0</v>
      </c>
      <c r="N240" s="27"/>
      <c r="O240" s="16" t="str">
        <f>IF((C240=15),VLOOKUP(N240,'15 лет'!$W$5:$X$115,2),IF((C240=16),VLOOKUP(N240,'16 лет'!$W$5:$X$113,2),IF((C240=17),VLOOKUP(N240,'17 лет'!$W$5:$X$113,2),IF(C240&lt;15,"0"))))</f>
        <v>0</v>
      </c>
      <c r="P240" s="11">
        <v>22</v>
      </c>
      <c r="Q240" s="16">
        <f>IF((C240&lt;=7),VLOOKUP(P240,'7 лет'!$U$5:$V$79,2),IF((C240=8),VLOOKUP(P240,'8 лет'!$U$5:$V$79,2),IF((C240=9),VLOOKUP(P240,'9 лет'!$U$5:$V$79,2),IF((C240=10),VLOOKUP(P240,'10 лет'!$U$5:$V$79,2),IF((C240=11),VLOOKUP(P240,'11 лет'!$U$5:$V$79,2),IF((C240=12),VLOOKUP(P240,'12 лет'!$Y$5:$Z$79,2),IF((C240=13),VLOOKUP(P240,'13 лет'!$Y$5:$Z$79,2),IF((C240=14),VLOOKUP(P240,'14 лет'!$Y$5:$Z$79,2),IF((C240=15),VLOOKUP(P240,'15 лет'!$Y$5:$Z$79,2),IF((C240=16),VLOOKUP(P240,'16 лет'!$Y$5:$Z$79,2),IF((C240=17),VLOOKUP(P240,'17 лет'!$Y$5:$Z$79,2))))))))))))</f>
        <v>52</v>
      </c>
      <c r="R240" s="27">
        <v>20</v>
      </c>
      <c r="S240" s="16">
        <f>IF((C240&lt;=7),VLOOKUP(R240,'7 лет'!$W$5:$X$79,2),IF((C240=8),VLOOKUP(R240,'8 лет'!$W$5:$X$79,2),IF((C240=9),VLOOKUP(R240,'9 лет'!$W$5:$X$79,2),IF((C240=10),VLOOKUP(R240,'10 лет'!$W$5:$X$79,2),IF((C240=11),VLOOKUP(R240,'11 лет'!$W$5:$X$79,2),IF((C240=12),VLOOKUP(R240,'12 лет'!$AA$5:$AB$79,2),IF((C240=13),VLOOKUP(R240,'13 лет'!$AA$5:$AB$79,2),IF((C240=14),VLOOKUP(R240,'14 лет'!$AA$5:$AB$79,2),IF((C240=15),VLOOKUP(R240,'15 лет'!$AA$5:$AB$79,2),IF((C240=16),VLOOKUP(R240,'16 лет'!$AA$5:$AB$79,2),IF((C240=17),VLOOKUP(R240,'17 лет'!$AA$5:$AB$79,2))))))))))))</f>
        <v>28</v>
      </c>
      <c r="T240" s="13">
        <f>SUM(E240+G240+I240+K240+M240+O240+Q240+S240)</f>
        <v>225</v>
      </c>
      <c r="U240" s="4">
        <f>'Личное первенство девушки'!U31</f>
        <v>1</v>
      </c>
      <c r="V240" s="109"/>
      <c r="W240" s="99"/>
      <c r="X240" t="str">
        <f>P230</f>
        <v>Субъект РФ 7</v>
      </c>
    </row>
    <row r="241" spans="1:24" ht="18.75">
      <c r="A241" s="27">
        <v>2</v>
      </c>
      <c r="B241" s="77" t="s">
        <v>1142</v>
      </c>
      <c r="C241" s="27">
        <v>14</v>
      </c>
      <c r="D241" s="27" t="s">
        <v>1150</v>
      </c>
      <c r="E241" s="16">
        <f>IF((C241&lt;=7),VLOOKUP(D241,'7 лет'!$M$5:$N$78,2),IF((C241=8),VLOOKUP(D241,'8 лет'!$M$5:$N$78,2),IF((C241=9),VLOOKUP(D241,'9 лет'!$M$5:$N$78,2),IF((C241=10),VLOOKUP(D241,'10 лет'!$M$5:$N$78,2),IF((C241=11),VLOOKUP(D241,'11 лет'!$M$5:$N$78,2),IF((C241=12),VLOOKUP(D241,'12 лет'!$O$5:$P$78,2),IF((C241=13),VLOOKUP(D241,'13 лет'!$O$5:$P$78,2),IF((C241=14),VLOOKUP(D241,'14 лет'!$O$5:$P$78,2),IF((C241=15),VLOOKUP(D241,'15 лет'!$O$5:$P$78,2),IF((C241=16),VLOOKUP(D241,'16 лет'!$O$5:$P$78,2),IF((C241=17),VLOOKUP(D241,'17 лет'!$O$5:$P$78,2))))))))))))</f>
        <v>20</v>
      </c>
      <c r="F241" s="27">
        <v>180</v>
      </c>
      <c r="G241" s="16">
        <f>IF((C241&lt;=7),VLOOKUP(F241,'7 лет'!$O$5:$P$79,2),IF((C241=8),VLOOKUP(F241,'8 лет'!$O$5:$P$79,2),IF((C241=9),VLOOKUP(F241,'9 лет'!$O$5:$P$79,2),IF((C241=10),VLOOKUP(F241,'10 лет'!$O$5:$P$79,2),IF((C241=11),VLOOKUP(F241,'11 лет'!$O$5:$P$79,2),IF((C241=12),VLOOKUP(F241,'12 лет'!$Q$5:$R$79,2),IF((C241=13),VLOOKUP(F241,'13 лет'!$Q$5:$R$79,2),IF((C241=14),VLOOKUP(F241,'14 лет'!$Q$5:$R$79,2),IF((C241=15),VLOOKUP(F241,'15 лет'!$Q$5:$R$79,2),IF((C241=16),VLOOKUP(F241,'16 лет'!$Q$5:$R$79,2),IF((C241=17),VLOOKUP(F241,'17 лет'!$Q$5:$R$79,2))))))))))))</f>
        <v>28</v>
      </c>
      <c r="H241" s="27">
        <v>24</v>
      </c>
      <c r="I241" s="16">
        <f>IF((C241&lt;=7),VLOOKUP(H241,'7 лет'!$Q$5:$R$79,2),IF((C241=8),VLOOKUP(H241,'8 лет'!$Q$5:$R$79,2),IF((C241=9),VLOOKUP(H241,'9 лет'!$Q$5:$R$79,2),IF((C241=10),VLOOKUP(H241,'10 лет'!$Q$5:$R$79,2),IF((C241=11),VLOOKUP(H241,'11 лет'!$Q$5:$R$79,2),IF((C241=12),VLOOKUP(H241,'12 лет'!$S$5:$T$79,2),IF((C241=13),VLOOKUP(H241,'13 лет'!$S$5:$T$79,2),IF((C241=14),VLOOKUP(H241,'14 лет'!$S$5:$T$79,2),IF((C241=15),VLOOKUP(H241,'15 лет'!$S$5:$T$79,2),IF((C241=16),VLOOKUP(H241,'16 лет'!$S$5:$T$79,2),IF((C241=17),VLOOKUP(H241,'17 лет'!$S$5:$T$79,2))))))))))))</f>
        <v>27</v>
      </c>
      <c r="J241" s="27">
        <v>5.5</v>
      </c>
      <c r="K241" s="16">
        <f>IF((C241&lt;=7),VLOOKUP(J241,'7 лет'!$S$5:$T$79,2),IF((C241=8),VLOOKUP(J241,'8 лет'!$S$5:$T$79,2),IF((C241=9),VLOOKUP(J241,'9 лет'!$S$5:$T$79,2),IF((C241=10),VLOOKUP(J241,'10 лет'!$S$5:$T$79,2),IF((C241=11),VLOOKUP(J241,'11 лет'!$S$5:$T$79,2),IF((C241=12),VLOOKUP(J241,'12 лет'!$U$5:$V$79,2),IF((C241=13),VLOOKUP(J241,'13 лет'!$U$5:$V$79,2),IF((C241=14),VLOOKUP(J241,'14 лет'!$U$5:$V$79,2),IF(C241&gt;=15,"0")))))))))</f>
        <v>31</v>
      </c>
      <c r="L241" s="27"/>
      <c r="M241" s="16">
        <f>IF((C241=12),VLOOKUP(L241,'12 лет'!$W$5:$X$85,2),IF((C241=13),VLOOKUP(L241,'13 лет'!$W$5:$X$84,2),IF((C241=14),VLOOKUP(L241,'14 лет'!$W$5:$X$82,2),IF((C241=15),VLOOKUP(L241,'15 лет'!$U$5:$V$82,2),IF((C241=16),VLOOKUP(L241,'16 лет'!$U$5:$V$78,2),IF((C241=17),VLOOKUP(L241,'17 лет'!$U$5:$V$78,2),IF(C241&lt;12,"0")))))))</f>
        <v>0</v>
      </c>
      <c r="N241" s="27"/>
      <c r="O241" s="16" t="str">
        <f>IF((C241=15),VLOOKUP(N241,'15 лет'!$W$5:$X$115,2),IF((C241=16),VLOOKUP(N241,'16 лет'!$W$5:$X$113,2),IF((C241=17),VLOOKUP(N241,'17 лет'!$W$5:$X$113,2),IF(C241&lt;15,"0"))))</f>
        <v>0</v>
      </c>
      <c r="P241" s="11">
        <v>6</v>
      </c>
      <c r="Q241" s="16">
        <f>IF((C241&lt;=7),VLOOKUP(P241,'7 лет'!$U$5:$V$79,2),IF((C241=8),VLOOKUP(P241,'8 лет'!$U$5:$V$79,2),IF((C241=9),VLOOKUP(P241,'9 лет'!$U$5:$V$79,2),IF((C241=10),VLOOKUP(P241,'10 лет'!$U$5:$V$79,2),IF((C241=11),VLOOKUP(P241,'11 лет'!$U$5:$V$79,2),IF((C241=12),VLOOKUP(P241,'12 лет'!$Y$5:$Z$79,2),IF((C241=13),VLOOKUP(P241,'13 лет'!$Y$5:$Z$79,2),IF((C241=14),VLOOKUP(P241,'14 лет'!$Y$5:$Z$79,2),IF((C241=15),VLOOKUP(P241,'15 лет'!$Y$5:$Z$79,2),IF((C241=16),VLOOKUP(P241,'16 лет'!$Y$5:$Z$79,2),IF((C241=17),VLOOKUP(P241,'17 лет'!$Y$5:$Z$79,2))))))))))))</f>
        <v>16</v>
      </c>
      <c r="R241" s="27">
        <v>15</v>
      </c>
      <c r="S241" s="16">
        <f>IF((C241&lt;=7),VLOOKUP(R241,'7 лет'!$W$5:$X$79,2),IF((C241=8),VLOOKUP(R241,'8 лет'!$W$5:$X$79,2),IF((C241=9),VLOOKUP(R241,'9 лет'!$W$5:$X$79,2),IF((C241=10),VLOOKUP(R241,'10 лет'!$W$5:$X$79,2),IF((C241=11),VLOOKUP(R241,'11 лет'!$W$5:$X$79,2),IF((C241=12),VLOOKUP(R241,'12 лет'!$AA$5:$AB$79,2),IF((C241=13),VLOOKUP(R241,'13 лет'!$AA$5:$AB$79,2),IF((C241=14),VLOOKUP(R241,'14 лет'!$AA$5:$AB$79,2),IF((C241=15),VLOOKUP(R241,'15 лет'!$AA$5:$AB$79,2),IF((C241=16),VLOOKUP(R241,'16 лет'!$AA$5:$AB$79,2),IF((C241=17),VLOOKUP(R241,'17 лет'!$AA$5:$AB$79,2))))))))))))</f>
        <v>16</v>
      </c>
      <c r="T241" s="13">
        <f>SUM(E241+G241+I241+K241+M241+O241+Q241+S241)</f>
        <v>138</v>
      </c>
      <c r="U241" s="4">
        <f>'Личное первенство девушки'!U32</f>
        <v>23</v>
      </c>
      <c r="V241" s="109"/>
      <c r="W241" s="99"/>
      <c r="X241" t="str">
        <f>P230</f>
        <v>Субъект РФ 7</v>
      </c>
    </row>
    <row r="242" spans="1:24" ht="18.75">
      <c r="A242" s="27">
        <v>3</v>
      </c>
      <c r="B242" s="77" t="s">
        <v>1141</v>
      </c>
      <c r="C242" s="27">
        <v>14</v>
      </c>
      <c r="D242" s="27" t="s">
        <v>1151</v>
      </c>
      <c r="E242" s="16">
        <f>IF((C242&lt;=7),VLOOKUP(D242,'7 лет'!$M$5:$N$78,2),IF((C242=8),VLOOKUP(D242,'8 лет'!$M$5:$N$78,2),IF((C242=9),VLOOKUP(D242,'9 лет'!$M$5:$N$78,2),IF((C242=10),VLOOKUP(D242,'10 лет'!$M$5:$N$78,2),IF((C242=11),VLOOKUP(D242,'11 лет'!$M$5:$N$78,2),IF((C242=12),VLOOKUP(D242,'12 лет'!$O$5:$P$78,2),IF((C242=13),VLOOKUP(D242,'13 лет'!$O$5:$P$78,2),IF((C242=14),VLOOKUP(D242,'14 лет'!$O$5:$P$78,2),IF((C242=15),VLOOKUP(D242,'15 лет'!$O$5:$P$78,2),IF((C242=16),VLOOKUP(D242,'16 лет'!$O$5:$P$78,2),IF((C242=17),VLOOKUP(D242,'17 лет'!$O$5:$P$78,2))))))))))))</f>
        <v>20</v>
      </c>
      <c r="F242" s="27">
        <v>160</v>
      </c>
      <c r="G242" s="16">
        <f>IF((C242&lt;=7),VLOOKUP(F242,'7 лет'!$O$5:$P$79,2),IF((C242=8),VLOOKUP(F242,'8 лет'!$O$5:$P$79,2),IF((C242=9),VLOOKUP(F242,'9 лет'!$O$5:$P$79,2),IF((C242=10),VLOOKUP(F242,'10 лет'!$O$5:$P$79,2),IF((C242=11),VLOOKUP(F242,'11 лет'!$O$5:$P$79,2),IF((C242=12),VLOOKUP(F242,'12 лет'!$Q$5:$R$79,2),IF((C242=13),VLOOKUP(F242,'13 лет'!$Q$5:$R$79,2),IF((C242=14),VLOOKUP(F242,'14 лет'!$Q$5:$R$79,2),IF((C242=15),VLOOKUP(F242,'15 лет'!$Q$5:$R$79,2),IF((C242=16),VLOOKUP(F242,'16 лет'!$Q$5:$R$79,2),IF((C242=17),VLOOKUP(F242,'17 лет'!$Q$5:$R$79,2))))))))))))</f>
        <v>18</v>
      </c>
      <c r="H242" s="27">
        <v>18</v>
      </c>
      <c r="I242" s="16">
        <f>IF((C242&lt;=7),VLOOKUP(H242,'7 лет'!$Q$5:$R$79,2),IF((C242=8),VLOOKUP(H242,'8 лет'!$Q$5:$R$79,2),IF((C242=9),VLOOKUP(H242,'9 лет'!$Q$5:$R$79,2),IF((C242=10),VLOOKUP(H242,'10 лет'!$Q$5:$R$79,2),IF((C242=11),VLOOKUP(H242,'11 лет'!$Q$5:$R$79,2),IF((C242=12),VLOOKUP(H242,'12 лет'!$S$5:$T$79,2),IF((C242=13),VLOOKUP(H242,'13 лет'!$S$5:$T$79,2),IF((C242=14),VLOOKUP(H242,'14 лет'!$S$5:$T$79,2),IF((C242=15),VLOOKUP(H242,'15 лет'!$S$5:$T$79,2),IF((C242=16),VLOOKUP(H242,'16 лет'!$S$5:$T$79,2),IF((C242=17),VLOOKUP(H242,'17 лет'!$S$5:$T$79,2))))))))))))</f>
        <v>16</v>
      </c>
      <c r="J242" s="27">
        <v>5.8</v>
      </c>
      <c r="K242" s="16">
        <f>IF((C242&lt;=7),VLOOKUP(J242,'7 лет'!$S$5:$T$79,2),IF((C242=8),VLOOKUP(J242,'8 лет'!$S$5:$T$79,2),IF((C242=9),VLOOKUP(J242,'9 лет'!$S$5:$T$79,2),IF((C242=10),VLOOKUP(J242,'10 лет'!$S$5:$T$79,2),IF((C242=11),VLOOKUP(J242,'11 лет'!$S$5:$T$79,2),IF((C242=12),VLOOKUP(J242,'12 лет'!$U$5:$V$79,2),IF((C242=13),VLOOKUP(J242,'13 лет'!$U$5:$V$79,2),IF((C242=14),VLOOKUP(J242,'14 лет'!$U$5:$V$79,2),IF(C242&gt;=15,"0")))))))))</f>
        <v>19</v>
      </c>
      <c r="L242" s="27"/>
      <c r="M242" s="16">
        <f>IF((C242=12),VLOOKUP(L242,'12 лет'!$W$5:$X$85,2),IF((C242=13),VLOOKUP(L242,'13 лет'!$W$5:$X$84,2),IF((C242=14),VLOOKUP(L242,'14 лет'!$W$5:$X$82,2),IF((C242=15),VLOOKUP(L242,'15 лет'!$U$5:$V$82,2),IF((C242=16),VLOOKUP(L242,'16 лет'!$U$5:$V$78,2),IF((C242=17),VLOOKUP(L242,'17 лет'!$U$5:$V$78,2),IF(C242&lt;12,"0")))))))</f>
        <v>0</v>
      </c>
      <c r="N242" s="27"/>
      <c r="O242" s="16" t="str">
        <f>IF((C242=15),VLOOKUP(N242,'15 лет'!$W$5:$X$115,2),IF((C242=16),VLOOKUP(N242,'16 лет'!$W$5:$X$113,2),IF((C242=17),VLOOKUP(N242,'17 лет'!$W$5:$X$113,2),IF(C242&lt;15,"0"))))</f>
        <v>0</v>
      </c>
      <c r="P242" s="11">
        <v>14</v>
      </c>
      <c r="Q242" s="16">
        <f>IF((C242&lt;=7),VLOOKUP(P242,'7 лет'!$U$5:$V$79,2),IF((C242=8),VLOOKUP(P242,'8 лет'!$U$5:$V$79,2),IF((C242=9),VLOOKUP(P242,'9 лет'!$U$5:$V$79,2),IF((C242=10),VLOOKUP(P242,'10 лет'!$U$5:$V$79,2),IF((C242=11),VLOOKUP(P242,'11 лет'!$U$5:$V$79,2),IF((C242=12),VLOOKUP(P242,'12 лет'!$Y$5:$Z$79,2),IF((C242=13),VLOOKUP(P242,'13 лет'!$Y$5:$Z$79,2),IF((C242=14),VLOOKUP(P242,'14 лет'!$Y$5:$Z$79,2),IF((C242=15),VLOOKUP(P242,'15 лет'!$Y$5:$Z$79,2),IF((C242=16),VLOOKUP(P242,'16 лет'!$Y$5:$Z$79,2),IF((C242=17),VLOOKUP(P242,'17 лет'!$Y$5:$Z$79,2))))))))))))</f>
        <v>32</v>
      </c>
      <c r="R242" s="27">
        <v>14</v>
      </c>
      <c r="S242" s="16">
        <f>IF((C242&lt;=7),VLOOKUP(R242,'7 лет'!$W$5:$X$79,2),IF((C242=8),VLOOKUP(R242,'8 лет'!$W$5:$X$79,2),IF((C242=9),VLOOKUP(R242,'9 лет'!$W$5:$X$79,2),IF((C242=10),VLOOKUP(R242,'10 лет'!$W$5:$X$79,2),IF((C242=11),VLOOKUP(R242,'11 лет'!$W$5:$X$79,2),IF((C242=12),VLOOKUP(R242,'12 лет'!$AA$5:$AB$79,2),IF((C242=13),VLOOKUP(R242,'13 лет'!$AA$5:$AB$79,2),IF((C242=14),VLOOKUP(R242,'14 лет'!$AA$5:$AB$79,2),IF((C242=15),VLOOKUP(R242,'15 лет'!$AA$5:$AB$79,2),IF((C242=16),VLOOKUP(R242,'16 лет'!$AA$5:$AB$79,2),IF((C242=17),VLOOKUP(R242,'17 лет'!$AA$5:$AB$79,2))))))))))))</f>
        <v>14</v>
      </c>
      <c r="T242" s="13">
        <f>SUM(E242+G242+I242+K242+M242+O242+Q242+S242)</f>
        <v>119</v>
      </c>
      <c r="U242" s="4">
        <f>'Личное первенство девушки'!U33</f>
        <v>26</v>
      </c>
      <c r="V242" s="109"/>
      <c r="W242" s="99"/>
      <c r="X242" t="str">
        <f>P230</f>
        <v>Субъект РФ 7</v>
      </c>
    </row>
    <row r="243" spans="1:24" ht="18.75">
      <c r="A243" s="111"/>
      <c r="B243" s="112"/>
      <c r="C243" s="112"/>
      <c r="D243" s="112"/>
      <c r="E243" s="112"/>
      <c r="F243" s="112"/>
      <c r="G243" s="112"/>
      <c r="H243" s="112"/>
      <c r="I243" s="112"/>
      <c r="J243" s="112"/>
      <c r="K243" s="112"/>
      <c r="L243" s="112"/>
      <c r="M243" s="112"/>
      <c r="N243" s="112"/>
      <c r="O243" s="112"/>
      <c r="P243" s="115" t="s">
        <v>286</v>
      </c>
      <c r="Q243" s="115"/>
      <c r="R243" s="115"/>
      <c r="S243" s="116"/>
      <c r="T243" s="113">
        <f ca="1">SUMPRODUCT(LARGE($T$240:$T$242,ROW(INDIRECT("T1:T"&amp;Z17))))</f>
        <v>363</v>
      </c>
      <c r="U243" s="114"/>
      <c r="V243" s="109"/>
      <c r="W243" s="99"/>
    </row>
    <row r="244" spans="1:24" ht="30" customHeight="1">
      <c r="A244" s="119"/>
      <c r="B244" s="120"/>
      <c r="C244" s="120"/>
      <c r="D244" s="120"/>
      <c r="E244" s="120"/>
      <c r="F244" s="120"/>
      <c r="G244" s="120"/>
      <c r="H244" s="120"/>
      <c r="I244" s="120"/>
      <c r="J244" s="120"/>
      <c r="K244" s="120"/>
      <c r="L244" s="120"/>
      <c r="M244" s="120"/>
      <c r="N244" s="120"/>
      <c r="O244" s="120"/>
      <c r="P244" s="118" t="s">
        <v>287</v>
      </c>
      <c r="Q244" s="118"/>
      <c r="R244" s="118"/>
      <c r="S244" s="118"/>
      <c r="T244" s="130">
        <f ca="1">SUM(T238+T243)</f>
        <v>603</v>
      </c>
      <c r="U244" s="131"/>
      <c r="V244" s="110"/>
      <c r="W244" s="100"/>
    </row>
    <row r="245" spans="1:24">
      <c r="A245" s="14"/>
      <c r="B245" s="14"/>
      <c r="C245" s="14"/>
      <c r="D245" s="14"/>
      <c r="E245" s="14"/>
      <c r="F245" s="14"/>
      <c r="G245" s="14"/>
      <c r="H245" s="14"/>
      <c r="I245" s="14"/>
      <c r="J245" s="14"/>
      <c r="K245" s="14"/>
      <c r="L245" s="14"/>
      <c r="M245" s="14"/>
      <c r="N245" s="14"/>
      <c r="O245" s="14"/>
      <c r="P245" s="14"/>
      <c r="Q245" s="14"/>
      <c r="R245" s="14"/>
      <c r="S245" s="14"/>
      <c r="T245" s="14"/>
    </row>
    <row r="246" spans="1:24">
      <c r="A246" s="14"/>
      <c r="B246" s="14"/>
      <c r="C246" s="14"/>
      <c r="D246" s="14"/>
      <c r="E246" s="14"/>
      <c r="F246" s="14"/>
      <c r="G246" s="14"/>
      <c r="H246" s="14"/>
      <c r="I246" s="14"/>
      <c r="J246" s="14"/>
      <c r="K246" s="14"/>
      <c r="L246" s="14"/>
      <c r="M246" s="14"/>
      <c r="N246" s="14"/>
      <c r="O246" s="14"/>
      <c r="P246" s="14"/>
      <c r="Q246" s="14"/>
      <c r="R246" s="14"/>
      <c r="S246" s="14"/>
      <c r="T246" s="14"/>
    </row>
    <row r="247" spans="1:24">
      <c r="A247" s="14"/>
      <c r="B247" s="14"/>
      <c r="C247" s="14"/>
      <c r="D247" s="14"/>
      <c r="E247" s="14"/>
      <c r="F247" s="14"/>
      <c r="G247" s="14"/>
      <c r="H247" s="14"/>
      <c r="I247" s="14"/>
      <c r="J247" s="14"/>
      <c r="K247" s="14"/>
      <c r="L247" s="14"/>
      <c r="M247" s="14"/>
      <c r="N247" s="14"/>
      <c r="O247" s="14"/>
      <c r="P247" s="14"/>
      <c r="Q247" s="14"/>
      <c r="R247" s="14"/>
      <c r="S247" s="14"/>
      <c r="T247" s="14"/>
    </row>
    <row r="248" spans="1:24" ht="16.5">
      <c r="A248" s="14"/>
      <c r="B248" s="79" t="s">
        <v>181</v>
      </c>
      <c r="C248" s="14"/>
      <c r="D248" s="14"/>
      <c r="E248" s="14"/>
      <c r="F248" s="14"/>
      <c r="G248" s="14"/>
      <c r="H248" s="14"/>
      <c r="I248" s="14"/>
      <c r="J248" s="14"/>
      <c r="K248" s="14"/>
      <c r="L248" s="14"/>
      <c r="M248" s="14"/>
      <c r="N248" s="14"/>
      <c r="O248" s="14"/>
      <c r="P248" s="14"/>
      <c r="Q248" s="14"/>
      <c r="R248" s="14"/>
      <c r="S248" s="14"/>
      <c r="T248" s="14"/>
    </row>
    <row r="249" spans="1:24">
      <c r="A249" s="14"/>
      <c r="B249" s="15"/>
      <c r="C249" s="15"/>
      <c r="D249" s="14"/>
      <c r="E249" s="14"/>
      <c r="F249" s="14"/>
      <c r="G249" s="14"/>
      <c r="H249" s="14"/>
      <c r="I249" s="14"/>
      <c r="J249" s="14"/>
      <c r="K249" s="14"/>
      <c r="L249" s="14"/>
      <c r="M249" s="14"/>
      <c r="N249" s="14"/>
      <c r="O249" s="14"/>
      <c r="P249" s="14"/>
      <c r="Q249" s="14"/>
      <c r="R249" s="14"/>
      <c r="S249" s="14"/>
      <c r="T249" s="14"/>
    </row>
    <row r="250" spans="1:24">
      <c r="A250" s="14"/>
      <c r="B250" s="14"/>
      <c r="C250" s="15"/>
      <c r="D250" s="14"/>
      <c r="E250" s="14"/>
      <c r="F250" s="14"/>
      <c r="G250" s="14"/>
      <c r="H250" s="14"/>
      <c r="I250" s="14"/>
      <c r="J250" s="14"/>
      <c r="K250" s="14"/>
      <c r="L250" s="14"/>
      <c r="M250" s="14"/>
      <c r="N250" s="14"/>
      <c r="O250" s="14"/>
      <c r="P250" s="14"/>
      <c r="Q250" s="14"/>
      <c r="R250" s="14"/>
      <c r="S250" s="14"/>
      <c r="T250" s="14"/>
    </row>
    <row r="251" spans="1:24" ht="16.5">
      <c r="A251" s="14"/>
      <c r="B251" s="79" t="s">
        <v>182</v>
      </c>
      <c r="C251" s="15"/>
      <c r="D251" s="14"/>
      <c r="E251" s="14"/>
      <c r="F251" s="14"/>
      <c r="G251" s="14"/>
      <c r="H251" s="14"/>
      <c r="I251" s="14"/>
      <c r="J251" s="14"/>
      <c r="K251" s="14"/>
      <c r="L251" s="14"/>
      <c r="M251" s="14"/>
      <c r="N251" s="14"/>
      <c r="O251" s="14"/>
      <c r="P251" s="14"/>
      <c r="Q251" s="14"/>
      <c r="R251" s="14"/>
      <c r="S251" s="14"/>
      <c r="T251" s="14"/>
    </row>
    <row r="253" spans="1:24" ht="18.75">
      <c r="A253" s="102" t="s">
        <v>991</v>
      </c>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row>
    <row r="254" spans="1:24" ht="18.75">
      <c r="A254" s="102" t="s">
        <v>990</v>
      </c>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row>
    <row r="256" spans="1:24">
      <c r="A256" s="103" t="s">
        <v>169</v>
      </c>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row>
    <row r="257" spans="1:24">
      <c r="A257" s="43"/>
      <c r="B257" s="43"/>
      <c r="C257" s="43"/>
      <c r="D257" s="43"/>
      <c r="E257" s="43"/>
      <c r="F257" s="43"/>
      <c r="G257" s="43"/>
      <c r="H257" s="43"/>
      <c r="I257" s="43"/>
      <c r="J257" s="43"/>
      <c r="K257" s="43"/>
      <c r="L257" s="43"/>
      <c r="M257" s="43"/>
      <c r="N257" s="43"/>
      <c r="O257" s="43"/>
      <c r="P257" s="43"/>
      <c r="Q257" s="43"/>
      <c r="R257" s="43"/>
      <c r="S257" s="43"/>
      <c r="T257" s="43"/>
      <c r="U257" s="43"/>
      <c r="V257" s="43"/>
      <c r="W257" s="43"/>
    </row>
    <row r="258" spans="1:24" ht="18.75">
      <c r="A258" s="104" t="s">
        <v>1152</v>
      </c>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row>
    <row r="259" spans="1:24" ht="18.75">
      <c r="A259" s="104" t="s">
        <v>989</v>
      </c>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row>
    <row r="260" spans="1:24" ht="18.75">
      <c r="A260" s="105" t="s">
        <v>1058</v>
      </c>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row>
    <row r="261" spans="1:24" ht="18.75">
      <c r="A261" s="50"/>
      <c r="B261" s="50"/>
      <c r="C261" s="50"/>
      <c r="D261" s="50"/>
      <c r="E261" s="50"/>
      <c r="F261" s="50"/>
      <c r="G261" s="50"/>
      <c r="H261" s="50"/>
      <c r="I261" s="50"/>
      <c r="J261" s="50"/>
      <c r="K261" s="50"/>
      <c r="L261" s="50"/>
      <c r="M261" s="50"/>
      <c r="N261" s="50"/>
      <c r="O261" s="50"/>
      <c r="P261" s="50"/>
      <c r="Q261" s="50"/>
      <c r="R261" s="50"/>
      <c r="S261" s="50"/>
      <c r="T261" s="50"/>
      <c r="U261" s="50"/>
      <c r="V261" s="50"/>
    </row>
    <row r="262" spans="1:24">
      <c r="A262" s="10"/>
      <c r="B262" s="10"/>
      <c r="C262" s="10"/>
      <c r="D262" s="10"/>
      <c r="E262" s="10"/>
      <c r="F262" s="10"/>
      <c r="G262" s="10"/>
      <c r="H262" s="10"/>
      <c r="I262" s="10"/>
      <c r="J262" s="10"/>
      <c r="K262" s="10"/>
      <c r="L262" s="10"/>
      <c r="M262" s="10"/>
      <c r="N262" s="10"/>
      <c r="O262" s="10"/>
      <c r="P262" s="10"/>
      <c r="Q262" s="10"/>
      <c r="R262" s="10"/>
      <c r="S262" s="10"/>
      <c r="T262" s="10"/>
    </row>
    <row r="263" spans="1:24" ht="18.75">
      <c r="A263" s="106" t="s">
        <v>992</v>
      </c>
      <c r="B263" s="106"/>
      <c r="C263" s="47"/>
      <c r="D263" s="47"/>
      <c r="E263" s="47"/>
      <c r="F263" s="47"/>
      <c r="G263" s="47"/>
      <c r="H263" s="47"/>
      <c r="I263" s="47"/>
      <c r="J263" s="47"/>
      <c r="K263" s="47"/>
      <c r="L263" s="47"/>
      <c r="M263" s="47"/>
      <c r="N263" s="47"/>
      <c r="O263" s="47"/>
      <c r="P263" s="47"/>
      <c r="Q263" s="47"/>
      <c r="R263" s="47"/>
      <c r="S263" s="47"/>
      <c r="T263" s="47"/>
    </row>
    <row r="264" spans="1:24" ht="18.75">
      <c r="A264" s="106" t="s">
        <v>993</v>
      </c>
      <c r="B264" s="106"/>
      <c r="C264" s="42"/>
      <c r="D264" s="42"/>
      <c r="E264" s="42"/>
      <c r="F264" s="42"/>
      <c r="G264" s="42"/>
      <c r="H264" s="42"/>
      <c r="I264" s="42"/>
      <c r="J264" s="42"/>
      <c r="K264" s="42"/>
      <c r="L264" s="42"/>
      <c r="M264" s="42"/>
      <c r="N264" s="42"/>
      <c r="O264" s="42"/>
      <c r="P264" s="42"/>
      <c r="Q264" s="42"/>
      <c r="R264" s="42"/>
      <c r="S264" s="42"/>
      <c r="T264" s="42"/>
    </row>
    <row r="265" spans="1:24" ht="18.75">
      <c r="A265" s="106"/>
      <c r="B265" s="106"/>
      <c r="D265" s="47"/>
      <c r="E265" s="47"/>
      <c r="F265" s="47"/>
      <c r="G265" s="47"/>
      <c r="H265" s="47"/>
      <c r="I265" s="47"/>
      <c r="J265" s="47"/>
      <c r="K265" s="47"/>
      <c r="L265" s="47"/>
      <c r="M265" s="47"/>
      <c r="N265" s="47"/>
      <c r="O265" s="47"/>
      <c r="P265" s="47"/>
      <c r="Q265" s="47"/>
      <c r="R265" s="47"/>
      <c r="S265" s="47"/>
      <c r="T265" s="47"/>
    </row>
    <row r="266" spans="1:24" ht="18.75">
      <c r="A266" s="107" t="s">
        <v>183</v>
      </c>
      <c r="B266" s="107"/>
      <c r="C266" s="107"/>
      <c r="D266" s="107"/>
      <c r="E266" s="107"/>
      <c r="F266" s="107"/>
      <c r="G266" s="107"/>
      <c r="H266" s="107"/>
      <c r="I266" s="107"/>
      <c r="J266" s="107"/>
      <c r="K266" s="107"/>
      <c r="L266" s="107"/>
      <c r="M266" s="107"/>
      <c r="N266" s="107"/>
      <c r="O266" s="107"/>
      <c r="P266" s="129" t="s">
        <v>292</v>
      </c>
      <c r="Q266" s="129"/>
      <c r="R266" s="129"/>
      <c r="S266" s="129"/>
      <c r="T266" s="129"/>
      <c r="U266" s="129"/>
      <c r="V266" s="129"/>
    </row>
    <row r="267" spans="1:24">
      <c r="A267" s="28"/>
      <c r="B267" s="28"/>
      <c r="C267" s="28"/>
      <c r="D267" s="28"/>
      <c r="E267" s="28"/>
      <c r="F267" s="28"/>
      <c r="G267" s="28"/>
      <c r="H267" s="28"/>
      <c r="I267" s="28"/>
      <c r="J267" s="28"/>
      <c r="K267" s="28"/>
      <c r="L267" s="28"/>
      <c r="M267" s="28"/>
      <c r="N267" s="28"/>
      <c r="O267" s="28"/>
      <c r="P267" s="28"/>
      <c r="Q267" s="28"/>
      <c r="R267" s="28"/>
      <c r="S267" s="28"/>
      <c r="T267" s="28"/>
    </row>
    <row r="268" spans="1:24" ht="24" customHeight="1">
      <c r="A268" s="117" t="s">
        <v>170</v>
      </c>
      <c r="B268" s="117"/>
      <c r="C268" s="117"/>
      <c r="D268" s="117"/>
      <c r="E268" s="117"/>
      <c r="F268" s="117"/>
      <c r="G268" s="117"/>
      <c r="H268" s="117"/>
      <c r="I268" s="117"/>
      <c r="J268" s="117"/>
      <c r="K268" s="117"/>
      <c r="L268" s="117"/>
      <c r="M268" s="117"/>
      <c r="N268" s="117"/>
      <c r="O268" s="117"/>
      <c r="P268" s="117"/>
      <c r="Q268" s="117"/>
      <c r="R268" s="117"/>
      <c r="S268" s="117"/>
      <c r="T268" s="126" t="s">
        <v>178</v>
      </c>
      <c r="U268" s="101" t="s">
        <v>284</v>
      </c>
      <c r="V268" s="101" t="s">
        <v>288</v>
      </c>
      <c r="W268" s="101" t="s">
        <v>1006</v>
      </c>
    </row>
    <row r="269" spans="1:24" ht="66" customHeight="1">
      <c r="A269" s="101" t="s">
        <v>171</v>
      </c>
      <c r="B269" s="117" t="s">
        <v>172</v>
      </c>
      <c r="C269" s="101" t="s">
        <v>173</v>
      </c>
      <c r="D269" s="101" t="s">
        <v>174</v>
      </c>
      <c r="E269" s="101"/>
      <c r="F269" s="101" t="s">
        <v>175</v>
      </c>
      <c r="G269" s="101"/>
      <c r="H269" s="101" t="s">
        <v>176</v>
      </c>
      <c r="I269" s="101"/>
      <c r="J269" s="101" t="s">
        <v>994</v>
      </c>
      <c r="K269" s="101"/>
      <c r="L269" s="175" t="s">
        <v>995</v>
      </c>
      <c r="M269" s="176"/>
      <c r="N269" s="175" t="s">
        <v>996</v>
      </c>
      <c r="O269" s="176"/>
      <c r="P269" s="101" t="s">
        <v>7</v>
      </c>
      <c r="Q269" s="101"/>
      <c r="R269" s="101" t="s">
        <v>177</v>
      </c>
      <c r="S269" s="101"/>
      <c r="T269" s="127"/>
      <c r="U269" s="101"/>
      <c r="V269" s="101"/>
      <c r="W269" s="101"/>
    </row>
    <row r="270" spans="1:24" ht="16.5">
      <c r="A270" s="101"/>
      <c r="B270" s="117"/>
      <c r="C270" s="101"/>
      <c r="D270" s="49" t="s">
        <v>179</v>
      </c>
      <c r="E270" s="51" t="s">
        <v>3</v>
      </c>
      <c r="F270" s="49" t="s">
        <v>179</v>
      </c>
      <c r="G270" s="51" t="s">
        <v>3</v>
      </c>
      <c r="H270" s="49" t="s">
        <v>179</v>
      </c>
      <c r="I270" s="51" t="s">
        <v>3</v>
      </c>
      <c r="J270" s="49" t="s">
        <v>179</v>
      </c>
      <c r="K270" s="51" t="s">
        <v>3</v>
      </c>
      <c r="L270" s="49" t="s">
        <v>179</v>
      </c>
      <c r="M270" s="51" t="s">
        <v>3</v>
      </c>
      <c r="N270" s="49" t="s">
        <v>179</v>
      </c>
      <c r="O270" s="51" t="s">
        <v>3</v>
      </c>
      <c r="P270" s="49" t="s">
        <v>179</v>
      </c>
      <c r="Q270" s="51" t="s">
        <v>3</v>
      </c>
      <c r="R270" s="49" t="s">
        <v>179</v>
      </c>
      <c r="S270" s="51" t="s">
        <v>3</v>
      </c>
      <c r="T270" s="128"/>
      <c r="U270" s="101"/>
      <c r="V270" s="101"/>
      <c r="W270" s="101"/>
    </row>
    <row r="271" spans="1:24" ht="18.75">
      <c r="A271" s="27">
        <v>1</v>
      </c>
      <c r="B271" s="77" t="s">
        <v>1160</v>
      </c>
      <c r="C271" s="27">
        <v>14</v>
      </c>
      <c r="D271" s="27" t="s">
        <v>1164</v>
      </c>
      <c r="E271" s="16">
        <f>IF((C271&lt;=7),VLOOKUP(D271,'7 лет'!$A$5:$B$78,2),IF((C271=8),VLOOKUP(D271,'8 лет'!$A$5:$B$78,2),IF((C271=9),VLOOKUP(D271,'9 лет'!$A$5:$B$78,2),IF((C271=10),VLOOKUP(D271,'10 лет'!$A$5:$B$78,2),IF((C271=11),VLOOKUP(D271,'11 лет'!$A$5:$B$78,2),IF((C271=12),VLOOKUP(D271,'12 лет'!$A$5:$B$78,2),IF((C271=13),VLOOKUP(D271,'13 лет'!$A$5:$B$78,2),IF((C271=14),VLOOKUP(D271,'14 лет'!$A$5:$B$78,2),IF((C271=15),VLOOKUP(D271,'15 лет'!$A$5:$B$78,2),IF((C271=16),VLOOKUP(D271,'16 лет'!$A$5:$B$78,2),IF((C271=17),VLOOKUP(D271,'17 лет'!$A$5:$B$78,2))))))))))))</f>
        <v>27</v>
      </c>
      <c r="F271" s="27">
        <v>225</v>
      </c>
      <c r="G271" s="16">
        <f>IF((C271&lt;=7),VLOOKUP(F271,'7 лет'!$C$5:$D$79,2),IF((C271=8),VLOOKUP(F271,'8 лет'!$C$5:$D$79,2),IF((C271=9),VLOOKUP(F271,'9 лет'!$C$5:$D$79,2),IF((C271=10),VLOOKUP(F271,'10 лет'!$C$5:$D$79,2),IF((C271=11),VLOOKUP(F271,'11 лет'!$C$5:$D$79,2),IF((C271=12),VLOOKUP(F271,'12 лет'!$C$5:$D$79,2),IF((C271=13),VLOOKUP(F271,'13 лет'!$C$5:$D$79,2),IF((C271=14),VLOOKUP(F271,'14 лет'!$C$5:$D$79,2),IF((C271=15),VLOOKUP(F271,'15 лет'!$C$5:$D$79,2),IF((C271=16),VLOOKUP(F271,'16 лет'!$C$5:$D$79,2),IF((C271=17),VLOOKUP(F271,'17 лет'!$C$5:$D$79,2))))))))))))</f>
        <v>45</v>
      </c>
      <c r="H271" s="27">
        <v>25</v>
      </c>
      <c r="I271" s="16">
        <f>IF((C271&lt;=7),VLOOKUP(H271,'7 лет'!$E$5:$F$79,2),IF((C271=8),VLOOKUP(H271,'8 лет'!$E$5:$F$79,2),IF((C271=9),VLOOKUP(H271,'9 лет'!$E$5:$F$79,2),IF((C271=10),VLOOKUP(H271,'10 лет'!$E$5:$F$79,2),IF((C271=11),VLOOKUP(H271,'11 лет'!$E$5:$F$79,2),IF((C271=12),VLOOKUP(H271,'12 лет'!$E$5:$F$79,2),IF((C271=13),VLOOKUP(H271,'13 лет'!$E$5:$F$79,2),IF((C271=14),VLOOKUP(H271,'14 лет'!$E$5:$F$79,2),IF((C271=15),VLOOKUP(H271,'15 лет'!$E$5:$F$79,2),IF((C271=16),VLOOKUP(H271,'16 лет'!$E$5:$F$79,2),IF((C271=17),VLOOKUP(H271,'17 лет'!$E$5:$F$79,2))))))))))))</f>
        <v>24</v>
      </c>
      <c r="J271" s="27">
        <v>4.9000000000000004</v>
      </c>
      <c r="K271" s="16">
        <f>IF((C271&lt;=7),VLOOKUP(J271,'7 лет'!$G$5:$H$79,2),IF((C271=8),VLOOKUP(J271,'8 лет'!$G$5:$H$79,2),IF((C271=9),VLOOKUP(J271,'9 лет'!$G$5:$H$79,2),IF((C271=10),VLOOKUP(J271,'10 лет'!$G$5:$H$79,2),IF((C271=11),VLOOKUP(J271,'11 лет'!$G$5:$H$79,2),IF((C271=12),VLOOKUP(J271,'12 лет'!$G$5:$H$79,2),IF((C271=13),VLOOKUP(J271,'13 лет'!$G$5:$H$79,2),IF((C271=14),VLOOKUP(J271,'14 лет'!$G$5:$H$79,2),IF(C271&gt;=15,"0")))))))))</f>
        <v>45</v>
      </c>
      <c r="L271" s="27"/>
      <c r="M271" s="16">
        <f>IF((C271=12),VLOOKUP(L271,'12 лет'!$I$5:$J$81,2),IF((C271=13),VLOOKUP(L271,'13 лет'!$I$5:$J$81,2),IF((C271=14),VLOOKUP(L271,'14 лет'!$I$5:$J$80,2),IF((C271=15),VLOOKUP(L271,'15 лет'!$G$5:$H$82,2),IF((C271=16),VLOOKUP(L271,'16 лет'!$G$5:$H$81,2),IF((C271=17),VLOOKUP(L271,'17 лет'!$G$5:$H$81,2),IF(C271&lt;12,"0")))))))</f>
        <v>0</v>
      </c>
      <c r="N271" s="27"/>
      <c r="O271" s="16" t="str">
        <f>IF((C271=15),VLOOKUP(N271,'15 лет'!$I$5:$J$100,2),IF((C271=16),VLOOKUP(N271,'16 лет'!$I$5:$J$94,2),IF((C271=17),VLOOKUP(N271,'17 лет'!$I$5:$J$97,2),IF(C271&lt;15,"0"))))</f>
        <v>0</v>
      </c>
      <c r="P271" s="11">
        <v>10</v>
      </c>
      <c r="Q271" s="16">
        <f>IF((C271&lt;=7),VLOOKUP(P271,'7 лет'!$I$5:$J$79,2),IF((C271=8),VLOOKUP(P271,'8 лет'!$I$5:$J$79,2),IF((C271=9),VLOOKUP(P271,'9 лет'!$I$5:$J$79,2),IF((C271=10),VLOOKUP(P271,'10 лет'!$I$5:$J$79,2),IF((C271=11),VLOOKUP(P271,'11 лет'!$I$5:$J$79,2),IF((C271=12),VLOOKUP(P271,'12 лет'!$K$5:$L$79,2),IF((C271=13),VLOOKUP(P271,'13 лет'!$K$5:$L$79,2),IF((C271=14),VLOOKUP(P271,'14 лет'!$K$5:$L$79,2),IF((C271=15),VLOOKUP(P271,'15 лет'!$K$5:$L$79,2),IF((C271=16),VLOOKUP(P271,'16 лет'!$K$5:$L$79,2),IF((C271=17),VLOOKUP(P271,'17 лет'!$K$5:$L$79,2),)))))))))))</f>
        <v>30</v>
      </c>
      <c r="R271" s="27">
        <v>1</v>
      </c>
      <c r="S271" s="16">
        <f>IF((C271&lt;=7),VLOOKUP(R271,'7 лет'!$K$5:$L$79,2),IF((C271=8),VLOOKUP(R271,'8 лет'!$K$5:$L$79,2),IF((C271=9),VLOOKUP(R271,'9 лет'!$K$5:$L$79,2),IF((C271=10),VLOOKUP(R271,'10 лет'!$K$5:$L$79,2),IF((C271=11),VLOOKUP(R271,'11 лет'!$K$5:$L$79,2),IF((C271=12),VLOOKUP(R271,'12 лет'!$M$5:$N$79,2),IF((C271=13),VLOOKUP(R271,'13 лет'!$M$5:$N$79,2),IF((C271=14),VLOOKUP(R271,'14 лет'!$M$5:$N$79,2),IF((C271=15),VLOOKUP(R271,'15 лет'!$M$5:$N$79,2),IF((C271=16),VLOOKUP(R271,'16 лет'!$M$5:$N$79,2),IF((C271=17),VLOOKUP(R271,'17 лет'!$M$5:$N$79,2))))))))))))</f>
        <v>4</v>
      </c>
      <c r="T271" s="12">
        <f>SUM(E271+G271+I271+K271+M271+O271+Q271+S271)</f>
        <v>175</v>
      </c>
      <c r="U271" s="4">
        <f>'Личное первенство юноши'!U34</f>
        <v>6</v>
      </c>
      <c r="V271" s="108">
        <v>1</v>
      </c>
      <c r="W271" s="98">
        <f>+SUM(V271*2)</f>
        <v>2</v>
      </c>
      <c r="X271" t="str">
        <f>P266</f>
        <v>Субъект РФ 8</v>
      </c>
    </row>
    <row r="272" spans="1:24" ht="18.75">
      <c r="A272" s="27">
        <v>2</v>
      </c>
      <c r="B272" s="77" t="s">
        <v>1158</v>
      </c>
      <c r="C272" s="27">
        <v>14</v>
      </c>
      <c r="D272" s="27" t="s">
        <v>1165</v>
      </c>
      <c r="E272" s="16">
        <f>IF((C272&lt;=7),VLOOKUP(D272,'7 лет'!$A$5:$B$78,2),IF((C272=8),VLOOKUP(D272,'8 лет'!$A$5:$B$78,2),IF((C272=9),VLOOKUP(D272,'9 лет'!$A$5:$B$78,2),IF((C272=10),VLOOKUP(D272,'10 лет'!$A$5:$B$78,2),IF((C272=11),VLOOKUP(D272,'11 лет'!$A$5:$B$78,2),IF((C272=12),VLOOKUP(D272,'12 лет'!$A$5:$B$78,2),IF((C272=13),VLOOKUP(D272,'13 лет'!$A$5:$B$78,2),IF((C272=14),VLOOKUP(D272,'14 лет'!$A$5:$B$78,2),IF((C272=15),VLOOKUP(D272,'15 лет'!$A$5:$B$78,2),IF((C272=16),VLOOKUP(D272,'16 лет'!$A$5:$B$78,2),IF((C272=17),VLOOKUP(D272,'17 лет'!$A$5:$B$78,2))))))))))))</f>
        <v>27</v>
      </c>
      <c r="F272" s="27">
        <v>256</v>
      </c>
      <c r="G272" s="16">
        <f>IF((C272&lt;=7),VLOOKUP(F272,'7 лет'!$C$5:$D$79,2),IF((C272=8),VLOOKUP(F272,'8 лет'!$C$5:$D$79,2),IF((C272=9),VLOOKUP(F272,'9 лет'!$C$5:$D$79,2),IF((C272=10),VLOOKUP(F272,'10 лет'!$C$5:$D$79,2),IF((C272=11),VLOOKUP(F272,'11 лет'!$C$5:$D$79,2),IF((C272=12),VLOOKUP(F272,'12 лет'!$C$5:$D$79,2),IF((C272=13),VLOOKUP(F272,'13 лет'!$C$5:$D$79,2),IF((C272=14),VLOOKUP(F272,'14 лет'!$C$5:$D$79,2),IF((C272=15),VLOOKUP(F272,'15 лет'!$C$5:$D$79,2),IF((C272=16),VLOOKUP(F272,'16 лет'!$C$5:$D$79,2),IF((C272=17),VLOOKUP(F272,'17 лет'!$C$5:$D$79,2))))))))))))</f>
        <v>65</v>
      </c>
      <c r="H272" s="27">
        <v>30</v>
      </c>
      <c r="I272" s="16">
        <f>IF((C272&lt;=7),VLOOKUP(H272,'7 лет'!$E$5:$F$79,2),IF((C272=8),VLOOKUP(H272,'8 лет'!$E$5:$F$79,2),IF((C272=9),VLOOKUP(H272,'9 лет'!$E$5:$F$79,2),IF((C272=10),VLOOKUP(H272,'10 лет'!$E$5:$F$79,2),IF((C272=11),VLOOKUP(H272,'11 лет'!$E$5:$F$79,2),IF((C272=12),VLOOKUP(H272,'12 лет'!$E$5:$F$79,2),IF((C272=13),VLOOKUP(H272,'13 лет'!$E$5:$F$79,2),IF((C272=14),VLOOKUP(H272,'14 лет'!$E$5:$F$79,2),IF((C272=15),VLOOKUP(H272,'15 лет'!$E$5:$F$79,2),IF((C272=16),VLOOKUP(H272,'16 лет'!$E$5:$F$79,2),IF((C272=17),VLOOKUP(H272,'17 лет'!$E$5:$F$79,2))))))))))))</f>
        <v>34</v>
      </c>
      <c r="J272" s="27">
        <v>4.5999999999999996</v>
      </c>
      <c r="K272" s="16">
        <f>IF((C272&lt;=7),VLOOKUP(J272,'7 лет'!$G$5:$H$79,2),IF((C272=8),VLOOKUP(J272,'8 лет'!$G$5:$H$79,2),IF((C272=9),VLOOKUP(J272,'9 лет'!$G$5:$H$79,2),IF((C272=10),VLOOKUP(J272,'10 лет'!$G$5:$H$79,2),IF((C272=11),VLOOKUP(J272,'11 лет'!$G$5:$H$79,2),IF((C272=12),VLOOKUP(J272,'12 лет'!$G$5:$H$79,2),IF((C272=13),VLOOKUP(J272,'13 лет'!$G$5:$H$79,2),IF((C272=14),VLOOKUP(J272,'14 лет'!$G$5:$H$79,2),IF(C272&gt;=15,"0")))))))))</f>
        <v>58</v>
      </c>
      <c r="L272" s="27"/>
      <c r="M272" s="16">
        <f>IF((C272=12),VLOOKUP(L272,'12 лет'!$I$5:$J$81,2),IF((C272=13),VLOOKUP(L272,'13 лет'!$I$5:$J$81,2),IF((C272=14),VLOOKUP(L272,'14 лет'!$I$5:$J$80,2),IF((C272=15),VLOOKUP(L272,'15 лет'!$G$5:$H$82,2),IF((C272=16),VLOOKUP(L272,'16 лет'!$G$5:$H$81,2),IF((C272=17),VLOOKUP(L272,'17 лет'!$G$5:$H$81,2),IF(C272&lt;12,"0")))))))</f>
        <v>0</v>
      </c>
      <c r="N272" s="27"/>
      <c r="O272" s="16" t="str">
        <f>IF((C272=15),VLOOKUP(N272,'15 лет'!$I$5:$J$100,2),IF((C272=16),VLOOKUP(N272,'16 лет'!$I$5:$J$94,2),IF((C272=17),VLOOKUP(N272,'17 лет'!$I$5:$J$97,2),IF(C272&lt;15,"0"))))</f>
        <v>0</v>
      </c>
      <c r="P272" s="11">
        <v>2</v>
      </c>
      <c r="Q272" s="16">
        <f>IF((C272&lt;=7),VLOOKUP(P272,'7 лет'!$I$5:$J$79,2),IF((C272=8),VLOOKUP(P272,'8 лет'!$I$5:$J$79,2),IF((C272=9),VLOOKUP(P272,'9 лет'!$I$5:$J$79,2),IF((C272=10),VLOOKUP(P272,'10 лет'!$I$5:$J$79,2),IF((C272=11),VLOOKUP(P272,'11 лет'!$I$5:$J$79,2),IF((C272=12),VLOOKUP(P272,'12 лет'!$K$5:$L$79,2),IF((C272=13),VLOOKUP(P272,'13 лет'!$K$5:$L$79,2),IF((C272=14),VLOOKUP(P272,'14 лет'!$K$5:$L$79,2),IF((C272=15),VLOOKUP(P272,'15 лет'!$K$5:$L$79,2),IF((C272=16),VLOOKUP(P272,'16 лет'!$K$5:$L$79,2),IF((C272=17),VLOOKUP(P272,'17 лет'!$K$5:$L$79,2),)))))))))))</f>
        <v>14</v>
      </c>
      <c r="R272" s="27">
        <v>14</v>
      </c>
      <c r="S272" s="16">
        <f>IF((C272&lt;=7),VLOOKUP(R272,'7 лет'!$K$5:$L$79,2),IF((C272=8),VLOOKUP(R272,'8 лет'!$K$5:$L$79,2),IF((C272=9),VLOOKUP(R272,'9 лет'!$K$5:$L$79,2),IF((C272=10),VLOOKUP(R272,'10 лет'!$K$5:$L$79,2),IF((C272=11),VLOOKUP(R272,'11 лет'!$K$5:$L$79,2),IF((C272=12),VLOOKUP(R272,'12 лет'!$M$5:$N$79,2),IF((C272=13),VLOOKUP(R272,'13 лет'!$M$5:$N$79,2),IF((C272=14),VLOOKUP(R272,'14 лет'!$M$5:$N$79,2),IF((C272=15),VLOOKUP(R272,'15 лет'!$M$5:$N$79,2),IF((C272=16),VLOOKUP(R272,'16 лет'!$M$5:$N$79,2),IF((C272=17),VLOOKUP(R272,'17 лет'!$M$5:$N$79,2))))))))))))</f>
        <v>50</v>
      </c>
      <c r="T272" s="12">
        <f>SUM(E272+G272+I272+K272+M272+O272+Q272+S272)</f>
        <v>248</v>
      </c>
      <c r="U272" s="4">
        <f>'Личное первенство юноши'!U35</f>
        <v>1</v>
      </c>
      <c r="V272" s="109"/>
      <c r="W272" s="99"/>
      <c r="X272" t="str">
        <f>P266</f>
        <v>Субъект РФ 8</v>
      </c>
    </row>
    <row r="273" spans="1:24" ht="18.75">
      <c r="A273" s="27">
        <v>3</v>
      </c>
      <c r="B273" s="77" t="s">
        <v>1161</v>
      </c>
      <c r="C273" s="27">
        <v>14</v>
      </c>
      <c r="D273" s="27" t="s">
        <v>1166</v>
      </c>
      <c r="E273" s="16">
        <f>IF((C273&lt;=7),VLOOKUP(D273,'7 лет'!$A$5:$B$78,2),IF((C273=8),VLOOKUP(D273,'8 лет'!$A$5:$B$78,2),IF((C273=9),VLOOKUP(D273,'9 лет'!$A$5:$B$78,2),IF((C273=10),VLOOKUP(D273,'10 лет'!$A$5:$B$78,2),IF((C273=11),VLOOKUP(D273,'11 лет'!$A$5:$B$78,2),IF((C273=12),VLOOKUP(D273,'12 лет'!$A$5:$B$78,2),IF((C273=13),VLOOKUP(D273,'13 лет'!$A$5:$B$78,2),IF((C273=14),VLOOKUP(D273,'14 лет'!$A$5:$B$78,2),IF((C273=15),VLOOKUP(D273,'15 лет'!$A$5:$B$78,2),IF((C273=16),VLOOKUP(D273,'16 лет'!$A$5:$B$78,2),IF((C273=17),VLOOKUP(D273,'17 лет'!$A$5:$B$78,2))))))))))))</f>
        <v>27</v>
      </c>
      <c r="F273" s="27">
        <v>180</v>
      </c>
      <c r="G273" s="16">
        <f>IF((C273&lt;=7),VLOOKUP(F273,'7 лет'!$C$5:$D$79,2),IF((C273=8),VLOOKUP(F273,'8 лет'!$C$5:$D$79,2),IF((C273=9),VLOOKUP(F273,'9 лет'!$C$5:$D$79,2),IF((C273=10),VLOOKUP(F273,'10 лет'!$C$5:$D$79,2),IF((C273=11),VLOOKUP(F273,'11 лет'!$C$5:$D$79,2),IF((C273=12),VLOOKUP(F273,'12 лет'!$C$5:$D$79,2),IF((C273=13),VLOOKUP(F273,'13 лет'!$C$5:$D$79,2),IF((C273=14),VLOOKUP(F273,'14 лет'!$C$5:$D$79,2),IF((C273=15),VLOOKUP(F273,'15 лет'!$C$5:$D$79,2),IF((C273=16),VLOOKUP(F273,'16 лет'!$C$5:$D$79,2),IF((C273=17),VLOOKUP(F273,'17 лет'!$C$5:$D$79,2))))))))))))</f>
        <v>13</v>
      </c>
      <c r="H273" s="27">
        <v>23</v>
      </c>
      <c r="I273" s="16">
        <f>IF((C273&lt;=7),VLOOKUP(H273,'7 лет'!$E$5:$F$79,2),IF((C273=8),VLOOKUP(H273,'8 лет'!$E$5:$F$79,2),IF((C273=9),VLOOKUP(H273,'9 лет'!$E$5:$F$79,2),IF((C273=10),VLOOKUP(H273,'10 лет'!$E$5:$F$79,2),IF((C273=11),VLOOKUP(H273,'11 лет'!$E$5:$F$79,2),IF((C273=12),VLOOKUP(H273,'12 лет'!$E$5:$F$79,2),IF((C273=13),VLOOKUP(H273,'13 лет'!$E$5:$F$79,2),IF((C273=14),VLOOKUP(H273,'14 лет'!$E$5:$F$79,2),IF((C273=15),VLOOKUP(H273,'15 лет'!$E$5:$F$79,2),IF((C273=16),VLOOKUP(H273,'16 лет'!$E$5:$F$79,2),IF((C273=17),VLOOKUP(H273,'17 лет'!$E$5:$F$79,2))))))))))))</f>
        <v>20</v>
      </c>
      <c r="J273" s="27">
        <v>5</v>
      </c>
      <c r="K273" s="16">
        <f>IF((C273&lt;=7),VLOOKUP(J273,'7 лет'!$G$5:$H$79,2),IF((C273=8),VLOOKUP(J273,'8 лет'!$G$5:$H$79,2),IF((C273=9),VLOOKUP(J273,'9 лет'!$G$5:$H$79,2),IF((C273=10),VLOOKUP(J273,'10 лет'!$G$5:$H$79,2),IF((C273=11),VLOOKUP(J273,'11 лет'!$G$5:$H$79,2),IF((C273=12),VLOOKUP(J273,'12 лет'!$G$5:$H$79,2),IF((C273=13),VLOOKUP(J273,'13 лет'!$G$5:$H$79,2),IF((C273=14),VLOOKUP(J273,'14 лет'!$G$5:$H$79,2),IF(C273&gt;=15,"0")))))))))</f>
        <v>40</v>
      </c>
      <c r="L273" s="27"/>
      <c r="M273" s="16">
        <f>IF((C273=12),VLOOKUP(L273,'12 лет'!$I$5:$J$81,2),IF((C273=13),VLOOKUP(L273,'13 лет'!$I$5:$J$81,2),IF((C273=14),VLOOKUP(L273,'14 лет'!$I$5:$J$80,2),IF((C273=15),VLOOKUP(L273,'15 лет'!$G$5:$H$82,2),IF((C273=16),VLOOKUP(L273,'16 лет'!$G$5:$H$81,2),IF((C273=17),VLOOKUP(L273,'17 лет'!$G$5:$H$81,2),IF(C273&lt;12,"0")))))))</f>
        <v>0</v>
      </c>
      <c r="N273" s="27"/>
      <c r="O273" s="16" t="str">
        <f>IF((C273=15),VLOOKUP(N273,'15 лет'!$I$5:$J$100,2),IF((C273=16),VLOOKUP(N273,'16 лет'!$I$5:$J$94,2),IF((C273=17),VLOOKUP(N273,'17 лет'!$I$5:$J$97,2),IF(C273&lt;15,"0"))))</f>
        <v>0</v>
      </c>
      <c r="P273" s="11">
        <v>10</v>
      </c>
      <c r="Q273" s="16">
        <f>IF((C273&lt;=7),VLOOKUP(P273,'7 лет'!$I$5:$J$79,2),IF((C273=8),VLOOKUP(P273,'8 лет'!$I$5:$J$79,2),IF((C273=9),VLOOKUP(P273,'9 лет'!$I$5:$J$79,2),IF((C273=10),VLOOKUP(P273,'10 лет'!$I$5:$J$79,2),IF((C273=11),VLOOKUP(P273,'11 лет'!$I$5:$J$79,2),IF((C273=12),VLOOKUP(P273,'12 лет'!$K$5:$L$79,2),IF((C273=13),VLOOKUP(P273,'13 лет'!$K$5:$L$79,2),IF((C273=14),VLOOKUP(P273,'14 лет'!$K$5:$L$79,2),IF((C273=15),VLOOKUP(P273,'15 лет'!$K$5:$L$79,2),IF((C273=16),VLOOKUP(P273,'16 лет'!$K$5:$L$79,2),IF((C273=17),VLOOKUP(P273,'17 лет'!$K$5:$L$79,2),)))))))))))</f>
        <v>30</v>
      </c>
      <c r="R273" s="27">
        <v>5</v>
      </c>
      <c r="S273" s="16">
        <f>IF((C273&lt;=7),VLOOKUP(R273,'7 лет'!$K$5:$L$79,2),IF((C273=8),VLOOKUP(R273,'8 лет'!$K$5:$L$79,2),IF((C273=9),VLOOKUP(R273,'9 лет'!$K$5:$L$79,2),IF((C273=10),VLOOKUP(R273,'10 лет'!$K$5:$L$79,2),IF((C273=11),VLOOKUP(R273,'11 лет'!$K$5:$L$79,2),IF((C273=12),VLOOKUP(R273,'12 лет'!$M$5:$N$79,2),IF((C273=13),VLOOKUP(R273,'13 лет'!$M$5:$N$79,2),IF((C273=14),VLOOKUP(R273,'14 лет'!$M$5:$N$79,2),IF((C273=15),VLOOKUP(R273,'15 лет'!$M$5:$N$79,2),IF((C273=16),VLOOKUP(R273,'16 лет'!$M$5:$N$79,2),IF((C273=17),VLOOKUP(R273,'17 лет'!$M$5:$N$79,2))))))))))))</f>
        <v>16</v>
      </c>
      <c r="T273" s="12">
        <f>SUM(E273+G273+I273+K273+M273+O273+Q273+S273)</f>
        <v>146</v>
      </c>
      <c r="U273" s="4">
        <f>'Личное первенство юноши'!U36</f>
        <v>14</v>
      </c>
      <c r="V273" s="109"/>
      <c r="W273" s="99"/>
      <c r="X273" t="str">
        <f>P266</f>
        <v>Субъект РФ 8</v>
      </c>
    </row>
    <row r="274" spans="1:24" ht="18.75">
      <c r="A274" s="111"/>
      <c r="B274" s="112"/>
      <c r="C274" s="112"/>
      <c r="D274" s="112"/>
      <c r="E274" s="112"/>
      <c r="F274" s="112"/>
      <c r="G274" s="112"/>
      <c r="H274" s="112"/>
      <c r="I274" s="112"/>
      <c r="J274" s="112"/>
      <c r="K274" s="112"/>
      <c r="L274" s="112"/>
      <c r="M274" s="112"/>
      <c r="N274" s="112"/>
      <c r="O274" s="112"/>
      <c r="P274" s="115" t="s">
        <v>285</v>
      </c>
      <c r="Q274" s="115"/>
      <c r="R274" s="115"/>
      <c r="S274" s="116"/>
      <c r="T274" s="113">
        <f ca="1">SUMPRODUCT(LARGE($T$271:$T$273,ROW(INDIRECT("T1:T"&amp;Z17))))</f>
        <v>423</v>
      </c>
      <c r="U274" s="114"/>
      <c r="V274" s="109"/>
      <c r="W274" s="99"/>
    </row>
    <row r="275" spans="1:24" ht="24.75" customHeight="1">
      <c r="A275" s="123" t="s">
        <v>180</v>
      </c>
      <c r="B275" s="124"/>
      <c r="C275" s="124"/>
      <c r="D275" s="124"/>
      <c r="E275" s="124"/>
      <c r="F275" s="124"/>
      <c r="G275" s="124"/>
      <c r="H275" s="124"/>
      <c r="I275" s="124"/>
      <c r="J275" s="124"/>
      <c r="K275" s="124"/>
      <c r="L275" s="124"/>
      <c r="M275" s="124"/>
      <c r="N275" s="124"/>
      <c r="O275" s="124"/>
      <c r="P275" s="124"/>
      <c r="Q275" s="124"/>
      <c r="R275" s="124"/>
      <c r="S275" s="124"/>
      <c r="T275" s="124"/>
      <c r="U275" s="125"/>
      <c r="V275" s="109"/>
      <c r="W275" s="99"/>
    </row>
    <row r="276" spans="1:24" ht="18.75">
      <c r="A276" s="27">
        <v>1</v>
      </c>
      <c r="B276" s="180" t="s">
        <v>1162</v>
      </c>
      <c r="C276" s="27">
        <v>15</v>
      </c>
      <c r="D276" s="27" t="s">
        <v>1167</v>
      </c>
      <c r="E276" s="16">
        <f>IF((C276&lt;=7),VLOOKUP(D276,'7 лет'!$M$5:$N$78,2),IF((C276=8),VLOOKUP(D276,'8 лет'!$M$5:$N$78,2),IF((C276=9),VLOOKUP(D276,'9 лет'!$M$5:$N$78,2),IF((C276=10),VLOOKUP(D276,'10 лет'!$M$5:$N$78,2),IF((C276=11),VLOOKUP(D276,'11 лет'!$M$5:$N$78,2),IF((C276=12),VLOOKUP(D276,'12 лет'!$O$5:$P$78,2),IF((C276=13),VLOOKUP(D276,'13 лет'!$O$5:$P$78,2),IF((C276=14),VLOOKUP(D276,'14 лет'!$O$5:$P$78,2),IF((C276=15),VLOOKUP(D276,'15 лет'!$O$5:$P$78,2),IF((C276=16),VLOOKUP(D276,'16 лет'!$O$5:$P$78,2),IF((C276=17),VLOOKUP(D276,'17 лет'!$O$5:$P$78,2))))))))))))</f>
        <v>42</v>
      </c>
      <c r="F276" s="27">
        <v>190</v>
      </c>
      <c r="G276" s="16">
        <f>IF((C276&lt;=7),VLOOKUP(F276,'7 лет'!$O$5:$P$79,2),IF((C276=8),VLOOKUP(F276,'8 лет'!$O$5:$P$79,2),IF((C276=9),VLOOKUP(F276,'9 лет'!$O$5:$P$79,2),IF((C276=10),VLOOKUP(F276,'10 лет'!$O$5:$P$79,2),IF((C276=11),VLOOKUP(F276,'11 лет'!$O$5:$P$79,2),IF((C276=12),VLOOKUP(F276,'12 лет'!$Q$5:$R$79,2),IF((C276=13),VLOOKUP(F276,'13 лет'!$Q$5:$R$79,2),IF((C276=14),VLOOKUP(F276,'14 лет'!$Q$5:$R$79,2),IF((C276=15),VLOOKUP(F276,'15 лет'!$Q$5:$R$79,2),IF((C276=16),VLOOKUP(F276,'16 лет'!$Q$5:$R$79,2),IF((C276=17),VLOOKUP(F276,'17 лет'!$Q$5:$R$79,2))))))))))))</f>
        <v>33</v>
      </c>
      <c r="H276" s="27">
        <v>22</v>
      </c>
      <c r="I276" s="16">
        <f>IF((C276&lt;=7),VLOOKUP(H276,'7 лет'!$Q$5:$R$79,2),IF((C276=8),VLOOKUP(H276,'8 лет'!$Q$5:$R$79,2),IF((C276=9),VLOOKUP(H276,'9 лет'!$Q$5:$R$79,2),IF((C276=10),VLOOKUP(H276,'10 лет'!$Q$5:$R$79,2),IF((C276=11),VLOOKUP(H276,'11 лет'!$Q$5:$R$79,2),IF((C276=12),VLOOKUP(H276,'12 лет'!$S$5:$T$79,2),IF((C276=13),VLOOKUP(H276,'13 лет'!$S$5:$T$79,2),IF((C276=14),VLOOKUP(H276,'14 лет'!$S$5:$T$79,2),IF((C276=15),VLOOKUP(H276,'15 лет'!$S$5:$T$79,2),IF((C276=16),VLOOKUP(H276,'16 лет'!$S$5:$T$79,2),IF((C276=17),VLOOKUP(H276,'17 лет'!$S$5:$T$79,2))))))))))))</f>
        <v>21</v>
      </c>
      <c r="J276" s="27"/>
      <c r="K276" s="16" t="str">
        <f>IF((C276&lt;=7),VLOOKUP(J276,'7 лет'!$S$5:$T$79,2),IF((C276=8),VLOOKUP(J276,'8 лет'!$S$5:$T$79,2),IF((C276=9),VLOOKUP(J276,'9 лет'!$S$5:$T$79,2),IF((C276=10),VLOOKUP(J276,'10 лет'!$S$5:$T$79,2),IF((C276=11),VLOOKUP(J276,'11 лет'!$S$5:$T$79,2),IF((C276=12),VLOOKUP(J276,'12 лет'!$U$5:$V$79,2),IF((C276=13),VLOOKUP(J276,'13 лет'!$U$5:$V$79,2),IF((C276=14),VLOOKUP(J276,'14 лет'!$U$5:$V$79,2),IF(C276&gt;=15,"0")))))))))</f>
        <v>0</v>
      </c>
      <c r="L276" s="27">
        <v>10</v>
      </c>
      <c r="M276" s="16">
        <f>IF((C276=12),VLOOKUP(L276,'12 лет'!$W$5:$X$85,2),IF((C276=13),VLOOKUP(L276,'13 лет'!$W$5:$X$84,2),IF((C276=14),VLOOKUP(L276,'14 лет'!$W$5:$X$82,2),IF((C276=15),VLOOKUP(L276,'15 лет'!$U$5:$V$82,2),IF((C276=16),VLOOKUP(L276,'16 лет'!$U$5:$V$78,2),IF((C276=17),VLOOKUP(L276,'17 лет'!$U$5:$V$78,2),IF(C276&lt;12,"0")))))))</f>
        <v>31</v>
      </c>
      <c r="N276" s="27"/>
      <c r="O276" s="16">
        <f>IF((C276=15),VLOOKUP(N276,'15 лет'!$W$5:$X$115,2),IF((C276=16),VLOOKUP(N276,'16 лет'!$W$5:$X$113,2),IF((C276=17),VLOOKUP(N276,'17 лет'!$W$5:$X$113,2),IF(C276&lt;15,"0"))))</f>
        <v>0</v>
      </c>
      <c r="P276" s="11">
        <v>24</v>
      </c>
      <c r="Q276" s="16">
        <f>IF((C276&lt;=7),VLOOKUP(P276,'7 лет'!$U$5:$V$79,2),IF((C276=8),VLOOKUP(P276,'8 лет'!$U$5:$V$79,2),IF((C276=9),VLOOKUP(P276,'9 лет'!$U$5:$V$79,2),IF((C276=10),VLOOKUP(P276,'10 лет'!$U$5:$V$79,2),IF((C276=11),VLOOKUP(P276,'11 лет'!$U$5:$V$79,2),IF((C276=12),VLOOKUP(P276,'12 лет'!$Y$5:$Z$79,2),IF((C276=13),VLOOKUP(P276,'13 лет'!$Y$5:$Z$79,2),IF((C276=14),VLOOKUP(P276,'14 лет'!$Y$5:$Z$79,2),IF((C276=15),VLOOKUP(P276,'15 лет'!$Y$5:$Z$79,2),IF((C276=16),VLOOKUP(P276,'16 лет'!$Y$5:$Z$79,2),IF((C276=17),VLOOKUP(P276,'17 лет'!$Y$5:$Z$79,2))))))))))))</f>
        <v>56</v>
      </c>
      <c r="R276" s="27">
        <v>18</v>
      </c>
      <c r="S276" s="16">
        <f>IF((C276&lt;=7),VLOOKUP(R276,'7 лет'!$W$5:$X$79,2),IF((C276=8),VLOOKUP(R276,'8 лет'!$W$5:$X$79,2),IF((C276=9),VLOOKUP(R276,'9 лет'!$W$5:$X$79,2),IF((C276=10),VLOOKUP(R276,'10 лет'!$W$5:$X$79,2),IF((C276=11),VLOOKUP(R276,'11 лет'!$W$5:$X$79,2),IF((C276=12),VLOOKUP(R276,'12 лет'!$AA$5:$AB$79,2),IF((C276=13),VLOOKUP(R276,'13 лет'!$AA$5:$AB$79,2),IF((C276=14),VLOOKUP(R276,'14 лет'!$AA$5:$AB$79,2),IF((C276=15),VLOOKUP(R276,'15 лет'!$AA$5:$AB$79,2),IF((C276=16),VLOOKUP(R276,'16 лет'!$AA$5:$AB$79,2),IF((C276=17),VLOOKUP(R276,'17 лет'!$AA$5:$AB$79,2))))))))))))</f>
        <v>22</v>
      </c>
      <c r="T276" s="13">
        <f>SUM(E276+G276+I276+K276+M276+O276+Q276+S276)</f>
        <v>205</v>
      </c>
      <c r="U276" s="4">
        <f>'Личное первенство девушки'!U34</f>
        <v>4</v>
      </c>
      <c r="V276" s="109"/>
      <c r="W276" s="99"/>
      <c r="X276" t="str">
        <f>P266</f>
        <v>Субъект РФ 8</v>
      </c>
    </row>
    <row r="277" spans="1:24" ht="18.75">
      <c r="A277" s="27">
        <v>2</v>
      </c>
      <c r="B277" s="77" t="s">
        <v>1163</v>
      </c>
      <c r="C277" s="27">
        <v>14</v>
      </c>
      <c r="D277" s="27" t="s">
        <v>1168</v>
      </c>
      <c r="E277" s="16">
        <f>IF((C277&lt;=7),VLOOKUP(D277,'7 лет'!$M$5:$N$78,2),IF((C277=8),VLOOKUP(D277,'8 лет'!$M$5:$N$78,2),IF((C277=9),VLOOKUP(D277,'9 лет'!$M$5:$N$78,2),IF((C277=10),VLOOKUP(D277,'10 лет'!$M$5:$N$78,2),IF((C277=11),VLOOKUP(D277,'11 лет'!$M$5:$N$78,2),IF((C277=12),VLOOKUP(D277,'12 лет'!$O$5:$P$78,2),IF((C277=13),VLOOKUP(D277,'13 лет'!$O$5:$P$78,2),IF((C277=14),VLOOKUP(D277,'14 лет'!$O$5:$P$78,2),IF((C277=15),VLOOKUP(D277,'15 лет'!$O$5:$P$78,2),IF((C277=16),VLOOKUP(D277,'16 лет'!$O$5:$P$78,2),IF((C277=17),VLOOKUP(D277,'17 лет'!$O$5:$P$78,2))))))))))))</f>
        <v>20</v>
      </c>
      <c r="F277" s="27">
        <v>180</v>
      </c>
      <c r="G277" s="16">
        <f>IF((C277&lt;=7),VLOOKUP(F277,'7 лет'!$O$5:$P$79,2),IF((C277=8),VLOOKUP(F277,'8 лет'!$O$5:$P$79,2),IF((C277=9),VLOOKUP(F277,'9 лет'!$O$5:$P$79,2),IF((C277=10),VLOOKUP(F277,'10 лет'!$O$5:$P$79,2),IF((C277=11),VLOOKUP(F277,'11 лет'!$O$5:$P$79,2),IF((C277=12),VLOOKUP(F277,'12 лет'!$Q$5:$R$79,2),IF((C277=13),VLOOKUP(F277,'13 лет'!$Q$5:$R$79,2),IF((C277=14),VLOOKUP(F277,'14 лет'!$Q$5:$R$79,2),IF((C277=15),VLOOKUP(F277,'15 лет'!$Q$5:$R$79,2),IF((C277=16),VLOOKUP(F277,'16 лет'!$Q$5:$R$79,2),IF((C277=17),VLOOKUP(F277,'17 лет'!$Q$5:$R$79,2))))))))))))</f>
        <v>28</v>
      </c>
      <c r="H277" s="27">
        <v>21</v>
      </c>
      <c r="I277" s="16">
        <f>IF((C277&lt;=7),VLOOKUP(H277,'7 лет'!$Q$5:$R$79,2),IF((C277=8),VLOOKUP(H277,'8 лет'!$Q$5:$R$79,2),IF((C277=9),VLOOKUP(H277,'9 лет'!$Q$5:$R$79,2),IF((C277=10),VLOOKUP(H277,'10 лет'!$Q$5:$R$79,2),IF((C277=11),VLOOKUP(H277,'11 лет'!$Q$5:$R$79,2),IF((C277=12),VLOOKUP(H277,'12 лет'!$S$5:$T$79,2),IF((C277=13),VLOOKUP(H277,'13 лет'!$S$5:$T$79,2),IF((C277=14),VLOOKUP(H277,'14 лет'!$S$5:$T$79,2),IF((C277=15),VLOOKUP(H277,'15 лет'!$S$5:$T$79,2),IF((C277=16),VLOOKUP(H277,'16 лет'!$S$5:$T$79,2),IF((C277=17),VLOOKUP(H277,'17 лет'!$S$5:$T$79,2))))))))))))</f>
        <v>21</v>
      </c>
      <c r="J277" s="27">
        <v>5.5</v>
      </c>
      <c r="K277" s="16">
        <f>IF((C277&lt;=7),VLOOKUP(J277,'7 лет'!$S$5:$T$79,2),IF((C277=8),VLOOKUP(J277,'8 лет'!$S$5:$T$79,2),IF((C277=9),VLOOKUP(J277,'9 лет'!$S$5:$T$79,2),IF((C277=10),VLOOKUP(J277,'10 лет'!$S$5:$T$79,2),IF((C277=11),VLOOKUP(J277,'11 лет'!$S$5:$T$79,2),IF((C277=12),VLOOKUP(J277,'12 лет'!$U$5:$V$79,2),IF((C277=13),VLOOKUP(J277,'13 лет'!$U$5:$V$79,2),IF((C277=14),VLOOKUP(J277,'14 лет'!$U$5:$V$79,2),IF(C277&gt;=15,"0")))))))))</f>
        <v>31</v>
      </c>
      <c r="L277" s="27"/>
      <c r="M277" s="16">
        <f>IF((C277=12),VLOOKUP(L277,'12 лет'!$W$5:$X$85,2),IF((C277=13),VLOOKUP(L277,'13 лет'!$W$5:$X$84,2),IF((C277=14),VLOOKUP(L277,'14 лет'!$W$5:$X$82,2),IF((C277=15),VLOOKUP(L277,'15 лет'!$U$5:$V$82,2),IF((C277=16),VLOOKUP(L277,'16 лет'!$U$5:$V$78,2),IF((C277=17),VLOOKUP(L277,'17 лет'!$U$5:$V$78,2),IF(C277&lt;12,"0")))))))</f>
        <v>0</v>
      </c>
      <c r="N277" s="27"/>
      <c r="O277" s="16" t="str">
        <f>IF((C277=15),VLOOKUP(N277,'15 лет'!$W$5:$X$115,2),IF((C277=16),VLOOKUP(N277,'16 лет'!$W$5:$X$113,2),IF((C277=17),VLOOKUP(N277,'17 лет'!$W$5:$X$113,2),IF(C277&lt;15,"0"))))</f>
        <v>0</v>
      </c>
      <c r="P277" s="11">
        <v>20</v>
      </c>
      <c r="Q277" s="16">
        <f>IF((C277&lt;=7),VLOOKUP(P277,'7 лет'!$U$5:$V$79,2),IF((C277=8),VLOOKUP(P277,'8 лет'!$U$5:$V$79,2),IF((C277=9),VLOOKUP(P277,'9 лет'!$U$5:$V$79,2),IF((C277=10),VLOOKUP(P277,'10 лет'!$U$5:$V$79,2),IF((C277=11),VLOOKUP(P277,'11 лет'!$U$5:$V$79,2),IF((C277=12),VLOOKUP(P277,'12 лет'!$Y$5:$Z$79,2),IF((C277=13),VLOOKUP(P277,'13 лет'!$Y$5:$Z$79,2),IF((C277=14),VLOOKUP(P277,'14 лет'!$Y$5:$Z$79,2),IF((C277=15),VLOOKUP(P277,'15 лет'!$Y$5:$Z$79,2),IF((C277=16),VLOOKUP(P277,'16 лет'!$Y$5:$Z$79,2),IF((C277=17),VLOOKUP(P277,'17 лет'!$Y$5:$Z$79,2))))))))))))</f>
        <v>47</v>
      </c>
      <c r="R277" s="27">
        <v>19</v>
      </c>
      <c r="S277" s="16">
        <f>IF((C277&lt;=7),VLOOKUP(R277,'7 лет'!$W$5:$X$79,2),IF((C277=8),VLOOKUP(R277,'8 лет'!$W$5:$X$79,2),IF((C277=9),VLOOKUP(R277,'9 лет'!$W$5:$X$79,2),IF((C277=10),VLOOKUP(R277,'10 лет'!$W$5:$X$79,2),IF((C277=11),VLOOKUP(R277,'11 лет'!$W$5:$X$79,2),IF((C277=12),VLOOKUP(R277,'12 лет'!$AA$5:$AB$79,2),IF((C277=13),VLOOKUP(R277,'13 лет'!$AA$5:$AB$79,2),IF((C277=14),VLOOKUP(R277,'14 лет'!$AA$5:$AB$79,2),IF((C277=15),VLOOKUP(R277,'15 лет'!$AA$5:$AB$79,2),IF((C277=16),VLOOKUP(R277,'16 лет'!$AA$5:$AB$79,2),IF((C277=17),VLOOKUP(R277,'17 лет'!$AA$5:$AB$79,2))))))))))))</f>
        <v>24</v>
      </c>
      <c r="T277" s="13">
        <f>SUM(E277+G277+I277+K277+M277+O277+Q277+S277)</f>
        <v>171</v>
      </c>
      <c r="U277" s="4">
        <f>'Личное первенство девушки'!U35</f>
        <v>15</v>
      </c>
      <c r="V277" s="109"/>
      <c r="W277" s="99"/>
      <c r="X277" t="str">
        <f>P266</f>
        <v>Субъект РФ 8</v>
      </c>
    </row>
    <row r="278" spans="1:24" ht="18.75">
      <c r="A278" s="27">
        <v>3</v>
      </c>
      <c r="B278" s="77" t="s">
        <v>1159</v>
      </c>
      <c r="C278" s="27">
        <v>14</v>
      </c>
      <c r="D278" s="27" t="s">
        <v>1169</v>
      </c>
      <c r="E278" s="16">
        <f>IF((C278&lt;=7),VLOOKUP(D278,'7 лет'!$M$5:$N$78,2),IF((C278=8),VLOOKUP(D278,'8 лет'!$M$5:$N$78,2),IF((C278=9),VLOOKUP(D278,'9 лет'!$M$5:$N$78,2),IF((C278=10),VLOOKUP(D278,'10 лет'!$M$5:$N$78,2),IF((C278=11),VLOOKUP(D278,'11 лет'!$M$5:$N$78,2),IF((C278=12),VLOOKUP(D278,'12 лет'!$O$5:$P$78,2),IF((C278=13),VLOOKUP(D278,'13 лет'!$O$5:$P$78,2),IF((C278=14),VLOOKUP(D278,'14 лет'!$O$5:$P$78,2),IF((C278=15),VLOOKUP(D278,'15 лет'!$O$5:$P$78,2),IF((C278=16),VLOOKUP(D278,'16 лет'!$O$5:$P$78,2),IF((C278=17),VLOOKUP(D278,'17 лет'!$O$5:$P$78,2))))))))))))</f>
        <v>20</v>
      </c>
      <c r="F278" s="27">
        <v>170</v>
      </c>
      <c r="G278" s="16">
        <f>IF((C278&lt;=7),VLOOKUP(F278,'7 лет'!$O$5:$P$79,2),IF((C278=8),VLOOKUP(F278,'8 лет'!$O$5:$P$79,2),IF((C278=9),VLOOKUP(F278,'9 лет'!$O$5:$P$79,2),IF((C278=10),VLOOKUP(F278,'10 лет'!$O$5:$P$79,2),IF((C278=11),VLOOKUP(F278,'11 лет'!$O$5:$P$79,2),IF((C278=12),VLOOKUP(F278,'12 лет'!$Q$5:$R$79,2),IF((C278=13),VLOOKUP(F278,'13 лет'!$Q$5:$R$79,2),IF((C278=14),VLOOKUP(F278,'14 лет'!$Q$5:$R$79,2),IF((C278=15),VLOOKUP(F278,'15 лет'!$Q$5:$R$79,2),IF((C278=16),VLOOKUP(F278,'16 лет'!$Q$5:$R$79,2),IF((C278=17),VLOOKUP(F278,'17 лет'!$Q$5:$R$79,2))))))))))))</f>
        <v>23</v>
      </c>
      <c r="H278" s="27">
        <v>23</v>
      </c>
      <c r="I278" s="16">
        <f>IF((C278&lt;=7),VLOOKUP(H278,'7 лет'!$Q$5:$R$79,2),IF((C278=8),VLOOKUP(H278,'8 лет'!$Q$5:$R$79,2),IF((C278=9),VLOOKUP(H278,'9 лет'!$Q$5:$R$79,2),IF((C278=10),VLOOKUP(H278,'10 лет'!$Q$5:$R$79,2),IF((C278=11),VLOOKUP(H278,'11 лет'!$Q$5:$R$79,2),IF((C278=12),VLOOKUP(H278,'12 лет'!$S$5:$T$79,2),IF((C278=13),VLOOKUP(H278,'13 лет'!$S$5:$T$79,2),IF((C278=14),VLOOKUP(H278,'14 лет'!$S$5:$T$79,2),IF((C278=15),VLOOKUP(H278,'15 лет'!$S$5:$T$79,2),IF((C278=16),VLOOKUP(H278,'16 лет'!$S$5:$T$79,2),IF((C278=17),VLOOKUP(H278,'17 лет'!$S$5:$T$79,2))))))))))))</f>
        <v>25</v>
      </c>
      <c r="J278" s="27">
        <v>5.3</v>
      </c>
      <c r="K278" s="16">
        <f>IF((C278&lt;=7),VLOOKUP(J278,'7 лет'!$S$5:$T$79,2),IF((C278=8),VLOOKUP(J278,'8 лет'!$S$5:$T$79,2),IF((C278=9),VLOOKUP(J278,'9 лет'!$S$5:$T$79,2),IF((C278=10),VLOOKUP(J278,'10 лет'!$S$5:$T$79,2),IF((C278=11),VLOOKUP(J278,'11 лет'!$S$5:$T$79,2),IF((C278=12),VLOOKUP(J278,'12 лет'!$U$5:$V$79,2),IF((C278=13),VLOOKUP(J278,'13 лет'!$U$5:$V$79,2),IF((C278=14),VLOOKUP(J278,'14 лет'!$U$5:$V$79,2),IF(C278&gt;=15,"0")))))))))</f>
        <v>40</v>
      </c>
      <c r="L278" s="27"/>
      <c r="M278" s="16">
        <f>IF((C278=12),VLOOKUP(L278,'12 лет'!$W$5:$X$85,2),IF((C278=13),VLOOKUP(L278,'13 лет'!$W$5:$X$84,2),IF((C278=14),VLOOKUP(L278,'14 лет'!$W$5:$X$82,2),IF((C278=15),VLOOKUP(L278,'15 лет'!$U$5:$V$82,2),IF((C278=16),VLOOKUP(L278,'16 лет'!$U$5:$V$78,2),IF((C278=17),VLOOKUP(L278,'17 лет'!$U$5:$V$78,2),IF(C278&lt;12,"0")))))))</f>
        <v>0</v>
      </c>
      <c r="N278" s="27"/>
      <c r="O278" s="16" t="str">
        <f>IF((C278=15),VLOOKUP(N278,'15 лет'!$W$5:$X$115,2),IF((C278=16),VLOOKUP(N278,'16 лет'!$W$5:$X$113,2),IF((C278=17),VLOOKUP(N278,'17 лет'!$W$5:$X$113,2),IF(C278&lt;15,"0"))))</f>
        <v>0</v>
      </c>
      <c r="P278" s="11">
        <v>18</v>
      </c>
      <c r="Q278" s="16">
        <f>IF((C278&lt;=7),VLOOKUP(P278,'7 лет'!$U$5:$V$79,2),IF((C278=8),VLOOKUP(P278,'8 лет'!$U$5:$V$79,2),IF((C278=9),VLOOKUP(P278,'9 лет'!$U$5:$V$79,2),IF((C278=10),VLOOKUP(P278,'10 лет'!$U$5:$V$79,2),IF((C278=11),VLOOKUP(P278,'11 лет'!$U$5:$V$79,2),IF((C278=12),VLOOKUP(P278,'12 лет'!$Y$5:$Z$79,2),IF((C278=13),VLOOKUP(P278,'13 лет'!$Y$5:$Z$79,2),IF((C278=14),VLOOKUP(P278,'14 лет'!$Y$5:$Z$79,2),IF((C278=15),VLOOKUP(P278,'15 лет'!$Y$5:$Z$79,2),IF((C278=16),VLOOKUP(P278,'16 лет'!$Y$5:$Z$79,2),IF((C278=17),VLOOKUP(P278,'17 лет'!$Y$5:$Z$79,2))))))))))))</f>
        <v>41</v>
      </c>
      <c r="R278" s="27">
        <v>14</v>
      </c>
      <c r="S278" s="16">
        <f>IF((C278&lt;=7),VLOOKUP(R278,'7 лет'!$W$5:$X$79,2),IF((C278=8),VLOOKUP(R278,'8 лет'!$W$5:$X$79,2),IF((C278=9),VLOOKUP(R278,'9 лет'!$W$5:$X$79,2),IF((C278=10),VLOOKUP(R278,'10 лет'!$W$5:$X$79,2),IF((C278=11),VLOOKUP(R278,'11 лет'!$W$5:$X$79,2),IF((C278=12),VLOOKUP(R278,'12 лет'!$AA$5:$AB$79,2),IF((C278=13),VLOOKUP(R278,'13 лет'!$AA$5:$AB$79,2),IF((C278=14),VLOOKUP(R278,'14 лет'!$AA$5:$AB$79,2),IF((C278=15),VLOOKUP(R278,'15 лет'!$AA$5:$AB$79,2),IF((C278=16),VLOOKUP(R278,'16 лет'!$AA$5:$AB$79,2),IF((C278=17),VLOOKUP(R278,'17 лет'!$AA$5:$AB$79,2))))))))))))</f>
        <v>14</v>
      </c>
      <c r="T278" s="13">
        <f>SUM(E278+G278+I278+K278+M278+O278+Q278+S278)</f>
        <v>163</v>
      </c>
      <c r="U278" s="4">
        <f>'Личное первенство девушки'!U36</f>
        <v>17</v>
      </c>
      <c r="V278" s="109"/>
      <c r="W278" s="99"/>
      <c r="X278" t="str">
        <f>P266</f>
        <v>Субъект РФ 8</v>
      </c>
    </row>
    <row r="279" spans="1:24" ht="18.75">
      <c r="A279" s="111"/>
      <c r="B279" s="112"/>
      <c r="C279" s="112"/>
      <c r="D279" s="112"/>
      <c r="E279" s="112"/>
      <c r="F279" s="112"/>
      <c r="G279" s="112"/>
      <c r="H279" s="112"/>
      <c r="I279" s="112"/>
      <c r="J279" s="112"/>
      <c r="K279" s="112"/>
      <c r="L279" s="112"/>
      <c r="M279" s="112"/>
      <c r="N279" s="112"/>
      <c r="O279" s="112"/>
      <c r="P279" s="115" t="s">
        <v>286</v>
      </c>
      <c r="Q279" s="115"/>
      <c r="R279" s="115"/>
      <c r="S279" s="116"/>
      <c r="T279" s="113">
        <f ca="1">SUMPRODUCT(LARGE($T$276:$T$278,ROW(INDIRECT("T1:T"&amp;Z17))))</f>
        <v>376</v>
      </c>
      <c r="U279" s="114"/>
      <c r="V279" s="109"/>
      <c r="W279" s="99"/>
    </row>
    <row r="280" spans="1:24" ht="30" customHeight="1">
      <c r="A280" s="119"/>
      <c r="B280" s="120"/>
      <c r="C280" s="120"/>
      <c r="D280" s="120"/>
      <c r="E280" s="120"/>
      <c r="F280" s="120"/>
      <c r="G280" s="120"/>
      <c r="H280" s="120"/>
      <c r="I280" s="120"/>
      <c r="J280" s="120"/>
      <c r="K280" s="120"/>
      <c r="L280" s="120"/>
      <c r="M280" s="120"/>
      <c r="N280" s="120"/>
      <c r="O280" s="120"/>
      <c r="P280" s="118" t="s">
        <v>287</v>
      </c>
      <c r="Q280" s="118"/>
      <c r="R280" s="118"/>
      <c r="S280" s="118"/>
      <c r="T280" s="130">
        <f ca="1">SUM(T274+T279)</f>
        <v>799</v>
      </c>
      <c r="U280" s="131"/>
      <c r="V280" s="110"/>
      <c r="W280" s="100"/>
    </row>
    <row r="281" spans="1:24">
      <c r="A281" s="14"/>
      <c r="B281" s="14"/>
      <c r="C281" s="14"/>
      <c r="D281" s="14"/>
      <c r="E281" s="14"/>
      <c r="F281" s="14"/>
      <c r="G281" s="14"/>
      <c r="H281" s="14"/>
      <c r="I281" s="14"/>
      <c r="J281" s="14"/>
      <c r="K281" s="14"/>
      <c r="L281" s="14"/>
      <c r="M281" s="14"/>
      <c r="N281" s="14"/>
      <c r="O281" s="14"/>
      <c r="P281" s="14"/>
      <c r="Q281" s="14"/>
      <c r="R281" s="14"/>
      <c r="S281" s="14"/>
      <c r="T281" s="14"/>
    </row>
    <row r="282" spans="1:24">
      <c r="A282" s="14"/>
      <c r="B282" s="14"/>
      <c r="C282" s="14"/>
      <c r="D282" s="14"/>
      <c r="E282" s="14"/>
      <c r="F282" s="14"/>
      <c r="G282" s="14"/>
      <c r="H282" s="14"/>
      <c r="I282" s="14"/>
      <c r="J282" s="14"/>
      <c r="K282" s="14"/>
      <c r="L282" s="14"/>
      <c r="M282" s="14"/>
      <c r="N282" s="14"/>
      <c r="O282" s="14"/>
      <c r="P282" s="14"/>
      <c r="Q282" s="14"/>
      <c r="R282" s="14"/>
      <c r="S282" s="14"/>
      <c r="T282" s="14"/>
    </row>
    <row r="283" spans="1:24">
      <c r="A283" s="14"/>
      <c r="B283" s="14"/>
      <c r="C283" s="14"/>
      <c r="D283" s="14"/>
      <c r="E283" s="14"/>
      <c r="F283" s="14"/>
      <c r="G283" s="14"/>
      <c r="H283" s="14"/>
      <c r="I283" s="14"/>
      <c r="J283" s="14"/>
      <c r="K283" s="14"/>
      <c r="L283" s="14"/>
      <c r="M283" s="14"/>
      <c r="N283" s="14"/>
      <c r="O283" s="14"/>
      <c r="P283" s="14"/>
      <c r="Q283" s="14"/>
      <c r="R283" s="14"/>
      <c r="S283" s="14"/>
      <c r="T283" s="14"/>
    </row>
    <row r="284" spans="1:24" ht="16.5">
      <c r="A284" s="15"/>
      <c r="B284" s="79" t="s">
        <v>181</v>
      </c>
      <c r="C284" s="15"/>
      <c r="D284" s="15"/>
      <c r="E284" s="15"/>
      <c r="F284" s="15"/>
      <c r="G284" s="15"/>
      <c r="H284" s="15"/>
      <c r="I284" s="15"/>
      <c r="J284" s="15"/>
      <c r="K284" s="14"/>
      <c r="L284" s="14"/>
      <c r="M284" s="15"/>
      <c r="N284" s="15"/>
      <c r="O284" s="15"/>
      <c r="P284" s="15"/>
      <c r="Q284" s="15"/>
      <c r="R284" s="15"/>
      <c r="S284" s="15"/>
      <c r="T284" s="15"/>
    </row>
    <row r="285" spans="1:24">
      <c r="A285" s="14"/>
      <c r="B285" s="15"/>
      <c r="C285" s="14"/>
      <c r="D285" s="14"/>
      <c r="E285" s="14"/>
      <c r="F285" s="14"/>
      <c r="G285" s="14"/>
      <c r="H285" s="14"/>
      <c r="I285" s="14"/>
      <c r="J285" s="14"/>
      <c r="K285" s="14"/>
      <c r="L285" s="14"/>
      <c r="M285" s="14"/>
      <c r="N285" s="14"/>
      <c r="O285" s="14"/>
      <c r="P285" s="14"/>
      <c r="Q285" s="14"/>
      <c r="R285" s="14"/>
      <c r="S285" s="14"/>
      <c r="T285" s="14"/>
    </row>
    <row r="286" spans="1:24">
      <c r="A286" s="14"/>
      <c r="B286" s="14"/>
      <c r="C286" s="15"/>
      <c r="D286" s="14"/>
      <c r="E286" s="14"/>
      <c r="F286" s="14"/>
      <c r="G286" s="14"/>
      <c r="H286" s="14"/>
      <c r="I286" s="14"/>
      <c r="J286" s="14"/>
      <c r="K286" s="14"/>
      <c r="L286" s="14"/>
      <c r="M286" s="14"/>
      <c r="N286" s="14"/>
      <c r="O286" s="14"/>
      <c r="P286" s="14"/>
      <c r="Q286" s="14"/>
      <c r="R286" s="14"/>
      <c r="S286" s="14"/>
      <c r="T286" s="14"/>
    </row>
    <row r="287" spans="1:24" ht="16.5">
      <c r="A287" s="14"/>
      <c r="B287" s="79" t="s">
        <v>182</v>
      </c>
      <c r="C287" s="15"/>
      <c r="D287" s="14"/>
      <c r="E287" s="14"/>
      <c r="F287" s="14"/>
      <c r="G287" s="14"/>
      <c r="H287" s="14"/>
      <c r="I287" s="14"/>
      <c r="J287" s="14"/>
      <c r="K287" s="14"/>
      <c r="L287" s="14"/>
      <c r="M287" s="14"/>
      <c r="N287" s="14"/>
      <c r="O287" s="14"/>
      <c r="P287" s="14"/>
      <c r="Q287" s="14"/>
      <c r="R287" s="14"/>
      <c r="S287" s="14"/>
      <c r="T287" s="14"/>
    </row>
    <row r="289" spans="1:23" ht="18.75">
      <c r="A289" s="102" t="s">
        <v>991</v>
      </c>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row>
    <row r="290" spans="1:23" ht="18.75">
      <c r="A290" s="102" t="s">
        <v>990</v>
      </c>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row>
    <row r="292" spans="1:23">
      <c r="A292" s="103" t="s">
        <v>169</v>
      </c>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row>
    <row r="293" spans="1:23">
      <c r="A293" s="43"/>
      <c r="B293" s="43"/>
      <c r="C293" s="43"/>
      <c r="D293" s="43"/>
      <c r="E293" s="43"/>
      <c r="F293" s="43"/>
      <c r="G293" s="43"/>
      <c r="H293" s="43"/>
      <c r="I293" s="43"/>
      <c r="J293" s="43"/>
      <c r="K293" s="43"/>
      <c r="L293" s="43"/>
      <c r="M293" s="43"/>
      <c r="N293" s="43"/>
      <c r="O293" s="43"/>
      <c r="P293" s="43"/>
      <c r="Q293" s="43"/>
      <c r="R293" s="43"/>
      <c r="S293" s="43"/>
      <c r="T293" s="43"/>
      <c r="U293" s="43"/>
      <c r="V293" s="43"/>
      <c r="W293" s="43"/>
    </row>
    <row r="294" spans="1:23" ht="18.75">
      <c r="A294" s="104" t="s">
        <v>1170</v>
      </c>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row>
    <row r="295" spans="1:23" ht="18.75">
      <c r="A295" s="104" t="s">
        <v>989</v>
      </c>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row>
    <row r="296" spans="1:23" ht="18.75">
      <c r="A296" s="105" t="s">
        <v>1058</v>
      </c>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row>
    <row r="297" spans="1:23" ht="18.75">
      <c r="A297" s="50"/>
      <c r="B297" s="50"/>
      <c r="C297" s="50"/>
      <c r="D297" s="50"/>
      <c r="E297" s="50"/>
      <c r="F297" s="50"/>
      <c r="G297" s="50"/>
      <c r="H297" s="50"/>
      <c r="I297" s="50"/>
      <c r="J297" s="50"/>
      <c r="K297" s="50"/>
      <c r="L297" s="50"/>
      <c r="M297" s="50"/>
      <c r="N297" s="50"/>
      <c r="O297" s="50"/>
      <c r="P297" s="50"/>
      <c r="Q297" s="50"/>
      <c r="R297" s="50"/>
      <c r="S297" s="50"/>
      <c r="T297" s="50"/>
      <c r="U297" s="50"/>
      <c r="V297" s="50"/>
    </row>
    <row r="298" spans="1:23">
      <c r="A298" s="10"/>
      <c r="B298" s="10"/>
      <c r="C298" s="10"/>
      <c r="D298" s="10"/>
      <c r="E298" s="10"/>
      <c r="F298" s="10"/>
      <c r="G298" s="10"/>
      <c r="H298" s="10"/>
      <c r="I298" s="10"/>
      <c r="J298" s="10"/>
      <c r="K298" s="10"/>
      <c r="L298" s="10"/>
      <c r="M298" s="10"/>
      <c r="N298" s="10"/>
      <c r="O298" s="10"/>
      <c r="P298" s="10"/>
      <c r="Q298" s="10"/>
      <c r="R298" s="10"/>
      <c r="S298" s="10"/>
      <c r="T298" s="10"/>
    </row>
    <row r="299" spans="1:23" ht="18.75">
      <c r="A299" s="106" t="s">
        <v>992</v>
      </c>
      <c r="B299" s="106"/>
      <c r="C299" s="47"/>
      <c r="D299" s="47"/>
      <c r="E299" s="47"/>
      <c r="F299" s="47"/>
      <c r="G299" s="47"/>
      <c r="H299" s="47"/>
      <c r="I299" s="47"/>
      <c r="J299" s="47"/>
      <c r="K299" s="47"/>
      <c r="L299" s="47"/>
      <c r="M299" s="47"/>
      <c r="N299" s="47"/>
      <c r="O299" s="47"/>
      <c r="P299" s="47"/>
      <c r="Q299" s="47"/>
      <c r="R299" s="47"/>
      <c r="S299" s="47"/>
      <c r="T299" s="47"/>
    </row>
    <row r="300" spans="1:23" ht="18.75">
      <c r="A300" s="106" t="s">
        <v>993</v>
      </c>
      <c r="B300" s="106"/>
      <c r="C300" s="42"/>
      <c r="D300" s="42"/>
      <c r="E300" s="42"/>
      <c r="F300" s="42"/>
      <c r="G300" s="42"/>
      <c r="H300" s="42"/>
      <c r="I300" s="42"/>
      <c r="J300" s="42"/>
      <c r="K300" s="42"/>
      <c r="L300" s="42"/>
      <c r="M300" s="42"/>
      <c r="N300" s="42"/>
      <c r="O300" s="42"/>
      <c r="P300" s="42"/>
      <c r="Q300" s="42"/>
      <c r="R300" s="42"/>
      <c r="S300" s="42"/>
      <c r="T300" s="42"/>
    </row>
    <row r="301" spans="1:23" ht="18.75">
      <c r="A301" s="106"/>
      <c r="B301" s="106"/>
      <c r="D301" s="47"/>
      <c r="E301" s="47"/>
      <c r="F301" s="47"/>
      <c r="G301" s="47"/>
      <c r="H301" s="47"/>
      <c r="I301" s="47"/>
      <c r="J301" s="47"/>
      <c r="K301" s="47"/>
      <c r="L301" s="47"/>
      <c r="M301" s="47"/>
      <c r="N301" s="47"/>
      <c r="O301" s="47"/>
      <c r="P301" s="47"/>
      <c r="Q301" s="47"/>
      <c r="R301" s="47"/>
      <c r="S301" s="47"/>
      <c r="T301" s="47"/>
    </row>
    <row r="302" spans="1:23" ht="18.75">
      <c r="A302" s="107" t="s">
        <v>1183</v>
      </c>
      <c r="B302" s="107"/>
      <c r="C302" s="107"/>
      <c r="D302" s="107"/>
      <c r="E302" s="107"/>
      <c r="F302" s="107"/>
      <c r="G302" s="107"/>
      <c r="H302" s="107"/>
      <c r="I302" s="107"/>
      <c r="J302" s="107"/>
      <c r="K302" s="107"/>
      <c r="L302" s="107"/>
      <c r="M302" s="107"/>
      <c r="N302" s="107"/>
      <c r="O302" s="107"/>
      <c r="P302" s="129" t="s">
        <v>293</v>
      </c>
      <c r="Q302" s="129"/>
      <c r="R302" s="129"/>
      <c r="S302" s="129"/>
      <c r="T302" s="129"/>
      <c r="U302" s="129"/>
      <c r="V302" s="129"/>
    </row>
    <row r="303" spans="1:23">
      <c r="A303" s="28"/>
      <c r="B303" s="28"/>
      <c r="C303" s="28"/>
      <c r="D303" s="28"/>
      <c r="E303" s="28"/>
      <c r="F303" s="28"/>
      <c r="G303" s="28"/>
      <c r="H303" s="28"/>
      <c r="I303" s="28"/>
      <c r="J303" s="28"/>
      <c r="K303" s="28"/>
      <c r="L303" s="28"/>
      <c r="M303" s="28"/>
      <c r="N303" s="28"/>
      <c r="O303" s="28"/>
      <c r="P303" s="28"/>
      <c r="Q303" s="28"/>
      <c r="R303" s="28"/>
      <c r="S303" s="28"/>
      <c r="T303" s="28"/>
    </row>
    <row r="304" spans="1:23" ht="24.75" customHeight="1">
      <c r="A304" s="117" t="s">
        <v>170</v>
      </c>
      <c r="B304" s="117"/>
      <c r="C304" s="117"/>
      <c r="D304" s="117"/>
      <c r="E304" s="117"/>
      <c r="F304" s="117"/>
      <c r="G304" s="117"/>
      <c r="H304" s="117"/>
      <c r="I304" s="117"/>
      <c r="J304" s="117"/>
      <c r="K304" s="117"/>
      <c r="L304" s="117"/>
      <c r="M304" s="117"/>
      <c r="N304" s="117"/>
      <c r="O304" s="117"/>
      <c r="P304" s="117"/>
      <c r="Q304" s="117"/>
      <c r="R304" s="117"/>
      <c r="S304" s="117"/>
      <c r="T304" s="126" t="s">
        <v>178</v>
      </c>
      <c r="U304" s="101" t="s">
        <v>284</v>
      </c>
      <c r="V304" s="101" t="s">
        <v>288</v>
      </c>
      <c r="W304" s="101" t="s">
        <v>1006</v>
      </c>
    </row>
    <row r="305" spans="1:24" ht="66.75" customHeight="1">
      <c r="A305" s="101" t="s">
        <v>171</v>
      </c>
      <c r="B305" s="117" t="s">
        <v>172</v>
      </c>
      <c r="C305" s="101" t="s">
        <v>173</v>
      </c>
      <c r="D305" s="101" t="s">
        <v>174</v>
      </c>
      <c r="E305" s="101"/>
      <c r="F305" s="101" t="s">
        <v>175</v>
      </c>
      <c r="G305" s="101"/>
      <c r="H305" s="101" t="s">
        <v>176</v>
      </c>
      <c r="I305" s="101"/>
      <c r="J305" s="101" t="s">
        <v>994</v>
      </c>
      <c r="K305" s="101"/>
      <c r="L305" s="175" t="s">
        <v>995</v>
      </c>
      <c r="M305" s="176"/>
      <c r="N305" s="175" t="s">
        <v>996</v>
      </c>
      <c r="O305" s="176"/>
      <c r="P305" s="101" t="s">
        <v>7</v>
      </c>
      <c r="Q305" s="101"/>
      <c r="R305" s="101" t="s">
        <v>177</v>
      </c>
      <c r="S305" s="101"/>
      <c r="T305" s="127"/>
      <c r="U305" s="101"/>
      <c r="V305" s="101"/>
      <c r="W305" s="101"/>
    </row>
    <row r="306" spans="1:24" ht="16.5">
      <c r="A306" s="101"/>
      <c r="B306" s="117"/>
      <c r="C306" s="101"/>
      <c r="D306" s="49" t="s">
        <v>179</v>
      </c>
      <c r="E306" s="51" t="s">
        <v>3</v>
      </c>
      <c r="F306" s="49" t="s">
        <v>179</v>
      </c>
      <c r="G306" s="51" t="s">
        <v>3</v>
      </c>
      <c r="H306" s="49" t="s">
        <v>179</v>
      </c>
      <c r="I306" s="51" t="s">
        <v>3</v>
      </c>
      <c r="J306" s="49" t="s">
        <v>179</v>
      </c>
      <c r="K306" s="51" t="s">
        <v>3</v>
      </c>
      <c r="L306" s="49" t="s">
        <v>179</v>
      </c>
      <c r="M306" s="51" t="s">
        <v>3</v>
      </c>
      <c r="N306" s="49" t="s">
        <v>179</v>
      </c>
      <c r="O306" s="51" t="s">
        <v>3</v>
      </c>
      <c r="P306" s="49" t="s">
        <v>179</v>
      </c>
      <c r="Q306" s="51" t="s">
        <v>3</v>
      </c>
      <c r="R306" s="49" t="s">
        <v>179</v>
      </c>
      <c r="S306" s="51" t="s">
        <v>3</v>
      </c>
      <c r="T306" s="128"/>
      <c r="U306" s="101"/>
      <c r="V306" s="101"/>
      <c r="W306" s="101"/>
    </row>
    <row r="307" spans="1:24" ht="18.75">
      <c r="A307" s="27">
        <v>1</v>
      </c>
      <c r="B307" s="77" t="s">
        <v>1175</v>
      </c>
      <c r="C307" s="27">
        <v>15</v>
      </c>
      <c r="D307" s="27" t="s">
        <v>1178</v>
      </c>
      <c r="E307" s="16">
        <f>IF((C307&lt;=7),VLOOKUP(D307,'7 лет'!$A$5:$B$78,2),IF((C307=8),VLOOKUP(D307,'8 лет'!$A$5:$B$78,2),IF((C307=9),VLOOKUP(D307,'9 лет'!$A$5:$B$78,2),IF((C307=10),VLOOKUP(D307,'10 лет'!$A$5:$B$78,2),IF((C307=11),VLOOKUP(D307,'11 лет'!$A$5:$B$78,2),IF((C307=12),VLOOKUP(D307,'12 лет'!$A$5:$B$78,2),IF((C307=13),VLOOKUP(D307,'13 лет'!$A$5:$B$78,2),IF((C307=14),VLOOKUP(D307,'14 лет'!$A$5:$B$78,2),IF((C307=15),VLOOKUP(D307,'15 лет'!$A$5:$B$78,2),IF((C307=16),VLOOKUP(D307,'16 лет'!$A$5:$B$78,2),IF((C307=17),VLOOKUP(D307,'17 лет'!$A$5:$B$78,2))))))))))))</f>
        <v>25</v>
      </c>
      <c r="F307" s="27">
        <v>210</v>
      </c>
      <c r="G307" s="16">
        <f>IF((C307&lt;=7),VLOOKUP(F307,'7 лет'!$C$5:$D$79,2),IF((C307=8),VLOOKUP(F307,'8 лет'!$C$5:$D$79,2),IF((C307=9),VLOOKUP(F307,'9 лет'!$C$5:$D$79,2),IF((C307=10),VLOOKUP(F307,'10 лет'!$C$5:$D$79,2),IF((C307=11),VLOOKUP(F307,'11 лет'!$C$5:$D$79,2),IF((C307=12),VLOOKUP(F307,'12 лет'!$C$5:$D$79,2),IF((C307=13),VLOOKUP(F307,'13 лет'!$C$5:$D$79,2),IF((C307=14),VLOOKUP(F307,'14 лет'!$C$5:$D$79,2),IF((C307=15),VLOOKUP(F307,'15 лет'!$C$5:$D$79,2),IF((C307=16),VLOOKUP(F307,'16 лет'!$C$5:$D$79,2),IF((C307=17),VLOOKUP(F307,'17 лет'!$C$5:$D$79,2))))))))))))</f>
        <v>25</v>
      </c>
      <c r="H307" s="27">
        <v>30</v>
      </c>
      <c r="I307" s="16">
        <f>IF((C307&lt;=7),VLOOKUP(H307,'7 лет'!$E$5:$F$79,2),IF((C307=8),VLOOKUP(H307,'8 лет'!$E$5:$F$79,2),IF((C307=9),VLOOKUP(H307,'9 лет'!$E$5:$F$79,2),IF((C307=10),VLOOKUP(H307,'10 лет'!$E$5:$F$79,2),IF((C307=11),VLOOKUP(H307,'11 лет'!$E$5:$F$79,2),IF((C307=12),VLOOKUP(H307,'12 лет'!$E$5:$F$79,2),IF((C307=13),VLOOKUP(H307,'13 лет'!$E$5:$F$79,2),IF((C307=14),VLOOKUP(H307,'14 лет'!$E$5:$F$79,2),IF((C307=15),VLOOKUP(H307,'15 лет'!$E$5:$F$79,2),IF((C307=16),VLOOKUP(H307,'16 лет'!$E$5:$F$79,2),IF((C307=17),VLOOKUP(H307,'17 лет'!$E$5:$F$79,2))))))))))))</f>
        <v>32</v>
      </c>
      <c r="J307" s="27"/>
      <c r="K307" s="16" t="str">
        <f>IF((C307&lt;=7),VLOOKUP(J307,'7 лет'!$G$5:$H$79,2),IF((C307=8),VLOOKUP(J307,'8 лет'!$G$5:$H$79,2),IF((C307=9),VLOOKUP(J307,'9 лет'!$G$5:$H$79,2),IF((C307=10),VLOOKUP(J307,'10 лет'!$G$5:$H$79,2),IF((C307=11),VLOOKUP(J307,'11 лет'!$G$5:$H$79,2),IF((C307=12),VLOOKUP(J307,'12 лет'!$G$5:$H$79,2),IF((C307=13),VLOOKUP(J307,'13 лет'!$G$5:$H$79,2),IF((C307=14),VLOOKUP(J307,'14 лет'!$G$5:$H$79,2),IF(C307&gt;=15,"0")))))))))</f>
        <v>0</v>
      </c>
      <c r="L307" s="27"/>
      <c r="M307" s="16">
        <f>IF((C307=12),VLOOKUP(L307,'12 лет'!$I$5:$J$81,2),IF((C307=13),VLOOKUP(L307,'13 лет'!$I$5:$J$81,2),IF((C307=14),VLOOKUP(L307,'14 лет'!$I$5:$J$80,2),IF((C307=15),VLOOKUP(L307,'15 лет'!$G$5:$H$82,2),IF((C307=16),VLOOKUP(L307,'16 лет'!$G$5:$H$81,2),IF((C307=17),VLOOKUP(L307,'17 лет'!$G$5:$H$81,2),IF(C307&lt;12,"0")))))))</f>
        <v>0</v>
      </c>
      <c r="N307" s="27">
        <v>15.2</v>
      </c>
      <c r="O307" s="16">
        <f>IF((C307=15),VLOOKUP(N307,'15 лет'!$I$5:$J$100,2),IF((C307=16),VLOOKUP(N307,'16 лет'!$I$5:$J$94,2),IF((C307=17),VLOOKUP(N307,'17 лет'!$I$5:$J$97,2),IF(C307&lt;15,"0"))))</f>
        <v>26</v>
      </c>
      <c r="P307" s="11">
        <v>20</v>
      </c>
      <c r="Q307" s="16">
        <f>IF((C307&lt;=7),VLOOKUP(P307,'7 лет'!$I$5:$J$79,2),IF((C307=8),VLOOKUP(P307,'8 лет'!$I$5:$J$79,2),IF((C307=9),VLOOKUP(P307,'9 лет'!$I$5:$J$79,2),IF((C307=10),VLOOKUP(P307,'10 лет'!$I$5:$J$79,2),IF((C307=11),VLOOKUP(P307,'11 лет'!$I$5:$J$79,2),IF((C307=12),VLOOKUP(P307,'12 лет'!$K$5:$L$79,2),IF((C307=13),VLOOKUP(P307,'13 лет'!$K$5:$L$79,2),IF((C307=14),VLOOKUP(P307,'14 лет'!$K$5:$L$79,2),IF((C307=15),VLOOKUP(P307,'15 лет'!$K$5:$L$79,2),IF((C307=16),VLOOKUP(P307,'16 лет'!$K$5:$L$79,2),IF((C307=17),VLOOKUP(P307,'17 лет'!$K$5:$L$79,2),)))))))))))</f>
        <v>54</v>
      </c>
      <c r="R307" s="27">
        <v>15</v>
      </c>
      <c r="S307" s="16">
        <f>IF((C307&lt;=7),VLOOKUP(R307,'7 лет'!$K$5:$L$79,2),IF((C307=8),VLOOKUP(R307,'8 лет'!$K$5:$L$79,2),IF((C307=9),VLOOKUP(R307,'9 лет'!$K$5:$L$79,2),IF((C307=10),VLOOKUP(R307,'10 лет'!$K$5:$L$79,2),IF((C307=11),VLOOKUP(R307,'11 лет'!$K$5:$L$79,2),IF((C307=12),VLOOKUP(R307,'12 лет'!$M$5:$N$79,2),IF((C307=13),VLOOKUP(R307,'13 лет'!$M$5:$N$79,2),IF((C307=14),VLOOKUP(R307,'14 лет'!$M$5:$N$79,2),IF((C307=15),VLOOKUP(R307,'15 лет'!$M$5:$N$79,2),IF((C307=16),VLOOKUP(R307,'16 лет'!$M$5:$N$79,2),IF((C307=17),VLOOKUP(R307,'17 лет'!$M$5:$N$79,2))))))))))))</f>
        <v>50</v>
      </c>
      <c r="T307" s="12">
        <f>SUM(E307+G307+I307+K307+M307+O307+Q307+S307)</f>
        <v>212</v>
      </c>
      <c r="U307" s="4">
        <f>'Личное первенство юноши'!U37</f>
        <v>2</v>
      </c>
      <c r="V307" s="108">
        <v>1</v>
      </c>
      <c r="W307" s="98">
        <f>SUM(V307*2)</f>
        <v>2</v>
      </c>
      <c r="X307" t="str">
        <f>P302</f>
        <v>Субъект РФ 9</v>
      </c>
    </row>
    <row r="308" spans="1:24" ht="18.75">
      <c r="A308" s="27">
        <v>2</v>
      </c>
      <c r="B308" s="77" t="s">
        <v>1171</v>
      </c>
      <c r="C308" s="27">
        <v>15</v>
      </c>
      <c r="D308" s="27" t="s">
        <v>1177</v>
      </c>
      <c r="E308" s="16">
        <f>IF((C308&lt;=7),VLOOKUP(D308,'7 лет'!$A$5:$B$78,2),IF((C308=8),VLOOKUP(D308,'8 лет'!$A$5:$B$78,2),IF((C308=9),VLOOKUP(D308,'9 лет'!$A$5:$B$78,2),IF((C308=10),VLOOKUP(D308,'10 лет'!$A$5:$B$78,2),IF((C308=11),VLOOKUP(D308,'11 лет'!$A$5:$B$78,2),IF((C308=12),VLOOKUP(D308,'12 лет'!$A$5:$B$78,2),IF((C308=13),VLOOKUP(D308,'13 лет'!$A$5:$B$78,2),IF((C308=14),VLOOKUP(D308,'14 лет'!$A$5:$B$78,2),IF((C308=15),VLOOKUP(D308,'15 лет'!$A$5:$B$78,2),IF((C308=16),VLOOKUP(D308,'16 лет'!$A$5:$B$78,2),IF((C308=17),VLOOKUP(D308,'17 лет'!$A$5:$B$78,2))))))))))))</f>
        <v>25</v>
      </c>
      <c r="F308" s="27">
        <v>220</v>
      </c>
      <c r="G308" s="16">
        <f>IF((C308&lt;=7),VLOOKUP(F308,'7 лет'!$C$5:$D$79,2),IF((C308=8),VLOOKUP(F308,'8 лет'!$C$5:$D$79,2),IF((C308=9),VLOOKUP(F308,'9 лет'!$C$5:$D$79,2),IF((C308=10),VLOOKUP(F308,'10 лет'!$C$5:$D$79,2),IF((C308=11),VLOOKUP(F308,'11 лет'!$C$5:$D$79,2),IF((C308=12),VLOOKUP(F308,'12 лет'!$C$5:$D$79,2),IF((C308=13),VLOOKUP(F308,'13 лет'!$C$5:$D$79,2),IF((C308=14),VLOOKUP(F308,'14 лет'!$C$5:$D$79,2),IF((C308=15),VLOOKUP(F308,'15 лет'!$C$5:$D$79,2),IF((C308=16),VLOOKUP(F308,'16 лет'!$C$5:$D$79,2),IF((C308=17),VLOOKUP(F308,'17 лет'!$C$5:$D$79,2))))))))))))</f>
        <v>35</v>
      </c>
      <c r="H308" s="27">
        <v>25</v>
      </c>
      <c r="I308" s="16">
        <f>IF((C308&lt;=7),VLOOKUP(H308,'7 лет'!$E$5:$F$79,2),IF((C308=8),VLOOKUP(H308,'8 лет'!$E$5:$F$79,2),IF((C308=9),VLOOKUP(H308,'9 лет'!$E$5:$F$79,2),IF((C308=10),VLOOKUP(H308,'10 лет'!$E$5:$F$79,2),IF((C308=11),VLOOKUP(H308,'11 лет'!$E$5:$F$79,2),IF((C308=12),VLOOKUP(H308,'12 лет'!$E$5:$F$79,2),IF((C308=13),VLOOKUP(H308,'13 лет'!$E$5:$F$79,2),IF((C308=14),VLOOKUP(H308,'14 лет'!$E$5:$F$79,2),IF((C308=15),VLOOKUP(H308,'15 лет'!$E$5:$F$79,2),IF((C308=16),VLOOKUP(H308,'16 лет'!$E$5:$F$79,2),IF((C308=17),VLOOKUP(H308,'17 лет'!$E$5:$F$79,2))))))))))))</f>
        <v>22</v>
      </c>
      <c r="J308" s="27"/>
      <c r="K308" s="16" t="str">
        <f>IF((C308&lt;=7),VLOOKUP(J308,'7 лет'!$G$5:$H$79,2),IF((C308=8),VLOOKUP(J308,'8 лет'!$G$5:$H$79,2),IF((C308=9),VLOOKUP(J308,'9 лет'!$G$5:$H$79,2),IF((C308=10),VLOOKUP(J308,'10 лет'!$G$5:$H$79,2),IF((C308=11),VLOOKUP(J308,'11 лет'!$G$5:$H$79,2),IF((C308=12),VLOOKUP(J308,'12 лет'!$G$5:$H$79,2),IF((C308=13),VLOOKUP(J308,'13 лет'!$G$5:$H$79,2),IF((C308=14),VLOOKUP(J308,'14 лет'!$G$5:$H$79,2),IF(C308&gt;=15,"0")))))))))</f>
        <v>0</v>
      </c>
      <c r="L308" s="27"/>
      <c r="M308" s="16">
        <f>IF((C308=12),VLOOKUP(L308,'12 лет'!$I$5:$J$81,2),IF((C308=13),VLOOKUP(L308,'13 лет'!$I$5:$J$81,2),IF((C308=14),VLOOKUP(L308,'14 лет'!$I$5:$J$80,2),IF((C308=15),VLOOKUP(L308,'15 лет'!$G$5:$H$82,2),IF((C308=16),VLOOKUP(L308,'16 лет'!$G$5:$H$81,2),IF((C308=17),VLOOKUP(L308,'17 лет'!$G$5:$H$81,2),IF(C308&lt;12,"0")))))))</f>
        <v>0</v>
      </c>
      <c r="N308" s="27">
        <v>15.4</v>
      </c>
      <c r="O308" s="16">
        <f>IF((C308=15),VLOOKUP(N308,'15 лет'!$I$5:$J$100,2),IF((C308=16),VLOOKUP(N308,'16 лет'!$I$5:$J$94,2),IF((C308=17),VLOOKUP(N308,'17 лет'!$I$5:$J$97,2),IF(C308&lt;15,"0"))))</f>
        <v>24</v>
      </c>
      <c r="P308" s="11">
        <v>5</v>
      </c>
      <c r="Q308" s="16">
        <f>IF((C308&lt;=7),VLOOKUP(P308,'7 лет'!$I$5:$J$79,2),IF((C308=8),VLOOKUP(P308,'8 лет'!$I$5:$J$79,2),IF((C308=9),VLOOKUP(P308,'9 лет'!$I$5:$J$79,2),IF((C308=10),VLOOKUP(P308,'10 лет'!$I$5:$J$79,2),IF((C308=11),VLOOKUP(P308,'11 лет'!$I$5:$J$79,2),IF((C308=12),VLOOKUP(P308,'12 лет'!$K$5:$L$79,2),IF((C308=13),VLOOKUP(P308,'13 лет'!$K$5:$L$79,2),IF((C308=14),VLOOKUP(P308,'14 лет'!$K$5:$L$79,2),IF((C308=15),VLOOKUP(P308,'15 лет'!$K$5:$L$79,2),IF((C308=16),VLOOKUP(P308,'16 лет'!$K$5:$L$79,2),IF((C308=17),VLOOKUP(P308,'17 лет'!$K$5:$L$79,2),)))))))))))</f>
        <v>18</v>
      </c>
      <c r="R308" s="27">
        <v>11</v>
      </c>
      <c r="S308" s="16">
        <f>IF((C308&lt;=7),VLOOKUP(R308,'7 лет'!$K$5:$L$79,2),IF((C308=8),VLOOKUP(R308,'8 лет'!$K$5:$L$79,2),IF((C308=9),VLOOKUP(R308,'9 лет'!$K$5:$L$79,2),IF((C308=10),VLOOKUP(R308,'10 лет'!$K$5:$L$79,2),IF((C308=11),VLOOKUP(R308,'11 лет'!$K$5:$L$79,2),IF((C308=12),VLOOKUP(R308,'12 лет'!$M$5:$N$79,2),IF((C308=13),VLOOKUP(R308,'13 лет'!$M$5:$N$79,2),IF((C308=14),VLOOKUP(R308,'14 лет'!$M$5:$N$79,2),IF((C308=15),VLOOKUP(R308,'15 лет'!$M$5:$N$79,2),IF((C308=16),VLOOKUP(R308,'16 лет'!$M$5:$N$79,2),IF((C308=17),VLOOKUP(R308,'17 лет'!$M$5:$N$79,2))))))))))))</f>
        <v>34</v>
      </c>
      <c r="T308" s="12">
        <f>SUM(E308+G308+I308+K308+M308+O308+Q308+S308)</f>
        <v>158</v>
      </c>
      <c r="U308" s="4">
        <f>'Личное первенство юноши'!U38</f>
        <v>10</v>
      </c>
      <c r="V308" s="109"/>
      <c r="W308" s="99"/>
      <c r="X308" t="str">
        <f>P302</f>
        <v>Субъект РФ 9</v>
      </c>
    </row>
    <row r="309" spans="1:24" ht="18.75">
      <c r="A309" s="27">
        <v>3</v>
      </c>
      <c r="B309" s="77" t="s">
        <v>1172</v>
      </c>
      <c r="C309" s="27">
        <v>16</v>
      </c>
      <c r="D309" s="27" t="s">
        <v>1176</v>
      </c>
      <c r="E309" s="16">
        <f>IF((C309&lt;=7),VLOOKUP(D309,'7 лет'!$A$5:$B$78,2),IF((C309=8),VLOOKUP(D309,'8 лет'!$A$5:$B$78,2),IF((C309=9),VLOOKUP(D309,'9 лет'!$A$5:$B$78,2),IF((C309=10),VLOOKUP(D309,'10 лет'!$A$5:$B$78,2),IF((C309=11),VLOOKUP(D309,'11 лет'!$A$5:$B$78,2),IF((C309=12),VLOOKUP(D309,'12 лет'!$A$5:$B$78,2),IF((C309=13),VLOOKUP(D309,'13 лет'!$A$5:$B$78,2),IF((C309=14),VLOOKUP(D309,'14 лет'!$A$5:$B$78,2),IF((C309=15),VLOOKUP(D309,'15 лет'!$A$5:$B$78,2),IF((C309=16),VLOOKUP(D309,'16 лет'!$A$5:$B$78,2),IF((C309=17),VLOOKUP(D309,'17 лет'!$A$5:$B$78,2))))))))))))</f>
        <v>22</v>
      </c>
      <c r="F309" s="27">
        <v>220</v>
      </c>
      <c r="G309" s="16">
        <f>IF((C309&lt;=7),VLOOKUP(F309,'7 лет'!$C$5:$D$79,2),IF((C309=8),VLOOKUP(F309,'8 лет'!$C$5:$D$79,2),IF((C309=9),VLOOKUP(F309,'9 лет'!$C$5:$D$79,2),IF((C309=10),VLOOKUP(F309,'10 лет'!$C$5:$D$79,2),IF((C309=11),VLOOKUP(F309,'11 лет'!$C$5:$D$79,2),IF((C309=12),VLOOKUP(F309,'12 лет'!$C$5:$D$79,2),IF((C309=13),VLOOKUP(F309,'13 лет'!$C$5:$D$79,2),IF((C309=14),VLOOKUP(F309,'14 лет'!$C$5:$D$79,2),IF((C309=15),VLOOKUP(F309,'15 лет'!$C$5:$D$79,2),IF((C309=16),VLOOKUP(F309,'16 лет'!$C$5:$D$79,2),IF((C309=17),VLOOKUP(F309,'17 лет'!$C$5:$D$79,2))))))))))))</f>
        <v>30</v>
      </c>
      <c r="H309" s="27">
        <v>34</v>
      </c>
      <c r="I309" s="16">
        <f>IF((C309&lt;=7),VLOOKUP(H309,'7 лет'!$E$5:$F$79,2),IF((C309=8),VLOOKUP(H309,'8 лет'!$E$5:$F$79,2),IF((C309=9),VLOOKUP(H309,'9 лет'!$E$5:$F$79,2),IF((C309=10),VLOOKUP(H309,'10 лет'!$E$5:$F$79,2),IF((C309=11),VLOOKUP(H309,'11 лет'!$E$5:$F$79,2),IF((C309=12),VLOOKUP(H309,'12 лет'!$E$5:$F$79,2),IF((C309=13),VLOOKUP(H309,'13 лет'!$E$5:$F$79,2),IF((C309=14),VLOOKUP(H309,'14 лет'!$E$5:$F$79,2),IF((C309=15),VLOOKUP(H309,'15 лет'!$E$5:$F$79,2),IF((C309=16),VLOOKUP(H309,'16 лет'!$E$5:$F$79,2),IF((C309=17),VLOOKUP(H309,'17 лет'!$E$5:$F$79,2))))))))))))</f>
        <v>40</v>
      </c>
      <c r="J309" s="27"/>
      <c r="K309" s="16" t="str">
        <f>IF((C309&lt;=7),VLOOKUP(J309,'7 лет'!$G$5:$H$79,2),IF((C309=8),VLOOKUP(J309,'8 лет'!$G$5:$H$79,2),IF((C309=9),VLOOKUP(J309,'9 лет'!$G$5:$H$79,2),IF((C309=10),VLOOKUP(J309,'10 лет'!$G$5:$H$79,2),IF((C309=11),VLOOKUP(J309,'11 лет'!$G$5:$H$79,2),IF((C309=12),VLOOKUP(J309,'12 лет'!$G$5:$H$79,2),IF((C309=13),VLOOKUP(J309,'13 лет'!$G$5:$H$79,2),IF((C309=14),VLOOKUP(J309,'14 лет'!$G$5:$H$79,2),IF(C309&gt;=15,"0")))))))))</f>
        <v>0</v>
      </c>
      <c r="L309" s="27"/>
      <c r="M309" s="16">
        <f>IF((C309=12),VLOOKUP(L309,'12 лет'!$I$5:$J$81,2),IF((C309=13),VLOOKUP(L309,'13 лет'!$I$5:$J$81,2),IF((C309=14),VLOOKUP(L309,'14 лет'!$I$5:$J$80,2),IF((C309=15),VLOOKUP(L309,'15 лет'!$G$5:$H$82,2),IF((C309=16),VLOOKUP(L309,'16 лет'!$G$5:$H$81,2),IF((C309=17),VLOOKUP(L309,'17 лет'!$G$5:$H$81,2),IF(C309&lt;12,"0")))))))</f>
        <v>0</v>
      </c>
      <c r="N309" s="27">
        <v>15.2</v>
      </c>
      <c r="O309" s="16">
        <f>IF((C309=15),VLOOKUP(N309,'15 лет'!$I$5:$J$100,2),IF((C309=16),VLOOKUP(N309,'16 лет'!$I$5:$J$94,2),IF((C309=17),VLOOKUP(N309,'17 лет'!$I$5:$J$97,2),IF(C309&lt;15,"0"))))</f>
        <v>23</v>
      </c>
      <c r="P309" s="11">
        <v>5</v>
      </c>
      <c r="Q309" s="16">
        <f>IF((C309&lt;=7),VLOOKUP(P309,'7 лет'!$I$5:$J$79,2),IF((C309=8),VLOOKUP(P309,'8 лет'!$I$5:$J$79,2),IF((C309=9),VLOOKUP(P309,'9 лет'!$I$5:$J$79,2),IF((C309=10),VLOOKUP(P309,'10 лет'!$I$5:$J$79,2),IF((C309=11),VLOOKUP(P309,'11 лет'!$I$5:$J$79,2),IF((C309=12),VLOOKUP(P309,'12 лет'!$K$5:$L$79,2),IF((C309=13),VLOOKUP(P309,'13 лет'!$K$5:$L$79,2),IF((C309=14),VLOOKUP(P309,'14 лет'!$K$5:$L$79,2),IF((C309=15),VLOOKUP(P309,'15 лет'!$K$5:$L$79,2),IF((C309=16),VLOOKUP(P309,'16 лет'!$K$5:$L$79,2),IF((C309=17),VLOOKUP(P309,'17 лет'!$K$5:$L$79,2),)))))))))))</f>
        <v>18</v>
      </c>
      <c r="R309" s="27">
        <v>20</v>
      </c>
      <c r="S309" s="16">
        <f>IF((C309&lt;=7),VLOOKUP(R309,'7 лет'!$K$5:$L$79,2),IF((C309=8),VLOOKUP(R309,'8 лет'!$K$5:$L$79,2),IF((C309=9),VLOOKUP(R309,'9 лет'!$K$5:$L$79,2),IF((C309=10),VLOOKUP(R309,'10 лет'!$K$5:$L$79,2),IF((C309=11),VLOOKUP(R309,'11 лет'!$K$5:$L$79,2),IF((C309=12),VLOOKUP(R309,'12 лет'!$M$5:$N$79,2),IF((C309=13),VLOOKUP(R309,'13 лет'!$M$5:$N$79,2),IF((C309=14),VLOOKUP(R309,'14 лет'!$M$5:$N$79,2),IF((C309=15),VLOOKUP(R309,'15 лет'!$M$5:$N$79,2),IF((C309=16),VLOOKUP(R309,'16 лет'!$M$5:$N$79,2),IF((C309=17),VLOOKUP(R309,'17 лет'!$M$5:$N$79,2))))))))))))</f>
        <v>61</v>
      </c>
      <c r="T309" s="12">
        <f>SUM(E309+G309+I309+K309+M309+O309+Q309+S309)</f>
        <v>194</v>
      </c>
      <c r="U309" s="4">
        <f>'Личное первенство юноши'!U39</f>
        <v>4</v>
      </c>
      <c r="V309" s="109"/>
      <c r="W309" s="99"/>
      <c r="X309" t="str">
        <f>P302</f>
        <v>Субъект РФ 9</v>
      </c>
    </row>
    <row r="310" spans="1:24" ht="18.75">
      <c r="A310" s="111"/>
      <c r="B310" s="112"/>
      <c r="C310" s="112"/>
      <c r="D310" s="112"/>
      <c r="E310" s="112"/>
      <c r="F310" s="112"/>
      <c r="G310" s="112"/>
      <c r="H310" s="112"/>
      <c r="I310" s="112"/>
      <c r="J310" s="112"/>
      <c r="K310" s="112"/>
      <c r="L310" s="112"/>
      <c r="M310" s="112"/>
      <c r="N310" s="112"/>
      <c r="O310" s="112"/>
      <c r="P310" s="115" t="s">
        <v>285</v>
      </c>
      <c r="Q310" s="115"/>
      <c r="R310" s="115"/>
      <c r="S310" s="116"/>
      <c r="T310" s="113">
        <f ca="1">SUMPRODUCT(LARGE($T$307:$T$309,ROW(INDIRECT("T1:T"&amp;Z17))))</f>
        <v>406</v>
      </c>
      <c r="U310" s="114"/>
      <c r="V310" s="109"/>
      <c r="W310" s="99"/>
    </row>
    <row r="311" spans="1:24" ht="24.75" customHeight="1">
      <c r="A311" s="123" t="s">
        <v>180</v>
      </c>
      <c r="B311" s="124"/>
      <c r="C311" s="124"/>
      <c r="D311" s="124"/>
      <c r="E311" s="124"/>
      <c r="F311" s="124"/>
      <c r="G311" s="124"/>
      <c r="H311" s="124"/>
      <c r="I311" s="124"/>
      <c r="J311" s="124"/>
      <c r="K311" s="124"/>
      <c r="L311" s="124"/>
      <c r="M311" s="124"/>
      <c r="N311" s="124"/>
      <c r="O311" s="124"/>
      <c r="P311" s="124"/>
      <c r="Q311" s="124"/>
      <c r="R311" s="124"/>
      <c r="S311" s="124"/>
      <c r="T311" s="124"/>
      <c r="U311" s="125"/>
      <c r="V311" s="109"/>
      <c r="W311" s="99"/>
    </row>
    <row r="312" spans="1:24" ht="18.75">
      <c r="A312" s="27">
        <v>1</v>
      </c>
      <c r="B312" s="77" t="s">
        <v>1173</v>
      </c>
      <c r="C312" s="27">
        <v>15</v>
      </c>
      <c r="D312" s="27" t="s">
        <v>1179</v>
      </c>
      <c r="E312" s="16">
        <f>IF((C312&lt;=7),VLOOKUP(D312,'7 лет'!$M$5:$N$78,2),IF((C312=8),VLOOKUP(D312,'8 лет'!$M$5:$N$78,2),IF((C312=9),VLOOKUP(D312,'9 лет'!$M$5:$N$78,2),IF((C312=10),VLOOKUP(D312,'10 лет'!$M$5:$N$78,2),IF((C312=11),VLOOKUP(D312,'11 лет'!$M$5:$N$78,2),IF((C312=12),VLOOKUP(D312,'12 лет'!$O$5:$P$78,2),IF((C312=13),VLOOKUP(D312,'13 лет'!$O$5:$P$78,2),IF((C312=14),VLOOKUP(D312,'14 лет'!$O$5:$P$78,2),IF((C312=15),VLOOKUP(D312,'15 лет'!$O$5:$P$78,2),IF((C312=16),VLOOKUP(D312,'16 лет'!$O$5:$P$78,2),IF((C312=17),VLOOKUP(D312,'17 лет'!$O$5:$P$78,2))))))))))))</f>
        <v>20</v>
      </c>
      <c r="F312" s="27">
        <v>185</v>
      </c>
      <c r="G312" s="16">
        <f>IF((C312&lt;=7),VLOOKUP(F312,'7 лет'!$O$5:$P$79,2),IF((C312=8),VLOOKUP(F312,'8 лет'!$O$5:$P$79,2),IF((C312=9),VLOOKUP(F312,'9 лет'!$O$5:$P$79,2),IF((C312=10),VLOOKUP(F312,'10 лет'!$O$5:$P$79,2),IF((C312=11),VLOOKUP(F312,'11 лет'!$O$5:$P$79,2),IF((C312=12),VLOOKUP(F312,'12 лет'!$Q$5:$R$79,2),IF((C312=13),VLOOKUP(F312,'13 лет'!$Q$5:$R$79,2),IF((C312=14),VLOOKUP(F312,'14 лет'!$Q$5:$R$79,2),IF((C312=15),VLOOKUP(F312,'15 лет'!$Q$5:$R$79,2),IF((C312=16),VLOOKUP(F312,'16 лет'!$Q$5:$R$79,2),IF((C312=17),VLOOKUP(F312,'17 лет'!$Q$5:$R$79,2))))))))))))</f>
        <v>30</v>
      </c>
      <c r="H312" s="27">
        <v>24</v>
      </c>
      <c r="I312" s="16">
        <f>IF((C312&lt;=7),VLOOKUP(H312,'7 лет'!$Q$5:$R$79,2),IF((C312=8),VLOOKUP(H312,'8 лет'!$Q$5:$R$79,2),IF((C312=9),VLOOKUP(H312,'9 лет'!$Q$5:$R$79,2),IF((C312=10),VLOOKUP(H312,'10 лет'!$Q$5:$R$79,2),IF((C312=11),VLOOKUP(H312,'11 лет'!$Q$5:$R$79,2),IF((C312=12),VLOOKUP(H312,'12 лет'!$S$5:$T$79,2),IF((C312=13),VLOOKUP(H312,'13 лет'!$S$5:$T$79,2),IF((C312=14),VLOOKUP(H312,'14 лет'!$S$5:$T$79,2),IF((C312=15),VLOOKUP(H312,'15 лет'!$S$5:$T$79,2),IF((C312=16),VLOOKUP(H312,'16 лет'!$S$5:$T$79,2),IF((C312=17),VLOOKUP(H312,'17 лет'!$S$5:$T$79,2))))))))))))</f>
        <v>25</v>
      </c>
      <c r="J312" s="27"/>
      <c r="K312" s="16" t="str">
        <f>IF((C312&lt;=7),VLOOKUP(J312,'7 лет'!$S$5:$T$79,2),IF((C312=8),VLOOKUP(J312,'8 лет'!$S$5:$T$79,2),IF((C312=9),VLOOKUP(J312,'9 лет'!$S$5:$T$79,2),IF((C312=10),VLOOKUP(J312,'10 лет'!$S$5:$T$79,2),IF((C312=11),VLOOKUP(J312,'11 лет'!$S$5:$T$79,2),IF((C312=12),VLOOKUP(J312,'12 лет'!$U$5:$V$79,2),IF((C312=13),VLOOKUP(J312,'13 лет'!$U$5:$V$79,2),IF((C312=14),VLOOKUP(J312,'14 лет'!$U$5:$V$79,2),IF(C312&gt;=15,"0")))))))))</f>
        <v>0</v>
      </c>
      <c r="L312" s="27"/>
      <c r="M312" s="16">
        <f>IF((C312=12),VLOOKUP(L312,'12 лет'!$W$5:$X$85,2),IF((C312=13),VLOOKUP(L312,'13 лет'!$W$5:$X$84,2),IF((C312=14),VLOOKUP(L312,'14 лет'!$W$5:$X$82,2),IF((C312=15),VLOOKUP(L312,'15 лет'!$U$5:$V$82,2),IF((C312=16),VLOOKUP(L312,'16 лет'!$U$5:$V$78,2),IF((C312=17),VLOOKUP(L312,'17 лет'!$U$5:$V$78,2),IF(C312&lt;12,"0")))))))</f>
        <v>0</v>
      </c>
      <c r="N312" s="27">
        <v>17.7</v>
      </c>
      <c r="O312" s="16">
        <f>IF((C312=15),VLOOKUP(N312,'15 лет'!$W$5:$X$115,2),IF((C312=16),VLOOKUP(N312,'16 лет'!$W$5:$X$113,2),IF((C312=17),VLOOKUP(N312,'17 лет'!$W$5:$X$113,2),IF(C312&lt;15,"0"))))</f>
        <v>20</v>
      </c>
      <c r="P312" s="11">
        <v>17</v>
      </c>
      <c r="Q312" s="16">
        <f>IF((C312&lt;=7),VLOOKUP(P312,'7 лет'!$U$5:$V$79,2),IF((C312=8),VLOOKUP(P312,'8 лет'!$U$5:$V$79,2),IF((C312=9),VLOOKUP(P312,'9 лет'!$U$5:$V$79,2),IF((C312=10),VLOOKUP(P312,'10 лет'!$U$5:$V$79,2),IF((C312=11),VLOOKUP(P312,'11 лет'!$U$5:$V$79,2),IF((C312=12),VLOOKUP(P312,'12 лет'!$Y$5:$Z$79,2),IF((C312=13),VLOOKUP(P312,'13 лет'!$Y$5:$Z$79,2),IF((C312=14),VLOOKUP(P312,'14 лет'!$Y$5:$Z$79,2),IF((C312=15),VLOOKUP(P312,'15 лет'!$Y$5:$Z$79,2),IF((C312=16),VLOOKUP(P312,'16 лет'!$Y$5:$Z$79,2),IF((C312=17),VLOOKUP(P312,'17 лет'!$Y$5:$Z$79,2))))))))))))</f>
        <v>38</v>
      </c>
      <c r="R312" s="27">
        <v>16</v>
      </c>
      <c r="S312" s="16">
        <f>IF((C312&lt;=7),VLOOKUP(R312,'7 лет'!$W$5:$X$79,2),IF((C312=8),VLOOKUP(R312,'8 лет'!$W$5:$X$79,2),IF((C312=9),VLOOKUP(R312,'9 лет'!$W$5:$X$79,2),IF((C312=10),VLOOKUP(R312,'10 лет'!$W$5:$X$79,2),IF((C312=11),VLOOKUP(R312,'11 лет'!$W$5:$X$79,2),IF((C312=12),VLOOKUP(R312,'12 лет'!$AA$5:$AB$79,2),IF((C312=13),VLOOKUP(R312,'13 лет'!$AA$5:$AB$79,2),IF((C312=14),VLOOKUP(R312,'14 лет'!$AA$5:$AB$79,2),IF((C312=15),VLOOKUP(R312,'15 лет'!$AA$5:$AB$79,2),IF((C312=16),VLOOKUP(R312,'16 лет'!$AA$5:$AB$79,2),IF((C312=17),VLOOKUP(R312,'17 лет'!$AA$5:$AB$79,2))))))))))))</f>
        <v>18</v>
      </c>
      <c r="T312" s="13">
        <f>SUM(E312+G312+I312+K312+M312+O312+Q312+S312)</f>
        <v>151</v>
      </c>
      <c r="U312" s="4">
        <f>'Личное первенство девушки'!U37</f>
        <v>19</v>
      </c>
      <c r="V312" s="109"/>
      <c r="W312" s="99"/>
      <c r="X312" t="str">
        <f>P302</f>
        <v>Субъект РФ 9</v>
      </c>
    </row>
    <row r="313" spans="1:24" ht="18.75">
      <c r="A313" s="27">
        <v>2</v>
      </c>
      <c r="B313" s="77" t="s">
        <v>1180</v>
      </c>
      <c r="C313" s="27">
        <v>15</v>
      </c>
      <c r="D313" s="27" t="s">
        <v>1181</v>
      </c>
      <c r="E313" s="16">
        <f>IF((C313&lt;=7),VLOOKUP(D313,'7 лет'!$M$5:$N$78,2),IF((C313=8),VLOOKUP(D313,'8 лет'!$M$5:$N$78,2),IF((C313=9),VLOOKUP(D313,'9 лет'!$M$5:$N$78,2),IF((C313=10),VLOOKUP(D313,'10 лет'!$M$5:$N$78,2),IF((C313=11),VLOOKUP(D313,'11 лет'!$M$5:$N$78,2),IF((C313=12),VLOOKUP(D313,'12 лет'!$O$5:$P$78,2),IF((C313=13),VLOOKUP(D313,'13 лет'!$O$5:$P$78,2),IF((C313=14),VLOOKUP(D313,'14 лет'!$O$5:$P$78,2),IF((C313=15),VLOOKUP(D313,'15 лет'!$O$5:$P$78,2),IF((C313=16),VLOOKUP(D313,'16 лет'!$O$5:$P$78,2),IF((C313=17),VLOOKUP(D313,'17 лет'!$O$5:$P$78,2))))))))))))</f>
        <v>42</v>
      </c>
      <c r="F313" s="27">
        <v>185</v>
      </c>
      <c r="G313" s="16">
        <f>IF((C313&lt;=7),VLOOKUP(F313,'7 лет'!$O$5:$P$79,2),IF((C313=8),VLOOKUP(F313,'8 лет'!$O$5:$P$79,2),IF((C313=9),VLOOKUP(F313,'9 лет'!$O$5:$P$79,2),IF((C313=10),VLOOKUP(F313,'10 лет'!$O$5:$P$79,2),IF((C313=11),VLOOKUP(F313,'11 лет'!$O$5:$P$79,2),IF((C313=12),VLOOKUP(F313,'12 лет'!$Q$5:$R$79,2),IF((C313=13),VLOOKUP(F313,'13 лет'!$Q$5:$R$79,2),IF((C313=14),VLOOKUP(F313,'14 лет'!$Q$5:$R$79,2),IF((C313=15),VLOOKUP(F313,'15 лет'!$Q$5:$R$79,2),IF((C313=16),VLOOKUP(F313,'16 лет'!$Q$5:$R$79,2),IF((C313=17),VLOOKUP(F313,'17 лет'!$Q$5:$R$79,2))))))))))))</f>
        <v>30</v>
      </c>
      <c r="H313" s="27">
        <v>31</v>
      </c>
      <c r="I313" s="16">
        <f>IF((C313&lt;=7),VLOOKUP(H313,'7 лет'!$Q$5:$R$79,2),IF((C313=8),VLOOKUP(H313,'8 лет'!$Q$5:$R$79,2),IF((C313=9),VLOOKUP(H313,'9 лет'!$Q$5:$R$79,2),IF((C313=10),VLOOKUP(H313,'10 лет'!$Q$5:$R$79,2),IF((C313=11),VLOOKUP(H313,'11 лет'!$Q$5:$R$79,2),IF((C313=12),VLOOKUP(H313,'12 лет'!$S$5:$T$79,2),IF((C313=13),VLOOKUP(H313,'13 лет'!$S$5:$T$79,2),IF((C313=14),VLOOKUP(H313,'14 лет'!$S$5:$T$79,2),IF((C313=15),VLOOKUP(H313,'15 лет'!$S$5:$T$79,2),IF((C313=16),VLOOKUP(H313,'16 лет'!$S$5:$T$79,2),IF((C313=17),VLOOKUP(H313,'17 лет'!$S$5:$T$79,2))))))))))))</f>
        <v>44</v>
      </c>
      <c r="J313" s="27"/>
      <c r="K313" s="16" t="str">
        <f>IF((C313&lt;=7),VLOOKUP(J313,'7 лет'!$S$5:$T$79,2),IF((C313=8),VLOOKUP(J313,'8 лет'!$S$5:$T$79,2),IF((C313=9),VLOOKUP(J313,'9 лет'!$S$5:$T$79,2),IF((C313=10),VLOOKUP(J313,'10 лет'!$S$5:$T$79,2),IF((C313=11),VLOOKUP(J313,'11 лет'!$S$5:$T$79,2),IF((C313=12),VLOOKUP(J313,'12 лет'!$U$5:$V$79,2),IF((C313=13),VLOOKUP(J313,'13 лет'!$U$5:$V$79,2),IF((C313=14),VLOOKUP(J313,'14 лет'!$U$5:$V$79,2),IF(C313&gt;=15,"0")))))))))</f>
        <v>0</v>
      </c>
      <c r="L313" s="27"/>
      <c r="M313" s="16">
        <f>IF((C313=12),VLOOKUP(L313,'12 лет'!$W$5:$X$85,2),IF((C313=13),VLOOKUP(L313,'13 лет'!$W$5:$X$84,2),IF((C313=14),VLOOKUP(L313,'14 лет'!$W$5:$X$82,2),IF((C313=15),VLOOKUP(L313,'15 лет'!$U$5:$V$82,2),IF((C313=16),VLOOKUP(L313,'16 лет'!$U$5:$V$78,2),IF((C313=17),VLOOKUP(L313,'17 лет'!$U$5:$V$78,2),IF(C313&lt;12,"0")))))))</f>
        <v>0</v>
      </c>
      <c r="N313" s="27">
        <v>16.399999999999999</v>
      </c>
      <c r="O313" s="16">
        <f>IF((C313=15),VLOOKUP(N313,'15 лет'!$W$5:$X$115,2),IF((C313=16),VLOOKUP(N313,'16 лет'!$W$5:$X$113,2),IF((C313=17),VLOOKUP(N313,'17 лет'!$W$5:$X$113,2),IF(C313&lt;15,"0"))))</f>
        <v>32</v>
      </c>
      <c r="P313" s="11">
        <v>9</v>
      </c>
      <c r="Q313" s="16">
        <f>IF((C313&lt;=7),VLOOKUP(P313,'7 лет'!$U$5:$V$79,2),IF((C313=8),VLOOKUP(P313,'8 лет'!$U$5:$V$79,2),IF((C313=9),VLOOKUP(P313,'9 лет'!$U$5:$V$79,2),IF((C313=10),VLOOKUP(P313,'10 лет'!$U$5:$V$79,2),IF((C313=11),VLOOKUP(P313,'11 лет'!$U$5:$V$79,2),IF((C313=12),VLOOKUP(P313,'12 лет'!$Y$5:$Z$79,2),IF((C313=13),VLOOKUP(P313,'13 лет'!$Y$5:$Z$79,2),IF((C313=14),VLOOKUP(P313,'14 лет'!$Y$5:$Z$79,2),IF((C313=15),VLOOKUP(P313,'15 лет'!$Y$5:$Z$79,2),IF((C313=16),VLOOKUP(P313,'16 лет'!$Y$5:$Z$79,2),IF((C313=17),VLOOKUP(P313,'17 лет'!$Y$5:$Z$79,2))))))))))))</f>
        <v>18</v>
      </c>
      <c r="R313" s="27">
        <v>25</v>
      </c>
      <c r="S313" s="16">
        <f>IF((C313&lt;=7),VLOOKUP(R313,'7 лет'!$W$5:$X$79,2),IF((C313=8),VLOOKUP(R313,'8 лет'!$W$5:$X$79,2),IF((C313=9),VLOOKUP(R313,'9 лет'!$W$5:$X$79,2),IF((C313=10),VLOOKUP(R313,'10 лет'!$W$5:$X$79,2),IF((C313=11),VLOOKUP(R313,'11 лет'!$W$5:$X$79,2),IF((C313=12),VLOOKUP(R313,'12 лет'!$AA$5:$AB$79,2),IF((C313=13),VLOOKUP(R313,'13 лет'!$AA$5:$AB$79,2),IF((C313=14),VLOOKUP(R313,'14 лет'!$AA$5:$AB$79,2),IF((C313=15),VLOOKUP(R313,'15 лет'!$AA$5:$AB$79,2),IF((C313=16),VLOOKUP(R313,'16 лет'!$AA$5:$AB$79,2),IF((C313=17),VLOOKUP(R313,'17 лет'!$AA$5:$AB$79,2))))))))))))</f>
        <v>36</v>
      </c>
      <c r="T313" s="13">
        <f>SUM(E313+G313+I313+K313+M313+O313+Q313+S313)</f>
        <v>202</v>
      </c>
      <c r="U313" s="4">
        <f>'Личное первенство девушки'!U38</f>
        <v>6</v>
      </c>
      <c r="V313" s="109"/>
      <c r="W313" s="99"/>
      <c r="X313" t="str">
        <f>P302</f>
        <v>Субъект РФ 9</v>
      </c>
    </row>
    <row r="314" spans="1:24" ht="18.75">
      <c r="A314" s="27">
        <v>3</v>
      </c>
      <c r="B314" s="77" t="s">
        <v>1174</v>
      </c>
      <c r="C314" s="27">
        <v>15</v>
      </c>
      <c r="D314" s="27" t="s">
        <v>1182</v>
      </c>
      <c r="E314" s="16">
        <f>IF((C314&lt;=7),VLOOKUP(D314,'7 лет'!$M$5:$N$78,2),IF((C314=8),VLOOKUP(D314,'8 лет'!$M$5:$N$78,2),IF((C314=9),VLOOKUP(D314,'9 лет'!$M$5:$N$78,2),IF((C314=10),VLOOKUP(D314,'10 лет'!$M$5:$N$78,2),IF((C314=11),VLOOKUP(D314,'11 лет'!$M$5:$N$78,2),IF((C314=12),VLOOKUP(D314,'12 лет'!$O$5:$P$78,2),IF((C314=13),VLOOKUP(D314,'13 лет'!$O$5:$P$78,2),IF((C314=14),VLOOKUP(D314,'14 лет'!$O$5:$P$78,2),IF((C314=15),VLOOKUP(D314,'15 лет'!$O$5:$P$78,2),IF((C314=16),VLOOKUP(D314,'16 лет'!$O$5:$P$78,2),IF((C314=17),VLOOKUP(D314,'17 лет'!$O$5:$P$78,2))))))))))))</f>
        <v>20</v>
      </c>
      <c r="F314" s="27">
        <v>200</v>
      </c>
      <c r="G314" s="16">
        <f>IF((C314&lt;=7),VLOOKUP(F314,'7 лет'!$O$5:$P$79,2),IF((C314=8),VLOOKUP(F314,'8 лет'!$O$5:$P$79,2),IF((C314=9),VLOOKUP(F314,'9 лет'!$O$5:$P$79,2),IF((C314=10),VLOOKUP(F314,'10 лет'!$O$5:$P$79,2),IF((C314=11),VLOOKUP(F314,'11 лет'!$O$5:$P$79,2),IF((C314=12),VLOOKUP(F314,'12 лет'!$Q$5:$R$79,2),IF((C314=13),VLOOKUP(F314,'13 лет'!$Q$5:$R$79,2),IF((C314=14),VLOOKUP(F314,'14 лет'!$Q$5:$R$79,2),IF((C314=15),VLOOKUP(F314,'15 лет'!$Q$5:$R$79,2),IF((C314=16),VLOOKUP(F314,'16 лет'!$Q$5:$R$79,2),IF((C314=17),VLOOKUP(F314,'17 лет'!$Q$5:$R$79,2))))))))))))</f>
        <v>40</v>
      </c>
      <c r="H314" s="27">
        <v>28</v>
      </c>
      <c r="I314" s="16">
        <f>IF((C314&lt;=7),VLOOKUP(H314,'7 лет'!$Q$5:$R$79,2),IF((C314=8),VLOOKUP(H314,'8 лет'!$Q$5:$R$79,2),IF((C314=9),VLOOKUP(H314,'9 лет'!$Q$5:$R$79,2),IF((C314=10),VLOOKUP(H314,'10 лет'!$Q$5:$R$79,2),IF((C314=11),VLOOKUP(H314,'11 лет'!$Q$5:$R$79,2),IF((C314=12),VLOOKUP(H314,'12 лет'!$S$5:$T$79,2),IF((C314=13),VLOOKUP(H314,'13 лет'!$S$5:$T$79,2),IF((C314=14),VLOOKUP(H314,'14 лет'!$S$5:$T$79,2),IF((C314=15),VLOOKUP(H314,'15 лет'!$S$5:$T$79,2),IF((C314=16),VLOOKUP(H314,'16 лет'!$S$5:$T$79,2),IF((C314=17),VLOOKUP(H314,'17 лет'!$S$5:$T$79,2))))))))))))</f>
        <v>35</v>
      </c>
      <c r="J314" s="27"/>
      <c r="K314" s="16" t="str">
        <f>IF((C314&lt;=7),VLOOKUP(J314,'7 лет'!$S$5:$T$79,2),IF((C314=8),VLOOKUP(J314,'8 лет'!$S$5:$T$79,2),IF((C314=9),VLOOKUP(J314,'9 лет'!$S$5:$T$79,2),IF((C314=10),VLOOKUP(J314,'10 лет'!$S$5:$T$79,2),IF((C314=11),VLOOKUP(J314,'11 лет'!$S$5:$T$79,2),IF((C314=12),VLOOKUP(J314,'12 лет'!$U$5:$V$79,2),IF((C314=13),VLOOKUP(J314,'13 лет'!$U$5:$V$79,2),IF((C314=14),VLOOKUP(J314,'14 лет'!$U$5:$V$79,2),IF(C314&gt;=15,"0")))))))))</f>
        <v>0</v>
      </c>
      <c r="L314" s="27"/>
      <c r="M314" s="16">
        <f>IF((C314=12),VLOOKUP(L314,'12 лет'!$W$5:$X$85,2),IF((C314=13),VLOOKUP(L314,'13 лет'!$W$5:$X$84,2),IF((C314=14),VLOOKUP(L314,'14 лет'!$W$5:$X$82,2),IF((C314=15),VLOOKUP(L314,'15 лет'!$U$5:$V$82,2),IF((C314=16),VLOOKUP(L314,'16 лет'!$U$5:$V$78,2),IF((C314=17),VLOOKUP(L314,'17 лет'!$U$5:$V$78,2),IF(C314&lt;12,"0")))))))</f>
        <v>0</v>
      </c>
      <c r="N314" s="27">
        <v>17.2</v>
      </c>
      <c r="O314" s="16">
        <f>IF((C314=15),VLOOKUP(N314,'15 лет'!$W$5:$X$115,2),IF((C314=16),VLOOKUP(N314,'16 лет'!$W$5:$X$113,2),IF((C314=17),VLOOKUP(N314,'17 лет'!$W$5:$X$113,2),IF(C314&lt;15,"0"))))</f>
        <v>24</v>
      </c>
      <c r="P314" s="11">
        <v>26</v>
      </c>
      <c r="Q314" s="16">
        <f>IF((C314&lt;=7),VLOOKUP(P314,'7 лет'!$U$5:$V$79,2),IF((C314=8),VLOOKUP(P314,'8 лет'!$U$5:$V$79,2),IF((C314=9),VLOOKUP(P314,'9 лет'!$U$5:$V$79,2),IF((C314=10),VLOOKUP(P314,'10 лет'!$U$5:$V$79,2),IF((C314=11),VLOOKUP(P314,'11 лет'!$U$5:$V$79,2),IF((C314=12),VLOOKUP(P314,'12 лет'!$Y$5:$Z$79,2),IF((C314=13),VLOOKUP(P314,'13 лет'!$Y$5:$Z$79,2),IF((C314=14),VLOOKUP(P314,'14 лет'!$Y$5:$Z$79,2),IF((C314=15),VLOOKUP(P314,'15 лет'!$Y$5:$Z$79,2),IF((C314=16),VLOOKUP(P314,'16 лет'!$Y$5:$Z$79,2),IF((C314=17),VLOOKUP(P314,'17 лет'!$Y$5:$Z$79,2))))))))))))</f>
        <v>60</v>
      </c>
      <c r="R314" s="27">
        <v>20</v>
      </c>
      <c r="S314" s="16">
        <f>IF((C314&lt;=7),VLOOKUP(R314,'7 лет'!$W$5:$X$79,2),IF((C314=8),VLOOKUP(R314,'8 лет'!$W$5:$X$79,2),IF((C314=9),VLOOKUP(R314,'9 лет'!$W$5:$X$79,2),IF((C314=10),VLOOKUP(R314,'10 лет'!$W$5:$X$79,2),IF((C314=11),VLOOKUP(R314,'11 лет'!$W$5:$X$79,2),IF((C314=12),VLOOKUP(R314,'12 лет'!$AA$5:$AB$79,2),IF((C314=13),VLOOKUP(R314,'13 лет'!$AA$5:$AB$79,2),IF((C314=14),VLOOKUP(R314,'14 лет'!$AA$5:$AB$79,2),IF((C314=15),VLOOKUP(R314,'15 лет'!$AA$5:$AB$79,2),IF((C314=16),VLOOKUP(R314,'16 лет'!$AA$5:$AB$79,2),IF((C314=17),VLOOKUP(R314,'17 лет'!$AA$5:$AB$79,2))))))))))))</f>
        <v>26</v>
      </c>
      <c r="T314" s="13">
        <f>SUM(E314+G314+I314+K314+M314+O314+Q314+S314)</f>
        <v>205</v>
      </c>
      <c r="U314" s="4">
        <f>'Личное первенство девушки'!U39</f>
        <v>5</v>
      </c>
      <c r="V314" s="109"/>
      <c r="W314" s="99"/>
      <c r="X314" t="str">
        <f>P302</f>
        <v>Субъект РФ 9</v>
      </c>
    </row>
    <row r="315" spans="1:24" ht="18.75">
      <c r="A315" s="111"/>
      <c r="B315" s="112"/>
      <c r="C315" s="112"/>
      <c r="D315" s="112"/>
      <c r="E315" s="112"/>
      <c r="F315" s="112"/>
      <c r="G315" s="112"/>
      <c r="H315" s="112"/>
      <c r="I315" s="112"/>
      <c r="J315" s="112"/>
      <c r="K315" s="112"/>
      <c r="L315" s="112"/>
      <c r="M315" s="112"/>
      <c r="N315" s="112"/>
      <c r="O315" s="112"/>
      <c r="P315" s="115" t="s">
        <v>286</v>
      </c>
      <c r="Q315" s="115"/>
      <c r="R315" s="115"/>
      <c r="S315" s="116"/>
      <c r="T315" s="113">
        <f ca="1">SUMPRODUCT(LARGE($T$312:$T$314,ROW(INDIRECT("T1:T"&amp;Z17))))</f>
        <v>407</v>
      </c>
      <c r="U315" s="114"/>
      <c r="V315" s="109"/>
      <c r="W315" s="99"/>
    </row>
    <row r="316" spans="1:24" ht="30" customHeight="1">
      <c r="A316" s="119"/>
      <c r="B316" s="120"/>
      <c r="C316" s="120"/>
      <c r="D316" s="120"/>
      <c r="E316" s="120"/>
      <c r="F316" s="120"/>
      <c r="G316" s="120"/>
      <c r="H316" s="120"/>
      <c r="I316" s="120"/>
      <c r="J316" s="120"/>
      <c r="K316" s="120"/>
      <c r="L316" s="120"/>
      <c r="M316" s="120"/>
      <c r="N316" s="120"/>
      <c r="O316" s="120"/>
      <c r="P316" s="118" t="s">
        <v>287</v>
      </c>
      <c r="Q316" s="118"/>
      <c r="R316" s="118"/>
      <c r="S316" s="118"/>
      <c r="T316" s="121">
        <f ca="1">SUM(T310+T315)</f>
        <v>813</v>
      </c>
      <c r="U316" s="122"/>
      <c r="V316" s="110"/>
      <c r="W316" s="100"/>
    </row>
    <row r="317" spans="1:24">
      <c r="A317" s="14"/>
      <c r="B317" s="14"/>
      <c r="C317" s="14"/>
      <c r="D317" s="14"/>
      <c r="E317" s="14"/>
      <c r="F317" s="14"/>
      <c r="G317" s="14"/>
      <c r="H317" s="14"/>
      <c r="I317" s="14"/>
      <c r="J317" s="14"/>
      <c r="K317" s="14"/>
      <c r="L317" s="14"/>
      <c r="M317" s="14"/>
      <c r="N317" s="14"/>
      <c r="O317" s="14"/>
      <c r="P317" s="14"/>
      <c r="Q317" s="14"/>
      <c r="R317" s="14"/>
      <c r="S317" s="14"/>
      <c r="T317" s="14"/>
    </row>
    <row r="318" spans="1:24">
      <c r="A318" s="15"/>
      <c r="C318" s="15"/>
      <c r="D318" s="15"/>
      <c r="E318" s="15"/>
      <c r="F318" s="15"/>
      <c r="G318" s="15"/>
      <c r="H318" s="15"/>
      <c r="I318" s="15"/>
      <c r="J318" s="15"/>
      <c r="K318" s="14"/>
      <c r="L318" s="14"/>
      <c r="M318" s="15"/>
      <c r="N318" s="15"/>
      <c r="O318" s="15"/>
      <c r="P318" s="15"/>
      <c r="Q318" s="15"/>
      <c r="R318" s="15"/>
      <c r="S318" s="15"/>
      <c r="T318" s="15"/>
    </row>
    <row r="319" spans="1:24">
      <c r="A319" s="15"/>
      <c r="C319" s="15"/>
      <c r="D319" s="15"/>
      <c r="E319" s="15"/>
      <c r="F319" s="15"/>
      <c r="G319" s="15"/>
      <c r="H319" s="15"/>
      <c r="I319" s="15"/>
      <c r="J319" s="15"/>
      <c r="K319" s="14"/>
      <c r="L319" s="14"/>
      <c r="M319" s="15"/>
      <c r="N319" s="15"/>
      <c r="O319" s="15"/>
      <c r="P319" s="15"/>
      <c r="Q319" s="15"/>
      <c r="R319" s="15"/>
      <c r="S319" s="15"/>
      <c r="T319" s="15"/>
    </row>
    <row r="320" spans="1:24" ht="16.5">
      <c r="A320" s="14"/>
      <c r="B320" s="79" t="s">
        <v>181</v>
      </c>
      <c r="C320" s="14"/>
      <c r="D320" s="14"/>
      <c r="E320" s="14"/>
      <c r="F320" s="14"/>
      <c r="G320" s="14"/>
      <c r="H320" s="14"/>
      <c r="I320" s="14"/>
      <c r="J320" s="14"/>
      <c r="K320" s="14"/>
      <c r="L320" s="14"/>
      <c r="M320" s="14"/>
      <c r="N320" s="14"/>
      <c r="O320" s="14"/>
      <c r="P320" s="14"/>
      <c r="Q320" s="14"/>
      <c r="R320" s="14"/>
      <c r="S320" s="14"/>
      <c r="T320" s="14"/>
    </row>
    <row r="321" spans="1:23">
      <c r="A321" s="14"/>
      <c r="B321" s="15"/>
      <c r="C321" s="15"/>
      <c r="D321" s="14"/>
      <c r="E321" s="14"/>
      <c r="F321" s="14"/>
      <c r="G321" s="14"/>
      <c r="H321" s="14"/>
      <c r="I321" s="14"/>
      <c r="J321" s="14"/>
      <c r="K321" s="14"/>
      <c r="L321" s="14"/>
      <c r="M321" s="14"/>
      <c r="N321" s="14"/>
      <c r="O321" s="14"/>
      <c r="P321" s="14"/>
      <c r="Q321" s="14"/>
      <c r="R321" s="14"/>
      <c r="S321" s="14"/>
      <c r="T321" s="14"/>
    </row>
    <row r="322" spans="1:23">
      <c r="A322" s="14"/>
      <c r="B322" s="14"/>
      <c r="C322" s="15"/>
      <c r="D322" s="14"/>
      <c r="E322" s="14"/>
      <c r="F322" s="14"/>
      <c r="G322" s="14"/>
      <c r="H322" s="14"/>
      <c r="I322" s="14"/>
      <c r="J322" s="14"/>
      <c r="K322" s="14"/>
      <c r="L322" s="14"/>
      <c r="M322" s="14"/>
      <c r="N322" s="14"/>
      <c r="O322" s="14"/>
      <c r="P322" s="14"/>
      <c r="Q322" s="14"/>
      <c r="R322" s="14"/>
      <c r="S322" s="14"/>
      <c r="T322" s="14"/>
    </row>
    <row r="323" spans="1:23" ht="16.5">
      <c r="A323" s="14"/>
      <c r="B323" s="79" t="s">
        <v>182</v>
      </c>
      <c r="C323" s="15"/>
      <c r="D323" s="14"/>
      <c r="E323" s="14"/>
      <c r="F323" s="14"/>
      <c r="G323" s="14"/>
      <c r="H323" s="14"/>
      <c r="I323" s="14"/>
      <c r="J323" s="14"/>
      <c r="K323" s="14"/>
      <c r="L323" s="14"/>
      <c r="M323" s="14"/>
      <c r="N323" s="14"/>
      <c r="O323" s="14"/>
      <c r="P323" s="14"/>
      <c r="Q323" s="14"/>
      <c r="R323" s="14"/>
      <c r="S323" s="14"/>
      <c r="T323" s="14"/>
    </row>
    <row r="325" spans="1:23" ht="18.75">
      <c r="A325" s="102" t="s">
        <v>991</v>
      </c>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row>
    <row r="326" spans="1:23" ht="18.75">
      <c r="A326" s="102" t="s">
        <v>990</v>
      </c>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row>
    <row r="328" spans="1:23">
      <c r="A328" s="103" t="s">
        <v>169</v>
      </c>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row>
    <row r="329" spans="1:23">
      <c r="A329" s="43"/>
      <c r="B329" s="43"/>
      <c r="C329" s="43"/>
      <c r="D329" s="43"/>
      <c r="E329" s="43"/>
      <c r="F329" s="43"/>
      <c r="G329" s="43"/>
      <c r="H329" s="43"/>
      <c r="I329" s="43"/>
      <c r="J329" s="43"/>
      <c r="K329" s="43"/>
      <c r="L329" s="43"/>
      <c r="M329" s="43"/>
      <c r="N329" s="43"/>
      <c r="O329" s="43"/>
      <c r="P329" s="43"/>
      <c r="Q329" s="43"/>
      <c r="R329" s="43"/>
      <c r="S329" s="43"/>
      <c r="T329" s="43"/>
      <c r="U329" s="43"/>
      <c r="V329" s="43"/>
      <c r="W329" s="43"/>
    </row>
    <row r="330" spans="1:23" ht="18.75">
      <c r="A330" s="104" t="s">
        <v>1005</v>
      </c>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row>
    <row r="331" spans="1:23" ht="18.75">
      <c r="A331" s="104" t="s">
        <v>989</v>
      </c>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row>
    <row r="332" spans="1:23" ht="18.75">
      <c r="A332" s="105" t="s">
        <v>1058</v>
      </c>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row>
    <row r="333" spans="1:23" ht="18.75">
      <c r="A333" s="50"/>
      <c r="B333" s="50"/>
      <c r="C333" s="50"/>
      <c r="D333" s="50"/>
      <c r="E333" s="50"/>
      <c r="F333" s="50"/>
      <c r="G333" s="50"/>
      <c r="H333" s="50"/>
      <c r="I333" s="50"/>
      <c r="J333" s="50"/>
      <c r="K333" s="50"/>
      <c r="L333" s="50"/>
      <c r="M333" s="50"/>
      <c r="N333" s="50"/>
      <c r="O333" s="50"/>
      <c r="P333" s="50"/>
      <c r="Q333" s="50"/>
      <c r="R333" s="50"/>
      <c r="S333" s="50"/>
      <c r="T333" s="50"/>
      <c r="U333" s="50"/>
      <c r="V333" s="50"/>
    </row>
    <row r="334" spans="1:23">
      <c r="A334" s="10"/>
      <c r="B334" s="10"/>
      <c r="C334" s="10"/>
      <c r="D334" s="10"/>
      <c r="E334" s="10"/>
      <c r="F334" s="10"/>
      <c r="G334" s="10"/>
      <c r="H334" s="10"/>
      <c r="I334" s="10"/>
      <c r="J334" s="10"/>
      <c r="K334" s="10"/>
      <c r="L334" s="10"/>
      <c r="M334" s="10"/>
      <c r="N334" s="10"/>
      <c r="O334" s="10"/>
      <c r="P334" s="10"/>
      <c r="Q334" s="10"/>
      <c r="R334" s="10"/>
      <c r="S334" s="10"/>
      <c r="T334" s="10"/>
    </row>
    <row r="335" spans="1:23" ht="18.75">
      <c r="A335" s="106" t="s">
        <v>992</v>
      </c>
      <c r="B335" s="106"/>
      <c r="C335" s="47"/>
      <c r="D335" s="47"/>
      <c r="E335" s="47"/>
      <c r="F335" s="47"/>
      <c r="G335" s="47"/>
      <c r="H335" s="47"/>
      <c r="I335" s="47"/>
      <c r="J335" s="47"/>
      <c r="K335" s="47"/>
      <c r="L335" s="47"/>
      <c r="M335" s="47"/>
      <c r="N335" s="47"/>
      <c r="O335" s="47"/>
      <c r="P335" s="47"/>
      <c r="Q335" s="47"/>
      <c r="R335" s="47"/>
      <c r="S335" s="47"/>
      <c r="T335" s="47"/>
    </row>
    <row r="336" spans="1:23" ht="18.75">
      <c r="A336" s="106" t="s">
        <v>993</v>
      </c>
      <c r="B336" s="106"/>
      <c r="C336" s="42"/>
      <c r="D336" s="42"/>
      <c r="E336" s="42"/>
      <c r="F336" s="42"/>
      <c r="G336" s="42"/>
      <c r="H336" s="42"/>
      <c r="I336" s="42"/>
      <c r="J336" s="42"/>
      <c r="K336" s="42"/>
      <c r="L336" s="42"/>
      <c r="M336" s="42"/>
      <c r="N336" s="42"/>
      <c r="O336" s="42"/>
      <c r="P336" s="42"/>
      <c r="Q336" s="42"/>
      <c r="R336" s="42"/>
      <c r="S336" s="42"/>
      <c r="T336" s="42"/>
    </row>
    <row r="337" spans="1:24" ht="18.75">
      <c r="A337" s="106"/>
      <c r="B337" s="106"/>
      <c r="D337" s="47"/>
      <c r="E337" s="47"/>
      <c r="F337" s="47"/>
      <c r="G337" s="47"/>
      <c r="H337" s="47"/>
      <c r="I337" s="47"/>
      <c r="J337" s="47"/>
      <c r="K337" s="47"/>
      <c r="L337" s="47"/>
      <c r="M337" s="47"/>
      <c r="N337" s="47"/>
      <c r="O337" s="47"/>
      <c r="P337" s="47"/>
      <c r="Q337" s="47"/>
      <c r="R337" s="47"/>
      <c r="S337" s="47"/>
      <c r="T337" s="47"/>
    </row>
    <row r="338" spans="1:24" ht="18.75">
      <c r="A338" s="107" t="s">
        <v>184</v>
      </c>
      <c r="B338" s="107"/>
      <c r="C338" s="107"/>
      <c r="D338" s="107"/>
      <c r="E338" s="107"/>
      <c r="F338" s="107"/>
      <c r="G338" s="107"/>
      <c r="H338" s="107"/>
      <c r="I338" s="107"/>
      <c r="J338" s="107"/>
      <c r="K338" s="107"/>
      <c r="L338" s="107"/>
      <c r="M338" s="107"/>
      <c r="N338" s="107"/>
      <c r="O338" s="107"/>
      <c r="P338" s="129" t="s">
        <v>294</v>
      </c>
      <c r="Q338" s="129"/>
      <c r="R338" s="129"/>
      <c r="S338" s="129"/>
      <c r="T338" s="129"/>
      <c r="U338" s="129"/>
      <c r="V338" s="129"/>
    </row>
    <row r="339" spans="1:24">
      <c r="A339" s="28"/>
      <c r="B339" s="28"/>
      <c r="C339" s="28"/>
      <c r="D339" s="28"/>
      <c r="E339" s="28"/>
      <c r="F339" s="28"/>
      <c r="G339" s="28"/>
      <c r="H339" s="28"/>
      <c r="I339" s="28"/>
      <c r="J339" s="28"/>
      <c r="K339" s="28"/>
      <c r="L339" s="28"/>
      <c r="M339" s="28"/>
      <c r="N339" s="28"/>
      <c r="O339" s="28"/>
      <c r="P339" s="28"/>
      <c r="Q339" s="28"/>
      <c r="R339" s="28"/>
      <c r="S339" s="28"/>
      <c r="T339" s="28"/>
    </row>
    <row r="340" spans="1:24" ht="24.75" customHeight="1">
      <c r="A340" s="117" t="s">
        <v>170</v>
      </c>
      <c r="B340" s="117"/>
      <c r="C340" s="117"/>
      <c r="D340" s="117"/>
      <c r="E340" s="117"/>
      <c r="F340" s="117"/>
      <c r="G340" s="117"/>
      <c r="H340" s="117"/>
      <c r="I340" s="117"/>
      <c r="J340" s="117"/>
      <c r="K340" s="117"/>
      <c r="L340" s="117"/>
      <c r="M340" s="117"/>
      <c r="N340" s="117"/>
      <c r="O340" s="117"/>
      <c r="P340" s="117"/>
      <c r="Q340" s="117"/>
      <c r="R340" s="117"/>
      <c r="S340" s="117"/>
      <c r="T340" s="126" t="s">
        <v>178</v>
      </c>
      <c r="U340" s="101" t="s">
        <v>284</v>
      </c>
      <c r="V340" s="101" t="s">
        <v>288</v>
      </c>
      <c r="W340" s="101" t="s">
        <v>1006</v>
      </c>
    </row>
    <row r="341" spans="1:24" ht="66" customHeight="1">
      <c r="A341" s="101" t="s">
        <v>171</v>
      </c>
      <c r="B341" s="117" t="s">
        <v>172</v>
      </c>
      <c r="C341" s="101" t="s">
        <v>173</v>
      </c>
      <c r="D341" s="101" t="s">
        <v>174</v>
      </c>
      <c r="E341" s="101"/>
      <c r="F341" s="101" t="s">
        <v>175</v>
      </c>
      <c r="G341" s="101"/>
      <c r="H341" s="101" t="s">
        <v>176</v>
      </c>
      <c r="I341" s="101"/>
      <c r="J341" s="101" t="s">
        <v>994</v>
      </c>
      <c r="K341" s="101"/>
      <c r="L341" s="175" t="s">
        <v>995</v>
      </c>
      <c r="M341" s="176"/>
      <c r="N341" s="175" t="s">
        <v>996</v>
      </c>
      <c r="O341" s="176"/>
      <c r="P341" s="101" t="s">
        <v>7</v>
      </c>
      <c r="Q341" s="101"/>
      <c r="R341" s="101" t="s">
        <v>177</v>
      </c>
      <c r="S341" s="101"/>
      <c r="T341" s="127"/>
      <c r="U341" s="101"/>
      <c r="V341" s="101"/>
      <c r="W341" s="101"/>
    </row>
    <row r="342" spans="1:24" ht="16.5">
      <c r="A342" s="101"/>
      <c r="B342" s="117"/>
      <c r="C342" s="101"/>
      <c r="D342" s="49" t="s">
        <v>179</v>
      </c>
      <c r="E342" s="51" t="s">
        <v>3</v>
      </c>
      <c r="F342" s="49" t="s">
        <v>179</v>
      </c>
      <c r="G342" s="51" t="s">
        <v>3</v>
      </c>
      <c r="H342" s="49" t="s">
        <v>179</v>
      </c>
      <c r="I342" s="51" t="s">
        <v>3</v>
      </c>
      <c r="J342" s="49" t="s">
        <v>179</v>
      </c>
      <c r="K342" s="51" t="s">
        <v>3</v>
      </c>
      <c r="L342" s="49" t="s">
        <v>179</v>
      </c>
      <c r="M342" s="51" t="s">
        <v>3</v>
      </c>
      <c r="N342" s="49" t="s">
        <v>179</v>
      </c>
      <c r="O342" s="51" t="s">
        <v>3</v>
      </c>
      <c r="P342" s="49" t="s">
        <v>179</v>
      </c>
      <c r="Q342" s="51" t="s">
        <v>3</v>
      </c>
      <c r="R342" s="49" t="s">
        <v>179</v>
      </c>
      <c r="S342" s="51" t="s">
        <v>3</v>
      </c>
      <c r="T342" s="128"/>
      <c r="U342" s="101"/>
      <c r="V342" s="101"/>
      <c r="W342" s="101"/>
    </row>
    <row r="343" spans="1:24" ht="18.75">
      <c r="A343" s="27">
        <v>1</v>
      </c>
      <c r="B343" s="77"/>
      <c r="C343" s="27"/>
      <c r="D343" s="27"/>
      <c r="E343" s="16">
        <f>IF((C343&lt;=7),VLOOKUP(D343,'7 лет'!$A$5:$B$78,2),IF((C343=8),VLOOKUP(D343,'8 лет'!$A$5:$B$78,2),IF((C343=9),VLOOKUP(D343,'9 лет'!$A$5:$B$78,2),IF((C343=10),VLOOKUP(D343,'10 лет'!$A$5:$B$78,2),IF((C343=11),VLOOKUP(D343,'11 лет'!$A$5:$B$78,2),IF((C343=12),VLOOKUP(D343,'12 лет'!$A$5:$B$78,2),IF((C343=13),VLOOKUP(D343,'13 лет'!$A$5:$B$78,2),IF((C343=14),VLOOKUP(D343,'14 лет'!$A$5:$B$78,2),IF((C343=15),VLOOKUP(D343,'15 лет'!$A$5:$B$78,2),IF((C343=16),VLOOKUP(D343,'16 лет'!$A$5:$B$78,2),IF((C343=17),VLOOKUP(D343,'17 лет'!$A$5:$B$78,2))))))))))))</f>
        <v>0</v>
      </c>
      <c r="F343" s="27"/>
      <c r="G343" s="16">
        <f>IF((C343&lt;=7),VLOOKUP(F343,'7 лет'!$C$5:$D$79,2),IF((C343=8),VLOOKUP(F343,'8 лет'!$C$5:$D$79,2),IF((C343=9),VLOOKUP(F343,'9 лет'!$C$5:$D$79,2),IF((C343=10),VLOOKUP(F343,'10 лет'!$C$5:$D$79,2),IF((C343=11),VLOOKUP(F343,'11 лет'!$C$5:$D$79,2),IF((C343=12),VLOOKUP(F343,'12 лет'!$C$5:$D$79,2),IF((C343=13),VLOOKUP(F343,'13 лет'!$C$5:$D$79,2),IF((C343=14),VLOOKUP(F343,'14 лет'!$C$5:$D$79,2),IF((C343=15),VLOOKUP(F343,'15 лет'!$C$5:$D$79,2),IF((C343=16),VLOOKUP(F343,'16 лет'!$C$5:$D$79,2),IF((C343=17),VLOOKUP(F343,'17 лет'!$C$5:$D$79,2))))))))))))</f>
        <v>0</v>
      </c>
      <c r="H343" s="27"/>
      <c r="I343" s="16">
        <f>IF((C343&lt;=7),VLOOKUP(H343,'7 лет'!$E$5:$F$79,2),IF((C343=8),VLOOKUP(H343,'8 лет'!$E$5:$F$79,2),IF((C343=9),VLOOKUP(H343,'9 лет'!$E$5:$F$79,2),IF((C343=10),VLOOKUP(H343,'10 лет'!$E$5:$F$79,2),IF((C343=11),VLOOKUP(H343,'11 лет'!$E$5:$F$79,2),IF((C343=12),VLOOKUP(H343,'12 лет'!$E$5:$F$79,2),IF((C343=13),VLOOKUP(H343,'13 лет'!$E$5:$F$79,2),IF((C343=14),VLOOKUP(H343,'14 лет'!$E$5:$F$79,2),IF((C343=15),VLOOKUP(H343,'15 лет'!$E$5:$F$79,2),IF((C343=16),VLOOKUP(H343,'16 лет'!$E$5:$F$79,2),IF((C343=17),VLOOKUP(H343,'17 лет'!$E$5:$F$79,2))))))))))))</f>
        <v>0</v>
      </c>
      <c r="J343" s="27"/>
      <c r="K343" s="16">
        <f>IF((C343&lt;=7),VLOOKUP(J343,'7 лет'!$G$5:$H$79,2),IF((C343=8),VLOOKUP(J343,'8 лет'!$G$5:$H$79,2),IF((C343=9),VLOOKUP(J343,'9 лет'!$G$5:$H$79,2),IF((C343=10),VLOOKUP(J343,'10 лет'!$G$5:$H$79,2),IF((C343=11),VLOOKUP(J343,'11 лет'!$G$5:$H$79,2),IF((C343=12),VLOOKUP(J343,'12 лет'!$G$5:$H$79,2),IF((C343=13),VLOOKUP(J343,'13 лет'!$G$5:$H$79,2),IF((C343=14),VLOOKUP(J343,'14 лет'!$G$5:$H$79,2),IF(C343&gt;=15,"0")))))))))</f>
        <v>0</v>
      </c>
      <c r="L343" s="27"/>
      <c r="M343" s="16" t="str">
        <f>IF((C343=12),VLOOKUP(L343,'12 лет'!$I$5:$J$81,2),IF((C343=13),VLOOKUP(L343,'13 лет'!$I$5:$J$81,2),IF((C343=14),VLOOKUP(L343,'14 лет'!$I$5:$J$80,2),IF((C343=15),VLOOKUP(L343,'15 лет'!$G$5:$H$82,2),IF((C343=16),VLOOKUP(L343,'16 лет'!$G$5:$H$81,2),IF((C343=17),VLOOKUP(L343,'17 лет'!$G$5:$H$81,2),IF(C343&lt;12,"0")))))))</f>
        <v>0</v>
      </c>
      <c r="N343" s="27"/>
      <c r="O343" s="16" t="str">
        <f>IF((C343=15),VLOOKUP(N343,'15 лет'!$I$5:$J$100,2),IF((C343=16),VLOOKUP(N343,'16 лет'!$I$5:$J$94,2),IF((C343=17),VLOOKUP(N343,'17 лет'!$I$5:$J$97,2),IF(C343&lt;15,"0"))))</f>
        <v>0</v>
      </c>
      <c r="P343" s="11"/>
      <c r="Q343" s="16">
        <f>IF((C343&lt;=7),VLOOKUP(P343,'7 лет'!$I$5:$J$79,2),IF((C343=8),VLOOKUP(P343,'8 лет'!$I$5:$J$79,2),IF((C343=9),VLOOKUP(P343,'9 лет'!$I$5:$J$79,2),IF((C343=10),VLOOKUP(P343,'10 лет'!$I$5:$J$79,2),IF((C343=11),VLOOKUP(P343,'11 лет'!$I$5:$J$79,2),IF((C343=12),VLOOKUP(P343,'12 лет'!$K$5:$L$79,2),IF((C343=13),VLOOKUP(P343,'13 лет'!$K$5:$L$79,2),IF((C343=14),VLOOKUP(P343,'14 лет'!$K$5:$L$79,2),IF((C343=15),VLOOKUP(P343,'15 лет'!$K$5:$L$79,2),IF((C343=16),VLOOKUP(P343,'16 лет'!$K$5:$L$79,2),IF((C343=17),VLOOKUP(P343,'17 лет'!$K$5:$L$79,2),)))))))))))</f>
        <v>50</v>
      </c>
      <c r="R343" s="27"/>
      <c r="S343" s="16">
        <f>IF((C343&lt;=7),VLOOKUP(R343,'7 лет'!$K$5:$L$79,2),IF((C343=8),VLOOKUP(R343,'8 лет'!$K$5:$L$79,2),IF((C343=9),VLOOKUP(R343,'9 лет'!$K$5:$L$79,2),IF((C343=10),VLOOKUP(R343,'10 лет'!$K$5:$L$79,2),IF((C343=11),VLOOKUP(R343,'11 лет'!$K$5:$L$79,2),IF((C343=12),VLOOKUP(R343,'12 лет'!$M$5:$N$79,2),IF((C343=13),VLOOKUP(R343,'13 лет'!$M$5:$N$79,2),IF((C343=14),VLOOKUP(R343,'14 лет'!$M$5:$N$79,2),IF((C343=15),VLOOKUP(R343,'15 лет'!$M$5:$N$79,2),IF((C343=16),VLOOKUP(R343,'16 лет'!$M$5:$N$79,2),IF((C343=17),VLOOKUP(R343,'17 лет'!$M$5:$N$79,2))))))))))))</f>
        <v>0</v>
      </c>
      <c r="T343" s="12">
        <f>SUM(E343+G343+I343+K343+M343+O343+Q343+S343)</f>
        <v>50</v>
      </c>
      <c r="U343" s="4">
        <f>'Личное первенство юноши'!U40</f>
        <v>28</v>
      </c>
      <c r="V343" s="108">
        <f ca="1">'Командный зачет'!G19</f>
        <v>10</v>
      </c>
      <c r="W343" s="98">
        <f ca="1">SUM(V343*2)</f>
        <v>20</v>
      </c>
      <c r="X343" t="str">
        <f>P338</f>
        <v>Субъект РФ 10</v>
      </c>
    </row>
    <row r="344" spans="1:24" ht="18.75">
      <c r="A344" s="27">
        <v>2</v>
      </c>
      <c r="B344" s="77"/>
      <c r="C344" s="27"/>
      <c r="D344" s="27"/>
      <c r="E344" s="16">
        <f>IF((C344&lt;=7),VLOOKUP(D344,'7 лет'!$A$5:$B$78,2),IF((C344=8),VLOOKUP(D344,'8 лет'!$A$5:$B$78,2),IF((C344=9),VLOOKUP(D344,'9 лет'!$A$5:$B$78,2),IF((C344=10),VLOOKUP(D344,'10 лет'!$A$5:$B$78,2),IF((C344=11),VLOOKUP(D344,'11 лет'!$A$5:$B$78,2),IF((C344=12),VLOOKUP(D344,'12 лет'!$A$5:$B$78,2),IF((C344=13),VLOOKUP(D344,'13 лет'!$A$5:$B$78,2),IF((C344=14),VLOOKUP(D344,'14 лет'!$A$5:$B$78,2),IF((C344=15),VLOOKUP(D344,'15 лет'!$A$5:$B$78,2),IF((C344=16),VLOOKUP(D344,'16 лет'!$A$5:$B$78,2),IF((C344=17),VLOOKUP(D344,'17 лет'!$A$5:$B$78,2))))))))))))</f>
        <v>0</v>
      </c>
      <c r="F344" s="27"/>
      <c r="G344" s="16">
        <f>IF((C344&lt;=7),VLOOKUP(F344,'7 лет'!$C$5:$D$79,2),IF((C344=8),VLOOKUP(F344,'8 лет'!$C$5:$D$79,2),IF((C344=9),VLOOKUP(F344,'9 лет'!$C$5:$D$79,2),IF((C344=10),VLOOKUP(F344,'10 лет'!$C$5:$D$79,2),IF((C344=11),VLOOKUP(F344,'11 лет'!$C$5:$D$79,2),IF((C344=12),VLOOKUP(F344,'12 лет'!$C$5:$D$79,2),IF((C344=13),VLOOKUP(F344,'13 лет'!$C$5:$D$79,2),IF((C344=14),VLOOKUP(F344,'14 лет'!$C$5:$D$79,2),IF((C344=15),VLOOKUP(F344,'15 лет'!$C$5:$D$79,2),IF((C344=16),VLOOKUP(F344,'16 лет'!$C$5:$D$79,2),IF((C344=17),VLOOKUP(F344,'17 лет'!$C$5:$D$79,2))))))))))))</f>
        <v>0</v>
      </c>
      <c r="H344" s="27"/>
      <c r="I344" s="16">
        <f>IF((C344&lt;=7),VLOOKUP(H344,'7 лет'!$E$5:$F$79,2),IF((C344=8),VLOOKUP(H344,'8 лет'!$E$5:$F$79,2),IF((C344=9),VLOOKUP(H344,'9 лет'!$E$5:$F$79,2),IF((C344=10),VLOOKUP(H344,'10 лет'!$E$5:$F$79,2),IF((C344=11),VLOOKUP(H344,'11 лет'!$E$5:$F$79,2),IF((C344=12),VLOOKUP(H344,'12 лет'!$E$5:$F$79,2),IF((C344=13),VLOOKUP(H344,'13 лет'!$E$5:$F$79,2),IF((C344=14),VLOOKUP(H344,'14 лет'!$E$5:$F$79,2),IF((C344=15),VLOOKUP(H344,'15 лет'!$E$5:$F$79,2),IF((C344=16),VLOOKUP(H344,'16 лет'!$E$5:$F$79,2),IF((C344=17),VLOOKUP(H344,'17 лет'!$E$5:$F$79,2))))))))))))</f>
        <v>0</v>
      </c>
      <c r="J344" s="27"/>
      <c r="K344" s="16">
        <f>IF((C344&lt;=7),VLOOKUP(J344,'7 лет'!$G$5:$H$79,2),IF((C344=8),VLOOKUP(J344,'8 лет'!$G$5:$H$79,2),IF((C344=9),VLOOKUP(J344,'9 лет'!$G$5:$H$79,2),IF((C344=10),VLOOKUP(J344,'10 лет'!$G$5:$H$79,2),IF((C344=11),VLOOKUP(J344,'11 лет'!$G$5:$H$79,2),IF((C344=12),VLOOKUP(J344,'12 лет'!$G$5:$H$79,2),IF((C344=13),VLOOKUP(J344,'13 лет'!$G$5:$H$79,2),IF((C344=14),VLOOKUP(J344,'14 лет'!$G$5:$H$79,2),IF(C344&gt;=15,"0")))))))))</f>
        <v>0</v>
      </c>
      <c r="L344" s="27"/>
      <c r="M344" s="16" t="str">
        <f>IF((C344=12),VLOOKUP(L344,'12 лет'!$I$5:$J$81,2),IF((C344=13),VLOOKUP(L344,'13 лет'!$I$5:$J$81,2),IF((C344=14),VLOOKUP(L344,'14 лет'!$I$5:$J$80,2),IF((C344=15),VLOOKUP(L344,'15 лет'!$G$5:$H$82,2),IF((C344=16),VLOOKUP(L344,'16 лет'!$G$5:$H$81,2),IF((C344=17),VLOOKUP(L344,'17 лет'!$G$5:$H$81,2),IF(C344&lt;12,"0")))))))</f>
        <v>0</v>
      </c>
      <c r="N344" s="27"/>
      <c r="O344" s="16" t="str">
        <f>IF((C344=15),VLOOKUP(N344,'15 лет'!$I$5:$J$100,2),IF((C344=16),VLOOKUP(N344,'16 лет'!$I$5:$J$94,2),IF((C344=17),VLOOKUP(N344,'17 лет'!$I$5:$J$97,2),IF(C344&lt;15,"0"))))</f>
        <v>0</v>
      </c>
      <c r="P344" s="11"/>
      <c r="Q344" s="16">
        <f>IF((C344&lt;=7),VLOOKUP(P344,'7 лет'!$I$5:$J$79,2),IF((C344=8),VLOOKUP(P344,'8 лет'!$I$5:$J$79,2),IF((C344=9),VLOOKUP(P344,'9 лет'!$I$5:$J$79,2),IF((C344=10),VLOOKUP(P344,'10 лет'!$I$5:$J$79,2),IF((C344=11),VLOOKUP(P344,'11 лет'!$I$5:$J$79,2),IF((C344=12),VLOOKUP(P344,'12 лет'!$K$5:$L$79,2),IF((C344=13),VLOOKUP(P344,'13 лет'!$K$5:$L$79,2),IF((C344=14),VLOOKUP(P344,'14 лет'!$K$5:$L$79,2),IF((C344=15),VLOOKUP(P344,'15 лет'!$K$5:$L$79,2),IF((C344=16),VLOOKUP(P344,'16 лет'!$K$5:$L$79,2),IF((C344=17),VLOOKUP(P344,'17 лет'!$K$5:$L$79,2),)))))))))))</f>
        <v>50</v>
      </c>
      <c r="R344" s="27"/>
      <c r="S344" s="16">
        <f>IF((C344&lt;=7),VLOOKUP(R344,'7 лет'!$K$5:$L$79,2),IF((C344=8),VLOOKUP(R344,'8 лет'!$K$5:$L$79,2),IF((C344=9),VLOOKUP(R344,'9 лет'!$K$5:$L$79,2),IF((C344=10),VLOOKUP(R344,'10 лет'!$K$5:$L$79,2),IF((C344=11),VLOOKUP(R344,'11 лет'!$K$5:$L$79,2),IF((C344=12),VLOOKUP(R344,'12 лет'!$M$5:$N$79,2),IF((C344=13),VLOOKUP(R344,'13 лет'!$M$5:$N$79,2),IF((C344=14),VLOOKUP(R344,'14 лет'!$M$5:$N$79,2),IF((C344=15),VLOOKUP(R344,'15 лет'!$M$5:$N$79,2),IF((C344=16),VLOOKUP(R344,'16 лет'!$M$5:$N$79,2),IF((C344=17),VLOOKUP(R344,'17 лет'!$M$5:$N$79,2))))))))))))</f>
        <v>0</v>
      </c>
      <c r="T344" s="12">
        <f>SUM(E344+G344+I344+K344+M344+O344+Q344+S344)</f>
        <v>50</v>
      </c>
      <c r="U344" s="4">
        <f>'Личное первенство юноши'!U41</f>
        <v>28</v>
      </c>
      <c r="V344" s="109"/>
      <c r="W344" s="99"/>
      <c r="X344" t="str">
        <f>P338</f>
        <v>Субъект РФ 10</v>
      </c>
    </row>
    <row r="345" spans="1:24" ht="18.75">
      <c r="A345" s="27">
        <v>3</v>
      </c>
      <c r="B345" s="77"/>
      <c r="C345" s="27"/>
      <c r="D345" s="27"/>
      <c r="E345" s="16">
        <f>IF((C345&lt;=7),VLOOKUP(D345,'7 лет'!$A$5:$B$78,2),IF((C345=8),VLOOKUP(D345,'8 лет'!$A$5:$B$78,2),IF((C345=9),VLOOKUP(D345,'9 лет'!$A$5:$B$78,2),IF((C345=10),VLOOKUP(D345,'10 лет'!$A$5:$B$78,2),IF((C345=11),VLOOKUP(D345,'11 лет'!$A$5:$B$78,2),IF((C345=12),VLOOKUP(D345,'12 лет'!$A$5:$B$78,2),IF((C345=13),VLOOKUP(D345,'13 лет'!$A$5:$B$78,2),IF((C345=14),VLOOKUP(D345,'14 лет'!$A$5:$B$78,2),IF((C345=15),VLOOKUP(D345,'15 лет'!$A$5:$B$78,2),IF((C345=16),VLOOKUP(D345,'16 лет'!$A$5:$B$78,2),IF((C345=17),VLOOKUP(D345,'17 лет'!$A$5:$B$78,2))))))))))))</f>
        <v>0</v>
      </c>
      <c r="F345" s="27"/>
      <c r="G345" s="16">
        <f>IF((C345&lt;=7),VLOOKUP(F345,'7 лет'!$C$5:$D$79,2),IF((C345=8),VLOOKUP(F345,'8 лет'!$C$5:$D$79,2),IF((C345=9),VLOOKUP(F345,'9 лет'!$C$5:$D$79,2),IF((C345=10),VLOOKUP(F345,'10 лет'!$C$5:$D$79,2),IF((C345=11),VLOOKUP(F345,'11 лет'!$C$5:$D$79,2),IF((C345=12),VLOOKUP(F345,'12 лет'!$C$5:$D$79,2),IF((C345=13),VLOOKUP(F345,'13 лет'!$C$5:$D$79,2),IF((C345=14),VLOOKUP(F345,'14 лет'!$C$5:$D$79,2),IF((C345=15),VLOOKUP(F345,'15 лет'!$C$5:$D$79,2),IF((C345=16),VLOOKUP(F345,'16 лет'!$C$5:$D$79,2),IF((C345=17),VLOOKUP(F345,'17 лет'!$C$5:$D$79,2))))))))))))</f>
        <v>0</v>
      </c>
      <c r="H345" s="27"/>
      <c r="I345" s="16">
        <f>IF((C345&lt;=7),VLOOKUP(H345,'7 лет'!$E$5:$F$79,2),IF((C345=8),VLOOKUP(H345,'8 лет'!$E$5:$F$79,2),IF((C345=9),VLOOKUP(H345,'9 лет'!$E$5:$F$79,2),IF((C345=10),VLOOKUP(H345,'10 лет'!$E$5:$F$79,2),IF((C345=11),VLOOKUP(H345,'11 лет'!$E$5:$F$79,2),IF((C345=12),VLOOKUP(H345,'12 лет'!$E$5:$F$79,2),IF((C345=13),VLOOKUP(H345,'13 лет'!$E$5:$F$79,2),IF((C345=14),VLOOKUP(H345,'14 лет'!$E$5:$F$79,2),IF((C345=15),VLOOKUP(H345,'15 лет'!$E$5:$F$79,2),IF((C345=16),VLOOKUP(H345,'16 лет'!$E$5:$F$79,2),IF((C345=17),VLOOKUP(H345,'17 лет'!$E$5:$F$79,2))))))))))))</f>
        <v>0</v>
      </c>
      <c r="J345" s="27"/>
      <c r="K345" s="16">
        <f>IF((C345&lt;=7),VLOOKUP(J345,'7 лет'!$G$5:$H$79,2),IF((C345=8),VLOOKUP(J345,'8 лет'!$G$5:$H$79,2),IF((C345=9),VLOOKUP(J345,'9 лет'!$G$5:$H$79,2),IF((C345=10),VLOOKUP(J345,'10 лет'!$G$5:$H$79,2),IF((C345=11),VLOOKUP(J345,'11 лет'!$G$5:$H$79,2),IF((C345=12),VLOOKUP(J345,'12 лет'!$G$5:$H$79,2),IF((C345=13),VLOOKUP(J345,'13 лет'!$G$5:$H$79,2),IF((C345=14),VLOOKUP(J345,'14 лет'!$G$5:$H$79,2),IF(C345&gt;=15,"0")))))))))</f>
        <v>0</v>
      </c>
      <c r="L345" s="27"/>
      <c r="M345" s="16" t="str">
        <f>IF((C345=12),VLOOKUP(L345,'12 лет'!$I$5:$J$81,2),IF((C345=13),VLOOKUP(L345,'13 лет'!$I$5:$J$81,2),IF((C345=14),VLOOKUP(L345,'14 лет'!$I$5:$J$80,2),IF((C345=15),VLOOKUP(L345,'15 лет'!$G$5:$H$82,2),IF((C345=16),VLOOKUP(L345,'16 лет'!$G$5:$H$81,2),IF((C345=17),VLOOKUP(L345,'17 лет'!$G$5:$H$81,2),IF(C345&lt;12,"0")))))))</f>
        <v>0</v>
      </c>
      <c r="N345" s="27"/>
      <c r="O345" s="16" t="str">
        <f>IF((C345=15),VLOOKUP(N345,'15 лет'!$I$5:$J$100,2),IF((C345=16),VLOOKUP(N345,'16 лет'!$I$5:$J$94,2),IF((C345=17),VLOOKUP(N345,'17 лет'!$I$5:$J$97,2),IF(C345&lt;15,"0"))))</f>
        <v>0</v>
      </c>
      <c r="P345" s="11"/>
      <c r="Q345" s="16">
        <f>IF((C345&lt;=7),VLOOKUP(P345,'7 лет'!$I$5:$J$79,2),IF((C345=8),VLOOKUP(P345,'8 лет'!$I$5:$J$79,2),IF((C345=9),VLOOKUP(P345,'9 лет'!$I$5:$J$79,2),IF((C345=10),VLOOKUP(P345,'10 лет'!$I$5:$J$79,2),IF((C345=11),VLOOKUP(P345,'11 лет'!$I$5:$J$79,2),IF((C345=12),VLOOKUP(P345,'12 лет'!$K$5:$L$79,2),IF((C345=13),VLOOKUP(P345,'13 лет'!$K$5:$L$79,2),IF((C345=14),VLOOKUP(P345,'14 лет'!$K$5:$L$79,2),IF((C345=15),VLOOKUP(P345,'15 лет'!$K$5:$L$79,2),IF((C345=16),VLOOKUP(P345,'16 лет'!$K$5:$L$79,2),IF((C345=17),VLOOKUP(P345,'17 лет'!$K$5:$L$79,2),)))))))))))</f>
        <v>50</v>
      </c>
      <c r="R345" s="27"/>
      <c r="S345" s="16">
        <f>IF((C345&lt;=7),VLOOKUP(R345,'7 лет'!$K$5:$L$79,2),IF((C345=8),VLOOKUP(R345,'8 лет'!$K$5:$L$79,2),IF((C345=9),VLOOKUP(R345,'9 лет'!$K$5:$L$79,2),IF((C345=10),VLOOKUP(R345,'10 лет'!$K$5:$L$79,2),IF((C345=11),VLOOKUP(R345,'11 лет'!$K$5:$L$79,2),IF((C345=12),VLOOKUP(R345,'12 лет'!$M$5:$N$79,2),IF((C345=13),VLOOKUP(R345,'13 лет'!$M$5:$N$79,2),IF((C345=14),VLOOKUP(R345,'14 лет'!$M$5:$N$79,2),IF((C345=15),VLOOKUP(R345,'15 лет'!$M$5:$N$79,2),IF((C345=16),VLOOKUP(R345,'16 лет'!$M$5:$N$79,2),IF((C345=17),VLOOKUP(R345,'17 лет'!$M$5:$N$79,2))))))))))))</f>
        <v>0</v>
      </c>
      <c r="T345" s="12">
        <f>SUM(E345+G345+I345+K345+M345+O345+Q345+S345)</f>
        <v>50</v>
      </c>
      <c r="U345" s="4">
        <f>'Личное первенство юноши'!U42</f>
        <v>28</v>
      </c>
      <c r="V345" s="109"/>
      <c r="W345" s="99"/>
      <c r="X345" t="str">
        <f>P338</f>
        <v>Субъект РФ 10</v>
      </c>
    </row>
    <row r="346" spans="1:24" ht="18.75">
      <c r="A346" s="111"/>
      <c r="B346" s="112"/>
      <c r="C346" s="112"/>
      <c r="D346" s="112"/>
      <c r="E346" s="112"/>
      <c r="F346" s="112"/>
      <c r="G346" s="112"/>
      <c r="H346" s="112"/>
      <c r="I346" s="112"/>
      <c r="J346" s="112"/>
      <c r="K346" s="112"/>
      <c r="L346" s="112"/>
      <c r="M346" s="112"/>
      <c r="N346" s="112"/>
      <c r="O346" s="112"/>
      <c r="P346" s="115" t="s">
        <v>285</v>
      </c>
      <c r="Q346" s="115"/>
      <c r="R346" s="115"/>
      <c r="S346" s="116"/>
      <c r="T346" s="113">
        <f ca="1">SUMPRODUCT(LARGE($T$343:$T$345,ROW(INDIRECT("T1:T"&amp;Z17))))</f>
        <v>100</v>
      </c>
      <c r="U346" s="114"/>
      <c r="V346" s="109"/>
      <c r="W346" s="99"/>
    </row>
    <row r="347" spans="1:24" ht="24.75" customHeight="1">
      <c r="A347" s="123" t="s">
        <v>180</v>
      </c>
      <c r="B347" s="124"/>
      <c r="C347" s="124"/>
      <c r="D347" s="124"/>
      <c r="E347" s="124"/>
      <c r="F347" s="124"/>
      <c r="G347" s="124"/>
      <c r="H347" s="124"/>
      <c r="I347" s="124"/>
      <c r="J347" s="124"/>
      <c r="K347" s="124"/>
      <c r="L347" s="124"/>
      <c r="M347" s="124"/>
      <c r="N347" s="124"/>
      <c r="O347" s="124"/>
      <c r="P347" s="124"/>
      <c r="Q347" s="124"/>
      <c r="R347" s="124"/>
      <c r="S347" s="124"/>
      <c r="T347" s="124"/>
      <c r="U347" s="125"/>
      <c r="V347" s="109"/>
      <c r="W347" s="99"/>
    </row>
    <row r="348" spans="1:24" ht="18.75">
      <c r="A348" s="27">
        <v>1</v>
      </c>
      <c r="B348" s="78"/>
      <c r="C348" s="27"/>
      <c r="D348" s="27"/>
      <c r="E348" s="16">
        <f>IF((C348&lt;=7),VLOOKUP(D348,'7 лет'!$M$5:$N$78,2),IF((C348=8),VLOOKUP(D348,'8 лет'!$M$5:$N$78,2),IF((C348=9),VLOOKUP(D348,'9 лет'!$M$5:$N$78,2),IF((C348=10),VLOOKUP(D348,'10 лет'!$M$5:$N$78,2),IF((C348=11),VLOOKUP(D348,'11 лет'!$M$5:$N$78,2),IF((C348=12),VLOOKUP(D348,'12 лет'!$O$5:$P$78,2),IF((C348=13),VLOOKUP(D348,'13 лет'!$O$5:$P$78,2),IF((C348=14),VLOOKUP(D348,'14 лет'!$O$5:$P$78,2),IF((C348=15),VLOOKUP(D348,'15 лет'!$O$5:$P$78,2),IF((C348=16),VLOOKUP(D348,'16 лет'!$O$5:$P$78,2),IF((C348=17),VLOOKUP(D348,'17 лет'!$O$5:$P$78,2))))))))))))</f>
        <v>0</v>
      </c>
      <c r="F348" s="27"/>
      <c r="G348" s="16">
        <f>IF((C348&lt;=7),VLOOKUP(F348,'7 лет'!$O$5:$P$79,2),IF((C348=8),VLOOKUP(F348,'8 лет'!$O$5:$P$79,2),IF((C348=9),VLOOKUP(F348,'9 лет'!$O$5:$P$79,2),IF((C348=10),VLOOKUP(F348,'10 лет'!$O$5:$P$79,2),IF((C348=11),VLOOKUP(F348,'11 лет'!$O$5:$P$79,2),IF((C348=12),VLOOKUP(F348,'12 лет'!$Q$5:$R$79,2),IF((C348=13),VLOOKUP(F348,'13 лет'!$Q$5:$R$79,2),IF((C348=14),VLOOKUP(F348,'14 лет'!$Q$5:$R$79,2),IF((C348=15),VLOOKUP(F348,'15 лет'!$Q$5:$R$79,2),IF((C348=16),VLOOKUP(F348,'16 лет'!$Q$5:$R$79,2),IF((C348=17),VLOOKUP(F348,'17 лет'!$Q$5:$R$79,2))))))))))))</f>
        <v>0</v>
      </c>
      <c r="H348" s="27"/>
      <c r="I348" s="16">
        <f>IF((C348&lt;=7),VLOOKUP(H348,'7 лет'!$Q$5:$R$79,2),IF((C348=8),VLOOKUP(H348,'8 лет'!$Q$5:$R$79,2),IF((C348=9),VLOOKUP(H348,'9 лет'!$Q$5:$R$79,2),IF((C348=10),VLOOKUP(H348,'10 лет'!$Q$5:$R$79,2),IF((C348=11),VLOOKUP(H348,'11 лет'!$Q$5:$R$79,2),IF((C348=12),VLOOKUP(H348,'12 лет'!$S$5:$T$79,2),IF((C348=13),VLOOKUP(H348,'13 лет'!$S$5:$T$79,2),IF((C348=14),VLOOKUP(H348,'14 лет'!$S$5:$T$79,2),IF((C348=15),VLOOKUP(H348,'15 лет'!$S$5:$T$79,2),IF((C348=16),VLOOKUP(H348,'16 лет'!$S$5:$T$79,2),IF((C348=17),VLOOKUP(H348,'17 лет'!$S$5:$T$79,2))))))))))))</f>
        <v>0</v>
      </c>
      <c r="J348" s="27"/>
      <c r="K348" s="16">
        <f>IF((C348&lt;=7),VLOOKUP(J348,'7 лет'!$S$5:$T$79,2),IF((C348=8),VLOOKUP(J348,'8 лет'!$S$5:$T$79,2),IF((C348=9),VLOOKUP(J348,'9 лет'!$S$5:$T$79,2),IF((C348=10),VLOOKUP(J348,'10 лет'!$S$5:$T$79,2),IF((C348=11),VLOOKUP(J348,'11 лет'!$S$5:$T$79,2),IF((C348=12),VLOOKUP(J348,'12 лет'!$U$5:$V$79,2),IF((C348=13),VLOOKUP(J348,'13 лет'!$U$5:$V$79,2),IF((C348=14),VLOOKUP(J348,'14 лет'!$U$5:$V$79,2),IF(C348&gt;=15,"0")))))))))</f>
        <v>0</v>
      </c>
      <c r="L348" s="27"/>
      <c r="M348" s="16" t="str">
        <f>IF((C348=12),VLOOKUP(L348,'12 лет'!$W$5:$X$85,2),IF((C348=13),VLOOKUP(L348,'13 лет'!$W$5:$X$84,2),IF((C348=14),VLOOKUP(L348,'14 лет'!$W$5:$X$82,2),IF((C348=15),VLOOKUP(L348,'15 лет'!$U$5:$V$82,2),IF((C348=16),VLOOKUP(L348,'16 лет'!$U$5:$V$78,2),IF((C348=17),VLOOKUP(L348,'17 лет'!$U$5:$V$78,2),IF(C348&lt;12,"0")))))))</f>
        <v>0</v>
      </c>
      <c r="N348" s="27"/>
      <c r="O348" s="16" t="str">
        <f>IF((C348=15),VLOOKUP(N348,'15 лет'!$W$5:$X$115,2),IF((C348=16),VLOOKUP(N348,'16 лет'!$W$5:$X$113,2),IF((C348=17),VLOOKUP(N348,'17 лет'!$W$5:$X$113,2),IF(C348&lt;15,"0"))))</f>
        <v>0</v>
      </c>
      <c r="P348" s="11"/>
      <c r="Q348" s="16">
        <f>IF((C348&lt;=7),VLOOKUP(P348,'7 лет'!$U$5:$V$79,2),IF((C348=8),VLOOKUP(P348,'8 лет'!$U$5:$V$79,2),IF((C348=9),VLOOKUP(P348,'9 лет'!$U$5:$V$79,2),IF((C348=10),VLOOKUP(P348,'10 лет'!$U$5:$V$79,2),IF((C348=11),VLOOKUP(P348,'11 лет'!$U$5:$V$79,2),IF((C348=12),VLOOKUP(P348,'12 лет'!$Y$5:$Z$79,2),IF((C348=13),VLOOKUP(P348,'13 лет'!$Y$5:$Z$79,2),IF((C348=14),VLOOKUP(P348,'14 лет'!$Y$5:$Z$79,2),IF((C348=15),VLOOKUP(P348,'15 лет'!$Y$5:$Z$79,2),IF((C348=16),VLOOKUP(P348,'16 лет'!$Y$5:$Z$79,2),IF((C348=17),VLOOKUP(P348,'17 лет'!$Y$5:$Z$79,2))))))))))))</f>
        <v>35</v>
      </c>
      <c r="R348" s="27"/>
      <c r="S348" s="16">
        <f>IF((C348&lt;=7),VLOOKUP(R348,'7 лет'!$W$5:$X$79,2),IF((C348=8),VLOOKUP(R348,'8 лет'!$W$5:$X$79,2),IF((C348=9),VLOOKUP(R348,'9 лет'!$W$5:$X$79,2),IF((C348=10),VLOOKUP(R348,'10 лет'!$W$5:$X$79,2),IF((C348=11),VLOOKUP(R348,'11 лет'!$W$5:$X$79,2),IF((C348=12),VLOOKUP(R348,'12 лет'!$AA$5:$AB$79,2),IF((C348=13),VLOOKUP(R348,'13 лет'!$AA$5:$AB$79,2),IF((C348=14),VLOOKUP(R348,'14 лет'!$AA$5:$AB$79,2),IF((C348=15),VLOOKUP(R348,'15 лет'!$AA$5:$AB$79,2),IF((C348=16),VLOOKUP(R348,'16 лет'!$AA$5:$AB$79,2),IF((C348=17),VLOOKUP(R348,'17 лет'!$AA$5:$AB$79,2))))))))))))</f>
        <v>0</v>
      </c>
      <c r="T348" s="13">
        <f>SUM(E348+G348+I348+K348+M348+O348+Q348+S348)</f>
        <v>35</v>
      </c>
      <c r="U348" s="4">
        <f>'Личное первенство девушки'!U40</f>
        <v>28</v>
      </c>
      <c r="V348" s="109"/>
      <c r="W348" s="99"/>
      <c r="X348" t="str">
        <f>P338</f>
        <v>Субъект РФ 10</v>
      </c>
    </row>
    <row r="349" spans="1:24" ht="18.75">
      <c r="A349" s="27">
        <v>2</v>
      </c>
      <c r="B349" s="78"/>
      <c r="C349" s="27"/>
      <c r="D349" s="27"/>
      <c r="E349" s="16">
        <f>IF((C349&lt;=7),VLOOKUP(D349,'7 лет'!$M$5:$N$78,2),IF((C349=8),VLOOKUP(D349,'8 лет'!$M$5:$N$78,2),IF((C349=9),VLOOKUP(D349,'9 лет'!$M$5:$N$78,2),IF((C349=10),VLOOKUP(D349,'10 лет'!$M$5:$N$78,2),IF((C349=11),VLOOKUP(D349,'11 лет'!$M$5:$N$78,2),IF((C349=12),VLOOKUP(D349,'12 лет'!$O$5:$P$78,2),IF((C349=13),VLOOKUP(D349,'13 лет'!$O$5:$P$78,2),IF((C349=14),VLOOKUP(D349,'14 лет'!$O$5:$P$78,2),IF((C349=15),VLOOKUP(D349,'15 лет'!$O$5:$P$78,2),IF((C349=16),VLOOKUP(D349,'16 лет'!$O$5:$P$78,2),IF((C349=17),VLOOKUP(D349,'17 лет'!$O$5:$P$78,2))))))))))))</f>
        <v>0</v>
      </c>
      <c r="F349" s="27"/>
      <c r="G349" s="16">
        <f>IF((C349&lt;=7),VLOOKUP(F349,'7 лет'!$O$5:$P$79,2),IF((C349=8),VLOOKUP(F349,'8 лет'!$O$5:$P$79,2),IF((C349=9),VLOOKUP(F349,'9 лет'!$O$5:$P$79,2),IF((C349=10),VLOOKUP(F349,'10 лет'!$O$5:$P$79,2),IF((C349=11),VLOOKUP(F349,'11 лет'!$O$5:$P$79,2),IF((C349=12),VLOOKUP(F349,'12 лет'!$Q$5:$R$79,2),IF((C349=13),VLOOKUP(F349,'13 лет'!$Q$5:$R$79,2),IF((C349=14),VLOOKUP(F349,'14 лет'!$Q$5:$R$79,2),IF((C349=15),VLOOKUP(F349,'15 лет'!$Q$5:$R$79,2),IF((C349=16),VLOOKUP(F349,'16 лет'!$Q$5:$R$79,2),IF((C349=17),VLOOKUP(F349,'17 лет'!$Q$5:$R$79,2))))))))))))</f>
        <v>0</v>
      </c>
      <c r="H349" s="27"/>
      <c r="I349" s="16">
        <f>IF((C349&lt;=7),VLOOKUP(H349,'7 лет'!$Q$5:$R$79,2),IF((C349=8),VLOOKUP(H349,'8 лет'!$Q$5:$R$79,2),IF((C349=9),VLOOKUP(H349,'9 лет'!$Q$5:$R$79,2),IF((C349=10),VLOOKUP(H349,'10 лет'!$Q$5:$R$79,2),IF((C349=11),VLOOKUP(H349,'11 лет'!$Q$5:$R$79,2),IF((C349=12),VLOOKUP(H349,'12 лет'!$S$5:$T$79,2),IF((C349=13),VLOOKUP(H349,'13 лет'!$S$5:$T$79,2),IF((C349=14),VLOOKUP(H349,'14 лет'!$S$5:$T$79,2),IF((C349=15),VLOOKUP(H349,'15 лет'!$S$5:$T$79,2),IF((C349=16),VLOOKUP(H349,'16 лет'!$S$5:$T$79,2),IF((C349=17),VLOOKUP(H349,'17 лет'!$S$5:$T$79,2))))))))))))</f>
        <v>0</v>
      </c>
      <c r="J349" s="27"/>
      <c r="K349" s="16">
        <f>IF((C349&lt;=7),VLOOKUP(J349,'7 лет'!$S$5:$T$79,2),IF((C349=8),VLOOKUP(J349,'8 лет'!$S$5:$T$79,2),IF((C349=9),VLOOKUP(J349,'9 лет'!$S$5:$T$79,2),IF((C349=10),VLOOKUP(J349,'10 лет'!$S$5:$T$79,2),IF((C349=11),VLOOKUP(J349,'11 лет'!$S$5:$T$79,2),IF((C349=12),VLOOKUP(J349,'12 лет'!$U$5:$V$79,2),IF((C349=13),VLOOKUP(J349,'13 лет'!$U$5:$V$79,2),IF((C349=14),VLOOKUP(J349,'14 лет'!$U$5:$V$79,2),IF(C349&gt;=15,"0")))))))))</f>
        <v>0</v>
      </c>
      <c r="L349" s="27"/>
      <c r="M349" s="16" t="str">
        <f>IF((C349=12),VLOOKUP(L349,'12 лет'!$W$5:$X$85,2),IF((C349=13),VLOOKUP(L349,'13 лет'!$W$5:$X$84,2),IF((C349=14),VLOOKUP(L349,'14 лет'!$W$5:$X$82,2),IF((C349=15),VLOOKUP(L349,'15 лет'!$U$5:$V$82,2),IF((C349=16),VLOOKUP(L349,'16 лет'!$U$5:$V$78,2),IF((C349=17),VLOOKUP(L349,'17 лет'!$U$5:$V$78,2),IF(C349&lt;12,"0")))))))</f>
        <v>0</v>
      </c>
      <c r="N349" s="27"/>
      <c r="O349" s="16" t="str">
        <f>IF((C349=15),VLOOKUP(N349,'15 лет'!$W$5:$X$115,2),IF((C349=16),VLOOKUP(N349,'16 лет'!$W$5:$X$113,2),IF((C349=17),VLOOKUP(N349,'17 лет'!$W$5:$X$113,2),IF(C349&lt;15,"0"))))</f>
        <v>0</v>
      </c>
      <c r="P349" s="11"/>
      <c r="Q349" s="16">
        <f>IF((C349&lt;=7),VLOOKUP(P349,'7 лет'!$U$5:$V$79,2),IF((C349=8),VLOOKUP(P349,'8 лет'!$U$5:$V$79,2),IF((C349=9),VLOOKUP(P349,'9 лет'!$U$5:$V$79,2),IF((C349=10),VLOOKUP(P349,'10 лет'!$U$5:$V$79,2),IF((C349=11),VLOOKUP(P349,'11 лет'!$U$5:$V$79,2),IF((C349=12),VLOOKUP(P349,'12 лет'!$Y$5:$Z$79,2),IF((C349=13),VLOOKUP(P349,'13 лет'!$Y$5:$Z$79,2),IF((C349=14),VLOOKUP(P349,'14 лет'!$Y$5:$Z$79,2),IF((C349=15),VLOOKUP(P349,'15 лет'!$Y$5:$Z$79,2),IF((C349=16),VLOOKUP(P349,'16 лет'!$Y$5:$Z$79,2),IF((C349=17),VLOOKUP(P349,'17 лет'!$Y$5:$Z$79,2))))))))))))</f>
        <v>35</v>
      </c>
      <c r="R349" s="27"/>
      <c r="S349" s="16">
        <f>IF((C349&lt;=7),VLOOKUP(R349,'7 лет'!$W$5:$X$79,2),IF((C349=8),VLOOKUP(R349,'8 лет'!$W$5:$X$79,2),IF((C349=9),VLOOKUP(R349,'9 лет'!$W$5:$X$79,2),IF((C349=10),VLOOKUP(R349,'10 лет'!$W$5:$X$79,2),IF((C349=11),VLOOKUP(R349,'11 лет'!$W$5:$X$79,2),IF((C349=12),VLOOKUP(R349,'12 лет'!$AA$5:$AB$79,2),IF((C349=13),VLOOKUP(R349,'13 лет'!$AA$5:$AB$79,2),IF((C349=14),VLOOKUP(R349,'14 лет'!$AA$5:$AB$79,2),IF((C349=15),VLOOKUP(R349,'15 лет'!$AA$5:$AB$79,2),IF((C349=16),VLOOKUP(R349,'16 лет'!$AA$5:$AB$79,2),IF((C349=17),VLOOKUP(R349,'17 лет'!$AA$5:$AB$79,2))))))))))))</f>
        <v>0</v>
      </c>
      <c r="T349" s="13">
        <f>SUM(E349+G349+I349+K349+M349+O349+Q349+S349)</f>
        <v>35</v>
      </c>
      <c r="U349" s="4">
        <f>'Личное первенство девушки'!U41</f>
        <v>28</v>
      </c>
      <c r="V349" s="109"/>
      <c r="W349" s="99"/>
      <c r="X349" t="str">
        <f>P338</f>
        <v>Субъект РФ 10</v>
      </c>
    </row>
    <row r="350" spans="1:24" ht="18.75">
      <c r="A350" s="27">
        <v>3</v>
      </c>
      <c r="B350" s="78"/>
      <c r="C350" s="27"/>
      <c r="D350" s="27"/>
      <c r="E350" s="16">
        <f>IF((C350&lt;=7),VLOOKUP(D350,'7 лет'!$M$5:$N$78,2),IF((C350=8),VLOOKUP(D350,'8 лет'!$M$5:$N$78,2),IF((C350=9),VLOOKUP(D350,'9 лет'!$M$5:$N$78,2),IF((C350=10),VLOOKUP(D350,'10 лет'!$M$5:$N$78,2),IF((C350=11),VLOOKUP(D350,'11 лет'!$M$5:$N$78,2),IF((C350=12),VLOOKUP(D350,'12 лет'!$O$5:$P$78,2),IF((C350=13),VLOOKUP(D350,'13 лет'!$O$5:$P$78,2),IF((C350=14),VLOOKUP(D350,'14 лет'!$O$5:$P$78,2),IF((C350=15),VLOOKUP(D350,'15 лет'!$O$5:$P$78,2),IF((C350=16),VLOOKUP(D350,'16 лет'!$O$5:$P$78,2),IF((C350=17),VLOOKUP(D350,'17 лет'!$O$5:$P$78,2))))))))))))</f>
        <v>0</v>
      </c>
      <c r="F350" s="27"/>
      <c r="G350" s="16">
        <f>IF((C350&lt;=7),VLOOKUP(F350,'7 лет'!$O$5:$P$79,2),IF((C350=8),VLOOKUP(F350,'8 лет'!$O$5:$P$79,2),IF((C350=9),VLOOKUP(F350,'9 лет'!$O$5:$P$79,2),IF((C350=10),VLOOKUP(F350,'10 лет'!$O$5:$P$79,2),IF((C350=11),VLOOKUP(F350,'11 лет'!$O$5:$P$79,2),IF((C350=12),VLOOKUP(F350,'12 лет'!$Q$5:$R$79,2),IF((C350=13),VLOOKUP(F350,'13 лет'!$Q$5:$R$79,2),IF((C350=14),VLOOKUP(F350,'14 лет'!$Q$5:$R$79,2),IF((C350=15),VLOOKUP(F350,'15 лет'!$Q$5:$R$79,2),IF((C350=16),VLOOKUP(F350,'16 лет'!$Q$5:$R$79,2),IF((C350=17),VLOOKUP(F350,'17 лет'!$Q$5:$R$79,2))))))))))))</f>
        <v>0</v>
      </c>
      <c r="H350" s="27"/>
      <c r="I350" s="16">
        <f>IF((C350&lt;=7),VLOOKUP(H350,'7 лет'!$Q$5:$R$79,2),IF((C350=8),VLOOKUP(H350,'8 лет'!$Q$5:$R$79,2),IF((C350=9),VLOOKUP(H350,'9 лет'!$Q$5:$R$79,2),IF((C350=10),VLOOKUP(H350,'10 лет'!$Q$5:$R$79,2),IF((C350=11),VLOOKUP(H350,'11 лет'!$Q$5:$R$79,2),IF((C350=12),VLOOKUP(H350,'12 лет'!$S$5:$T$79,2),IF((C350=13),VLOOKUP(H350,'13 лет'!$S$5:$T$79,2),IF((C350=14),VLOOKUP(H350,'14 лет'!$S$5:$T$79,2),IF((C350=15),VLOOKUP(H350,'15 лет'!$S$5:$T$79,2),IF((C350=16),VLOOKUP(H350,'16 лет'!$S$5:$T$79,2),IF((C350=17),VLOOKUP(H350,'17 лет'!$S$5:$T$79,2))))))))))))</f>
        <v>0</v>
      </c>
      <c r="J350" s="27"/>
      <c r="K350" s="16">
        <f>IF((C350&lt;=7),VLOOKUP(J350,'7 лет'!$S$5:$T$79,2),IF((C350=8),VLOOKUP(J350,'8 лет'!$S$5:$T$79,2),IF((C350=9),VLOOKUP(J350,'9 лет'!$S$5:$T$79,2),IF((C350=10),VLOOKUP(J350,'10 лет'!$S$5:$T$79,2),IF((C350=11),VLOOKUP(J350,'11 лет'!$S$5:$T$79,2),IF((C350=12),VLOOKUP(J350,'12 лет'!$U$5:$V$79,2),IF((C350=13),VLOOKUP(J350,'13 лет'!$U$5:$V$79,2),IF((C350=14),VLOOKUP(J350,'14 лет'!$U$5:$V$79,2),IF(C350&gt;=15,"0")))))))))</f>
        <v>0</v>
      </c>
      <c r="L350" s="27"/>
      <c r="M350" s="16" t="str">
        <f>IF((C350=12),VLOOKUP(L350,'12 лет'!$W$5:$X$85,2),IF((C350=13),VLOOKUP(L350,'13 лет'!$W$5:$X$84,2),IF((C350=14),VLOOKUP(L350,'14 лет'!$W$5:$X$82,2),IF((C350=15),VLOOKUP(L350,'15 лет'!$U$5:$V$82,2),IF((C350=16),VLOOKUP(L350,'16 лет'!$U$5:$V$78,2),IF((C350=17),VLOOKUP(L350,'17 лет'!$U$5:$V$78,2),IF(C350&lt;12,"0")))))))</f>
        <v>0</v>
      </c>
      <c r="N350" s="27"/>
      <c r="O350" s="16" t="str">
        <f>IF((C350=15),VLOOKUP(N350,'15 лет'!$W$5:$X$115,2),IF((C350=16),VLOOKUP(N350,'16 лет'!$W$5:$X$113,2),IF((C350=17),VLOOKUP(N350,'17 лет'!$W$5:$X$113,2),IF(C350&lt;15,"0"))))</f>
        <v>0</v>
      </c>
      <c r="P350" s="11"/>
      <c r="Q350" s="16">
        <f>IF((C350&lt;=7),VLOOKUP(P350,'7 лет'!$U$5:$V$79,2),IF((C350=8),VLOOKUP(P350,'8 лет'!$U$5:$V$79,2),IF((C350=9),VLOOKUP(P350,'9 лет'!$U$5:$V$79,2),IF((C350=10),VLOOKUP(P350,'10 лет'!$U$5:$V$79,2),IF((C350=11),VLOOKUP(P350,'11 лет'!$U$5:$V$79,2),IF((C350=12),VLOOKUP(P350,'12 лет'!$Y$5:$Z$79,2),IF((C350=13),VLOOKUP(P350,'13 лет'!$Y$5:$Z$79,2),IF((C350=14),VLOOKUP(P350,'14 лет'!$Y$5:$Z$79,2),IF((C350=15),VLOOKUP(P350,'15 лет'!$Y$5:$Z$79,2),IF((C350=16),VLOOKUP(P350,'16 лет'!$Y$5:$Z$79,2),IF((C350=17),VLOOKUP(P350,'17 лет'!$Y$5:$Z$79,2))))))))))))</f>
        <v>35</v>
      </c>
      <c r="R350" s="27"/>
      <c r="S350" s="16">
        <f>IF((C350&lt;=7),VLOOKUP(R350,'7 лет'!$W$5:$X$79,2),IF((C350=8),VLOOKUP(R350,'8 лет'!$W$5:$X$79,2),IF((C350=9),VLOOKUP(R350,'9 лет'!$W$5:$X$79,2),IF((C350=10),VLOOKUP(R350,'10 лет'!$W$5:$X$79,2),IF((C350=11),VLOOKUP(R350,'11 лет'!$W$5:$X$79,2),IF((C350=12),VLOOKUP(R350,'12 лет'!$AA$5:$AB$79,2),IF((C350=13),VLOOKUP(R350,'13 лет'!$AA$5:$AB$79,2),IF((C350=14),VLOOKUP(R350,'14 лет'!$AA$5:$AB$79,2),IF((C350=15),VLOOKUP(R350,'15 лет'!$AA$5:$AB$79,2),IF((C350=16),VLOOKUP(R350,'16 лет'!$AA$5:$AB$79,2),IF((C350=17),VLOOKUP(R350,'17 лет'!$AA$5:$AB$79,2))))))))))))</f>
        <v>0</v>
      </c>
      <c r="T350" s="13">
        <f>SUM(E350+G350+I350+K350+M350+O350+Q350+S350)</f>
        <v>35</v>
      </c>
      <c r="U350" s="4">
        <f>'Личное первенство девушки'!U42</f>
        <v>28</v>
      </c>
      <c r="V350" s="109"/>
      <c r="W350" s="99"/>
      <c r="X350" t="str">
        <f>P338</f>
        <v>Субъект РФ 10</v>
      </c>
    </row>
    <row r="351" spans="1:24" ht="18.75">
      <c r="A351" s="111"/>
      <c r="B351" s="112"/>
      <c r="C351" s="112"/>
      <c r="D351" s="112"/>
      <c r="E351" s="112"/>
      <c r="F351" s="112"/>
      <c r="G351" s="112"/>
      <c r="H351" s="112"/>
      <c r="I351" s="112"/>
      <c r="J351" s="112"/>
      <c r="K351" s="112"/>
      <c r="L351" s="112"/>
      <c r="M351" s="112"/>
      <c r="N351" s="112"/>
      <c r="O351" s="112"/>
      <c r="P351" s="115" t="s">
        <v>286</v>
      </c>
      <c r="Q351" s="115"/>
      <c r="R351" s="115"/>
      <c r="S351" s="116"/>
      <c r="T351" s="113">
        <f ca="1">SUMPRODUCT(LARGE($T$348:$T$350,ROW(INDIRECT("T1:T"&amp;Z17))))</f>
        <v>70</v>
      </c>
      <c r="U351" s="114"/>
      <c r="V351" s="109"/>
      <c r="W351" s="99"/>
    </row>
    <row r="352" spans="1:24" ht="30" customHeight="1">
      <c r="A352" s="119"/>
      <c r="B352" s="120"/>
      <c r="C352" s="120"/>
      <c r="D352" s="120"/>
      <c r="E352" s="120"/>
      <c r="F352" s="120"/>
      <c r="G352" s="120"/>
      <c r="H352" s="120"/>
      <c r="I352" s="120"/>
      <c r="J352" s="120"/>
      <c r="K352" s="120"/>
      <c r="L352" s="120"/>
      <c r="M352" s="120"/>
      <c r="N352" s="120"/>
      <c r="O352" s="120"/>
      <c r="P352" s="118" t="s">
        <v>287</v>
      </c>
      <c r="Q352" s="118"/>
      <c r="R352" s="118"/>
      <c r="S352" s="118"/>
      <c r="T352" s="130">
        <f ca="1">SUM(T346+T351)</f>
        <v>170</v>
      </c>
      <c r="U352" s="131"/>
      <c r="V352" s="110"/>
      <c r="W352" s="100"/>
    </row>
    <row r="353" spans="1:23">
      <c r="A353" s="14"/>
      <c r="B353" s="14"/>
      <c r="C353" s="14"/>
      <c r="D353" s="14"/>
      <c r="E353" s="14"/>
      <c r="F353" s="14"/>
      <c r="G353" s="14"/>
      <c r="H353" s="14"/>
      <c r="I353" s="14"/>
      <c r="J353" s="14"/>
      <c r="K353" s="14"/>
      <c r="L353" s="14"/>
      <c r="M353" s="14"/>
      <c r="N353" s="14"/>
      <c r="O353" s="14"/>
      <c r="P353" s="14"/>
      <c r="Q353" s="14"/>
      <c r="R353" s="14"/>
      <c r="S353" s="14"/>
      <c r="T353" s="14"/>
    </row>
    <row r="354" spans="1:23">
      <c r="A354" s="15"/>
      <c r="C354" s="15"/>
      <c r="D354" s="15"/>
      <c r="E354" s="15"/>
      <c r="F354" s="15"/>
      <c r="G354" s="15"/>
      <c r="H354" s="15"/>
      <c r="I354" s="15"/>
      <c r="J354" s="15"/>
      <c r="K354" s="14"/>
      <c r="L354" s="14"/>
      <c r="M354" s="15"/>
      <c r="N354" s="15"/>
      <c r="O354" s="15"/>
      <c r="P354" s="15"/>
      <c r="Q354" s="15"/>
      <c r="R354" s="15"/>
      <c r="S354" s="15"/>
      <c r="T354" s="15"/>
    </row>
    <row r="355" spans="1:23">
      <c r="A355" s="15"/>
      <c r="C355" s="15"/>
      <c r="D355" s="15"/>
      <c r="E355" s="15"/>
      <c r="F355" s="15"/>
      <c r="G355" s="15"/>
      <c r="H355" s="15"/>
      <c r="I355" s="15"/>
      <c r="J355" s="15"/>
      <c r="K355" s="14"/>
      <c r="L355" s="14"/>
      <c r="M355" s="15"/>
      <c r="N355" s="15"/>
      <c r="O355" s="15"/>
      <c r="P355" s="15"/>
      <c r="Q355" s="15"/>
      <c r="R355" s="15"/>
      <c r="S355" s="15"/>
      <c r="T355" s="15"/>
    </row>
    <row r="356" spans="1:23" ht="16.5">
      <c r="A356" s="14"/>
      <c r="B356" s="79" t="s">
        <v>181</v>
      </c>
      <c r="C356" s="14"/>
      <c r="D356" s="14"/>
      <c r="E356" s="14"/>
      <c r="F356" s="14"/>
      <c r="G356" s="14"/>
      <c r="H356" s="14"/>
      <c r="I356" s="14"/>
      <c r="J356" s="14"/>
      <c r="K356" s="14"/>
      <c r="L356" s="14"/>
      <c r="M356" s="14"/>
      <c r="N356" s="14"/>
      <c r="O356" s="14"/>
      <c r="P356" s="14"/>
      <c r="Q356" s="14"/>
      <c r="R356" s="14"/>
      <c r="S356" s="14"/>
      <c r="T356" s="14"/>
    </row>
    <row r="357" spans="1:23">
      <c r="A357" s="14"/>
      <c r="B357" s="15"/>
      <c r="C357" s="15"/>
      <c r="D357" s="14"/>
      <c r="E357" s="14"/>
      <c r="F357" s="14"/>
      <c r="G357" s="14"/>
      <c r="H357" s="14"/>
      <c r="I357" s="14"/>
      <c r="J357" s="14"/>
      <c r="K357" s="14"/>
      <c r="L357" s="14"/>
      <c r="M357" s="14"/>
      <c r="N357" s="14"/>
      <c r="O357" s="14"/>
      <c r="P357" s="14"/>
      <c r="Q357" s="14"/>
      <c r="R357" s="14"/>
      <c r="S357" s="14"/>
      <c r="T357" s="14"/>
    </row>
    <row r="358" spans="1:23">
      <c r="A358" s="14"/>
      <c r="B358" s="14"/>
      <c r="C358" s="15"/>
      <c r="D358" s="14"/>
      <c r="E358" s="14"/>
      <c r="F358" s="14"/>
      <c r="G358" s="14"/>
      <c r="H358" s="14"/>
      <c r="I358" s="14"/>
      <c r="J358" s="14"/>
      <c r="K358" s="14"/>
      <c r="L358" s="14"/>
      <c r="M358" s="14"/>
      <c r="N358" s="14"/>
      <c r="O358" s="14"/>
      <c r="P358" s="14"/>
      <c r="Q358" s="14"/>
      <c r="R358" s="14"/>
      <c r="S358" s="14"/>
      <c r="T358" s="14"/>
    </row>
    <row r="359" spans="1:23" ht="16.5">
      <c r="A359" s="14"/>
      <c r="B359" s="79" t="s">
        <v>182</v>
      </c>
      <c r="C359" s="15"/>
      <c r="D359" s="14"/>
      <c r="E359" s="14"/>
      <c r="F359" s="14"/>
      <c r="G359" s="14"/>
      <c r="H359" s="14"/>
      <c r="I359" s="14"/>
      <c r="J359" s="14"/>
      <c r="K359" s="14"/>
      <c r="L359" s="14"/>
      <c r="M359" s="14"/>
      <c r="N359" s="14"/>
      <c r="O359" s="14"/>
      <c r="P359" s="14"/>
      <c r="Q359" s="14"/>
      <c r="R359" s="14"/>
      <c r="S359" s="14"/>
      <c r="T359" s="14"/>
    </row>
    <row r="361" spans="1:23" ht="18.75">
      <c r="A361" s="102" t="s">
        <v>991</v>
      </c>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row>
    <row r="362" spans="1:23" ht="18.75">
      <c r="A362" s="102" t="s">
        <v>990</v>
      </c>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row>
    <row r="364" spans="1:23">
      <c r="A364" s="103" t="s">
        <v>169</v>
      </c>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row>
    <row r="365" spans="1:23">
      <c r="A365" s="43"/>
      <c r="B365" s="43"/>
      <c r="C365" s="43"/>
      <c r="D365" s="43"/>
      <c r="E365" s="43"/>
      <c r="F365" s="43"/>
      <c r="G365" s="43"/>
      <c r="H365" s="43"/>
      <c r="I365" s="43"/>
      <c r="J365" s="43"/>
      <c r="K365" s="43"/>
      <c r="L365" s="43"/>
      <c r="M365" s="43"/>
      <c r="N365" s="43"/>
      <c r="O365" s="43"/>
      <c r="P365" s="43"/>
      <c r="Q365" s="43"/>
      <c r="R365" s="43"/>
      <c r="S365" s="43"/>
      <c r="T365" s="43"/>
      <c r="U365" s="43"/>
      <c r="V365" s="43"/>
      <c r="W365" s="43"/>
    </row>
    <row r="366" spans="1:23" ht="18.75">
      <c r="A366" s="104" t="s">
        <v>1005</v>
      </c>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row>
    <row r="367" spans="1:23" ht="18.75">
      <c r="A367" s="104" t="s">
        <v>989</v>
      </c>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row>
    <row r="368" spans="1:23" ht="18.75">
      <c r="A368" s="105" t="s">
        <v>1058</v>
      </c>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row>
    <row r="369" spans="1:24" ht="18.75">
      <c r="A369" s="50"/>
      <c r="B369" s="50"/>
      <c r="C369" s="50"/>
      <c r="D369" s="50"/>
      <c r="E369" s="50"/>
      <c r="F369" s="50"/>
      <c r="G369" s="50"/>
      <c r="H369" s="50"/>
      <c r="I369" s="50"/>
      <c r="J369" s="50"/>
      <c r="K369" s="50"/>
      <c r="L369" s="50"/>
      <c r="M369" s="50"/>
      <c r="N369" s="50"/>
      <c r="O369" s="50"/>
      <c r="P369" s="50"/>
      <c r="Q369" s="50"/>
      <c r="R369" s="50"/>
      <c r="S369" s="50"/>
      <c r="T369" s="50"/>
      <c r="U369" s="50"/>
      <c r="V369" s="50"/>
    </row>
    <row r="370" spans="1:24">
      <c r="A370" s="10"/>
      <c r="B370" s="10"/>
      <c r="C370" s="10"/>
      <c r="D370" s="10"/>
      <c r="E370" s="10"/>
      <c r="F370" s="10"/>
      <c r="G370" s="10"/>
      <c r="H370" s="10"/>
      <c r="I370" s="10"/>
      <c r="J370" s="10"/>
      <c r="K370" s="10"/>
      <c r="L370" s="10"/>
      <c r="M370" s="10"/>
      <c r="N370" s="10"/>
      <c r="O370" s="10"/>
      <c r="P370" s="10"/>
      <c r="Q370" s="10"/>
      <c r="R370" s="10"/>
      <c r="S370" s="10"/>
      <c r="T370" s="10"/>
    </row>
    <row r="371" spans="1:24" ht="18.75">
      <c r="A371" s="106" t="s">
        <v>992</v>
      </c>
      <c r="B371" s="106"/>
      <c r="C371" s="47"/>
      <c r="D371" s="47"/>
      <c r="E371" s="47"/>
      <c r="F371" s="47"/>
      <c r="G371" s="47"/>
      <c r="H371" s="47"/>
      <c r="I371" s="47"/>
      <c r="J371" s="47"/>
      <c r="K371" s="47"/>
      <c r="L371" s="47"/>
      <c r="M371" s="47"/>
      <c r="N371" s="47"/>
      <c r="O371" s="47"/>
      <c r="P371" s="47"/>
      <c r="Q371" s="47"/>
      <c r="R371" s="47"/>
      <c r="S371" s="47"/>
      <c r="T371" s="47"/>
    </row>
    <row r="372" spans="1:24" ht="18.75">
      <c r="A372" s="106" t="s">
        <v>993</v>
      </c>
      <c r="B372" s="106"/>
      <c r="C372" s="42"/>
      <c r="D372" s="42"/>
      <c r="E372" s="42"/>
      <c r="F372" s="42"/>
      <c r="G372" s="42"/>
      <c r="H372" s="42"/>
      <c r="I372" s="42"/>
      <c r="J372" s="42"/>
      <c r="K372" s="42"/>
      <c r="L372" s="42"/>
      <c r="M372" s="42"/>
      <c r="N372" s="42"/>
      <c r="O372" s="42"/>
      <c r="P372" s="42"/>
      <c r="Q372" s="42"/>
      <c r="R372" s="42"/>
      <c r="S372" s="42"/>
      <c r="T372" s="42"/>
    </row>
    <row r="373" spans="1:24" ht="18.75">
      <c r="A373" s="106"/>
      <c r="B373" s="106"/>
      <c r="D373" s="47"/>
      <c r="E373" s="47"/>
      <c r="F373" s="47"/>
      <c r="G373" s="47"/>
      <c r="H373" s="47"/>
      <c r="I373" s="47"/>
      <c r="J373" s="47"/>
      <c r="K373" s="47"/>
      <c r="L373" s="47"/>
      <c r="M373" s="47"/>
      <c r="N373" s="47"/>
      <c r="O373" s="47"/>
      <c r="P373" s="47"/>
      <c r="Q373" s="47"/>
      <c r="R373" s="47"/>
      <c r="S373" s="47"/>
      <c r="T373" s="47"/>
    </row>
    <row r="374" spans="1:24" ht="18.75">
      <c r="A374" s="107" t="s">
        <v>185</v>
      </c>
      <c r="B374" s="107"/>
      <c r="C374" s="107"/>
      <c r="D374" s="107"/>
      <c r="E374" s="107"/>
      <c r="F374" s="107"/>
      <c r="G374" s="107"/>
      <c r="H374" s="107"/>
      <c r="I374" s="107"/>
      <c r="J374" s="107"/>
      <c r="K374" s="107"/>
      <c r="L374" s="107"/>
      <c r="M374" s="107"/>
      <c r="N374" s="107"/>
      <c r="O374" s="107"/>
      <c r="P374" s="129" t="s">
        <v>295</v>
      </c>
      <c r="Q374" s="129"/>
      <c r="R374" s="129"/>
      <c r="S374" s="129"/>
      <c r="T374" s="129"/>
      <c r="U374" s="129"/>
      <c r="V374" s="129"/>
    </row>
    <row r="375" spans="1:24">
      <c r="A375" s="28"/>
      <c r="B375" s="28"/>
      <c r="C375" s="28"/>
      <c r="D375" s="28"/>
      <c r="E375" s="28"/>
      <c r="F375" s="28"/>
      <c r="G375" s="28"/>
      <c r="H375" s="28"/>
      <c r="I375" s="28"/>
      <c r="J375" s="28"/>
      <c r="K375" s="28"/>
      <c r="L375" s="28"/>
      <c r="M375" s="28"/>
      <c r="N375" s="28"/>
      <c r="O375" s="28"/>
      <c r="P375" s="28"/>
      <c r="Q375" s="28"/>
      <c r="R375" s="28"/>
      <c r="S375" s="28"/>
      <c r="T375" s="28"/>
    </row>
    <row r="376" spans="1:24" ht="24.75" customHeight="1">
      <c r="A376" s="117" t="s">
        <v>170</v>
      </c>
      <c r="B376" s="117"/>
      <c r="C376" s="117"/>
      <c r="D376" s="117"/>
      <c r="E376" s="117"/>
      <c r="F376" s="117"/>
      <c r="G376" s="117"/>
      <c r="H376" s="117"/>
      <c r="I376" s="117"/>
      <c r="J376" s="117"/>
      <c r="K376" s="117"/>
      <c r="L376" s="117"/>
      <c r="M376" s="117"/>
      <c r="N376" s="117"/>
      <c r="O376" s="117"/>
      <c r="P376" s="117"/>
      <c r="Q376" s="117"/>
      <c r="R376" s="117"/>
      <c r="S376" s="117"/>
      <c r="T376" s="126" t="s">
        <v>178</v>
      </c>
      <c r="U376" s="101" t="s">
        <v>284</v>
      </c>
      <c r="V376" s="101" t="s">
        <v>288</v>
      </c>
      <c r="W376" s="101" t="s">
        <v>1006</v>
      </c>
    </row>
    <row r="377" spans="1:24" ht="66.75" customHeight="1">
      <c r="A377" s="101" t="s">
        <v>171</v>
      </c>
      <c r="B377" s="117" t="s">
        <v>172</v>
      </c>
      <c r="C377" s="101" t="s">
        <v>173</v>
      </c>
      <c r="D377" s="101" t="s">
        <v>174</v>
      </c>
      <c r="E377" s="101"/>
      <c r="F377" s="101" t="s">
        <v>175</v>
      </c>
      <c r="G377" s="101"/>
      <c r="H377" s="101" t="s">
        <v>176</v>
      </c>
      <c r="I377" s="101"/>
      <c r="J377" s="101" t="s">
        <v>994</v>
      </c>
      <c r="K377" s="101"/>
      <c r="L377" s="175" t="s">
        <v>995</v>
      </c>
      <c r="M377" s="176"/>
      <c r="N377" s="175" t="s">
        <v>996</v>
      </c>
      <c r="O377" s="176"/>
      <c r="P377" s="101" t="s">
        <v>7</v>
      </c>
      <c r="Q377" s="101"/>
      <c r="R377" s="101" t="s">
        <v>177</v>
      </c>
      <c r="S377" s="101"/>
      <c r="T377" s="127"/>
      <c r="U377" s="101"/>
      <c r="V377" s="101"/>
      <c r="W377" s="101"/>
    </row>
    <row r="378" spans="1:24" ht="16.5">
      <c r="A378" s="101"/>
      <c r="B378" s="117"/>
      <c r="C378" s="101"/>
      <c r="D378" s="49" t="s">
        <v>179</v>
      </c>
      <c r="E378" s="51" t="s">
        <v>3</v>
      </c>
      <c r="F378" s="49" t="s">
        <v>179</v>
      </c>
      <c r="G378" s="51" t="s">
        <v>3</v>
      </c>
      <c r="H378" s="49" t="s">
        <v>179</v>
      </c>
      <c r="I378" s="51" t="s">
        <v>3</v>
      </c>
      <c r="J378" s="49" t="s">
        <v>179</v>
      </c>
      <c r="K378" s="51" t="s">
        <v>3</v>
      </c>
      <c r="L378" s="49" t="s">
        <v>179</v>
      </c>
      <c r="M378" s="51" t="s">
        <v>3</v>
      </c>
      <c r="N378" s="49" t="s">
        <v>179</v>
      </c>
      <c r="O378" s="51" t="s">
        <v>3</v>
      </c>
      <c r="P378" s="49" t="s">
        <v>179</v>
      </c>
      <c r="Q378" s="51" t="s">
        <v>3</v>
      </c>
      <c r="R378" s="49" t="s">
        <v>179</v>
      </c>
      <c r="S378" s="51" t="s">
        <v>3</v>
      </c>
      <c r="T378" s="128"/>
      <c r="U378" s="101"/>
      <c r="V378" s="101"/>
      <c r="W378" s="101"/>
    </row>
    <row r="379" spans="1:24" ht="18.75">
      <c r="A379" s="27">
        <v>1</v>
      </c>
      <c r="B379" s="77"/>
      <c r="C379" s="27"/>
      <c r="D379" s="27"/>
      <c r="E379" s="16">
        <f>IF((C379&lt;=7),VLOOKUP(D379,'7 лет'!$A$5:$B$78,2),IF((C379=8),VLOOKUP(D379,'8 лет'!$A$5:$B$78,2),IF((C379=9),VLOOKUP(D379,'9 лет'!$A$5:$B$78,2),IF((C379=10),VLOOKUP(D379,'10 лет'!$A$5:$B$78,2),IF((C379=11),VLOOKUP(D379,'11 лет'!$A$5:$B$78,2),IF((C379=12),VLOOKUP(D379,'12 лет'!$A$5:$B$78,2),IF((C379=13),VLOOKUP(D379,'13 лет'!$A$5:$B$78,2),IF((C379=14),VLOOKUP(D379,'14 лет'!$A$5:$B$78,2),IF((C379=15),VLOOKUP(D379,'15 лет'!$A$5:$B$78,2),IF((C379=16),VLOOKUP(D379,'16 лет'!$A$5:$B$78,2),IF((C379=17),VLOOKUP(D379,'17 лет'!$A$5:$B$78,2))))))))))))</f>
        <v>0</v>
      </c>
      <c r="F379" s="27"/>
      <c r="G379" s="16">
        <f>IF((C379&lt;=7),VLOOKUP(F379,'7 лет'!$C$5:$D$79,2),IF((C379=8),VLOOKUP(F379,'8 лет'!$C$5:$D$79,2),IF((C379=9),VLOOKUP(F379,'9 лет'!$C$5:$D$79,2),IF((C379=10),VLOOKUP(F379,'10 лет'!$C$5:$D$79,2),IF((C379=11),VLOOKUP(F379,'11 лет'!$C$5:$D$79,2),IF((C379=12),VLOOKUP(F379,'12 лет'!$C$5:$D$79,2),IF((C379=13),VLOOKUP(F379,'13 лет'!$C$5:$D$79,2),IF((C379=14),VLOOKUP(F379,'14 лет'!$C$5:$D$79,2),IF((C379=15),VLOOKUP(F379,'15 лет'!$C$5:$D$79,2),IF((C379=16),VLOOKUP(F379,'16 лет'!$C$5:$D$79,2),IF((C379=17),VLOOKUP(F379,'17 лет'!$C$5:$D$79,2))))))))))))</f>
        <v>0</v>
      </c>
      <c r="H379" s="27"/>
      <c r="I379" s="16">
        <f>IF((C379&lt;=7),VLOOKUP(H379,'7 лет'!$E$5:$F$79,2),IF((C379=8),VLOOKUP(H379,'8 лет'!$E$5:$F$79,2),IF((C379=9),VLOOKUP(H379,'9 лет'!$E$5:$F$79,2),IF((C379=10),VLOOKUP(H379,'10 лет'!$E$5:$F$79,2),IF((C379=11),VLOOKUP(H379,'11 лет'!$E$5:$F$79,2),IF((C379=12),VLOOKUP(H379,'12 лет'!$E$5:$F$79,2),IF((C379=13),VLOOKUP(H379,'13 лет'!$E$5:$F$79,2),IF((C379=14),VLOOKUP(H379,'14 лет'!$E$5:$F$79,2),IF((C379=15),VLOOKUP(H379,'15 лет'!$E$5:$F$79,2),IF((C379=16),VLOOKUP(H379,'16 лет'!$E$5:$F$79,2),IF((C379=17),VLOOKUP(H379,'17 лет'!$E$5:$F$79,2))))))))))))</f>
        <v>0</v>
      </c>
      <c r="J379" s="27"/>
      <c r="K379" s="16">
        <f>IF((C379&lt;=7),VLOOKUP(J379,'7 лет'!$G$5:$H$79,2),IF((C379=8),VLOOKUP(J379,'8 лет'!$G$5:$H$79,2),IF((C379=9),VLOOKUP(J379,'9 лет'!$G$5:$H$79,2),IF((C379=10),VLOOKUP(J379,'10 лет'!$G$5:$H$79,2),IF((C379=11),VLOOKUP(J379,'11 лет'!$G$5:$H$79,2),IF((C379=12),VLOOKUP(J379,'12 лет'!$G$5:$H$79,2),IF((C379=13),VLOOKUP(J379,'13 лет'!$G$5:$H$79,2),IF((C379=14),VLOOKUP(J379,'14 лет'!$G$5:$H$79,2),IF(C379&gt;=15,"0")))))))))</f>
        <v>0</v>
      </c>
      <c r="L379" s="27"/>
      <c r="M379" s="16" t="str">
        <f>IF((C379=12),VLOOKUP(L379,'12 лет'!$I$5:$J$81,2),IF((C379=13),VLOOKUP(L379,'13 лет'!$I$5:$J$81,2),IF((C379=14),VLOOKUP(L379,'14 лет'!$I$5:$J$80,2),IF((C379=15),VLOOKUP(L379,'15 лет'!$G$5:$H$82,2),IF((C379=16),VLOOKUP(L379,'16 лет'!$G$5:$H$81,2),IF((C379=17),VLOOKUP(L379,'17 лет'!$G$5:$H$81,2),IF(C379&lt;12,"0")))))))</f>
        <v>0</v>
      </c>
      <c r="N379" s="27"/>
      <c r="O379" s="16" t="str">
        <f>IF((C379=15),VLOOKUP(N379,'15 лет'!$I$5:$J$100,2),IF((C379=16),VLOOKUP(N379,'16 лет'!$I$5:$J$94,2),IF((C379=17),VLOOKUP(N379,'17 лет'!$I$5:$J$97,2),IF(C379&lt;15,"0"))))</f>
        <v>0</v>
      </c>
      <c r="P379" s="11"/>
      <c r="Q379" s="16">
        <f>IF((C379&lt;=7),VLOOKUP(P379,'7 лет'!$I$5:$J$79,2),IF((C379=8),VLOOKUP(P379,'8 лет'!$I$5:$J$79,2),IF((C379=9),VLOOKUP(P379,'9 лет'!$I$5:$J$79,2),IF((C379=10),VLOOKUP(P379,'10 лет'!$I$5:$J$79,2),IF((C379=11),VLOOKUP(P379,'11 лет'!$I$5:$J$79,2),IF((C379=12),VLOOKUP(P379,'12 лет'!$K$5:$L$79,2),IF((C379=13),VLOOKUP(P379,'13 лет'!$K$5:$L$79,2),IF((C379=14),VLOOKUP(P379,'14 лет'!$K$5:$L$79,2),IF((C379=15),VLOOKUP(P379,'15 лет'!$K$5:$L$79,2),IF((C379=16),VLOOKUP(P379,'16 лет'!$K$5:$L$79,2),IF((C379=17),VLOOKUP(P379,'17 лет'!$K$5:$L$79,2),)))))))))))</f>
        <v>50</v>
      </c>
      <c r="R379" s="27"/>
      <c r="S379" s="16">
        <f>IF((C379&lt;=7),VLOOKUP(R379,'7 лет'!$K$5:$L$79,2),IF((C379=8),VLOOKUP(R379,'8 лет'!$K$5:$L$79,2),IF((C379=9),VLOOKUP(R379,'9 лет'!$K$5:$L$79,2),IF((C379=10),VLOOKUP(R379,'10 лет'!$K$5:$L$79,2),IF((C379=11),VLOOKUP(R379,'11 лет'!$K$5:$L$79,2),IF((C379=12),VLOOKUP(R379,'12 лет'!$M$5:$N$79,2),IF((C379=13),VLOOKUP(R379,'13 лет'!$M$5:$N$79,2),IF((C379=14),VLOOKUP(R379,'14 лет'!$M$5:$N$79,2),IF((C379=15),VLOOKUP(R379,'15 лет'!$M$5:$N$79,2),IF((C379=16),VLOOKUP(R379,'16 лет'!$M$5:$N$79,2),IF((C379=17),VLOOKUP(R379,'17 лет'!$M$5:$N$79,2))))))))))))</f>
        <v>0</v>
      </c>
      <c r="T379" s="12">
        <f>SUM(E379+G379+I379+K379+M379+O379+Q379+S379)</f>
        <v>50</v>
      </c>
      <c r="U379" s="4">
        <f>'Личное первенство юноши'!U43</f>
        <v>28</v>
      </c>
      <c r="V379" s="108">
        <f ca="1">'Командный зачет'!G20</f>
        <v>10</v>
      </c>
      <c r="W379" s="98">
        <f ca="1">SUM(V379*2)</f>
        <v>20</v>
      </c>
      <c r="X379" t="str">
        <f>P374</f>
        <v>Субъект РФ 11</v>
      </c>
    </row>
    <row r="380" spans="1:24" ht="18.75">
      <c r="A380" s="27">
        <v>2</v>
      </c>
      <c r="B380" s="77"/>
      <c r="C380" s="27"/>
      <c r="D380" s="27"/>
      <c r="E380" s="16">
        <f>IF((C380&lt;=7),VLOOKUP(D380,'7 лет'!$A$5:$B$78,2),IF((C380=8),VLOOKUP(D380,'8 лет'!$A$5:$B$78,2),IF((C380=9),VLOOKUP(D380,'9 лет'!$A$5:$B$78,2),IF((C380=10),VLOOKUP(D380,'10 лет'!$A$5:$B$78,2),IF((C380=11),VLOOKUP(D380,'11 лет'!$A$5:$B$78,2),IF((C380=12),VLOOKUP(D380,'12 лет'!$A$5:$B$78,2),IF((C380=13),VLOOKUP(D380,'13 лет'!$A$5:$B$78,2),IF((C380=14),VLOOKUP(D380,'14 лет'!$A$5:$B$78,2),IF((C380=15),VLOOKUP(D380,'15 лет'!$A$5:$B$78,2),IF((C380=16),VLOOKUP(D380,'16 лет'!$A$5:$B$78,2),IF((C380=17),VLOOKUP(D380,'17 лет'!$A$5:$B$78,2))))))))))))</f>
        <v>0</v>
      </c>
      <c r="F380" s="27"/>
      <c r="G380" s="16">
        <f>IF((C380&lt;=7),VLOOKUP(F380,'7 лет'!$C$5:$D$79,2),IF((C380=8),VLOOKUP(F380,'8 лет'!$C$5:$D$79,2),IF((C380=9),VLOOKUP(F380,'9 лет'!$C$5:$D$79,2),IF((C380=10),VLOOKUP(F380,'10 лет'!$C$5:$D$79,2),IF((C380=11),VLOOKUP(F380,'11 лет'!$C$5:$D$79,2),IF((C380=12),VLOOKUP(F380,'12 лет'!$C$5:$D$79,2),IF((C380=13),VLOOKUP(F380,'13 лет'!$C$5:$D$79,2),IF((C380=14),VLOOKUP(F380,'14 лет'!$C$5:$D$79,2),IF((C380=15),VLOOKUP(F380,'15 лет'!$C$5:$D$79,2),IF((C380=16),VLOOKUP(F380,'16 лет'!$C$5:$D$79,2),IF((C380=17),VLOOKUP(F380,'17 лет'!$C$5:$D$79,2))))))))))))</f>
        <v>0</v>
      </c>
      <c r="H380" s="27"/>
      <c r="I380" s="16">
        <f>IF((C380&lt;=7),VLOOKUP(H380,'7 лет'!$E$5:$F$79,2),IF((C380=8),VLOOKUP(H380,'8 лет'!$E$5:$F$79,2),IF((C380=9),VLOOKUP(H380,'9 лет'!$E$5:$F$79,2),IF((C380=10),VLOOKUP(H380,'10 лет'!$E$5:$F$79,2),IF((C380=11),VLOOKUP(H380,'11 лет'!$E$5:$F$79,2),IF((C380=12),VLOOKUP(H380,'12 лет'!$E$5:$F$79,2),IF((C380=13),VLOOKUP(H380,'13 лет'!$E$5:$F$79,2),IF((C380=14),VLOOKUP(H380,'14 лет'!$E$5:$F$79,2),IF((C380=15),VLOOKUP(H380,'15 лет'!$E$5:$F$79,2),IF((C380=16),VLOOKUP(H380,'16 лет'!$E$5:$F$79,2),IF((C380=17),VLOOKUP(H380,'17 лет'!$E$5:$F$79,2))))))))))))</f>
        <v>0</v>
      </c>
      <c r="J380" s="27"/>
      <c r="K380" s="16">
        <f>IF((C380&lt;=7),VLOOKUP(J380,'7 лет'!$G$5:$H$79,2),IF((C380=8),VLOOKUP(J380,'8 лет'!$G$5:$H$79,2),IF((C380=9),VLOOKUP(J380,'9 лет'!$G$5:$H$79,2),IF((C380=10),VLOOKUP(J380,'10 лет'!$G$5:$H$79,2),IF((C380=11),VLOOKUP(J380,'11 лет'!$G$5:$H$79,2),IF((C380=12),VLOOKUP(J380,'12 лет'!$G$5:$H$79,2),IF((C380=13),VLOOKUP(J380,'13 лет'!$G$5:$H$79,2),IF((C380=14),VLOOKUP(J380,'14 лет'!$G$5:$H$79,2),IF(C380&gt;=15,"0")))))))))</f>
        <v>0</v>
      </c>
      <c r="L380" s="27"/>
      <c r="M380" s="16" t="str">
        <f>IF((C380=12),VLOOKUP(L380,'12 лет'!$I$5:$J$81,2),IF((C380=13),VLOOKUP(L380,'13 лет'!$I$5:$J$81,2),IF((C380=14),VLOOKUP(L380,'14 лет'!$I$5:$J$80,2),IF((C380=15),VLOOKUP(L380,'15 лет'!$G$5:$H$82,2),IF((C380=16),VLOOKUP(L380,'16 лет'!$G$5:$H$81,2),IF((C380=17),VLOOKUP(L380,'17 лет'!$G$5:$H$81,2),IF(C380&lt;12,"0")))))))</f>
        <v>0</v>
      </c>
      <c r="N380" s="27"/>
      <c r="O380" s="16" t="str">
        <f>IF((C380=15),VLOOKUP(N380,'15 лет'!$I$5:$J$100,2),IF((C380=16),VLOOKUP(N380,'16 лет'!$I$5:$J$94,2),IF((C380=17),VLOOKUP(N380,'17 лет'!$I$5:$J$97,2),IF(C380&lt;15,"0"))))</f>
        <v>0</v>
      </c>
      <c r="P380" s="11"/>
      <c r="Q380" s="16">
        <f>IF((C380&lt;=7),VLOOKUP(P380,'7 лет'!$I$5:$J$79,2),IF((C380=8),VLOOKUP(P380,'8 лет'!$I$5:$J$79,2),IF((C380=9),VLOOKUP(P380,'9 лет'!$I$5:$J$79,2),IF((C380=10),VLOOKUP(P380,'10 лет'!$I$5:$J$79,2),IF((C380=11),VLOOKUP(P380,'11 лет'!$I$5:$J$79,2),IF((C380=12),VLOOKUP(P380,'12 лет'!$K$5:$L$79,2),IF((C380=13),VLOOKUP(P380,'13 лет'!$K$5:$L$79,2),IF((C380=14),VLOOKUP(P380,'14 лет'!$K$5:$L$79,2),IF((C380=15),VLOOKUP(P380,'15 лет'!$K$5:$L$79,2),IF((C380=16),VLOOKUP(P380,'16 лет'!$K$5:$L$79,2),IF((C380=17),VLOOKUP(P380,'17 лет'!$K$5:$L$79,2),)))))))))))</f>
        <v>50</v>
      </c>
      <c r="R380" s="27"/>
      <c r="S380" s="16">
        <f>IF((C380&lt;=7),VLOOKUP(R380,'7 лет'!$K$5:$L$79,2),IF((C380=8),VLOOKUP(R380,'8 лет'!$K$5:$L$79,2),IF((C380=9),VLOOKUP(R380,'9 лет'!$K$5:$L$79,2),IF((C380=10),VLOOKUP(R380,'10 лет'!$K$5:$L$79,2),IF((C380=11),VLOOKUP(R380,'11 лет'!$K$5:$L$79,2),IF((C380=12),VLOOKUP(R380,'12 лет'!$M$5:$N$79,2),IF((C380=13),VLOOKUP(R380,'13 лет'!$M$5:$N$79,2),IF((C380=14),VLOOKUP(R380,'14 лет'!$M$5:$N$79,2),IF((C380=15),VLOOKUP(R380,'15 лет'!$M$5:$N$79,2),IF((C380=16),VLOOKUP(R380,'16 лет'!$M$5:$N$79,2),IF((C380=17),VLOOKUP(R380,'17 лет'!$M$5:$N$79,2))))))))))))</f>
        <v>0</v>
      </c>
      <c r="T380" s="12">
        <f>SUM(E380+G380+I380+K380+M380+O380+Q380+S380)</f>
        <v>50</v>
      </c>
      <c r="U380" s="4">
        <f>'Личное первенство юноши'!U44</f>
        <v>28</v>
      </c>
      <c r="V380" s="109"/>
      <c r="W380" s="99"/>
      <c r="X380" t="str">
        <f>P374</f>
        <v>Субъект РФ 11</v>
      </c>
    </row>
    <row r="381" spans="1:24" ht="18.75">
      <c r="A381" s="27">
        <v>3</v>
      </c>
      <c r="B381" s="77"/>
      <c r="C381" s="27"/>
      <c r="D381" s="27"/>
      <c r="E381" s="16">
        <f>IF((C381&lt;=7),VLOOKUP(D381,'7 лет'!$A$5:$B$78,2),IF((C381=8),VLOOKUP(D381,'8 лет'!$A$5:$B$78,2),IF((C381=9),VLOOKUP(D381,'9 лет'!$A$5:$B$78,2),IF((C381=10),VLOOKUP(D381,'10 лет'!$A$5:$B$78,2),IF((C381=11),VLOOKUP(D381,'11 лет'!$A$5:$B$78,2),IF((C381=12),VLOOKUP(D381,'12 лет'!$A$5:$B$78,2),IF((C381=13),VLOOKUP(D381,'13 лет'!$A$5:$B$78,2),IF((C381=14),VLOOKUP(D381,'14 лет'!$A$5:$B$78,2),IF((C381=15),VLOOKUP(D381,'15 лет'!$A$5:$B$78,2),IF((C381=16),VLOOKUP(D381,'16 лет'!$A$5:$B$78,2),IF((C381=17),VLOOKUP(D381,'17 лет'!$A$5:$B$78,2))))))))))))</f>
        <v>0</v>
      </c>
      <c r="F381" s="27"/>
      <c r="G381" s="16">
        <f>IF((C381&lt;=7),VLOOKUP(F381,'7 лет'!$C$5:$D$79,2),IF((C381=8),VLOOKUP(F381,'8 лет'!$C$5:$D$79,2),IF((C381=9),VLOOKUP(F381,'9 лет'!$C$5:$D$79,2),IF((C381=10),VLOOKUP(F381,'10 лет'!$C$5:$D$79,2),IF((C381=11),VLOOKUP(F381,'11 лет'!$C$5:$D$79,2),IF((C381=12),VLOOKUP(F381,'12 лет'!$C$5:$D$79,2),IF((C381=13),VLOOKUP(F381,'13 лет'!$C$5:$D$79,2),IF((C381=14),VLOOKUP(F381,'14 лет'!$C$5:$D$79,2),IF((C381=15),VLOOKUP(F381,'15 лет'!$C$5:$D$79,2),IF((C381=16),VLOOKUP(F381,'16 лет'!$C$5:$D$79,2),IF((C381=17),VLOOKUP(F381,'17 лет'!$C$5:$D$79,2))))))))))))</f>
        <v>0</v>
      </c>
      <c r="H381" s="27"/>
      <c r="I381" s="16">
        <f>IF((C381&lt;=7),VLOOKUP(H381,'7 лет'!$E$5:$F$79,2),IF((C381=8),VLOOKUP(H381,'8 лет'!$E$5:$F$79,2),IF((C381=9),VLOOKUP(H381,'9 лет'!$E$5:$F$79,2),IF((C381=10),VLOOKUP(H381,'10 лет'!$E$5:$F$79,2),IF((C381=11),VLOOKUP(H381,'11 лет'!$E$5:$F$79,2),IF((C381=12),VLOOKUP(H381,'12 лет'!$E$5:$F$79,2),IF((C381=13),VLOOKUP(H381,'13 лет'!$E$5:$F$79,2),IF((C381=14),VLOOKUP(H381,'14 лет'!$E$5:$F$79,2),IF((C381=15),VLOOKUP(H381,'15 лет'!$E$5:$F$79,2),IF((C381=16),VLOOKUP(H381,'16 лет'!$E$5:$F$79,2),IF((C381=17),VLOOKUP(H381,'17 лет'!$E$5:$F$79,2))))))))))))</f>
        <v>0</v>
      </c>
      <c r="J381" s="27"/>
      <c r="K381" s="16">
        <f>IF((C381&lt;=7),VLOOKUP(J381,'7 лет'!$G$5:$H$79,2),IF((C381=8),VLOOKUP(J381,'8 лет'!$G$5:$H$79,2),IF((C381=9),VLOOKUP(J381,'9 лет'!$G$5:$H$79,2),IF((C381=10),VLOOKUP(J381,'10 лет'!$G$5:$H$79,2),IF((C381=11),VLOOKUP(J381,'11 лет'!$G$5:$H$79,2),IF((C381=12),VLOOKUP(J381,'12 лет'!$G$5:$H$79,2),IF((C381=13),VLOOKUP(J381,'13 лет'!$G$5:$H$79,2),IF((C381=14),VLOOKUP(J381,'14 лет'!$G$5:$H$79,2),IF(C381&gt;=15,"0")))))))))</f>
        <v>0</v>
      </c>
      <c r="L381" s="27"/>
      <c r="M381" s="16" t="str">
        <f>IF((C381=12),VLOOKUP(L381,'12 лет'!$I$5:$J$81,2),IF((C381=13),VLOOKUP(L381,'13 лет'!$I$5:$J$81,2),IF((C381=14),VLOOKUP(L381,'14 лет'!$I$5:$J$80,2),IF((C381=15),VLOOKUP(L381,'15 лет'!$G$5:$H$82,2),IF((C381=16),VLOOKUP(L381,'16 лет'!$G$5:$H$81,2),IF((C381=17),VLOOKUP(L381,'17 лет'!$G$5:$H$81,2),IF(C381&lt;12,"0")))))))</f>
        <v>0</v>
      </c>
      <c r="N381" s="27"/>
      <c r="O381" s="16" t="str">
        <f>IF((C381=15),VLOOKUP(N381,'15 лет'!$I$5:$J$100,2),IF((C381=16),VLOOKUP(N381,'16 лет'!$I$5:$J$94,2),IF((C381=17),VLOOKUP(N381,'17 лет'!$I$5:$J$97,2),IF(C381&lt;15,"0"))))</f>
        <v>0</v>
      </c>
      <c r="P381" s="11"/>
      <c r="Q381" s="16">
        <f>IF((C381&lt;=7),VLOOKUP(P381,'7 лет'!$I$5:$J$79,2),IF((C381=8),VLOOKUP(P381,'8 лет'!$I$5:$J$79,2),IF((C381=9),VLOOKUP(P381,'9 лет'!$I$5:$J$79,2),IF((C381=10),VLOOKUP(P381,'10 лет'!$I$5:$J$79,2),IF((C381=11),VLOOKUP(P381,'11 лет'!$I$5:$J$79,2),IF((C381=12),VLOOKUP(P381,'12 лет'!$K$5:$L$79,2),IF((C381=13),VLOOKUP(P381,'13 лет'!$K$5:$L$79,2),IF((C381=14),VLOOKUP(P381,'14 лет'!$K$5:$L$79,2),IF((C381=15),VLOOKUP(P381,'15 лет'!$K$5:$L$79,2),IF((C381=16),VLOOKUP(P381,'16 лет'!$K$5:$L$79,2),IF((C381=17),VLOOKUP(P381,'17 лет'!$K$5:$L$79,2),)))))))))))</f>
        <v>50</v>
      </c>
      <c r="R381" s="27"/>
      <c r="S381" s="16">
        <f>IF((C381&lt;=7),VLOOKUP(R381,'7 лет'!$K$5:$L$79,2),IF((C381=8),VLOOKUP(R381,'8 лет'!$K$5:$L$79,2),IF((C381=9),VLOOKUP(R381,'9 лет'!$K$5:$L$79,2),IF((C381=10),VLOOKUP(R381,'10 лет'!$K$5:$L$79,2),IF((C381=11),VLOOKUP(R381,'11 лет'!$K$5:$L$79,2),IF((C381=12),VLOOKUP(R381,'12 лет'!$M$5:$N$79,2),IF((C381=13),VLOOKUP(R381,'13 лет'!$M$5:$N$79,2),IF((C381=14),VLOOKUP(R381,'14 лет'!$M$5:$N$79,2),IF((C381=15),VLOOKUP(R381,'15 лет'!$M$5:$N$79,2),IF((C381=16),VLOOKUP(R381,'16 лет'!$M$5:$N$79,2),IF((C381=17),VLOOKUP(R381,'17 лет'!$M$5:$N$79,2))))))))))))</f>
        <v>0</v>
      </c>
      <c r="T381" s="12">
        <f>SUM(E381+G381+I381+K381+M381+O381+Q381+S381)</f>
        <v>50</v>
      </c>
      <c r="U381" s="4">
        <f>'Личное первенство юноши'!U45</f>
        <v>28</v>
      </c>
      <c r="V381" s="109"/>
      <c r="W381" s="99"/>
      <c r="X381" t="str">
        <f>P374</f>
        <v>Субъект РФ 11</v>
      </c>
    </row>
    <row r="382" spans="1:24" ht="18.75">
      <c r="A382" s="111"/>
      <c r="B382" s="112"/>
      <c r="C382" s="112"/>
      <c r="D382" s="112"/>
      <c r="E382" s="112"/>
      <c r="F382" s="112"/>
      <c r="G382" s="112"/>
      <c r="H382" s="112"/>
      <c r="I382" s="112"/>
      <c r="J382" s="112"/>
      <c r="K382" s="112"/>
      <c r="L382" s="112"/>
      <c r="M382" s="112"/>
      <c r="N382" s="112"/>
      <c r="O382" s="112"/>
      <c r="P382" s="115" t="s">
        <v>285</v>
      </c>
      <c r="Q382" s="115"/>
      <c r="R382" s="115"/>
      <c r="S382" s="116"/>
      <c r="T382" s="113">
        <f ca="1">SUMPRODUCT(LARGE($T$379:$T$381,ROW(INDIRECT("T1:T"&amp;Z17))))</f>
        <v>100</v>
      </c>
      <c r="U382" s="114"/>
      <c r="V382" s="109"/>
      <c r="W382" s="99"/>
    </row>
    <row r="383" spans="1:24" ht="24.75" customHeight="1">
      <c r="A383" s="123" t="s">
        <v>180</v>
      </c>
      <c r="B383" s="124"/>
      <c r="C383" s="124"/>
      <c r="D383" s="124"/>
      <c r="E383" s="124"/>
      <c r="F383" s="124"/>
      <c r="G383" s="124"/>
      <c r="H383" s="124"/>
      <c r="I383" s="124"/>
      <c r="J383" s="124"/>
      <c r="K383" s="124"/>
      <c r="L383" s="124"/>
      <c r="M383" s="124"/>
      <c r="N383" s="124"/>
      <c r="O383" s="124"/>
      <c r="P383" s="124"/>
      <c r="Q383" s="124"/>
      <c r="R383" s="124"/>
      <c r="S383" s="124"/>
      <c r="T383" s="124"/>
      <c r="U383" s="125"/>
      <c r="V383" s="109"/>
      <c r="W383" s="99"/>
    </row>
    <row r="384" spans="1:24" ht="18.75">
      <c r="A384" s="27">
        <v>1</v>
      </c>
      <c r="B384" s="78"/>
      <c r="C384" s="27"/>
      <c r="D384" s="27"/>
      <c r="E384" s="16">
        <f>IF((C384&lt;=7),VLOOKUP(D384,'7 лет'!$M$5:$N$78,2),IF((C384=8),VLOOKUP(D384,'8 лет'!$M$5:$N$78,2),IF((C384=9),VLOOKUP(D384,'9 лет'!$M$5:$N$78,2),IF((C384=10),VLOOKUP(D384,'10 лет'!$M$5:$N$78,2),IF((C384=11),VLOOKUP(D384,'11 лет'!$M$5:$N$78,2),IF((C384=12),VLOOKUP(D384,'12 лет'!$O$5:$P$78,2),IF((C384=13),VLOOKUP(D384,'13 лет'!$O$5:$P$78,2),IF((C384=14),VLOOKUP(D384,'14 лет'!$O$5:$P$78,2),IF((C384=15),VLOOKUP(D384,'15 лет'!$O$5:$P$78,2),IF((C384=16),VLOOKUP(D384,'16 лет'!$O$5:$P$78,2),IF((C384=17),VLOOKUP(D384,'17 лет'!$O$5:$P$78,2))))))))))))</f>
        <v>0</v>
      </c>
      <c r="F384" s="27"/>
      <c r="G384" s="16">
        <f>IF((C384&lt;=7),VLOOKUP(F384,'7 лет'!$O$5:$P$79,2),IF((C384=8),VLOOKUP(F384,'8 лет'!$O$5:$P$79,2),IF((C384=9),VLOOKUP(F384,'9 лет'!$O$5:$P$79,2),IF((C384=10),VLOOKUP(F384,'10 лет'!$O$5:$P$79,2),IF((C384=11),VLOOKUP(F384,'11 лет'!$O$5:$P$79,2),IF((C384=12),VLOOKUP(F384,'12 лет'!$Q$5:$R$79,2),IF((C384=13),VLOOKUP(F384,'13 лет'!$Q$5:$R$79,2),IF((C384=14),VLOOKUP(F384,'14 лет'!$Q$5:$R$79,2),IF((C384=15),VLOOKUP(F384,'15 лет'!$Q$5:$R$79,2),IF((C384=16),VLOOKUP(F384,'16 лет'!$Q$5:$R$79,2),IF((C384=17),VLOOKUP(F384,'17 лет'!$Q$5:$R$79,2))))))))))))</f>
        <v>0</v>
      </c>
      <c r="H384" s="27"/>
      <c r="I384" s="16">
        <f>IF((C384&lt;=7),VLOOKUP(H384,'7 лет'!$Q$5:$R$79,2),IF((C384=8),VLOOKUP(H384,'8 лет'!$Q$5:$R$79,2),IF((C384=9),VLOOKUP(H384,'9 лет'!$Q$5:$R$79,2),IF((C384=10),VLOOKUP(H384,'10 лет'!$Q$5:$R$79,2),IF((C384=11),VLOOKUP(H384,'11 лет'!$Q$5:$R$79,2),IF((C384=12),VLOOKUP(H384,'12 лет'!$S$5:$T$79,2),IF((C384=13),VLOOKUP(H384,'13 лет'!$S$5:$T$79,2),IF((C384=14),VLOOKUP(H384,'14 лет'!$S$5:$T$79,2),IF((C384=15),VLOOKUP(H384,'15 лет'!$S$5:$T$79,2),IF((C384=16),VLOOKUP(H384,'16 лет'!$S$5:$T$79,2),IF((C384=17),VLOOKUP(H384,'17 лет'!$S$5:$T$79,2))))))))))))</f>
        <v>0</v>
      </c>
      <c r="J384" s="27"/>
      <c r="K384" s="16">
        <f>IF((C384&lt;=7),VLOOKUP(J384,'7 лет'!$S$5:$T$79,2),IF((C384=8),VLOOKUP(J384,'8 лет'!$S$5:$T$79,2),IF((C384=9),VLOOKUP(J384,'9 лет'!$S$5:$T$79,2),IF((C384=10),VLOOKUP(J384,'10 лет'!$S$5:$T$79,2),IF((C384=11),VLOOKUP(J384,'11 лет'!$S$5:$T$79,2),IF((C384=12),VLOOKUP(J384,'12 лет'!$U$5:$V$79,2),IF((C384=13),VLOOKUP(J384,'13 лет'!$U$5:$V$79,2),IF((C384=14),VLOOKUP(J384,'14 лет'!$U$5:$V$79,2),IF(C384&gt;=15,"0")))))))))</f>
        <v>0</v>
      </c>
      <c r="L384" s="27"/>
      <c r="M384" s="16" t="str">
        <f>IF((C384=12),VLOOKUP(L384,'12 лет'!$W$5:$X$85,2),IF((C384=13),VLOOKUP(L384,'13 лет'!$W$5:$X$84,2),IF((C384=14),VLOOKUP(L384,'14 лет'!$W$5:$X$82,2),IF((C384=15),VLOOKUP(L384,'15 лет'!$U$5:$V$82,2),IF((C384=16),VLOOKUP(L384,'16 лет'!$U$5:$V$78,2),IF((C384=17),VLOOKUP(L384,'17 лет'!$U$5:$V$78,2),IF(C384&lt;12,"0")))))))</f>
        <v>0</v>
      </c>
      <c r="N384" s="27"/>
      <c r="O384" s="16" t="str">
        <f>IF((C384=15),VLOOKUP(N384,'15 лет'!$W$5:$X$115,2),IF((C384=16),VLOOKUP(N384,'16 лет'!$W$5:$X$113,2),IF((C384=17),VLOOKUP(N384,'17 лет'!$W$5:$X$113,2),IF(C384&lt;15,"0"))))</f>
        <v>0</v>
      </c>
      <c r="P384" s="11"/>
      <c r="Q384" s="16">
        <f>IF((C384&lt;=7),VLOOKUP(P384,'7 лет'!$U$5:$V$79,2),IF((C384=8),VLOOKUP(P384,'8 лет'!$U$5:$V$79,2),IF((C384=9),VLOOKUP(P384,'9 лет'!$U$5:$V$79,2),IF((C384=10),VLOOKUP(P384,'10 лет'!$U$5:$V$79,2),IF((C384=11),VLOOKUP(P384,'11 лет'!$U$5:$V$79,2),IF((C384=12),VLOOKUP(P384,'12 лет'!$Y$5:$Z$79,2),IF((C384=13),VLOOKUP(P384,'13 лет'!$Y$5:$Z$79,2),IF((C384=14),VLOOKUP(P384,'14 лет'!$Y$5:$Z$79,2),IF((C384=15),VLOOKUP(P384,'15 лет'!$Y$5:$Z$79,2),IF((C384=16),VLOOKUP(P384,'16 лет'!$Y$5:$Z$79,2),IF((C384=17),VLOOKUP(P384,'17 лет'!$Y$5:$Z$79,2))))))))))))</f>
        <v>35</v>
      </c>
      <c r="R384" s="27"/>
      <c r="S384" s="16">
        <f>IF((C384&lt;=7),VLOOKUP(R384,'7 лет'!$W$5:$X$79,2),IF((C384=8),VLOOKUP(R384,'8 лет'!$W$5:$X$79,2),IF((C384=9),VLOOKUP(R384,'9 лет'!$W$5:$X$79,2),IF((C384=10),VLOOKUP(R384,'10 лет'!$W$5:$X$79,2),IF((C384=11),VLOOKUP(R384,'11 лет'!$W$5:$X$79,2),IF((C384=12),VLOOKUP(R384,'12 лет'!$AA$5:$AB$79,2),IF((C384=13),VLOOKUP(R384,'13 лет'!$AA$5:$AB$79,2),IF((C384=14),VLOOKUP(R384,'14 лет'!$AA$5:$AB$79,2),IF((C384=15),VLOOKUP(R384,'15 лет'!$AA$5:$AB$79,2),IF((C384=16),VLOOKUP(R384,'16 лет'!$AA$5:$AB$79,2),IF((C384=17),VLOOKUP(R384,'17 лет'!$AA$5:$AB$79,2))))))))))))</f>
        <v>0</v>
      </c>
      <c r="T384" s="13">
        <f>SUM(E384+G384+I384+K384+M384+O384+Q384+S384)</f>
        <v>35</v>
      </c>
      <c r="U384" s="4">
        <f>'Личное первенство девушки'!U43</f>
        <v>28</v>
      </c>
      <c r="V384" s="109"/>
      <c r="W384" s="99"/>
      <c r="X384" t="str">
        <f>P374</f>
        <v>Субъект РФ 11</v>
      </c>
    </row>
    <row r="385" spans="1:24" ht="18.75">
      <c r="A385" s="27">
        <v>2</v>
      </c>
      <c r="B385" s="78"/>
      <c r="C385" s="27"/>
      <c r="D385" s="27"/>
      <c r="E385" s="16">
        <f>IF((C385&lt;=7),VLOOKUP(D385,'7 лет'!$M$5:$N$78,2),IF((C385=8),VLOOKUP(D385,'8 лет'!$M$5:$N$78,2),IF((C385=9),VLOOKUP(D385,'9 лет'!$M$5:$N$78,2),IF((C385=10),VLOOKUP(D385,'10 лет'!$M$5:$N$78,2),IF((C385=11),VLOOKUP(D385,'11 лет'!$M$5:$N$78,2),IF((C385=12),VLOOKUP(D385,'12 лет'!$O$5:$P$78,2),IF((C385=13),VLOOKUP(D385,'13 лет'!$O$5:$P$78,2),IF((C385=14),VLOOKUP(D385,'14 лет'!$O$5:$P$78,2),IF((C385=15),VLOOKUP(D385,'15 лет'!$O$5:$P$78,2),IF((C385=16),VLOOKUP(D385,'16 лет'!$O$5:$P$78,2),IF((C385=17),VLOOKUP(D385,'17 лет'!$O$5:$P$78,2))))))))))))</f>
        <v>0</v>
      </c>
      <c r="F385" s="27"/>
      <c r="G385" s="16">
        <f>IF((C385&lt;=7),VLOOKUP(F385,'7 лет'!$O$5:$P$79,2),IF((C385=8),VLOOKUP(F385,'8 лет'!$O$5:$P$79,2),IF((C385=9),VLOOKUP(F385,'9 лет'!$O$5:$P$79,2),IF((C385=10),VLOOKUP(F385,'10 лет'!$O$5:$P$79,2),IF((C385=11),VLOOKUP(F385,'11 лет'!$O$5:$P$79,2),IF((C385=12),VLOOKUP(F385,'12 лет'!$Q$5:$R$79,2),IF((C385=13),VLOOKUP(F385,'13 лет'!$Q$5:$R$79,2),IF((C385=14),VLOOKUP(F385,'14 лет'!$Q$5:$R$79,2),IF((C385=15),VLOOKUP(F385,'15 лет'!$Q$5:$R$79,2),IF((C385=16),VLOOKUP(F385,'16 лет'!$Q$5:$R$79,2),IF((C385=17),VLOOKUP(F385,'17 лет'!$Q$5:$R$79,2))))))))))))</f>
        <v>0</v>
      </c>
      <c r="H385" s="27"/>
      <c r="I385" s="16">
        <f>IF((C385&lt;=7),VLOOKUP(H385,'7 лет'!$Q$5:$R$79,2),IF((C385=8),VLOOKUP(H385,'8 лет'!$Q$5:$R$79,2),IF((C385=9),VLOOKUP(H385,'9 лет'!$Q$5:$R$79,2),IF((C385=10),VLOOKUP(H385,'10 лет'!$Q$5:$R$79,2),IF((C385=11),VLOOKUP(H385,'11 лет'!$Q$5:$R$79,2),IF((C385=12),VLOOKUP(H385,'12 лет'!$S$5:$T$79,2),IF((C385=13),VLOOKUP(H385,'13 лет'!$S$5:$T$79,2),IF((C385=14),VLOOKUP(H385,'14 лет'!$S$5:$T$79,2),IF((C385=15),VLOOKUP(H385,'15 лет'!$S$5:$T$79,2),IF((C385=16),VLOOKUP(H385,'16 лет'!$S$5:$T$79,2),IF((C385=17),VLOOKUP(H385,'17 лет'!$S$5:$T$79,2))))))))))))</f>
        <v>0</v>
      </c>
      <c r="J385" s="27"/>
      <c r="K385" s="16">
        <f>IF((C385&lt;=7),VLOOKUP(J385,'7 лет'!$S$5:$T$79,2),IF((C385=8),VLOOKUP(J385,'8 лет'!$S$5:$T$79,2),IF((C385=9),VLOOKUP(J385,'9 лет'!$S$5:$T$79,2),IF((C385=10),VLOOKUP(J385,'10 лет'!$S$5:$T$79,2),IF((C385=11),VLOOKUP(J385,'11 лет'!$S$5:$T$79,2),IF((C385=12),VLOOKUP(J385,'12 лет'!$U$5:$V$79,2),IF((C385=13),VLOOKUP(J385,'13 лет'!$U$5:$V$79,2),IF((C385=14),VLOOKUP(J385,'14 лет'!$U$5:$V$79,2),IF(C385&gt;=15,"0")))))))))</f>
        <v>0</v>
      </c>
      <c r="L385" s="27"/>
      <c r="M385" s="16" t="str">
        <f>IF((C385=12),VLOOKUP(L385,'12 лет'!$W$5:$X$85,2),IF((C385=13),VLOOKUP(L385,'13 лет'!$W$5:$X$84,2),IF((C385=14),VLOOKUP(L385,'14 лет'!$W$5:$X$82,2),IF((C385=15),VLOOKUP(L385,'15 лет'!$U$5:$V$82,2),IF((C385=16),VLOOKUP(L385,'16 лет'!$U$5:$V$78,2),IF((C385=17),VLOOKUP(L385,'17 лет'!$U$5:$V$78,2),IF(C385&lt;12,"0")))))))</f>
        <v>0</v>
      </c>
      <c r="N385" s="27"/>
      <c r="O385" s="16" t="str">
        <f>IF((C385=15),VLOOKUP(N385,'15 лет'!$W$5:$X$115,2),IF((C385=16),VLOOKUP(N385,'16 лет'!$W$5:$X$113,2),IF((C385=17),VLOOKUP(N385,'17 лет'!$W$5:$X$113,2),IF(C385&lt;15,"0"))))</f>
        <v>0</v>
      </c>
      <c r="P385" s="11"/>
      <c r="Q385" s="16">
        <f>IF((C385&lt;=7),VLOOKUP(P385,'7 лет'!$U$5:$V$79,2),IF((C385=8),VLOOKUP(P385,'8 лет'!$U$5:$V$79,2),IF((C385=9),VLOOKUP(P385,'9 лет'!$U$5:$V$79,2),IF((C385=10),VLOOKUP(P385,'10 лет'!$U$5:$V$79,2),IF((C385=11),VLOOKUP(P385,'11 лет'!$U$5:$V$79,2),IF((C385=12),VLOOKUP(P385,'12 лет'!$Y$5:$Z$79,2),IF((C385=13),VLOOKUP(P385,'13 лет'!$Y$5:$Z$79,2),IF((C385=14),VLOOKUP(P385,'14 лет'!$Y$5:$Z$79,2),IF((C385=15),VLOOKUP(P385,'15 лет'!$Y$5:$Z$79,2),IF((C385=16),VLOOKUP(P385,'16 лет'!$Y$5:$Z$79,2),IF((C385=17),VLOOKUP(P385,'17 лет'!$Y$5:$Z$79,2))))))))))))</f>
        <v>35</v>
      </c>
      <c r="R385" s="27"/>
      <c r="S385" s="16">
        <f>IF((C385&lt;=7),VLOOKUP(R385,'7 лет'!$W$5:$X$79,2),IF((C385=8),VLOOKUP(R385,'8 лет'!$W$5:$X$79,2),IF((C385=9),VLOOKUP(R385,'9 лет'!$W$5:$X$79,2),IF((C385=10),VLOOKUP(R385,'10 лет'!$W$5:$X$79,2),IF((C385=11),VLOOKUP(R385,'11 лет'!$W$5:$X$79,2),IF((C385=12),VLOOKUP(R385,'12 лет'!$AA$5:$AB$79,2),IF((C385=13),VLOOKUP(R385,'13 лет'!$AA$5:$AB$79,2),IF((C385=14),VLOOKUP(R385,'14 лет'!$AA$5:$AB$79,2),IF((C385=15),VLOOKUP(R385,'15 лет'!$AA$5:$AB$79,2),IF((C385=16),VLOOKUP(R385,'16 лет'!$AA$5:$AB$79,2),IF((C385=17),VLOOKUP(R385,'17 лет'!$AA$5:$AB$79,2))))))))))))</f>
        <v>0</v>
      </c>
      <c r="T385" s="13">
        <f>SUM(E385+G385+I385+K385+M385+O385+Q385+S385)</f>
        <v>35</v>
      </c>
      <c r="U385" s="4">
        <f>'Личное первенство девушки'!U44</f>
        <v>28</v>
      </c>
      <c r="V385" s="109"/>
      <c r="W385" s="99"/>
      <c r="X385" t="str">
        <f>P374</f>
        <v>Субъект РФ 11</v>
      </c>
    </row>
    <row r="386" spans="1:24" ht="18.75">
      <c r="A386" s="27">
        <v>3</v>
      </c>
      <c r="B386" s="78"/>
      <c r="C386" s="27"/>
      <c r="D386" s="27"/>
      <c r="E386" s="16">
        <f>IF((C386&lt;=7),VLOOKUP(D386,'7 лет'!$M$5:$N$78,2),IF((C386=8),VLOOKUP(D386,'8 лет'!$M$5:$N$78,2),IF((C386=9),VLOOKUP(D386,'9 лет'!$M$5:$N$78,2),IF((C386=10),VLOOKUP(D386,'10 лет'!$M$5:$N$78,2),IF((C386=11),VLOOKUP(D386,'11 лет'!$M$5:$N$78,2),IF((C386=12),VLOOKUP(D386,'12 лет'!$O$5:$P$78,2),IF((C386=13),VLOOKUP(D386,'13 лет'!$O$5:$P$78,2),IF((C386=14),VLOOKUP(D386,'14 лет'!$O$5:$P$78,2),IF((C386=15),VLOOKUP(D386,'15 лет'!$O$5:$P$78,2),IF((C386=16),VLOOKUP(D386,'16 лет'!$O$5:$P$78,2),IF((C386=17),VLOOKUP(D386,'17 лет'!$O$5:$P$78,2))))))))))))</f>
        <v>0</v>
      </c>
      <c r="F386" s="27"/>
      <c r="G386" s="16">
        <f>IF((C386&lt;=7),VLOOKUP(F386,'7 лет'!$O$5:$P$79,2),IF((C386=8),VLOOKUP(F386,'8 лет'!$O$5:$P$79,2),IF((C386=9),VLOOKUP(F386,'9 лет'!$O$5:$P$79,2),IF((C386=10),VLOOKUP(F386,'10 лет'!$O$5:$P$79,2),IF((C386=11),VLOOKUP(F386,'11 лет'!$O$5:$P$79,2),IF((C386=12),VLOOKUP(F386,'12 лет'!$Q$5:$R$79,2),IF((C386=13),VLOOKUP(F386,'13 лет'!$Q$5:$R$79,2),IF((C386=14),VLOOKUP(F386,'14 лет'!$Q$5:$R$79,2),IF((C386=15),VLOOKUP(F386,'15 лет'!$Q$5:$R$79,2),IF((C386=16),VLOOKUP(F386,'16 лет'!$Q$5:$R$79,2),IF((C386=17),VLOOKUP(F386,'17 лет'!$Q$5:$R$79,2))))))))))))</f>
        <v>0</v>
      </c>
      <c r="H386" s="27"/>
      <c r="I386" s="16">
        <f>IF((C386&lt;=7),VLOOKUP(H386,'7 лет'!$Q$5:$R$79,2),IF((C386=8),VLOOKUP(H386,'8 лет'!$Q$5:$R$79,2),IF((C386=9),VLOOKUP(H386,'9 лет'!$Q$5:$R$79,2),IF((C386=10),VLOOKUP(H386,'10 лет'!$Q$5:$R$79,2),IF((C386=11),VLOOKUP(H386,'11 лет'!$Q$5:$R$79,2),IF((C386=12),VLOOKUP(H386,'12 лет'!$S$5:$T$79,2),IF((C386=13),VLOOKUP(H386,'13 лет'!$S$5:$T$79,2),IF((C386=14),VLOOKUP(H386,'14 лет'!$S$5:$T$79,2),IF((C386=15),VLOOKUP(H386,'15 лет'!$S$5:$T$79,2),IF((C386=16),VLOOKUP(H386,'16 лет'!$S$5:$T$79,2),IF((C386=17),VLOOKUP(H386,'17 лет'!$S$5:$T$79,2))))))))))))</f>
        <v>0</v>
      </c>
      <c r="J386" s="27"/>
      <c r="K386" s="16">
        <f>IF((C386&lt;=7),VLOOKUP(J386,'7 лет'!$S$5:$T$79,2),IF((C386=8),VLOOKUP(J386,'8 лет'!$S$5:$T$79,2),IF((C386=9),VLOOKUP(J386,'9 лет'!$S$5:$T$79,2),IF((C386=10),VLOOKUP(J386,'10 лет'!$S$5:$T$79,2),IF((C386=11),VLOOKUP(J386,'11 лет'!$S$5:$T$79,2),IF((C386=12),VLOOKUP(J386,'12 лет'!$U$5:$V$79,2),IF((C386=13),VLOOKUP(J386,'13 лет'!$U$5:$V$79,2),IF((C386=14),VLOOKUP(J386,'14 лет'!$U$5:$V$79,2),IF(C386&gt;=15,"0")))))))))</f>
        <v>0</v>
      </c>
      <c r="L386" s="27"/>
      <c r="M386" s="16" t="str">
        <f>IF((C386=12),VLOOKUP(L386,'12 лет'!$W$5:$X$85,2),IF((C386=13),VLOOKUP(L386,'13 лет'!$W$5:$X$84,2),IF((C386=14),VLOOKUP(L386,'14 лет'!$W$5:$X$82,2),IF((C386=15),VLOOKUP(L386,'15 лет'!$U$5:$V$82,2),IF((C386=16),VLOOKUP(L386,'16 лет'!$U$5:$V$78,2),IF((C386=17),VLOOKUP(L386,'17 лет'!$U$5:$V$78,2),IF(C386&lt;12,"0")))))))</f>
        <v>0</v>
      </c>
      <c r="N386" s="27"/>
      <c r="O386" s="16" t="str">
        <f>IF((C386=15),VLOOKUP(N386,'15 лет'!$W$5:$X$115,2),IF((C386=16),VLOOKUP(N386,'16 лет'!$W$5:$X$113,2),IF((C386=17),VLOOKUP(N386,'17 лет'!$W$5:$X$113,2),IF(C386&lt;15,"0"))))</f>
        <v>0</v>
      </c>
      <c r="P386" s="11"/>
      <c r="Q386" s="16">
        <f>IF((C386&lt;=7),VLOOKUP(P386,'7 лет'!$U$5:$V$79,2),IF((C386=8),VLOOKUP(P386,'8 лет'!$U$5:$V$79,2),IF((C386=9),VLOOKUP(P386,'9 лет'!$U$5:$V$79,2),IF((C386=10),VLOOKUP(P386,'10 лет'!$U$5:$V$79,2),IF((C386=11),VLOOKUP(P386,'11 лет'!$U$5:$V$79,2),IF((C386=12),VLOOKUP(P386,'12 лет'!$Y$5:$Z$79,2),IF((C386=13),VLOOKUP(P386,'13 лет'!$Y$5:$Z$79,2),IF((C386=14),VLOOKUP(P386,'14 лет'!$Y$5:$Z$79,2),IF((C386=15),VLOOKUP(P386,'15 лет'!$Y$5:$Z$79,2),IF((C386=16),VLOOKUP(P386,'16 лет'!$Y$5:$Z$79,2),IF((C386=17),VLOOKUP(P386,'17 лет'!$Y$5:$Z$79,2))))))))))))</f>
        <v>35</v>
      </c>
      <c r="R386" s="27"/>
      <c r="S386" s="16">
        <f>IF((C386&lt;=7),VLOOKUP(R386,'7 лет'!$W$5:$X$79,2),IF((C386=8),VLOOKUP(R386,'8 лет'!$W$5:$X$79,2),IF((C386=9),VLOOKUP(R386,'9 лет'!$W$5:$X$79,2),IF((C386=10),VLOOKUP(R386,'10 лет'!$W$5:$X$79,2),IF((C386=11),VLOOKUP(R386,'11 лет'!$W$5:$X$79,2),IF((C386=12),VLOOKUP(R386,'12 лет'!$AA$5:$AB$79,2),IF((C386=13),VLOOKUP(R386,'13 лет'!$AA$5:$AB$79,2),IF((C386=14),VLOOKUP(R386,'14 лет'!$AA$5:$AB$79,2),IF((C386=15),VLOOKUP(R386,'15 лет'!$AA$5:$AB$79,2),IF((C386=16),VLOOKUP(R386,'16 лет'!$AA$5:$AB$79,2),IF((C386=17),VLOOKUP(R386,'17 лет'!$AA$5:$AB$79,2))))))))))))</f>
        <v>0</v>
      </c>
      <c r="T386" s="13">
        <f>SUM(E386+G386+I386+K386+M386+O386+Q386+S386)</f>
        <v>35</v>
      </c>
      <c r="U386" s="4">
        <f>'Личное первенство девушки'!U45</f>
        <v>28</v>
      </c>
      <c r="V386" s="109"/>
      <c r="W386" s="99"/>
      <c r="X386" t="str">
        <f>P374</f>
        <v>Субъект РФ 11</v>
      </c>
    </row>
    <row r="387" spans="1:24" ht="18.75">
      <c r="A387" s="111"/>
      <c r="B387" s="112"/>
      <c r="C387" s="112"/>
      <c r="D387" s="112"/>
      <c r="E387" s="112"/>
      <c r="F387" s="112"/>
      <c r="G387" s="112"/>
      <c r="H387" s="112"/>
      <c r="I387" s="112"/>
      <c r="J387" s="112"/>
      <c r="K387" s="112"/>
      <c r="L387" s="112"/>
      <c r="M387" s="112"/>
      <c r="N387" s="112"/>
      <c r="O387" s="112"/>
      <c r="P387" s="115" t="s">
        <v>286</v>
      </c>
      <c r="Q387" s="115"/>
      <c r="R387" s="115"/>
      <c r="S387" s="116"/>
      <c r="T387" s="113">
        <f ca="1">SUMPRODUCT(LARGE($T$384:$T$386,ROW(INDIRECT("T1:T"&amp;Z17))))</f>
        <v>70</v>
      </c>
      <c r="U387" s="114"/>
      <c r="V387" s="109"/>
      <c r="W387" s="99"/>
    </row>
    <row r="388" spans="1:24" ht="30" customHeight="1">
      <c r="A388" s="119"/>
      <c r="B388" s="120"/>
      <c r="C388" s="120"/>
      <c r="D388" s="120"/>
      <c r="E388" s="120"/>
      <c r="F388" s="120"/>
      <c r="G388" s="120"/>
      <c r="H388" s="120"/>
      <c r="I388" s="120"/>
      <c r="J388" s="120"/>
      <c r="K388" s="120"/>
      <c r="L388" s="120"/>
      <c r="M388" s="120"/>
      <c r="N388" s="120"/>
      <c r="O388" s="120"/>
      <c r="P388" s="118" t="s">
        <v>287</v>
      </c>
      <c r="Q388" s="118"/>
      <c r="R388" s="118"/>
      <c r="S388" s="118"/>
      <c r="T388" s="130">
        <f ca="1">SUM(T382+T387)</f>
        <v>170</v>
      </c>
      <c r="U388" s="131"/>
      <c r="V388" s="110"/>
      <c r="W388" s="100"/>
    </row>
    <row r="389" spans="1:24">
      <c r="A389" s="14"/>
      <c r="B389" s="14"/>
      <c r="C389" s="14"/>
      <c r="D389" s="14"/>
      <c r="E389" s="14"/>
      <c r="F389" s="14"/>
      <c r="G389" s="14"/>
      <c r="H389" s="14"/>
      <c r="I389" s="14"/>
      <c r="J389" s="14"/>
      <c r="K389" s="14"/>
      <c r="L389" s="14"/>
      <c r="M389" s="14"/>
      <c r="N389" s="14"/>
      <c r="O389" s="14"/>
      <c r="P389" s="14"/>
      <c r="Q389" s="14"/>
      <c r="R389" s="14"/>
      <c r="S389" s="14"/>
      <c r="T389" s="14"/>
    </row>
    <row r="390" spans="1:24">
      <c r="A390" s="15"/>
      <c r="C390" s="15"/>
      <c r="D390" s="15"/>
      <c r="E390" s="15"/>
      <c r="F390" s="15"/>
      <c r="G390" s="15"/>
      <c r="H390" s="15"/>
      <c r="I390" s="15"/>
      <c r="J390" s="15"/>
      <c r="K390" s="14"/>
      <c r="L390" s="14"/>
      <c r="M390" s="15"/>
      <c r="N390" s="15"/>
      <c r="O390" s="15"/>
      <c r="P390" s="15"/>
      <c r="Q390" s="15"/>
      <c r="R390" s="15"/>
      <c r="S390" s="15"/>
      <c r="T390" s="15"/>
    </row>
    <row r="391" spans="1:24">
      <c r="A391" s="15"/>
      <c r="C391" s="15"/>
      <c r="D391" s="15"/>
      <c r="E391" s="15"/>
      <c r="F391" s="15"/>
      <c r="G391" s="15"/>
      <c r="H391" s="15"/>
      <c r="I391" s="15"/>
      <c r="J391" s="15"/>
      <c r="K391" s="14"/>
      <c r="L391" s="14"/>
      <c r="M391" s="15"/>
      <c r="N391" s="15"/>
      <c r="O391" s="15"/>
      <c r="P391" s="15"/>
      <c r="Q391" s="15"/>
      <c r="R391" s="15"/>
      <c r="S391" s="15"/>
      <c r="T391" s="15"/>
    </row>
    <row r="392" spans="1:24" ht="16.5">
      <c r="A392" s="14"/>
      <c r="B392" s="79" t="s">
        <v>181</v>
      </c>
      <c r="C392" s="14"/>
      <c r="D392" s="14"/>
      <c r="E392" s="14"/>
      <c r="F392" s="14"/>
      <c r="G392" s="14"/>
      <c r="H392" s="14"/>
      <c r="I392" s="14"/>
      <c r="J392" s="14"/>
      <c r="K392" s="14"/>
      <c r="L392" s="14"/>
      <c r="M392" s="14"/>
      <c r="N392" s="14"/>
      <c r="O392" s="14"/>
      <c r="P392" s="14"/>
      <c r="Q392" s="14"/>
      <c r="R392" s="14"/>
      <c r="S392" s="14"/>
      <c r="T392" s="14"/>
    </row>
    <row r="393" spans="1:24">
      <c r="A393" s="14"/>
      <c r="B393" s="15"/>
      <c r="C393" s="15"/>
      <c r="D393" s="14"/>
      <c r="E393" s="14"/>
      <c r="F393" s="14"/>
      <c r="G393" s="14"/>
      <c r="H393" s="14"/>
      <c r="I393" s="14"/>
      <c r="J393" s="14"/>
      <c r="K393" s="14"/>
      <c r="L393" s="14"/>
      <c r="M393" s="14"/>
      <c r="N393" s="14"/>
      <c r="O393" s="14"/>
      <c r="P393" s="14"/>
      <c r="Q393" s="14"/>
      <c r="R393" s="14"/>
      <c r="S393" s="14"/>
      <c r="T393" s="14"/>
    </row>
    <row r="394" spans="1:24">
      <c r="A394" s="14"/>
      <c r="B394" s="14"/>
      <c r="C394" s="15"/>
      <c r="D394" s="14"/>
      <c r="E394" s="14"/>
      <c r="F394" s="14"/>
      <c r="G394" s="14"/>
      <c r="H394" s="14"/>
      <c r="I394" s="14"/>
      <c r="J394" s="14"/>
      <c r="K394" s="14"/>
      <c r="L394" s="14"/>
      <c r="M394" s="14"/>
      <c r="N394" s="14"/>
      <c r="O394" s="14"/>
      <c r="P394" s="14"/>
      <c r="Q394" s="14"/>
      <c r="R394" s="14"/>
      <c r="S394" s="14"/>
      <c r="T394" s="14"/>
    </row>
    <row r="395" spans="1:24" ht="16.5">
      <c r="A395" s="14"/>
      <c r="B395" s="79" t="s">
        <v>182</v>
      </c>
      <c r="C395" s="15"/>
      <c r="D395" s="14"/>
      <c r="E395" s="14"/>
      <c r="F395" s="14"/>
      <c r="G395" s="14"/>
      <c r="H395" s="14"/>
      <c r="I395" s="14"/>
      <c r="J395" s="14"/>
      <c r="K395" s="14"/>
      <c r="L395" s="14"/>
      <c r="M395" s="14"/>
      <c r="N395" s="14"/>
      <c r="O395" s="14"/>
      <c r="P395" s="14"/>
      <c r="Q395" s="14"/>
      <c r="R395" s="14"/>
      <c r="S395" s="14"/>
      <c r="T395" s="14"/>
    </row>
    <row r="397" spans="1:24" ht="18.75">
      <c r="A397" s="102" t="s">
        <v>991</v>
      </c>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row>
    <row r="398" spans="1:24" ht="18.75">
      <c r="A398" s="102" t="s">
        <v>990</v>
      </c>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row>
    <row r="400" spans="1:24">
      <c r="A400" s="103" t="s">
        <v>169</v>
      </c>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row>
    <row r="401" spans="1:24">
      <c r="A401" s="43"/>
      <c r="B401" s="43"/>
      <c r="C401" s="43"/>
      <c r="D401" s="43"/>
      <c r="E401" s="43"/>
      <c r="F401" s="43"/>
      <c r="G401" s="43"/>
      <c r="H401" s="43"/>
      <c r="I401" s="43"/>
      <c r="J401" s="43"/>
      <c r="K401" s="43"/>
      <c r="L401" s="43"/>
      <c r="M401" s="43"/>
      <c r="N401" s="43"/>
      <c r="O401" s="43"/>
      <c r="P401" s="43"/>
      <c r="Q401" s="43"/>
      <c r="R401" s="43"/>
      <c r="S401" s="43"/>
      <c r="T401" s="43"/>
      <c r="U401" s="43"/>
      <c r="V401" s="43"/>
      <c r="W401" s="43"/>
    </row>
    <row r="402" spans="1:24" ht="18.75">
      <c r="A402" s="104" t="s">
        <v>1005</v>
      </c>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row>
    <row r="403" spans="1:24" ht="18.75">
      <c r="A403" s="104" t="s">
        <v>989</v>
      </c>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row>
    <row r="404" spans="1:24" ht="18.75">
      <c r="A404" s="105" t="s">
        <v>1058</v>
      </c>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row>
    <row r="405" spans="1:24" ht="18.75">
      <c r="A405" s="50"/>
      <c r="B405" s="50"/>
      <c r="C405" s="50"/>
      <c r="D405" s="50"/>
      <c r="E405" s="50"/>
      <c r="F405" s="50"/>
      <c r="G405" s="50"/>
      <c r="H405" s="50"/>
      <c r="I405" s="50"/>
      <c r="J405" s="50"/>
      <c r="K405" s="50"/>
      <c r="L405" s="50"/>
      <c r="M405" s="50"/>
      <c r="N405" s="50"/>
      <c r="O405" s="50"/>
      <c r="P405" s="50"/>
      <c r="Q405" s="50"/>
      <c r="R405" s="50"/>
      <c r="S405" s="50"/>
      <c r="T405" s="50"/>
      <c r="U405" s="50"/>
      <c r="V405" s="50"/>
    </row>
    <row r="406" spans="1:24">
      <c r="A406" s="10"/>
      <c r="B406" s="10"/>
      <c r="C406" s="10"/>
      <c r="D406" s="10"/>
      <c r="E406" s="10"/>
      <c r="F406" s="10"/>
      <c r="G406" s="10"/>
      <c r="H406" s="10"/>
      <c r="I406" s="10"/>
      <c r="J406" s="10"/>
      <c r="K406" s="10"/>
      <c r="L406" s="10"/>
      <c r="M406" s="10"/>
      <c r="N406" s="10"/>
      <c r="O406" s="10"/>
      <c r="P406" s="10"/>
      <c r="Q406" s="10"/>
      <c r="R406" s="10"/>
      <c r="S406" s="10"/>
      <c r="T406" s="10"/>
    </row>
    <row r="407" spans="1:24" ht="18.75">
      <c r="A407" s="106" t="s">
        <v>992</v>
      </c>
      <c r="B407" s="106"/>
      <c r="C407" s="47"/>
      <c r="D407" s="47"/>
      <c r="E407" s="47"/>
      <c r="F407" s="47"/>
      <c r="G407" s="47"/>
      <c r="H407" s="47"/>
      <c r="I407" s="47"/>
      <c r="J407" s="47"/>
      <c r="K407" s="47"/>
      <c r="L407" s="47"/>
      <c r="M407" s="47"/>
      <c r="N407" s="47"/>
      <c r="O407" s="47"/>
      <c r="P407" s="47"/>
      <c r="Q407" s="47"/>
      <c r="R407" s="47"/>
      <c r="S407" s="47"/>
      <c r="T407" s="47"/>
    </row>
    <row r="408" spans="1:24" ht="18.75">
      <c r="A408" s="106" t="s">
        <v>993</v>
      </c>
      <c r="B408" s="106"/>
      <c r="C408" s="42"/>
      <c r="D408" s="42"/>
      <c r="E408" s="42"/>
      <c r="F408" s="42"/>
      <c r="G408" s="42"/>
      <c r="H408" s="42"/>
      <c r="I408" s="42"/>
      <c r="J408" s="42"/>
      <c r="K408" s="42"/>
      <c r="L408" s="42"/>
      <c r="M408" s="42"/>
      <c r="N408" s="42"/>
      <c r="O408" s="42"/>
      <c r="P408" s="42"/>
      <c r="Q408" s="42"/>
      <c r="R408" s="42"/>
      <c r="S408" s="42"/>
      <c r="T408" s="42"/>
    </row>
    <row r="409" spans="1:24" ht="18.75">
      <c r="A409" s="106"/>
      <c r="B409" s="106"/>
      <c r="D409" s="47"/>
      <c r="E409" s="47"/>
      <c r="F409" s="47"/>
      <c r="G409" s="47"/>
      <c r="H409" s="47"/>
      <c r="I409" s="47"/>
      <c r="J409" s="47"/>
      <c r="K409" s="47"/>
      <c r="L409" s="47"/>
      <c r="M409" s="47"/>
      <c r="N409" s="47"/>
      <c r="O409" s="47"/>
      <c r="P409" s="47"/>
      <c r="Q409" s="47"/>
      <c r="R409" s="47"/>
      <c r="S409" s="47"/>
      <c r="T409" s="47"/>
    </row>
    <row r="410" spans="1:24" ht="18.75">
      <c r="A410" s="107" t="s">
        <v>186</v>
      </c>
      <c r="B410" s="107"/>
      <c r="C410" s="107"/>
      <c r="D410" s="107"/>
      <c r="E410" s="107"/>
      <c r="F410" s="107"/>
      <c r="G410" s="107"/>
      <c r="H410" s="107"/>
      <c r="I410" s="107"/>
      <c r="J410" s="107"/>
      <c r="K410" s="107"/>
      <c r="L410" s="107"/>
      <c r="M410" s="107"/>
      <c r="N410" s="107"/>
      <c r="O410" s="107"/>
      <c r="P410" s="129" t="s">
        <v>296</v>
      </c>
      <c r="Q410" s="129"/>
      <c r="R410" s="129"/>
      <c r="S410" s="129"/>
      <c r="T410" s="129"/>
      <c r="U410" s="129"/>
      <c r="V410" s="129"/>
    </row>
    <row r="411" spans="1:24">
      <c r="A411" s="28"/>
      <c r="B411" s="28"/>
      <c r="C411" s="28"/>
      <c r="D411" s="28"/>
      <c r="E411" s="28"/>
      <c r="F411" s="28"/>
      <c r="G411" s="28"/>
      <c r="H411" s="28"/>
      <c r="I411" s="28"/>
      <c r="J411" s="28"/>
      <c r="K411" s="28"/>
      <c r="L411" s="28"/>
      <c r="M411" s="28"/>
      <c r="N411" s="28"/>
      <c r="O411" s="28"/>
      <c r="P411" s="28"/>
      <c r="Q411" s="28"/>
      <c r="R411" s="28"/>
      <c r="S411" s="28"/>
      <c r="T411" s="28"/>
    </row>
    <row r="412" spans="1:24" ht="24.75" customHeight="1">
      <c r="A412" s="117" t="s">
        <v>170</v>
      </c>
      <c r="B412" s="117"/>
      <c r="C412" s="117"/>
      <c r="D412" s="117"/>
      <c r="E412" s="117"/>
      <c r="F412" s="117"/>
      <c r="G412" s="117"/>
      <c r="H412" s="117"/>
      <c r="I412" s="117"/>
      <c r="J412" s="117"/>
      <c r="K412" s="117"/>
      <c r="L412" s="117"/>
      <c r="M412" s="117"/>
      <c r="N412" s="117"/>
      <c r="O412" s="117"/>
      <c r="P412" s="117"/>
      <c r="Q412" s="117"/>
      <c r="R412" s="117"/>
      <c r="S412" s="117"/>
      <c r="T412" s="126" t="s">
        <v>178</v>
      </c>
      <c r="U412" s="101" t="s">
        <v>284</v>
      </c>
      <c r="V412" s="101" t="s">
        <v>288</v>
      </c>
      <c r="W412" s="101" t="s">
        <v>1006</v>
      </c>
    </row>
    <row r="413" spans="1:24" ht="66" customHeight="1">
      <c r="A413" s="101" t="s">
        <v>171</v>
      </c>
      <c r="B413" s="117" t="s">
        <v>172</v>
      </c>
      <c r="C413" s="101" t="s">
        <v>173</v>
      </c>
      <c r="D413" s="101" t="s">
        <v>174</v>
      </c>
      <c r="E413" s="101"/>
      <c r="F413" s="101" t="s">
        <v>175</v>
      </c>
      <c r="G413" s="101"/>
      <c r="H413" s="101" t="s">
        <v>176</v>
      </c>
      <c r="I413" s="101"/>
      <c r="J413" s="101" t="s">
        <v>994</v>
      </c>
      <c r="K413" s="101"/>
      <c r="L413" s="175" t="s">
        <v>995</v>
      </c>
      <c r="M413" s="176"/>
      <c r="N413" s="175" t="s">
        <v>996</v>
      </c>
      <c r="O413" s="176"/>
      <c r="P413" s="101" t="s">
        <v>7</v>
      </c>
      <c r="Q413" s="101"/>
      <c r="R413" s="101" t="s">
        <v>177</v>
      </c>
      <c r="S413" s="101"/>
      <c r="T413" s="127"/>
      <c r="U413" s="101"/>
      <c r="V413" s="101"/>
      <c r="W413" s="101"/>
    </row>
    <row r="414" spans="1:24" ht="16.5">
      <c r="A414" s="101"/>
      <c r="B414" s="117"/>
      <c r="C414" s="101"/>
      <c r="D414" s="49" t="s">
        <v>179</v>
      </c>
      <c r="E414" s="51" t="s">
        <v>3</v>
      </c>
      <c r="F414" s="49" t="s">
        <v>179</v>
      </c>
      <c r="G414" s="51" t="s">
        <v>3</v>
      </c>
      <c r="H414" s="49" t="s">
        <v>179</v>
      </c>
      <c r="I414" s="51" t="s">
        <v>3</v>
      </c>
      <c r="J414" s="49" t="s">
        <v>179</v>
      </c>
      <c r="K414" s="51" t="s">
        <v>3</v>
      </c>
      <c r="L414" s="49" t="s">
        <v>179</v>
      </c>
      <c r="M414" s="51" t="s">
        <v>3</v>
      </c>
      <c r="N414" s="49" t="s">
        <v>179</v>
      </c>
      <c r="O414" s="51" t="s">
        <v>3</v>
      </c>
      <c r="P414" s="49" t="s">
        <v>179</v>
      </c>
      <c r="Q414" s="51" t="s">
        <v>3</v>
      </c>
      <c r="R414" s="49" t="s">
        <v>179</v>
      </c>
      <c r="S414" s="51" t="s">
        <v>3</v>
      </c>
      <c r="T414" s="128"/>
      <c r="U414" s="101"/>
      <c r="V414" s="101"/>
      <c r="W414" s="101"/>
    </row>
    <row r="415" spans="1:24" ht="18.75">
      <c r="A415" s="27">
        <v>1</v>
      </c>
      <c r="B415" s="77"/>
      <c r="C415" s="27"/>
      <c r="D415" s="27"/>
      <c r="E415" s="16">
        <f>IF((C415&lt;=7),VLOOKUP(D415,'7 лет'!$A$5:$B$78,2),IF((C415=8),VLOOKUP(D415,'8 лет'!$A$5:$B$78,2),IF((C415=9),VLOOKUP(D415,'9 лет'!$A$5:$B$78,2),IF((C415=10),VLOOKUP(D415,'10 лет'!$A$5:$B$78,2),IF((C415=11),VLOOKUP(D415,'11 лет'!$A$5:$B$78,2),IF((C415=12),VLOOKUP(D415,'12 лет'!$A$5:$B$78,2),IF((C415=13),VLOOKUP(D415,'13 лет'!$A$5:$B$78,2),IF((C415=14),VLOOKUP(D415,'14 лет'!$A$5:$B$78,2),IF((C415=15),VLOOKUP(D415,'15 лет'!$A$5:$B$78,2),IF((C415=16),VLOOKUP(D415,'16 лет'!$A$5:$B$78,2),IF((C415=17),VLOOKUP(D415,'17 лет'!$A$5:$B$78,2))))))))))))</f>
        <v>0</v>
      </c>
      <c r="F415" s="27"/>
      <c r="G415" s="16">
        <f>IF((C415&lt;=7),VLOOKUP(F415,'7 лет'!$C$5:$D$79,2),IF((C415=8),VLOOKUP(F415,'8 лет'!$C$5:$D$79,2),IF((C415=9),VLOOKUP(F415,'9 лет'!$C$5:$D$79,2),IF((C415=10),VLOOKUP(F415,'10 лет'!$C$5:$D$79,2),IF((C415=11),VLOOKUP(F415,'11 лет'!$C$5:$D$79,2),IF((C415=12),VLOOKUP(F415,'12 лет'!$C$5:$D$79,2),IF((C415=13),VLOOKUP(F415,'13 лет'!$C$5:$D$79,2),IF((C415=14),VLOOKUP(F415,'14 лет'!$C$5:$D$79,2),IF((C415=15),VLOOKUP(F415,'15 лет'!$C$5:$D$79,2),IF((C415=16),VLOOKUP(F415,'16 лет'!$C$5:$D$79,2),IF((C415=17),VLOOKUP(F415,'17 лет'!$C$5:$D$79,2))))))))))))</f>
        <v>0</v>
      </c>
      <c r="H415" s="27"/>
      <c r="I415" s="16">
        <f>IF((C415&lt;=7),VLOOKUP(H415,'7 лет'!$E$5:$F$79,2),IF((C415=8),VLOOKUP(H415,'8 лет'!$E$5:$F$79,2),IF((C415=9),VLOOKUP(H415,'9 лет'!$E$5:$F$79,2),IF((C415=10),VLOOKUP(H415,'10 лет'!$E$5:$F$79,2),IF((C415=11),VLOOKUP(H415,'11 лет'!$E$5:$F$79,2),IF((C415=12),VLOOKUP(H415,'12 лет'!$E$5:$F$79,2),IF((C415=13),VLOOKUP(H415,'13 лет'!$E$5:$F$79,2),IF((C415=14),VLOOKUP(H415,'14 лет'!$E$5:$F$79,2),IF((C415=15),VLOOKUP(H415,'15 лет'!$E$5:$F$79,2),IF((C415=16),VLOOKUP(H415,'16 лет'!$E$5:$F$79,2),IF((C415=17),VLOOKUP(H415,'17 лет'!$E$5:$F$79,2))))))))))))</f>
        <v>0</v>
      </c>
      <c r="J415" s="27"/>
      <c r="K415" s="16">
        <f>IF((C415&lt;=7),VLOOKUP(J415,'7 лет'!$G$5:$H$79,2),IF((C415=8),VLOOKUP(J415,'8 лет'!$G$5:$H$79,2),IF((C415=9),VLOOKUP(J415,'9 лет'!$G$5:$H$79,2),IF((C415=10),VLOOKUP(J415,'10 лет'!$G$5:$H$79,2),IF((C415=11),VLOOKUP(J415,'11 лет'!$G$5:$H$79,2),IF((C415=12),VLOOKUP(J415,'12 лет'!$G$5:$H$79,2),IF((C415=13),VLOOKUP(J415,'13 лет'!$G$5:$H$79,2),IF((C415=14),VLOOKUP(J415,'14 лет'!$G$5:$H$79,2),IF(C415&gt;=15,"0")))))))))</f>
        <v>0</v>
      </c>
      <c r="L415" s="27"/>
      <c r="M415" s="16" t="str">
        <f>IF((C415=12),VLOOKUP(L415,'12 лет'!$I$5:$J$81,2),IF((C415=13),VLOOKUP(L415,'13 лет'!$I$5:$J$81,2),IF((C415=14),VLOOKUP(L415,'14 лет'!$I$5:$J$80,2),IF((C415=15),VLOOKUP(L415,'15 лет'!$G$5:$H$82,2),IF((C415=16),VLOOKUP(L415,'16 лет'!$G$5:$H$81,2),IF((C415=17),VLOOKUP(L415,'17 лет'!$G$5:$H$81,2),IF(C415&lt;12,"0")))))))</f>
        <v>0</v>
      </c>
      <c r="N415" s="27"/>
      <c r="O415" s="16" t="str">
        <f>IF((C415=15),VLOOKUP(N415,'15 лет'!$I$5:$J$100,2),IF((C415=16),VLOOKUP(N415,'16 лет'!$I$5:$J$94,2),IF((C415=17),VLOOKUP(N415,'17 лет'!$I$5:$J$97,2),IF(C415&lt;15,"0"))))</f>
        <v>0</v>
      </c>
      <c r="P415" s="11"/>
      <c r="Q415" s="16">
        <f>IF((C415&lt;=7),VLOOKUP(P415,'7 лет'!$I$5:$J$79,2),IF((C415=8),VLOOKUP(P415,'8 лет'!$I$5:$J$79,2),IF((C415=9),VLOOKUP(P415,'9 лет'!$I$5:$J$79,2),IF((C415=10),VLOOKUP(P415,'10 лет'!$I$5:$J$79,2),IF((C415=11),VLOOKUP(P415,'11 лет'!$I$5:$J$79,2),IF((C415=12),VLOOKUP(P415,'12 лет'!$K$5:$L$79,2),IF((C415=13),VLOOKUP(P415,'13 лет'!$K$5:$L$79,2),IF((C415=14),VLOOKUP(P415,'14 лет'!$K$5:$L$79,2),IF((C415=15),VLOOKUP(P415,'15 лет'!$K$5:$L$79,2),IF((C415=16),VLOOKUP(P415,'16 лет'!$K$5:$L$79,2),IF((C415=17),VLOOKUP(P415,'17 лет'!$K$5:$L$79,2),)))))))))))</f>
        <v>50</v>
      </c>
      <c r="R415" s="27"/>
      <c r="S415" s="16">
        <f>IF((C415&lt;=7),VLOOKUP(R415,'7 лет'!$K$5:$L$79,2),IF((C415=8),VLOOKUP(R415,'8 лет'!$K$5:$L$79,2),IF((C415=9),VLOOKUP(R415,'9 лет'!$K$5:$L$79,2),IF((C415=10),VLOOKUP(R415,'10 лет'!$K$5:$L$79,2),IF((C415=11),VLOOKUP(R415,'11 лет'!$K$5:$L$79,2),IF((C415=12),VLOOKUP(R415,'12 лет'!$M$5:$N$79,2),IF((C415=13),VLOOKUP(R415,'13 лет'!$M$5:$N$79,2),IF((C415=14),VLOOKUP(R415,'14 лет'!$M$5:$N$79,2),IF((C415=15),VLOOKUP(R415,'15 лет'!$M$5:$N$79,2),IF((C415=16),VLOOKUP(R415,'16 лет'!$M$5:$N$79,2),IF((C415=17),VLOOKUP(R415,'17 лет'!$M$5:$N$79,2))))))))))))</f>
        <v>0</v>
      </c>
      <c r="T415" s="12">
        <f>SUM(E415+G415+I415+K415+M415+O415+Q415+S415)</f>
        <v>50</v>
      </c>
      <c r="U415" s="4">
        <f>'Личное первенство юноши'!U46</f>
        <v>28</v>
      </c>
      <c r="V415" s="108">
        <f ca="1">'Командный зачет'!G21</f>
        <v>10</v>
      </c>
      <c r="W415" s="98">
        <f ca="1">SUM(V415*2)</f>
        <v>20</v>
      </c>
      <c r="X415" t="str">
        <f>P410</f>
        <v>Субъект РФ 12</v>
      </c>
    </row>
    <row r="416" spans="1:24" ht="18.75">
      <c r="A416" s="27">
        <v>2</v>
      </c>
      <c r="B416" s="77"/>
      <c r="C416" s="27"/>
      <c r="D416" s="27"/>
      <c r="E416" s="16">
        <f>IF((C416&lt;=7),VLOOKUP(D416,'7 лет'!$A$5:$B$78,2),IF((C416=8),VLOOKUP(D416,'8 лет'!$A$5:$B$78,2),IF((C416=9),VLOOKUP(D416,'9 лет'!$A$5:$B$78,2),IF((C416=10),VLOOKUP(D416,'10 лет'!$A$5:$B$78,2),IF((C416=11),VLOOKUP(D416,'11 лет'!$A$5:$B$78,2),IF((C416=12),VLOOKUP(D416,'12 лет'!$A$5:$B$78,2),IF((C416=13),VLOOKUP(D416,'13 лет'!$A$5:$B$78,2),IF((C416=14),VLOOKUP(D416,'14 лет'!$A$5:$B$78,2),IF((C416=15),VLOOKUP(D416,'15 лет'!$A$5:$B$78,2),IF((C416=16),VLOOKUP(D416,'16 лет'!$A$5:$B$78,2),IF((C416=17),VLOOKUP(D416,'17 лет'!$A$5:$B$78,2))))))))))))</f>
        <v>0</v>
      </c>
      <c r="F416" s="27"/>
      <c r="G416" s="16">
        <f>IF((C416&lt;=7),VLOOKUP(F416,'7 лет'!$C$5:$D$79,2),IF((C416=8),VLOOKUP(F416,'8 лет'!$C$5:$D$79,2),IF((C416=9),VLOOKUP(F416,'9 лет'!$C$5:$D$79,2),IF((C416=10),VLOOKUP(F416,'10 лет'!$C$5:$D$79,2),IF((C416=11),VLOOKUP(F416,'11 лет'!$C$5:$D$79,2),IF((C416=12),VLOOKUP(F416,'12 лет'!$C$5:$D$79,2),IF((C416=13),VLOOKUP(F416,'13 лет'!$C$5:$D$79,2),IF((C416=14),VLOOKUP(F416,'14 лет'!$C$5:$D$79,2),IF((C416=15),VLOOKUP(F416,'15 лет'!$C$5:$D$79,2),IF((C416=16),VLOOKUP(F416,'16 лет'!$C$5:$D$79,2),IF((C416=17),VLOOKUP(F416,'17 лет'!$C$5:$D$79,2))))))))))))</f>
        <v>0</v>
      </c>
      <c r="H416" s="27"/>
      <c r="I416" s="16">
        <f>IF((C416&lt;=7),VLOOKUP(H416,'7 лет'!$E$5:$F$79,2),IF((C416=8),VLOOKUP(H416,'8 лет'!$E$5:$F$79,2),IF((C416=9),VLOOKUP(H416,'9 лет'!$E$5:$F$79,2),IF((C416=10),VLOOKUP(H416,'10 лет'!$E$5:$F$79,2),IF((C416=11),VLOOKUP(H416,'11 лет'!$E$5:$F$79,2),IF((C416=12),VLOOKUP(H416,'12 лет'!$E$5:$F$79,2),IF((C416=13),VLOOKUP(H416,'13 лет'!$E$5:$F$79,2),IF((C416=14),VLOOKUP(H416,'14 лет'!$E$5:$F$79,2),IF((C416=15),VLOOKUP(H416,'15 лет'!$E$5:$F$79,2),IF((C416=16),VLOOKUP(H416,'16 лет'!$E$5:$F$79,2),IF((C416=17),VLOOKUP(H416,'17 лет'!$E$5:$F$79,2))))))))))))</f>
        <v>0</v>
      </c>
      <c r="J416" s="27"/>
      <c r="K416" s="16">
        <f>IF((C416&lt;=7),VLOOKUP(J416,'7 лет'!$G$5:$H$79,2),IF((C416=8),VLOOKUP(J416,'8 лет'!$G$5:$H$79,2),IF((C416=9),VLOOKUP(J416,'9 лет'!$G$5:$H$79,2),IF((C416=10),VLOOKUP(J416,'10 лет'!$G$5:$H$79,2),IF((C416=11),VLOOKUP(J416,'11 лет'!$G$5:$H$79,2),IF((C416=12),VLOOKUP(J416,'12 лет'!$G$5:$H$79,2),IF((C416=13),VLOOKUP(J416,'13 лет'!$G$5:$H$79,2),IF((C416=14),VLOOKUP(J416,'14 лет'!$G$5:$H$79,2),IF(C416&gt;=15,"0")))))))))</f>
        <v>0</v>
      </c>
      <c r="L416" s="27"/>
      <c r="M416" s="16" t="str">
        <f>IF((C416=12),VLOOKUP(L416,'12 лет'!$I$5:$J$81,2),IF((C416=13),VLOOKUP(L416,'13 лет'!$I$5:$J$81,2),IF((C416=14),VLOOKUP(L416,'14 лет'!$I$5:$J$80,2),IF((C416=15),VLOOKUP(L416,'15 лет'!$G$5:$H$82,2),IF((C416=16),VLOOKUP(L416,'16 лет'!$G$5:$H$81,2),IF((C416=17),VLOOKUP(L416,'17 лет'!$G$5:$H$81,2),IF(C416&lt;12,"0")))))))</f>
        <v>0</v>
      </c>
      <c r="N416" s="27"/>
      <c r="O416" s="16" t="str">
        <f>IF((C416=15),VLOOKUP(N416,'15 лет'!$I$5:$J$100,2),IF((C416=16),VLOOKUP(N416,'16 лет'!$I$5:$J$94,2),IF((C416=17),VLOOKUP(N416,'17 лет'!$I$5:$J$97,2),IF(C416&lt;15,"0"))))</f>
        <v>0</v>
      </c>
      <c r="P416" s="11"/>
      <c r="Q416" s="16">
        <f>IF((C416&lt;=7),VLOOKUP(P416,'7 лет'!$I$5:$J$79,2),IF((C416=8),VLOOKUP(P416,'8 лет'!$I$5:$J$79,2),IF((C416=9),VLOOKUP(P416,'9 лет'!$I$5:$J$79,2),IF((C416=10),VLOOKUP(P416,'10 лет'!$I$5:$J$79,2),IF((C416=11),VLOOKUP(P416,'11 лет'!$I$5:$J$79,2),IF((C416=12),VLOOKUP(P416,'12 лет'!$K$5:$L$79,2),IF((C416=13),VLOOKUP(P416,'13 лет'!$K$5:$L$79,2),IF((C416=14),VLOOKUP(P416,'14 лет'!$K$5:$L$79,2),IF((C416=15),VLOOKUP(P416,'15 лет'!$K$5:$L$79,2),IF((C416=16),VLOOKUP(P416,'16 лет'!$K$5:$L$79,2),IF((C416=17),VLOOKUP(P416,'17 лет'!$K$5:$L$79,2),)))))))))))</f>
        <v>50</v>
      </c>
      <c r="R416" s="27"/>
      <c r="S416" s="16">
        <f>IF((C416&lt;=7),VLOOKUP(R416,'7 лет'!$K$5:$L$79,2),IF((C416=8),VLOOKUP(R416,'8 лет'!$K$5:$L$79,2),IF((C416=9),VLOOKUP(R416,'9 лет'!$K$5:$L$79,2),IF((C416=10),VLOOKUP(R416,'10 лет'!$K$5:$L$79,2),IF((C416=11),VLOOKUP(R416,'11 лет'!$K$5:$L$79,2),IF((C416=12),VLOOKUP(R416,'12 лет'!$M$5:$N$79,2),IF((C416=13),VLOOKUP(R416,'13 лет'!$M$5:$N$79,2),IF((C416=14),VLOOKUP(R416,'14 лет'!$M$5:$N$79,2),IF((C416=15),VLOOKUP(R416,'15 лет'!$M$5:$N$79,2),IF((C416=16),VLOOKUP(R416,'16 лет'!$M$5:$N$79,2),IF((C416=17),VLOOKUP(R416,'17 лет'!$M$5:$N$79,2))))))))))))</f>
        <v>0</v>
      </c>
      <c r="T416" s="12">
        <f>SUM(E416+G416+I416+K416+M416+O416+Q416+S416)</f>
        <v>50</v>
      </c>
      <c r="U416" s="4">
        <f>'Личное первенство юноши'!U47</f>
        <v>28</v>
      </c>
      <c r="V416" s="109"/>
      <c r="W416" s="99"/>
      <c r="X416" t="str">
        <f>P410</f>
        <v>Субъект РФ 12</v>
      </c>
    </row>
    <row r="417" spans="1:24" ht="18.75">
      <c r="A417" s="27">
        <v>3</v>
      </c>
      <c r="B417" s="77"/>
      <c r="C417" s="27"/>
      <c r="D417" s="27"/>
      <c r="E417" s="16">
        <f>IF((C417&lt;=7),VLOOKUP(D417,'7 лет'!$A$5:$B$78,2),IF((C417=8),VLOOKUP(D417,'8 лет'!$A$5:$B$78,2),IF((C417=9),VLOOKUP(D417,'9 лет'!$A$5:$B$78,2),IF((C417=10),VLOOKUP(D417,'10 лет'!$A$5:$B$78,2),IF((C417=11),VLOOKUP(D417,'11 лет'!$A$5:$B$78,2),IF((C417=12),VLOOKUP(D417,'12 лет'!$A$5:$B$78,2),IF((C417=13),VLOOKUP(D417,'13 лет'!$A$5:$B$78,2),IF((C417=14),VLOOKUP(D417,'14 лет'!$A$5:$B$78,2),IF((C417=15),VLOOKUP(D417,'15 лет'!$A$5:$B$78,2),IF((C417=16),VLOOKUP(D417,'16 лет'!$A$5:$B$78,2),IF((C417=17),VLOOKUP(D417,'17 лет'!$A$5:$B$78,2))))))))))))</f>
        <v>0</v>
      </c>
      <c r="F417" s="27"/>
      <c r="G417" s="16">
        <f>IF((C417&lt;=7),VLOOKUP(F417,'7 лет'!$C$5:$D$79,2),IF((C417=8),VLOOKUP(F417,'8 лет'!$C$5:$D$79,2),IF((C417=9),VLOOKUP(F417,'9 лет'!$C$5:$D$79,2),IF((C417=10),VLOOKUP(F417,'10 лет'!$C$5:$D$79,2),IF((C417=11),VLOOKUP(F417,'11 лет'!$C$5:$D$79,2),IF((C417=12),VLOOKUP(F417,'12 лет'!$C$5:$D$79,2),IF((C417=13),VLOOKUP(F417,'13 лет'!$C$5:$D$79,2),IF((C417=14),VLOOKUP(F417,'14 лет'!$C$5:$D$79,2),IF((C417=15),VLOOKUP(F417,'15 лет'!$C$5:$D$79,2),IF((C417=16),VLOOKUP(F417,'16 лет'!$C$5:$D$79,2),IF((C417=17),VLOOKUP(F417,'17 лет'!$C$5:$D$79,2))))))))))))</f>
        <v>0</v>
      </c>
      <c r="H417" s="27"/>
      <c r="I417" s="16">
        <f>IF((C417&lt;=7),VLOOKUP(H417,'7 лет'!$E$5:$F$79,2),IF((C417=8),VLOOKUP(H417,'8 лет'!$E$5:$F$79,2),IF((C417=9),VLOOKUP(H417,'9 лет'!$E$5:$F$79,2),IF((C417=10),VLOOKUP(H417,'10 лет'!$E$5:$F$79,2),IF((C417=11),VLOOKUP(H417,'11 лет'!$E$5:$F$79,2),IF((C417=12),VLOOKUP(H417,'12 лет'!$E$5:$F$79,2),IF((C417=13),VLOOKUP(H417,'13 лет'!$E$5:$F$79,2),IF((C417=14),VLOOKUP(H417,'14 лет'!$E$5:$F$79,2),IF((C417=15),VLOOKUP(H417,'15 лет'!$E$5:$F$79,2),IF((C417=16),VLOOKUP(H417,'16 лет'!$E$5:$F$79,2),IF((C417=17),VLOOKUP(H417,'17 лет'!$E$5:$F$79,2))))))))))))</f>
        <v>0</v>
      </c>
      <c r="J417" s="27"/>
      <c r="K417" s="16">
        <f>IF((C417&lt;=7),VLOOKUP(J417,'7 лет'!$G$5:$H$79,2),IF((C417=8),VLOOKUP(J417,'8 лет'!$G$5:$H$79,2),IF((C417=9),VLOOKUP(J417,'9 лет'!$G$5:$H$79,2),IF((C417=10),VLOOKUP(J417,'10 лет'!$G$5:$H$79,2),IF((C417=11),VLOOKUP(J417,'11 лет'!$G$5:$H$79,2),IF((C417=12),VLOOKUP(J417,'12 лет'!$G$5:$H$79,2),IF((C417=13),VLOOKUP(J417,'13 лет'!$G$5:$H$79,2),IF((C417=14),VLOOKUP(J417,'14 лет'!$G$5:$H$79,2),IF(C417&gt;=15,"0")))))))))</f>
        <v>0</v>
      </c>
      <c r="L417" s="27"/>
      <c r="M417" s="16" t="str">
        <f>IF((C417=12),VLOOKUP(L417,'12 лет'!$I$5:$J$81,2),IF((C417=13),VLOOKUP(L417,'13 лет'!$I$5:$J$81,2),IF((C417=14),VLOOKUP(L417,'14 лет'!$I$5:$J$80,2),IF((C417=15),VLOOKUP(L417,'15 лет'!$G$5:$H$82,2),IF((C417=16),VLOOKUP(L417,'16 лет'!$G$5:$H$81,2),IF((C417=17),VLOOKUP(L417,'17 лет'!$G$5:$H$81,2),IF(C417&lt;12,"0")))))))</f>
        <v>0</v>
      </c>
      <c r="N417" s="27"/>
      <c r="O417" s="16" t="str">
        <f>IF((C417=15),VLOOKUP(N417,'15 лет'!$I$5:$J$100,2),IF((C417=16),VLOOKUP(N417,'16 лет'!$I$5:$J$94,2),IF((C417=17),VLOOKUP(N417,'17 лет'!$I$5:$J$97,2),IF(C417&lt;15,"0"))))</f>
        <v>0</v>
      </c>
      <c r="P417" s="11"/>
      <c r="Q417" s="16">
        <f>IF((C417&lt;=7),VLOOKUP(P417,'7 лет'!$I$5:$J$79,2),IF((C417=8),VLOOKUP(P417,'8 лет'!$I$5:$J$79,2),IF((C417=9),VLOOKUP(P417,'9 лет'!$I$5:$J$79,2),IF((C417=10),VLOOKUP(P417,'10 лет'!$I$5:$J$79,2),IF((C417=11),VLOOKUP(P417,'11 лет'!$I$5:$J$79,2),IF((C417=12),VLOOKUP(P417,'12 лет'!$K$5:$L$79,2),IF((C417=13),VLOOKUP(P417,'13 лет'!$K$5:$L$79,2),IF((C417=14),VLOOKUP(P417,'14 лет'!$K$5:$L$79,2),IF((C417=15),VLOOKUP(P417,'15 лет'!$K$5:$L$79,2),IF((C417=16),VLOOKUP(P417,'16 лет'!$K$5:$L$79,2),IF((C417=17),VLOOKUP(P417,'17 лет'!$K$5:$L$79,2),)))))))))))</f>
        <v>50</v>
      </c>
      <c r="R417" s="27"/>
      <c r="S417" s="16">
        <f>IF((C417&lt;=7),VLOOKUP(R417,'7 лет'!$K$5:$L$79,2),IF((C417=8),VLOOKUP(R417,'8 лет'!$K$5:$L$79,2),IF((C417=9),VLOOKUP(R417,'9 лет'!$K$5:$L$79,2),IF((C417=10),VLOOKUP(R417,'10 лет'!$K$5:$L$79,2),IF((C417=11),VLOOKUP(R417,'11 лет'!$K$5:$L$79,2),IF((C417=12),VLOOKUP(R417,'12 лет'!$M$5:$N$79,2),IF((C417=13),VLOOKUP(R417,'13 лет'!$M$5:$N$79,2),IF((C417=14),VLOOKUP(R417,'14 лет'!$M$5:$N$79,2),IF((C417=15),VLOOKUP(R417,'15 лет'!$M$5:$N$79,2),IF((C417=16),VLOOKUP(R417,'16 лет'!$M$5:$N$79,2),IF((C417=17),VLOOKUP(R417,'17 лет'!$M$5:$N$79,2))))))))))))</f>
        <v>0</v>
      </c>
      <c r="T417" s="12">
        <f>SUM(E417+G417+I417+K417+M417+O417+Q417+S417)</f>
        <v>50</v>
      </c>
      <c r="U417" s="4">
        <f>'Личное первенство юноши'!U48</f>
        <v>28</v>
      </c>
      <c r="V417" s="109"/>
      <c r="W417" s="99"/>
      <c r="X417" t="str">
        <f>P410</f>
        <v>Субъект РФ 12</v>
      </c>
    </row>
    <row r="418" spans="1:24" ht="18.75">
      <c r="A418" s="111"/>
      <c r="B418" s="112"/>
      <c r="C418" s="112"/>
      <c r="D418" s="112"/>
      <c r="E418" s="112"/>
      <c r="F418" s="112"/>
      <c r="G418" s="112"/>
      <c r="H418" s="112"/>
      <c r="I418" s="112"/>
      <c r="J418" s="112"/>
      <c r="K418" s="112"/>
      <c r="L418" s="112"/>
      <c r="M418" s="112"/>
      <c r="N418" s="112"/>
      <c r="O418" s="112"/>
      <c r="P418" s="115" t="s">
        <v>285</v>
      </c>
      <c r="Q418" s="115"/>
      <c r="R418" s="115"/>
      <c r="S418" s="116"/>
      <c r="T418" s="113">
        <f ca="1">SUMPRODUCT(LARGE($T$415:$T$417,ROW(INDIRECT("T1:T"&amp;Z17))))</f>
        <v>100</v>
      </c>
      <c r="U418" s="114"/>
      <c r="V418" s="109"/>
      <c r="W418" s="99"/>
    </row>
    <row r="419" spans="1:24" ht="24.75" customHeight="1">
      <c r="A419" s="123" t="s">
        <v>180</v>
      </c>
      <c r="B419" s="124"/>
      <c r="C419" s="124"/>
      <c r="D419" s="124"/>
      <c r="E419" s="124"/>
      <c r="F419" s="124"/>
      <c r="G419" s="124"/>
      <c r="H419" s="124"/>
      <c r="I419" s="124"/>
      <c r="J419" s="124"/>
      <c r="K419" s="124"/>
      <c r="L419" s="124"/>
      <c r="M419" s="124"/>
      <c r="N419" s="124"/>
      <c r="O419" s="124"/>
      <c r="P419" s="124"/>
      <c r="Q419" s="124"/>
      <c r="R419" s="124"/>
      <c r="S419" s="124"/>
      <c r="T419" s="124"/>
      <c r="U419" s="125"/>
      <c r="V419" s="109"/>
      <c r="W419" s="99"/>
    </row>
    <row r="420" spans="1:24" ht="18.75">
      <c r="A420" s="27">
        <v>1</v>
      </c>
      <c r="B420" s="78"/>
      <c r="C420" s="27"/>
      <c r="D420" s="27"/>
      <c r="E420" s="16">
        <f>IF((C420&lt;=7),VLOOKUP(D420,'7 лет'!$M$5:$N$78,2),IF((C420=8),VLOOKUP(D420,'8 лет'!$M$5:$N$78,2),IF((C420=9),VLOOKUP(D420,'9 лет'!$M$5:$N$78,2),IF((C420=10),VLOOKUP(D420,'10 лет'!$M$5:$N$78,2),IF((C420=11),VLOOKUP(D420,'11 лет'!$M$5:$N$78,2),IF((C420=12),VLOOKUP(D420,'12 лет'!$O$5:$P$78,2),IF((C420=13),VLOOKUP(D420,'13 лет'!$O$5:$P$78,2),IF((C420=14),VLOOKUP(D420,'14 лет'!$O$5:$P$78,2),IF((C420=15),VLOOKUP(D420,'15 лет'!$O$5:$P$78,2),IF((C420=16),VLOOKUP(D420,'16 лет'!$O$5:$P$78,2),IF((C420=17),VLOOKUP(D420,'17 лет'!$O$5:$P$78,2))))))))))))</f>
        <v>0</v>
      </c>
      <c r="F420" s="27"/>
      <c r="G420" s="16">
        <f>IF((C420&lt;=7),VLOOKUP(F420,'7 лет'!$O$5:$P$79,2),IF((C420=8),VLOOKUP(F420,'8 лет'!$O$5:$P$79,2),IF((C420=9),VLOOKUP(F420,'9 лет'!$O$5:$P$79,2),IF((C420=10),VLOOKUP(F420,'10 лет'!$O$5:$P$79,2),IF((C420=11),VLOOKUP(F420,'11 лет'!$O$5:$P$79,2),IF((C420=12),VLOOKUP(F420,'12 лет'!$Q$5:$R$79,2),IF((C420=13),VLOOKUP(F420,'13 лет'!$Q$5:$R$79,2),IF((C420=14),VLOOKUP(F420,'14 лет'!$Q$5:$R$79,2),IF((C420=15),VLOOKUP(F420,'15 лет'!$Q$5:$R$79,2),IF((C420=16),VLOOKUP(F420,'16 лет'!$Q$5:$R$79,2),IF((C420=17),VLOOKUP(F420,'17 лет'!$Q$5:$R$79,2))))))))))))</f>
        <v>0</v>
      </c>
      <c r="H420" s="27"/>
      <c r="I420" s="16">
        <f>IF((C420&lt;=7),VLOOKUP(H420,'7 лет'!$Q$5:$R$79,2),IF((C420=8),VLOOKUP(H420,'8 лет'!$Q$5:$R$79,2),IF((C420=9),VLOOKUP(H420,'9 лет'!$Q$5:$R$79,2),IF((C420=10),VLOOKUP(H420,'10 лет'!$Q$5:$R$79,2),IF((C420=11),VLOOKUP(H420,'11 лет'!$Q$5:$R$79,2),IF((C420=12),VLOOKUP(H420,'12 лет'!$S$5:$T$79,2),IF((C420=13),VLOOKUP(H420,'13 лет'!$S$5:$T$79,2),IF((C420=14),VLOOKUP(H420,'14 лет'!$S$5:$T$79,2),IF((C420=15),VLOOKUP(H420,'15 лет'!$S$5:$T$79,2),IF((C420=16),VLOOKUP(H420,'16 лет'!$S$5:$T$79,2),IF((C420=17),VLOOKUP(H420,'17 лет'!$S$5:$T$79,2))))))))))))</f>
        <v>0</v>
      </c>
      <c r="J420" s="27"/>
      <c r="K420" s="16">
        <f>IF((C420&lt;=7),VLOOKUP(J420,'7 лет'!$S$5:$T$79,2),IF((C420=8),VLOOKUP(J420,'8 лет'!$S$5:$T$79,2),IF((C420=9),VLOOKUP(J420,'9 лет'!$S$5:$T$79,2),IF((C420=10),VLOOKUP(J420,'10 лет'!$S$5:$T$79,2),IF((C420=11),VLOOKUP(J420,'11 лет'!$S$5:$T$79,2),IF((C420=12),VLOOKUP(J420,'12 лет'!$U$5:$V$79,2),IF((C420=13),VLOOKUP(J420,'13 лет'!$U$5:$V$79,2),IF((C420=14),VLOOKUP(J420,'14 лет'!$U$5:$V$79,2),IF(C420&gt;=15,"0")))))))))</f>
        <v>0</v>
      </c>
      <c r="L420" s="27"/>
      <c r="M420" s="16" t="str">
        <f>IF((C420=12),VLOOKUP(L420,'12 лет'!$W$5:$X$85,2),IF((C420=13),VLOOKUP(L420,'13 лет'!$W$5:$X$84,2),IF((C420=14),VLOOKUP(L420,'14 лет'!$W$5:$X$82,2),IF((C420=15),VLOOKUP(L420,'15 лет'!$U$5:$V$82,2),IF((C420=16),VLOOKUP(L420,'16 лет'!$U$5:$V$78,2),IF((C420=17),VLOOKUP(L420,'17 лет'!$U$5:$V$78,2),IF(C420&lt;12,"0")))))))</f>
        <v>0</v>
      </c>
      <c r="N420" s="27"/>
      <c r="O420" s="16" t="str">
        <f>IF((C420=15),VLOOKUP(N420,'15 лет'!$W$5:$X$115,2),IF((C420=16),VLOOKUP(N420,'16 лет'!$W$5:$X$113,2),IF((C420=17),VLOOKUP(N420,'17 лет'!$W$5:$X$113,2),IF(C420&lt;15,"0"))))</f>
        <v>0</v>
      </c>
      <c r="P420" s="11"/>
      <c r="Q420" s="16">
        <f>IF((C420&lt;=7),VLOOKUP(P420,'7 лет'!$U$5:$V$79,2),IF((C420=8),VLOOKUP(P420,'8 лет'!$U$5:$V$79,2),IF((C420=9),VLOOKUP(P420,'9 лет'!$U$5:$V$79,2),IF((C420=10),VLOOKUP(P420,'10 лет'!$U$5:$V$79,2),IF((C420=11),VLOOKUP(P420,'11 лет'!$U$5:$V$79,2),IF((C420=12),VLOOKUP(P420,'12 лет'!$Y$5:$Z$79,2),IF((C420=13),VLOOKUP(P420,'13 лет'!$Y$5:$Z$79,2),IF((C420=14),VLOOKUP(P420,'14 лет'!$Y$5:$Z$79,2),IF((C420=15),VLOOKUP(P420,'15 лет'!$Y$5:$Z$79,2),IF((C420=16),VLOOKUP(P420,'16 лет'!$Y$5:$Z$79,2),IF((C420=17),VLOOKUP(P420,'17 лет'!$Y$5:$Z$79,2))))))))))))</f>
        <v>35</v>
      </c>
      <c r="R420" s="27"/>
      <c r="S420" s="16">
        <f>IF((C420&lt;=7),VLOOKUP(R420,'7 лет'!$W$5:$X$79,2),IF((C420=8),VLOOKUP(R420,'8 лет'!$W$5:$X$79,2),IF((C420=9),VLOOKUP(R420,'9 лет'!$W$5:$X$79,2),IF((C420=10),VLOOKUP(R420,'10 лет'!$W$5:$X$79,2),IF((C420=11),VLOOKUP(R420,'11 лет'!$W$5:$X$79,2),IF((C420=12),VLOOKUP(R420,'12 лет'!$AA$5:$AB$79,2),IF((C420=13),VLOOKUP(R420,'13 лет'!$AA$5:$AB$79,2),IF((C420=14),VLOOKUP(R420,'14 лет'!$AA$5:$AB$79,2),IF((C420=15),VLOOKUP(R420,'15 лет'!$AA$5:$AB$79,2),IF((C420=16),VLOOKUP(R420,'16 лет'!$AA$5:$AB$79,2),IF((C420=17),VLOOKUP(R420,'17 лет'!$AA$5:$AB$79,2))))))))))))</f>
        <v>0</v>
      </c>
      <c r="T420" s="13">
        <f>SUM(E420+G420+I420+K420+M420+O420+Q420+S420)</f>
        <v>35</v>
      </c>
      <c r="U420" s="4">
        <f>'Личное первенство девушки'!U46</f>
        <v>28</v>
      </c>
      <c r="V420" s="109"/>
      <c r="W420" s="99"/>
      <c r="X420" t="str">
        <f>P410</f>
        <v>Субъект РФ 12</v>
      </c>
    </row>
    <row r="421" spans="1:24" ht="18.75">
      <c r="A421" s="27">
        <v>2</v>
      </c>
      <c r="B421" s="78"/>
      <c r="C421" s="27"/>
      <c r="D421" s="27"/>
      <c r="E421" s="16">
        <f>IF((C421&lt;=7),VLOOKUP(D421,'7 лет'!$M$5:$N$78,2),IF((C421=8),VLOOKUP(D421,'8 лет'!$M$5:$N$78,2),IF((C421=9),VLOOKUP(D421,'9 лет'!$M$5:$N$78,2),IF((C421=10),VLOOKUP(D421,'10 лет'!$M$5:$N$78,2),IF((C421=11),VLOOKUP(D421,'11 лет'!$M$5:$N$78,2),IF((C421=12),VLOOKUP(D421,'12 лет'!$O$5:$P$78,2),IF((C421=13),VLOOKUP(D421,'13 лет'!$O$5:$P$78,2),IF((C421=14),VLOOKUP(D421,'14 лет'!$O$5:$P$78,2),IF((C421=15),VLOOKUP(D421,'15 лет'!$O$5:$P$78,2),IF((C421=16),VLOOKUP(D421,'16 лет'!$O$5:$P$78,2),IF((C421=17),VLOOKUP(D421,'17 лет'!$O$5:$P$78,2))))))))))))</f>
        <v>0</v>
      </c>
      <c r="F421" s="27"/>
      <c r="G421" s="16">
        <f>IF((C421&lt;=7),VLOOKUP(F421,'7 лет'!$O$5:$P$79,2),IF((C421=8),VLOOKUP(F421,'8 лет'!$O$5:$P$79,2),IF((C421=9),VLOOKUP(F421,'9 лет'!$O$5:$P$79,2),IF((C421=10),VLOOKUP(F421,'10 лет'!$O$5:$P$79,2),IF((C421=11),VLOOKUP(F421,'11 лет'!$O$5:$P$79,2),IF((C421=12),VLOOKUP(F421,'12 лет'!$Q$5:$R$79,2),IF((C421=13),VLOOKUP(F421,'13 лет'!$Q$5:$R$79,2),IF((C421=14),VLOOKUP(F421,'14 лет'!$Q$5:$R$79,2),IF((C421=15),VLOOKUP(F421,'15 лет'!$Q$5:$R$79,2),IF((C421=16),VLOOKUP(F421,'16 лет'!$Q$5:$R$79,2),IF((C421=17),VLOOKUP(F421,'17 лет'!$Q$5:$R$79,2))))))))))))</f>
        <v>0</v>
      </c>
      <c r="H421" s="27"/>
      <c r="I421" s="16">
        <f>IF((C421&lt;=7),VLOOKUP(H421,'7 лет'!$Q$5:$R$79,2),IF((C421=8),VLOOKUP(H421,'8 лет'!$Q$5:$R$79,2),IF((C421=9),VLOOKUP(H421,'9 лет'!$Q$5:$R$79,2),IF((C421=10),VLOOKUP(H421,'10 лет'!$Q$5:$R$79,2),IF((C421=11),VLOOKUP(H421,'11 лет'!$Q$5:$R$79,2),IF((C421=12),VLOOKUP(H421,'12 лет'!$S$5:$T$79,2),IF((C421=13),VLOOKUP(H421,'13 лет'!$S$5:$T$79,2),IF((C421=14),VLOOKUP(H421,'14 лет'!$S$5:$T$79,2),IF((C421=15),VLOOKUP(H421,'15 лет'!$S$5:$T$79,2),IF((C421=16),VLOOKUP(H421,'16 лет'!$S$5:$T$79,2),IF((C421=17),VLOOKUP(H421,'17 лет'!$S$5:$T$79,2))))))))))))</f>
        <v>0</v>
      </c>
      <c r="J421" s="27"/>
      <c r="K421" s="16">
        <f>IF((C421&lt;=7),VLOOKUP(J421,'7 лет'!$S$5:$T$79,2),IF((C421=8),VLOOKUP(J421,'8 лет'!$S$5:$T$79,2),IF((C421=9),VLOOKUP(J421,'9 лет'!$S$5:$T$79,2),IF((C421=10),VLOOKUP(J421,'10 лет'!$S$5:$T$79,2),IF((C421=11),VLOOKUP(J421,'11 лет'!$S$5:$T$79,2),IF((C421=12),VLOOKUP(J421,'12 лет'!$U$5:$V$79,2),IF((C421=13),VLOOKUP(J421,'13 лет'!$U$5:$V$79,2),IF((C421=14),VLOOKUP(J421,'14 лет'!$U$5:$V$79,2),IF(C421&gt;=15,"0")))))))))</f>
        <v>0</v>
      </c>
      <c r="L421" s="27"/>
      <c r="M421" s="16" t="str">
        <f>IF((C421=12),VLOOKUP(L421,'12 лет'!$W$5:$X$85,2),IF((C421=13),VLOOKUP(L421,'13 лет'!$W$5:$X$84,2),IF((C421=14),VLOOKUP(L421,'14 лет'!$W$5:$X$82,2),IF((C421=15),VLOOKUP(L421,'15 лет'!$U$5:$V$82,2),IF((C421=16),VLOOKUP(L421,'16 лет'!$U$5:$V$78,2),IF((C421=17),VLOOKUP(L421,'17 лет'!$U$5:$V$78,2),IF(C421&lt;12,"0")))))))</f>
        <v>0</v>
      </c>
      <c r="N421" s="27"/>
      <c r="O421" s="16" t="str">
        <f>IF((C421=15),VLOOKUP(N421,'15 лет'!$W$5:$X$115,2),IF((C421=16),VLOOKUP(N421,'16 лет'!$W$5:$X$113,2),IF((C421=17),VLOOKUP(N421,'17 лет'!$W$5:$X$113,2),IF(C421&lt;15,"0"))))</f>
        <v>0</v>
      </c>
      <c r="P421" s="11"/>
      <c r="Q421" s="16">
        <f>IF((C421&lt;=7),VLOOKUP(P421,'7 лет'!$U$5:$V$79,2),IF((C421=8),VLOOKUP(P421,'8 лет'!$U$5:$V$79,2),IF((C421=9),VLOOKUP(P421,'9 лет'!$U$5:$V$79,2),IF((C421=10),VLOOKUP(P421,'10 лет'!$U$5:$V$79,2),IF((C421=11),VLOOKUP(P421,'11 лет'!$U$5:$V$79,2),IF((C421=12),VLOOKUP(P421,'12 лет'!$Y$5:$Z$79,2),IF((C421=13),VLOOKUP(P421,'13 лет'!$Y$5:$Z$79,2),IF((C421=14),VLOOKUP(P421,'14 лет'!$Y$5:$Z$79,2),IF((C421=15),VLOOKUP(P421,'15 лет'!$Y$5:$Z$79,2),IF((C421=16),VLOOKUP(P421,'16 лет'!$Y$5:$Z$79,2),IF((C421=17),VLOOKUP(P421,'17 лет'!$Y$5:$Z$79,2))))))))))))</f>
        <v>35</v>
      </c>
      <c r="R421" s="27"/>
      <c r="S421" s="16">
        <f>IF((C421&lt;=7),VLOOKUP(R421,'7 лет'!$W$5:$X$79,2),IF((C421=8),VLOOKUP(R421,'8 лет'!$W$5:$X$79,2),IF((C421=9),VLOOKUP(R421,'9 лет'!$W$5:$X$79,2),IF((C421=10),VLOOKUP(R421,'10 лет'!$W$5:$X$79,2),IF((C421=11),VLOOKUP(R421,'11 лет'!$W$5:$X$79,2),IF((C421=12),VLOOKUP(R421,'12 лет'!$AA$5:$AB$79,2),IF((C421=13),VLOOKUP(R421,'13 лет'!$AA$5:$AB$79,2),IF((C421=14),VLOOKUP(R421,'14 лет'!$AA$5:$AB$79,2),IF((C421=15),VLOOKUP(R421,'15 лет'!$AA$5:$AB$79,2),IF((C421=16),VLOOKUP(R421,'16 лет'!$AA$5:$AB$79,2),IF((C421=17),VLOOKUP(R421,'17 лет'!$AA$5:$AB$79,2))))))))))))</f>
        <v>0</v>
      </c>
      <c r="T421" s="13">
        <f>SUM(E421+G421+I421+K421+M421+O421+Q421+S421)</f>
        <v>35</v>
      </c>
      <c r="U421" s="4">
        <f>'Личное первенство девушки'!U47</f>
        <v>28</v>
      </c>
      <c r="V421" s="109"/>
      <c r="W421" s="99"/>
      <c r="X421" t="str">
        <f>P410</f>
        <v>Субъект РФ 12</v>
      </c>
    </row>
    <row r="422" spans="1:24" ht="18.75">
      <c r="A422" s="27">
        <v>3</v>
      </c>
      <c r="B422" s="78"/>
      <c r="C422" s="27"/>
      <c r="D422" s="27"/>
      <c r="E422" s="16">
        <f>IF((C422&lt;=7),VLOOKUP(D422,'7 лет'!$M$5:$N$78,2),IF((C422=8),VLOOKUP(D422,'8 лет'!$M$5:$N$78,2),IF((C422=9),VLOOKUP(D422,'9 лет'!$M$5:$N$78,2),IF((C422=10),VLOOKUP(D422,'10 лет'!$M$5:$N$78,2),IF((C422=11),VLOOKUP(D422,'11 лет'!$M$5:$N$78,2),IF((C422=12),VLOOKUP(D422,'12 лет'!$O$5:$P$78,2),IF((C422=13),VLOOKUP(D422,'13 лет'!$O$5:$P$78,2),IF((C422=14),VLOOKUP(D422,'14 лет'!$O$5:$P$78,2),IF((C422=15),VLOOKUP(D422,'15 лет'!$O$5:$P$78,2),IF((C422=16),VLOOKUP(D422,'16 лет'!$O$5:$P$78,2),IF((C422=17),VLOOKUP(D422,'17 лет'!$O$5:$P$78,2))))))))))))</f>
        <v>0</v>
      </c>
      <c r="F422" s="27"/>
      <c r="G422" s="16">
        <f>IF((C422&lt;=7),VLOOKUP(F422,'7 лет'!$O$5:$P$79,2),IF((C422=8),VLOOKUP(F422,'8 лет'!$O$5:$P$79,2),IF((C422=9),VLOOKUP(F422,'9 лет'!$O$5:$P$79,2),IF((C422=10),VLOOKUP(F422,'10 лет'!$O$5:$P$79,2),IF((C422=11),VLOOKUP(F422,'11 лет'!$O$5:$P$79,2),IF((C422=12),VLOOKUP(F422,'12 лет'!$Q$5:$R$79,2),IF((C422=13),VLOOKUP(F422,'13 лет'!$Q$5:$R$79,2),IF((C422=14),VLOOKUP(F422,'14 лет'!$Q$5:$R$79,2),IF((C422=15),VLOOKUP(F422,'15 лет'!$Q$5:$R$79,2),IF((C422=16),VLOOKUP(F422,'16 лет'!$Q$5:$R$79,2),IF((C422=17),VLOOKUP(F422,'17 лет'!$Q$5:$R$79,2))))))))))))</f>
        <v>0</v>
      </c>
      <c r="H422" s="27"/>
      <c r="I422" s="16">
        <f>IF((C422&lt;=7),VLOOKUP(H422,'7 лет'!$Q$5:$R$79,2),IF((C422=8),VLOOKUP(H422,'8 лет'!$Q$5:$R$79,2),IF((C422=9),VLOOKUP(H422,'9 лет'!$Q$5:$R$79,2),IF((C422=10),VLOOKUP(H422,'10 лет'!$Q$5:$R$79,2),IF((C422=11),VLOOKUP(H422,'11 лет'!$Q$5:$R$79,2),IF((C422=12),VLOOKUP(H422,'12 лет'!$S$5:$T$79,2),IF((C422=13),VLOOKUP(H422,'13 лет'!$S$5:$T$79,2),IF((C422=14),VLOOKUP(H422,'14 лет'!$S$5:$T$79,2),IF((C422=15),VLOOKUP(H422,'15 лет'!$S$5:$T$79,2),IF((C422=16),VLOOKUP(H422,'16 лет'!$S$5:$T$79,2),IF((C422=17),VLOOKUP(H422,'17 лет'!$S$5:$T$79,2))))))))))))</f>
        <v>0</v>
      </c>
      <c r="J422" s="27"/>
      <c r="K422" s="16">
        <f>IF((C422&lt;=7),VLOOKUP(J422,'7 лет'!$S$5:$T$79,2),IF((C422=8),VLOOKUP(J422,'8 лет'!$S$5:$T$79,2),IF((C422=9),VLOOKUP(J422,'9 лет'!$S$5:$T$79,2),IF((C422=10),VLOOKUP(J422,'10 лет'!$S$5:$T$79,2),IF((C422=11),VLOOKUP(J422,'11 лет'!$S$5:$T$79,2),IF((C422=12),VLOOKUP(J422,'12 лет'!$U$5:$V$79,2),IF((C422=13),VLOOKUP(J422,'13 лет'!$U$5:$V$79,2),IF((C422=14),VLOOKUP(J422,'14 лет'!$U$5:$V$79,2),IF(C422&gt;=15,"0")))))))))</f>
        <v>0</v>
      </c>
      <c r="L422" s="27"/>
      <c r="M422" s="16" t="str">
        <f>IF((C422=12),VLOOKUP(L422,'12 лет'!$W$5:$X$85,2),IF((C422=13),VLOOKUP(L422,'13 лет'!$W$5:$X$84,2),IF((C422=14),VLOOKUP(L422,'14 лет'!$W$5:$X$82,2),IF((C422=15),VLOOKUP(L422,'15 лет'!$U$5:$V$82,2),IF((C422=16),VLOOKUP(L422,'16 лет'!$U$5:$V$78,2),IF((C422=17),VLOOKUP(L422,'17 лет'!$U$5:$V$78,2),IF(C422&lt;12,"0")))))))</f>
        <v>0</v>
      </c>
      <c r="N422" s="27"/>
      <c r="O422" s="16" t="str">
        <f>IF((C422=15),VLOOKUP(N422,'15 лет'!$W$5:$X$115,2),IF((C422=16),VLOOKUP(N422,'16 лет'!$W$5:$X$113,2),IF((C422=17),VLOOKUP(N422,'17 лет'!$W$5:$X$113,2),IF(C422&lt;15,"0"))))</f>
        <v>0</v>
      </c>
      <c r="P422" s="11"/>
      <c r="Q422" s="16">
        <f>IF((C422&lt;=7),VLOOKUP(P422,'7 лет'!$U$5:$V$79,2),IF((C422=8),VLOOKUP(P422,'8 лет'!$U$5:$V$79,2),IF((C422=9),VLOOKUP(P422,'9 лет'!$U$5:$V$79,2),IF((C422=10),VLOOKUP(P422,'10 лет'!$U$5:$V$79,2),IF((C422=11),VLOOKUP(P422,'11 лет'!$U$5:$V$79,2),IF((C422=12),VLOOKUP(P422,'12 лет'!$Y$5:$Z$79,2),IF((C422=13),VLOOKUP(P422,'13 лет'!$Y$5:$Z$79,2),IF((C422=14),VLOOKUP(P422,'14 лет'!$Y$5:$Z$79,2),IF((C422=15),VLOOKUP(P422,'15 лет'!$Y$5:$Z$79,2),IF((C422=16),VLOOKUP(P422,'16 лет'!$Y$5:$Z$79,2),IF((C422=17),VLOOKUP(P422,'17 лет'!$Y$5:$Z$79,2))))))))))))</f>
        <v>35</v>
      </c>
      <c r="R422" s="27"/>
      <c r="S422" s="16">
        <f>IF((C422&lt;=7),VLOOKUP(R422,'7 лет'!$W$5:$X$79,2),IF((C422=8),VLOOKUP(R422,'8 лет'!$W$5:$X$79,2),IF((C422=9),VLOOKUP(R422,'9 лет'!$W$5:$X$79,2),IF((C422=10),VLOOKUP(R422,'10 лет'!$W$5:$X$79,2),IF((C422=11),VLOOKUP(R422,'11 лет'!$W$5:$X$79,2),IF((C422=12),VLOOKUP(R422,'12 лет'!$AA$5:$AB$79,2),IF((C422=13),VLOOKUP(R422,'13 лет'!$AA$5:$AB$79,2),IF((C422=14),VLOOKUP(R422,'14 лет'!$AA$5:$AB$79,2),IF((C422=15),VLOOKUP(R422,'15 лет'!$AA$5:$AB$79,2),IF((C422=16),VLOOKUP(R422,'16 лет'!$AA$5:$AB$79,2),IF((C422=17),VLOOKUP(R422,'17 лет'!$AA$5:$AB$79,2))))))))))))</f>
        <v>0</v>
      </c>
      <c r="T422" s="13">
        <f>SUM(E422+G422+I422+K422+M422+O422+Q422+S422)</f>
        <v>35</v>
      </c>
      <c r="U422" s="4">
        <f>'Личное первенство девушки'!U48</f>
        <v>28</v>
      </c>
      <c r="V422" s="109"/>
      <c r="W422" s="99"/>
      <c r="X422" t="str">
        <f>P410</f>
        <v>Субъект РФ 12</v>
      </c>
    </row>
    <row r="423" spans="1:24" ht="18.75">
      <c r="A423" s="111"/>
      <c r="B423" s="112"/>
      <c r="C423" s="112"/>
      <c r="D423" s="112"/>
      <c r="E423" s="112"/>
      <c r="F423" s="112"/>
      <c r="G423" s="112"/>
      <c r="H423" s="112"/>
      <c r="I423" s="112"/>
      <c r="J423" s="112"/>
      <c r="K423" s="112"/>
      <c r="L423" s="112"/>
      <c r="M423" s="112"/>
      <c r="N423" s="112"/>
      <c r="O423" s="112"/>
      <c r="P423" s="115" t="s">
        <v>286</v>
      </c>
      <c r="Q423" s="115"/>
      <c r="R423" s="115"/>
      <c r="S423" s="116"/>
      <c r="T423" s="113">
        <f ca="1">SUMPRODUCT(LARGE($T$420:$T$422,ROW(INDIRECT("T1:T"&amp;Z17))))</f>
        <v>70</v>
      </c>
      <c r="U423" s="114"/>
      <c r="V423" s="109"/>
      <c r="W423" s="99"/>
    </row>
    <row r="424" spans="1:24" ht="30" customHeight="1">
      <c r="A424" s="119"/>
      <c r="B424" s="120"/>
      <c r="C424" s="120"/>
      <c r="D424" s="120"/>
      <c r="E424" s="120"/>
      <c r="F424" s="120"/>
      <c r="G424" s="120"/>
      <c r="H424" s="120"/>
      <c r="I424" s="120"/>
      <c r="J424" s="120"/>
      <c r="K424" s="120"/>
      <c r="L424" s="120"/>
      <c r="M424" s="120"/>
      <c r="N424" s="120"/>
      <c r="O424" s="120"/>
      <c r="P424" s="118" t="s">
        <v>287</v>
      </c>
      <c r="Q424" s="118"/>
      <c r="R424" s="118"/>
      <c r="S424" s="118"/>
      <c r="T424" s="130">
        <f ca="1">SUM(T418+T423)</f>
        <v>170</v>
      </c>
      <c r="U424" s="131"/>
      <c r="V424" s="110"/>
      <c r="W424" s="100"/>
    </row>
    <row r="425" spans="1:24">
      <c r="A425" s="14"/>
      <c r="B425" s="14"/>
      <c r="C425" s="14"/>
      <c r="D425" s="14"/>
      <c r="E425" s="14"/>
      <c r="F425" s="14"/>
      <c r="G425" s="14"/>
      <c r="H425" s="14"/>
      <c r="I425" s="14"/>
      <c r="J425" s="14"/>
      <c r="K425" s="14"/>
      <c r="L425" s="14"/>
      <c r="M425" s="14"/>
      <c r="N425" s="14"/>
      <c r="O425" s="14"/>
      <c r="P425" s="14"/>
      <c r="Q425" s="14"/>
      <c r="R425" s="14"/>
      <c r="S425" s="14"/>
      <c r="T425" s="14"/>
    </row>
    <row r="426" spans="1:24">
      <c r="A426" s="15"/>
      <c r="C426" s="15"/>
      <c r="D426" s="15"/>
      <c r="E426" s="15"/>
      <c r="F426" s="15"/>
      <c r="G426" s="15"/>
      <c r="H426" s="15"/>
      <c r="I426" s="15"/>
      <c r="J426" s="15"/>
      <c r="K426" s="14"/>
      <c r="L426" s="14"/>
      <c r="M426" s="15"/>
      <c r="N426" s="15"/>
      <c r="O426" s="15"/>
      <c r="P426" s="15"/>
      <c r="Q426" s="15"/>
      <c r="R426" s="15"/>
      <c r="S426" s="15"/>
      <c r="T426" s="15"/>
    </row>
    <row r="427" spans="1:24">
      <c r="A427" s="15"/>
      <c r="C427" s="15"/>
      <c r="D427" s="15"/>
      <c r="E427" s="15"/>
      <c r="F427" s="15"/>
      <c r="G427" s="15"/>
      <c r="H427" s="15"/>
      <c r="I427" s="15"/>
      <c r="J427" s="15"/>
      <c r="K427" s="14"/>
      <c r="L427" s="14"/>
      <c r="M427" s="15"/>
      <c r="N427" s="15"/>
      <c r="O427" s="15"/>
      <c r="P427" s="15"/>
      <c r="Q427" s="15"/>
      <c r="R427" s="15"/>
      <c r="S427" s="15"/>
      <c r="T427" s="15"/>
    </row>
    <row r="428" spans="1:24" ht="16.5">
      <c r="A428" s="14"/>
      <c r="B428" s="79" t="s">
        <v>181</v>
      </c>
      <c r="C428" s="14"/>
      <c r="D428" s="14"/>
      <c r="E428" s="14"/>
      <c r="F428" s="14"/>
      <c r="G428" s="14"/>
      <c r="H428" s="14"/>
      <c r="I428" s="14"/>
      <c r="J428" s="14"/>
      <c r="K428" s="14"/>
      <c r="L428" s="14"/>
      <c r="M428" s="14"/>
      <c r="N428" s="14"/>
      <c r="O428" s="14"/>
      <c r="P428" s="14"/>
      <c r="Q428" s="14"/>
      <c r="R428" s="14"/>
      <c r="S428" s="14"/>
      <c r="T428" s="14"/>
    </row>
    <row r="429" spans="1:24">
      <c r="A429" s="14"/>
      <c r="B429" s="15"/>
      <c r="C429" s="15"/>
      <c r="D429" s="14"/>
      <c r="E429" s="14"/>
      <c r="F429" s="14"/>
      <c r="G429" s="14"/>
      <c r="H429" s="14"/>
      <c r="I429" s="14"/>
      <c r="J429" s="14"/>
      <c r="K429" s="14"/>
      <c r="L429" s="14"/>
      <c r="M429" s="14"/>
      <c r="N429" s="14"/>
      <c r="O429" s="14"/>
      <c r="P429" s="14"/>
      <c r="Q429" s="14"/>
      <c r="R429" s="14"/>
      <c r="S429" s="14"/>
      <c r="T429" s="14"/>
    </row>
    <row r="430" spans="1:24">
      <c r="A430" s="14"/>
      <c r="B430" s="14"/>
      <c r="C430" s="15"/>
      <c r="D430" s="14"/>
      <c r="E430" s="14"/>
      <c r="F430" s="14"/>
      <c r="G430" s="14"/>
      <c r="H430" s="14"/>
      <c r="I430" s="14"/>
      <c r="J430" s="14"/>
      <c r="K430" s="14"/>
      <c r="L430" s="14"/>
      <c r="M430" s="14"/>
      <c r="N430" s="14"/>
      <c r="O430" s="14"/>
      <c r="P430" s="14"/>
      <c r="Q430" s="14"/>
      <c r="R430" s="14"/>
      <c r="S430" s="14"/>
      <c r="T430" s="14"/>
    </row>
    <row r="431" spans="1:24" ht="16.5">
      <c r="A431" s="14"/>
      <c r="B431" s="79" t="s">
        <v>182</v>
      </c>
      <c r="C431" s="15"/>
      <c r="D431" s="14"/>
      <c r="E431" s="14"/>
      <c r="F431" s="14"/>
      <c r="G431" s="14"/>
      <c r="H431" s="14"/>
      <c r="I431" s="14"/>
      <c r="J431" s="14"/>
      <c r="K431" s="14"/>
      <c r="L431" s="14"/>
      <c r="M431" s="14"/>
      <c r="N431" s="14"/>
      <c r="O431" s="14"/>
      <c r="P431" s="14"/>
      <c r="Q431" s="14"/>
      <c r="R431" s="14"/>
      <c r="S431" s="14"/>
      <c r="T431" s="14"/>
    </row>
    <row r="433" spans="1:23" ht="18.75">
      <c r="A433" s="102" t="s">
        <v>991</v>
      </c>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row>
    <row r="434" spans="1:23" ht="18.75">
      <c r="A434" s="102" t="s">
        <v>990</v>
      </c>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row>
    <row r="436" spans="1:23">
      <c r="A436" s="103" t="s">
        <v>169</v>
      </c>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row>
    <row r="437" spans="1:23">
      <c r="A437" s="43"/>
      <c r="B437" s="43"/>
      <c r="C437" s="43"/>
      <c r="D437" s="43"/>
      <c r="E437" s="43"/>
      <c r="F437" s="43"/>
      <c r="G437" s="43"/>
      <c r="H437" s="43"/>
      <c r="I437" s="43"/>
      <c r="J437" s="43"/>
      <c r="K437" s="43"/>
      <c r="L437" s="43"/>
      <c r="M437" s="43"/>
      <c r="N437" s="43"/>
      <c r="O437" s="43"/>
      <c r="P437" s="43"/>
      <c r="Q437" s="43"/>
      <c r="R437" s="43"/>
      <c r="S437" s="43"/>
      <c r="T437" s="43"/>
      <c r="U437" s="43"/>
      <c r="V437" s="43"/>
      <c r="W437" s="43"/>
    </row>
    <row r="438" spans="1:23" ht="18.75">
      <c r="A438" s="104" t="s">
        <v>1005</v>
      </c>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row>
    <row r="439" spans="1:23" ht="18.75">
      <c r="A439" s="104" t="s">
        <v>989</v>
      </c>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row>
    <row r="440" spans="1:23" ht="18.75">
      <c r="A440" s="105" t="s">
        <v>1058</v>
      </c>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row>
    <row r="441" spans="1:23" ht="18.75">
      <c r="A441" s="50"/>
      <c r="B441" s="50"/>
      <c r="C441" s="50"/>
      <c r="D441" s="50"/>
      <c r="E441" s="50"/>
      <c r="F441" s="50"/>
      <c r="G441" s="50"/>
      <c r="H441" s="50"/>
      <c r="I441" s="50"/>
      <c r="J441" s="50"/>
      <c r="K441" s="50"/>
      <c r="L441" s="50"/>
      <c r="M441" s="50"/>
      <c r="N441" s="50"/>
      <c r="O441" s="50"/>
      <c r="P441" s="50"/>
      <c r="Q441" s="50"/>
      <c r="R441" s="50"/>
      <c r="S441" s="50"/>
      <c r="T441" s="50"/>
      <c r="U441" s="50"/>
      <c r="V441" s="50"/>
    </row>
    <row r="442" spans="1:23">
      <c r="A442" s="10"/>
      <c r="B442" s="10"/>
      <c r="C442" s="10"/>
      <c r="D442" s="10"/>
      <c r="E442" s="10"/>
      <c r="F442" s="10"/>
      <c r="G442" s="10"/>
      <c r="H442" s="10"/>
      <c r="I442" s="10"/>
      <c r="J442" s="10"/>
      <c r="K442" s="10"/>
      <c r="L442" s="10"/>
      <c r="M442" s="10"/>
      <c r="N442" s="10"/>
      <c r="O442" s="10"/>
      <c r="P442" s="10"/>
      <c r="Q442" s="10"/>
      <c r="R442" s="10"/>
      <c r="S442" s="10"/>
      <c r="T442" s="10"/>
    </row>
    <row r="443" spans="1:23" ht="18.75">
      <c r="A443" s="106" t="s">
        <v>992</v>
      </c>
      <c r="B443" s="106"/>
      <c r="C443" s="47"/>
      <c r="D443" s="47"/>
      <c r="E443" s="47"/>
      <c r="F443" s="47"/>
      <c r="G443" s="47"/>
      <c r="H443" s="47"/>
      <c r="I443" s="47"/>
      <c r="J443" s="47"/>
      <c r="K443" s="47"/>
      <c r="L443" s="47"/>
      <c r="M443" s="47"/>
      <c r="N443" s="47"/>
      <c r="O443" s="47"/>
      <c r="P443" s="47"/>
      <c r="Q443" s="47"/>
      <c r="R443" s="47"/>
      <c r="S443" s="47"/>
      <c r="T443" s="47"/>
    </row>
    <row r="444" spans="1:23" ht="18.75">
      <c r="A444" s="106" t="s">
        <v>993</v>
      </c>
      <c r="B444" s="106"/>
      <c r="C444" s="42"/>
      <c r="D444" s="42"/>
      <c r="E444" s="42"/>
      <c r="F444" s="42"/>
      <c r="G444" s="42"/>
      <c r="H444" s="42"/>
      <c r="I444" s="42"/>
      <c r="J444" s="42"/>
      <c r="K444" s="42"/>
      <c r="L444" s="42"/>
      <c r="M444" s="42"/>
      <c r="N444" s="42"/>
      <c r="O444" s="42"/>
      <c r="P444" s="42"/>
      <c r="Q444" s="42"/>
      <c r="R444" s="42"/>
      <c r="S444" s="42"/>
      <c r="T444" s="42"/>
    </row>
    <row r="445" spans="1:23" ht="18.75">
      <c r="A445" s="106"/>
      <c r="B445" s="106"/>
      <c r="D445" s="47"/>
      <c r="E445" s="47"/>
      <c r="F445" s="47"/>
      <c r="G445" s="47"/>
      <c r="H445" s="47"/>
      <c r="I445" s="47"/>
      <c r="J445" s="47"/>
      <c r="K445" s="47"/>
      <c r="L445" s="47"/>
      <c r="M445" s="47"/>
      <c r="N445" s="47"/>
      <c r="O445" s="47"/>
      <c r="P445" s="47"/>
      <c r="Q445" s="47"/>
      <c r="R445" s="47"/>
      <c r="S445" s="47"/>
      <c r="T445" s="47"/>
    </row>
    <row r="446" spans="1:23" ht="18.75">
      <c r="A446" s="107" t="s">
        <v>187</v>
      </c>
      <c r="B446" s="107"/>
      <c r="C446" s="107"/>
      <c r="D446" s="107"/>
      <c r="E446" s="107"/>
      <c r="F446" s="107"/>
      <c r="G446" s="107"/>
      <c r="H446" s="107"/>
      <c r="I446" s="107"/>
      <c r="J446" s="107"/>
      <c r="K446" s="107"/>
      <c r="L446" s="107"/>
      <c r="M446" s="107"/>
      <c r="N446" s="107"/>
      <c r="O446" s="107"/>
      <c r="P446" s="129" t="s">
        <v>297</v>
      </c>
      <c r="Q446" s="129"/>
      <c r="R446" s="129"/>
      <c r="S446" s="129"/>
      <c r="T446" s="129"/>
      <c r="U446" s="129"/>
      <c r="V446" s="129"/>
    </row>
    <row r="447" spans="1:23">
      <c r="A447" s="28"/>
      <c r="B447" s="28"/>
      <c r="C447" s="28"/>
      <c r="D447" s="28"/>
      <c r="E447" s="28"/>
      <c r="F447" s="28"/>
      <c r="G447" s="28"/>
      <c r="H447" s="28"/>
      <c r="I447" s="28"/>
      <c r="J447" s="28"/>
      <c r="K447" s="28"/>
      <c r="L447" s="28"/>
      <c r="M447" s="28"/>
      <c r="N447" s="28"/>
      <c r="O447" s="28"/>
      <c r="P447" s="28"/>
      <c r="Q447" s="28"/>
      <c r="R447" s="28"/>
      <c r="S447" s="28"/>
      <c r="T447" s="28"/>
    </row>
    <row r="448" spans="1:23" ht="24.75" customHeight="1">
      <c r="A448" s="117" t="s">
        <v>170</v>
      </c>
      <c r="B448" s="117"/>
      <c r="C448" s="117"/>
      <c r="D448" s="117"/>
      <c r="E448" s="117"/>
      <c r="F448" s="117"/>
      <c r="G448" s="117"/>
      <c r="H448" s="117"/>
      <c r="I448" s="117"/>
      <c r="J448" s="117"/>
      <c r="K448" s="117"/>
      <c r="L448" s="117"/>
      <c r="M448" s="117"/>
      <c r="N448" s="117"/>
      <c r="O448" s="117"/>
      <c r="P448" s="117"/>
      <c r="Q448" s="117"/>
      <c r="R448" s="117"/>
      <c r="S448" s="117"/>
      <c r="T448" s="126" t="s">
        <v>178</v>
      </c>
      <c r="U448" s="101" t="s">
        <v>284</v>
      </c>
      <c r="V448" s="101" t="s">
        <v>288</v>
      </c>
      <c r="W448" s="101" t="s">
        <v>1006</v>
      </c>
    </row>
    <row r="449" spans="1:24" ht="66" customHeight="1">
      <c r="A449" s="101" t="s">
        <v>171</v>
      </c>
      <c r="B449" s="117" t="s">
        <v>172</v>
      </c>
      <c r="C449" s="101" t="s">
        <v>173</v>
      </c>
      <c r="D449" s="101" t="s">
        <v>174</v>
      </c>
      <c r="E449" s="101"/>
      <c r="F449" s="101" t="s">
        <v>175</v>
      </c>
      <c r="G449" s="101"/>
      <c r="H449" s="101" t="s">
        <v>176</v>
      </c>
      <c r="I449" s="101"/>
      <c r="J449" s="101" t="s">
        <v>994</v>
      </c>
      <c r="K449" s="101"/>
      <c r="L449" s="175" t="s">
        <v>995</v>
      </c>
      <c r="M449" s="176"/>
      <c r="N449" s="175" t="s">
        <v>996</v>
      </c>
      <c r="O449" s="176"/>
      <c r="P449" s="101" t="s">
        <v>7</v>
      </c>
      <c r="Q449" s="101"/>
      <c r="R449" s="101" t="s">
        <v>177</v>
      </c>
      <c r="S449" s="101"/>
      <c r="T449" s="127"/>
      <c r="U449" s="101"/>
      <c r="V449" s="101"/>
      <c r="W449" s="101"/>
    </row>
    <row r="450" spans="1:24" ht="16.5">
      <c r="A450" s="101"/>
      <c r="B450" s="117"/>
      <c r="C450" s="101"/>
      <c r="D450" s="49" t="s">
        <v>179</v>
      </c>
      <c r="E450" s="51" t="s">
        <v>3</v>
      </c>
      <c r="F450" s="49" t="s">
        <v>179</v>
      </c>
      <c r="G450" s="51" t="s">
        <v>3</v>
      </c>
      <c r="H450" s="49" t="s">
        <v>179</v>
      </c>
      <c r="I450" s="51" t="s">
        <v>3</v>
      </c>
      <c r="J450" s="49" t="s">
        <v>179</v>
      </c>
      <c r="K450" s="51" t="s">
        <v>3</v>
      </c>
      <c r="L450" s="49" t="s">
        <v>179</v>
      </c>
      <c r="M450" s="51" t="s">
        <v>3</v>
      </c>
      <c r="N450" s="49" t="s">
        <v>179</v>
      </c>
      <c r="O450" s="51" t="s">
        <v>3</v>
      </c>
      <c r="P450" s="49" t="s">
        <v>179</v>
      </c>
      <c r="Q450" s="51" t="s">
        <v>3</v>
      </c>
      <c r="R450" s="49" t="s">
        <v>179</v>
      </c>
      <c r="S450" s="51" t="s">
        <v>3</v>
      </c>
      <c r="T450" s="128"/>
      <c r="U450" s="101"/>
      <c r="V450" s="101"/>
      <c r="W450" s="101"/>
    </row>
    <row r="451" spans="1:24" ht="18.75">
      <c r="A451" s="27">
        <v>1</v>
      </c>
      <c r="B451" s="77"/>
      <c r="C451" s="27"/>
      <c r="D451" s="27"/>
      <c r="E451" s="16">
        <f>IF((C451&lt;=7),VLOOKUP(D451,'7 лет'!$A$5:$B$78,2),IF((C451=8),VLOOKUP(D451,'8 лет'!$A$5:$B$78,2),IF((C451=9),VLOOKUP(D451,'9 лет'!$A$5:$B$78,2),IF((C451=10),VLOOKUP(D451,'10 лет'!$A$5:$B$78,2),IF((C451=11),VLOOKUP(D451,'11 лет'!$A$5:$B$78,2),IF((C451=12),VLOOKUP(D451,'12 лет'!$A$5:$B$78,2),IF((C451=13),VLOOKUP(D451,'13 лет'!$A$5:$B$78,2),IF((C451=14),VLOOKUP(D451,'14 лет'!$A$5:$B$78,2),IF((C451=15),VLOOKUP(D451,'15 лет'!$A$5:$B$78,2),IF((C451=16),VLOOKUP(D451,'16 лет'!$A$5:$B$78,2),IF((C451=17),VLOOKUP(D451,'17 лет'!$A$5:$B$78,2))))))))))))</f>
        <v>0</v>
      </c>
      <c r="F451" s="27"/>
      <c r="G451" s="16">
        <f>IF((C451&lt;=7),VLOOKUP(F451,'7 лет'!$C$5:$D$79,2),IF((C451=8),VLOOKUP(F451,'8 лет'!$C$5:$D$79,2),IF((C451=9),VLOOKUP(F451,'9 лет'!$C$5:$D$79,2),IF((C451=10),VLOOKUP(F451,'10 лет'!$C$5:$D$79,2),IF((C451=11),VLOOKUP(F451,'11 лет'!$C$5:$D$79,2),IF((C451=12),VLOOKUP(F451,'12 лет'!$C$5:$D$79,2),IF((C451=13),VLOOKUP(F451,'13 лет'!$C$5:$D$79,2),IF((C451=14),VLOOKUP(F451,'14 лет'!$C$5:$D$79,2),IF((C451=15),VLOOKUP(F451,'15 лет'!$C$5:$D$79,2),IF((C451=16),VLOOKUP(F451,'16 лет'!$C$5:$D$79,2),IF((C451=17),VLOOKUP(F451,'17 лет'!$C$5:$D$79,2))))))))))))</f>
        <v>0</v>
      </c>
      <c r="H451" s="27"/>
      <c r="I451" s="16">
        <f>IF((C451&lt;=7),VLOOKUP(H451,'7 лет'!$E$5:$F$79,2),IF((C451=8),VLOOKUP(H451,'8 лет'!$E$5:$F$79,2),IF((C451=9),VLOOKUP(H451,'9 лет'!$E$5:$F$79,2),IF((C451=10),VLOOKUP(H451,'10 лет'!$E$5:$F$79,2),IF((C451=11),VLOOKUP(H451,'11 лет'!$E$5:$F$79,2),IF((C451=12),VLOOKUP(H451,'12 лет'!$E$5:$F$79,2),IF((C451=13),VLOOKUP(H451,'13 лет'!$E$5:$F$79,2),IF((C451=14),VLOOKUP(H451,'14 лет'!$E$5:$F$79,2),IF((C451=15),VLOOKUP(H451,'15 лет'!$E$5:$F$79,2),IF((C451=16),VLOOKUP(H451,'16 лет'!$E$5:$F$79,2),IF((C451=17),VLOOKUP(H451,'17 лет'!$E$5:$F$79,2))))))))))))</f>
        <v>0</v>
      </c>
      <c r="J451" s="27"/>
      <c r="K451" s="16">
        <f>IF((C451&lt;=7),VLOOKUP(J451,'7 лет'!$G$5:$H$79,2),IF((C451=8),VLOOKUP(J451,'8 лет'!$G$5:$H$79,2),IF((C451=9),VLOOKUP(J451,'9 лет'!$G$5:$H$79,2),IF((C451=10),VLOOKUP(J451,'10 лет'!$G$5:$H$79,2),IF((C451=11),VLOOKUP(J451,'11 лет'!$G$5:$H$79,2),IF((C451=12),VLOOKUP(J451,'12 лет'!$G$5:$H$79,2),IF((C451=13),VLOOKUP(J451,'13 лет'!$G$5:$H$79,2),IF((C451=14),VLOOKUP(J451,'14 лет'!$G$5:$H$79,2),IF(C451&gt;=15,"0")))))))))</f>
        <v>0</v>
      </c>
      <c r="L451" s="27"/>
      <c r="M451" s="16" t="str">
        <f>IF((C451=12),VLOOKUP(L451,'12 лет'!$I$5:$J$81,2),IF((C451=13),VLOOKUP(L451,'13 лет'!$I$5:$J$81,2),IF((C451=14),VLOOKUP(L451,'14 лет'!$I$5:$J$80,2),IF((C451=15),VLOOKUP(L451,'15 лет'!$G$5:$H$82,2),IF((C451=16),VLOOKUP(L451,'16 лет'!$G$5:$H$81,2),IF((C451=17),VLOOKUP(L451,'17 лет'!$G$5:$H$81,2),IF(C451&lt;12,"0")))))))</f>
        <v>0</v>
      </c>
      <c r="N451" s="27"/>
      <c r="O451" s="16" t="str">
        <f>IF((C451=15),VLOOKUP(N451,'15 лет'!$I$5:$J$100,2),IF((C451=16),VLOOKUP(N451,'16 лет'!$I$5:$J$94,2),IF((C451=17),VLOOKUP(N451,'17 лет'!$I$5:$J$97,2),IF(C451&lt;15,"0"))))</f>
        <v>0</v>
      </c>
      <c r="P451" s="11"/>
      <c r="Q451" s="16">
        <f>IF((C451&lt;=7),VLOOKUP(P451,'7 лет'!$I$5:$J$79,2),IF((C451=8),VLOOKUP(P451,'8 лет'!$I$5:$J$79,2),IF((C451=9),VLOOKUP(P451,'9 лет'!$I$5:$J$79,2),IF((C451=10),VLOOKUP(P451,'10 лет'!$I$5:$J$79,2),IF((C451=11),VLOOKUP(P451,'11 лет'!$I$5:$J$79,2),IF((C451=12),VLOOKUP(P451,'12 лет'!$K$5:$L$79,2),IF((C451=13),VLOOKUP(P451,'13 лет'!$K$5:$L$79,2),IF((C451=14),VLOOKUP(P451,'14 лет'!$K$5:$L$79,2),IF((C451=15),VLOOKUP(P451,'15 лет'!$K$5:$L$79,2),IF((C451=16),VLOOKUP(P451,'16 лет'!$K$5:$L$79,2),IF((C451=17),VLOOKUP(P451,'17 лет'!$K$5:$L$79,2),)))))))))))</f>
        <v>50</v>
      </c>
      <c r="R451" s="27"/>
      <c r="S451" s="16">
        <f>IF((C451&lt;=7),VLOOKUP(R451,'7 лет'!$K$5:$L$79,2),IF((C451=8),VLOOKUP(R451,'8 лет'!$K$5:$L$79,2),IF((C451=9),VLOOKUP(R451,'9 лет'!$K$5:$L$79,2),IF((C451=10),VLOOKUP(R451,'10 лет'!$K$5:$L$79,2),IF((C451=11),VLOOKUP(R451,'11 лет'!$K$5:$L$79,2),IF((C451=12),VLOOKUP(R451,'12 лет'!$M$5:$N$79,2),IF((C451=13),VLOOKUP(R451,'13 лет'!$M$5:$N$79,2),IF((C451=14),VLOOKUP(R451,'14 лет'!$M$5:$N$79,2),IF((C451=15),VLOOKUP(R451,'15 лет'!$M$5:$N$79,2),IF((C451=16),VLOOKUP(R451,'16 лет'!$M$5:$N$79,2),IF((C451=17),VLOOKUP(R451,'17 лет'!$M$5:$N$79,2))))))))))))</f>
        <v>0</v>
      </c>
      <c r="T451" s="12">
        <f>SUM(E451+G451+I451+K451+M451+O451+Q451+S451)</f>
        <v>50</v>
      </c>
      <c r="U451" s="4">
        <f>'Личное первенство юноши'!U49</f>
        <v>28</v>
      </c>
      <c r="V451" s="108">
        <f ca="1">'Командный зачет'!G22</f>
        <v>10</v>
      </c>
      <c r="W451" s="98">
        <f ca="1">SUM(V451*2)</f>
        <v>20</v>
      </c>
      <c r="X451" t="str">
        <f>P446</f>
        <v>Субъект РФ 13</v>
      </c>
    </row>
    <row r="452" spans="1:24" ht="18.75">
      <c r="A452" s="27">
        <v>2</v>
      </c>
      <c r="B452" s="77"/>
      <c r="C452" s="27"/>
      <c r="D452" s="27"/>
      <c r="E452" s="16">
        <f>IF((C452&lt;=7),VLOOKUP(D452,'7 лет'!$A$5:$B$78,2),IF((C452=8),VLOOKUP(D452,'8 лет'!$A$5:$B$78,2),IF((C452=9),VLOOKUP(D452,'9 лет'!$A$5:$B$78,2),IF((C452=10),VLOOKUP(D452,'10 лет'!$A$5:$B$78,2),IF((C452=11),VLOOKUP(D452,'11 лет'!$A$5:$B$78,2),IF((C452=12),VLOOKUP(D452,'12 лет'!$A$5:$B$78,2),IF((C452=13),VLOOKUP(D452,'13 лет'!$A$5:$B$78,2),IF((C452=14),VLOOKUP(D452,'14 лет'!$A$5:$B$78,2),IF((C452=15),VLOOKUP(D452,'15 лет'!$A$5:$B$78,2),IF((C452=16),VLOOKUP(D452,'16 лет'!$A$5:$B$78,2),IF((C452=17),VLOOKUP(D452,'17 лет'!$A$5:$B$78,2))))))))))))</f>
        <v>0</v>
      </c>
      <c r="F452" s="27"/>
      <c r="G452" s="16">
        <f>IF((C452&lt;=7),VLOOKUP(F452,'7 лет'!$C$5:$D$79,2),IF((C452=8),VLOOKUP(F452,'8 лет'!$C$5:$D$79,2),IF((C452=9),VLOOKUP(F452,'9 лет'!$C$5:$D$79,2),IF((C452=10),VLOOKUP(F452,'10 лет'!$C$5:$D$79,2),IF((C452=11),VLOOKUP(F452,'11 лет'!$C$5:$D$79,2),IF((C452=12),VLOOKUP(F452,'12 лет'!$C$5:$D$79,2),IF((C452=13),VLOOKUP(F452,'13 лет'!$C$5:$D$79,2),IF((C452=14),VLOOKUP(F452,'14 лет'!$C$5:$D$79,2),IF((C452=15),VLOOKUP(F452,'15 лет'!$C$5:$D$79,2),IF((C452=16),VLOOKUP(F452,'16 лет'!$C$5:$D$79,2),IF((C452=17),VLOOKUP(F452,'17 лет'!$C$5:$D$79,2))))))))))))</f>
        <v>0</v>
      </c>
      <c r="H452" s="27"/>
      <c r="I452" s="16">
        <f>IF((C452&lt;=7),VLOOKUP(H452,'7 лет'!$E$5:$F$79,2),IF((C452=8),VLOOKUP(H452,'8 лет'!$E$5:$F$79,2),IF((C452=9),VLOOKUP(H452,'9 лет'!$E$5:$F$79,2),IF((C452=10),VLOOKUP(H452,'10 лет'!$E$5:$F$79,2),IF((C452=11),VLOOKUP(H452,'11 лет'!$E$5:$F$79,2),IF((C452=12),VLOOKUP(H452,'12 лет'!$E$5:$F$79,2),IF((C452=13),VLOOKUP(H452,'13 лет'!$E$5:$F$79,2),IF((C452=14),VLOOKUP(H452,'14 лет'!$E$5:$F$79,2),IF((C452=15),VLOOKUP(H452,'15 лет'!$E$5:$F$79,2),IF((C452=16),VLOOKUP(H452,'16 лет'!$E$5:$F$79,2),IF((C452=17),VLOOKUP(H452,'17 лет'!$E$5:$F$79,2))))))))))))</f>
        <v>0</v>
      </c>
      <c r="J452" s="27"/>
      <c r="K452" s="16">
        <f>IF((C452&lt;=7),VLOOKUP(J452,'7 лет'!$G$5:$H$79,2),IF((C452=8),VLOOKUP(J452,'8 лет'!$G$5:$H$79,2),IF((C452=9),VLOOKUP(J452,'9 лет'!$G$5:$H$79,2),IF((C452=10),VLOOKUP(J452,'10 лет'!$G$5:$H$79,2),IF((C452=11),VLOOKUP(J452,'11 лет'!$G$5:$H$79,2),IF((C452=12),VLOOKUP(J452,'12 лет'!$G$5:$H$79,2),IF((C452=13),VLOOKUP(J452,'13 лет'!$G$5:$H$79,2),IF((C452=14),VLOOKUP(J452,'14 лет'!$G$5:$H$79,2),IF(C452&gt;=15,"0")))))))))</f>
        <v>0</v>
      </c>
      <c r="L452" s="27"/>
      <c r="M452" s="16" t="str">
        <f>IF((C452=12),VLOOKUP(L452,'12 лет'!$I$5:$J$81,2),IF((C452=13),VLOOKUP(L452,'13 лет'!$I$5:$J$81,2),IF((C452=14),VLOOKUP(L452,'14 лет'!$I$5:$J$80,2),IF((C452=15),VLOOKUP(L452,'15 лет'!$G$5:$H$82,2),IF((C452=16),VLOOKUP(L452,'16 лет'!$G$5:$H$81,2),IF((C452=17),VLOOKUP(L452,'17 лет'!$G$5:$H$81,2),IF(C452&lt;12,"0")))))))</f>
        <v>0</v>
      </c>
      <c r="N452" s="27"/>
      <c r="O452" s="16" t="str">
        <f>IF((C452=15),VLOOKUP(N452,'15 лет'!$I$5:$J$100,2),IF((C452=16),VLOOKUP(N452,'16 лет'!$I$5:$J$94,2),IF((C452=17),VLOOKUP(N452,'17 лет'!$I$5:$J$97,2),IF(C452&lt;15,"0"))))</f>
        <v>0</v>
      </c>
      <c r="P452" s="11"/>
      <c r="Q452" s="16">
        <f>IF((C452&lt;=7),VLOOKUP(P452,'7 лет'!$I$5:$J$79,2),IF((C452=8),VLOOKUP(P452,'8 лет'!$I$5:$J$79,2),IF((C452=9),VLOOKUP(P452,'9 лет'!$I$5:$J$79,2),IF((C452=10),VLOOKUP(P452,'10 лет'!$I$5:$J$79,2),IF((C452=11),VLOOKUP(P452,'11 лет'!$I$5:$J$79,2),IF((C452=12),VLOOKUP(P452,'12 лет'!$K$5:$L$79,2),IF((C452=13),VLOOKUP(P452,'13 лет'!$K$5:$L$79,2),IF((C452=14),VLOOKUP(P452,'14 лет'!$K$5:$L$79,2),IF((C452=15),VLOOKUP(P452,'15 лет'!$K$5:$L$79,2),IF((C452=16),VLOOKUP(P452,'16 лет'!$K$5:$L$79,2),IF((C452=17),VLOOKUP(P452,'17 лет'!$K$5:$L$79,2),)))))))))))</f>
        <v>50</v>
      </c>
      <c r="R452" s="27"/>
      <c r="S452" s="16">
        <f>IF((C452&lt;=7),VLOOKUP(R452,'7 лет'!$K$5:$L$79,2),IF((C452=8),VLOOKUP(R452,'8 лет'!$K$5:$L$79,2),IF((C452=9),VLOOKUP(R452,'9 лет'!$K$5:$L$79,2),IF((C452=10),VLOOKUP(R452,'10 лет'!$K$5:$L$79,2),IF((C452=11),VLOOKUP(R452,'11 лет'!$K$5:$L$79,2),IF((C452=12),VLOOKUP(R452,'12 лет'!$M$5:$N$79,2),IF((C452=13),VLOOKUP(R452,'13 лет'!$M$5:$N$79,2),IF((C452=14),VLOOKUP(R452,'14 лет'!$M$5:$N$79,2),IF((C452=15),VLOOKUP(R452,'15 лет'!$M$5:$N$79,2),IF((C452=16),VLOOKUP(R452,'16 лет'!$M$5:$N$79,2),IF((C452=17),VLOOKUP(R452,'17 лет'!$M$5:$N$79,2))))))))))))</f>
        <v>0</v>
      </c>
      <c r="T452" s="12">
        <f>SUM(E452+G452+I452+K452+M452+O452+Q452+S452)</f>
        <v>50</v>
      </c>
      <c r="U452" s="4">
        <f>'Личное первенство юноши'!U50</f>
        <v>28</v>
      </c>
      <c r="V452" s="109"/>
      <c r="W452" s="99"/>
      <c r="X452" t="str">
        <f>P446</f>
        <v>Субъект РФ 13</v>
      </c>
    </row>
    <row r="453" spans="1:24" ht="18.75">
      <c r="A453" s="27">
        <v>3</v>
      </c>
      <c r="B453" s="77"/>
      <c r="C453" s="27"/>
      <c r="D453" s="27"/>
      <c r="E453" s="16">
        <f>IF((C453&lt;=7),VLOOKUP(D453,'7 лет'!$A$5:$B$78,2),IF((C453=8),VLOOKUP(D453,'8 лет'!$A$5:$B$78,2),IF((C453=9),VLOOKUP(D453,'9 лет'!$A$5:$B$78,2),IF((C453=10),VLOOKUP(D453,'10 лет'!$A$5:$B$78,2),IF((C453=11),VLOOKUP(D453,'11 лет'!$A$5:$B$78,2),IF((C453=12),VLOOKUP(D453,'12 лет'!$A$5:$B$78,2),IF((C453=13),VLOOKUP(D453,'13 лет'!$A$5:$B$78,2),IF((C453=14),VLOOKUP(D453,'14 лет'!$A$5:$B$78,2),IF((C453=15),VLOOKUP(D453,'15 лет'!$A$5:$B$78,2),IF((C453=16),VLOOKUP(D453,'16 лет'!$A$5:$B$78,2),IF((C453=17),VLOOKUP(D453,'17 лет'!$A$5:$B$78,2))))))))))))</f>
        <v>0</v>
      </c>
      <c r="F453" s="27"/>
      <c r="G453" s="16">
        <f>IF((C453&lt;=7),VLOOKUP(F453,'7 лет'!$C$5:$D$79,2),IF((C453=8),VLOOKUP(F453,'8 лет'!$C$5:$D$79,2),IF((C453=9),VLOOKUP(F453,'9 лет'!$C$5:$D$79,2),IF((C453=10),VLOOKUP(F453,'10 лет'!$C$5:$D$79,2),IF((C453=11),VLOOKUP(F453,'11 лет'!$C$5:$D$79,2),IF((C453=12),VLOOKUP(F453,'12 лет'!$C$5:$D$79,2),IF((C453=13),VLOOKUP(F453,'13 лет'!$C$5:$D$79,2),IF((C453=14),VLOOKUP(F453,'14 лет'!$C$5:$D$79,2),IF((C453=15),VLOOKUP(F453,'15 лет'!$C$5:$D$79,2),IF((C453=16),VLOOKUP(F453,'16 лет'!$C$5:$D$79,2),IF((C453=17),VLOOKUP(F453,'17 лет'!$C$5:$D$79,2))))))))))))</f>
        <v>0</v>
      </c>
      <c r="H453" s="27"/>
      <c r="I453" s="16">
        <f>IF((C453&lt;=7),VLOOKUP(H453,'7 лет'!$E$5:$F$79,2),IF((C453=8),VLOOKUP(H453,'8 лет'!$E$5:$F$79,2),IF((C453=9),VLOOKUP(H453,'9 лет'!$E$5:$F$79,2),IF((C453=10),VLOOKUP(H453,'10 лет'!$E$5:$F$79,2),IF((C453=11),VLOOKUP(H453,'11 лет'!$E$5:$F$79,2),IF((C453=12),VLOOKUP(H453,'12 лет'!$E$5:$F$79,2),IF((C453=13),VLOOKUP(H453,'13 лет'!$E$5:$F$79,2),IF((C453=14),VLOOKUP(H453,'14 лет'!$E$5:$F$79,2),IF((C453=15),VLOOKUP(H453,'15 лет'!$E$5:$F$79,2),IF((C453=16),VLOOKUP(H453,'16 лет'!$E$5:$F$79,2),IF((C453=17),VLOOKUP(H453,'17 лет'!$E$5:$F$79,2))))))))))))</f>
        <v>0</v>
      </c>
      <c r="J453" s="27"/>
      <c r="K453" s="16">
        <f>IF((C453&lt;=7),VLOOKUP(J453,'7 лет'!$G$5:$H$79,2),IF((C453=8),VLOOKUP(J453,'8 лет'!$G$5:$H$79,2),IF((C453=9),VLOOKUP(J453,'9 лет'!$G$5:$H$79,2),IF((C453=10),VLOOKUP(J453,'10 лет'!$G$5:$H$79,2),IF((C453=11),VLOOKUP(J453,'11 лет'!$G$5:$H$79,2),IF((C453=12),VLOOKUP(J453,'12 лет'!$G$5:$H$79,2),IF((C453=13),VLOOKUP(J453,'13 лет'!$G$5:$H$79,2),IF((C453=14),VLOOKUP(J453,'14 лет'!$G$5:$H$79,2),IF(C453&gt;=15,"0")))))))))</f>
        <v>0</v>
      </c>
      <c r="L453" s="27"/>
      <c r="M453" s="16" t="str">
        <f>IF((C453=12),VLOOKUP(L453,'12 лет'!$I$5:$J$81,2),IF((C453=13),VLOOKUP(L453,'13 лет'!$I$5:$J$81,2),IF((C453=14),VLOOKUP(L453,'14 лет'!$I$5:$J$80,2),IF((C453=15),VLOOKUP(L453,'15 лет'!$G$5:$H$82,2),IF((C453=16),VLOOKUP(L453,'16 лет'!$G$5:$H$81,2),IF((C453=17),VLOOKUP(L453,'17 лет'!$G$5:$H$81,2),IF(C453&lt;12,"0")))))))</f>
        <v>0</v>
      </c>
      <c r="N453" s="27"/>
      <c r="O453" s="16" t="str">
        <f>IF((C453=15),VLOOKUP(N453,'15 лет'!$I$5:$J$100,2),IF((C453=16),VLOOKUP(N453,'16 лет'!$I$5:$J$94,2),IF((C453=17),VLOOKUP(N453,'17 лет'!$I$5:$J$97,2),IF(C453&lt;15,"0"))))</f>
        <v>0</v>
      </c>
      <c r="P453" s="11"/>
      <c r="Q453" s="16">
        <f>IF((C453&lt;=7),VLOOKUP(P453,'7 лет'!$I$5:$J$79,2),IF((C453=8),VLOOKUP(P453,'8 лет'!$I$5:$J$79,2),IF((C453=9),VLOOKUP(P453,'9 лет'!$I$5:$J$79,2),IF((C453=10),VLOOKUP(P453,'10 лет'!$I$5:$J$79,2),IF((C453=11),VLOOKUP(P453,'11 лет'!$I$5:$J$79,2),IF((C453=12),VLOOKUP(P453,'12 лет'!$K$5:$L$79,2),IF((C453=13),VLOOKUP(P453,'13 лет'!$K$5:$L$79,2),IF((C453=14),VLOOKUP(P453,'14 лет'!$K$5:$L$79,2),IF((C453=15),VLOOKUP(P453,'15 лет'!$K$5:$L$79,2),IF((C453=16),VLOOKUP(P453,'16 лет'!$K$5:$L$79,2),IF((C453=17),VLOOKUP(P453,'17 лет'!$K$5:$L$79,2),)))))))))))</f>
        <v>50</v>
      </c>
      <c r="R453" s="27"/>
      <c r="S453" s="16">
        <f>IF((C453&lt;=7),VLOOKUP(R453,'7 лет'!$K$5:$L$79,2),IF((C453=8),VLOOKUP(R453,'8 лет'!$K$5:$L$79,2),IF((C453=9),VLOOKUP(R453,'9 лет'!$K$5:$L$79,2),IF((C453=10),VLOOKUP(R453,'10 лет'!$K$5:$L$79,2),IF((C453=11),VLOOKUP(R453,'11 лет'!$K$5:$L$79,2),IF((C453=12),VLOOKUP(R453,'12 лет'!$M$5:$N$79,2),IF((C453=13),VLOOKUP(R453,'13 лет'!$M$5:$N$79,2),IF((C453=14),VLOOKUP(R453,'14 лет'!$M$5:$N$79,2),IF((C453=15),VLOOKUP(R453,'15 лет'!$M$5:$N$79,2),IF((C453=16),VLOOKUP(R453,'16 лет'!$M$5:$N$79,2),IF((C453=17),VLOOKUP(R453,'17 лет'!$M$5:$N$79,2))))))))))))</f>
        <v>0</v>
      </c>
      <c r="T453" s="12">
        <f>SUM(E453+G453+I453+K453+M453+O453+Q453+S453)</f>
        <v>50</v>
      </c>
      <c r="U453" s="4">
        <f>'Личное первенство юноши'!U51</f>
        <v>28</v>
      </c>
      <c r="V453" s="109"/>
      <c r="W453" s="99"/>
      <c r="X453" t="str">
        <f>P446</f>
        <v>Субъект РФ 13</v>
      </c>
    </row>
    <row r="454" spans="1:24" ht="18.75">
      <c r="A454" s="111"/>
      <c r="B454" s="112"/>
      <c r="C454" s="112"/>
      <c r="D454" s="112"/>
      <c r="E454" s="112"/>
      <c r="F454" s="112"/>
      <c r="G454" s="112"/>
      <c r="H454" s="112"/>
      <c r="I454" s="112"/>
      <c r="J454" s="112"/>
      <c r="K454" s="112"/>
      <c r="L454" s="112"/>
      <c r="M454" s="112"/>
      <c r="N454" s="112"/>
      <c r="O454" s="112"/>
      <c r="P454" s="115" t="s">
        <v>285</v>
      </c>
      <c r="Q454" s="115"/>
      <c r="R454" s="115"/>
      <c r="S454" s="116"/>
      <c r="T454" s="113">
        <f ca="1">SUMPRODUCT(LARGE($T$451:$T$453,ROW(INDIRECT("T1:T"&amp;Z17))))</f>
        <v>100</v>
      </c>
      <c r="U454" s="114"/>
      <c r="V454" s="109"/>
      <c r="W454" s="99"/>
    </row>
    <row r="455" spans="1:24" ht="24.75" customHeight="1">
      <c r="A455" s="123" t="s">
        <v>180</v>
      </c>
      <c r="B455" s="124"/>
      <c r="C455" s="124"/>
      <c r="D455" s="124"/>
      <c r="E455" s="124"/>
      <c r="F455" s="124"/>
      <c r="G455" s="124"/>
      <c r="H455" s="124"/>
      <c r="I455" s="124"/>
      <c r="J455" s="124"/>
      <c r="K455" s="124"/>
      <c r="L455" s="124"/>
      <c r="M455" s="124"/>
      <c r="N455" s="124"/>
      <c r="O455" s="124"/>
      <c r="P455" s="124"/>
      <c r="Q455" s="124"/>
      <c r="R455" s="124"/>
      <c r="S455" s="124"/>
      <c r="T455" s="124"/>
      <c r="U455" s="125"/>
      <c r="V455" s="109"/>
      <c r="W455" s="99"/>
    </row>
    <row r="456" spans="1:24" ht="18.75">
      <c r="A456" s="27">
        <v>1</v>
      </c>
      <c r="B456" s="78"/>
      <c r="C456" s="27"/>
      <c r="D456" s="27"/>
      <c r="E456" s="16">
        <f>IF((C456&lt;=7),VLOOKUP(D456,'7 лет'!$M$5:$N$78,2),IF((C456=8),VLOOKUP(D456,'8 лет'!$M$5:$N$78,2),IF((C456=9),VLOOKUP(D456,'9 лет'!$M$5:$N$78,2),IF((C456=10),VLOOKUP(D456,'10 лет'!$M$5:$N$78,2),IF((C456=11),VLOOKUP(D456,'11 лет'!$M$5:$N$78,2),IF((C456=12),VLOOKUP(D456,'12 лет'!$O$5:$P$78,2),IF((C456=13),VLOOKUP(D456,'13 лет'!$O$5:$P$78,2),IF((C456=14),VLOOKUP(D456,'14 лет'!$O$5:$P$78,2),IF((C456=15),VLOOKUP(D456,'15 лет'!$O$5:$P$78,2),IF((C456=16),VLOOKUP(D456,'16 лет'!$O$5:$P$78,2),IF((C456=17),VLOOKUP(D456,'17 лет'!$O$5:$P$78,2))))))))))))</f>
        <v>0</v>
      </c>
      <c r="F456" s="27"/>
      <c r="G456" s="16">
        <f>IF((C456&lt;=7),VLOOKUP(F456,'7 лет'!$O$5:$P$79,2),IF((C456=8),VLOOKUP(F456,'8 лет'!$O$5:$P$79,2),IF((C456=9),VLOOKUP(F456,'9 лет'!$O$5:$P$79,2),IF((C456=10),VLOOKUP(F456,'10 лет'!$O$5:$P$79,2),IF((C456=11),VLOOKUP(F456,'11 лет'!$O$5:$P$79,2),IF((C456=12),VLOOKUP(F456,'12 лет'!$Q$5:$R$79,2),IF((C456=13),VLOOKUP(F456,'13 лет'!$Q$5:$R$79,2),IF((C456=14),VLOOKUP(F456,'14 лет'!$Q$5:$R$79,2),IF((C456=15),VLOOKUP(F456,'15 лет'!$Q$5:$R$79,2),IF((C456=16),VLOOKUP(F456,'16 лет'!$Q$5:$R$79,2),IF((C456=17),VLOOKUP(F456,'17 лет'!$Q$5:$R$79,2))))))))))))</f>
        <v>0</v>
      </c>
      <c r="H456" s="27"/>
      <c r="I456" s="16">
        <f>IF((C456&lt;=7),VLOOKUP(H456,'7 лет'!$Q$5:$R$79,2),IF((C456=8),VLOOKUP(H456,'8 лет'!$Q$5:$R$79,2),IF((C456=9),VLOOKUP(H456,'9 лет'!$Q$5:$R$79,2),IF((C456=10),VLOOKUP(H456,'10 лет'!$Q$5:$R$79,2),IF((C456=11),VLOOKUP(H456,'11 лет'!$Q$5:$R$79,2),IF((C456=12),VLOOKUP(H456,'12 лет'!$S$5:$T$79,2),IF((C456=13),VLOOKUP(H456,'13 лет'!$S$5:$T$79,2),IF((C456=14),VLOOKUP(H456,'14 лет'!$S$5:$T$79,2),IF((C456=15),VLOOKUP(H456,'15 лет'!$S$5:$T$79,2),IF((C456=16),VLOOKUP(H456,'16 лет'!$S$5:$T$79,2),IF((C456=17),VLOOKUP(H456,'17 лет'!$S$5:$T$79,2))))))))))))</f>
        <v>0</v>
      </c>
      <c r="J456" s="27"/>
      <c r="K456" s="16">
        <f>IF((C456&lt;=7),VLOOKUP(J456,'7 лет'!$S$5:$T$79,2),IF((C456=8),VLOOKUP(J456,'8 лет'!$S$5:$T$79,2),IF((C456=9),VLOOKUP(J456,'9 лет'!$S$5:$T$79,2),IF((C456=10),VLOOKUP(J456,'10 лет'!$S$5:$T$79,2),IF((C456=11),VLOOKUP(J456,'11 лет'!$S$5:$T$79,2),IF((C456=12),VLOOKUP(J456,'12 лет'!$U$5:$V$79,2),IF((C456=13),VLOOKUP(J456,'13 лет'!$U$5:$V$79,2),IF((C456=14),VLOOKUP(J456,'14 лет'!$U$5:$V$79,2),IF(C456&gt;=15,"0")))))))))</f>
        <v>0</v>
      </c>
      <c r="L456" s="27"/>
      <c r="M456" s="16" t="str">
        <f>IF((C456=12),VLOOKUP(L456,'12 лет'!$W$5:$X$85,2),IF((C456=13),VLOOKUP(L456,'13 лет'!$W$5:$X$84,2),IF((C456=14),VLOOKUP(L456,'14 лет'!$W$5:$X$82,2),IF((C456=15),VLOOKUP(L456,'15 лет'!$U$5:$V$82,2),IF((C456=16),VLOOKUP(L456,'16 лет'!$U$5:$V$78,2),IF((C456=17),VLOOKUP(L456,'17 лет'!$U$5:$V$78,2),IF(C456&lt;12,"0")))))))</f>
        <v>0</v>
      </c>
      <c r="N456" s="27"/>
      <c r="O456" s="16" t="str">
        <f>IF((C456=15),VLOOKUP(N456,'15 лет'!$W$5:$X$115,2),IF((C456=16),VLOOKUP(N456,'16 лет'!$W$5:$X$113,2),IF((C456=17),VLOOKUP(N456,'17 лет'!$W$5:$X$113,2),IF(C456&lt;15,"0"))))</f>
        <v>0</v>
      </c>
      <c r="P456" s="11"/>
      <c r="Q456" s="16">
        <f>IF((C456&lt;=7),VLOOKUP(P456,'7 лет'!$U$5:$V$79,2),IF((C456=8),VLOOKUP(P456,'8 лет'!$U$5:$V$79,2),IF((C456=9),VLOOKUP(P456,'9 лет'!$U$5:$V$79,2),IF((C456=10),VLOOKUP(P456,'10 лет'!$U$5:$V$79,2),IF((C456=11),VLOOKUP(P456,'11 лет'!$U$5:$V$79,2),IF((C456=12),VLOOKUP(P456,'12 лет'!$Y$5:$Z$79,2),IF((C456=13),VLOOKUP(P456,'13 лет'!$Y$5:$Z$79,2),IF((C456=14),VLOOKUP(P456,'14 лет'!$Y$5:$Z$79,2),IF((C456=15),VLOOKUP(P456,'15 лет'!$Y$5:$Z$79,2),IF((C456=16),VLOOKUP(P456,'16 лет'!$Y$5:$Z$79,2),IF((C456=17),VLOOKUP(P456,'17 лет'!$Y$5:$Z$79,2))))))))))))</f>
        <v>35</v>
      </c>
      <c r="R456" s="27"/>
      <c r="S456" s="16">
        <f>IF((C456&lt;=7),VLOOKUP(R456,'7 лет'!$W$5:$X$79,2),IF((C456=8),VLOOKUP(R456,'8 лет'!$W$5:$X$79,2),IF((C456=9),VLOOKUP(R456,'9 лет'!$W$5:$X$79,2),IF((C456=10),VLOOKUP(R456,'10 лет'!$W$5:$X$79,2),IF((C456=11),VLOOKUP(R456,'11 лет'!$W$5:$X$79,2),IF((C456=12),VLOOKUP(R456,'12 лет'!$AA$5:$AB$79,2),IF((C456=13),VLOOKUP(R456,'13 лет'!$AA$5:$AB$79,2),IF((C456=14),VLOOKUP(R456,'14 лет'!$AA$5:$AB$79,2),IF((C456=15),VLOOKUP(R456,'15 лет'!$AA$5:$AB$79,2),IF((C456=16),VLOOKUP(R456,'16 лет'!$AA$5:$AB$79,2),IF((C456=17),VLOOKUP(R456,'17 лет'!$AA$5:$AB$79,2))))))))))))</f>
        <v>0</v>
      </c>
      <c r="T456" s="13">
        <f>SUM(E456+G456+I456+K456+M456+O456+Q456+S456)</f>
        <v>35</v>
      </c>
      <c r="U456" s="4">
        <f>'Личное первенство девушки'!U49</f>
        <v>28</v>
      </c>
      <c r="V456" s="109"/>
      <c r="W456" s="99"/>
      <c r="X456" t="str">
        <f>P446</f>
        <v>Субъект РФ 13</v>
      </c>
    </row>
    <row r="457" spans="1:24" ht="18.75">
      <c r="A457" s="27">
        <v>2</v>
      </c>
      <c r="B457" s="78"/>
      <c r="C457" s="27"/>
      <c r="D457" s="27"/>
      <c r="E457" s="16">
        <f>IF((C457&lt;=7),VLOOKUP(D457,'7 лет'!$M$5:$N$78,2),IF((C457=8),VLOOKUP(D457,'8 лет'!$M$5:$N$78,2),IF((C457=9),VLOOKUP(D457,'9 лет'!$M$5:$N$78,2),IF((C457=10),VLOOKUP(D457,'10 лет'!$M$5:$N$78,2),IF((C457=11),VLOOKUP(D457,'11 лет'!$M$5:$N$78,2),IF((C457=12),VLOOKUP(D457,'12 лет'!$O$5:$P$78,2),IF((C457=13),VLOOKUP(D457,'13 лет'!$O$5:$P$78,2),IF((C457=14),VLOOKUP(D457,'14 лет'!$O$5:$P$78,2),IF((C457=15),VLOOKUP(D457,'15 лет'!$O$5:$P$78,2),IF((C457=16),VLOOKUP(D457,'16 лет'!$O$5:$P$78,2),IF((C457=17),VLOOKUP(D457,'17 лет'!$O$5:$P$78,2))))))))))))</f>
        <v>0</v>
      </c>
      <c r="F457" s="27"/>
      <c r="G457" s="16">
        <f>IF((C457&lt;=7),VLOOKUP(F457,'7 лет'!$O$5:$P$79,2),IF((C457=8),VLOOKUP(F457,'8 лет'!$O$5:$P$79,2),IF((C457=9),VLOOKUP(F457,'9 лет'!$O$5:$P$79,2),IF((C457=10),VLOOKUP(F457,'10 лет'!$O$5:$P$79,2),IF((C457=11),VLOOKUP(F457,'11 лет'!$O$5:$P$79,2),IF((C457=12),VLOOKUP(F457,'12 лет'!$Q$5:$R$79,2),IF((C457=13),VLOOKUP(F457,'13 лет'!$Q$5:$R$79,2),IF((C457=14),VLOOKUP(F457,'14 лет'!$Q$5:$R$79,2),IF((C457=15),VLOOKUP(F457,'15 лет'!$Q$5:$R$79,2),IF((C457=16),VLOOKUP(F457,'16 лет'!$Q$5:$R$79,2),IF((C457=17),VLOOKUP(F457,'17 лет'!$Q$5:$R$79,2))))))))))))</f>
        <v>0</v>
      </c>
      <c r="H457" s="27"/>
      <c r="I457" s="16">
        <f>IF((C457&lt;=7),VLOOKUP(H457,'7 лет'!$Q$5:$R$79,2),IF((C457=8),VLOOKUP(H457,'8 лет'!$Q$5:$R$79,2),IF((C457=9),VLOOKUP(H457,'9 лет'!$Q$5:$R$79,2),IF((C457=10),VLOOKUP(H457,'10 лет'!$Q$5:$R$79,2),IF((C457=11),VLOOKUP(H457,'11 лет'!$Q$5:$R$79,2),IF((C457=12),VLOOKUP(H457,'12 лет'!$S$5:$T$79,2),IF((C457=13),VLOOKUP(H457,'13 лет'!$S$5:$T$79,2),IF((C457=14),VLOOKUP(H457,'14 лет'!$S$5:$T$79,2),IF((C457=15),VLOOKUP(H457,'15 лет'!$S$5:$T$79,2),IF((C457=16),VLOOKUP(H457,'16 лет'!$S$5:$T$79,2),IF((C457=17),VLOOKUP(H457,'17 лет'!$S$5:$T$79,2))))))))))))</f>
        <v>0</v>
      </c>
      <c r="J457" s="27"/>
      <c r="K457" s="16">
        <f>IF((C457&lt;=7),VLOOKUP(J457,'7 лет'!$S$5:$T$79,2),IF((C457=8),VLOOKUP(J457,'8 лет'!$S$5:$T$79,2),IF((C457=9),VLOOKUP(J457,'9 лет'!$S$5:$T$79,2),IF((C457=10),VLOOKUP(J457,'10 лет'!$S$5:$T$79,2),IF((C457=11),VLOOKUP(J457,'11 лет'!$S$5:$T$79,2),IF((C457=12),VLOOKUP(J457,'12 лет'!$U$5:$V$79,2),IF((C457=13),VLOOKUP(J457,'13 лет'!$U$5:$V$79,2),IF((C457=14),VLOOKUP(J457,'14 лет'!$U$5:$V$79,2),IF(C457&gt;=15,"0")))))))))</f>
        <v>0</v>
      </c>
      <c r="L457" s="27"/>
      <c r="M457" s="16" t="str">
        <f>IF((C457=12),VLOOKUP(L457,'12 лет'!$W$5:$X$85,2),IF((C457=13),VLOOKUP(L457,'13 лет'!$W$5:$X$84,2),IF((C457=14),VLOOKUP(L457,'14 лет'!$W$5:$X$82,2),IF((C457=15),VLOOKUP(L457,'15 лет'!$U$5:$V$82,2),IF((C457=16),VLOOKUP(L457,'16 лет'!$U$5:$V$78,2),IF((C457=17),VLOOKUP(L457,'17 лет'!$U$5:$V$78,2),IF(C457&lt;12,"0")))))))</f>
        <v>0</v>
      </c>
      <c r="N457" s="27"/>
      <c r="O457" s="16" t="str">
        <f>IF((C457=15),VLOOKUP(N457,'15 лет'!$W$5:$X$115,2),IF((C457=16),VLOOKUP(N457,'16 лет'!$W$5:$X$113,2),IF((C457=17),VLOOKUP(N457,'17 лет'!$W$5:$X$113,2),IF(C457&lt;15,"0"))))</f>
        <v>0</v>
      </c>
      <c r="P457" s="11"/>
      <c r="Q457" s="16">
        <f>IF((C457&lt;=7),VLOOKUP(P457,'7 лет'!$U$5:$V$79,2),IF((C457=8),VLOOKUP(P457,'8 лет'!$U$5:$V$79,2),IF((C457=9),VLOOKUP(P457,'9 лет'!$U$5:$V$79,2),IF((C457=10),VLOOKUP(P457,'10 лет'!$U$5:$V$79,2),IF((C457=11),VLOOKUP(P457,'11 лет'!$U$5:$V$79,2),IF((C457=12),VLOOKUP(P457,'12 лет'!$Y$5:$Z$79,2),IF((C457=13),VLOOKUP(P457,'13 лет'!$Y$5:$Z$79,2),IF((C457=14),VLOOKUP(P457,'14 лет'!$Y$5:$Z$79,2),IF((C457=15),VLOOKUP(P457,'15 лет'!$Y$5:$Z$79,2),IF((C457=16),VLOOKUP(P457,'16 лет'!$Y$5:$Z$79,2),IF((C457=17),VLOOKUP(P457,'17 лет'!$Y$5:$Z$79,2))))))))))))</f>
        <v>35</v>
      </c>
      <c r="R457" s="27"/>
      <c r="S457" s="16">
        <f>IF((C457&lt;=7),VLOOKUP(R457,'7 лет'!$W$5:$X$79,2),IF((C457=8),VLOOKUP(R457,'8 лет'!$W$5:$X$79,2),IF((C457=9),VLOOKUP(R457,'9 лет'!$W$5:$X$79,2),IF((C457=10),VLOOKUP(R457,'10 лет'!$W$5:$X$79,2),IF((C457=11),VLOOKUP(R457,'11 лет'!$W$5:$X$79,2),IF((C457=12),VLOOKUP(R457,'12 лет'!$AA$5:$AB$79,2),IF((C457=13),VLOOKUP(R457,'13 лет'!$AA$5:$AB$79,2),IF((C457=14),VLOOKUP(R457,'14 лет'!$AA$5:$AB$79,2),IF((C457=15),VLOOKUP(R457,'15 лет'!$AA$5:$AB$79,2),IF((C457=16),VLOOKUP(R457,'16 лет'!$AA$5:$AB$79,2),IF((C457=17),VLOOKUP(R457,'17 лет'!$AA$5:$AB$79,2))))))))))))</f>
        <v>0</v>
      </c>
      <c r="T457" s="13">
        <f>SUM(E457+G457+I457+K457+M457+O457+Q457+S457)</f>
        <v>35</v>
      </c>
      <c r="U457" s="4">
        <f>'Личное первенство девушки'!U50</f>
        <v>28</v>
      </c>
      <c r="V457" s="109"/>
      <c r="W457" s="99"/>
      <c r="X457" t="str">
        <f>P446</f>
        <v>Субъект РФ 13</v>
      </c>
    </row>
    <row r="458" spans="1:24" ht="18.75">
      <c r="A458" s="27">
        <v>3</v>
      </c>
      <c r="B458" s="78"/>
      <c r="C458" s="27"/>
      <c r="D458" s="27"/>
      <c r="E458" s="16">
        <f>IF((C458&lt;=7),VLOOKUP(D458,'7 лет'!$M$5:$N$78,2),IF((C458=8),VLOOKUP(D458,'8 лет'!$M$5:$N$78,2),IF((C458=9),VLOOKUP(D458,'9 лет'!$M$5:$N$78,2),IF((C458=10),VLOOKUP(D458,'10 лет'!$M$5:$N$78,2),IF((C458=11),VLOOKUP(D458,'11 лет'!$M$5:$N$78,2),IF((C458=12),VLOOKUP(D458,'12 лет'!$O$5:$P$78,2),IF((C458=13),VLOOKUP(D458,'13 лет'!$O$5:$P$78,2),IF((C458=14),VLOOKUP(D458,'14 лет'!$O$5:$P$78,2),IF((C458=15),VLOOKUP(D458,'15 лет'!$O$5:$P$78,2),IF((C458=16),VLOOKUP(D458,'16 лет'!$O$5:$P$78,2),IF((C458=17),VLOOKUP(D458,'17 лет'!$O$5:$P$78,2))))))))))))</f>
        <v>0</v>
      </c>
      <c r="F458" s="27"/>
      <c r="G458" s="16">
        <f>IF((C458&lt;=7),VLOOKUP(F458,'7 лет'!$O$5:$P$79,2),IF((C458=8),VLOOKUP(F458,'8 лет'!$O$5:$P$79,2),IF((C458=9),VLOOKUP(F458,'9 лет'!$O$5:$P$79,2),IF((C458=10),VLOOKUP(F458,'10 лет'!$O$5:$P$79,2),IF((C458=11),VLOOKUP(F458,'11 лет'!$O$5:$P$79,2),IF((C458=12),VLOOKUP(F458,'12 лет'!$Q$5:$R$79,2),IF((C458=13),VLOOKUP(F458,'13 лет'!$Q$5:$R$79,2),IF((C458=14),VLOOKUP(F458,'14 лет'!$Q$5:$R$79,2),IF((C458=15),VLOOKUP(F458,'15 лет'!$Q$5:$R$79,2),IF((C458=16),VLOOKUP(F458,'16 лет'!$Q$5:$R$79,2),IF((C458=17),VLOOKUP(F458,'17 лет'!$Q$5:$R$79,2))))))))))))</f>
        <v>0</v>
      </c>
      <c r="H458" s="27"/>
      <c r="I458" s="16">
        <f>IF((C458&lt;=7),VLOOKUP(H458,'7 лет'!$Q$5:$R$79,2),IF((C458=8),VLOOKUP(H458,'8 лет'!$Q$5:$R$79,2),IF((C458=9),VLOOKUP(H458,'9 лет'!$Q$5:$R$79,2),IF((C458=10),VLOOKUP(H458,'10 лет'!$Q$5:$R$79,2),IF((C458=11),VLOOKUP(H458,'11 лет'!$Q$5:$R$79,2),IF((C458=12),VLOOKUP(H458,'12 лет'!$S$5:$T$79,2),IF((C458=13),VLOOKUP(H458,'13 лет'!$S$5:$T$79,2),IF((C458=14),VLOOKUP(H458,'14 лет'!$S$5:$T$79,2),IF((C458=15),VLOOKUP(H458,'15 лет'!$S$5:$T$79,2),IF((C458=16),VLOOKUP(H458,'16 лет'!$S$5:$T$79,2),IF((C458=17),VLOOKUP(H458,'17 лет'!$S$5:$T$79,2))))))))))))</f>
        <v>0</v>
      </c>
      <c r="J458" s="27"/>
      <c r="K458" s="16">
        <f>IF((C458&lt;=7),VLOOKUP(J458,'7 лет'!$S$5:$T$79,2),IF((C458=8),VLOOKUP(J458,'8 лет'!$S$5:$T$79,2),IF((C458=9),VLOOKUP(J458,'9 лет'!$S$5:$T$79,2),IF((C458=10),VLOOKUP(J458,'10 лет'!$S$5:$T$79,2),IF((C458=11),VLOOKUP(J458,'11 лет'!$S$5:$T$79,2),IF((C458=12),VLOOKUP(J458,'12 лет'!$U$5:$V$79,2),IF((C458=13),VLOOKUP(J458,'13 лет'!$U$5:$V$79,2),IF((C458=14),VLOOKUP(J458,'14 лет'!$U$5:$V$79,2),IF(C458&gt;=15,"0")))))))))</f>
        <v>0</v>
      </c>
      <c r="L458" s="27"/>
      <c r="M458" s="16" t="str">
        <f>IF((C458=12),VLOOKUP(L458,'12 лет'!$W$5:$X$85,2),IF((C458=13),VLOOKUP(L458,'13 лет'!$W$5:$X$84,2),IF((C458=14),VLOOKUP(L458,'14 лет'!$W$5:$X$82,2),IF((C458=15),VLOOKUP(L458,'15 лет'!$U$5:$V$82,2),IF((C458=16),VLOOKUP(L458,'16 лет'!$U$5:$V$78,2),IF((C458=17),VLOOKUP(L458,'17 лет'!$U$5:$V$78,2),IF(C458&lt;12,"0")))))))</f>
        <v>0</v>
      </c>
      <c r="N458" s="27"/>
      <c r="O458" s="16" t="str">
        <f>IF((C458=15),VLOOKUP(N458,'15 лет'!$W$5:$X$115,2),IF((C458=16),VLOOKUP(N458,'16 лет'!$W$5:$X$113,2),IF((C458=17),VLOOKUP(N458,'17 лет'!$W$5:$X$113,2),IF(C458&lt;15,"0"))))</f>
        <v>0</v>
      </c>
      <c r="P458" s="11"/>
      <c r="Q458" s="16">
        <f>IF((C458&lt;=7),VLOOKUP(P458,'7 лет'!$U$5:$V$79,2),IF((C458=8),VLOOKUP(P458,'8 лет'!$U$5:$V$79,2),IF((C458=9),VLOOKUP(P458,'9 лет'!$U$5:$V$79,2),IF((C458=10),VLOOKUP(P458,'10 лет'!$U$5:$V$79,2),IF((C458=11),VLOOKUP(P458,'11 лет'!$U$5:$V$79,2),IF((C458=12),VLOOKUP(P458,'12 лет'!$Y$5:$Z$79,2),IF((C458=13),VLOOKUP(P458,'13 лет'!$Y$5:$Z$79,2),IF((C458=14),VLOOKUP(P458,'14 лет'!$Y$5:$Z$79,2),IF((C458=15),VLOOKUP(P458,'15 лет'!$Y$5:$Z$79,2),IF((C458=16),VLOOKUP(P458,'16 лет'!$Y$5:$Z$79,2),IF((C458=17),VLOOKUP(P458,'17 лет'!$Y$5:$Z$79,2))))))))))))</f>
        <v>35</v>
      </c>
      <c r="R458" s="27"/>
      <c r="S458" s="16">
        <f>IF((C458&lt;=7),VLOOKUP(R458,'7 лет'!$W$5:$X$79,2),IF((C458=8),VLOOKUP(R458,'8 лет'!$W$5:$X$79,2),IF((C458=9),VLOOKUP(R458,'9 лет'!$W$5:$X$79,2),IF((C458=10),VLOOKUP(R458,'10 лет'!$W$5:$X$79,2),IF((C458=11),VLOOKUP(R458,'11 лет'!$W$5:$X$79,2),IF((C458=12),VLOOKUP(R458,'12 лет'!$AA$5:$AB$79,2),IF((C458=13),VLOOKUP(R458,'13 лет'!$AA$5:$AB$79,2),IF((C458=14),VLOOKUP(R458,'14 лет'!$AA$5:$AB$79,2),IF((C458=15),VLOOKUP(R458,'15 лет'!$AA$5:$AB$79,2),IF((C458=16),VLOOKUP(R458,'16 лет'!$AA$5:$AB$79,2),IF((C458=17),VLOOKUP(R458,'17 лет'!$AA$5:$AB$79,2))))))))))))</f>
        <v>0</v>
      </c>
      <c r="T458" s="13">
        <f>SUM(E458+G458+I458+K458+M458+O458+Q458+S458)</f>
        <v>35</v>
      </c>
      <c r="U458" s="4">
        <f>'Личное первенство девушки'!U51</f>
        <v>28</v>
      </c>
      <c r="V458" s="109"/>
      <c r="W458" s="99"/>
      <c r="X458" t="str">
        <f>P446</f>
        <v>Субъект РФ 13</v>
      </c>
    </row>
    <row r="459" spans="1:24" ht="18.75">
      <c r="A459" s="111"/>
      <c r="B459" s="112"/>
      <c r="C459" s="112"/>
      <c r="D459" s="112"/>
      <c r="E459" s="112"/>
      <c r="F459" s="112"/>
      <c r="G459" s="112"/>
      <c r="H459" s="112"/>
      <c r="I459" s="112"/>
      <c r="J459" s="112"/>
      <c r="K459" s="112"/>
      <c r="L459" s="112"/>
      <c r="M459" s="112"/>
      <c r="N459" s="112"/>
      <c r="O459" s="112"/>
      <c r="P459" s="115" t="s">
        <v>286</v>
      </c>
      <c r="Q459" s="115"/>
      <c r="R459" s="115"/>
      <c r="S459" s="116"/>
      <c r="T459" s="113">
        <f ca="1">SUMPRODUCT(LARGE($T$456:$T$458,ROW(INDIRECT("T1:T"&amp;Z17))))</f>
        <v>70</v>
      </c>
      <c r="U459" s="114"/>
      <c r="V459" s="109"/>
      <c r="W459" s="99"/>
    </row>
    <row r="460" spans="1:24" ht="30" customHeight="1">
      <c r="A460" s="119"/>
      <c r="B460" s="120"/>
      <c r="C460" s="120"/>
      <c r="D460" s="120"/>
      <c r="E460" s="120"/>
      <c r="F460" s="120"/>
      <c r="G460" s="120"/>
      <c r="H460" s="120"/>
      <c r="I460" s="120"/>
      <c r="J460" s="120"/>
      <c r="K460" s="120"/>
      <c r="L460" s="120"/>
      <c r="M460" s="120"/>
      <c r="N460" s="120"/>
      <c r="O460" s="120"/>
      <c r="P460" s="118" t="s">
        <v>287</v>
      </c>
      <c r="Q460" s="118"/>
      <c r="R460" s="118"/>
      <c r="S460" s="118"/>
      <c r="T460" s="130">
        <f ca="1">SUM(T454+T459)</f>
        <v>170</v>
      </c>
      <c r="U460" s="131"/>
      <c r="V460" s="110"/>
      <c r="W460" s="100"/>
    </row>
    <row r="461" spans="1:24">
      <c r="A461" s="14"/>
      <c r="B461" s="14"/>
      <c r="C461" s="14"/>
      <c r="D461" s="14"/>
      <c r="E461" s="14"/>
      <c r="F461" s="14"/>
      <c r="G461" s="14"/>
      <c r="H461" s="14"/>
      <c r="I461" s="14"/>
      <c r="J461" s="14"/>
      <c r="K461" s="14"/>
      <c r="L461" s="14"/>
      <c r="M461" s="14"/>
      <c r="N461" s="14"/>
      <c r="O461" s="14"/>
      <c r="P461" s="14"/>
      <c r="Q461" s="14"/>
      <c r="R461" s="14"/>
      <c r="S461" s="14"/>
      <c r="T461" s="14"/>
    </row>
    <row r="462" spans="1:24">
      <c r="A462" s="15"/>
      <c r="C462" s="15"/>
      <c r="D462" s="15"/>
      <c r="E462" s="15"/>
      <c r="F462" s="15"/>
      <c r="G462" s="15"/>
      <c r="H462" s="15"/>
      <c r="I462" s="15"/>
      <c r="J462" s="15"/>
      <c r="K462" s="14"/>
      <c r="L462" s="14"/>
      <c r="M462" s="15"/>
      <c r="N462" s="15"/>
      <c r="O462" s="15"/>
      <c r="P462" s="15"/>
      <c r="Q462" s="15"/>
      <c r="R462" s="15"/>
      <c r="S462" s="15"/>
      <c r="T462" s="15"/>
    </row>
    <row r="463" spans="1:24">
      <c r="A463" s="15"/>
      <c r="C463" s="15"/>
      <c r="D463" s="15"/>
      <c r="E463" s="15"/>
      <c r="F463" s="15"/>
      <c r="G463" s="15"/>
      <c r="H463" s="15"/>
      <c r="I463" s="15"/>
      <c r="J463" s="15"/>
      <c r="K463" s="14"/>
      <c r="L463" s="14"/>
      <c r="M463" s="15"/>
      <c r="N463" s="15"/>
      <c r="O463" s="15"/>
      <c r="P463" s="15"/>
      <c r="Q463" s="15"/>
      <c r="R463" s="15"/>
      <c r="S463" s="15"/>
      <c r="T463" s="15"/>
    </row>
    <row r="464" spans="1:24" ht="16.5">
      <c r="A464" s="14"/>
      <c r="B464" s="79" t="s">
        <v>181</v>
      </c>
      <c r="C464" s="14"/>
      <c r="D464" s="14"/>
      <c r="E464" s="14"/>
      <c r="F464" s="14"/>
      <c r="G464" s="14"/>
      <c r="H464" s="14"/>
      <c r="I464" s="14"/>
      <c r="J464" s="14"/>
      <c r="K464" s="14"/>
      <c r="L464" s="14"/>
      <c r="M464" s="14"/>
      <c r="N464" s="14"/>
      <c r="O464" s="14"/>
      <c r="P464" s="14"/>
      <c r="Q464" s="14"/>
      <c r="R464" s="14"/>
      <c r="S464" s="14"/>
      <c r="T464" s="14"/>
    </row>
    <row r="465" spans="1:23">
      <c r="A465" s="14"/>
      <c r="B465" s="15"/>
      <c r="C465" s="15"/>
      <c r="D465" s="14"/>
      <c r="E465" s="14"/>
      <c r="F465" s="14"/>
      <c r="G465" s="14"/>
      <c r="H465" s="14"/>
      <c r="I465" s="14"/>
      <c r="J465" s="14"/>
      <c r="K465" s="14"/>
      <c r="L465" s="14"/>
      <c r="M465" s="14"/>
      <c r="N465" s="14"/>
      <c r="O465" s="14"/>
      <c r="P465" s="14"/>
      <c r="Q465" s="14"/>
      <c r="R465" s="14"/>
      <c r="S465" s="14"/>
      <c r="T465" s="14"/>
    </row>
    <row r="466" spans="1:23">
      <c r="A466" s="14"/>
      <c r="B466" s="14"/>
      <c r="C466" s="15"/>
      <c r="D466" s="14"/>
      <c r="E466" s="14"/>
      <c r="F466" s="14"/>
      <c r="G466" s="14"/>
      <c r="H466" s="14"/>
      <c r="I466" s="14"/>
      <c r="J466" s="14"/>
      <c r="K466" s="14"/>
      <c r="L466" s="14"/>
      <c r="M466" s="14"/>
      <c r="N466" s="14"/>
      <c r="O466" s="14"/>
      <c r="P466" s="14"/>
      <c r="Q466" s="14"/>
      <c r="R466" s="14"/>
      <c r="S466" s="14"/>
      <c r="T466" s="14"/>
    </row>
    <row r="467" spans="1:23" ht="16.5">
      <c r="A467" s="14"/>
      <c r="B467" s="79" t="s">
        <v>182</v>
      </c>
      <c r="C467" s="15"/>
      <c r="D467" s="14"/>
      <c r="E467" s="14"/>
      <c r="F467" s="14"/>
      <c r="G467" s="14"/>
      <c r="H467" s="14"/>
      <c r="I467" s="14"/>
      <c r="J467" s="14"/>
      <c r="K467" s="14"/>
      <c r="L467" s="14"/>
      <c r="M467" s="14"/>
      <c r="N467" s="14"/>
      <c r="O467" s="14"/>
      <c r="P467" s="14"/>
      <c r="Q467" s="14"/>
      <c r="R467" s="14"/>
      <c r="S467" s="14"/>
      <c r="T467" s="14"/>
    </row>
    <row r="469" spans="1:23" ht="18.75">
      <c r="A469" s="102" t="s">
        <v>991</v>
      </c>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row>
    <row r="470" spans="1:23" ht="18.75">
      <c r="A470" s="102" t="s">
        <v>990</v>
      </c>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row>
    <row r="472" spans="1:23">
      <c r="A472" s="103" t="s">
        <v>169</v>
      </c>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row>
    <row r="473" spans="1:23">
      <c r="A473" s="43"/>
      <c r="B473" s="43"/>
      <c r="C473" s="43"/>
      <c r="D473" s="43"/>
      <c r="E473" s="43"/>
      <c r="F473" s="43"/>
      <c r="G473" s="43"/>
      <c r="H473" s="43"/>
      <c r="I473" s="43"/>
      <c r="J473" s="43"/>
      <c r="K473" s="43"/>
      <c r="L473" s="43"/>
      <c r="M473" s="43"/>
      <c r="N473" s="43"/>
      <c r="O473" s="43"/>
      <c r="P473" s="43"/>
      <c r="Q473" s="43"/>
      <c r="R473" s="43"/>
      <c r="S473" s="43"/>
      <c r="T473" s="43"/>
      <c r="U473" s="43"/>
      <c r="V473" s="43"/>
      <c r="W473" s="43"/>
    </row>
    <row r="474" spans="1:23" ht="18.75">
      <c r="A474" s="104" t="s">
        <v>1005</v>
      </c>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row>
    <row r="475" spans="1:23" ht="18.75">
      <c r="A475" s="104" t="s">
        <v>989</v>
      </c>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row>
    <row r="476" spans="1:23" ht="18.75">
      <c r="A476" s="105" t="s">
        <v>1058</v>
      </c>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row>
    <row r="477" spans="1:23" ht="18.75">
      <c r="A477" s="50"/>
      <c r="B477" s="50"/>
      <c r="C477" s="50"/>
      <c r="D477" s="50"/>
      <c r="E477" s="50"/>
      <c r="F477" s="50"/>
      <c r="G477" s="50"/>
      <c r="H477" s="50"/>
      <c r="I477" s="50"/>
      <c r="J477" s="50"/>
      <c r="K477" s="50"/>
      <c r="L477" s="50"/>
      <c r="M477" s="50"/>
      <c r="N477" s="50"/>
      <c r="O477" s="50"/>
      <c r="P477" s="50"/>
      <c r="Q477" s="50"/>
      <c r="R477" s="50"/>
      <c r="S477" s="50"/>
      <c r="T477" s="50"/>
      <c r="U477" s="50"/>
      <c r="V477" s="50"/>
    </row>
    <row r="478" spans="1:23">
      <c r="A478" s="10"/>
      <c r="B478" s="10"/>
      <c r="C478" s="10"/>
      <c r="D478" s="10"/>
      <c r="E478" s="10"/>
      <c r="F478" s="10"/>
      <c r="G478" s="10"/>
      <c r="H478" s="10"/>
      <c r="I478" s="10"/>
      <c r="J478" s="10"/>
      <c r="K478" s="10"/>
      <c r="L478" s="10"/>
      <c r="M478" s="10"/>
      <c r="N478" s="10"/>
      <c r="O478" s="10"/>
      <c r="P478" s="10"/>
      <c r="Q478" s="10"/>
      <c r="R478" s="10"/>
      <c r="S478" s="10"/>
      <c r="T478" s="10"/>
    </row>
    <row r="479" spans="1:23" ht="18.75">
      <c r="A479" s="106" t="s">
        <v>992</v>
      </c>
      <c r="B479" s="106"/>
      <c r="C479" s="47"/>
      <c r="D479" s="47"/>
      <c r="E479" s="47"/>
      <c r="F479" s="47"/>
      <c r="G479" s="47"/>
      <c r="H479" s="47"/>
      <c r="I479" s="47"/>
      <c r="J479" s="47"/>
      <c r="K479" s="47"/>
      <c r="L479" s="47"/>
      <c r="M479" s="47"/>
      <c r="N479" s="47"/>
      <c r="O479" s="47"/>
      <c r="P479" s="47"/>
      <c r="Q479" s="47"/>
      <c r="R479" s="47"/>
      <c r="S479" s="47"/>
      <c r="T479" s="47"/>
    </row>
    <row r="480" spans="1:23" ht="18.75">
      <c r="A480" s="106" t="s">
        <v>993</v>
      </c>
      <c r="B480" s="106"/>
      <c r="C480" s="42"/>
      <c r="D480" s="42"/>
      <c r="E480" s="42"/>
      <c r="F480" s="42"/>
      <c r="G480" s="42"/>
      <c r="H480" s="42"/>
      <c r="I480" s="42"/>
      <c r="J480" s="42"/>
      <c r="K480" s="42"/>
      <c r="L480" s="42"/>
      <c r="M480" s="42"/>
      <c r="N480" s="42"/>
      <c r="O480" s="42"/>
      <c r="P480" s="42"/>
      <c r="Q480" s="42"/>
      <c r="R480" s="42"/>
      <c r="S480" s="42"/>
      <c r="T480" s="42"/>
    </row>
    <row r="481" spans="1:24" ht="18.75">
      <c r="A481" s="106"/>
      <c r="B481" s="106"/>
      <c r="D481" s="47"/>
      <c r="E481" s="47"/>
      <c r="F481" s="47"/>
      <c r="G481" s="47"/>
      <c r="H481" s="47"/>
      <c r="I481" s="47"/>
      <c r="J481" s="47"/>
      <c r="K481" s="47"/>
      <c r="L481" s="47"/>
      <c r="M481" s="47"/>
      <c r="N481" s="47"/>
      <c r="O481" s="47"/>
      <c r="P481" s="47"/>
      <c r="Q481" s="47"/>
      <c r="R481" s="47"/>
      <c r="S481" s="47"/>
      <c r="T481" s="47"/>
    </row>
    <row r="482" spans="1:24" ht="18.75">
      <c r="A482" s="107" t="s">
        <v>188</v>
      </c>
      <c r="B482" s="107"/>
      <c r="C482" s="107"/>
      <c r="D482" s="107"/>
      <c r="E482" s="107"/>
      <c r="F482" s="107"/>
      <c r="G482" s="107"/>
      <c r="H482" s="107"/>
      <c r="I482" s="107"/>
      <c r="J482" s="107"/>
      <c r="K482" s="107"/>
      <c r="L482" s="107"/>
      <c r="M482" s="107"/>
      <c r="N482" s="107"/>
      <c r="O482" s="107"/>
      <c r="P482" s="129" t="s">
        <v>298</v>
      </c>
      <c r="Q482" s="129"/>
      <c r="R482" s="129"/>
      <c r="S482" s="129"/>
      <c r="T482" s="129"/>
      <c r="U482" s="129"/>
      <c r="V482" s="129"/>
    </row>
    <row r="483" spans="1:24">
      <c r="A483" s="28"/>
      <c r="B483" s="28"/>
      <c r="C483" s="28"/>
      <c r="D483" s="28"/>
      <c r="E483" s="28"/>
      <c r="F483" s="28"/>
      <c r="G483" s="28"/>
      <c r="H483" s="28"/>
      <c r="I483" s="28"/>
      <c r="J483" s="28"/>
      <c r="K483" s="28"/>
      <c r="L483" s="28"/>
      <c r="M483" s="28"/>
      <c r="N483" s="28"/>
      <c r="O483" s="28"/>
      <c r="P483" s="28"/>
      <c r="Q483" s="28"/>
      <c r="R483" s="28"/>
      <c r="S483" s="28"/>
      <c r="T483" s="28"/>
    </row>
    <row r="484" spans="1:24" ht="24.75" customHeight="1">
      <c r="A484" s="117" t="s">
        <v>170</v>
      </c>
      <c r="B484" s="117"/>
      <c r="C484" s="117"/>
      <c r="D484" s="117"/>
      <c r="E484" s="117"/>
      <c r="F484" s="117"/>
      <c r="G484" s="117"/>
      <c r="H484" s="117"/>
      <c r="I484" s="117"/>
      <c r="J484" s="117"/>
      <c r="K484" s="117"/>
      <c r="L484" s="117"/>
      <c r="M484" s="117"/>
      <c r="N484" s="117"/>
      <c r="O484" s="117"/>
      <c r="P484" s="117"/>
      <c r="Q484" s="117"/>
      <c r="R484" s="117"/>
      <c r="S484" s="117"/>
      <c r="T484" s="126" t="s">
        <v>178</v>
      </c>
      <c r="U484" s="101" t="s">
        <v>284</v>
      </c>
      <c r="V484" s="101" t="s">
        <v>288</v>
      </c>
      <c r="W484" s="101" t="s">
        <v>1006</v>
      </c>
    </row>
    <row r="485" spans="1:24" ht="66" customHeight="1">
      <c r="A485" s="101" t="s">
        <v>171</v>
      </c>
      <c r="B485" s="117" t="s">
        <v>172</v>
      </c>
      <c r="C485" s="101" t="s">
        <v>173</v>
      </c>
      <c r="D485" s="101" t="s">
        <v>174</v>
      </c>
      <c r="E485" s="101"/>
      <c r="F485" s="101" t="s">
        <v>175</v>
      </c>
      <c r="G485" s="101"/>
      <c r="H485" s="101" t="s">
        <v>176</v>
      </c>
      <c r="I485" s="101"/>
      <c r="J485" s="101" t="s">
        <v>994</v>
      </c>
      <c r="K485" s="101"/>
      <c r="L485" s="175" t="s">
        <v>995</v>
      </c>
      <c r="M485" s="176"/>
      <c r="N485" s="175" t="s">
        <v>996</v>
      </c>
      <c r="O485" s="176"/>
      <c r="P485" s="101" t="s">
        <v>7</v>
      </c>
      <c r="Q485" s="101"/>
      <c r="R485" s="101" t="s">
        <v>177</v>
      </c>
      <c r="S485" s="101"/>
      <c r="T485" s="127"/>
      <c r="U485" s="101"/>
      <c r="V485" s="101"/>
      <c r="W485" s="101"/>
    </row>
    <row r="486" spans="1:24" ht="16.5">
      <c r="A486" s="101"/>
      <c r="B486" s="117"/>
      <c r="C486" s="101"/>
      <c r="D486" s="49" t="s">
        <v>179</v>
      </c>
      <c r="E486" s="51" t="s">
        <v>3</v>
      </c>
      <c r="F486" s="49" t="s">
        <v>179</v>
      </c>
      <c r="G486" s="51" t="s">
        <v>3</v>
      </c>
      <c r="H486" s="49" t="s">
        <v>179</v>
      </c>
      <c r="I486" s="51" t="s">
        <v>3</v>
      </c>
      <c r="J486" s="49" t="s">
        <v>179</v>
      </c>
      <c r="K486" s="51" t="s">
        <v>3</v>
      </c>
      <c r="L486" s="49" t="s">
        <v>179</v>
      </c>
      <c r="M486" s="51" t="s">
        <v>3</v>
      </c>
      <c r="N486" s="49" t="s">
        <v>179</v>
      </c>
      <c r="O486" s="51" t="s">
        <v>3</v>
      </c>
      <c r="P486" s="49" t="s">
        <v>179</v>
      </c>
      <c r="Q486" s="51" t="s">
        <v>3</v>
      </c>
      <c r="R486" s="49" t="s">
        <v>179</v>
      </c>
      <c r="S486" s="51" t="s">
        <v>3</v>
      </c>
      <c r="T486" s="128"/>
      <c r="U486" s="101"/>
      <c r="V486" s="101"/>
      <c r="W486" s="101"/>
    </row>
    <row r="487" spans="1:24" ht="18.75">
      <c r="A487" s="27">
        <v>1</v>
      </c>
      <c r="B487" s="77"/>
      <c r="C487" s="27"/>
      <c r="D487" s="27"/>
      <c r="E487" s="16">
        <f>IF((C487&lt;=7),VLOOKUP(D487,'7 лет'!$A$5:$B$78,2),IF((C487=8),VLOOKUP(D487,'8 лет'!$A$5:$B$78,2),IF((C487=9),VLOOKUP(D487,'9 лет'!$A$5:$B$78,2),IF((C487=10),VLOOKUP(D487,'10 лет'!$A$5:$B$78,2),IF((C487=11),VLOOKUP(D487,'11 лет'!$A$5:$B$78,2),IF((C487=12),VLOOKUP(D487,'12 лет'!$A$5:$B$78,2),IF((C487=13),VLOOKUP(D487,'13 лет'!$A$5:$B$78,2),IF((C487=14),VLOOKUP(D487,'14 лет'!$A$5:$B$78,2),IF((C487=15),VLOOKUP(D487,'15 лет'!$A$5:$B$78,2),IF((C487=16),VLOOKUP(D487,'16 лет'!$A$5:$B$78,2),IF((C487=17),VLOOKUP(D487,'17 лет'!$A$5:$B$78,2))))))))))))</f>
        <v>0</v>
      </c>
      <c r="F487" s="27"/>
      <c r="G487" s="16">
        <f>IF((C487&lt;=7),VLOOKUP(F487,'7 лет'!$C$5:$D$79,2),IF((C487=8),VLOOKUP(F487,'8 лет'!$C$5:$D$79,2),IF((C487=9),VLOOKUP(F487,'9 лет'!$C$5:$D$79,2),IF((C487=10),VLOOKUP(F487,'10 лет'!$C$5:$D$79,2),IF((C487=11),VLOOKUP(F487,'11 лет'!$C$5:$D$79,2),IF((C487=12),VLOOKUP(F487,'12 лет'!$C$5:$D$79,2),IF((C487=13),VLOOKUP(F487,'13 лет'!$C$5:$D$79,2),IF((C487=14),VLOOKUP(F487,'14 лет'!$C$5:$D$79,2),IF((C487=15),VLOOKUP(F487,'15 лет'!$C$5:$D$79,2),IF((C487=16),VLOOKUP(F487,'16 лет'!$C$5:$D$79,2),IF((C487=17),VLOOKUP(F487,'17 лет'!$C$5:$D$79,2))))))))))))</f>
        <v>0</v>
      </c>
      <c r="H487" s="27"/>
      <c r="I487" s="16">
        <f>IF((C487&lt;=7),VLOOKUP(H487,'7 лет'!$E$5:$F$79,2),IF((C487=8),VLOOKUP(H487,'8 лет'!$E$5:$F$79,2),IF((C487=9),VLOOKUP(H487,'9 лет'!$E$5:$F$79,2),IF((C487=10),VLOOKUP(H487,'10 лет'!$E$5:$F$79,2),IF((C487=11),VLOOKUP(H487,'11 лет'!$E$5:$F$79,2),IF((C487=12),VLOOKUP(H487,'12 лет'!$E$5:$F$79,2),IF((C487=13),VLOOKUP(H487,'13 лет'!$E$5:$F$79,2),IF((C487=14),VLOOKUP(H487,'14 лет'!$E$5:$F$79,2),IF((C487=15),VLOOKUP(H487,'15 лет'!$E$5:$F$79,2),IF((C487=16),VLOOKUP(H487,'16 лет'!$E$5:$F$79,2),IF((C487=17),VLOOKUP(H487,'17 лет'!$E$5:$F$79,2))))))))))))</f>
        <v>0</v>
      </c>
      <c r="J487" s="27"/>
      <c r="K487" s="16">
        <f>IF((C487&lt;=7),VLOOKUP(J487,'7 лет'!$G$5:$H$79,2),IF((C487=8),VLOOKUP(J487,'8 лет'!$G$5:$H$79,2),IF((C487=9),VLOOKUP(J487,'9 лет'!$G$5:$H$79,2),IF((C487=10),VLOOKUP(J487,'10 лет'!$G$5:$H$79,2),IF((C487=11),VLOOKUP(J487,'11 лет'!$G$5:$H$79,2),IF((C487=12),VLOOKUP(J487,'12 лет'!$G$5:$H$79,2),IF((C487=13),VLOOKUP(J487,'13 лет'!$G$5:$H$79,2),IF((C487=14),VLOOKUP(J487,'14 лет'!$G$5:$H$79,2),IF(C487&gt;=15,"0")))))))))</f>
        <v>0</v>
      </c>
      <c r="L487" s="27"/>
      <c r="M487" s="16" t="str">
        <f>IF((C487=12),VLOOKUP(L487,'12 лет'!$I$5:$J$81,2),IF((C487=13),VLOOKUP(L487,'13 лет'!$I$5:$J$81,2),IF((C487=14),VLOOKUP(L487,'14 лет'!$I$5:$J$80,2),IF((C487=15),VLOOKUP(L487,'15 лет'!$G$5:$H$82,2),IF((C487=16),VLOOKUP(L487,'16 лет'!$G$5:$H$81,2),IF((C487=17),VLOOKUP(L487,'17 лет'!$G$5:$H$81,2),IF(C487&lt;12,"0")))))))</f>
        <v>0</v>
      </c>
      <c r="N487" s="27"/>
      <c r="O487" s="16" t="str">
        <f>IF((C487=15),VLOOKUP(N487,'15 лет'!$I$5:$J$100,2),IF((C487=16),VLOOKUP(N487,'16 лет'!$I$5:$J$94,2),IF((C487=17),VLOOKUP(N487,'17 лет'!$I$5:$J$97,2),IF(C487&lt;15,"0"))))</f>
        <v>0</v>
      </c>
      <c r="P487" s="11"/>
      <c r="Q487" s="16">
        <f>IF((C487&lt;=7),VLOOKUP(P487,'7 лет'!$I$5:$J$79,2),IF((C487=8),VLOOKUP(P487,'8 лет'!$I$5:$J$79,2),IF((C487=9),VLOOKUP(P487,'9 лет'!$I$5:$J$79,2),IF((C487=10),VLOOKUP(P487,'10 лет'!$I$5:$J$79,2),IF((C487=11),VLOOKUP(P487,'11 лет'!$I$5:$J$79,2),IF((C487=12),VLOOKUP(P487,'12 лет'!$K$5:$L$79,2),IF((C487=13),VLOOKUP(P487,'13 лет'!$K$5:$L$79,2),IF((C487=14),VLOOKUP(P487,'14 лет'!$K$5:$L$79,2),IF((C487=15),VLOOKUP(P487,'15 лет'!$K$5:$L$79,2),IF((C487=16),VLOOKUP(P487,'16 лет'!$K$5:$L$79,2),IF((C487=17),VLOOKUP(P487,'17 лет'!$K$5:$L$79,2),)))))))))))</f>
        <v>50</v>
      </c>
      <c r="R487" s="27"/>
      <c r="S487" s="16">
        <f>IF((C487&lt;=7),VLOOKUP(R487,'7 лет'!$K$5:$L$79,2),IF((C487=8),VLOOKUP(R487,'8 лет'!$K$5:$L$79,2),IF((C487=9),VLOOKUP(R487,'9 лет'!$K$5:$L$79,2),IF((C487=10),VLOOKUP(R487,'10 лет'!$K$5:$L$79,2),IF((C487=11),VLOOKUP(R487,'11 лет'!$K$5:$L$79,2),IF((C487=12),VLOOKUP(R487,'12 лет'!$M$5:$N$79,2),IF((C487=13),VLOOKUP(R487,'13 лет'!$M$5:$N$79,2),IF((C487=14),VLOOKUP(R487,'14 лет'!$M$5:$N$79,2),IF((C487=15),VLOOKUP(R487,'15 лет'!$M$5:$N$79,2),IF((C487=16),VLOOKUP(R487,'16 лет'!$M$5:$N$79,2),IF((C487=17),VLOOKUP(R487,'17 лет'!$M$5:$N$79,2))))))))))))</f>
        <v>0</v>
      </c>
      <c r="T487" s="12">
        <f>SUM(E487+G487+I487+K487+M487+O487+Q487+S487)</f>
        <v>50</v>
      </c>
      <c r="U487" s="4">
        <f>'Личное первенство юноши'!U52</f>
        <v>28</v>
      </c>
      <c r="V487" s="108">
        <f ca="1">'Командный зачет'!G23</f>
        <v>10</v>
      </c>
      <c r="W487" s="98">
        <f ca="1">+SUM(V487*2)</f>
        <v>20</v>
      </c>
      <c r="X487" t="str">
        <f>P482</f>
        <v>Субъект РФ 14</v>
      </c>
    </row>
    <row r="488" spans="1:24" ht="18.75">
      <c r="A488" s="27">
        <v>2</v>
      </c>
      <c r="B488" s="77"/>
      <c r="C488" s="27"/>
      <c r="D488" s="27"/>
      <c r="E488" s="16">
        <f>IF((C488&lt;=7),VLOOKUP(D488,'7 лет'!$A$5:$B$78,2),IF((C488=8),VLOOKUP(D488,'8 лет'!$A$5:$B$78,2),IF((C488=9),VLOOKUP(D488,'9 лет'!$A$5:$B$78,2),IF((C488=10),VLOOKUP(D488,'10 лет'!$A$5:$B$78,2),IF((C488=11),VLOOKUP(D488,'11 лет'!$A$5:$B$78,2),IF((C488=12),VLOOKUP(D488,'12 лет'!$A$5:$B$78,2),IF((C488=13),VLOOKUP(D488,'13 лет'!$A$5:$B$78,2),IF((C488=14),VLOOKUP(D488,'14 лет'!$A$5:$B$78,2),IF((C488=15),VLOOKUP(D488,'15 лет'!$A$5:$B$78,2),IF((C488=16),VLOOKUP(D488,'16 лет'!$A$5:$B$78,2),IF((C488=17),VLOOKUP(D488,'17 лет'!$A$5:$B$78,2))))))))))))</f>
        <v>0</v>
      </c>
      <c r="F488" s="27"/>
      <c r="G488" s="16">
        <f>IF((C488&lt;=7),VLOOKUP(F488,'7 лет'!$C$5:$D$79,2),IF((C488=8),VLOOKUP(F488,'8 лет'!$C$5:$D$79,2),IF((C488=9),VLOOKUP(F488,'9 лет'!$C$5:$D$79,2),IF((C488=10),VLOOKUP(F488,'10 лет'!$C$5:$D$79,2),IF((C488=11),VLOOKUP(F488,'11 лет'!$C$5:$D$79,2),IF((C488=12),VLOOKUP(F488,'12 лет'!$C$5:$D$79,2),IF((C488=13),VLOOKUP(F488,'13 лет'!$C$5:$D$79,2),IF((C488=14),VLOOKUP(F488,'14 лет'!$C$5:$D$79,2),IF((C488=15),VLOOKUP(F488,'15 лет'!$C$5:$D$79,2),IF((C488=16),VLOOKUP(F488,'16 лет'!$C$5:$D$79,2),IF((C488=17),VLOOKUP(F488,'17 лет'!$C$5:$D$79,2))))))))))))</f>
        <v>0</v>
      </c>
      <c r="H488" s="27"/>
      <c r="I488" s="16">
        <f>IF((C488&lt;=7),VLOOKUP(H488,'7 лет'!$E$5:$F$79,2),IF((C488=8),VLOOKUP(H488,'8 лет'!$E$5:$F$79,2),IF((C488=9),VLOOKUP(H488,'9 лет'!$E$5:$F$79,2),IF((C488=10),VLOOKUP(H488,'10 лет'!$E$5:$F$79,2),IF((C488=11),VLOOKUP(H488,'11 лет'!$E$5:$F$79,2),IF((C488=12),VLOOKUP(H488,'12 лет'!$E$5:$F$79,2),IF((C488=13),VLOOKUP(H488,'13 лет'!$E$5:$F$79,2),IF((C488=14),VLOOKUP(H488,'14 лет'!$E$5:$F$79,2),IF((C488=15),VLOOKUP(H488,'15 лет'!$E$5:$F$79,2),IF((C488=16),VLOOKUP(H488,'16 лет'!$E$5:$F$79,2),IF((C488=17),VLOOKUP(H488,'17 лет'!$E$5:$F$79,2))))))))))))</f>
        <v>0</v>
      </c>
      <c r="J488" s="27"/>
      <c r="K488" s="16">
        <f>IF((C488&lt;=7),VLOOKUP(J488,'7 лет'!$G$5:$H$79,2),IF((C488=8),VLOOKUP(J488,'8 лет'!$G$5:$H$79,2),IF((C488=9),VLOOKUP(J488,'9 лет'!$G$5:$H$79,2),IF((C488=10),VLOOKUP(J488,'10 лет'!$G$5:$H$79,2),IF((C488=11),VLOOKUP(J488,'11 лет'!$G$5:$H$79,2),IF((C488=12),VLOOKUP(J488,'12 лет'!$G$5:$H$79,2),IF((C488=13),VLOOKUP(J488,'13 лет'!$G$5:$H$79,2),IF((C488=14),VLOOKUP(J488,'14 лет'!$G$5:$H$79,2),IF(C488&gt;=15,"0")))))))))</f>
        <v>0</v>
      </c>
      <c r="L488" s="27"/>
      <c r="M488" s="16" t="str">
        <f>IF((C488=12),VLOOKUP(L488,'12 лет'!$I$5:$J$81,2),IF((C488=13),VLOOKUP(L488,'13 лет'!$I$5:$J$81,2),IF((C488=14),VLOOKUP(L488,'14 лет'!$I$5:$J$80,2),IF((C488=15),VLOOKUP(L488,'15 лет'!$G$5:$H$82,2),IF((C488=16),VLOOKUP(L488,'16 лет'!$G$5:$H$81,2),IF((C488=17),VLOOKUP(L488,'17 лет'!$G$5:$H$81,2),IF(C488&lt;12,"0")))))))</f>
        <v>0</v>
      </c>
      <c r="N488" s="27"/>
      <c r="O488" s="16" t="str">
        <f>IF((C488=15),VLOOKUP(N488,'15 лет'!$I$5:$J$100,2),IF((C488=16),VLOOKUP(N488,'16 лет'!$I$5:$J$94,2),IF((C488=17),VLOOKUP(N488,'17 лет'!$I$5:$J$97,2),IF(C488&lt;15,"0"))))</f>
        <v>0</v>
      </c>
      <c r="P488" s="11"/>
      <c r="Q488" s="16">
        <f>IF((C488&lt;=7),VLOOKUP(P488,'7 лет'!$I$5:$J$79,2),IF((C488=8),VLOOKUP(P488,'8 лет'!$I$5:$J$79,2),IF((C488=9),VLOOKUP(P488,'9 лет'!$I$5:$J$79,2),IF((C488=10),VLOOKUP(P488,'10 лет'!$I$5:$J$79,2),IF((C488=11),VLOOKUP(P488,'11 лет'!$I$5:$J$79,2),IF((C488=12),VLOOKUP(P488,'12 лет'!$K$5:$L$79,2),IF((C488=13),VLOOKUP(P488,'13 лет'!$K$5:$L$79,2),IF((C488=14),VLOOKUP(P488,'14 лет'!$K$5:$L$79,2),IF((C488=15),VLOOKUP(P488,'15 лет'!$K$5:$L$79,2),IF((C488=16),VLOOKUP(P488,'16 лет'!$K$5:$L$79,2),IF((C488=17),VLOOKUP(P488,'17 лет'!$K$5:$L$79,2),)))))))))))</f>
        <v>50</v>
      </c>
      <c r="R488" s="27"/>
      <c r="S488" s="16">
        <f>IF((C488&lt;=7),VLOOKUP(R488,'7 лет'!$K$5:$L$79,2),IF((C488=8),VLOOKUP(R488,'8 лет'!$K$5:$L$79,2),IF((C488=9),VLOOKUP(R488,'9 лет'!$K$5:$L$79,2),IF((C488=10),VLOOKUP(R488,'10 лет'!$K$5:$L$79,2),IF((C488=11),VLOOKUP(R488,'11 лет'!$K$5:$L$79,2),IF((C488=12),VLOOKUP(R488,'12 лет'!$M$5:$N$79,2),IF((C488=13),VLOOKUP(R488,'13 лет'!$M$5:$N$79,2),IF((C488=14),VLOOKUP(R488,'14 лет'!$M$5:$N$79,2),IF((C488=15),VLOOKUP(R488,'15 лет'!$M$5:$N$79,2),IF((C488=16),VLOOKUP(R488,'16 лет'!$M$5:$N$79,2),IF((C488=17),VLOOKUP(R488,'17 лет'!$M$5:$N$79,2))))))))))))</f>
        <v>0</v>
      </c>
      <c r="T488" s="12">
        <f>SUM(E488+G488+I488+K488+M488+O488+Q488+S488)</f>
        <v>50</v>
      </c>
      <c r="U488" s="4">
        <f>'Личное первенство юноши'!U53</f>
        <v>28</v>
      </c>
      <c r="V488" s="109"/>
      <c r="W488" s="99"/>
      <c r="X488" t="str">
        <f>P482</f>
        <v>Субъект РФ 14</v>
      </c>
    </row>
    <row r="489" spans="1:24" ht="18.75">
      <c r="A489" s="27">
        <v>3</v>
      </c>
      <c r="B489" s="77"/>
      <c r="C489" s="27"/>
      <c r="D489" s="27"/>
      <c r="E489" s="16">
        <f>IF((C489&lt;=7),VLOOKUP(D489,'7 лет'!$A$5:$B$78,2),IF((C489=8),VLOOKUP(D489,'8 лет'!$A$5:$B$78,2),IF((C489=9),VLOOKUP(D489,'9 лет'!$A$5:$B$78,2),IF((C489=10),VLOOKUP(D489,'10 лет'!$A$5:$B$78,2),IF((C489=11),VLOOKUP(D489,'11 лет'!$A$5:$B$78,2),IF((C489=12),VLOOKUP(D489,'12 лет'!$A$5:$B$78,2),IF((C489=13),VLOOKUP(D489,'13 лет'!$A$5:$B$78,2),IF((C489=14),VLOOKUP(D489,'14 лет'!$A$5:$B$78,2),IF((C489=15),VLOOKUP(D489,'15 лет'!$A$5:$B$78,2),IF((C489=16),VLOOKUP(D489,'16 лет'!$A$5:$B$78,2),IF((C489=17),VLOOKUP(D489,'17 лет'!$A$5:$B$78,2))))))))))))</f>
        <v>0</v>
      </c>
      <c r="F489" s="27"/>
      <c r="G489" s="16">
        <f>IF((C489&lt;=7),VLOOKUP(F489,'7 лет'!$C$5:$D$79,2),IF((C489=8),VLOOKUP(F489,'8 лет'!$C$5:$D$79,2),IF((C489=9),VLOOKUP(F489,'9 лет'!$C$5:$D$79,2),IF((C489=10),VLOOKUP(F489,'10 лет'!$C$5:$D$79,2),IF((C489=11),VLOOKUP(F489,'11 лет'!$C$5:$D$79,2),IF((C489=12),VLOOKUP(F489,'12 лет'!$C$5:$D$79,2),IF((C489=13),VLOOKUP(F489,'13 лет'!$C$5:$D$79,2),IF((C489=14),VLOOKUP(F489,'14 лет'!$C$5:$D$79,2),IF((C489=15),VLOOKUP(F489,'15 лет'!$C$5:$D$79,2),IF((C489=16),VLOOKUP(F489,'16 лет'!$C$5:$D$79,2),IF((C489=17),VLOOKUP(F489,'17 лет'!$C$5:$D$79,2))))))))))))</f>
        <v>0</v>
      </c>
      <c r="H489" s="27"/>
      <c r="I489" s="16">
        <f>IF((C489&lt;=7),VLOOKUP(H489,'7 лет'!$E$5:$F$79,2),IF((C489=8),VLOOKUP(H489,'8 лет'!$E$5:$F$79,2),IF((C489=9),VLOOKUP(H489,'9 лет'!$E$5:$F$79,2),IF((C489=10),VLOOKUP(H489,'10 лет'!$E$5:$F$79,2),IF((C489=11),VLOOKUP(H489,'11 лет'!$E$5:$F$79,2),IF((C489=12),VLOOKUP(H489,'12 лет'!$E$5:$F$79,2),IF((C489=13),VLOOKUP(H489,'13 лет'!$E$5:$F$79,2),IF((C489=14),VLOOKUP(H489,'14 лет'!$E$5:$F$79,2),IF((C489=15),VLOOKUP(H489,'15 лет'!$E$5:$F$79,2),IF((C489=16),VLOOKUP(H489,'16 лет'!$E$5:$F$79,2),IF((C489=17),VLOOKUP(H489,'17 лет'!$E$5:$F$79,2))))))))))))</f>
        <v>0</v>
      </c>
      <c r="J489" s="27"/>
      <c r="K489" s="16">
        <f>IF((C489&lt;=7),VLOOKUP(J489,'7 лет'!$G$5:$H$79,2),IF((C489=8),VLOOKUP(J489,'8 лет'!$G$5:$H$79,2),IF((C489=9),VLOOKUP(J489,'9 лет'!$G$5:$H$79,2),IF((C489=10),VLOOKUP(J489,'10 лет'!$G$5:$H$79,2),IF((C489=11),VLOOKUP(J489,'11 лет'!$G$5:$H$79,2),IF((C489=12),VLOOKUP(J489,'12 лет'!$G$5:$H$79,2),IF((C489=13),VLOOKUP(J489,'13 лет'!$G$5:$H$79,2),IF((C489=14),VLOOKUP(J489,'14 лет'!$G$5:$H$79,2),IF(C489&gt;=15,"0")))))))))</f>
        <v>0</v>
      </c>
      <c r="L489" s="27"/>
      <c r="M489" s="16" t="str">
        <f>IF((C489=12),VLOOKUP(L489,'12 лет'!$I$5:$J$81,2),IF((C489=13),VLOOKUP(L489,'13 лет'!$I$5:$J$81,2),IF((C489=14),VLOOKUP(L489,'14 лет'!$I$5:$J$80,2),IF((C489=15),VLOOKUP(L489,'15 лет'!$G$5:$H$82,2),IF((C489=16),VLOOKUP(L489,'16 лет'!$G$5:$H$81,2),IF((C489=17),VLOOKUP(L489,'17 лет'!$G$5:$H$81,2),IF(C489&lt;12,"0")))))))</f>
        <v>0</v>
      </c>
      <c r="N489" s="27"/>
      <c r="O489" s="16" t="str">
        <f>IF((C489=15),VLOOKUP(N489,'15 лет'!$I$5:$J$100,2),IF((C489=16),VLOOKUP(N489,'16 лет'!$I$5:$J$94,2),IF((C489=17),VLOOKUP(N489,'17 лет'!$I$5:$J$97,2),IF(C489&lt;15,"0"))))</f>
        <v>0</v>
      </c>
      <c r="P489" s="11"/>
      <c r="Q489" s="16">
        <f>IF((C489&lt;=7),VLOOKUP(P489,'7 лет'!$I$5:$J$79,2),IF((C489=8),VLOOKUP(P489,'8 лет'!$I$5:$J$79,2),IF((C489=9),VLOOKUP(P489,'9 лет'!$I$5:$J$79,2),IF((C489=10),VLOOKUP(P489,'10 лет'!$I$5:$J$79,2),IF((C489=11),VLOOKUP(P489,'11 лет'!$I$5:$J$79,2),IF((C489=12),VLOOKUP(P489,'12 лет'!$K$5:$L$79,2),IF((C489=13),VLOOKUP(P489,'13 лет'!$K$5:$L$79,2),IF((C489=14),VLOOKUP(P489,'14 лет'!$K$5:$L$79,2),IF((C489=15),VLOOKUP(P489,'15 лет'!$K$5:$L$79,2),IF((C489=16),VLOOKUP(P489,'16 лет'!$K$5:$L$79,2),IF((C489=17),VLOOKUP(P489,'17 лет'!$K$5:$L$79,2),)))))))))))</f>
        <v>50</v>
      </c>
      <c r="R489" s="27"/>
      <c r="S489" s="16">
        <f>IF((C489&lt;=7),VLOOKUP(R489,'7 лет'!$K$5:$L$79,2),IF((C489=8),VLOOKUP(R489,'8 лет'!$K$5:$L$79,2),IF((C489=9),VLOOKUP(R489,'9 лет'!$K$5:$L$79,2),IF((C489=10),VLOOKUP(R489,'10 лет'!$K$5:$L$79,2),IF((C489=11),VLOOKUP(R489,'11 лет'!$K$5:$L$79,2),IF((C489=12),VLOOKUP(R489,'12 лет'!$M$5:$N$79,2),IF((C489=13),VLOOKUP(R489,'13 лет'!$M$5:$N$79,2),IF((C489=14),VLOOKUP(R489,'14 лет'!$M$5:$N$79,2),IF((C489=15),VLOOKUP(R489,'15 лет'!$M$5:$N$79,2),IF((C489=16),VLOOKUP(R489,'16 лет'!$M$5:$N$79,2),IF((C489=17),VLOOKUP(R489,'17 лет'!$M$5:$N$79,2))))))))))))</f>
        <v>0</v>
      </c>
      <c r="T489" s="12">
        <f>SUM(E489+G489+I489+K489+M489+O489+Q489+S489)</f>
        <v>50</v>
      </c>
      <c r="U489" s="4">
        <f>'Личное первенство юноши'!U54</f>
        <v>28</v>
      </c>
      <c r="V489" s="109"/>
      <c r="W489" s="99"/>
      <c r="X489" t="str">
        <f>P482</f>
        <v>Субъект РФ 14</v>
      </c>
    </row>
    <row r="490" spans="1:24" ht="18.75">
      <c r="A490" s="111"/>
      <c r="B490" s="112"/>
      <c r="C490" s="112"/>
      <c r="D490" s="112"/>
      <c r="E490" s="112"/>
      <c r="F490" s="112"/>
      <c r="G490" s="112"/>
      <c r="H490" s="112"/>
      <c r="I490" s="112"/>
      <c r="J490" s="112"/>
      <c r="K490" s="112"/>
      <c r="L490" s="112"/>
      <c r="M490" s="112"/>
      <c r="N490" s="112"/>
      <c r="O490" s="112"/>
      <c r="P490" s="115" t="s">
        <v>285</v>
      </c>
      <c r="Q490" s="115"/>
      <c r="R490" s="115"/>
      <c r="S490" s="116"/>
      <c r="T490" s="113">
        <f ca="1">SUMPRODUCT(LARGE($T$487:$T$489,ROW(INDIRECT("T1:T"&amp;Z17))))</f>
        <v>100</v>
      </c>
      <c r="U490" s="114"/>
      <c r="V490" s="109"/>
      <c r="W490" s="99"/>
    </row>
    <row r="491" spans="1:24" ht="24.75" customHeight="1">
      <c r="A491" s="123" t="s">
        <v>180</v>
      </c>
      <c r="B491" s="124"/>
      <c r="C491" s="124"/>
      <c r="D491" s="124"/>
      <c r="E491" s="124"/>
      <c r="F491" s="124"/>
      <c r="G491" s="124"/>
      <c r="H491" s="124"/>
      <c r="I491" s="124"/>
      <c r="J491" s="124"/>
      <c r="K491" s="124"/>
      <c r="L491" s="124"/>
      <c r="M491" s="124"/>
      <c r="N491" s="124"/>
      <c r="O491" s="124"/>
      <c r="P491" s="124"/>
      <c r="Q491" s="124"/>
      <c r="R491" s="124"/>
      <c r="S491" s="124"/>
      <c r="T491" s="124"/>
      <c r="U491" s="125"/>
      <c r="V491" s="109"/>
      <c r="W491" s="99"/>
    </row>
    <row r="492" spans="1:24" ht="18.75">
      <c r="A492" s="27">
        <v>1</v>
      </c>
      <c r="B492" s="78"/>
      <c r="C492" s="27"/>
      <c r="D492" s="27"/>
      <c r="E492" s="16">
        <f>IF((C492&lt;=7),VLOOKUP(D492,'7 лет'!$M$5:$N$78,2),IF((C492=8),VLOOKUP(D492,'8 лет'!$M$5:$N$78,2),IF((C492=9),VLOOKUP(D492,'9 лет'!$M$5:$N$78,2),IF((C492=10),VLOOKUP(D492,'10 лет'!$M$5:$N$78,2),IF((C492=11),VLOOKUP(D492,'11 лет'!$M$5:$N$78,2),IF((C492=12),VLOOKUP(D492,'12 лет'!$O$5:$P$78,2),IF((C492=13),VLOOKUP(D492,'13 лет'!$O$5:$P$78,2),IF((C492=14),VLOOKUP(D492,'14 лет'!$O$5:$P$78,2),IF((C492=15),VLOOKUP(D492,'15 лет'!$O$5:$P$78,2),IF((C492=16),VLOOKUP(D492,'16 лет'!$O$5:$P$78,2),IF((C492=17),VLOOKUP(D492,'17 лет'!$O$5:$P$78,2))))))))))))</f>
        <v>0</v>
      </c>
      <c r="F492" s="27"/>
      <c r="G492" s="16">
        <f>IF((C492&lt;=7),VLOOKUP(F492,'7 лет'!$O$5:$P$79,2),IF((C492=8),VLOOKUP(F492,'8 лет'!$O$5:$P$79,2),IF((C492=9),VLOOKUP(F492,'9 лет'!$O$5:$P$79,2),IF((C492=10),VLOOKUP(F492,'10 лет'!$O$5:$P$79,2),IF((C492=11),VLOOKUP(F492,'11 лет'!$O$5:$P$79,2),IF((C492=12),VLOOKUP(F492,'12 лет'!$Q$5:$R$79,2),IF((C492=13),VLOOKUP(F492,'13 лет'!$Q$5:$R$79,2),IF((C492=14),VLOOKUP(F492,'14 лет'!$Q$5:$R$79,2),IF((C492=15),VLOOKUP(F492,'15 лет'!$Q$5:$R$79,2),IF((C492=16),VLOOKUP(F492,'16 лет'!$Q$5:$R$79,2),IF((C492=17),VLOOKUP(F492,'17 лет'!$Q$5:$R$79,2))))))))))))</f>
        <v>0</v>
      </c>
      <c r="H492" s="27"/>
      <c r="I492" s="16">
        <f>IF((C492&lt;=7),VLOOKUP(H492,'7 лет'!$Q$5:$R$79,2),IF((C492=8),VLOOKUP(H492,'8 лет'!$Q$5:$R$79,2),IF((C492=9),VLOOKUP(H492,'9 лет'!$Q$5:$R$79,2),IF((C492=10),VLOOKUP(H492,'10 лет'!$Q$5:$R$79,2),IF((C492=11),VLOOKUP(H492,'11 лет'!$Q$5:$R$79,2),IF((C492=12),VLOOKUP(H492,'12 лет'!$S$5:$T$79,2),IF((C492=13),VLOOKUP(H492,'13 лет'!$S$5:$T$79,2),IF((C492=14),VLOOKUP(H492,'14 лет'!$S$5:$T$79,2),IF((C492=15),VLOOKUP(H492,'15 лет'!$S$5:$T$79,2),IF((C492=16),VLOOKUP(H492,'16 лет'!$S$5:$T$79,2),IF((C492=17),VLOOKUP(H492,'17 лет'!$S$5:$T$79,2))))))))))))</f>
        <v>0</v>
      </c>
      <c r="J492" s="27"/>
      <c r="K492" s="16">
        <f>IF((C492&lt;=7),VLOOKUP(J492,'7 лет'!$S$5:$T$79,2),IF((C492=8),VLOOKUP(J492,'8 лет'!$S$5:$T$79,2),IF((C492=9),VLOOKUP(J492,'9 лет'!$S$5:$T$79,2),IF((C492=10),VLOOKUP(J492,'10 лет'!$S$5:$T$79,2),IF((C492=11),VLOOKUP(J492,'11 лет'!$S$5:$T$79,2),IF((C492=12),VLOOKUP(J492,'12 лет'!$U$5:$V$79,2),IF((C492=13),VLOOKUP(J492,'13 лет'!$U$5:$V$79,2),IF((C492=14),VLOOKUP(J492,'14 лет'!$U$5:$V$79,2),IF(C492&gt;=15,"0")))))))))</f>
        <v>0</v>
      </c>
      <c r="L492" s="27"/>
      <c r="M492" s="16" t="str">
        <f>IF((C492=12),VLOOKUP(L492,'12 лет'!$W$5:$X$85,2),IF((C492=13),VLOOKUP(L492,'13 лет'!$W$5:$X$84,2),IF((C492=14),VLOOKUP(L492,'14 лет'!$W$5:$X$82,2),IF((C492=15),VLOOKUP(L492,'15 лет'!$U$5:$V$82,2),IF((C492=16),VLOOKUP(L492,'16 лет'!$U$5:$V$78,2),IF((C492=17),VLOOKUP(L492,'17 лет'!$U$5:$V$78,2),IF(C492&lt;12,"0")))))))</f>
        <v>0</v>
      </c>
      <c r="N492" s="27"/>
      <c r="O492" s="16" t="str">
        <f>IF((C492=15),VLOOKUP(N492,'15 лет'!$W$5:$X$115,2),IF((C492=16),VLOOKUP(N492,'16 лет'!$W$5:$X$113,2),IF((C492=17),VLOOKUP(N492,'17 лет'!$W$5:$X$113,2),IF(C492&lt;15,"0"))))</f>
        <v>0</v>
      </c>
      <c r="P492" s="11"/>
      <c r="Q492" s="16">
        <f>IF((C492&lt;=7),VLOOKUP(P492,'7 лет'!$U$5:$V$79,2),IF((C492=8),VLOOKUP(P492,'8 лет'!$U$5:$V$79,2),IF((C492=9),VLOOKUP(P492,'9 лет'!$U$5:$V$79,2),IF((C492=10),VLOOKUP(P492,'10 лет'!$U$5:$V$79,2),IF((C492=11),VLOOKUP(P492,'11 лет'!$U$5:$V$79,2),IF((C492=12),VLOOKUP(P492,'12 лет'!$Y$5:$Z$79,2),IF((C492=13),VLOOKUP(P492,'13 лет'!$Y$5:$Z$79,2),IF((C492=14),VLOOKUP(P492,'14 лет'!$Y$5:$Z$79,2),IF((C492=15),VLOOKUP(P492,'15 лет'!$Y$5:$Z$79,2),IF((C492=16),VLOOKUP(P492,'16 лет'!$Y$5:$Z$79,2),IF((C492=17),VLOOKUP(P492,'17 лет'!$Y$5:$Z$79,2))))))))))))</f>
        <v>35</v>
      </c>
      <c r="R492" s="27"/>
      <c r="S492" s="16">
        <f>IF((C492&lt;=7),VLOOKUP(R492,'7 лет'!$W$5:$X$79,2),IF((C492=8),VLOOKUP(R492,'8 лет'!$W$5:$X$79,2),IF((C492=9),VLOOKUP(R492,'9 лет'!$W$5:$X$79,2),IF((C492=10),VLOOKUP(R492,'10 лет'!$W$5:$X$79,2),IF((C492=11),VLOOKUP(R492,'11 лет'!$W$5:$X$79,2),IF((C492=12),VLOOKUP(R492,'12 лет'!$AA$5:$AB$79,2),IF((C492=13),VLOOKUP(R492,'13 лет'!$AA$5:$AB$79,2),IF((C492=14),VLOOKUP(R492,'14 лет'!$AA$5:$AB$79,2),IF((C492=15),VLOOKUP(R492,'15 лет'!$AA$5:$AB$79,2),IF((C492=16),VLOOKUP(R492,'16 лет'!$AA$5:$AB$79,2),IF((C492=17),VLOOKUP(R492,'17 лет'!$AA$5:$AB$79,2))))))))))))</f>
        <v>0</v>
      </c>
      <c r="T492" s="13">
        <f>SUM(E492+G492+I492+K492+M492+O492+Q492+S492)</f>
        <v>35</v>
      </c>
      <c r="U492" s="4">
        <f>'Личное первенство девушки'!U52</f>
        <v>28</v>
      </c>
      <c r="V492" s="109"/>
      <c r="W492" s="99"/>
      <c r="X492" t="str">
        <f>P482</f>
        <v>Субъект РФ 14</v>
      </c>
    </row>
    <row r="493" spans="1:24" ht="18.75">
      <c r="A493" s="27">
        <v>2</v>
      </c>
      <c r="B493" s="78"/>
      <c r="C493" s="27"/>
      <c r="D493" s="27"/>
      <c r="E493" s="16">
        <f>IF((C493&lt;=7),VLOOKUP(D493,'7 лет'!$M$5:$N$78,2),IF((C493=8),VLOOKUP(D493,'8 лет'!$M$5:$N$78,2),IF((C493=9),VLOOKUP(D493,'9 лет'!$M$5:$N$78,2),IF((C493=10),VLOOKUP(D493,'10 лет'!$M$5:$N$78,2),IF((C493=11),VLOOKUP(D493,'11 лет'!$M$5:$N$78,2),IF((C493=12),VLOOKUP(D493,'12 лет'!$O$5:$P$78,2),IF((C493=13),VLOOKUP(D493,'13 лет'!$O$5:$P$78,2),IF((C493=14),VLOOKUP(D493,'14 лет'!$O$5:$P$78,2),IF((C493=15),VLOOKUP(D493,'15 лет'!$O$5:$P$78,2),IF((C493=16),VLOOKUP(D493,'16 лет'!$O$5:$P$78,2),IF((C493=17),VLOOKUP(D493,'17 лет'!$O$5:$P$78,2))))))))))))</f>
        <v>0</v>
      </c>
      <c r="F493" s="27"/>
      <c r="G493" s="16">
        <f>IF((C493&lt;=7),VLOOKUP(F493,'7 лет'!$O$5:$P$79,2),IF((C493=8),VLOOKUP(F493,'8 лет'!$O$5:$P$79,2),IF((C493=9),VLOOKUP(F493,'9 лет'!$O$5:$P$79,2),IF((C493=10),VLOOKUP(F493,'10 лет'!$O$5:$P$79,2),IF((C493=11),VLOOKUP(F493,'11 лет'!$O$5:$P$79,2),IF((C493=12),VLOOKUP(F493,'12 лет'!$Q$5:$R$79,2),IF((C493=13),VLOOKUP(F493,'13 лет'!$Q$5:$R$79,2),IF((C493=14),VLOOKUP(F493,'14 лет'!$Q$5:$R$79,2),IF((C493=15),VLOOKUP(F493,'15 лет'!$Q$5:$R$79,2),IF((C493=16),VLOOKUP(F493,'16 лет'!$Q$5:$R$79,2),IF((C493=17),VLOOKUP(F493,'17 лет'!$Q$5:$R$79,2))))))))))))</f>
        <v>0</v>
      </c>
      <c r="H493" s="27"/>
      <c r="I493" s="16">
        <f>IF((C493&lt;=7),VLOOKUP(H493,'7 лет'!$Q$5:$R$79,2),IF((C493=8),VLOOKUP(H493,'8 лет'!$Q$5:$R$79,2),IF((C493=9),VLOOKUP(H493,'9 лет'!$Q$5:$R$79,2),IF((C493=10),VLOOKUP(H493,'10 лет'!$Q$5:$R$79,2),IF((C493=11),VLOOKUP(H493,'11 лет'!$Q$5:$R$79,2),IF((C493=12),VLOOKUP(H493,'12 лет'!$S$5:$T$79,2),IF((C493=13),VLOOKUP(H493,'13 лет'!$S$5:$T$79,2),IF((C493=14),VLOOKUP(H493,'14 лет'!$S$5:$T$79,2),IF((C493=15),VLOOKUP(H493,'15 лет'!$S$5:$T$79,2),IF((C493=16),VLOOKUP(H493,'16 лет'!$S$5:$T$79,2),IF((C493=17),VLOOKUP(H493,'17 лет'!$S$5:$T$79,2))))))))))))</f>
        <v>0</v>
      </c>
      <c r="J493" s="27"/>
      <c r="K493" s="16">
        <f>IF((C493&lt;=7),VLOOKUP(J493,'7 лет'!$S$5:$T$79,2),IF((C493=8),VLOOKUP(J493,'8 лет'!$S$5:$T$79,2),IF((C493=9),VLOOKUP(J493,'9 лет'!$S$5:$T$79,2),IF((C493=10),VLOOKUP(J493,'10 лет'!$S$5:$T$79,2),IF((C493=11),VLOOKUP(J493,'11 лет'!$S$5:$T$79,2),IF((C493=12),VLOOKUP(J493,'12 лет'!$U$5:$V$79,2),IF((C493=13),VLOOKUP(J493,'13 лет'!$U$5:$V$79,2),IF((C493=14),VLOOKUP(J493,'14 лет'!$U$5:$V$79,2),IF(C493&gt;=15,"0")))))))))</f>
        <v>0</v>
      </c>
      <c r="L493" s="27"/>
      <c r="M493" s="16" t="str">
        <f>IF((C493=12),VLOOKUP(L493,'12 лет'!$W$5:$X$85,2),IF((C493=13),VLOOKUP(L493,'13 лет'!$W$5:$X$84,2),IF((C493=14),VLOOKUP(L493,'14 лет'!$W$5:$X$82,2),IF((C493=15),VLOOKUP(L493,'15 лет'!$U$5:$V$82,2),IF((C493=16),VLOOKUP(L493,'16 лет'!$U$5:$V$78,2),IF((C493=17),VLOOKUP(L493,'17 лет'!$U$5:$V$78,2),IF(C493&lt;12,"0")))))))</f>
        <v>0</v>
      </c>
      <c r="N493" s="27"/>
      <c r="O493" s="16" t="str">
        <f>IF((C493=15),VLOOKUP(N493,'15 лет'!$W$5:$X$115,2),IF((C493=16),VLOOKUP(N493,'16 лет'!$W$5:$X$113,2),IF((C493=17),VLOOKUP(N493,'17 лет'!$W$5:$X$113,2),IF(C493&lt;15,"0"))))</f>
        <v>0</v>
      </c>
      <c r="P493" s="11"/>
      <c r="Q493" s="16">
        <f>IF((C493&lt;=7),VLOOKUP(P493,'7 лет'!$U$5:$V$79,2),IF((C493=8),VLOOKUP(P493,'8 лет'!$U$5:$V$79,2),IF((C493=9),VLOOKUP(P493,'9 лет'!$U$5:$V$79,2),IF((C493=10),VLOOKUP(P493,'10 лет'!$U$5:$V$79,2),IF((C493=11),VLOOKUP(P493,'11 лет'!$U$5:$V$79,2),IF((C493=12),VLOOKUP(P493,'12 лет'!$Y$5:$Z$79,2),IF((C493=13),VLOOKUP(P493,'13 лет'!$Y$5:$Z$79,2),IF((C493=14),VLOOKUP(P493,'14 лет'!$Y$5:$Z$79,2),IF((C493=15),VLOOKUP(P493,'15 лет'!$Y$5:$Z$79,2),IF((C493=16),VLOOKUP(P493,'16 лет'!$Y$5:$Z$79,2),IF((C493=17),VLOOKUP(P493,'17 лет'!$Y$5:$Z$79,2))))))))))))</f>
        <v>35</v>
      </c>
      <c r="R493" s="27"/>
      <c r="S493" s="16">
        <f>IF((C493&lt;=7),VLOOKUP(R493,'7 лет'!$W$5:$X$79,2),IF((C493=8),VLOOKUP(R493,'8 лет'!$W$5:$X$79,2),IF((C493=9),VLOOKUP(R493,'9 лет'!$W$5:$X$79,2),IF((C493=10),VLOOKUP(R493,'10 лет'!$W$5:$X$79,2),IF((C493=11),VLOOKUP(R493,'11 лет'!$W$5:$X$79,2),IF((C493=12),VLOOKUP(R493,'12 лет'!$AA$5:$AB$79,2),IF((C493=13),VLOOKUP(R493,'13 лет'!$AA$5:$AB$79,2),IF((C493=14),VLOOKUP(R493,'14 лет'!$AA$5:$AB$79,2),IF((C493=15),VLOOKUP(R493,'15 лет'!$AA$5:$AB$79,2),IF((C493=16),VLOOKUP(R493,'16 лет'!$AA$5:$AB$79,2),IF((C493=17),VLOOKUP(R493,'17 лет'!$AA$5:$AB$79,2))))))))))))</f>
        <v>0</v>
      </c>
      <c r="T493" s="13">
        <f>SUM(E493+G493+I493+K493+M493+O493+Q493+S493)</f>
        <v>35</v>
      </c>
      <c r="U493" s="4">
        <f>'Личное первенство девушки'!U53</f>
        <v>28</v>
      </c>
      <c r="V493" s="109"/>
      <c r="W493" s="99"/>
      <c r="X493" t="str">
        <f>P482</f>
        <v>Субъект РФ 14</v>
      </c>
    </row>
    <row r="494" spans="1:24" ht="18.75">
      <c r="A494" s="27">
        <v>3</v>
      </c>
      <c r="B494" s="78"/>
      <c r="C494" s="27"/>
      <c r="D494" s="27"/>
      <c r="E494" s="16">
        <f>IF((C494&lt;=7),VLOOKUP(D494,'7 лет'!$M$5:$N$78,2),IF((C494=8),VLOOKUP(D494,'8 лет'!$M$5:$N$78,2),IF((C494=9),VLOOKUP(D494,'9 лет'!$M$5:$N$78,2),IF((C494=10),VLOOKUP(D494,'10 лет'!$M$5:$N$78,2),IF((C494=11),VLOOKUP(D494,'11 лет'!$M$5:$N$78,2),IF((C494=12),VLOOKUP(D494,'12 лет'!$O$5:$P$78,2),IF((C494=13),VLOOKUP(D494,'13 лет'!$O$5:$P$78,2),IF((C494=14),VLOOKUP(D494,'14 лет'!$O$5:$P$78,2),IF((C494=15),VLOOKUP(D494,'15 лет'!$O$5:$P$78,2),IF((C494=16),VLOOKUP(D494,'16 лет'!$O$5:$P$78,2),IF((C494=17),VLOOKUP(D494,'17 лет'!$O$5:$P$78,2))))))))))))</f>
        <v>0</v>
      </c>
      <c r="F494" s="27"/>
      <c r="G494" s="16">
        <f>IF((C494&lt;=7),VLOOKUP(F494,'7 лет'!$O$5:$P$79,2),IF((C494=8),VLOOKUP(F494,'8 лет'!$O$5:$P$79,2),IF((C494=9),VLOOKUP(F494,'9 лет'!$O$5:$P$79,2),IF((C494=10),VLOOKUP(F494,'10 лет'!$O$5:$P$79,2),IF((C494=11),VLOOKUP(F494,'11 лет'!$O$5:$P$79,2),IF((C494=12),VLOOKUP(F494,'12 лет'!$Q$5:$R$79,2),IF((C494=13),VLOOKUP(F494,'13 лет'!$Q$5:$R$79,2),IF((C494=14),VLOOKUP(F494,'14 лет'!$Q$5:$R$79,2),IF((C494=15),VLOOKUP(F494,'15 лет'!$Q$5:$R$79,2),IF((C494=16),VLOOKUP(F494,'16 лет'!$Q$5:$R$79,2),IF((C494=17),VLOOKUP(F494,'17 лет'!$Q$5:$R$79,2))))))))))))</f>
        <v>0</v>
      </c>
      <c r="H494" s="27"/>
      <c r="I494" s="16">
        <f>IF((C494&lt;=7),VLOOKUP(H494,'7 лет'!$Q$5:$R$79,2),IF((C494=8),VLOOKUP(H494,'8 лет'!$Q$5:$R$79,2),IF((C494=9),VLOOKUP(H494,'9 лет'!$Q$5:$R$79,2),IF((C494=10),VLOOKUP(H494,'10 лет'!$Q$5:$R$79,2),IF((C494=11),VLOOKUP(H494,'11 лет'!$Q$5:$R$79,2),IF((C494=12),VLOOKUP(H494,'12 лет'!$S$5:$T$79,2),IF((C494=13),VLOOKUP(H494,'13 лет'!$S$5:$T$79,2),IF((C494=14),VLOOKUP(H494,'14 лет'!$S$5:$T$79,2),IF((C494=15),VLOOKUP(H494,'15 лет'!$S$5:$T$79,2),IF((C494=16),VLOOKUP(H494,'16 лет'!$S$5:$T$79,2),IF((C494=17),VLOOKUP(H494,'17 лет'!$S$5:$T$79,2))))))))))))</f>
        <v>0</v>
      </c>
      <c r="J494" s="27"/>
      <c r="K494" s="16">
        <f>IF((C494&lt;=7),VLOOKUP(J494,'7 лет'!$S$5:$T$79,2),IF((C494=8),VLOOKUP(J494,'8 лет'!$S$5:$T$79,2),IF((C494=9),VLOOKUP(J494,'9 лет'!$S$5:$T$79,2),IF((C494=10),VLOOKUP(J494,'10 лет'!$S$5:$T$79,2),IF((C494=11),VLOOKUP(J494,'11 лет'!$S$5:$T$79,2),IF((C494=12),VLOOKUP(J494,'12 лет'!$U$5:$V$79,2),IF((C494=13),VLOOKUP(J494,'13 лет'!$U$5:$V$79,2),IF((C494=14),VLOOKUP(J494,'14 лет'!$U$5:$V$79,2),IF(C494&gt;=15,"0")))))))))</f>
        <v>0</v>
      </c>
      <c r="L494" s="27"/>
      <c r="M494" s="16" t="str">
        <f>IF((C494=12),VLOOKUP(L494,'12 лет'!$W$5:$X$85,2),IF((C494=13),VLOOKUP(L494,'13 лет'!$W$5:$X$84,2),IF((C494=14),VLOOKUP(L494,'14 лет'!$W$5:$X$82,2),IF((C494=15),VLOOKUP(L494,'15 лет'!$U$5:$V$82,2),IF((C494=16),VLOOKUP(L494,'16 лет'!$U$5:$V$78,2),IF((C494=17),VLOOKUP(L494,'17 лет'!$U$5:$V$78,2),IF(C494&lt;12,"0")))))))</f>
        <v>0</v>
      </c>
      <c r="N494" s="27"/>
      <c r="O494" s="16" t="str">
        <f>IF((C494=15),VLOOKUP(N494,'15 лет'!$W$5:$X$115,2),IF((C494=16),VLOOKUP(N494,'16 лет'!$W$5:$X$113,2),IF((C494=17),VLOOKUP(N494,'17 лет'!$W$5:$X$113,2),IF(C494&lt;15,"0"))))</f>
        <v>0</v>
      </c>
      <c r="P494" s="11"/>
      <c r="Q494" s="16">
        <f>IF((C494&lt;=7),VLOOKUP(P494,'7 лет'!$U$5:$V$79,2),IF((C494=8),VLOOKUP(P494,'8 лет'!$U$5:$V$79,2),IF((C494=9),VLOOKUP(P494,'9 лет'!$U$5:$V$79,2),IF((C494=10),VLOOKUP(P494,'10 лет'!$U$5:$V$79,2),IF((C494=11),VLOOKUP(P494,'11 лет'!$U$5:$V$79,2),IF((C494=12),VLOOKUP(P494,'12 лет'!$Y$5:$Z$79,2),IF((C494=13),VLOOKUP(P494,'13 лет'!$Y$5:$Z$79,2),IF((C494=14),VLOOKUP(P494,'14 лет'!$Y$5:$Z$79,2),IF((C494=15),VLOOKUP(P494,'15 лет'!$Y$5:$Z$79,2),IF((C494=16),VLOOKUP(P494,'16 лет'!$Y$5:$Z$79,2),IF((C494=17),VLOOKUP(P494,'17 лет'!$Y$5:$Z$79,2))))))))))))</f>
        <v>35</v>
      </c>
      <c r="R494" s="27"/>
      <c r="S494" s="16">
        <f>IF((C494&lt;=7),VLOOKUP(R494,'7 лет'!$W$5:$X$79,2),IF((C494=8),VLOOKUP(R494,'8 лет'!$W$5:$X$79,2),IF((C494=9),VLOOKUP(R494,'9 лет'!$W$5:$X$79,2),IF((C494=10),VLOOKUP(R494,'10 лет'!$W$5:$X$79,2),IF((C494=11),VLOOKUP(R494,'11 лет'!$W$5:$X$79,2),IF((C494=12),VLOOKUP(R494,'12 лет'!$AA$5:$AB$79,2),IF((C494=13),VLOOKUP(R494,'13 лет'!$AA$5:$AB$79,2),IF((C494=14),VLOOKUP(R494,'14 лет'!$AA$5:$AB$79,2),IF((C494=15),VLOOKUP(R494,'15 лет'!$AA$5:$AB$79,2),IF((C494=16),VLOOKUP(R494,'16 лет'!$AA$5:$AB$79,2),IF((C494=17),VLOOKUP(R494,'17 лет'!$AA$5:$AB$79,2))))))))))))</f>
        <v>0</v>
      </c>
      <c r="T494" s="13">
        <f>SUM(E494+G494+I494+K494+M494+O494+Q494+S494)</f>
        <v>35</v>
      </c>
      <c r="U494" s="4">
        <f>'Личное первенство девушки'!U54</f>
        <v>28</v>
      </c>
      <c r="V494" s="109"/>
      <c r="W494" s="99"/>
      <c r="X494" t="str">
        <f>P482</f>
        <v>Субъект РФ 14</v>
      </c>
    </row>
    <row r="495" spans="1:24" ht="18.75">
      <c r="A495" s="111"/>
      <c r="B495" s="112"/>
      <c r="C495" s="112"/>
      <c r="D495" s="112"/>
      <c r="E495" s="112"/>
      <c r="F495" s="112"/>
      <c r="G495" s="112"/>
      <c r="H495" s="112"/>
      <c r="I495" s="112"/>
      <c r="J495" s="112"/>
      <c r="K495" s="112"/>
      <c r="L495" s="112"/>
      <c r="M495" s="112"/>
      <c r="N495" s="112"/>
      <c r="O495" s="112"/>
      <c r="P495" s="115" t="s">
        <v>286</v>
      </c>
      <c r="Q495" s="115"/>
      <c r="R495" s="115"/>
      <c r="S495" s="116"/>
      <c r="T495" s="113">
        <f ca="1">SUMPRODUCT(LARGE($T$492:$T$494,ROW(INDIRECT("T1:T"&amp;Z17))))</f>
        <v>70</v>
      </c>
      <c r="U495" s="114"/>
      <c r="V495" s="109"/>
      <c r="W495" s="99"/>
    </row>
    <row r="496" spans="1:24" ht="30" customHeight="1">
      <c r="A496" s="119"/>
      <c r="B496" s="120"/>
      <c r="C496" s="120"/>
      <c r="D496" s="120"/>
      <c r="E496" s="120"/>
      <c r="F496" s="120"/>
      <c r="G496" s="120"/>
      <c r="H496" s="120"/>
      <c r="I496" s="120"/>
      <c r="J496" s="120"/>
      <c r="K496" s="120"/>
      <c r="L496" s="120"/>
      <c r="M496" s="120"/>
      <c r="N496" s="120"/>
      <c r="O496" s="120"/>
      <c r="P496" s="118" t="s">
        <v>287</v>
      </c>
      <c r="Q496" s="118"/>
      <c r="R496" s="118"/>
      <c r="S496" s="118"/>
      <c r="T496" s="130">
        <f ca="1">SUM(T490+T495)</f>
        <v>170</v>
      </c>
      <c r="U496" s="131"/>
      <c r="V496" s="110"/>
      <c r="W496" s="100"/>
    </row>
    <row r="497" spans="1:23">
      <c r="A497" s="14"/>
      <c r="B497" s="14"/>
      <c r="C497" s="14"/>
      <c r="D497" s="14"/>
      <c r="E497" s="14"/>
      <c r="F497" s="14"/>
      <c r="G497" s="14"/>
      <c r="H497" s="14"/>
      <c r="I497" s="14"/>
      <c r="J497" s="14"/>
      <c r="K497" s="14"/>
      <c r="L497" s="14"/>
      <c r="M497" s="14"/>
      <c r="N497" s="14"/>
      <c r="O497" s="14"/>
      <c r="P497" s="14"/>
      <c r="Q497" s="14"/>
      <c r="R497" s="14"/>
      <c r="S497" s="14"/>
      <c r="T497" s="14"/>
    </row>
    <row r="498" spans="1:23">
      <c r="A498" s="15"/>
      <c r="C498" s="15"/>
      <c r="D498" s="15"/>
      <c r="E498" s="15"/>
      <c r="F498" s="15"/>
      <c r="G498" s="15"/>
      <c r="H498" s="15"/>
      <c r="I498" s="15"/>
      <c r="J498" s="15"/>
      <c r="K498" s="14"/>
      <c r="L498" s="14"/>
      <c r="M498" s="15"/>
      <c r="N498" s="15"/>
      <c r="O498" s="15"/>
      <c r="P498" s="15"/>
      <c r="Q498" s="15"/>
      <c r="R498" s="15"/>
      <c r="S498" s="15"/>
      <c r="T498" s="15"/>
    </row>
    <row r="499" spans="1:23">
      <c r="A499" s="15"/>
      <c r="C499" s="15"/>
      <c r="D499" s="15"/>
      <c r="E499" s="15"/>
      <c r="F499" s="15"/>
      <c r="G499" s="15"/>
      <c r="H499" s="15"/>
      <c r="I499" s="15"/>
      <c r="J499" s="15"/>
      <c r="K499" s="14"/>
      <c r="L499" s="14"/>
      <c r="M499" s="15"/>
      <c r="N499" s="15"/>
      <c r="O499" s="15"/>
      <c r="P499" s="15"/>
      <c r="Q499" s="15"/>
      <c r="R499" s="15"/>
      <c r="S499" s="15"/>
      <c r="T499" s="15"/>
    </row>
    <row r="500" spans="1:23" ht="16.5">
      <c r="A500" s="14"/>
      <c r="B500" s="79" t="s">
        <v>181</v>
      </c>
      <c r="C500" s="14"/>
      <c r="D500" s="14"/>
      <c r="E500" s="14"/>
      <c r="F500" s="14"/>
      <c r="G500" s="14"/>
      <c r="H500" s="14"/>
      <c r="I500" s="14"/>
      <c r="J500" s="14"/>
      <c r="K500" s="14"/>
      <c r="L500" s="14"/>
      <c r="M500" s="14"/>
      <c r="N500" s="14"/>
      <c r="O500" s="14"/>
      <c r="P500" s="14"/>
      <c r="Q500" s="14"/>
      <c r="R500" s="14"/>
      <c r="S500" s="14"/>
      <c r="T500" s="14"/>
    </row>
    <row r="501" spans="1:23">
      <c r="A501" s="14"/>
      <c r="B501" s="15"/>
      <c r="C501" s="15"/>
      <c r="D501" s="14"/>
      <c r="E501" s="14"/>
      <c r="F501" s="14"/>
      <c r="G501" s="14"/>
      <c r="H501" s="14"/>
      <c r="I501" s="14"/>
      <c r="J501" s="14"/>
      <c r="K501" s="14"/>
      <c r="L501" s="14"/>
      <c r="M501" s="14"/>
      <c r="N501" s="14"/>
      <c r="O501" s="14"/>
      <c r="P501" s="14"/>
      <c r="Q501" s="14"/>
      <c r="R501" s="14"/>
      <c r="S501" s="14"/>
      <c r="T501" s="14"/>
    </row>
    <row r="502" spans="1:23">
      <c r="A502" s="14"/>
      <c r="B502" s="14"/>
      <c r="C502" s="15"/>
      <c r="D502" s="14"/>
      <c r="E502" s="14"/>
      <c r="F502" s="14"/>
      <c r="G502" s="14"/>
      <c r="H502" s="14"/>
      <c r="I502" s="14"/>
      <c r="J502" s="14"/>
      <c r="K502" s="14"/>
      <c r="L502" s="14"/>
      <c r="M502" s="14"/>
      <c r="N502" s="14"/>
      <c r="O502" s="14"/>
      <c r="P502" s="14"/>
      <c r="Q502" s="14"/>
      <c r="R502" s="14"/>
      <c r="S502" s="14"/>
      <c r="T502" s="14"/>
    </row>
    <row r="503" spans="1:23" ht="16.5">
      <c r="A503" s="14"/>
      <c r="B503" s="79" t="s">
        <v>182</v>
      </c>
      <c r="C503" s="15"/>
      <c r="D503" s="14"/>
      <c r="E503" s="14"/>
      <c r="F503" s="14"/>
      <c r="G503" s="14"/>
      <c r="H503" s="14"/>
      <c r="I503" s="14"/>
      <c r="J503" s="14"/>
      <c r="K503" s="14"/>
      <c r="L503" s="14"/>
      <c r="M503" s="14"/>
      <c r="N503" s="14"/>
      <c r="O503" s="14"/>
      <c r="P503" s="14"/>
      <c r="Q503" s="14"/>
      <c r="R503" s="14"/>
      <c r="S503" s="14"/>
      <c r="T503" s="14"/>
    </row>
    <row r="505" spans="1:23" ht="18.75">
      <c r="A505" s="102" t="s">
        <v>991</v>
      </c>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row>
    <row r="506" spans="1:23" ht="18.75">
      <c r="A506" s="102" t="s">
        <v>990</v>
      </c>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row>
    <row r="508" spans="1:23">
      <c r="A508" s="103" t="s">
        <v>169</v>
      </c>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row>
    <row r="509" spans="1:23">
      <c r="A509" s="43"/>
      <c r="B509" s="43"/>
      <c r="C509" s="43"/>
      <c r="D509" s="43"/>
      <c r="E509" s="43"/>
      <c r="F509" s="43"/>
      <c r="G509" s="43"/>
      <c r="H509" s="43"/>
      <c r="I509" s="43"/>
      <c r="J509" s="43"/>
      <c r="K509" s="43"/>
      <c r="L509" s="43"/>
      <c r="M509" s="43"/>
      <c r="N509" s="43"/>
      <c r="O509" s="43"/>
      <c r="P509" s="43"/>
      <c r="Q509" s="43"/>
      <c r="R509" s="43"/>
      <c r="S509" s="43"/>
      <c r="T509" s="43"/>
      <c r="U509" s="43"/>
      <c r="V509" s="43"/>
      <c r="W509" s="43"/>
    </row>
    <row r="510" spans="1:23" ht="18.75">
      <c r="A510" s="104" t="s">
        <v>1005</v>
      </c>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row>
    <row r="511" spans="1:23" ht="18.75">
      <c r="A511" s="104" t="s">
        <v>989</v>
      </c>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row>
    <row r="512" spans="1:23" ht="18.75">
      <c r="A512" s="105" t="s">
        <v>1058</v>
      </c>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row>
    <row r="513" spans="1:24" ht="18.75">
      <c r="A513" s="50"/>
      <c r="B513" s="50"/>
      <c r="C513" s="50"/>
      <c r="D513" s="50"/>
      <c r="E513" s="50"/>
      <c r="F513" s="50"/>
      <c r="G513" s="50"/>
      <c r="H513" s="50"/>
      <c r="I513" s="50"/>
      <c r="J513" s="50"/>
      <c r="K513" s="50"/>
      <c r="L513" s="50"/>
      <c r="M513" s="50"/>
      <c r="N513" s="50"/>
      <c r="O513" s="50"/>
      <c r="P513" s="50"/>
      <c r="Q513" s="50"/>
      <c r="R513" s="50"/>
      <c r="S513" s="50"/>
      <c r="T513" s="50"/>
      <c r="U513" s="50"/>
      <c r="V513" s="50"/>
    </row>
    <row r="514" spans="1:24">
      <c r="A514" s="10"/>
      <c r="B514" s="10"/>
      <c r="C514" s="10"/>
      <c r="D514" s="10"/>
      <c r="E514" s="10"/>
      <c r="F514" s="10"/>
      <c r="G514" s="10"/>
      <c r="H514" s="10"/>
      <c r="I514" s="10"/>
      <c r="J514" s="10"/>
      <c r="K514" s="10"/>
      <c r="L514" s="10"/>
      <c r="M514" s="10"/>
      <c r="N514" s="10"/>
      <c r="O514" s="10"/>
      <c r="P514" s="10"/>
      <c r="Q514" s="10"/>
      <c r="R514" s="10"/>
      <c r="S514" s="10"/>
      <c r="T514" s="10"/>
    </row>
    <row r="515" spans="1:24" ht="18.75">
      <c r="A515" s="106" t="s">
        <v>992</v>
      </c>
      <c r="B515" s="106"/>
      <c r="C515" s="47"/>
      <c r="D515" s="47"/>
      <c r="E515" s="47"/>
      <c r="F515" s="47"/>
      <c r="G515" s="47"/>
      <c r="H515" s="47"/>
      <c r="I515" s="47"/>
      <c r="J515" s="47"/>
      <c r="K515" s="47"/>
      <c r="L515" s="47"/>
      <c r="M515" s="47"/>
      <c r="N515" s="47"/>
      <c r="O515" s="47"/>
      <c r="P515" s="47"/>
      <c r="Q515" s="47"/>
      <c r="R515" s="47"/>
      <c r="S515" s="47"/>
      <c r="T515" s="47"/>
    </row>
    <row r="516" spans="1:24" ht="18.75">
      <c r="A516" s="106" t="s">
        <v>993</v>
      </c>
      <c r="B516" s="106"/>
      <c r="C516" s="42"/>
      <c r="D516" s="42"/>
      <c r="E516" s="42"/>
      <c r="F516" s="42"/>
      <c r="G516" s="42"/>
      <c r="H516" s="42"/>
      <c r="I516" s="42"/>
      <c r="J516" s="42"/>
      <c r="K516" s="42"/>
      <c r="L516" s="42"/>
      <c r="M516" s="42"/>
      <c r="N516" s="42"/>
      <c r="O516" s="42"/>
      <c r="P516" s="42"/>
      <c r="Q516" s="42"/>
      <c r="R516" s="42"/>
      <c r="S516" s="42"/>
      <c r="T516" s="42"/>
    </row>
    <row r="517" spans="1:24" ht="18.75">
      <c r="A517" s="106"/>
      <c r="B517" s="106"/>
      <c r="D517" s="47"/>
      <c r="E517" s="47"/>
      <c r="F517" s="47"/>
      <c r="G517" s="47"/>
      <c r="H517" s="47"/>
      <c r="I517" s="47"/>
      <c r="J517" s="47"/>
      <c r="K517" s="47"/>
      <c r="L517" s="47"/>
      <c r="M517" s="47"/>
      <c r="N517" s="47"/>
      <c r="O517" s="47"/>
      <c r="P517" s="47"/>
      <c r="Q517" s="47"/>
      <c r="R517" s="47"/>
      <c r="S517" s="47"/>
      <c r="T517" s="47"/>
    </row>
    <row r="518" spans="1:24" ht="18.75">
      <c r="A518" s="107" t="s">
        <v>189</v>
      </c>
      <c r="B518" s="107"/>
      <c r="C518" s="107"/>
      <c r="D518" s="107"/>
      <c r="E518" s="107"/>
      <c r="F518" s="107"/>
      <c r="G518" s="107"/>
      <c r="H518" s="107"/>
      <c r="I518" s="107"/>
      <c r="J518" s="107"/>
      <c r="K518" s="107"/>
      <c r="L518" s="107"/>
      <c r="M518" s="107"/>
      <c r="N518" s="107"/>
      <c r="O518" s="107"/>
      <c r="P518" s="129" t="s">
        <v>299</v>
      </c>
      <c r="Q518" s="129"/>
      <c r="R518" s="129"/>
      <c r="S518" s="129"/>
      <c r="T518" s="129"/>
      <c r="U518" s="129"/>
      <c r="V518" s="129"/>
    </row>
    <row r="519" spans="1:24">
      <c r="A519" s="28"/>
      <c r="B519" s="28"/>
      <c r="C519" s="28"/>
      <c r="D519" s="28"/>
      <c r="E519" s="28"/>
      <c r="F519" s="28"/>
      <c r="G519" s="28"/>
      <c r="H519" s="28"/>
      <c r="I519" s="28"/>
      <c r="J519" s="28"/>
      <c r="K519" s="28"/>
      <c r="L519" s="28"/>
      <c r="M519" s="28"/>
      <c r="N519" s="28"/>
      <c r="O519" s="28"/>
      <c r="P519" s="28"/>
      <c r="Q519" s="28"/>
      <c r="R519" s="28"/>
      <c r="S519" s="28"/>
      <c r="T519" s="28"/>
    </row>
    <row r="520" spans="1:24" ht="24.75" customHeight="1">
      <c r="A520" s="117" t="s">
        <v>170</v>
      </c>
      <c r="B520" s="117"/>
      <c r="C520" s="117"/>
      <c r="D520" s="117"/>
      <c r="E520" s="117"/>
      <c r="F520" s="117"/>
      <c r="G520" s="117"/>
      <c r="H520" s="117"/>
      <c r="I520" s="117"/>
      <c r="J520" s="117"/>
      <c r="K520" s="117"/>
      <c r="L520" s="117"/>
      <c r="M520" s="117"/>
      <c r="N520" s="117"/>
      <c r="O520" s="117"/>
      <c r="P520" s="117"/>
      <c r="Q520" s="117"/>
      <c r="R520" s="117"/>
      <c r="S520" s="117"/>
      <c r="T520" s="126" t="s">
        <v>178</v>
      </c>
      <c r="U520" s="101" t="s">
        <v>284</v>
      </c>
      <c r="V520" s="101" t="s">
        <v>288</v>
      </c>
      <c r="W520" s="101" t="s">
        <v>1006</v>
      </c>
    </row>
    <row r="521" spans="1:24" ht="66" customHeight="1">
      <c r="A521" s="101" t="s">
        <v>171</v>
      </c>
      <c r="B521" s="117" t="s">
        <v>172</v>
      </c>
      <c r="C521" s="101" t="s">
        <v>173</v>
      </c>
      <c r="D521" s="101" t="s">
        <v>174</v>
      </c>
      <c r="E521" s="101"/>
      <c r="F521" s="101" t="s">
        <v>175</v>
      </c>
      <c r="G521" s="101"/>
      <c r="H521" s="101" t="s">
        <v>176</v>
      </c>
      <c r="I521" s="101"/>
      <c r="J521" s="101" t="s">
        <v>994</v>
      </c>
      <c r="K521" s="101"/>
      <c r="L521" s="175" t="s">
        <v>995</v>
      </c>
      <c r="M521" s="176"/>
      <c r="N521" s="175" t="s">
        <v>996</v>
      </c>
      <c r="O521" s="176"/>
      <c r="P521" s="101" t="s">
        <v>7</v>
      </c>
      <c r="Q521" s="101"/>
      <c r="R521" s="101" t="s">
        <v>177</v>
      </c>
      <c r="S521" s="101"/>
      <c r="T521" s="127"/>
      <c r="U521" s="101"/>
      <c r="V521" s="101"/>
      <c r="W521" s="101"/>
    </row>
    <row r="522" spans="1:24" ht="16.5">
      <c r="A522" s="101"/>
      <c r="B522" s="117"/>
      <c r="C522" s="101"/>
      <c r="D522" s="49" t="s">
        <v>179</v>
      </c>
      <c r="E522" s="51" t="s">
        <v>3</v>
      </c>
      <c r="F522" s="49" t="s">
        <v>179</v>
      </c>
      <c r="G522" s="51" t="s">
        <v>3</v>
      </c>
      <c r="H522" s="49" t="s">
        <v>179</v>
      </c>
      <c r="I522" s="51" t="s">
        <v>3</v>
      </c>
      <c r="J522" s="49" t="s">
        <v>179</v>
      </c>
      <c r="K522" s="51" t="s">
        <v>3</v>
      </c>
      <c r="L522" s="49" t="s">
        <v>179</v>
      </c>
      <c r="M522" s="51" t="s">
        <v>3</v>
      </c>
      <c r="N522" s="49" t="s">
        <v>179</v>
      </c>
      <c r="O522" s="51" t="s">
        <v>3</v>
      </c>
      <c r="P522" s="49" t="s">
        <v>179</v>
      </c>
      <c r="Q522" s="51" t="s">
        <v>3</v>
      </c>
      <c r="R522" s="49" t="s">
        <v>179</v>
      </c>
      <c r="S522" s="51" t="s">
        <v>3</v>
      </c>
      <c r="T522" s="128"/>
      <c r="U522" s="101"/>
      <c r="V522" s="101"/>
      <c r="W522" s="101"/>
    </row>
    <row r="523" spans="1:24" ht="18.75">
      <c r="A523" s="27">
        <v>1</v>
      </c>
      <c r="B523" s="77"/>
      <c r="C523" s="27"/>
      <c r="D523" s="27"/>
      <c r="E523" s="16">
        <f>IF((C523&lt;=7),VLOOKUP(D523,'7 лет'!$A$5:$B$78,2),IF((C523=8),VLOOKUP(D523,'8 лет'!$A$5:$B$78,2),IF((C523=9),VLOOKUP(D523,'9 лет'!$A$5:$B$78,2),IF((C523=10),VLOOKUP(D523,'10 лет'!$A$5:$B$78,2),IF((C523=11),VLOOKUP(D523,'11 лет'!$A$5:$B$78,2),IF((C523=12),VLOOKUP(D523,'12 лет'!$A$5:$B$78,2),IF((C523=13),VLOOKUP(D523,'13 лет'!$A$5:$B$78,2),IF((C523=14),VLOOKUP(D523,'14 лет'!$A$5:$B$78,2),IF((C523=15),VLOOKUP(D523,'15 лет'!$A$5:$B$78,2),IF((C523=16),VLOOKUP(D523,'16 лет'!$A$5:$B$78,2),IF((C523=17),VLOOKUP(D523,'17 лет'!$A$5:$B$78,2))))))))))))</f>
        <v>0</v>
      </c>
      <c r="F523" s="27"/>
      <c r="G523" s="16">
        <f>IF((C523&lt;=7),VLOOKUP(F523,'7 лет'!$C$5:$D$79,2),IF((C523=8),VLOOKUP(F523,'8 лет'!$C$5:$D$79,2),IF((C523=9),VLOOKUP(F523,'9 лет'!$C$5:$D$79,2),IF((C523=10),VLOOKUP(F523,'10 лет'!$C$5:$D$79,2),IF((C523=11),VLOOKUP(F523,'11 лет'!$C$5:$D$79,2),IF((C523=12),VLOOKUP(F523,'12 лет'!$C$5:$D$79,2),IF((C523=13),VLOOKUP(F523,'13 лет'!$C$5:$D$79,2),IF((C523=14),VLOOKUP(F523,'14 лет'!$C$5:$D$79,2),IF((C523=15),VLOOKUP(F523,'15 лет'!$C$5:$D$79,2),IF((C523=16),VLOOKUP(F523,'16 лет'!$C$5:$D$79,2),IF((C523=17),VLOOKUP(F523,'17 лет'!$C$5:$D$79,2))))))))))))</f>
        <v>0</v>
      </c>
      <c r="H523" s="27"/>
      <c r="I523" s="16">
        <f>IF((C523&lt;=7),VLOOKUP(H523,'7 лет'!$E$5:$F$79,2),IF((C523=8),VLOOKUP(H523,'8 лет'!$E$5:$F$79,2),IF((C523=9),VLOOKUP(H523,'9 лет'!$E$5:$F$79,2),IF((C523=10),VLOOKUP(H523,'10 лет'!$E$5:$F$79,2),IF((C523=11),VLOOKUP(H523,'11 лет'!$E$5:$F$79,2),IF((C523=12),VLOOKUP(H523,'12 лет'!$E$5:$F$79,2),IF((C523=13),VLOOKUP(H523,'13 лет'!$E$5:$F$79,2),IF((C523=14),VLOOKUP(H523,'14 лет'!$E$5:$F$79,2),IF((C523=15),VLOOKUP(H523,'15 лет'!$E$5:$F$79,2),IF((C523=16),VLOOKUP(H523,'16 лет'!$E$5:$F$79,2),IF((C523=17),VLOOKUP(H523,'17 лет'!$E$5:$F$79,2))))))))))))</f>
        <v>0</v>
      </c>
      <c r="J523" s="27"/>
      <c r="K523" s="16">
        <f>IF((C523&lt;=7),VLOOKUP(J523,'7 лет'!$G$5:$H$79,2),IF((C523=8),VLOOKUP(J523,'8 лет'!$G$5:$H$79,2),IF((C523=9),VLOOKUP(J523,'9 лет'!$G$5:$H$79,2),IF((C523=10),VLOOKUP(J523,'10 лет'!$G$5:$H$79,2),IF((C523=11),VLOOKUP(J523,'11 лет'!$G$5:$H$79,2),IF((C523=12),VLOOKUP(J523,'12 лет'!$G$5:$H$79,2),IF((C523=13),VLOOKUP(J523,'13 лет'!$G$5:$H$79,2),IF((C523=14),VLOOKUP(J523,'14 лет'!$G$5:$H$79,2),IF(C523&gt;=15,"0")))))))))</f>
        <v>0</v>
      </c>
      <c r="L523" s="27"/>
      <c r="M523" s="16" t="str">
        <f>IF((C523=12),VLOOKUP(L523,'12 лет'!$I$5:$J$81,2),IF((C523=13),VLOOKUP(L523,'13 лет'!$I$5:$J$81,2),IF((C523=14),VLOOKUP(L523,'14 лет'!$I$5:$J$80,2),IF((C523=15),VLOOKUP(L523,'15 лет'!$G$5:$H$82,2),IF((C523=16),VLOOKUP(L523,'16 лет'!$G$5:$H$81,2),IF((C523=17),VLOOKUP(L523,'17 лет'!$G$5:$H$81,2),IF(C523&lt;12,"0")))))))</f>
        <v>0</v>
      </c>
      <c r="N523" s="27"/>
      <c r="O523" s="16" t="str">
        <f>IF((C523=15),VLOOKUP(N523,'15 лет'!$I$5:$J$100,2),IF((C523=16),VLOOKUP(N523,'16 лет'!$I$5:$J$94,2),IF((C523=17),VLOOKUP(N523,'17 лет'!$I$5:$J$97,2),IF(C523&lt;15,"0"))))</f>
        <v>0</v>
      </c>
      <c r="P523" s="11"/>
      <c r="Q523" s="16">
        <f>IF((C523&lt;=7),VLOOKUP(P523,'7 лет'!$I$5:$J$79,2),IF((C523=8),VLOOKUP(P523,'8 лет'!$I$5:$J$79,2),IF((C523=9),VLOOKUP(P523,'9 лет'!$I$5:$J$79,2),IF((C523=10),VLOOKUP(P523,'10 лет'!$I$5:$J$79,2),IF((C523=11),VLOOKUP(P523,'11 лет'!$I$5:$J$79,2),IF((C523=12),VLOOKUP(P523,'12 лет'!$K$5:$L$79,2),IF((C523=13),VLOOKUP(P523,'13 лет'!$K$5:$L$79,2),IF((C523=14),VLOOKUP(P523,'14 лет'!$K$5:$L$79,2),IF((C523=15),VLOOKUP(P523,'15 лет'!$K$5:$L$79,2),IF((C523=16),VLOOKUP(P523,'16 лет'!$K$5:$L$79,2),IF((C523=17),VLOOKUP(P523,'17 лет'!$K$5:$L$79,2),)))))))))))</f>
        <v>50</v>
      </c>
      <c r="R523" s="27"/>
      <c r="S523" s="16">
        <f>IF((C523&lt;=7),VLOOKUP(R523,'7 лет'!$K$5:$L$79,2),IF((C523=8),VLOOKUP(R523,'8 лет'!$K$5:$L$79,2),IF((C523=9),VLOOKUP(R523,'9 лет'!$K$5:$L$79,2),IF((C523=10),VLOOKUP(R523,'10 лет'!$K$5:$L$79,2),IF((C523=11),VLOOKUP(R523,'11 лет'!$K$5:$L$79,2),IF((C523=12),VLOOKUP(R523,'12 лет'!$M$5:$N$79,2),IF((C523=13),VLOOKUP(R523,'13 лет'!$M$5:$N$79,2),IF((C523=14),VLOOKUP(R523,'14 лет'!$M$5:$N$79,2),IF((C523=15),VLOOKUP(R523,'15 лет'!$M$5:$N$79,2),IF((C523=16),VLOOKUP(R523,'16 лет'!$M$5:$N$79,2),IF((C523=17),VLOOKUP(R523,'17 лет'!$M$5:$N$79,2))))))))))))</f>
        <v>0</v>
      </c>
      <c r="T523" s="12">
        <f>SUM(E523+G523+I523+K523+M523+O523+Q523+S523)</f>
        <v>50</v>
      </c>
      <c r="U523" s="4">
        <f>'Личное первенство юноши'!U55</f>
        <v>28</v>
      </c>
      <c r="V523" s="108">
        <f ca="1">'Командный зачет'!G24</f>
        <v>10</v>
      </c>
      <c r="W523" s="98">
        <f ca="1">SUM(V523*2)</f>
        <v>20</v>
      </c>
      <c r="X523" t="str">
        <f>P518</f>
        <v>Субъект РФ 15</v>
      </c>
    </row>
    <row r="524" spans="1:24" ht="18.75">
      <c r="A524" s="27">
        <v>2</v>
      </c>
      <c r="B524" s="77"/>
      <c r="C524" s="27"/>
      <c r="D524" s="27"/>
      <c r="E524" s="16">
        <f>IF((C524&lt;=7),VLOOKUP(D524,'7 лет'!$A$5:$B$78,2),IF((C524=8),VLOOKUP(D524,'8 лет'!$A$5:$B$78,2),IF((C524=9),VLOOKUP(D524,'9 лет'!$A$5:$B$78,2),IF((C524=10),VLOOKUP(D524,'10 лет'!$A$5:$B$78,2),IF((C524=11),VLOOKUP(D524,'11 лет'!$A$5:$B$78,2),IF((C524=12),VLOOKUP(D524,'12 лет'!$A$5:$B$78,2),IF((C524=13),VLOOKUP(D524,'13 лет'!$A$5:$B$78,2),IF((C524=14),VLOOKUP(D524,'14 лет'!$A$5:$B$78,2),IF((C524=15),VLOOKUP(D524,'15 лет'!$A$5:$B$78,2),IF((C524=16),VLOOKUP(D524,'16 лет'!$A$5:$B$78,2),IF((C524=17),VLOOKUP(D524,'17 лет'!$A$5:$B$78,2))))))))))))</f>
        <v>0</v>
      </c>
      <c r="F524" s="27"/>
      <c r="G524" s="16">
        <f>IF((C524&lt;=7),VLOOKUP(F524,'7 лет'!$C$5:$D$79,2),IF((C524=8),VLOOKUP(F524,'8 лет'!$C$5:$D$79,2),IF((C524=9),VLOOKUP(F524,'9 лет'!$C$5:$D$79,2),IF((C524=10),VLOOKUP(F524,'10 лет'!$C$5:$D$79,2),IF((C524=11),VLOOKUP(F524,'11 лет'!$C$5:$D$79,2),IF((C524=12),VLOOKUP(F524,'12 лет'!$C$5:$D$79,2),IF((C524=13),VLOOKUP(F524,'13 лет'!$C$5:$D$79,2),IF((C524=14),VLOOKUP(F524,'14 лет'!$C$5:$D$79,2),IF((C524=15),VLOOKUP(F524,'15 лет'!$C$5:$D$79,2),IF((C524=16),VLOOKUP(F524,'16 лет'!$C$5:$D$79,2),IF((C524=17),VLOOKUP(F524,'17 лет'!$C$5:$D$79,2))))))))))))</f>
        <v>0</v>
      </c>
      <c r="H524" s="27"/>
      <c r="I524" s="16">
        <f>IF((C524&lt;=7),VLOOKUP(H524,'7 лет'!$E$5:$F$79,2),IF((C524=8),VLOOKUP(H524,'8 лет'!$E$5:$F$79,2),IF((C524=9),VLOOKUP(H524,'9 лет'!$E$5:$F$79,2),IF((C524=10),VLOOKUP(H524,'10 лет'!$E$5:$F$79,2),IF((C524=11),VLOOKUP(H524,'11 лет'!$E$5:$F$79,2),IF((C524=12),VLOOKUP(H524,'12 лет'!$E$5:$F$79,2),IF((C524=13),VLOOKUP(H524,'13 лет'!$E$5:$F$79,2),IF((C524=14),VLOOKUP(H524,'14 лет'!$E$5:$F$79,2),IF((C524=15),VLOOKUP(H524,'15 лет'!$E$5:$F$79,2),IF((C524=16),VLOOKUP(H524,'16 лет'!$E$5:$F$79,2),IF((C524=17),VLOOKUP(H524,'17 лет'!$E$5:$F$79,2))))))))))))</f>
        <v>0</v>
      </c>
      <c r="J524" s="27"/>
      <c r="K524" s="16">
        <f>IF((C524&lt;=7),VLOOKUP(J524,'7 лет'!$G$5:$H$79,2),IF((C524=8),VLOOKUP(J524,'8 лет'!$G$5:$H$79,2),IF((C524=9),VLOOKUP(J524,'9 лет'!$G$5:$H$79,2),IF((C524=10),VLOOKUP(J524,'10 лет'!$G$5:$H$79,2),IF((C524=11),VLOOKUP(J524,'11 лет'!$G$5:$H$79,2),IF((C524=12),VLOOKUP(J524,'12 лет'!$G$5:$H$79,2),IF((C524=13),VLOOKUP(J524,'13 лет'!$G$5:$H$79,2),IF((C524=14),VLOOKUP(J524,'14 лет'!$G$5:$H$79,2),IF(C524&gt;=15,"0")))))))))</f>
        <v>0</v>
      </c>
      <c r="L524" s="27"/>
      <c r="M524" s="16" t="str">
        <f>IF((C524=12),VLOOKUP(L524,'12 лет'!$I$5:$J$81,2),IF((C524=13),VLOOKUP(L524,'13 лет'!$I$5:$J$81,2),IF((C524=14),VLOOKUP(L524,'14 лет'!$I$5:$J$80,2),IF((C524=15),VLOOKUP(L524,'15 лет'!$G$5:$H$82,2),IF((C524=16),VLOOKUP(L524,'16 лет'!$G$5:$H$81,2),IF((C524=17),VLOOKUP(L524,'17 лет'!$G$5:$H$81,2),IF(C524&lt;12,"0")))))))</f>
        <v>0</v>
      </c>
      <c r="N524" s="27"/>
      <c r="O524" s="16" t="str">
        <f>IF((C524=15),VLOOKUP(N524,'15 лет'!$I$5:$J$100,2),IF((C524=16),VLOOKUP(N524,'16 лет'!$I$5:$J$94,2),IF((C524=17),VLOOKUP(N524,'17 лет'!$I$5:$J$97,2),IF(C524&lt;15,"0"))))</f>
        <v>0</v>
      </c>
      <c r="P524" s="11"/>
      <c r="Q524" s="16">
        <f>IF((C524&lt;=7),VLOOKUP(P524,'7 лет'!$I$5:$J$79,2),IF((C524=8),VLOOKUP(P524,'8 лет'!$I$5:$J$79,2),IF((C524=9),VLOOKUP(P524,'9 лет'!$I$5:$J$79,2),IF((C524=10),VLOOKUP(P524,'10 лет'!$I$5:$J$79,2),IF((C524=11),VLOOKUP(P524,'11 лет'!$I$5:$J$79,2),IF((C524=12),VLOOKUP(P524,'12 лет'!$K$5:$L$79,2),IF((C524=13),VLOOKUP(P524,'13 лет'!$K$5:$L$79,2),IF((C524=14),VLOOKUP(P524,'14 лет'!$K$5:$L$79,2),IF((C524=15),VLOOKUP(P524,'15 лет'!$K$5:$L$79,2),IF((C524=16),VLOOKUP(P524,'16 лет'!$K$5:$L$79,2),IF((C524=17),VLOOKUP(P524,'17 лет'!$K$5:$L$79,2),)))))))))))</f>
        <v>50</v>
      </c>
      <c r="R524" s="27"/>
      <c r="S524" s="16">
        <f>IF((C524&lt;=7),VLOOKUP(R524,'7 лет'!$K$5:$L$79,2),IF((C524=8),VLOOKUP(R524,'8 лет'!$K$5:$L$79,2),IF((C524=9),VLOOKUP(R524,'9 лет'!$K$5:$L$79,2),IF((C524=10),VLOOKUP(R524,'10 лет'!$K$5:$L$79,2),IF((C524=11),VLOOKUP(R524,'11 лет'!$K$5:$L$79,2),IF((C524=12),VLOOKUP(R524,'12 лет'!$M$5:$N$79,2),IF((C524=13),VLOOKUP(R524,'13 лет'!$M$5:$N$79,2),IF((C524=14),VLOOKUP(R524,'14 лет'!$M$5:$N$79,2),IF((C524=15),VLOOKUP(R524,'15 лет'!$M$5:$N$79,2),IF((C524=16),VLOOKUP(R524,'16 лет'!$M$5:$N$79,2),IF((C524=17),VLOOKUP(R524,'17 лет'!$M$5:$N$79,2))))))))))))</f>
        <v>0</v>
      </c>
      <c r="T524" s="12">
        <f>SUM(E524+G524+I524+K524+M524+O524+Q524+S524)</f>
        <v>50</v>
      </c>
      <c r="U524" s="4">
        <f>'Личное первенство юноши'!U56</f>
        <v>28</v>
      </c>
      <c r="V524" s="109"/>
      <c r="W524" s="99"/>
      <c r="X524" t="str">
        <f>P518</f>
        <v>Субъект РФ 15</v>
      </c>
    </row>
    <row r="525" spans="1:24" ht="18.75">
      <c r="A525" s="27">
        <v>3</v>
      </c>
      <c r="B525" s="77"/>
      <c r="C525" s="27"/>
      <c r="D525" s="27"/>
      <c r="E525" s="16">
        <f>IF((C525&lt;=7),VLOOKUP(D525,'7 лет'!$A$5:$B$78,2),IF((C525=8),VLOOKUP(D525,'8 лет'!$A$5:$B$78,2),IF((C525=9),VLOOKUP(D525,'9 лет'!$A$5:$B$78,2),IF((C525=10),VLOOKUP(D525,'10 лет'!$A$5:$B$78,2),IF((C525=11),VLOOKUP(D525,'11 лет'!$A$5:$B$78,2),IF((C525=12),VLOOKUP(D525,'12 лет'!$A$5:$B$78,2),IF((C525=13),VLOOKUP(D525,'13 лет'!$A$5:$B$78,2),IF((C525=14),VLOOKUP(D525,'14 лет'!$A$5:$B$78,2),IF((C525=15),VLOOKUP(D525,'15 лет'!$A$5:$B$78,2),IF((C525=16),VLOOKUP(D525,'16 лет'!$A$5:$B$78,2),IF((C525=17),VLOOKUP(D525,'17 лет'!$A$5:$B$78,2))))))))))))</f>
        <v>0</v>
      </c>
      <c r="F525" s="27"/>
      <c r="G525" s="16">
        <f>IF((C525&lt;=7),VLOOKUP(F525,'7 лет'!$C$5:$D$79,2),IF((C525=8),VLOOKUP(F525,'8 лет'!$C$5:$D$79,2),IF((C525=9),VLOOKUP(F525,'9 лет'!$C$5:$D$79,2),IF((C525=10),VLOOKUP(F525,'10 лет'!$C$5:$D$79,2),IF((C525=11),VLOOKUP(F525,'11 лет'!$C$5:$D$79,2),IF((C525=12),VLOOKUP(F525,'12 лет'!$C$5:$D$79,2),IF((C525=13),VLOOKUP(F525,'13 лет'!$C$5:$D$79,2),IF((C525=14),VLOOKUP(F525,'14 лет'!$C$5:$D$79,2),IF((C525=15),VLOOKUP(F525,'15 лет'!$C$5:$D$79,2),IF((C525=16),VLOOKUP(F525,'16 лет'!$C$5:$D$79,2),IF((C525=17),VLOOKUP(F525,'17 лет'!$C$5:$D$79,2))))))))))))</f>
        <v>0</v>
      </c>
      <c r="H525" s="27"/>
      <c r="I525" s="16">
        <f>IF((C525&lt;=7),VLOOKUP(H525,'7 лет'!$E$5:$F$79,2),IF((C525=8),VLOOKUP(H525,'8 лет'!$E$5:$F$79,2),IF((C525=9),VLOOKUP(H525,'9 лет'!$E$5:$F$79,2),IF((C525=10),VLOOKUP(H525,'10 лет'!$E$5:$F$79,2),IF((C525=11),VLOOKUP(H525,'11 лет'!$E$5:$F$79,2),IF((C525=12),VLOOKUP(H525,'12 лет'!$E$5:$F$79,2),IF((C525=13),VLOOKUP(H525,'13 лет'!$E$5:$F$79,2),IF((C525=14),VLOOKUP(H525,'14 лет'!$E$5:$F$79,2),IF((C525=15),VLOOKUP(H525,'15 лет'!$E$5:$F$79,2),IF((C525=16),VLOOKUP(H525,'16 лет'!$E$5:$F$79,2),IF((C525=17),VLOOKUP(H525,'17 лет'!$E$5:$F$79,2))))))))))))</f>
        <v>0</v>
      </c>
      <c r="J525" s="27"/>
      <c r="K525" s="16">
        <f>IF((C525&lt;=7),VLOOKUP(J525,'7 лет'!$G$5:$H$79,2),IF((C525=8),VLOOKUP(J525,'8 лет'!$G$5:$H$79,2),IF((C525=9),VLOOKUP(J525,'9 лет'!$G$5:$H$79,2),IF((C525=10),VLOOKUP(J525,'10 лет'!$G$5:$H$79,2),IF((C525=11),VLOOKUP(J525,'11 лет'!$G$5:$H$79,2),IF((C525=12),VLOOKUP(J525,'12 лет'!$G$5:$H$79,2),IF((C525=13),VLOOKUP(J525,'13 лет'!$G$5:$H$79,2),IF((C525=14),VLOOKUP(J525,'14 лет'!$G$5:$H$79,2),IF(C525&gt;=15,"0")))))))))</f>
        <v>0</v>
      </c>
      <c r="L525" s="27"/>
      <c r="M525" s="16" t="str">
        <f>IF((C525=12),VLOOKUP(L525,'12 лет'!$I$5:$J$81,2),IF((C525=13),VLOOKUP(L525,'13 лет'!$I$5:$J$81,2),IF((C525=14),VLOOKUP(L525,'14 лет'!$I$5:$J$80,2),IF((C525=15),VLOOKUP(L525,'15 лет'!$G$5:$H$82,2),IF((C525=16),VLOOKUP(L525,'16 лет'!$G$5:$H$81,2),IF((C525=17),VLOOKUP(L525,'17 лет'!$G$5:$H$81,2),IF(C525&lt;12,"0")))))))</f>
        <v>0</v>
      </c>
      <c r="N525" s="27"/>
      <c r="O525" s="16" t="str">
        <f>IF((C525=15),VLOOKUP(N525,'15 лет'!$I$5:$J$100,2),IF((C525=16),VLOOKUP(N525,'16 лет'!$I$5:$J$94,2),IF((C525=17),VLOOKUP(N525,'17 лет'!$I$5:$J$97,2),IF(C525&lt;15,"0"))))</f>
        <v>0</v>
      </c>
      <c r="P525" s="11"/>
      <c r="Q525" s="16">
        <f>IF((C525&lt;=7),VLOOKUP(P525,'7 лет'!$I$5:$J$79,2),IF((C525=8),VLOOKUP(P525,'8 лет'!$I$5:$J$79,2),IF((C525=9),VLOOKUP(P525,'9 лет'!$I$5:$J$79,2),IF((C525=10),VLOOKUP(P525,'10 лет'!$I$5:$J$79,2),IF((C525=11),VLOOKUP(P525,'11 лет'!$I$5:$J$79,2),IF((C525=12),VLOOKUP(P525,'12 лет'!$K$5:$L$79,2),IF((C525=13),VLOOKUP(P525,'13 лет'!$K$5:$L$79,2),IF((C525=14),VLOOKUP(P525,'14 лет'!$K$5:$L$79,2),IF((C525=15),VLOOKUP(P525,'15 лет'!$K$5:$L$79,2),IF((C525=16),VLOOKUP(P525,'16 лет'!$K$5:$L$79,2),IF((C525=17),VLOOKUP(P525,'17 лет'!$K$5:$L$79,2),)))))))))))</f>
        <v>50</v>
      </c>
      <c r="R525" s="27"/>
      <c r="S525" s="16">
        <f>IF((C525&lt;=7),VLOOKUP(R525,'7 лет'!$K$5:$L$79,2),IF((C525=8),VLOOKUP(R525,'8 лет'!$K$5:$L$79,2),IF((C525=9),VLOOKUP(R525,'9 лет'!$K$5:$L$79,2),IF((C525=10),VLOOKUP(R525,'10 лет'!$K$5:$L$79,2),IF((C525=11),VLOOKUP(R525,'11 лет'!$K$5:$L$79,2),IF((C525=12),VLOOKUP(R525,'12 лет'!$M$5:$N$79,2),IF((C525=13),VLOOKUP(R525,'13 лет'!$M$5:$N$79,2),IF((C525=14),VLOOKUP(R525,'14 лет'!$M$5:$N$79,2),IF((C525=15),VLOOKUP(R525,'15 лет'!$M$5:$N$79,2),IF((C525=16),VLOOKUP(R525,'16 лет'!$M$5:$N$79,2),IF((C525=17),VLOOKUP(R525,'17 лет'!$M$5:$N$79,2))))))))))))</f>
        <v>0</v>
      </c>
      <c r="T525" s="12">
        <f>SUM(E525+G525+I525+K525+M525+O525+Q525+S525)</f>
        <v>50</v>
      </c>
      <c r="U525" s="4">
        <f>'Личное первенство юноши'!U57</f>
        <v>28</v>
      </c>
      <c r="V525" s="109"/>
      <c r="W525" s="99"/>
      <c r="X525" t="str">
        <f>P518</f>
        <v>Субъект РФ 15</v>
      </c>
    </row>
    <row r="526" spans="1:24" ht="18.75">
      <c r="A526" s="111"/>
      <c r="B526" s="112"/>
      <c r="C526" s="112"/>
      <c r="D526" s="112"/>
      <c r="E526" s="112"/>
      <c r="F526" s="112"/>
      <c r="G526" s="112"/>
      <c r="H526" s="112"/>
      <c r="I526" s="112"/>
      <c r="J526" s="112"/>
      <c r="K526" s="112"/>
      <c r="L526" s="112"/>
      <c r="M526" s="112"/>
      <c r="N526" s="112"/>
      <c r="O526" s="112"/>
      <c r="P526" s="115" t="s">
        <v>285</v>
      </c>
      <c r="Q526" s="115"/>
      <c r="R526" s="115"/>
      <c r="S526" s="116"/>
      <c r="T526" s="113">
        <f ca="1">SUMPRODUCT(LARGE($T$523:$T$525,ROW(INDIRECT("T1:T"&amp;Z17))))</f>
        <v>100</v>
      </c>
      <c r="U526" s="114"/>
      <c r="V526" s="109"/>
      <c r="W526" s="99"/>
    </row>
    <row r="527" spans="1:24" ht="24" customHeight="1">
      <c r="A527" s="123" t="s">
        <v>180</v>
      </c>
      <c r="B527" s="124"/>
      <c r="C527" s="124"/>
      <c r="D527" s="124"/>
      <c r="E527" s="124"/>
      <c r="F527" s="124"/>
      <c r="G527" s="124"/>
      <c r="H527" s="124"/>
      <c r="I527" s="124"/>
      <c r="J527" s="124"/>
      <c r="K527" s="124"/>
      <c r="L527" s="124"/>
      <c r="M527" s="124"/>
      <c r="N527" s="124"/>
      <c r="O527" s="124"/>
      <c r="P527" s="124"/>
      <c r="Q527" s="124"/>
      <c r="R527" s="124"/>
      <c r="S527" s="124"/>
      <c r="T527" s="124"/>
      <c r="U527" s="125"/>
      <c r="V527" s="109"/>
      <c r="W527" s="99"/>
    </row>
    <row r="528" spans="1:24" ht="18.75">
      <c r="A528" s="27">
        <v>1</v>
      </c>
      <c r="B528" s="78"/>
      <c r="C528" s="27"/>
      <c r="D528" s="27"/>
      <c r="E528" s="16">
        <f>IF((C528&lt;=7),VLOOKUP(D528,'7 лет'!$M$5:$N$78,2),IF((C528=8),VLOOKUP(D528,'8 лет'!$M$5:$N$78,2),IF((C528=9),VLOOKUP(D528,'9 лет'!$M$5:$N$78,2),IF((C528=10),VLOOKUP(D528,'10 лет'!$M$5:$N$78,2),IF((C528=11),VLOOKUP(D528,'11 лет'!$M$5:$N$78,2),IF((C528=12),VLOOKUP(D528,'12 лет'!$O$5:$P$78,2),IF((C528=13),VLOOKUP(D528,'13 лет'!$O$5:$P$78,2),IF((C528=14),VLOOKUP(D528,'14 лет'!$O$5:$P$78,2),IF((C528=15),VLOOKUP(D528,'15 лет'!$O$5:$P$78,2),IF((C528=16),VLOOKUP(D528,'16 лет'!$O$5:$P$78,2),IF((C528=17),VLOOKUP(D528,'17 лет'!$O$5:$P$78,2))))))))))))</f>
        <v>0</v>
      </c>
      <c r="F528" s="27"/>
      <c r="G528" s="16">
        <f>IF((C528&lt;=7),VLOOKUP(F528,'7 лет'!$O$5:$P$79,2),IF((C528=8),VLOOKUP(F528,'8 лет'!$O$5:$P$79,2),IF((C528=9),VLOOKUP(F528,'9 лет'!$O$5:$P$79,2),IF((C528=10),VLOOKUP(F528,'10 лет'!$O$5:$P$79,2),IF((C528=11),VLOOKUP(F528,'11 лет'!$O$5:$P$79,2),IF((C528=12),VLOOKUP(F528,'12 лет'!$Q$5:$R$79,2),IF((C528=13),VLOOKUP(F528,'13 лет'!$Q$5:$R$79,2),IF((C528=14),VLOOKUP(F528,'14 лет'!$Q$5:$R$79,2),IF((C528=15),VLOOKUP(F528,'15 лет'!$Q$5:$R$79,2),IF((C528=16),VLOOKUP(F528,'16 лет'!$Q$5:$R$79,2),IF((C528=17),VLOOKUP(F528,'17 лет'!$Q$5:$R$79,2))))))))))))</f>
        <v>0</v>
      </c>
      <c r="H528" s="27"/>
      <c r="I528" s="16">
        <f>IF((C528&lt;=7),VLOOKUP(H528,'7 лет'!$Q$5:$R$79,2),IF((C528=8),VLOOKUP(H528,'8 лет'!$Q$5:$R$79,2),IF((C528=9),VLOOKUP(H528,'9 лет'!$Q$5:$R$79,2),IF((C528=10),VLOOKUP(H528,'10 лет'!$Q$5:$R$79,2),IF((C528=11),VLOOKUP(H528,'11 лет'!$Q$5:$R$79,2),IF((C528=12),VLOOKUP(H528,'12 лет'!$S$5:$T$79,2),IF((C528=13),VLOOKUP(H528,'13 лет'!$S$5:$T$79,2),IF((C528=14),VLOOKUP(H528,'14 лет'!$S$5:$T$79,2),IF((C528=15),VLOOKUP(H528,'15 лет'!$S$5:$T$79,2),IF((C528=16),VLOOKUP(H528,'16 лет'!$S$5:$T$79,2),IF((C528=17),VLOOKUP(H528,'17 лет'!$S$5:$T$79,2))))))))))))</f>
        <v>0</v>
      </c>
      <c r="J528" s="27"/>
      <c r="K528" s="16">
        <f>IF((C528&lt;=7),VLOOKUP(J528,'7 лет'!$S$5:$T$79,2),IF((C528=8),VLOOKUP(J528,'8 лет'!$S$5:$T$79,2),IF((C528=9),VLOOKUP(J528,'9 лет'!$S$5:$T$79,2),IF((C528=10),VLOOKUP(J528,'10 лет'!$S$5:$T$79,2),IF((C528=11),VLOOKUP(J528,'11 лет'!$S$5:$T$79,2),IF((C528=12),VLOOKUP(J528,'12 лет'!$U$5:$V$79,2),IF((C528=13),VLOOKUP(J528,'13 лет'!$U$5:$V$79,2),IF((C528=14),VLOOKUP(J528,'14 лет'!$U$5:$V$79,2),IF(C528&gt;=15,"0")))))))))</f>
        <v>0</v>
      </c>
      <c r="L528" s="27"/>
      <c r="M528" s="16" t="str">
        <f>IF((C528=12),VLOOKUP(L528,'12 лет'!$W$5:$X$85,2),IF((C528=13),VLOOKUP(L528,'13 лет'!$W$5:$X$84,2),IF((C528=14),VLOOKUP(L528,'14 лет'!$W$5:$X$82,2),IF((C528=15),VLOOKUP(L528,'15 лет'!$U$5:$V$82,2),IF((C528=16),VLOOKUP(L528,'16 лет'!$U$5:$V$78,2),IF((C528=17),VLOOKUP(L528,'17 лет'!$U$5:$V$78,2),IF(C528&lt;12,"0")))))))</f>
        <v>0</v>
      </c>
      <c r="N528" s="27"/>
      <c r="O528" s="16" t="str">
        <f>IF((C528=15),VLOOKUP(N528,'15 лет'!$W$5:$X$115,2),IF((C528=16),VLOOKUP(N528,'16 лет'!$W$5:$X$113,2),IF((C528=17),VLOOKUP(N528,'17 лет'!$W$5:$X$113,2),IF(C528&lt;15,"0"))))</f>
        <v>0</v>
      </c>
      <c r="P528" s="11"/>
      <c r="Q528" s="16">
        <f>IF((C528&lt;=7),VLOOKUP(P528,'7 лет'!$U$5:$V$79,2),IF((C528=8),VLOOKUP(P528,'8 лет'!$U$5:$V$79,2),IF((C528=9),VLOOKUP(P528,'9 лет'!$U$5:$V$79,2),IF((C528=10),VLOOKUP(P528,'10 лет'!$U$5:$V$79,2),IF((C528=11),VLOOKUP(P528,'11 лет'!$U$5:$V$79,2),IF((C528=12),VLOOKUP(P528,'12 лет'!$Y$5:$Z$79,2),IF((C528=13),VLOOKUP(P528,'13 лет'!$Y$5:$Z$79,2),IF((C528=14),VLOOKUP(P528,'14 лет'!$Y$5:$Z$79,2),IF((C528=15),VLOOKUP(P528,'15 лет'!$Y$5:$Z$79,2),IF((C528=16),VLOOKUP(P528,'16 лет'!$Y$5:$Z$79,2),IF((C528=17),VLOOKUP(P528,'17 лет'!$Y$5:$Z$79,2))))))))))))</f>
        <v>35</v>
      </c>
      <c r="R528" s="27"/>
      <c r="S528" s="16">
        <f>IF((C528&lt;=7),VLOOKUP(R528,'7 лет'!$W$5:$X$79,2),IF((C528=8),VLOOKUP(R528,'8 лет'!$W$5:$X$79,2),IF((C528=9),VLOOKUP(R528,'9 лет'!$W$5:$X$79,2),IF((C528=10),VLOOKUP(R528,'10 лет'!$W$5:$X$79,2),IF((C528=11),VLOOKUP(R528,'11 лет'!$W$5:$X$79,2),IF((C528=12),VLOOKUP(R528,'12 лет'!$AA$5:$AB$79,2),IF((C528=13),VLOOKUP(R528,'13 лет'!$AA$5:$AB$79,2),IF((C528=14),VLOOKUP(R528,'14 лет'!$AA$5:$AB$79,2),IF((C528=15),VLOOKUP(R528,'15 лет'!$AA$5:$AB$79,2),IF((C528=16),VLOOKUP(R528,'16 лет'!$AA$5:$AB$79,2),IF((C528=17),VLOOKUP(R528,'17 лет'!$AA$5:$AB$79,2))))))))))))</f>
        <v>0</v>
      </c>
      <c r="T528" s="13">
        <f>SUM(E528+G528+I528+K528+M528+O528+Q528+S528)</f>
        <v>35</v>
      </c>
      <c r="U528" s="4">
        <f>'Личное первенство девушки'!U55</f>
        <v>28</v>
      </c>
      <c r="V528" s="109"/>
      <c r="W528" s="99"/>
      <c r="X528" t="str">
        <f>P518</f>
        <v>Субъект РФ 15</v>
      </c>
    </row>
    <row r="529" spans="1:24" ht="18.75">
      <c r="A529" s="27">
        <v>2</v>
      </c>
      <c r="B529" s="78"/>
      <c r="C529" s="27"/>
      <c r="D529" s="27"/>
      <c r="E529" s="16">
        <f>IF((C529&lt;=7),VLOOKUP(D529,'7 лет'!$M$5:$N$78,2),IF((C529=8),VLOOKUP(D529,'8 лет'!$M$5:$N$78,2),IF((C529=9),VLOOKUP(D529,'9 лет'!$M$5:$N$78,2),IF((C529=10),VLOOKUP(D529,'10 лет'!$M$5:$N$78,2),IF((C529=11),VLOOKUP(D529,'11 лет'!$M$5:$N$78,2),IF((C529=12),VLOOKUP(D529,'12 лет'!$O$5:$P$78,2),IF((C529=13),VLOOKUP(D529,'13 лет'!$O$5:$P$78,2),IF((C529=14),VLOOKUP(D529,'14 лет'!$O$5:$P$78,2),IF((C529=15),VLOOKUP(D529,'15 лет'!$O$5:$P$78,2),IF((C529=16),VLOOKUP(D529,'16 лет'!$O$5:$P$78,2),IF((C529=17),VLOOKUP(D529,'17 лет'!$O$5:$P$78,2))))))))))))</f>
        <v>0</v>
      </c>
      <c r="F529" s="27"/>
      <c r="G529" s="16">
        <f>IF((C529&lt;=7),VLOOKUP(F529,'7 лет'!$O$5:$P$79,2),IF((C529=8),VLOOKUP(F529,'8 лет'!$O$5:$P$79,2),IF((C529=9),VLOOKUP(F529,'9 лет'!$O$5:$P$79,2),IF((C529=10),VLOOKUP(F529,'10 лет'!$O$5:$P$79,2),IF((C529=11),VLOOKUP(F529,'11 лет'!$O$5:$P$79,2),IF((C529=12),VLOOKUP(F529,'12 лет'!$Q$5:$R$79,2),IF((C529=13),VLOOKUP(F529,'13 лет'!$Q$5:$R$79,2),IF((C529=14),VLOOKUP(F529,'14 лет'!$Q$5:$R$79,2),IF((C529=15),VLOOKUP(F529,'15 лет'!$Q$5:$R$79,2),IF((C529=16),VLOOKUP(F529,'16 лет'!$Q$5:$R$79,2),IF((C529=17),VLOOKUP(F529,'17 лет'!$Q$5:$R$79,2))))))))))))</f>
        <v>0</v>
      </c>
      <c r="H529" s="27"/>
      <c r="I529" s="16">
        <f>IF((C529&lt;=7),VLOOKUP(H529,'7 лет'!$Q$5:$R$79,2),IF((C529=8),VLOOKUP(H529,'8 лет'!$Q$5:$R$79,2),IF((C529=9),VLOOKUP(H529,'9 лет'!$Q$5:$R$79,2),IF((C529=10),VLOOKUP(H529,'10 лет'!$Q$5:$R$79,2),IF((C529=11),VLOOKUP(H529,'11 лет'!$Q$5:$R$79,2),IF((C529=12),VLOOKUP(H529,'12 лет'!$S$5:$T$79,2),IF((C529=13),VLOOKUP(H529,'13 лет'!$S$5:$T$79,2),IF((C529=14),VLOOKUP(H529,'14 лет'!$S$5:$T$79,2),IF((C529=15),VLOOKUP(H529,'15 лет'!$S$5:$T$79,2),IF((C529=16),VLOOKUP(H529,'16 лет'!$S$5:$T$79,2),IF((C529=17),VLOOKUP(H529,'17 лет'!$S$5:$T$79,2))))))))))))</f>
        <v>0</v>
      </c>
      <c r="J529" s="27"/>
      <c r="K529" s="16">
        <f>IF((C529&lt;=7),VLOOKUP(J529,'7 лет'!$S$5:$T$79,2),IF((C529=8),VLOOKUP(J529,'8 лет'!$S$5:$T$79,2),IF((C529=9),VLOOKUP(J529,'9 лет'!$S$5:$T$79,2),IF((C529=10),VLOOKUP(J529,'10 лет'!$S$5:$T$79,2),IF((C529=11),VLOOKUP(J529,'11 лет'!$S$5:$T$79,2),IF((C529=12),VLOOKUP(J529,'12 лет'!$U$5:$V$79,2),IF((C529=13),VLOOKUP(J529,'13 лет'!$U$5:$V$79,2),IF((C529=14),VLOOKUP(J529,'14 лет'!$U$5:$V$79,2),IF(C529&gt;=15,"0")))))))))</f>
        <v>0</v>
      </c>
      <c r="L529" s="27"/>
      <c r="M529" s="16" t="str">
        <f>IF((C529=12),VLOOKUP(L529,'12 лет'!$W$5:$X$85,2),IF((C529=13),VLOOKUP(L529,'13 лет'!$W$5:$X$84,2),IF((C529=14),VLOOKUP(L529,'14 лет'!$W$5:$X$82,2),IF((C529=15),VLOOKUP(L529,'15 лет'!$U$5:$V$82,2),IF((C529=16),VLOOKUP(L529,'16 лет'!$U$5:$V$78,2),IF((C529=17),VLOOKUP(L529,'17 лет'!$U$5:$V$78,2),IF(C529&lt;12,"0")))))))</f>
        <v>0</v>
      </c>
      <c r="N529" s="27"/>
      <c r="O529" s="16" t="str">
        <f>IF((C529=15),VLOOKUP(N529,'15 лет'!$W$5:$X$115,2),IF((C529=16),VLOOKUP(N529,'16 лет'!$W$5:$X$113,2),IF((C529=17),VLOOKUP(N529,'17 лет'!$W$5:$X$113,2),IF(C529&lt;15,"0"))))</f>
        <v>0</v>
      </c>
      <c r="P529" s="11"/>
      <c r="Q529" s="16">
        <f>IF((C529&lt;=7),VLOOKUP(P529,'7 лет'!$U$5:$V$79,2),IF((C529=8),VLOOKUP(P529,'8 лет'!$U$5:$V$79,2),IF((C529=9),VLOOKUP(P529,'9 лет'!$U$5:$V$79,2),IF((C529=10),VLOOKUP(P529,'10 лет'!$U$5:$V$79,2),IF((C529=11),VLOOKUP(P529,'11 лет'!$U$5:$V$79,2),IF((C529=12),VLOOKUP(P529,'12 лет'!$Y$5:$Z$79,2),IF((C529=13),VLOOKUP(P529,'13 лет'!$Y$5:$Z$79,2),IF((C529=14),VLOOKUP(P529,'14 лет'!$Y$5:$Z$79,2),IF((C529=15),VLOOKUP(P529,'15 лет'!$Y$5:$Z$79,2),IF((C529=16),VLOOKUP(P529,'16 лет'!$Y$5:$Z$79,2),IF((C529=17),VLOOKUP(P529,'17 лет'!$Y$5:$Z$79,2))))))))))))</f>
        <v>35</v>
      </c>
      <c r="R529" s="27"/>
      <c r="S529" s="16">
        <f>IF((C529&lt;=7),VLOOKUP(R529,'7 лет'!$W$5:$X$79,2),IF((C529=8),VLOOKUP(R529,'8 лет'!$W$5:$X$79,2),IF((C529=9),VLOOKUP(R529,'9 лет'!$W$5:$X$79,2),IF((C529=10),VLOOKUP(R529,'10 лет'!$W$5:$X$79,2),IF((C529=11),VLOOKUP(R529,'11 лет'!$W$5:$X$79,2),IF((C529=12),VLOOKUP(R529,'12 лет'!$AA$5:$AB$79,2),IF((C529=13),VLOOKUP(R529,'13 лет'!$AA$5:$AB$79,2),IF((C529=14),VLOOKUP(R529,'14 лет'!$AA$5:$AB$79,2),IF((C529=15),VLOOKUP(R529,'15 лет'!$AA$5:$AB$79,2),IF((C529=16),VLOOKUP(R529,'16 лет'!$AA$5:$AB$79,2),IF((C529=17),VLOOKUP(R529,'17 лет'!$AA$5:$AB$79,2))))))))))))</f>
        <v>0</v>
      </c>
      <c r="T529" s="13">
        <f>SUM(E529+G529+I529+K529+M529+O529+Q529+S529)</f>
        <v>35</v>
      </c>
      <c r="U529" s="4">
        <f>'Личное первенство девушки'!U56</f>
        <v>28</v>
      </c>
      <c r="V529" s="109"/>
      <c r="W529" s="99"/>
      <c r="X529" t="str">
        <f>P518</f>
        <v>Субъект РФ 15</v>
      </c>
    </row>
    <row r="530" spans="1:24" ht="18.75">
      <c r="A530" s="27">
        <v>3</v>
      </c>
      <c r="B530" s="78"/>
      <c r="C530" s="27"/>
      <c r="D530" s="27"/>
      <c r="E530" s="16">
        <f>IF((C530&lt;=7),VLOOKUP(D530,'7 лет'!$M$5:$N$78,2),IF((C530=8),VLOOKUP(D530,'8 лет'!$M$5:$N$78,2),IF((C530=9),VLOOKUP(D530,'9 лет'!$M$5:$N$78,2),IF((C530=10),VLOOKUP(D530,'10 лет'!$M$5:$N$78,2),IF((C530=11),VLOOKUP(D530,'11 лет'!$M$5:$N$78,2),IF((C530=12),VLOOKUP(D530,'12 лет'!$O$5:$P$78,2),IF((C530=13),VLOOKUP(D530,'13 лет'!$O$5:$P$78,2),IF((C530=14),VLOOKUP(D530,'14 лет'!$O$5:$P$78,2),IF((C530=15),VLOOKUP(D530,'15 лет'!$O$5:$P$78,2),IF((C530=16),VLOOKUP(D530,'16 лет'!$O$5:$P$78,2),IF((C530=17),VLOOKUP(D530,'17 лет'!$O$5:$P$78,2))))))))))))</f>
        <v>0</v>
      </c>
      <c r="F530" s="27"/>
      <c r="G530" s="16">
        <f>IF((C530&lt;=7),VLOOKUP(F530,'7 лет'!$O$5:$P$79,2),IF((C530=8),VLOOKUP(F530,'8 лет'!$O$5:$P$79,2),IF((C530=9),VLOOKUP(F530,'9 лет'!$O$5:$P$79,2),IF((C530=10),VLOOKUP(F530,'10 лет'!$O$5:$P$79,2),IF((C530=11),VLOOKUP(F530,'11 лет'!$O$5:$P$79,2),IF((C530=12),VLOOKUP(F530,'12 лет'!$Q$5:$R$79,2),IF((C530=13),VLOOKUP(F530,'13 лет'!$Q$5:$R$79,2),IF((C530=14),VLOOKUP(F530,'14 лет'!$Q$5:$R$79,2),IF((C530=15),VLOOKUP(F530,'15 лет'!$Q$5:$R$79,2),IF((C530=16),VLOOKUP(F530,'16 лет'!$Q$5:$R$79,2),IF((C530=17),VLOOKUP(F530,'17 лет'!$Q$5:$R$79,2))))))))))))</f>
        <v>0</v>
      </c>
      <c r="H530" s="27"/>
      <c r="I530" s="16">
        <f>IF((C530&lt;=7),VLOOKUP(H530,'7 лет'!$Q$5:$R$79,2),IF((C530=8),VLOOKUP(H530,'8 лет'!$Q$5:$R$79,2),IF((C530=9),VLOOKUP(H530,'9 лет'!$Q$5:$R$79,2),IF((C530=10),VLOOKUP(H530,'10 лет'!$Q$5:$R$79,2),IF((C530=11),VLOOKUP(H530,'11 лет'!$Q$5:$R$79,2),IF((C530=12),VLOOKUP(H530,'12 лет'!$S$5:$T$79,2),IF((C530=13),VLOOKUP(H530,'13 лет'!$S$5:$T$79,2),IF((C530=14),VLOOKUP(H530,'14 лет'!$S$5:$T$79,2),IF((C530=15),VLOOKUP(H530,'15 лет'!$S$5:$T$79,2),IF((C530=16),VLOOKUP(H530,'16 лет'!$S$5:$T$79,2),IF((C530=17),VLOOKUP(H530,'17 лет'!$S$5:$T$79,2))))))))))))</f>
        <v>0</v>
      </c>
      <c r="J530" s="27"/>
      <c r="K530" s="16">
        <f>IF((C530&lt;=7),VLOOKUP(J530,'7 лет'!$S$5:$T$79,2),IF((C530=8),VLOOKUP(J530,'8 лет'!$S$5:$T$79,2),IF((C530=9),VLOOKUP(J530,'9 лет'!$S$5:$T$79,2),IF((C530=10),VLOOKUP(J530,'10 лет'!$S$5:$T$79,2),IF((C530=11),VLOOKUP(J530,'11 лет'!$S$5:$T$79,2),IF((C530=12),VLOOKUP(J530,'12 лет'!$U$5:$V$79,2),IF((C530=13),VLOOKUP(J530,'13 лет'!$U$5:$V$79,2),IF((C530=14),VLOOKUP(J530,'14 лет'!$U$5:$V$79,2),IF(C530&gt;=15,"0")))))))))</f>
        <v>0</v>
      </c>
      <c r="L530" s="27"/>
      <c r="M530" s="16" t="str">
        <f>IF((C530=12),VLOOKUP(L530,'12 лет'!$W$5:$X$85,2),IF((C530=13),VLOOKUP(L530,'13 лет'!$W$5:$X$84,2),IF((C530=14),VLOOKUP(L530,'14 лет'!$W$5:$X$82,2),IF((C530=15),VLOOKUP(L530,'15 лет'!$U$5:$V$82,2),IF((C530=16),VLOOKUP(L530,'16 лет'!$U$5:$V$78,2),IF((C530=17),VLOOKUP(L530,'17 лет'!$U$5:$V$78,2),IF(C530&lt;12,"0")))))))</f>
        <v>0</v>
      </c>
      <c r="N530" s="27"/>
      <c r="O530" s="16" t="str">
        <f>IF((C530=15),VLOOKUP(N530,'15 лет'!$W$5:$X$115,2),IF((C530=16),VLOOKUP(N530,'16 лет'!$W$5:$X$113,2),IF((C530=17),VLOOKUP(N530,'17 лет'!$W$5:$X$113,2),IF(C530&lt;15,"0"))))</f>
        <v>0</v>
      </c>
      <c r="P530" s="11"/>
      <c r="Q530" s="16">
        <f>IF((C530&lt;=7),VLOOKUP(P530,'7 лет'!$U$5:$V$79,2),IF((C530=8),VLOOKUP(P530,'8 лет'!$U$5:$V$79,2),IF((C530=9),VLOOKUP(P530,'9 лет'!$U$5:$V$79,2),IF((C530=10),VLOOKUP(P530,'10 лет'!$U$5:$V$79,2),IF((C530=11),VLOOKUP(P530,'11 лет'!$U$5:$V$79,2),IF((C530=12),VLOOKUP(P530,'12 лет'!$Y$5:$Z$79,2),IF((C530=13),VLOOKUP(P530,'13 лет'!$Y$5:$Z$79,2),IF((C530=14),VLOOKUP(P530,'14 лет'!$Y$5:$Z$79,2),IF((C530=15),VLOOKUP(P530,'15 лет'!$Y$5:$Z$79,2),IF((C530=16),VLOOKUP(P530,'16 лет'!$Y$5:$Z$79,2),IF((C530=17),VLOOKUP(P530,'17 лет'!$Y$5:$Z$79,2))))))))))))</f>
        <v>35</v>
      </c>
      <c r="R530" s="27"/>
      <c r="S530" s="16">
        <f>IF((C530&lt;=7),VLOOKUP(R530,'7 лет'!$W$5:$X$79,2),IF((C530=8),VLOOKUP(R530,'8 лет'!$W$5:$X$79,2),IF((C530=9),VLOOKUP(R530,'9 лет'!$W$5:$X$79,2),IF((C530=10),VLOOKUP(R530,'10 лет'!$W$5:$X$79,2),IF((C530=11),VLOOKUP(R530,'11 лет'!$W$5:$X$79,2),IF((C530=12),VLOOKUP(R530,'12 лет'!$AA$5:$AB$79,2),IF((C530=13),VLOOKUP(R530,'13 лет'!$AA$5:$AB$79,2),IF((C530=14),VLOOKUP(R530,'14 лет'!$AA$5:$AB$79,2),IF((C530=15),VLOOKUP(R530,'15 лет'!$AA$5:$AB$79,2),IF((C530=16),VLOOKUP(R530,'16 лет'!$AA$5:$AB$79,2),IF((C530=17),VLOOKUP(R530,'17 лет'!$AA$5:$AB$79,2))))))))))))</f>
        <v>0</v>
      </c>
      <c r="T530" s="13">
        <f>SUM(E530+G530+I530+K530+M530+O530+Q530+S530)</f>
        <v>35</v>
      </c>
      <c r="U530" s="4">
        <f>'Личное первенство девушки'!U57</f>
        <v>28</v>
      </c>
      <c r="V530" s="109"/>
      <c r="W530" s="99"/>
      <c r="X530" t="str">
        <f>P518</f>
        <v>Субъект РФ 15</v>
      </c>
    </row>
    <row r="531" spans="1:24" ht="18.75">
      <c r="A531" s="111"/>
      <c r="B531" s="112"/>
      <c r="C531" s="112"/>
      <c r="D531" s="112"/>
      <c r="E531" s="112"/>
      <c r="F531" s="112"/>
      <c r="G531" s="112"/>
      <c r="H531" s="112"/>
      <c r="I531" s="112"/>
      <c r="J531" s="112"/>
      <c r="K531" s="112"/>
      <c r="L531" s="112"/>
      <c r="M531" s="112"/>
      <c r="N531" s="112"/>
      <c r="O531" s="112"/>
      <c r="P531" s="115" t="s">
        <v>286</v>
      </c>
      <c r="Q531" s="115"/>
      <c r="R531" s="115"/>
      <c r="S531" s="116"/>
      <c r="T531" s="113">
        <f ca="1">SUMPRODUCT(LARGE($T$528:$T$530,ROW(INDIRECT("T1:T"&amp;Z17))))</f>
        <v>70</v>
      </c>
      <c r="U531" s="114"/>
      <c r="V531" s="109"/>
      <c r="W531" s="99"/>
    </row>
    <row r="532" spans="1:24" ht="30" customHeight="1">
      <c r="A532" s="119"/>
      <c r="B532" s="120"/>
      <c r="C532" s="120"/>
      <c r="D532" s="120"/>
      <c r="E532" s="120"/>
      <c r="F532" s="120"/>
      <c r="G532" s="120"/>
      <c r="H532" s="120"/>
      <c r="I532" s="120"/>
      <c r="J532" s="120"/>
      <c r="K532" s="120"/>
      <c r="L532" s="120"/>
      <c r="M532" s="120"/>
      <c r="N532" s="120"/>
      <c r="O532" s="120"/>
      <c r="P532" s="118" t="s">
        <v>287</v>
      </c>
      <c r="Q532" s="118"/>
      <c r="R532" s="118"/>
      <c r="S532" s="118"/>
      <c r="T532" s="130">
        <f ca="1">SUM(T526+T531)</f>
        <v>170</v>
      </c>
      <c r="U532" s="131"/>
      <c r="V532" s="110"/>
      <c r="W532" s="100"/>
    </row>
    <row r="533" spans="1:24">
      <c r="A533" s="14"/>
      <c r="B533" s="14"/>
      <c r="C533" s="14"/>
      <c r="D533" s="14"/>
      <c r="E533" s="14"/>
      <c r="F533" s="14"/>
      <c r="G533" s="14"/>
      <c r="H533" s="14"/>
      <c r="I533" s="14"/>
      <c r="J533" s="14"/>
      <c r="K533" s="14"/>
      <c r="L533" s="14"/>
      <c r="M533" s="14"/>
      <c r="N533" s="14"/>
      <c r="O533" s="14"/>
      <c r="P533" s="14"/>
      <c r="Q533" s="14"/>
      <c r="R533" s="14"/>
      <c r="S533" s="14"/>
      <c r="T533" s="14"/>
    </row>
    <row r="534" spans="1:24">
      <c r="A534" s="15"/>
      <c r="C534" s="15"/>
      <c r="D534" s="15"/>
      <c r="E534" s="15"/>
      <c r="F534" s="15"/>
      <c r="G534" s="15"/>
      <c r="H534" s="15"/>
      <c r="I534" s="15"/>
      <c r="J534" s="15"/>
      <c r="K534" s="14"/>
      <c r="L534" s="14"/>
      <c r="M534" s="15"/>
      <c r="N534" s="15"/>
      <c r="O534" s="15"/>
      <c r="P534" s="15"/>
      <c r="Q534" s="15"/>
      <c r="R534" s="15"/>
      <c r="S534" s="15"/>
      <c r="T534" s="15"/>
    </row>
    <row r="535" spans="1:24">
      <c r="A535" s="15"/>
      <c r="C535" s="15"/>
      <c r="D535" s="15"/>
      <c r="E535" s="15"/>
      <c r="F535" s="15"/>
      <c r="G535" s="15"/>
      <c r="H535" s="15"/>
      <c r="I535" s="15"/>
      <c r="J535" s="15"/>
      <c r="K535" s="14"/>
      <c r="L535" s="14"/>
      <c r="M535" s="15"/>
      <c r="N535" s="15"/>
      <c r="O535" s="15"/>
      <c r="P535" s="15"/>
      <c r="Q535" s="15"/>
      <c r="R535" s="15"/>
      <c r="S535" s="15"/>
      <c r="T535" s="15"/>
    </row>
    <row r="536" spans="1:24" ht="16.5">
      <c r="A536" s="14"/>
      <c r="B536" s="79" t="s">
        <v>181</v>
      </c>
      <c r="C536" s="14"/>
      <c r="D536" s="14"/>
      <c r="E536" s="14"/>
      <c r="F536" s="14"/>
      <c r="G536" s="14"/>
      <c r="H536" s="14"/>
      <c r="I536" s="14"/>
      <c r="J536" s="14"/>
      <c r="K536" s="14"/>
      <c r="L536" s="14"/>
      <c r="M536" s="14"/>
      <c r="N536" s="14"/>
      <c r="O536" s="14"/>
      <c r="P536" s="14"/>
      <c r="Q536" s="14"/>
      <c r="R536" s="14"/>
      <c r="S536" s="14"/>
      <c r="T536" s="14"/>
    </row>
    <row r="537" spans="1:24">
      <c r="A537" s="14"/>
      <c r="B537" s="15"/>
      <c r="C537" s="15"/>
      <c r="D537" s="14"/>
      <c r="E537" s="14"/>
      <c r="F537" s="14"/>
      <c r="G537" s="14"/>
      <c r="H537" s="14"/>
      <c r="I537" s="14"/>
      <c r="J537" s="14"/>
      <c r="K537" s="14"/>
      <c r="L537" s="14"/>
      <c r="M537" s="14"/>
      <c r="N537" s="14"/>
      <c r="O537" s="14"/>
      <c r="P537" s="14"/>
      <c r="Q537" s="14"/>
      <c r="R537" s="14"/>
      <c r="S537" s="14"/>
      <c r="T537" s="14"/>
    </row>
    <row r="538" spans="1:24">
      <c r="A538" s="14"/>
      <c r="B538" s="14"/>
      <c r="C538" s="15"/>
      <c r="D538" s="14"/>
      <c r="E538" s="14"/>
      <c r="F538" s="14"/>
      <c r="G538" s="14"/>
      <c r="H538" s="14"/>
      <c r="I538" s="14"/>
      <c r="J538" s="14"/>
      <c r="K538" s="14"/>
      <c r="L538" s="14"/>
      <c r="M538" s="14"/>
      <c r="N538" s="14"/>
      <c r="O538" s="14"/>
      <c r="P538" s="14"/>
      <c r="Q538" s="14"/>
      <c r="R538" s="14"/>
      <c r="S538" s="14"/>
      <c r="T538" s="14"/>
    </row>
    <row r="539" spans="1:24" ht="16.5">
      <c r="A539" s="14"/>
      <c r="B539" s="79" t="s">
        <v>182</v>
      </c>
      <c r="C539" s="15"/>
      <c r="D539" s="14"/>
      <c r="E539" s="14"/>
      <c r="F539" s="14"/>
      <c r="G539" s="14"/>
      <c r="H539" s="14"/>
      <c r="I539" s="14"/>
      <c r="J539" s="14"/>
      <c r="K539" s="14"/>
      <c r="L539" s="14"/>
      <c r="M539" s="14"/>
      <c r="N539" s="14"/>
      <c r="O539" s="14"/>
      <c r="P539" s="14"/>
      <c r="Q539" s="14"/>
      <c r="R539" s="14"/>
      <c r="S539" s="14"/>
      <c r="T539" s="14"/>
    </row>
    <row r="541" spans="1:24" ht="18.75">
      <c r="A541" s="102" t="s">
        <v>991</v>
      </c>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row>
    <row r="542" spans="1:24" ht="18.75">
      <c r="A542" s="102" t="s">
        <v>990</v>
      </c>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row>
    <row r="544" spans="1:24">
      <c r="A544" s="103" t="s">
        <v>169</v>
      </c>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row>
    <row r="545" spans="1:24">
      <c r="A545" s="43"/>
      <c r="B545" s="43"/>
      <c r="C545" s="43"/>
      <c r="D545" s="43"/>
      <c r="E545" s="43"/>
      <c r="F545" s="43"/>
      <c r="G545" s="43"/>
      <c r="H545" s="43"/>
      <c r="I545" s="43"/>
      <c r="J545" s="43"/>
      <c r="K545" s="43"/>
      <c r="L545" s="43"/>
      <c r="M545" s="43"/>
      <c r="N545" s="43"/>
      <c r="O545" s="43"/>
      <c r="P545" s="43"/>
      <c r="Q545" s="43"/>
      <c r="R545" s="43"/>
      <c r="S545" s="43"/>
      <c r="T545" s="43"/>
      <c r="U545" s="43"/>
      <c r="V545" s="43"/>
      <c r="W545" s="43"/>
    </row>
    <row r="546" spans="1:24" ht="18.75">
      <c r="A546" s="104" t="s">
        <v>1005</v>
      </c>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row>
    <row r="547" spans="1:24" ht="18.75">
      <c r="A547" s="104" t="s">
        <v>989</v>
      </c>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row>
    <row r="548" spans="1:24" ht="18.75">
      <c r="A548" s="105" t="s">
        <v>1058</v>
      </c>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row>
    <row r="549" spans="1:24" ht="18.75">
      <c r="A549" s="50"/>
      <c r="B549" s="50"/>
      <c r="C549" s="50"/>
      <c r="D549" s="50"/>
      <c r="E549" s="50"/>
      <c r="F549" s="50"/>
      <c r="G549" s="50"/>
      <c r="H549" s="50"/>
      <c r="I549" s="50"/>
      <c r="J549" s="50"/>
      <c r="K549" s="50"/>
      <c r="L549" s="50"/>
      <c r="M549" s="50"/>
      <c r="N549" s="50"/>
      <c r="O549" s="50"/>
      <c r="P549" s="50"/>
      <c r="Q549" s="50"/>
      <c r="R549" s="50"/>
      <c r="S549" s="50"/>
      <c r="T549" s="50"/>
      <c r="U549" s="50"/>
      <c r="V549" s="50"/>
    </row>
    <row r="550" spans="1:24">
      <c r="A550" s="10"/>
      <c r="B550" s="10"/>
      <c r="C550" s="10"/>
      <c r="D550" s="10"/>
      <c r="E550" s="10"/>
      <c r="F550" s="10"/>
      <c r="G550" s="10"/>
      <c r="H550" s="10"/>
      <c r="I550" s="10"/>
      <c r="J550" s="10"/>
      <c r="K550" s="10"/>
      <c r="L550" s="10"/>
      <c r="M550" s="10"/>
      <c r="N550" s="10"/>
      <c r="O550" s="10"/>
      <c r="P550" s="10"/>
      <c r="Q550" s="10"/>
      <c r="R550" s="10"/>
      <c r="S550" s="10"/>
      <c r="T550" s="10"/>
    </row>
    <row r="551" spans="1:24" ht="18.75">
      <c r="A551" s="106" t="s">
        <v>992</v>
      </c>
      <c r="B551" s="106"/>
      <c r="C551" s="47"/>
      <c r="D551" s="47"/>
      <c r="E551" s="47"/>
      <c r="F551" s="47"/>
      <c r="G551" s="47"/>
      <c r="H551" s="47"/>
      <c r="I551" s="47"/>
      <c r="J551" s="47"/>
      <c r="K551" s="47"/>
      <c r="L551" s="47"/>
      <c r="M551" s="47"/>
      <c r="N551" s="47"/>
      <c r="O551" s="47"/>
      <c r="P551" s="47"/>
      <c r="Q551" s="47"/>
      <c r="R551" s="47"/>
      <c r="S551" s="47"/>
      <c r="T551" s="47"/>
    </row>
    <row r="552" spans="1:24" ht="18.75">
      <c r="A552" s="106" t="s">
        <v>993</v>
      </c>
      <c r="B552" s="106"/>
      <c r="C552" s="42"/>
      <c r="D552" s="42"/>
      <c r="E552" s="42"/>
      <c r="F552" s="42"/>
      <c r="G552" s="42"/>
      <c r="H552" s="42"/>
      <c r="I552" s="42"/>
      <c r="J552" s="42"/>
      <c r="K552" s="42"/>
      <c r="L552" s="42"/>
      <c r="M552" s="42"/>
      <c r="N552" s="42"/>
      <c r="O552" s="42"/>
      <c r="P552" s="42"/>
      <c r="Q552" s="42"/>
      <c r="R552" s="42"/>
      <c r="S552" s="42"/>
      <c r="T552" s="42"/>
    </row>
    <row r="553" spans="1:24" ht="18.75">
      <c r="A553" s="106"/>
      <c r="B553" s="106"/>
      <c r="D553" s="47"/>
      <c r="E553" s="47"/>
      <c r="F553" s="47"/>
      <c r="G553" s="47"/>
      <c r="H553" s="47"/>
      <c r="I553" s="47"/>
      <c r="J553" s="47"/>
      <c r="K553" s="47"/>
      <c r="L553" s="47"/>
      <c r="M553" s="47"/>
      <c r="N553" s="47"/>
      <c r="O553" s="47"/>
      <c r="P553" s="47"/>
      <c r="Q553" s="47"/>
      <c r="R553" s="47"/>
      <c r="S553" s="47"/>
      <c r="T553" s="47"/>
    </row>
    <row r="554" spans="1:24" ht="18.75">
      <c r="A554" s="107" t="s">
        <v>190</v>
      </c>
      <c r="B554" s="107"/>
      <c r="C554" s="107"/>
      <c r="D554" s="107"/>
      <c r="E554" s="107"/>
      <c r="F554" s="107"/>
      <c r="G554" s="107"/>
      <c r="H554" s="107"/>
      <c r="I554" s="107"/>
      <c r="J554" s="107"/>
      <c r="K554" s="107"/>
      <c r="L554" s="107"/>
      <c r="M554" s="107"/>
      <c r="N554" s="107"/>
      <c r="O554" s="107"/>
      <c r="P554" s="129" t="s">
        <v>300</v>
      </c>
      <c r="Q554" s="129"/>
      <c r="R554" s="129"/>
      <c r="S554" s="129"/>
      <c r="T554" s="129"/>
      <c r="U554" s="129"/>
      <c r="V554" s="129"/>
    </row>
    <row r="555" spans="1:24">
      <c r="A555" s="28"/>
      <c r="B555" s="28"/>
      <c r="C555" s="28"/>
      <c r="D555" s="28"/>
      <c r="E555" s="28"/>
      <c r="F555" s="28"/>
      <c r="G555" s="28"/>
      <c r="H555" s="28"/>
      <c r="I555" s="28"/>
      <c r="J555" s="28"/>
      <c r="K555" s="28"/>
      <c r="L555" s="28"/>
      <c r="M555" s="28"/>
      <c r="N555" s="28"/>
      <c r="O555" s="28"/>
      <c r="P555" s="28"/>
      <c r="Q555" s="28"/>
      <c r="R555" s="28"/>
      <c r="S555" s="28"/>
      <c r="T555" s="28"/>
    </row>
    <row r="556" spans="1:24" ht="24.75" customHeight="1">
      <c r="A556" s="117" t="s">
        <v>170</v>
      </c>
      <c r="B556" s="117"/>
      <c r="C556" s="117"/>
      <c r="D556" s="117"/>
      <c r="E556" s="117"/>
      <c r="F556" s="117"/>
      <c r="G556" s="117"/>
      <c r="H556" s="117"/>
      <c r="I556" s="117"/>
      <c r="J556" s="117"/>
      <c r="K556" s="117"/>
      <c r="L556" s="117"/>
      <c r="M556" s="117"/>
      <c r="N556" s="117"/>
      <c r="O556" s="117"/>
      <c r="P556" s="117"/>
      <c r="Q556" s="117"/>
      <c r="R556" s="117"/>
      <c r="S556" s="117"/>
      <c r="T556" s="126" t="s">
        <v>178</v>
      </c>
      <c r="U556" s="101" t="s">
        <v>284</v>
      </c>
      <c r="V556" s="101" t="s">
        <v>288</v>
      </c>
      <c r="W556" s="101" t="s">
        <v>1006</v>
      </c>
    </row>
    <row r="557" spans="1:24" ht="66" customHeight="1">
      <c r="A557" s="101" t="s">
        <v>171</v>
      </c>
      <c r="B557" s="117" t="s">
        <v>172</v>
      </c>
      <c r="C557" s="101" t="s">
        <v>173</v>
      </c>
      <c r="D557" s="101" t="s">
        <v>174</v>
      </c>
      <c r="E557" s="101"/>
      <c r="F557" s="101" t="s">
        <v>175</v>
      </c>
      <c r="G557" s="101"/>
      <c r="H557" s="101" t="s">
        <v>176</v>
      </c>
      <c r="I557" s="101"/>
      <c r="J557" s="101" t="s">
        <v>994</v>
      </c>
      <c r="K557" s="101"/>
      <c r="L557" s="175" t="s">
        <v>995</v>
      </c>
      <c r="M557" s="176"/>
      <c r="N557" s="175" t="s">
        <v>996</v>
      </c>
      <c r="O557" s="176"/>
      <c r="P557" s="101" t="s">
        <v>7</v>
      </c>
      <c r="Q557" s="101"/>
      <c r="R557" s="101" t="s">
        <v>177</v>
      </c>
      <c r="S557" s="101"/>
      <c r="T557" s="127"/>
      <c r="U557" s="101"/>
      <c r="V557" s="101"/>
      <c r="W557" s="101"/>
    </row>
    <row r="558" spans="1:24" ht="16.5">
      <c r="A558" s="101"/>
      <c r="B558" s="117"/>
      <c r="C558" s="101"/>
      <c r="D558" s="49" t="s">
        <v>179</v>
      </c>
      <c r="E558" s="51" t="s">
        <v>3</v>
      </c>
      <c r="F558" s="49" t="s">
        <v>179</v>
      </c>
      <c r="G558" s="51" t="s">
        <v>3</v>
      </c>
      <c r="H558" s="49" t="s">
        <v>179</v>
      </c>
      <c r="I558" s="51" t="s">
        <v>3</v>
      </c>
      <c r="J558" s="49" t="s">
        <v>179</v>
      </c>
      <c r="K558" s="51" t="s">
        <v>3</v>
      </c>
      <c r="L558" s="49" t="s">
        <v>179</v>
      </c>
      <c r="M558" s="51" t="s">
        <v>3</v>
      </c>
      <c r="N558" s="49" t="s">
        <v>179</v>
      </c>
      <c r="O558" s="51" t="s">
        <v>3</v>
      </c>
      <c r="P558" s="49" t="s">
        <v>179</v>
      </c>
      <c r="Q558" s="51" t="s">
        <v>3</v>
      </c>
      <c r="R558" s="49" t="s">
        <v>179</v>
      </c>
      <c r="S558" s="51" t="s">
        <v>3</v>
      </c>
      <c r="T558" s="128"/>
      <c r="U558" s="101"/>
      <c r="V558" s="101"/>
      <c r="W558" s="101"/>
    </row>
    <row r="559" spans="1:24" ht="18.75">
      <c r="A559" s="27">
        <v>1</v>
      </c>
      <c r="B559" s="77"/>
      <c r="C559" s="27"/>
      <c r="D559" s="27"/>
      <c r="E559" s="16">
        <f>IF((C559&lt;=7),VLOOKUP(D559,'7 лет'!$A$5:$B$78,2),IF((C559=8),VLOOKUP(D559,'8 лет'!$A$5:$B$78,2),IF((C559=9),VLOOKUP(D559,'9 лет'!$A$5:$B$78,2),IF((C559=10),VLOOKUP(D559,'10 лет'!$A$5:$B$78,2),IF((C559=11),VLOOKUP(D559,'11 лет'!$A$5:$B$78,2),IF((C559=12),VLOOKUP(D559,'12 лет'!$A$5:$B$78,2),IF((C559=13),VLOOKUP(D559,'13 лет'!$A$5:$B$78,2),IF((C559=14),VLOOKUP(D559,'14 лет'!$A$5:$B$78,2),IF((C559=15),VLOOKUP(D559,'15 лет'!$A$5:$B$78,2),IF((C559=16),VLOOKUP(D559,'16 лет'!$A$5:$B$78,2),IF((C559=17),VLOOKUP(D559,'17 лет'!$A$5:$B$78,2))))))))))))</f>
        <v>0</v>
      </c>
      <c r="F559" s="27"/>
      <c r="G559" s="16">
        <f>IF((C559&lt;=7),VLOOKUP(F559,'7 лет'!$C$5:$D$79,2),IF((C559=8),VLOOKUP(F559,'8 лет'!$C$5:$D$79,2),IF((C559=9),VLOOKUP(F559,'9 лет'!$C$5:$D$79,2),IF((C559=10),VLOOKUP(F559,'10 лет'!$C$5:$D$79,2),IF((C559=11),VLOOKUP(F559,'11 лет'!$C$5:$D$79,2),IF((C559=12),VLOOKUP(F559,'12 лет'!$C$5:$D$79,2),IF((C559=13),VLOOKUP(F559,'13 лет'!$C$5:$D$79,2),IF((C559=14),VLOOKUP(F559,'14 лет'!$C$5:$D$79,2),IF((C559=15),VLOOKUP(F559,'15 лет'!$C$5:$D$79,2),IF((C559=16),VLOOKUP(F559,'16 лет'!$C$5:$D$79,2),IF((C559=17),VLOOKUP(F559,'17 лет'!$C$5:$D$79,2))))))))))))</f>
        <v>0</v>
      </c>
      <c r="H559" s="27"/>
      <c r="I559" s="16">
        <f>IF((C559&lt;=7),VLOOKUP(H559,'7 лет'!$E$5:$F$79,2),IF((C559=8),VLOOKUP(H559,'8 лет'!$E$5:$F$79,2),IF((C559=9),VLOOKUP(H559,'9 лет'!$E$5:$F$79,2),IF((C559=10),VLOOKUP(H559,'10 лет'!$E$5:$F$79,2),IF((C559=11),VLOOKUP(H559,'11 лет'!$E$5:$F$79,2),IF((C559=12),VLOOKUP(H559,'12 лет'!$E$5:$F$79,2),IF((C559=13),VLOOKUP(H559,'13 лет'!$E$5:$F$79,2),IF((C559=14),VLOOKUP(H559,'14 лет'!$E$5:$F$79,2),IF((C559=15),VLOOKUP(H559,'15 лет'!$E$5:$F$79,2),IF((C559=16),VLOOKUP(H559,'16 лет'!$E$5:$F$79,2),IF((C559=17),VLOOKUP(H559,'17 лет'!$E$5:$F$79,2))))))))))))</f>
        <v>0</v>
      </c>
      <c r="J559" s="27"/>
      <c r="K559" s="16">
        <f>IF((C559&lt;=7),VLOOKUP(J559,'7 лет'!$G$5:$H$79,2),IF((C559=8),VLOOKUP(J559,'8 лет'!$G$5:$H$79,2),IF((C559=9),VLOOKUP(J559,'9 лет'!$G$5:$H$79,2),IF((C559=10),VLOOKUP(J559,'10 лет'!$G$5:$H$79,2),IF((C559=11),VLOOKUP(J559,'11 лет'!$G$5:$H$79,2),IF((C559=12),VLOOKUP(J559,'12 лет'!$G$5:$H$79,2),IF((C559=13),VLOOKUP(J559,'13 лет'!$G$5:$H$79,2),IF((C559=14),VLOOKUP(J559,'14 лет'!$G$5:$H$79,2),IF(C559&gt;=15,"0")))))))))</f>
        <v>0</v>
      </c>
      <c r="L559" s="27"/>
      <c r="M559" s="16" t="str">
        <f>IF((C559=12),VLOOKUP(L559,'12 лет'!$I$5:$J$81,2),IF((C559=13),VLOOKUP(L559,'13 лет'!$I$5:$J$81,2),IF((C559=14),VLOOKUP(L559,'14 лет'!$I$5:$J$80,2),IF((C559=15),VLOOKUP(L559,'15 лет'!$G$5:$H$82,2),IF((C559=16),VLOOKUP(L559,'16 лет'!$G$5:$H$81,2),IF((C559=17),VLOOKUP(L559,'17 лет'!$G$5:$H$81,2),IF(C559&lt;12,"0")))))))</f>
        <v>0</v>
      </c>
      <c r="N559" s="27"/>
      <c r="O559" s="16" t="str">
        <f>IF((C559=15),VLOOKUP(N559,'15 лет'!$I$5:$J$100,2),IF((C559=16),VLOOKUP(N559,'16 лет'!$I$5:$J$94,2),IF((C559=17),VLOOKUP(N559,'17 лет'!$I$5:$J$97,2),IF(C559&lt;15,"0"))))</f>
        <v>0</v>
      </c>
      <c r="P559" s="11"/>
      <c r="Q559" s="16">
        <f>IF((C559&lt;=7),VLOOKUP(P559,'7 лет'!$I$5:$J$79,2),IF((C559=8),VLOOKUP(P559,'8 лет'!$I$5:$J$79,2),IF((C559=9),VLOOKUP(P559,'9 лет'!$I$5:$J$79,2),IF((C559=10),VLOOKUP(P559,'10 лет'!$I$5:$J$79,2),IF((C559=11),VLOOKUP(P559,'11 лет'!$I$5:$J$79,2),IF((C559=12),VLOOKUP(P559,'12 лет'!$K$5:$L$79,2),IF((C559=13),VLOOKUP(P559,'13 лет'!$K$5:$L$79,2),IF((C559=14),VLOOKUP(P559,'14 лет'!$K$5:$L$79,2),IF((C559=15),VLOOKUP(P559,'15 лет'!$K$5:$L$79,2),IF((C559=16),VLOOKUP(P559,'16 лет'!$K$5:$L$79,2),IF((C559=17),VLOOKUP(P559,'17 лет'!$K$5:$L$79,2),)))))))))))</f>
        <v>50</v>
      </c>
      <c r="R559" s="27"/>
      <c r="S559" s="16">
        <f>IF((C559&lt;=7),VLOOKUP(R559,'7 лет'!$K$5:$L$79,2),IF((C559=8),VLOOKUP(R559,'8 лет'!$K$5:$L$79,2),IF((C559=9),VLOOKUP(R559,'9 лет'!$K$5:$L$79,2),IF((C559=10),VLOOKUP(R559,'10 лет'!$K$5:$L$79,2),IF((C559=11),VLOOKUP(R559,'11 лет'!$K$5:$L$79,2),IF((C559=12),VLOOKUP(R559,'12 лет'!$M$5:$N$79,2),IF((C559=13),VLOOKUP(R559,'13 лет'!$M$5:$N$79,2),IF((C559=14),VLOOKUP(R559,'14 лет'!$M$5:$N$79,2),IF((C559=15),VLOOKUP(R559,'15 лет'!$M$5:$N$79,2),IF((C559=16),VLOOKUP(R559,'16 лет'!$M$5:$N$79,2),IF((C559=17),VLOOKUP(R559,'17 лет'!$M$5:$N$79,2))))))))))))</f>
        <v>0</v>
      </c>
      <c r="T559" s="12">
        <f>SUM(E559+G559+I559+K559+M559+O559+Q559+S559)</f>
        <v>50</v>
      </c>
      <c r="U559" s="4">
        <f>'Личное первенство юноши'!U58</f>
        <v>28</v>
      </c>
      <c r="V559" s="108">
        <f ca="1">'Командный зачет'!G25</f>
        <v>10</v>
      </c>
      <c r="W559" s="98">
        <f ca="1">SUM(V559*2)</f>
        <v>20</v>
      </c>
      <c r="X559" t="str">
        <f>P554</f>
        <v>Субъект РФ 16</v>
      </c>
    </row>
    <row r="560" spans="1:24" ht="18.75">
      <c r="A560" s="27">
        <v>2</v>
      </c>
      <c r="B560" s="77"/>
      <c r="C560" s="27"/>
      <c r="D560" s="27"/>
      <c r="E560" s="16">
        <f>IF((C560&lt;=7),VLOOKUP(D560,'7 лет'!$A$5:$B$78,2),IF((C560=8),VLOOKUP(D560,'8 лет'!$A$5:$B$78,2),IF((C560=9),VLOOKUP(D560,'9 лет'!$A$5:$B$78,2),IF((C560=10),VLOOKUP(D560,'10 лет'!$A$5:$B$78,2),IF((C560=11),VLOOKUP(D560,'11 лет'!$A$5:$B$78,2),IF((C560=12),VLOOKUP(D560,'12 лет'!$A$5:$B$78,2),IF((C560=13),VLOOKUP(D560,'13 лет'!$A$5:$B$78,2),IF((C560=14),VLOOKUP(D560,'14 лет'!$A$5:$B$78,2),IF((C560=15),VLOOKUP(D560,'15 лет'!$A$5:$B$78,2),IF((C560=16),VLOOKUP(D560,'16 лет'!$A$5:$B$78,2),IF((C560=17),VLOOKUP(D560,'17 лет'!$A$5:$B$78,2))))))))))))</f>
        <v>0</v>
      </c>
      <c r="F560" s="27"/>
      <c r="G560" s="16">
        <f>IF((C560&lt;=7),VLOOKUP(F560,'7 лет'!$C$5:$D$79,2),IF((C560=8),VLOOKUP(F560,'8 лет'!$C$5:$D$79,2),IF((C560=9),VLOOKUP(F560,'9 лет'!$C$5:$D$79,2),IF((C560=10),VLOOKUP(F560,'10 лет'!$C$5:$D$79,2),IF((C560=11),VLOOKUP(F560,'11 лет'!$C$5:$D$79,2),IF((C560=12),VLOOKUP(F560,'12 лет'!$C$5:$D$79,2),IF((C560=13),VLOOKUP(F560,'13 лет'!$C$5:$D$79,2),IF((C560=14),VLOOKUP(F560,'14 лет'!$C$5:$D$79,2),IF((C560=15),VLOOKUP(F560,'15 лет'!$C$5:$D$79,2),IF((C560=16),VLOOKUP(F560,'16 лет'!$C$5:$D$79,2),IF((C560=17),VLOOKUP(F560,'17 лет'!$C$5:$D$79,2))))))))))))</f>
        <v>0</v>
      </c>
      <c r="H560" s="27"/>
      <c r="I560" s="16">
        <f>IF((C560&lt;=7),VLOOKUP(H560,'7 лет'!$E$5:$F$79,2),IF((C560=8),VLOOKUP(H560,'8 лет'!$E$5:$F$79,2),IF((C560=9),VLOOKUP(H560,'9 лет'!$E$5:$F$79,2),IF((C560=10),VLOOKUP(H560,'10 лет'!$E$5:$F$79,2),IF((C560=11),VLOOKUP(H560,'11 лет'!$E$5:$F$79,2),IF((C560=12),VLOOKUP(H560,'12 лет'!$E$5:$F$79,2),IF((C560=13),VLOOKUP(H560,'13 лет'!$E$5:$F$79,2),IF((C560=14),VLOOKUP(H560,'14 лет'!$E$5:$F$79,2),IF((C560=15),VLOOKUP(H560,'15 лет'!$E$5:$F$79,2),IF((C560=16),VLOOKUP(H560,'16 лет'!$E$5:$F$79,2),IF((C560=17),VLOOKUP(H560,'17 лет'!$E$5:$F$79,2))))))))))))</f>
        <v>0</v>
      </c>
      <c r="J560" s="27"/>
      <c r="K560" s="16">
        <f>IF((C560&lt;=7),VLOOKUP(J560,'7 лет'!$G$5:$H$79,2),IF((C560=8),VLOOKUP(J560,'8 лет'!$G$5:$H$79,2),IF((C560=9),VLOOKUP(J560,'9 лет'!$G$5:$H$79,2),IF((C560=10),VLOOKUP(J560,'10 лет'!$G$5:$H$79,2),IF((C560=11),VLOOKUP(J560,'11 лет'!$G$5:$H$79,2),IF((C560=12),VLOOKUP(J560,'12 лет'!$G$5:$H$79,2),IF((C560=13),VLOOKUP(J560,'13 лет'!$G$5:$H$79,2),IF((C560=14),VLOOKUP(J560,'14 лет'!$G$5:$H$79,2),IF(C560&gt;=15,"0")))))))))</f>
        <v>0</v>
      </c>
      <c r="L560" s="27"/>
      <c r="M560" s="16" t="str">
        <f>IF((C560=12),VLOOKUP(L560,'12 лет'!$I$5:$J$81,2),IF((C560=13),VLOOKUP(L560,'13 лет'!$I$5:$J$81,2),IF((C560=14),VLOOKUP(L560,'14 лет'!$I$5:$J$80,2),IF((C560=15),VLOOKUP(L560,'15 лет'!$G$5:$H$82,2),IF((C560=16),VLOOKUP(L560,'16 лет'!$G$5:$H$81,2),IF((C560=17),VLOOKUP(L560,'17 лет'!$G$5:$H$81,2),IF(C560&lt;12,"0")))))))</f>
        <v>0</v>
      </c>
      <c r="N560" s="27"/>
      <c r="O560" s="16" t="str">
        <f>IF((C560=15),VLOOKUP(N560,'15 лет'!$I$5:$J$100,2),IF((C560=16),VLOOKUP(N560,'16 лет'!$I$5:$J$94,2),IF((C560=17),VLOOKUP(N560,'17 лет'!$I$5:$J$97,2),IF(C560&lt;15,"0"))))</f>
        <v>0</v>
      </c>
      <c r="P560" s="11"/>
      <c r="Q560" s="16">
        <f>IF((C560&lt;=7),VLOOKUP(P560,'7 лет'!$I$5:$J$79,2),IF((C560=8),VLOOKUP(P560,'8 лет'!$I$5:$J$79,2),IF((C560=9),VLOOKUP(P560,'9 лет'!$I$5:$J$79,2),IF((C560=10),VLOOKUP(P560,'10 лет'!$I$5:$J$79,2),IF((C560=11),VLOOKUP(P560,'11 лет'!$I$5:$J$79,2),IF((C560=12),VLOOKUP(P560,'12 лет'!$K$5:$L$79,2),IF((C560=13),VLOOKUP(P560,'13 лет'!$K$5:$L$79,2),IF((C560=14),VLOOKUP(P560,'14 лет'!$K$5:$L$79,2),IF((C560=15),VLOOKUP(P560,'15 лет'!$K$5:$L$79,2),IF((C560=16),VLOOKUP(P560,'16 лет'!$K$5:$L$79,2),IF((C560=17),VLOOKUP(P560,'17 лет'!$K$5:$L$79,2),)))))))))))</f>
        <v>50</v>
      </c>
      <c r="R560" s="27"/>
      <c r="S560" s="16">
        <f>IF((C560&lt;=7),VLOOKUP(R560,'7 лет'!$K$5:$L$79,2),IF((C560=8),VLOOKUP(R560,'8 лет'!$K$5:$L$79,2),IF((C560=9),VLOOKUP(R560,'9 лет'!$K$5:$L$79,2),IF((C560=10),VLOOKUP(R560,'10 лет'!$K$5:$L$79,2),IF((C560=11),VLOOKUP(R560,'11 лет'!$K$5:$L$79,2),IF((C560=12),VLOOKUP(R560,'12 лет'!$M$5:$N$79,2),IF((C560=13),VLOOKUP(R560,'13 лет'!$M$5:$N$79,2),IF((C560=14),VLOOKUP(R560,'14 лет'!$M$5:$N$79,2),IF((C560=15),VLOOKUP(R560,'15 лет'!$M$5:$N$79,2),IF((C560=16),VLOOKUP(R560,'16 лет'!$M$5:$N$79,2),IF((C560=17),VLOOKUP(R560,'17 лет'!$M$5:$N$79,2))))))))))))</f>
        <v>0</v>
      </c>
      <c r="T560" s="12">
        <f>SUM(E560+G560+I560+K560+M560+O560+Q560+S560)</f>
        <v>50</v>
      </c>
      <c r="U560" s="4">
        <f>'Личное первенство юноши'!U59</f>
        <v>28</v>
      </c>
      <c r="V560" s="109"/>
      <c r="W560" s="99"/>
      <c r="X560" t="str">
        <f>P554</f>
        <v>Субъект РФ 16</v>
      </c>
    </row>
    <row r="561" spans="1:24" ht="18.75">
      <c r="A561" s="27">
        <v>3</v>
      </c>
      <c r="B561" s="77"/>
      <c r="C561" s="27"/>
      <c r="D561" s="27"/>
      <c r="E561" s="16">
        <f>IF((C561&lt;=7),VLOOKUP(D561,'7 лет'!$A$5:$B$78,2),IF((C561=8),VLOOKUP(D561,'8 лет'!$A$5:$B$78,2),IF((C561=9),VLOOKUP(D561,'9 лет'!$A$5:$B$78,2),IF((C561=10),VLOOKUP(D561,'10 лет'!$A$5:$B$78,2),IF((C561=11),VLOOKUP(D561,'11 лет'!$A$5:$B$78,2),IF((C561=12),VLOOKUP(D561,'12 лет'!$A$5:$B$78,2),IF((C561=13),VLOOKUP(D561,'13 лет'!$A$5:$B$78,2),IF((C561=14),VLOOKUP(D561,'14 лет'!$A$5:$B$78,2),IF((C561=15),VLOOKUP(D561,'15 лет'!$A$5:$B$78,2),IF((C561=16),VLOOKUP(D561,'16 лет'!$A$5:$B$78,2),IF((C561=17),VLOOKUP(D561,'17 лет'!$A$5:$B$78,2))))))))))))</f>
        <v>0</v>
      </c>
      <c r="F561" s="27"/>
      <c r="G561" s="16">
        <f>IF((C561&lt;=7),VLOOKUP(F561,'7 лет'!$C$5:$D$79,2),IF((C561=8),VLOOKUP(F561,'8 лет'!$C$5:$D$79,2),IF((C561=9),VLOOKUP(F561,'9 лет'!$C$5:$D$79,2),IF((C561=10),VLOOKUP(F561,'10 лет'!$C$5:$D$79,2),IF((C561=11),VLOOKUP(F561,'11 лет'!$C$5:$D$79,2),IF((C561=12),VLOOKUP(F561,'12 лет'!$C$5:$D$79,2),IF((C561=13),VLOOKUP(F561,'13 лет'!$C$5:$D$79,2),IF((C561=14),VLOOKUP(F561,'14 лет'!$C$5:$D$79,2),IF((C561=15),VLOOKUP(F561,'15 лет'!$C$5:$D$79,2),IF((C561=16),VLOOKUP(F561,'16 лет'!$C$5:$D$79,2),IF((C561=17),VLOOKUP(F561,'17 лет'!$C$5:$D$79,2))))))))))))</f>
        <v>0</v>
      </c>
      <c r="H561" s="27"/>
      <c r="I561" s="16">
        <f>IF((C561&lt;=7),VLOOKUP(H561,'7 лет'!$E$5:$F$79,2),IF((C561=8),VLOOKUP(H561,'8 лет'!$E$5:$F$79,2),IF((C561=9),VLOOKUP(H561,'9 лет'!$E$5:$F$79,2),IF((C561=10),VLOOKUP(H561,'10 лет'!$E$5:$F$79,2),IF((C561=11),VLOOKUP(H561,'11 лет'!$E$5:$F$79,2),IF((C561=12),VLOOKUP(H561,'12 лет'!$E$5:$F$79,2),IF((C561=13),VLOOKUP(H561,'13 лет'!$E$5:$F$79,2),IF((C561=14),VLOOKUP(H561,'14 лет'!$E$5:$F$79,2),IF((C561=15),VLOOKUP(H561,'15 лет'!$E$5:$F$79,2),IF((C561=16),VLOOKUP(H561,'16 лет'!$E$5:$F$79,2),IF((C561=17),VLOOKUP(H561,'17 лет'!$E$5:$F$79,2))))))))))))</f>
        <v>0</v>
      </c>
      <c r="J561" s="27"/>
      <c r="K561" s="16">
        <f>IF((C561&lt;=7),VLOOKUP(J561,'7 лет'!$G$5:$H$79,2),IF((C561=8),VLOOKUP(J561,'8 лет'!$G$5:$H$79,2),IF((C561=9),VLOOKUP(J561,'9 лет'!$G$5:$H$79,2),IF((C561=10),VLOOKUP(J561,'10 лет'!$G$5:$H$79,2),IF((C561=11),VLOOKUP(J561,'11 лет'!$G$5:$H$79,2),IF((C561=12),VLOOKUP(J561,'12 лет'!$G$5:$H$79,2),IF((C561=13),VLOOKUP(J561,'13 лет'!$G$5:$H$79,2),IF((C561=14),VLOOKUP(J561,'14 лет'!$G$5:$H$79,2),IF(C561&gt;=15,"0")))))))))</f>
        <v>0</v>
      </c>
      <c r="L561" s="27"/>
      <c r="M561" s="16" t="str">
        <f>IF((C561=12),VLOOKUP(L561,'12 лет'!$I$5:$J$81,2),IF((C561=13),VLOOKUP(L561,'13 лет'!$I$5:$J$81,2),IF((C561=14),VLOOKUP(L561,'14 лет'!$I$5:$J$80,2),IF((C561=15),VLOOKUP(L561,'15 лет'!$G$5:$H$82,2),IF((C561=16),VLOOKUP(L561,'16 лет'!$G$5:$H$81,2),IF((C561=17),VLOOKUP(L561,'17 лет'!$G$5:$H$81,2),IF(C561&lt;12,"0")))))))</f>
        <v>0</v>
      </c>
      <c r="N561" s="27"/>
      <c r="O561" s="16" t="str">
        <f>IF((C561=15),VLOOKUP(N561,'15 лет'!$I$5:$J$100,2),IF((C561=16),VLOOKUP(N561,'16 лет'!$I$5:$J$94,2),IF((C561=17),VLOOKUP(N561,'17 лет'!$I$5:$J$97,2),IF(C561&lt;15,"0"))))</f>
        <v>0</v>
      </c>
      <c r="P561" s="11"/>
      <c r="Q561" s="16">
        <f>IF((C561&lt;=7),VLOOKUP(P561,'7 лет'!$I$5:$J$79,2),IF((C561=8),VLOOKUP(P561,'8 лет'!$I$5:$J$79,2),IF((C561=9),VLOOKUP(P561,'9 лет'!$I$5:$J$79,2),IF((C561=10),VLOOKUP(P561,'10 лет'!$I$5:$J$79,2),IF((C561=11),VLOOKUP(P561,'11 лет'!$I$5:$J$79,2),IF((C561=12),VLOOKUP(P561,'12 лет'!$K$5:$L$79,2),IF((C561=13),VLOOKUP(P561,'13 лет'!$K$5:$L$79,2),IF((C561=14),VLOOKUP(P561,'14 лет'!$K$5:$L$79,2),IF((C561=15),VLOOKUP(P561,'15 лет'!$K$5:$L$79,2),IF((C561=16),VLOOKUP(P561,'16 лет'!$K$5:$L$79,2),IF((C561=17),VLOOKUP(P561,'17 лет'!$K$5:$L$79,2),)))))))))))</f>
        <v>50</v>
      </c>
      <c r="R561" s="27"/>
      <c r="S561" s="16">
        <f>IF((C561&lt;=7),VLOOKUP(R561,'7 лет'!$K$5:$L$79,2),IF((C561=8),VLOOKUP(R561,'8 лет'!$K$5:$L$79,2),IF((C561=9),VLOOKUP(R561,'9 лет'!$K$5:$L$79,2),IF((C561=10),VLOOKUP(R561,'10 лет'!$K$5:$L$79,2),IF((C561=11),VLOOKUP(R561,'11 лет'!$K$5:$L$79,2),IF((C561=12),VLOOKUP(R561,'12 лет'!$M$5:$N$79,2),IF((C561=13),VLOOKUP(R561,'13 лет'!$M$5:$N$79,2),IF((C561=14),VLOOKUP(R561,'14 лет'!$M$5:$N$79,2),IF((C561=15),VLOOKUP(R561,'15 лет'!$M$5:$N$79,2),IF((C561=16),VLOOKUP(R561,'16 лет'!$M$5:$N$79,2),IF((C561=17),VLOOKUP(R561,'17 лет'!$M$5:$N$79,2))))))))))))</f>
        <v>0</v>
      </c>
      <c r="T561" s="12">
        <f>SUM(E561+G561+I561+K561+M561+O561+Q561+S561)</f>
        <v>50</v>
      </c>
      <c r="U561" s="4">
        <f>'Личное первенство юноши'!U60</f>
        <v>28</v>
      </c>
      <c r="V561" s="109"/>
      <c r="W561" s="99"/>
      <c r="X561" t="str">
        <f>P554</f>
        <v>Субъект РФ 16</v>
      </c>
    </row>
    <row r="562" spans="1:24" ht="18.75">
      <c r="A562" s="111"/>
      <c r="B562" s="112"/>
      <c r="C562" s="112"/>
      <c r="D562" s="112"/>
      <c r="E562" s="112"/>
      <c r="F562" s="112"/>
      <c r="G562" s="112"/>
      <c r="H562" s="112"/>
      <c r="I562" s="112"/>
      <c r="J562" s="112"/>
      <c r="K562" s="112"/>
      <c r="L562" s="112"/>
      <c r="M562" s="112"/>
      <c r="N562" s="112"/>
      <c r="O562" s="112"/>
      <c r="P562" s="115" t="s">
        <v>285</v>
      </c>
      <c r="Q562" s="115"/>
      <c r="R562" s="115"/>
      <c r="S562" s="116"/>
      <c r="T562" s="113">
        <f ca="1">SUMPRODUCT(LARGE($T$559:$T$561,ROW(INDIRECT("T1:T"&amp;Z17))))</f>
        <v>100</v>
      </c>
      <c r="U562" s="114"/>
      <c r="V562" s="109"/>
      <c r="W562" s="99"/>
    </row>
    <row r="563" spans="1:24" ht="24.75" customHeight="1">
      <c r="A563" s="123" t="s">
        <v>180</v>
      </c>
      <c r="B563" s="124"/>
      <c r="C563" s="124"/>
      <c r="D563" s="124"/>
      <c r="E563" s="124"/>
      <c r="F563" s="124"/>
      <c r="G563" s="124"/>
      <c r="H563" s="124"/>
      <c r="I563" s="124"/>
      <c r="J563" s="124"/>
      <c r="K563" s="124"/>
      <c r="L563" s="124"/>
      <c r="M563" s="124"/>
      <c r="N563" s="124"/>
      <c r="O563" s="124"/>
      <c r="P563" s="124"/>
      <c r="Q563" s="124"/>
      <c r="R563" s="124"/>
      <c r="S563" s="124"/>
      <c r="T563" s="124"/>
      <c r="U563" s="125"/>
      <c r="V563" s="109"/>
      <c r="W563" s="99"/>
    </row>
    <row r="564" spans="1:24" ht="18.75">
      <c r="A564" s="27">
        <v>1</v>
      </c>
      <c r="B564" s="78"/>
      <c r="C564" s="27"/>
      <c r="D564" s="27"/>
      <c r="E564" s="16">
        <f>IF((C564&lt;=7),VLOOKUP(D564,'7 лет'!$M$5:$N$78,2),IF((C564=8),VLOOKUP(D564,'8 лет'!$M$5:$N$78,2),IF((C564=9),VLOOKUP(D564,'9 лет'!$M$5:$N$78,2),IF((C564=10),VLOOKUP(D564,'10 лет'!$M$5:$N$78,2),IF((C564=11),VLOOKUP(D564,'11 лет'!$M$5:$N$78,2),IF((C564=12),VLOOKUP(D564,'12 лет'!$O$5:$P$78,2),IF((C564=13),VLOOKUP(D564,'13 лет'!$O$5:$P$78,2),IF((C564=14),VLOOKUP(D564,'14 лет'!$O$5:$P$78,2),IF((C564=15),VLOOKUP(D564,'15 лет'!$O$5:$P$78,2),IF((C564=16),VLOOKUP(D564,'16 лет'!$O$5:$P$78,2),IF((C564=17),VLOOKUP(D564,'17 лет'!$O$5:$P$78,2))))))))))))</f>
        <v>0</v>
      </c>
      <c r="F564" s="27"/>
      <c r="G564" s="16">
        <f>IF((C564&lt;=7),VLOOKUP(F564,'7 лет'!$O$5:$P$79,2),IF((C564=8),VLOOKUP(F564,'8 лет'!$O$5:$P$79,2),IF((C564=9),VLOOKUP(F564,'9 лет'!$O$5:$P$79,2),IF((C564=10),VLOOKUP(F564,'10 лет'!$O$5:$P$79,2),IF((C564=11),VLOOKUP(F564,'11 лет'!$O$5:$P$79,2),IF((C564=12),VLOOKUP(F564,'12 лет'!$Q$5:$R$79,2),IF((C564=13),VLOOKUP(F564,'13 лет'!$Q$5:$R$79,2),IF((C564=14),VLOOKUP(F564,'14 лет'!$Q$5:$R$79,2),IF((C564=15),VLOOKUP(F564,'15 лет'!$Q$5:$R$79,2),IF((C564=16),VLOOKUP(F564,'16 лет'!$Q$5:$R$79,2),IF((C564=17),VLOOKUP(F564,'17 лет'!$Q$5:$R$79,2))))))))))))</f>
        <v>0</v>
      </c>
      <c r="H564" s="27"/>
      <c r="I564" s="16">
        <f>IF((C564&lt;=7),VLOOKUP(H564,'7 лет'!$Q$5:$R$79,2),IF((C564=8),VLOOKUP(H564,'8 лет'!$Q$5:$R$79,2),IF((C564=9),VLOOKUP(H564,'9 лет'!$Q$5:$R$79,2),IF((C564=10),VLOOKUP(H564,'10 лет'!$Q$5:$R$79,2),IF((C564=11),VLOOKUP(H564,'11 лет'!$Q$5:$R$79,2),IF((C564=12),VLOOKUP(H564,'12 лет'!$S$5:$T$79,2),IF((C564=13),VLOOKUP(H564,'13 лет'!$S$5:$T$79,2),IF((C564=14),VLOOKUP(H564,'14 лет'!$S$5:$T$79,2),IF((C564=15),VLOOKUP(H564,'15 лет'!$S$5:$T$79,2),IF((C564=16),VLOOKUP(H564,'16 лет'!$S$5:$T$79,2),IF((C564=17),VLOOKUP(H564,'17 лет'!$S$5:$T$79,2))))))))))))</f>
        <v>0</v>
      </c>
      <c r="J564" s="27"/>
      <c r="K564" s="16">
        <f>IF((C564&lt;=7),VLOOKUP(J564,'7 лет'!$S$5:$T$79,2),IF((C564=8),VLOOKUP(J564,'8 лет'!$S$5:$T$79,2),IF((C564=9),VLOOKUP(J564,'9 лет'!$S$5:$T$79,2),IF((C564=10),VLOOKUP(J564,'10 лет'!$S$5:$T$79,2),IF((C564=11),VLOOKUP(J564,'11 лет'!$S$5:$T$79,2),IF((C564=12),VLOOKUP(J564,'12 лет'!$U$5:$V$79,2),IF((C564=13),VLOOKUP(J564,'13 лет'!$U$5:$V$79,2),IF((C564=14),VLOOKUP(J564,'14 лет'!$U$5:$V$79,2),IF(C564&gt;=15,"0")))))))))</f>
        <v>0</v>
      </c>
      <c r="L564" s="27"/>
      <c r="M564" s="16" t="str">
        <f>IF((C564=12),VLOOKUP(L564,'12 лет'!$W$5:$X$85,2),IF((C564=13),VLOOKUP(L564,'13 лет'!$W$5:$X$84,2),IF((C564=14),VLOOKUP(L564,'14 лет'!$W$5:$X$82,2),IF((C564=15),VLOOKUP(L564,'15 лет'!$U$5:$V$82,2),IF((C564=16),VLOOKUP(L564,'16 лет'!$U$5:$V$78,2),IF((C564=17),VLOOKUP(L564,'17 лет'!$U$5:$V$78,2),IF(C564&lt;12,"0")))))))</f>
        <v>0</v>
      </c>
      <c r="N564" s="27"/>
      <c r="O564" s="16" t="str">
        <f>IF((C564=15),VLOOKUP(N564,'15 лет'!$W$5:$X$115,2),IF((C564=16),VLOOKUP(N564,'16 лет'!$W$5:$X$113,2),IF((C564=17),VLOOKUP(N564,'17 лет'!$W$5:$X$113,2),IF(C564&lt;15,"0"))))</f>
        <v>0</v>
      </c>
      <c r="P564" s="11"/>
      <c r="Q564" s="16">
        <f>IF((C564&lt;=7),VLOOKUP(P564,'7 лет'!$U$5:$V$79,2),IF((C564=8),VLOOKUP(P564,'8 лет'!$U$5:$V$79,2),IF((C564=9),VLOOKUP(P564,'9 лет'!$U$5:$V$79,2),IF((C564=10),VLOOKUP(P564,'10 лет'!$U$5:$V$79,2),IF((C564=11),VLOOKUP(P564,'11 лет'!$U$5:$V$79,2),IF((C564=12),VLOOKUP(P564,'12 лет'!$Y$5:$Z$79,2),IF((C564=13),VLOOKUP(P564,'13 лет'!$Y$5:$Z$79,2),IF((C564=14),VLOOKUP(P564,'14 лет'!$Y$5:$Z$79,2),IF((C564=15),VLOOKUP(P564,'15 лет'!$Y$5:$Z$79,2),IF((C564=16),VLOOKUP(P564,'16 лет'!$Y$5:$Z$79,2),IF((C564=17),VLOOKUP(P564,'17 лет'!$Y$5:$Z$79,2))))))))))))</f>
        <v>35</v>
      </c>
      <c r="R564" s="27"/>
      <c r="S564" s="16">
        <f>IF((C564&lt;=7),VLOOKUP(R564,'7 лет'!$W$5:$X$79,2),IF((C564=8),VLOOKUP(R564,'8 лет'!$W$5:$X$79,2),IF((C564=9),VLOOKUP(R564,'9 лет'!$W$5:$X$79,2),IF((C564=10),VLOOKUP(R564,'10 лет'!$W$5:$X$79,2),IF((C564=11),VLOOKUP(R564,'11 лет'!$W$5:$X$79,2),IF((C564=12),VLOOKUP(R564,'12 лет'!$AA$5:$AB$79,2),IF((C564=13),VLOOKUP(R564,'13 лет'!$AA$5:$AB$79,2),IF((C564=14),VLOOKUP(R564,'14 лет'!$AA$5:$AB$79,2),IF((C564=15),VLOOKUP(R564,'15 лет'!$AA$5:$AB$79,2),IF((C564=16),VLOOKUP(R564,'16 лет'!$AA$5:$AB$79,2),IF((C564=17),VLOOKUP(R564,'17 лет'!$AA$5:$AB$79,2))))))))))))</f>
        <v>0</v>
      </c>
      <c r="T564" s="13">
        <f>SUM(E564+G564+I564+K564+M564+O564+Q564+S564)</f>
        <v>35</v>
      </c>
      <c r="U564" s="4">
        <f>'Личное первенство девушки'!U58</f>
        <v>28</v>
      </c>
      <c r="V564" s="109"/>
      <c r="W564" s="99"/>
      <c r="X564" t="str">
        <f>P554</f>
        <v>Субъект РФ 16</v>
      </c>
    </row>
    <row r="565" spans="1:24" ht="18.75">
      <c r="A565" s="27">
        <v>2</v>
      </c>
      <c r="B565" s="78"/>
      <c r="C565" s="27"/>
      <c r="D565" s="27"/>
      <c r="E565" s="16">
        <f>IF((C565&lt;=7),VLOOKUP(D565,'7 лет'!$M$5:$N$78,2),IF((C565=8),VLOOKUP(D565,'8 лет'!$M$5:$N$78,2),IF((C565=9),VLOOKUP(D565,'9 лет'!$M$5:$N$78,2),IF((C565=10),VLOOKUP(D565,'10 лет'!$M$5:$N$78,2),IF((C565=11),VLOOKUP(D565,'11 лет'!$M$5:$N$78,2),IF((C565=12),VLOOKUP(D565,'12 лет'!$O$5:$P$78,2),IF((C565=13),VLOOKUP(D565,'13 лет'!$O$5:$P$78,2),IF((C565=14),VLOOKUP(D565,'14 лет'!$O$5:$P$78,2),IF((C565=15),VLOOKUP(D565,'15 лет'!$O$5:$P$78,2),IF((C565=16),VLOOKUP(D565,'16 лет'!$O$5:$P$78,2),IF((C565=17),VLOOKUP(D565,'17 лет'!$O$5:$P$78,2))))))))))))</f>
        <v>0</v>
      </c>
      <c r="F565" s="27"/>
      <c r="G565" s="16">
        <f>IF((C565&lt;=7),VLOOKUP(F565,'7 лет'!$O$5:$P$79,2),IF((C565=8),VLOOKUP(F565,'8 лет'!$O$5:$P$79,2),IF((C565=9),VLOOKUP(F565,'9 лет'!$O$5:$P$79,2),IF((C565=10),VLOOKUP(F565,'10 лет'!$O$5:$P$79,2),IF((C565=11),VLOOKUP(F565,'11 лет'!$O$5:$P$79,2),IF((C565=12),VLOOKUP(F565,'12 лет'!$Q$5:$R$79,2),IF((C565=13),VLOOKUP(F565,'13 лет'!$Q$5:$R$79,2),IF((C565=14),VLOOKUP(F565,'14 лет'!$Q$5:$R$79,2),IF((C565=15),VLOOKUP(F565,'15 лет'!$Q$5:$R$79,2),IF((C565=16),VLOOKUP(F565,'16 лет'!$Q$5:$R$79,2),IF((C565=17),VLOOKUP(F565,'17 лет'!$Q$5:$R$79,2))))))))))))</f>
        <v>0</v>
      </c>
      <c r="H565" s="27"/>
      <c r="I565" s="16">
        <f>IF((C565&lt;=7),VLOOKUP(H565,'7 лет'!$Q$5:$R$79,2),IF((C565=8),VLOOKUP(H565,'8 лет'!$Q$5:$R$79,2),IF((C565=9),VLOOKUP(H565,'9 лет'!$Q$5:$R$79,2),IF((C565=10),VLOOKUP(H565,'10 лет'!$Q$5:$R$79,2),IF((C565=11),VLOOKUP(H565,'11 лет'!$Q$5:$R$79,2),IF((C565=12),VLOOKUP(H565,'12 лет'!$S$5:$T$79,2),IF((C565=13),VLOOKUP(H565,'13 лет'!$S$5:$T$79,2),IF((C565=14),VLOOKUP(H565,'14 лет'!$S$5:$T$79,2),IF((C565=15),VLOOKUP(H565,'15 лет'!$S$5:$T$79,2),IF((C565=16),VLOOKUP(H565,'16 лет'!$S$5:$T$79,2),IF((C565=17),VLOOKUP(H565,'17 лет'!$S$5:$T$79,2))))))))))))</f>
        <v>0</v>
      </c>
      <c r="J565" s="27"/>
      <c r="K565" s="16">
        <f>IF((C565&lt;=7),VLOOKUP(J565,'7 лет'!$S$5:$T$79,2),IF((C565=8),VLOOKUP(J565,'8 лет'!$S$5:$T$79,2),IF((C565=9),VLOOKUP(J565,'9 лет'!$S$5:$T$79,2),IF((C565=10),VLOOKUP(J565,'10 лет'!$S$5:$T$79,2),IF((C565=11),VLOOKUP(J565,'11 лет'!$S$5:$T$79,2),IF((C565=12),VLOOKUP(J565,'12 лет'!$U$5:$V$79,2),IF((C565=13),VLOOKUP(J565,'13 лет'!$U$5:$V$79,2),IF((C565=14),VLOOKUP(J565,'14 лет'!$U$5:$V$79,2),IF(C565&gt;=15,"0")))))))))</f>
        <v>0</v>
      </c>
      <c r="L565" s="27"/>
      <c r="M565" s="16" t="str">
        <f>IF((C565=12),VLOOKUP(L565,'12 лет'!$W$5:$X$85,2),IF((C565=13),VLOOKUP(L565,'13 лет'!$W$5:$X$84,2),IF((C565=14),VLOOKUP(L565,'14 лет'!$W$5:$X$82,2),IF((C565=15),VLOOKUP(L565,'15 лет'!$U$5:$V$82,2),IF((C565=16),VLOOKUP(L565,'16 лет'!$U$5:$V$78,2),IF((C565=17),VLOOKUP(L565,'17 лет'!$U$5:$V$78,2),IF(C565&lt;12,"0")))))))</f>
        <v>0</v>
      </c>
      <c r="N565" s="27"/>
      <c r="O565" s="16" t="str">
        <f>IF((C565=15),VLOOKUP(N565,'15 лет'!$W$5:$X$115,2),IF((C565=16),VLOOKUP(N565,'16 лет'!$W$5:$X$113,2),IF((C565=17),VLOOKUP(N565,'17 лет'!$W$5:$X$113,2),IF(C565&lt;15,"0"))))</f>
        <v>0</v>
      </c>
      <c r="P565" s="11"/>
      <c r="Q565" s="16">
        <f>IF((C565&lt;=7),VLOOKUP(P565,'7 лет'!$U$5:$V$79,2),IF((C565=8),VLOOKUP(P565,'8 лет'!$U$5:$V$79,2),IF((C565=9),VLOOKUP(P565,'9 лет'!$U$5:$V$79,2),IF((C565=10),VLOOKUP(P565,'10 лет'!$U$5:$V$79,2),IF((C565=11),VLOOKUP(P565,'11 лет'!$U$5:$V$79,2),IF((C565=12),VLOOKUP(P565,'12 лет'!$Y$5:$Z$79,2),IF((C565=13),VLOOKUP(P565,'13 лет'!$Y$5:$Z$79,2),IF((C565=14),VLOOKUP(P565,'14 лет'!$Y$5:$Z$79,2),IF((C565=15),VLOOKUP(P565,'15 лет'!$Y$5:$Z$79,2),IF((C565=16),VLOOKUP(P565,'16 лет'!$Y$5:$Z$79,2),IF((C565=17),VLOOKUP(P565,'17 лет'!$Y$5:$Z$79,2))))))))))))</f>
        <v>35</v>
      </c>
      <c r="R565" s="27"/>
      <c r="S565" s="16">
        <f>IF((C565&lt;=7),VLOOKUP(R565,'7 лет'!$W$5:$X$79,2),IF((C565=8),VLOOKUP(R565,'8 лет'!$W$5:$X$79,2),IF((C565=9),VLOOKUP(R565,'9 лет'!$W$5:$X$79,2),IF((C565=10),VLOOKUP(R565,'10 лет'!$W$5:$X$79,2),IF((C565=11),VLOOKUP(R565,'11 лет'!$W$5:$X$79,2),IF((C565=12),VLOOKUP(R565,'12 лет'!$AA$5:$AB$79,2),IF((C565=13),VLOOKUP(R565,'13 лет'!$AA$5:$AB$79,2),IF((C565=14),VLOOKUP(R565,'14 лет'!$AA$5:$AB$79,2),IF((C565=15),VLOOKUP(R565,'15 лет'!$AA$5:$AB$79,2),IF((C565=16),VLOOKUP(R565,'16 лет'!$AA$5:$AB$79,2),IF((C565=17),VLOOKUP(R565,'17 лет'!$AA$5:$AB$79,2))))))))))))</f>
        <v>0</v>
      </c>
      <c r="T565" s="13">
        <f>SUM(E565+G565+I565+K565+M565+O565+Q565+S565)</f>
        <v>35</v>
      </c>
      <c r="U565" s="4">
        <f>'Личное первенство девушки'!U59</f>
        <v>28</v>
      </c>
      <c r="V565" s="109"/>
      <c r="W565" s="99"/>
      <c r="X565" t="str">
        <f>P554</f>
        <v>Субъект РФ 16</v>
      </c>
    </row>
    <row r="566" spans="1:24" ht="18.75">
      <c r="A566" s="27">
        <v>3</v>
      </c>
      <c r="B566" s="78"/>
      <c r="C566" s="27"/>
      <c r="D566" s="27"/>
      <c r="E566" s="16">
        <f>IF((C566&lt;=7),VLOOKUP(D566,'7 лет'!$M$5:$N$78,2),IF((C566=8),VLOOKUP(D566,'8 лет'!$M$5:$N$78,2),IF((C566=9),VLOOKUP(D566,'9 лет'!$M$5:$N$78,2),IF((C566=10),VLOOKUP(D566,'10 лет'!$M$5:$N$78,2),IF((C566=11),VLOOKUP(D566,'11 лет'!$M$5:$N$78,2),IF((C566=12),VLOOKUP(D566,'12 лет'!$O$5:$P$78,2),IF((C566=13),VLOOKUP(D566,'13 лет'!$O$5:$P$78,2),IF((C566=14),VLOOKUP(D566,'14 лет'!$O$5:$P$78,2),IF((C566=15),VLOOKUP(D566,'15 лет'!$O$5:$P$78,2),IF((C566=16),VLOOKUP(D566,'16 лет'!$O$5:$P$78,2),IF((C566=17),VLOOKUP(D566,'17 лет'!$O$5:$P$78,2))))))))))))</f>
        <v>0</v>
      </c>
      <c r="F566" s="27"/>
      <c r="G566" s="16">
        <f>IF((C566&lt;=7),VLOOKUP(F566,'7 лет'!$O$5:$P$79,2),IF((C566=8),VLOOKUP(F566,'8 лет'!$O$5:$P$79,2),IF((C566=9),VLOOKUP(F566,'9 лет'!$O$5:$P$79,2),IF((C566=10),VLOOKUP(F566,'10 лет'!$O$5:$P$79,2),IF((C566=11),VLOOKUP(F566,'11 лет'!$O$5:$P$79,2),IF((C566=12),VLOOKUP(F566,'12 лет'!$Q$5:$R$79,2),IF((C566=13),VLOOKUP(F566,'13 лет'!$Q$5:$R$79,2),IF((C566=14),VLOOKUP(F566,'14 лет'!$Q$5:$R$79,2),IF((C566=15),VLOOKUP(F566,'15 лет'!$Q$5:$R$79,2),IF((C566=16),VLOOKUP(F566,'16 лет'!$Q$5:$R$79,2),IF((C566=17),VLOOKUP(F566,'17 лет'!$Q$5:$R$79,2))))))))))))</f>
        <v>0</v>
      </c>
      <c r="H566" s="27"/>
      <c r="I566" s="16">
        <f>IF((C566&lt;=7),VLOOKUP(H566,'7 лет'!$Q$5:$R$79,2),IF((C566=8),VLOOKUP(H566,'8 лет'!$Q$5:$R$79,2),IF((C566=9),VLOOKUP(H566,'9 лет'!$Q$5:$R$79,2),IF((C566=10),VLOOKUP(H566,'10 лет'!$Q$5:$R$79,2),IF((C566=11),VLOOKUP(H566,'11 лет'!$Q$5:$R$79,2),IF((C566=12),VLOOKUP(H566,'12 лет'!$S$5:$T$79,2),IF((C566=13),VLOOKUP(H566,'13 лет'!$S$5:$T$79,2),IF((C566=14),VLOOKUP(H566,'14 лет'!$S$5:$T$79,2),IF((C566=15),VLOOKUP(H566,'15 лет'!$S$5:$T$79,2),IF((C566=16),VLOOKUP(H566,'16 лет'!$S$5:$T$79,2),IF((C566=17),VLOOKUP(H566,'17 лет'!$S$5:$T$79,2))))))))))))</f>
        <v>0</v>
      </c>
      <c r="J566" s="27"/>
      <c r="K566" s="16">
        <f>IF((C566&lt;=7),VLOOKUP(J566,'7 лет'!$S$5:$T$79,2),IF((C566=8),VLOOKUP(J566,'8 лет'!$S$5:$T$79,2),IF((C566=9),VLOOKUP(J566,'9 лет'!$S$5:$T$79,2),IF((C566=10),VLOOKUP(J566,'10 лет'!$S$5:$T$79,2),IF((C566=11),VLOOKUP(J566,'11 лет'!$S$5:$T$79,2),IF((C566=12),VLOOKUP(J566,'12 лет'!$U$5:$V$79,2),IF((C566=13),VLOOKUP(J566,'13 лет'!$U$5:$V$79,2),IF((C566=14),VLOOKUP(J566,'14 лет'!$U$5:$V$79,2),IF(C566&gt;=15,"0")))))))))</f>
        <v>0</v>
      </c>
      <c r="L566" s="27"/>
      <c r="M566" s="16" t="str">
        <f>IF((C566=12),VLOOKUP(L566,'12 лет'!$W$5:$X$85,2),IF((C566=13),VLOOKUP(L566,'13 лет'!$W$5:$X$84,2),IF((C566=14),VLOOKUP(L566,'14 лет'!$W$5:$X$82,2),IF((C566=15),VLOOKUP(L566,'15 лет'!$U$5:$V$82,2),IF((C566=16),VLOOKUP(L566,'16 лет'!$U$5:$V$78,2),IF((C566=17),VLOOKUP(L566,'17 лет'!$U$5:$V$78,2),IF(C566&lt;12,"0")))))))</f>
        <v>0</v>
      </c>
      <c r="N566" s="27"/>
      <c r="O566" s="16" t="str">
        <f>IF((C566=15),VLOOKUP(N566,'15 лет'!$W$5:$X$115,2),IF((C566=16),VLOOKUP(N566,'16 лет'!$W$5:$X$113,2),IF((C566=17),VLOOKUP(N566,'17 лет'!$W$5:$X$113,2),IF(C566&lt;15,"0"))))</f>
        <v>0</v>
      </c>
      <c r="P566" s="11"/>
      <c r="Q566" s="16">
        <f>IF((C566&lt;=7),VLOOKUP(P566,'7 лет'!$U$5:$V$79,2),IF((C566=8),VLOOKUP(P566,'8 лет'!$U$5:$V$79,2),IF((C566=9),VLOOKUP(P566,'9 лет'!$U$5:$V$79,2),IF((C566=10),VLOOKUP(P566,'10 лет'!$U$5:$V$79,2),IF((C566=11),VLOOKUP(P566,'11 лет'!$U$5:$V$79,2),IF((C566=12),VLOOKUP(P566,'12 лет'!$Y$5:$Z$79,2),IF((C566=13),VLOOKUP(P566,'13 лет'!$Y$5:$Z$79,2),IF((C566=14),VLOOKUP(P566,'14 лет'!$Y$5:$Z$79,2),IF((C566=15),VLOOKUP(P566,'15 лет'!$Y$5:$Z$79,2),IF((C566=16),VLOOKUP(P566,'16 лет'!$Y$5:$Z$79,2),IF((C566=17),VLOOKUP(P566,'17 лет'!$Y$5:$Z$79,2))))))))))))</f>
        <v>35</v>
      </c>
      <c r="R566" s="27"/>
      <c r="S566" s="16">
        <f>IF((C566&lt;=7),VLOOKUP(R566,'7 лет'!$W$5:$X$79,2),IF((C566=8),VLOOKUP(R566,'8 лет'!$W$5:$X$79,2),IF((C566=9),VLOOKUP(R566,'9 лет'!$W$5:$X$79,2),IF((C566=10),VLOOKUP(R566,'10 лет'!$W$5:$X$79,2),IF((C566=11),VLOOKUP(R566,'11 лет'!$W$5:$X$79,2),IF((C566=12),VLOOKUP(R566,'12 лет'!$AA$5:$AB$79,2),IF((C566=13),VLOOKUP(R566,'13 лет'!$AA$5:$AB$79,2),IF((C566=14),VLOOKUP(R566,'14 лет'!$AA$5:$AB$79,2),IF((C566=15),VLOOKUP(R566,'15 лет'!$AA$5:$AB$79,2),IF((C566=16),VLOOKUP(R566,'16 лет'!$AA$5:$AB$79,2),IF((C566=17),VLOOKUP(R566,'17 лет'!$AA$5:$AB$79,2))))))))))))</f>
        <v>0</v>
      </c>
      <c r="T566" s="13">
        <f>SUM(E566+G566+I566+K566+M566+O566+Q566+S566)</f>
        <v>35</v>
      </c>
      <c r="U566" s="4">
        <f>'Личное первенство девушки'!U60</f>
        <v>28</v>
      </c>
      <c r="V566" s="109"/>
      <c r="W566" s="99"/>
      <c r="X566" t="str">
        <f>P554</f>
        <v>Субъект РФ 16</v>
      </c>
    </row>
    <row r="567" spans="1:24" ht="18.75">
      <c r="A567" s="111"/>
      <c r="B567" s="112"/>
      <c r="C567" s="112"/>
      <c r="D567" s="112"/>
      <c r="E567" s="112"/>
      <c r="F567" s="112"/>
      <c r="G567" s="112"/>
      <c r="H567" s="112"/>
      <c r="I567" s="112"/>
      <c r="J567" s="112"/>
      <c r="K567" s="112"/>
      <c r="L567" s="112"/>
      <c r="M567" s="112"/>
      <c r="N567" s="112"/>
      <c r="O567" s="112"/>
      <c r="P567" s="115" t="s">
        <v>286</v>
      </c>
      <c r="Q567" s="115"/>
      <c r="R567" s="115"/>
      <c r="S567" s="116"/>
      <c r="T567" s="113">
        <f ca="1">SUMPRODUCT(LARGE($T$564:$T$566,ROW(INDIRECT("T1:T"&amp;Z17))))</f>
        <v>70</v>
      </c>
      <c r="U567" s="114"/>
      <c r="V567" s="109"/>
      <c r="W567" s="99"/>
    </row>
    <row r="568" spans="1:24" ht="30" customHeight="1">
      <c r="A568" s="119"/>
      <c r="B568" s="120"/>
      <c r="C568" s="120"/>
      <c r="D568" s="120"/>
      <c r="E568" s="120"/>
      <c r="F568" s="120"/>
      <c r="G568" s="120"/>
      <c r="H568" s="120"/>
      <c r="I568" s="120"/>
      <c r="J568" s="120"/>
      <c r="K568" s="120"/>
      <c r="L568" s="120"/>
      <c r="M568" s="120"/>
      <c r="N568" s="120"/>
      <c r="O568" s="120"/>
      <c r="P568" s="118" t="s">
        <v>287</v>
      </c>
      <c r="Q568" s="118"/>
      <c r="R568" s="118"/>
      <c r="S568" s="118"/>
      <c r="T568" s="130">
        <f ca="1">SUM(T562+T567)</f>
        <v>170</v>
      </c>
      <c r="U568" s="131"/>
      <c r="V568" s="110"/>
      <c r="W568" s="100"/>
    </row>
    <row r="569" spans="1:24">
      <c r="A569" s="14"/>
      <c r="B569" s="14"/>
      <c r="C569" s="14"/>
      <c r="D569" s="14"/>
      <c r="E569" s="14"/>
      <c r="F569" s="14"/>
      <c r="G569" s="14"/>
      <c r="H569" s="14"/>
      <c r="I569" s="14"/>
      <c r="J569" s="14"/>
      <c r="K569" s="14"/>
      <c r="L569" s="14"/>
      <c r="M569" s="14"/>
      <c r="N569" s="14"/>
      <c r="O569" s="14"/>
      <c r="P569" s="14"/>
      <c r="Q569" s="14"/>
      <c r="R569" s="14"/>
      <c r="S569" s="14"/>
      <c r="T569" s="14"/>
    </row>
    <row r="570" spans="1:24">
      <c r="A570" s="15"/>
      <c r="C570" s="15"/>
      <c r="D570" s="15"/>
      <c r="E570" s="15"/>
      <c r="F570" s="15"/>
      <c r="G570" s="15"/>
      <c r="H570" s="15"/>
      <c r="I570" s="15"/>
      <c r="J570" s="15"/>
      <c r="K570" s="14"/>
      <c r="L570" s="14"/>
      <c r="M570" s="15"/>
      <c r="N570" s="15"/>
      <c r="O570" s="15"/>
      <c r="P570" s="15"/>
      <c r="Q570" s="15"/>
      <c r="R570" s="15"/>
      <c r="S570" s="15"/>
      <c r="T570" s="15"/>
    </row>
    <row r="571" spans="1:24">
      <c r="A571" s="15"/>
      <c r="C571" s="15"/>
      <c r="D571" s="15"/>
      <c r="E571" s="15"/>
      <c r="F571" s="15"/>
      <c r="G571" s="15"/>
      <c r="H571" s="15"/>
      <c r="I571" s="15"/>
      <c r="J571" s="15"/>
      <c r="K571" s="14"/>
      <c r="L571" s="14"/>
      <c r="M571" s="15"/>
      <c r="N571" s="15"/>
      <c r="O571" s="15"/>
      <c r="P571" s="15"/>
      <c r="Q571" s="15"/>
      <c r="R571" s="15"/>
      <c r="S571" s="15"/>
      <c r="T571" s="15"/>
    </row>
    <row r="572" spans="1:24" ht="16.5">
      <c r="A572" s="14"/>
      <c r="B572" s="79" t="s">
        <v>181</v>
      </c>
      <c r="C572" s="14"/>
      <c r="D572" s="14"/>
      <c r="E572" s="14"/>
      <c r="F572" s="14"/>
      <c r="G572" s="14"/>
      <c r="H572" s="14"/>
      <c r="I572" s="14"/>
      <c r="J572" s="14"/>
      <c r="K572" s="14"/>
      <c r="L572" s="14"/>
      <c r="M572" s="14"/>
      <c r="N572" s="14"/>
      <c r="O572" s="14"/>
      <c r="P572" s="14"/>
      <c r="Q572" s="14"/>
      <c r="R572" s="14"/>
      <c r="S572" s="14"/>
      <c r="T572" s="14"/>
    </row>
    <row r="573" spans="1:24">
      <c r="A573" s="14"/>
      <c r="B573" s="15"/>
      <c r="C573" s="15"/>
      <c r="D573" s="14"/>
      <c r="E573" s="14"/>
      <c r="F573" s="14"/>
      <c r="G573" s="14"/>
      <c r="H573" s="14"/>
      <c r="I573" s="14"/>
      <c r="J573" s="14"/>
      <c r="K573" s="14"/>
      <c r="L573" s="14"/>
      <c r="M573" s="14"/>
      <c r="N573" s="14"/>
      <c r="O573" s="14"/>
      <c r="P573" s="14"/>
      <c r="Q573" s="14"/>
      <c r="R573" s="14"/>
      <c r="S573" s="14"/>
      <c r="T573" s="14"/>
    </row>
    <row r="574" spans="1:24">
      <c r="A574" s="14"/>
      <c r="B574" s="14"/>
      <c r="C574" s="15"/>
      <c r="D574" s="14"/>
      <c r="E574" s="14"/>
      <c r="F574" s="14"/>
      <c r="G574" s="14"/>
      <c r="H574" s="14"/>
      <c r="I574" s="14"/>
      <c r="J574" s="14"/>
      <c r="K574" s="14"/>
      <c r="L574" s="14"/>
      <c r="M574" s="14"/>
      <c r="N574" s="14"/>
      <c r="O574" s="14"/>
      <c r="P574" s="14"/>
      <c r="Q574" s="14"/>
      <c r="R574" s="14"/>
      <c r="S574" s="14"/>
      <c r="T574" s="14"/>
    </row>
    <row r="575" spans="1:24" ht="16.5">
      <c r="A575" s="14"/>
      <c r="B575" s="79" t="s">
        <v>182</v>
      </c>
      <c r="C575" s="15"/>
      <c r="D575" s="14"/>
      <c r="E575" s="14"/>
      <c r="F575" s="14"/>
      <c r="G575" s="14"/>
      <c r="H575" s="14"/>
      <c r="I575" s="14"/>
      <c r="J575" s="14"/>
      <c r="K575" s="14"/>
      <c r="L575" s="14"/>
      <c r="M575" s="14"/>
      <c r="N575" s="14"/>
      <c r="O575" s="14"/>
      <c r="P575" s="14"/>
      <c r="Q575" s="14"/>
      <c r="R575" s="14"/>
      <c r="S575" s="14"/>
      <c r="T575" s="14"/>
    </row>
    <row r="577" spans="1:23" ht="18.75">
      <c r="A577" s="102" t="s">
        <v>991</v>
      </c>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row>
    <row r="578" spans="1:23" ht="18.75">
      <c r="A578" s="102" t="s">
        <v>990</v>
      </c>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row>
    <row r="580" spans="1:23">
      <c r="A580" s="103" t="s">
        <v>169</v>
      </c>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row>
    <row r="581" spans="1:23">
      <c r="A581" s="43"/>
      <c r="B581" s="43"/>
      <c r="C581" s="43"/>
      <c r="D581" s="43"/>
      <c r="E581" s="43"/>
      <c r="F581" s="43"/>
      <c r="G581" s="43"/>
      <c r="H581" s="43"/>
      <c r="I581" s="43"/>
      <c r="J581" s="43"/>
      <c r="K581" s="43"/>
      <c r="L581" s="43"/>
      <c r="M581" s="43"/>
      <c r="N581" s="43"/>
      <c r="O581" s="43"/>
      <c r="P581" s="43"/>
      <c r="Q581" s="43"/>
      <c r="R581" s="43"/>
      <c r="S581" s="43"/>
      <c r="T581" s="43"/>
      <c r="U581" s="43"/>
      <c r="V581" s="43"/>
      <c r="W581" s="43"/>
    </row>
    <row r="582" spans="1:23" ht="18.75">
      <c r="A582" s="104" t="s">
        <v>1005</v>
      </c>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row>
    <row r="583" spans="1:23" ht="18.75">
      <c r="A583" s="104" t="s">
        <v>989</v>
      </c>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row>
    <row r="584" spans="1:23" ht="18.75">
      <c r="A584" s="105" t="s">
        <v>1058</v>
      </c>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row>
    <row r="585" spans="1:23" ht="18.75">
      <c r="A585" s="50"/>
      <c r="B585" s="50"/>
      <c r="C585" s="50"/>
      <c r="D585" s="50"/>
      <c r="E585" s="50"/>
      <c r="F585" s="50"/>
      <c r="G585" s="50"/>
      <c r="H585" s="50"/>
      <c r="I585" s="50"/>
      <c r="J585" s="50"/>
      <c r="K585" s="50"/>
      <c r="L585" s="50"/>
      <c r="M585" s="50"/>
      <c r="N585" s="50"/>
      <c r="O585" s="50"/>
      <c r="P585" s="50"/>
      <c r="Q585" s="50"/>
      <c r="R585" s="50"/>
      <c r="S585" s="50"/>
      <c r="T585" s="50"/>
      <c r="U585" s="50"/>
      <c r="V585" s="50"/>
    </row>
    <row r="586" spans="1:23">
      <c r="A586" s="10"/>
      <c r="B586" s="10"/>
      <c r="C586" s="10"/>
      <c r="D586" s="10"/>
      <c r="E586" s="10"/>
      <c r="F586" s="10"/>
      <c r="G586" s="10"/>
      <c r="H586" s="10"/>
      <c r="I586" s="10"/>
      <c r="J586" s="10"/>
      <c r="K586" s="10"/>
      <c r="L586" s="10"/>
      <c r="M586" s="10"/>
      <c r="N586" s="10"/>
      <c r="O586" s="10"/>
      <c r="P586" s="10"/>
      <c r="Q586" s="10"/>
      <c r="R586" s="10"/>
      <c r="S586" s="10"/>
      <c r="T586" s="10"/>
    </row>
    <row r="587" spans="1:23" ht="18.75">
      <c r="A587" s="106" t="s">
        <v>992</v>
      </c>
      <c r="B587" s="106"/>
      <c r="C587" s="47"/>
      <c r="D587" s="47"/>
      <c r="E587" s="47"/>
      <c r="F587" s="47"/>
      <c r="G587" s="47"/>
      <c r="H587" s="47"/>
      <c r="I587" s="47"/>
      <c r="J587" s="47"/>
      <c r="K587" s="47"/>
      <c r="L587" s="47"/>
      <c r="M587" s="47"/>
      <c r="N587" s="47"/>
      <c r="O587" s="47"/>
      <c r="P587" s="47"/>
      <c r="Q587" s="47"/>
      <c r="R587" s="47"/>
      <c r="S587" s="47"/>
      <c r="T587" s="47"/>
    </row>
    <row r="588" spans="1:23" ht="18.75">
      <c r="A588" s="106" t="s">
        <v>993</v>
      </c>
      <c r="B588" s="106"/>
      <c r="C588" s="42"/>
      <c r="D588" s="42"/>
      <c r="E588" s="42"/>
      <c r="F588" s="42"/>
      <c r="G588" s="42"/>
      <c r="H588" s="42"/>
      <c r="I588" s="42"/>
      <c r="J588" s="42"/>
      <c r="K588" s="42"/>
      <c r="L588" s="42"/>
      <c r="M588" s="42"/>
      <c r="N588" s="42"/>
      <c r="O588" s="42"/>
      <c r="P588" s="42"/>
      <c r="Q588" s="42"/>
      <c r="R588" s="42"/>
      <c r="S588" s="42"/>
      <c r="T588" s="42"/>
    </row>
    <row r="589" spans="1:23" ht="18.75">
      <c r="A589" s="106"/>
      <c r="B589" s="106"/>
      <c r="D589" s="47"/>
      <c r="E589" s="47"/>
      <c r="F589" s="47"/>
      <c r="G589" s="47"/>
      <c r="H589" s="47"/>
      <c r="I589" s="47"/>
      <c r="J589" s="47"/>
      <c r="K589" s="47"/>
      <c r="L589" s="47"/>
      <c r="M589" s="47"/>
      <c r="N589" s="47"/>
      <c r="O589" s="47"/>
      <c r="P589" s="47"/>
      <c r="Q589" s="47"/>
      <c r="R589" s="47"/>
      <c r="S589" s="47"/>
      <c r="T589" s="47"/>
    </row>
    <row r="590" spans="1:23" ht="18.75">
      <c r="A590" s="107" t="s">
        <v>191</v>
      </c>
      <c r="B590" s="107"/>
      <c r="C590" s="107"/>
      <c r="D590" s="107"/>
      <c r="E590" s="107"/>
      <c r="F590" s="107"/>
      <c r="G590" s="107"/>
      <c r="H590" s="107"/>
      <c r="I590" s="107"/>
      <c r="J590" s="107"/>
      <c r="K590" s="107"/>
      <c r="L590" s="107"/>
      <c r="M590" s="107"/>
      <c r="N590" s="107"/>
      <c r="O590" s="107"/>
      <c r="P590" s="129" t="s">
        <v>301</v>
      </c>
      <c r="Q590" s="129"/>
      <c r="R590" s="129"/>
      <c r="S590" s="129"/>
      <c r="T590" s="129"/>
      <c r="U590" s="129"/>
      <c r="V590" s="129"/>
    </row>
    <row r="591" spans="1:23">
      <c r="A591" s="28"/>
      <c r="B591" s="28"/>
      <c r="C591" s="28"/>
      <c r="D591" s="28"/>
      <c r="E591" s="28"/>
      <c r="F591" s="28"/>
      <c r="G591" s="28"/>
      <c r="H591" s="28"/>
      <c r="I591" s="28"/>
      <c r="J591" s="28"/>
      <c r="K591" s="28"/>
      <c r="L591" s="28"/>
      <c r="M591" s="28"/>
      <c r="N591" s="28"/>
      <c r="O591" s="28"/>
      <c r="P591" s="28"/>
      <c r="Q591" s="28"/>
      <c r="R591" s="28"/>
      <c r="S591" s="28"/>
      <c r="T591" s="28"/>
    </row>
    <row r="592" spans="1:23" ht="24.75" customHeight="1">
      <c r="A592" s="117" t="s">
        <v>170</v>
      </c>
      <c r="B592" s="117"/>
      <c r="C592" s="117"/>
      <c r="D592" s="117"/>
      <c r="E592" s="117"/>
      <c r="F592" s="117"/>
      <c r="G592" s="117"/>
      <c r="H592" s="117"/>
      <c r="I592" s="117"/>
      <c r="J592" s="117"/>
      <c r="K592" s="117"/>
      <c r="L592" s="117"/>
      <c r="M592" s="117"/>
      <c r="N592" s="117"/>
      <c r="O592" s="117"/>
      <c r="P592" s="117"/>
      <c r="Q592" s="117"/>
      <c r="R592" s="117"/>
      <c r="S592" s="117"/>
      <c r="T592" s="126" t="s">
        <v>178</v>
      </c>
      <c r="U592" s="101" t="s">
        <v>284</v>
      </c>
      <c r="V592" s="101" t="s">
        <v>288</v>
      </c>
      <c r="W592" s="101" t="s">
        <v>1006</v>
      </c>
    </row>
    <row r="593" spans="1:24" ht="66" customHeight="1">
      <c r="A593" s="101" t="s">
        <v>171</v>
      </c>
      <c r="B593" s="117" t="s">
        <v>172</v>
      </c>
      <c r="C593" s="101" t="s">
        <v>173</v>
      </c>
      <c r="D593" s="101" t="s">
        <v>174</v>
      </c>
      <c r="E593" s="101"/>
      <c r="F593" s="101" t="s">
        <v>175</v>
      </c>
      <c r="G593" s="101"/>
      <c r="H593" s="101" t="s">
        <v>176</v>
      </c>
      <c r="I593" s="101"/>
      <c r="J593" s="101" t="s">
        <v>994</v>
      </c>
      <c r="K593" s="101"/>
      <c r="L593" s="175" t="s">
        <v>995</v>
      </c>
      <c r="M593" s="176"/>
      <c r="N593" s="175" t="s">
        <v>996</v>
      </c>
      <c r="O593" s="176"/>
      <c r="P593" s="101" t="s">
        <v>7</v>
      </c>
      <c r="Q593" s="101"/>
      <c r="R593" s="101" t="s">
        <v>177</v>
      </c>
      <c r="S593" s="101"/>
      <c r="T593" s="127"/>
      <c r="U593" s="101"/>
      <c r="V593" s="101"/>
      <c r="W593" s="101"/>
    </row>
    <row r="594" spans="1:24" ht="16.5">
      <c r="A594" s="101"/>
      <c r="B594" s="117"/>
      <c r="C594" s="101"/>
      <c r="D594" s="49" t="s">
        <v>179</v>
      </c>
      <c r="E594" s="51" t="s">
        <v>3</v>
      </c>
      <c r="F594" s="49" t="s">
        <v>179</v>
      </c>
      <c r="G594" s="51" t="s">
        <v>3</v>
      </c>
      <c r="H594" s="49" t="s">
        <v>179</v>
      </c>
      <c r="I594" s="51" t="s">
        <v>3</v>
      </c>
      <c r="J594" s="49" t="s">
        <v>179</v>
      </c>
      <c r="K594" s="51" t="s">
        <v>3</v>
      </c>
      <c r="L594" s="49" t="s">
        <v>179</v>
      </c>
      <c r="M594" s="51" t="s">
        <v>3</v>
      </c>
      <c r="N594" s="49" t="s">
        <v>179</v>
      </c>
      <c r="O594" s="51" t="s">
        <v>3</v>
      </c>
      <c r="P594" s="49" t="s">
        <v>179</v>
      </c>
      <c r="Q594" s="51" t="s">
        <v>3</v>
      </c>
      <c r="R594" s="49" t="s">
        <v>179</v>
      </c>
      <c r="S594" s="51" t="s">
        <v>3</v>
      </c>
      <c r="T594" s="128"/>
      <c r="U594" s="101"/>
      <c r="V594" s="101"/>
      <c r="W594" s="101"/>
    </row>
    <row r="595" spans="1:24" ht="18.75">
      <c r="A595" s="27">
        <v>1</v>
      </c>
      <c r="B595" s="77"/>
      <c r="C595" s="27"/>
      <c r="D595" s="27"/>
      <c r="E595" s="16">
        <f>IF((C595&lt;=7),VLOOKUP(D595,'7 лет'!$A$5:$B$78,2),IF((C595=8),VLOOKUP(D595,'8 лет'!$A$5:$B$78,2),IF((C595=9),VLOOKUP(D595,'9 лет'!$A$5:$B$78,2),IF((C595=10),VLOOKUP(D595,'10 лет'!$A$5:$B$78,2),IF((C595=11),VLOOKUP(D595,'11 лет'!$A$5:$B$78,2),IF((C595=12),VLOOKUP(D595,'12 лет'!$A$5:$B$78,2),IF((C595=13),VLOOKUP(D595,'13 лет'!$A$5:$B$78,2),IF((C595=14),VLOOKUP(D595,'14 лет'!$A$5:$B$78,2),IF((C595=15),VLOOKUP(D595,'15 лет'!$A$5:$B$78,2),IF((C595=16),VLOOKUP(D595,'16 лет'!$A$5:$B$78,2),IF((C595=17),VLOOKUP(D595,'17 лет'!$A$5:$B$78,2))))))))))))</f>
        <v>0</v>
      </c>
      <c r="F595" s="27"/>
      <c r="G595" s="16">
        <f>IF((C595&lt;=7),VLOOKUP(F595,'7 лет'!$C$5:$D$79,2),IF((C595=8),VLOOKUP(F595,'8 лет'!$C$5:$D$79,2),IF((C595=9),VLOOKUP(F595,'9 лет'!$C$5:$D$79,2),IF((C595=10),VLOOKUP(F595,'10 лет'!$C$5:$D$79,2),IF((C595=11),VLOOKUP(F595,'11 лет'!$C$5:$D$79,2),IF((C595=12),VLOOKUP(F595,'12 лет'!$C$5:$D$79,2),IF((C595=13),VLOOKUP(F595,'13 лет'!$C$5:$D$79,2),IF((C595=14),VLOOKUP(F595,'14 лет'!$C$5:$D$79,2),IF((C595=15),VLOOKUP(F595,'15 лет'!$C$5:$D$79,2),IF((C595=16),VLOOKUP(F595,'16 лет'!$C$5:$D$79,2),IF((C595=17),VLOOKUP(F595,'17 лет'!$C$5:$D$79,2))))))))))))</f>
        <v>0</v>
      </c>
      <c r="H595" s="27"/>
      <c r="I595" s="16">
        <f>IF((C595&lt;=7),VLOOKUP(H595,'7 лет'!$E$5:$F$79,2),IF((C595=8),VLOOKUP(H595,'8 лет'!$E$5:$F$79,2),IF((C595=9),VLOOKUP(H595,'9 лет'!$E$5:$F$79,2),IF((C595=10),VLOOKUP(H595,'10 лет'!$E$5:$F$79,2),IF((C595=11),VLOOKUP(H595,'11 лет'!$E$5:$F$79,2),IF((C595=12),VLOOKUP(H595,'12 лет'!$E$5:$F$79,2),IF((C595=13),VLOOKUP(H595,'13 лет'!$E$5:$F$79,2),IF((C595=14),VLOOKUP(H595,'14 лет'!$E$5:$F$79,2),IF((C595=15),VLOOKUP(H595,'15 лет'!$E$5:$F$79,2),IF((C595=16),VLOOKUP(H595,'16 лет'!$E$5:$F$79,2),IF((C595=17),VLOOKUP(H595,'17 лет'!$E$5:$F$79,2))))))))))))</f>
        <v>0</v>
      </c>
      <c r="J595" s="27"/>
      <c r="K595" s="16">
        <f>IF((C595&lt;=7),VLOOKUP(J595,'7 лет'!$G$5:$H$79,2),IF((C595=8),VLOOKUP(J595,'8 лет'!$G$5:$H$79,2),IF((C595=9),VLOOKUP(J595,'9 лет'!$G$5:$H$79,2),IF((C595=10),VLOOKUP(J595,'10 лет'!$G$5:$H$79,2),IF((C595=11),VLOOKUP(J595,'11 лет'!$G$5:$H$79,2),IF((C595=12),VLOOKUP(J595,'12 лет'!$G$5:$H$79,2),IF((C595=13),VLOOKUP(J595,'13 лет'!$G$5:$H$79,2),IF((C595=14),VLOOKUP(J595,'14 лет'!$G$5:$H$79,2),IF(C595&gt;=15,"0")))))))))</f>
        <v>0</v>
      </c>
      <c r="L595" s="27"/>
      <c r="M595" s="16" t="str">
        <f>IF((C595=12),VLOOKUP(L595,'12 лет'!$I$5:$J$81,2),IF((C595=13),VLOOKUP(L595,'13 лет'!$I$5:$J$81,2),IF((C595=14),VLOOKUP(L595,'14 лет'!$I$5:$J$80,2),IF((C595=15),VLOOKUP(L595,'15 лет'!$G$5:$H$82,2),IF((C595=16),VLOOKUP(L595,'16 лет'!$G$5:$H$81,2),IF((C595=17),VLOOKUP(L595,'17 лет'!$G$5:$H$81,2),IF(C595&lt;12,"0")))))))</f>
        <v>0</v>
      </c>
      <c r="N595" s="27"/>
      <c r="O595" s="16" t="str">
        <f>IF((C595=15),VLOOKUP(N595,'15 лет'!$I$5:$J$100,2),IF((C595=16),VLOOKUP(N595,'16 лет'!$I$5:$J$94,2),IF((C595=17),VLOOKUP(N595,'17 лет'!$I$5:$J$97,2),IF(C595&lt;15,"0"))))</f>
        <v>0</v>
      </c>
      <c r="P595" s="11"/>
      <c r="Q595" s="16">
        <f>IF((C595&lt;=7),VLOOKUP(P595,'7 лет'!$I$5:$J$79,2),IF((C595=8),VLOOKUP(P595,'8 лет'!$I$5:$J$79,2),IF((C595=9),VLOOKUP(P595,'9 лет'!$I$5:$J$79,2),IF((C595=10),VLOOKUP(P595,'10 лет'!$I$5:$J$79,2),IF((C595=11),VLOOKUP(P595,'11 лет'!$I$5:$J$79,2),IF((C595=12),VLOOKUP(P595,'12 лет'!$K$5:$L$79,2),IF((C595=13),VLOOKUP(P595,'13 лет'!$K$5:$L$79,2),IF((C595=14),VLOOKUP(P595,'14 лет'!$K$5:$L$79,2),IF((C595=15),VLOOKUP(P595,'15 лет'!$K$5:$L$79,2),IF((C595=16),VLOOKUP(P595,'16 лет'!$K$5:$L$79,2),IF((C595=17),VLOOKUP(P595,'17 лет'!$K$5:$L$79,2),)))))))))))</f>
        <v>50</v>
      </c>
      <c r="R595" s="27"/>
      <c r="S595" s="16">
        <f>IF((C595&lt;=7),VLOOKUP(R595,'7 лет'!$K$5:$L$79,2),IF((C595=8),VLOOKUP(R595,'8 лет'!$K$5:$L$79,2),IF((C595=9),VLOOKUP(R595,'9 лет'!$K$5:$L$79,2),IF((C595=10),VLOOKUP(R595,'10 лет'!$K$5:$L$79,2),IF((C595=11),VLOOKUP(R595,'11 лет'!$K$5:$L$79,2),IF((C595=12),VLOOKUP(R595,'12 лет'!$M$5:$N$79,2),IF((C595=13),VLOOKUP(R595,'13 лет'!$M$5:$N$79,2),IF((C595=14),VLOOKUP(R595,'14 лет'!$M$5:$N$79,2),IF((C595=15),VLOOKUP(R595,'15 лет'!$M$5:$N$79,2),IF((C595=16),VLOOKUP(R595,'16 лет'!$M$5:$N$79,2),IF((C595=17),VLOOKUP(R595,'17 лет'!$M$5:$N$79,2))))))))))))</f>
        <v>0</v>
      </c>
      <c r="T595" s="12">
        <f>SUM(E595+G595+I595+K595+M595+O595+Q595+S595)</f>
        <v>50</v>
      </c>
      <c r="U595" s="4">
        <f>'Личное первенство юноши'!U61</f>
        <v>28</v>
      </c>
      <c r="V595" s="108">
        <f ca="1">'Командный зачет'!G26</f>
        <v>10</v>
      </c>
      <c r="W595" s="142">
        <f ca="1">SUM(V595*2)</f>
        <v>20</v>
      </c>
      <c r="X595" t="str">
        <f>P590</f>
        <v>Субъект РФ 17</v>
      </c>
    </row>
    <row r="596" spans="1:24" ht="18.75">
      <c r="A596" s="27">
        <v>2</v>
      </c>
      <c r="B596" s="77"/>
      <c r="C596" s="27"/>
      <c r="D596" s="27"/>
      <c r="E596" s="16">
        <f>IF((C596&lt;=7),VLOOKUP(D596,'7 лет'!$A$5:$B$78,2),IF((C596=8),VLOOKUP(D596,'8 лет'!$A$5:$B$78,2),IF((C596=9),VLOOKUP(D596,'9 лет'!$A$5:$B$78,2),IF((C596=10),VLOOKUP(D596,'10 лет'!$A$5:$B$78,2),IF((C596=11),VLOOKUP(D596,'11 лет'!$A$5:$B$78,2),IF((C596=12),VLOOKUP(D596,'12 лет'!$A$5:$B$78,2),IF((C596=13),VLOOKUP(D596,'13 лет'!$A$5:$B$78,2),IF((C596=14),VLOOKUP(D596,'14 лет'!$A$5:$B$78,2),IF((C596=15),VLOOKUP(D596,'15 лет'!$A$5:$B$78,2),IF((C596=16),VLOOKUP(D596,'16 лет'!$A$5:$B$78,2),IF((C596=17),VLOOKUP(D596,'17 лет'!$A$5:$B$78,2))))))))))))</f>
        <v>0</v>
      </c>
      <c r="F596" s="27"/>
      <c r="G596" s="16">
        <f>IF((C596&lt;=7),VLOOKUP(F596,'7 лет'!$C$5:$D$79,2),IF((C596=8),VLOOKUP(F596,'8 лет'!$C$5:$D$79,2),IF((C596=9),VLOOKUP(F596,'9 лет'!$C$5:$D$79,2),IF((C596=10),VLOOKUP(F596,'10 лет'!$C$5:$D$79,2),IF((C596=11),VLOOKUP(F596,'11 лет'!$C$5:$D$79,2),IF((C596=12),VLOOKUP(F596,'12 лет'!$C$5:$D$79,2),IF((C596=13),VLOOKUP(F596,'13 лет'!$C$5:$D$79,2),IF((C596=14),VLOOKUP(F596,'14 лет'!$C$5:$D$79,2),IF((C596=15),VLOOKUP(F596,'15 лет'!$C$5:$D$79,2),IF((C596=16),VLOOKUP(F596,'16 лет'!$C$5:$D$79,2),IF((C596=17),VLOOKUP(F596,'17 лет'!$C$5:$D$79,2))))))))))))</f>
        <v>0</v>
      </c>
      <c r="H596" s="27"/>
      <c r="I596" s="16">
        <f>IF((C596&lt;=7),VLOOKUP(H596,'7 лет'!$E$5:$F$79,2),IF((C596=8),VLOOKUP(H596,'8 лет'!$E$5:$F$79,2),IF((C596=9),VLOOKUP(H596,'9 лет'!$E$5:$F$79,2),IF((C596=10),VLOOKUP(H596,'10 лет'!$E$5:$F$79,2),IF((C596=11),VLOOKUP(H596,'11 лет'!$E$5:$F$79,2),IF((C596=12),VLOOKUP(H596,'12 лет'!$E$5:$F$79,2),IF((C596=13),VLOOKUP(H596,'13 лет'!$E$5:$F$79,2),IF((C596=14),VLOOKUP(H596,'14 лет'!$E$5:$F$79,2),IF((C596=15),VLOOKUP(H596,'15 лет'!$E$5:$F$79,2),IF((C596=16),VLOOKUP(H596,'16 лет'!$E$5:$F$79,2),IF((C596=17),VLOOKUP(H596,'17 лет'!$E$5:$F$79,2))))))))))))</f>
        <v>0</v>
      </c>
      <c r="J596" s="27"/>
      <c r="K596" s="16">
        <f>IF((C596&lt;=7),VLOOKUP(J596,'7 лет'!$G$5:$H$79,2),IF((C596=8),VLOOKUP(J596,'8 лет'!$G$5:$H$79,2),IF((C596=9),VLOOKUP(J596,'9 лет'!$G$5:$H$79,2),IF((C596=10),VLOOKUP(J596,'10 лет'!$G$5:$H$79,2),IF((C596=11),VLOOKUP(J596,'11 лет'!$G$5:$H$79,2),IF((C596=12),VLOOKUP(J596,'12 лет'!$G$5:$H$79,2),IF((C596=13),VLOOKUP(J596,'13 лет'!$G$5:$H$79,2),IF((C596=14),VLOOKUP(J596,'14 лет'!$G$5:$H$79,2),IF(C596&gt;=15,"0")))))))))</f>
        <v>0</v>
      </c>
      <c r="L596" s="27"/>
      <c r="M596" s="16" t="str">
        <f>IF((C596=12),VLOOKUP(L596,'12 лет'!$I$5:$J$81,2),IF((C596=13),VLOOKUP(L596,'13 лет'!$I$5:$J$81,2),IF((C596=14),VLOOKUP(L596,'14 лет'!$I$5:$J$80,2),IF((C596=15),VLOOKUP(L596,'15 лет'!$G$5:$H$82,2),IF((C596=16),VLOOKUP(L596,'16 лет'!$G$5:$H$81,2),IF((C596=17),VLOOKUP(L596,'17 лет'!$G$5:$H$81,2),IF(C596&lt;12,"0")))))))</f>
        <v>0</v>
      </c>
      <c r="N596" s="27"/>
      <c r="O596" s="16" t="str">
        <f>IF((C596=15),VLOOKUP(N596,'15 лет'!$I$5:$J$100,2),IF((C596=16),VLOOKUP(N596,'16 лет'!$I$5:$J$94,2),IF((C596=17),VLOOKUP(N596,'17 лет'!$I$5:$J$97,2),IF(C596&lt;15,"0"))))</f>
        <v>0</v>
      </c>
      <c r="P596" s="11"/>
      <c r="Q596" s="16">
        <f>IF((C596&lt;=7),VLOOKUP(P596,'7 лет'!$I$5:$J$79,2),IF((C596=8),VLOOKUP(P596,'8 лет'!$I$5:$J$79,2),IF((C596=9),VLOOKUP(P596,'9 лет'!$I$5:$J$79,2),IF((C596=10),VLOOKUP(P596,'10 лет'!$I$5:$J$79,2),IF((C596=11),VLOOKUP(P596,'11 лет'!$I$5:$J$79,2),IF((C596=12),VLOOKUP(P596,'12 лет'!$K$5:$L$79,2),IF((C596=13),VLOOKUP(P596,'13 лет'!$K$5:$L$79,2),IF((C596=14),VLOOKUP(P596,'14 лет'!$K$5:$L$79,2),IF((C596=15),VLOOKUP(P596,'15 лет'!$K$5:$L$79,2),IF((C596=16),VLOOKUP(P596,'16 лет'!$K$5:$L$79,2),IF((C596=17),VLOOKUP(P596,'17 лет'!$K$5:$L$79,2),)))))))))))</f>
        <v>50</v>
      </c>
      <c r="R596" s="27"/>
      <c r="S596" s="16">
        <f>IF((C596&lt;=7),VLOOKUP(R596,'7 лет'!$K$5:$L$79,2),IF((C596=8),VLOOKUP(R596,'8 лет'!$K$5:$L$79,2),IF((C596=9),VLOOKUP(R596,'9 лет'!$K$5:$L$79,2),IF((C596=10),VLOOKUP(R596,'10 лет'!$K$5:$L$79,2),IF((C596=11),VLOOKUP(R596,'11 лет'!$K$5:$L$79,2),IF((C596=12),VLOOKUP(R596,'12 лет'!$M$5:$N$79,2),IF((C596=13),VLOOKUP(R596,'13 лет'!$M$5:$N$79,2),IF((C596=14),VLOOKUP(R596,'14 лет'!$M$5:$N$79,2),IF((C596=15),VLOOKUP(R596,'15 лет'!$M$5:$N$79,2),IF((C596=16),VLOOKUP(R596,'16 лет'!$M$5:$N$79,2),IF((C596=17),VLOOKUP(R596,'17 лет'!$M$5:$N$79,2))))))))))))</f>
        <v>0</v>
      </c>
      <c r="T596" s="12">
        <f>SUM(E596+G596+I596+K596+M596+O596+Q596+S596)</f>
        <v>50</v>
      </c>
      <c r="U596" s="4">
        <f>'Личное первенство юноши'!U62</f>
        <v>28</v>
      </c>
      <c r="V596" s="109"/>
      <c r="W596" s="142"/>
      <c r="X596" t="str">
        <f>P590</f>
        <v>Субъект РФ 17</v>
      </c>
    </row>
    <row r="597" spans="1:24" ht="18.75">
      <c r="A597" s="27">
        <v>3</v>
      </c>
      <c r="B597" s="77"/>
      <c r="C597" s="27"/>
      <c r="D597" s="27"/>
      <c r="E597" s="16">
        <f>IF((C597&lt;=7),VLOOKUP(D597,'7 лет'!$A$5:$B$78,2),IF((C597=8),VLOOKUP(D597,'8 лет'!$A$5:$B$78,2),IF((C597=9),VLOOKUP(D597,'9 лет'!$A$5:$B$78,2),IF((C597=10),VLOOKUP(D597,'10 лет'!$A$5:$B$78,2),IF((C597=11),VLOOKUP(D597,'11 лет'!$A$5:$B$78,2),IF((C597=12),VLOOKUP(D597,'12 лет'!$A$5:$B$78,2),IF((C597=13),VLOOKUP(D597,'13 лет'!$A$5:$B$78,2),IF((C597=14),VLOOKUP(D597,'14 лет'!$A$5:$B$78,2),IF((C597=15),VLOOKUP(D597,'15 лет'!$A$5:$B$78,2),IF((C597=16),VLOOKUP(D597,'16 лет'!$A$5:$B$78,2),IF((C597=17),VLOOKUP(D597,'17 лет'!$A$5:$B$78,2))))))))))))</f>
        <v>0</v>
      </c>
      <c r="F597" s="27"/>
      <c r="G597" s="16">
        <f>IF((C597&lt;=7),VLOOKUP(F597,'7 лет'!$C$5:$D$79,2),IF((C597=8),VLOOKUP(F597,'8 лет'!$C$5:$D$79,2),IF((C597=9),VLOOKUP(F597,'9 лет'!$C$5:$D$79,2),IF((C597=10),VLOOKUP(F597,'10 лет'!$C$5:$D$79,2),IF((C597=11),VLOOKUP(F597,'11 лет'!$C$5:$D$79,2),IF((C597=12),VLOOKUP(F597,'12 лет'!$C$5:$D$79,2),IF((C597=13),VLOOKUP(F597,'13 лет'!$C$5:$D$79,2),IF((C597=14),VLOOKUP(F597,'14 лет'!$C$5:$D$79,2),IF((C597=15),VLOOKUP(F597,'15 лет'!$C$5:$D$79,2),IF((C597=16),VLOOKUP(F597,'16 лет'!$C$5:$D$79,2),IF((C597=17),VLOOKUP(F597,'17 лет'!$C$5:$D$79,2))))))))))))</f>
        <v>0</v>
      </c>
      <c r="H597" s="27"/>
      <c r="I597" s="16">
        <f>IF((C597&lt;=7),VLOOKUP(H597,'7 лет'!$E$5:$F$79,2),IF((C597=8),VLOOKUP(H597,'8 лет'!$E$5:$F$79,2),IF((C597=9),VLOOKUP(H597,'9 лет'!$E$5:$F$79,2),IF((C597=10),VLOOKUP(H597,'10 лет'!$E$5:$F$79,2),IF((C597=11),VLOOKUP(H597,'11 лет'!$E$5:$F$79,2),IF((C597=12),VLOOKUP(H597,'12 лет'!$E$5:$F$79,2),IF((C597=13),VLOOKUP(H597,'13 лет'!$E$5:$F$79,2),IF((C597=14),VLOOKUP(H597,'14 лет'!$E$5:$F$79,2),IF((C597=15),VLOOKUP(H597,'15 лет'!$E$5:$F$79,2),IF((C597=16),VLOOKUP(H597,'16 лет'!$E$5:$F$79,2),IF((C597=17),VLOOKUP(H597,'17 лет'!$E$5:$F$79,2))))))))))))</f>
        <v>0</v>
      </c>
      <c r="J597" s="27"/>
      <c r="K597" s="16">
        <f>IF((C597&lt;=7),VLOOKUP(J597,'7 лет'!$G$5:$H$79,2),IF((C597=8),VLOOKUP(J597,'8 лет'!$G$5:$H$79,2),IF((C597=9),VLOOKUP(J597,'9 лет'!$G$5:$H$79,2),IF((C597=10),VLOOKUP(J597,'10 лет'!$G$5:$H$79,2),IF((C597=11),VLOOKUP(J597,'11 лет'!$G$5:$H$79,2),IF((C597=12),VLOOKUP(J597,'12 лет'!$G$5:$H$79,2),IF((C597=13),VLOOKUP(J597,'13 лет'!$G$5:$H$79,2),IF((C597=14),VLOOKUP(J597,'14 лет'!$G$5:$H$79,2),IF(C597&gt;=15,"0")))))))))</f>
        <v>0</v>
      </c>
      <c r="L597" s="27"/>
      <c r="M597" s="16" t="str">
        <f>IF((C597=12),VLOOKUP(L597,'12 лет'!$I$5:$J$81,2),IF((C597=13),VLOOKUP(L597,'13 лет'!$I$5:$J$81,2),IF((C597=14),VLOOKUP(L597,'14 лет'!$I$5:$J$80,2),IF((C597=15),VLOOKUP(L597,'15 лет'!$G$5:$H$82,2),IF((C597=16),VLOOKUP(L597,'16 лет'!$G$5:$H$81,2),IF((C597=17),VLOOKUP(L597,'17 лет'!$G$5:$H$81,2),IF(C597&lt;12,"0")))))))</f>
        <v>0</v>
      </c>
      <c r="N597" s="27"/>
      <c r="O597" s="16" t="str">
        <f>IF((C597=15),VLOOKUP(N597,'15 лет'!$I$5:$J$100,2),IF((C597=16),VLOOKUP(N597,'16 лет'!$I$5:$J$94,2),IF((C597=17),VLOOKUP(N597,'17 лет'!$I$5:$J$97,2),IF(C597&lt;15,"0"))))</f>
        <v>0</v>
      </c>
      <c r="P597" s="11"/>
      <c r="Q597" s="16">
        <f>IF((C597&lt;=7),VLOOKUP(P597,'7 лет'!$I$5:$J$79,2),IF((C597=8),VLOOKUP(P597,'8 лет'!$I$5:$J$79,2),IF((C597=9),VLOOKUP(P597,'9 лет'!$I$5:$J$79,2),IF((C597=10),VLOOKUP(P597,'10 лет'!$I$5:$J$79,2),IF((C597=11),VLOOKUP(P597,'11 лет'!$I$5:$J$79,2),IF((C597=12),VLOOKUP(P597,'12 лет'!$K$5:$L$79,2),IF((C597=13),VLOOKUP(P597,'13 лет'!$K$5:$L$79,2),IF((C597=14),VLOOKUP(P597,'14 лет'!$K$5:$L$79,2),IF((C597=15),VLOOKUP(P597,'15 лет'!$K$5:$L$79,2),IF((C597=16),VLOOKUP(P597,'16 лет'!$K$5:$L$79,2),IF((C597=17),VLOOKUP(P597,'17 лет'!$K$5:$L$79,2),)))))))))))</f>
        <v>50</v>
      </c>
      <c r="R597" s="27"/>
      <c r="S597" s="16">
        <f>IF((C597&lt;=7),VLOOKUP(R597,'7 лет'!$K$5:$L$79,2),IF((C597=8),VLOOKUP(R597,'8 лет'!$K$5:$L$79,2),IF((C597=9),VLOOKUP(R597,'9 лет'!$K$5:$L$79,2),IF((C597=10),VLOOKUP(R597,'10 лет'!$K$5:$L$79,2),IF((C597=11),VLOOKUP(R597,'11 лет'!$K$5:$L$79,2),IF((C597=12),VLOOKUP(R597,'12 лет'!$M$5:$N$79,2),IF((C597=13),VLOOKUP(R597,'13 лет'!$M$5:$N$79,2),IF((C597=14),VLOOKUP(R597,'14 лет'!$M$5:$N$79,2),IF((C597=15),VLOOKUP(R597,'15 лет'!$M$5:$N$79,2),IF((C597=16),VLOOKUP(R597,'16 лет'!$M$5:$N$79,2),IF((C597=17),VLOOKUP(R597,'17 лет'!$M$5:$N$79,2))))))))))))</f>
        <v>0</v>
      </c>
      <c r="T597" s="12">
        <f>SUM(E597+G597+I597+K597+M597+O597+Q597+S597)</f>
        <v>50</v>
      </c>
      <c r="U597" s="4">
        <f>'Личное первенство юноши'!U63</f>
        <v>28</v>
      </c>
      <c r="V597" s="109"/>
      <c r="W597" s="142"/>
      <c r="X597" t="str">
        <f>P590</f>
        <v>Субъект РФ 17</v>
      </c>
    </row>
    <row r="598" spans="1:24" ht="18.75">
      <c r="A598" s="111"/>
      <c r="B598" s="112"/>
      <c r="C598" s="112"/>
      <c r="D598" s="112"/>
      <c r="E598" s="112"/>
      <c r="F598" s="112"/>
      <c r="G598" s="112"/>
      <c r="H598" s="112"/>
      <c r="I598" s="112"/>
      <c r="J598" s="112"/>
      <c r="K598" s="112"/>
      <c r="L598" s="112"/>
      <c r="M598" s="112"/>
      <c r="N598" s="112"/>
      <c r="O598" s="112"/>
      <c r="P598" s="115" t="s">
        <v>285</v>
      </c>
      <c r="Q598" s="115"/>
      <c r="R598" s="115"/>
      <c r="S598" s="116"/>
      <c r="T598" s="113">
        <f ca="1">SUMPRODUCT(LARGE($T$595:$T$597,ROW(INDIRECT("T1:T"&amp;Z17))))</f>
        <v>100</v>
      </c>
      <c r="U598" s="114"/>
      <c r="V598" s="109"/>
      <c r="W598" s="142"/>
    </row>
    <row r="599" spans="1:24" ht="24.75" customHeight="1">
      <c r="A599" s="123" t="s">
        <v>180</v>
      </c>
      <c r="B599" s="124"/>
      <c r="C599" s="124"/>
      <c r="D599" s="124"/>
      <c r="E599" s="124"/>
      <c r="F599" s="124"/>
      <c r="G599" s="124"/>
      <c r="H599" s="124"/>
      <c r="I599" s="124"/>
      <c r="J599" s="124"/>
      <c r="K599" s="124"/>
      <c r="L599" s="124"/>
      <c r="M599" s="124"/>
      <c r="N599" s="124"/>
      <c r="O599" s="124"/>
      <c r="P599" s="124"/>
      <c r="Q599" s="124"/>
      <c r="R599" s="124"/>
      <c r="S599" s="124"/>
      <c r="T599" s="124"/>
      <c r="U599" s="125"/>
      <c r="V599" s="109"/>
      <c r="W599" s="142"/>
    </row>
    <row r="600" spans="1:24" ht="18.75">
      <c r="A600" s="27">
        <v>1</v>
      </c>
      <c r="B600" s="78"/>
      <c r="C600" s="27"/>
      <c r="D600" s="27"/>
      <c r="E600" s="16">
        <f>IF((C600&lt;=7),VLOOKUP(D600,'7 лет'!$M$5:$N$78,2),IF((C600=8),VLOOKUP(D600,'8 лет'!$M$5:$N$78,2),IF((C600=9),VLOOKUP(D600,'9 лет'!$M$5:$N$78,2),IF((C600=10),VLOOKUP(D600,'10 лет'!$M$5:$N$78,2),IF((C600=11),VLOOKUP(D600,'11 лет'!$M$5:$N$78,2),IF((C600=12),VLOOKUP(D600,'12 лет'!$O$5:$P$78,2),IF((C600=13),VLOOKUP(D600,'13 лет'!$O$5:$P$78,2),IF((C600=14),VLOOKUP(D600,'14 лет'!$O$5:$P$78,2),IF((C600=15),VLOOKUP(D600,'15 лет'!$O$5:$P$78,2),IF((C600=16),VLOOKUP(D600,'16 лет'!$O$5:$P$78,2),IF((C600=17),VLOOKUP(D600,'17 лет'!$O$5:$P$78,2))))))))))))</f>
        <v>0</v>
      </c>
      <c r="F600" s="27"/>
      <c r="G600" s="16">
        <f>IF((C600&lt;=7),VLOOKUP(F600,'7 лет'!$O$5:$P$79,2),IF((C600=8),VLOOKUP(F600,'8 лет'!$O$5:$P$79,2),IF((C600=9),VLOOKUP(F600,'9 лет'!$O$5:$P$79,2),IF((C600=10),VLOOKUP(F600,'10 лет'!$O$5:$P$79,2),IF((C600=11),VLOOKUP(F600,'11 лет'!$O$5:$P$79,2),IF((C600=12),VLOOKUP(F600,'12 лет'!$Q$5:$R$79,2),IF((C600=13),VLOOKUP(F600,'13 лет'!$Q$5:$R$79,2),IF((C600=14),VLOOKUP(F600,'14 лет'!$Q$5:$R$79,2),IF((C600=15),VLOOKUP(F600,'15 лет'!$Q$5:$R$79,2),IF((C600=16),VLOOKUP(F600,'16 лет'!$Q$5:$R$79,2),IF((C600=17),VLOOKUP(F600,'17 лет'!$Q$5:$R$79,2))))))))))))</f>
        <v>0</v>
      </c>
      <c r="H600" s="27"/>
      <c r="I600" s="16">
        <f>IF((C600&lt;=7),VLOOKUP(H600,'7 лет'!$Q$5:$R$79,2),IF((C600=8),VLOOKUP(H600,'8 лет'!$Q$5:$R$79,2),IF((C600=9),VLOOKUP(H600,'9 лет'!$Q$5:$R$79,2),IF((C600=10),VLOOKUP(H600,'10 лет'!$Q$5:$R$79,2),IF((C600=11),VLOOKUP(H600,'11 лет'!$Q$5:$R$79,2),IF((C600=12),VLOOKUP(H600,'12 лет'!$S$5:$T$79,2),IF((C600=13),VLOOKUP(H600,'13 лет'!$S$5:$T$79,2),IF((C600=14),VLOOKUP(H600,'14 лет'!$S$5:$T$79,2),IF((C600=15),VLOOKUP(H600,'15 лет'!$S$5:$T$79,2),IF((C600=16),VLOOKUP(H600,'16 лет'!$S$5:$T$79,2),IF((C600=17),VLOOKUP(H600,'17 лет'!$S$5:$T$79,2))))))))))))</f>
        <v>0</v>
      </c>
      <c r="J600" s="27"/>
      <c r="K600" s="16">
        <f>IF((C600&lt;=7),VLOOKUP(J600,'7 лет'!$S$5:$T$79,2),IF((C600=8),VLOOKUP(J600,'8 лет'!$S$5:$T$79,2),IF((C600=9),VLOOKUP(J600,'9 лет'!$S$5:$T$79,2),IF((C600=10),VLOOKUP(J600,'10 лет'!$S$5:$T$79,2),IF((C600=11),VLOOKUP(J600,'11 лет'!$S$5:$T$79,2),IF((C600=12),VLOOKUP(J600,'12 лет'!$U$5:$V$79,2),IF((C600=13),VLOOKUP(J600,'13 лет'!$U$5:$V$79,2),IF((C600=14),VLOOKUP(J600,'14 лет'!$U$5:$V$79,2),IF(C600&gt;=15,"0")))))))))</f>
        <v>0</v>
      </c>
      <c r="L600" s="27"/>
      <c r="M600" s="16" t="str">
        <f>IF((C600=12),VLOOKUP(L600,'12 лет'!$W$5:$X$85,2),IF((C600=13),VLOOKUP(L600,'13 лет'!$W$5:$X$84,2),IF((C600=14),VLOOKUP(L600,'14 лет'!$W$5:$X$82,2),IF((C600=15),VLOOKUP(L600,'15 лет'!$U$5:$V$82,2),IF((C600=16),VLOOKUP(L600,'16 лет'!$U$5:$V$78,2),IF((C600=17),VLOOKUP(L600,'17 лет'!$U$5:$V$78,2),IF(C600&lt;12,"0")))))))</f>
        <v>0</v>
      </c>
      <c r="N600" s="27"/>
      <c r="O600" s="16" t="str">
        <f>IF((C600=15),VLOOKUP(N600,'15 лет'!$W$5:$X$115,2),IF((C600=16),VLOOKUP(N600,'16 лет'!$W$5:$X$113,2),IF((C600=17),VLOOKUP(N600,'17 лет'!$W$5:$X$113,2),IF(C600&lt;15,"0"))))</f>
        <v>0</v>
      </c>
      <c r="P600" s="11"/>
      <c r="Q600" s="16">
        <f>IF((C600&lt;=7),VLOOKUP(P600,'7 лет'!$U$5:$V$79,2),IF((C600=8),VLOOKUP(P600,'8 лет'!$U$5:$V$79,2),IF((C600=9),VLOOKUP(P600,'9 лет'!$U$5:$V$79,2),IF((C600=10),VLOOKUP(P600,'10 лет'!$U$5:$V$79,2),IF((C600=11),VLOOKUP(P600,'11 лет'!$U$5:$V$79,2),IF((C600=12),VLOOKUP(P600,'12 лет'!$Y$5:$Z$79,2),IF((C600=13),VLOOKUP(P600,'13 лет'!$Y$5:$Z$79,2),IF((C600=14),VLOOKUP(P600,'14 лет'!$Y$5:$Z$79,2),IF((C600=15),VLOOKUP(P600,'15 лет'!$Y$5:$Z$79,2),IF((C600=16),VLOOKUP(P600,'16 лет'!$Y$5:$Z$79,2),IF((C600=17),VLOOKUP(P600,'17 лет'!$Y$5:$Z$79,2))))))))))))</f>
        <v>35</v>
      </c>
      <c r="R600" s="27"/>
      <c r="S600" s="16">
        <f>IF((C600&lt;=7),VLOOKUP(R600,'7 лет'!$W$5:$X$79,2),IF((C600=8),VLOOKUP(R600,'8 лет'!$W$5:$X$79,2),IF((C600=9),VLOOKUP(R600,'9 лет'!$W$5:$X$79,2),IF((C600=10),VLOOKUP(R600,'10 лет'!$W$5:$X$79,2),IF((C600=11),VLOOKUP(R600,'11 лет'!$W$5:$X$79,2),IF((C600=12),VLOOKUP(R600,'12 лет'!$AA$5:$AB$79,2),IF((C600=13),VLOOKUP(R600,'13 лет'!$AA$5:$AB$79,2),IF((C600=14),VLOOKUP(R600,'14 лет'!$AA$5:$AB$79,2),IF((C600=15),VLOOKUP(R600,'15 лет'!$AA$5:$AB$79,2),IF((C600=16),VLOOKUP(R600,'16 лет'!$AA$5:$AB$79,2),IF((C600=17),VLOOKUP(R600,'17 лет'!$AA$5:$AB$79,2))))))))))))</f>
        <v>0</v>
      </c>
      <c r="T600" s="13">
        <f>SUM(E600+G600+I600+K600+M600+O600+Q600+S600)</f>
        <v>35</v>
      </c>
      <c r="U600" s="4">
        <f>'Личное первенство девушки'!U61</f>
        <v>28</v>
      </c>
      <c r="V600" s="109"/>
      <c r="W600" s="142"/>
      <c r="X600" t="str">
        <f>P590</f>
        <v>Субъект РФ 17</v>
      </c>
    </row>
    <row r="601" spans="1:24" ht="18.75">
      <c r="A601" s="27">
        <v>2</v>
      </c>
      <c r="B601" s="78"/>
      <c r="C601" s="27"/>
      <c r="D601" s="27"/>
      <c r="E601" s="16">
        <f>IF((C601&lt;=7),VLOOKUP(D601,'7 лет'!$M$5:$N$78,2),IF((C601=8),VLOOKUP(D601,'8 лет'!$M$5:$N$78,2),IF((C601=9),VLOOKUP(D601,'9 лет'!$M$5:$N$78,2),IF((C601=10),VLOOKUP(D601,'10 лет'!$M$5:$N$78,2),IF((C601=11),VLOOKUP(D601,'11 лет'!$M$5:$N$78,2),IF((C601=12),VLOOKUP(D601,'12 лет'!$O$5:$P$78,2),IF((C601=13),VLOOKUP(D601,'13 лет'!$O$5:$P$78,2),IF((C601=14),VLOOKUP(D601,'14 лет'!$O$5:$P$78,2),IF((C601=15),VLOOKUP(D601,'15 лет'!$O$5:$P$78,2),IF((C601=16),VLOOKUP(D601,'16 лет'!$O$5:$P$78,2),IF((C601=17),VLOOKUP(D601,'17 лет'!$O$5:$P$78,2))))))))))))</f>
        <v>0</v>
      </c>
      <c r="F601" s="27"/>
      <c r="G601" s="16">
        <f>IF((C601&lt;=7),VLOOKUP(F601,'7 лет'!$O$5:$P$79,2),IF((C601=8),VLOOKUP(F601,'8 лет'!$O$5:$P$79,2),IF((C601=9),VLOOKUP(F601,'9 лет'!$O$5:$P$79,2),IF((C601=10),VLOOKUP(F601,'10 лет'!$O$5:$P$79,2),IF((C601=11),VLOOKUP(F601,'11 лет'!$O$5:$P$79,2),IF((C601=12),VLOOKUP(F601,'12 лет'!$Q$5:$R$79,2),IF((C601=13),VLOOKUP(F601,'13 лет'!$Q$5:$R$79,2),IF((C601=14),VLOOKUP(F601,'14 лет'!$Q$5:$R$79,2),IF((C601=15),VLOOKUP(F601,'15 лет'!$Q$5:$R$79,2),IF((C601=16),VLOOKUP(F601,'16 лет'!$Q$5:$R$79,2),IF((C601=17),VLOOKUP(F601,'17 лет'!$Q$5:$R$79,2))))))))))))</f>
        <v>0</v>
      </c>
      <c r="H601" s="27"/>
      <c r="I601" s="16">
        <f>IF((C601&lt;=7),VLOOKUP(H601,'7 лет'!$Q$5:$R$79,2),IF((C601=8),VLOOKUP(H601,'8 лет'!$Q$5:$R$79,2),IF((C601=9),VLOOKUP(H601,'9 лет'!$Q$5:$R$79,2),IF((C601=10),VLOOKUP(H601,'10 лет'!$Q$5:$R$79,2),IF((C601=11),VLOOKUP(H601,'11 лет'!$Q$5:$R$79,2),IF((C601=12),VLOOKUP(H601,'12 лет'!$S$5:$T$79,2),IF((C601=13),VLOOKUP(H601,'13 лет'!$S$5:$T$79,2),IF((C601=14),VLOOKUP(H601,'14 лет'!$S$5:$T$79,2),IF((C601=15),VLOOKUP(H601,'15 лет'!$S$5:$T$79,2),IF((C601=16),VLOOKUP(H601,'16 лет'!$S$5:$T$79,2),IF((C601=17),VLOOKUP(H601,'17 лет'!$S$5:$T$79,2))))))))))))</f>
        <v>0</v>
      </c>
      <c r="J601" s="27"/>
      <c r="K601" s="16">
        <f>IF((C601&lt;=7),VLOOKUP(J601,'7 лет'!$S$5:$T$79,2),IF((C601=8),VLOOKUP(J601,'8 лет'!$S$5:$T$79,2),IF((C601=9),VLOOKUP(J601,'9 лет'!$S$5:$T$79,2),IF((C601=10),VLOOKUP(J601,'10 лет'!$S$5:$T$79,2),IF((C601=11),VLOOKUP(J601,'11 лет'!$S$5:$T$79,2),IF((C601=12),VLOOKUP(J601,'12 лет'!$U$5:$V$79,2),IF((C601=13),VLOOKUP(J601,'13 лет'!$U$5:$V$79,2),IF((C601=14),VLOOKUP(J601,'14 лет'!$U$5:$V$79,2),IF(C601&gt;=15,"0")))))))))</f>
        <v>0</v>
      </c>
      <c r="L601" s="27"/>
      <c r="M601" s="16" t="str">
        <f>IF((C601=12),VLOOKUP(L601,'12 лет'!$W$5:$X$85,2),IF((C601=13),VLOOKUP(L601,'13 лет'!$W$5:$X$84,2),IF((C601=14),VLOOKUP(L601,'14 лет'!$W$5:$X$82,2),IF((C601=15),VLOOKUP(L601,'15 лет'!$U$5:$V$82,2),IF((C601=16),VLOOKUP(L601,'16 лет'!$U$5:$V$78,2),IF((C601=17),VLOOKUP(L601,'17 лет'!$U$5:$V$78,2),IF(C601&lt;12,"0")))))))</f>
        <v>0</v>
      </c>
      <c r="N601" s="27"/>
      <c r="O601" s="16" t="str">
        <f>IF((C601=15),VLOOKUP(N601,'15 лет'!$W$5:$X$115,2),IF((C601=16),VLOOKUP(N601,'16 лет'!$W$5:$X$113,2),IF((C601=17),VLOOKUP(N601,'17 лет'!$W$5:$X$113,2),IF(C601&lt;15,"0"))))</f>
        <v>0</v>
      </c>
      <c r="P601" s="11"/>
      <c r="Q601" s="16">
        <f>IF((C601&lt;=7),VLOOKUP(P601,'7 лет'!$U$5:$V$79,2),IF((C601=8),VLOOKUP(P601,'8 лет'!$U$5:$V$79,2),IF((C601=9),VLOOKUP(P601,'9 лет'!$U$5:$V$79,2),IF((C601=10),VLOOKUP(P601,'10 лет'!$U$5:$V$79,2),IF((C601=11),VLOOKUP(P601,'11 лет'!$U$5:$V$79,2),IF((C601=12),VLOOKUP(P601,'12 лет'!$Y$5:$Z$79,2),IF((C601=13),VLOOKUP(P601,'13 лет'!$Y$5:$Z$79,2),IF((C601=14),VLOOKUP(P601,'14 лет'!$Y$5:$Z$79,2),IF((C601=15),VLOOKUP(P601,'15 лет'!$Y$5:$Z$79,2),IF((C601=16),VLOOKUP(P601,'16 лет'!$Y$5:$Z$79,2),IF((C601=17),VLOOKUP(P601,'17 лет'!$Y$5:$Z$79,2))))))))))))</f>
        <v>35</v>
      </c>
      <c r="R601" s="27"/>
      <c r="S601" s="16">
        <f>IF((C601&lt;=7),VLOOKUP(R601,'7 лет'!$W$5:$X$79,2),IF((C601=8),VLOOKUP(R601,'8 лет'!$W$5:$X$79,2),IF((C601=9),VLOOKUP(R601,'9 лет'!$W$5:$X$79,2),IF((C601=10),VLOOKUP(R601,'10 лет'!$W$5:$X$79,2),IF((C601=11),VLOOKUP(R601,'11 лет'!$W$5:$X$79,2),IF((C601=12),VLOOKUP(R601,'12 лет'!$AA$5:$AB$79,2),IF((C601=13),VLOOKUP(R601,'13 лет'!$AA$5:$AB$79,2),IF((C601=14),VLOOKUP(R601,'14 лет'!$AA$5:$AB$79,2),IF((C601=15),VLOOKUP(R601,'15 лет'!$AA$5:$AB$79,2),IF((C601=16),VLOOKUP(R601,'16 лет'!$AA$5:$AB$79,2),IF((C601=17),VLOOKUP(R601,'17 лет'!$AA$5:$AB$79,2))))))))))))</f>
        <v>0</v>
      </c>
      <c r="T601" s="13">
        <f>SUM(E601+G601+I601+K601+M601+O601+Q601+S601)</f>
        <v>35</v>
      </c>
      <c r="U601" s="4">
        <f>'Личное первенство девушки'!U62</f>
        <v>28</v>
      </c>
      <c r="V601" s="109"/>
      <c r="W601" s="142"/>
      <c r="X601" t="str">
        <f>P590</f>
        <v>Субъект РФ 17</v>
      </c>
    </row>
    <row r="602" spans="1:24" ht="18.75">
      <c r="A602" s="27">
        <v>3</v>
      </c>
      <c r="B602" s="78"/>
      <c r="C602" s="27"/>
      <c r="D602" s="27"/>
      <c r="E602" s="16">
        <f>IF((C602&lt;=7),VLOOKUP(D602,'7 лет'!$M$5:$N$78,2),IF((C602=8),VLOOKUP(D602,'8 лет'!$M$5:$N$78,2),IF((C602=9),VLOOKUP(D602,'9 лет'!$M$5:$N$78,2),IF((C602=10),VLOOKUP(D602,'10 лет'!$M$5:$N$78,2),IF((C602=11),VLOOKUP(D602,'11 лет'!$M$5:$N$78,2),IF((C602=12),VLOOKUP(D602,'12 лет'!$O$5:$P$78,2),IF((C602=13),VLOOKUP(D602,'13 лет'!$O$5:$P$78,2),IF((C602=14),VLOOKUP(D602,'14 лет'!$O$5:$P$78,2),IF((C602=15),VLOOKUP(D602,'15 лет'!$O$5:$P$78,2),IF((C602=16),VLOOKUP(D602,'16 лет'!$O$5:$P$78,2),IF((C602=17),VLOOKUP(D602,'17 лет'!$O$5:$P$78,2))))))))))))</f>
        <v>0</v>
      </c>
      <c r="F602" s="27"/>
      <c r="G602" s="16">
        <f>IF((C602&lt;=7),VLOOKUP(F602,'7 лет'!$O$5:$P$79,2),IF((C602=8),VLOOKUP(F602,'8 лет'!$O$5:$P$79,2),IF((C602=9),VLOOKUP(F602,'9 лет'!$O$5:$P$79,2),IF((C602=10),VLOOKUP(F602,'10 лет'!$O$5:$P$79,2),IF((C602=11),VLOOKUP(F602,'11 лет'!$O$5:$P$79,2),IF((C602=12),VLOOKUP(F602,'12 лет'!$Q$5:$R$79,2),IF((C602=13),VLOOKUP(F602,'13 лет'!$Q$5:$R$79,2),IF((C602=14),VLOOKUP(F602,'14 лет'!$Q$5:$R$79,2),IF((C602=15),VLOOKUP(F602,'15 лет'!$Q$5:$R$79,2),IF((C602=16),VLOOKUP(F602,'16 лет'!$Q$5:$R$79,2),IF((C602=17),VLOOKUP(F602,'17 лет'!$Q$5:$R$79,2))))))))))))</f>
        <v>0</v>
      </c>
      <c r="H602" s="27"/>
      <c r="I602" s="16">
        <f>IF((C602&lt;=7),VLOOKUP(H602,'7 лет'!$Q$5:$R$79,2),IF((C602=8),VLOOKUP(H602,'8 лет'!$Q$5:$R$79,2),IF((C602=9),VLOOKUP(H602,'9 лет'!$Q$5:$R$79,2),IF((C602=10),VLOOKUP(H602,'10 лет'!$Q$5:$R$79,2),IF((C602=11),VLOOKUP(H602,'11 лет'!$Q$5:$R$79,2),IF((C602=12),VLOOKUP(H602,'12 лет'!$S$5:$T$79,2),IF((C602=13),VLOOKUP(H602,'13 лет'!$S$5:$T$79,2),IF((C602=14),VLOOKUP(H602,'14 лет'!$S$5:$T$79,2),IF((C602=15),VLOOKUP(H602,'15 лет'!$S$5:$T$79,2),IF((C602=16),VLOOKUP(H602,'16 лет'!$S$5:$T$79,2),IF((C602=17),VLOOKUP(H602,'17 лет'!$S$5:$T$79,2))))))))))))</f>
        <v>0</v>
      </c>
      <c r="J602" s="27"/>
      <c r="K602" s="16">
        <f>IF((C602&lt;=7),VLOOKUP(J602,'7 лет'!$S$5:$T$79,2),IF((C602=8),VLOOKUP(J602,'8 лет'!$S$5:$T$79,2),IF((C602=9),VLOOKUP(J602,'9 лет'!$S$5:$T$79,2),IF((C602=10),VLOOKUP(J602,'10 лет'!$S$5:$T$79,2),IF((C602=11),VLOOKUP(J602,'11 лет'!$S$5:$T$79,2),IF((C602=12),VLOOKUP(J602,'12 лет'!$U$5:$V$79,2),IF((C602=13),VLOOKUP(J602,'13 лет'!$U$5:$V$79,2),IF((C602=14),VLOOKUP(J602,'14 лет'!$U$5:$V$79,2),IF(C602&gt;=15,"0")))))))))</f>
        <v>0</v>
      </c>
      <c r="L602" s="27"/>
      <c r="M602" s="16" t="str">
        <f>IF((C602=12),VLOOKUP(L602,'12 лет'!$W$5:$X$85,2),IF((C602=13),VLOOKUP(L602,'13 лет'!$W$5:$X$84,2),IF((C602=14),VLOOKUP(L602,'14 лет'!$W$5:$X$82,2),IF((C602=15),VLOOKUP(L602,'15 лет'!$U$5:$V$82,2),IF((C602=16),VLOOKUP(L602,'16 лет'!$U$5:$V$78,2),IF((C602=17),VLOOKUP(L602,'17 лет'!$U$5:$V$78,2),IF(C602&lt;12,"0")))))))</f>
        <v>0</v>
      </c>
      <c r="N602" s="27"/>
      <c r="O602" s="16" t="str">
        <f>IF((C602=15),VLOOKUP(N602,'15 лет'!$W$5:$X$115,2),IF((C602=16),VLOOKUP(N602,'16 лет'!$W$5:$X$113,2),IF((C602=17),VLOOKUP(N602,'17 лет'!$W$5:$X$113,2),IF(C602&lt;15,"0"))))</f>
        <v>0</v>
      </c>
      <c r="P602" s="11"/>
      <c r="Q602" s="16">
        <f>IF((C602&lt;=7),VLOOKUP(P602,'7 лет'!$U$5:$V$79,2),IF((C602=8),VLOOKUP(P602,'8 лет'!$U$5:$V$79,2),IF((C602=9),VLOOKUP(P602,'9 лет'!$U$5:$V$79,2),IF((C602=10),VLOOKUP(P602,'10 лет'!$U$5:$V$79,2),IF((C602=11),VLOOKUP(P602,'11 лет'!$U$5:$V$79,2),IF((C602=12),VLOOKUP(P602,'12 лет'!$Y$5:$Z$79,2),IF((C602=13),VLOOKUP(P602,'13 лет'!$Y$5:$Z$79,2),IF((C602=14),VLOOKUP(P602,'14 лет'!$Y$5:$Z$79,2),IF((C602=15),VLOOKUP(P602,'15 лет'!$Y$5:$Z$79,2),IF((C602=16),VLOOKUP(P602,'16 лет'!$Y$5:$Z$79,2),IF((C602=17),VLOOKUP(P602,'17 лет'!$Y$5:$Z$79,2))))))))))))</f>
        <v>35</v>
      </c>
      <c r="R602" s="27"/>
      <c r="S602" s="16">
        <f>IF((C602&lt;=7),VLOOKUP(R602,'7 лет'!$W$5:$X$79,2),IF((C602=8),VLOOKUP(R602,'8 лет'!$W$5:$X$79,2),IF((C602=9),VLOOKUP(R602,'9 лет'!$W$5:$X$79,2),IF((C602=10),VLOOKUP(R602,'10 лет'!$W$5:$X$79,2),IF((C602=11),VLOOKUP(R602,'11 лет'!$W$5:$X$79,2),IF((C602=12),VLOOKUP(R602,'12 лет'!$AA$5:$AB$79,2),IF((C602=13),VLOOKUP(R602,'13 лет'!$AA$5:$AB$79,2),IF((C602=14),VLOOKUP(R602,'14 лет'!$AA$5:$AB$79,2),IF((C602=15),VLOOKUP(R602,'15 лет'!$AA$5:$AB$79,2),IF((C602=16),VLOOKUP(R602,'16 лет'!$AA$5:$AB$79,2),IF((C602=17),VLOOKUP(R602,'17 лет'!$AA$5:$AB$79,2))))))))))))</f>
        <v>0</v>
      </c>
      <c r="T602" s="13">
        <f>SUM(E602+G602+I602+K602+M602+O602+Q602+S602)</f>
        <v>35</v>
      </c>
      <c r="U602" s="4">
        <f>'Личное первенство девушки'!U63</f>
        <v>28</v>
      </c>
      <c r="V602" s="109"/>
      <c r="W602" s="142"/>
      <c r="X602" t="str">
        <f>P590</f>
        <v>Субъект РФ 17</v>
      </c>
    </row>
    <row r="603" spans="1:24" ht="18.75">
      <c r="A603" s="111"/>
      <c r="B603" s="112"/>
      <c r="C603" s="112"/>
      <c r="D603" s="112"/>
      <c r="E603" s="112"/>
      <c r="F603" s="112"/>
      <c r="G603" s="112"/>
      <c r="H603" s="112"/>
      <c r="I603" s="112"/>
      <c r="J603" s="112"/>
      <c r="K603" s="112"/>
      <c r="L603" s="112"/>
      <c r="M603" s="112"/>
      <c r="N603" s="112"/>
      <c r="O603" s="112"/>
      <c r="P603" s="115" t="s">
        <v>286</v>
      </c>
      <c r="Q603" s="115"/>
      <c r="R603" s="115"/>
      <c r="S603" s="116"/>
      <c r="T603" s="113">
        <f ca="1">SUMPRODUCT(LARGE($T$600:$T$602,ROW(INDIRECT("T1:T"&amp;Z17))))</f>
        <v>70</v>
      </c>
      <c r="U603" s="114"/>
      <c r="V603" s="109"/>
      <c r="W603" s="142"/>
    </row>
    <row r="604" spans="1:24" ht="30" customHeight="1">
      <c r="A604" s="119"/>
      <c r="B604" s="120"/>
      <c r="C604" s="120"/>
      <c r="D604" s="120"/>
      <c r="E604" s="120"/>
      <c r="F604" s="120"/>
      <c r="G604" s="120"/>
      <c r="H604" s="120"/>
      <c r="I604" s="120"/>
      <c r="J604" s="120"/>
      <c r="K604" s="120"/>
      <c r="L604" s="120"/>
      <c r="M604" s="120"/>
      <c r="N604" s="120"/>
      <c r="O604" s="120"/>
      <c r="P604" s="118" t="s">
        <v>287</v>
      </c>
      <c r="Q604" s="118"/>
      <c r="R604" s="118"/>
      <c r="S604" s="118"/>
      <c r="T604" s="130">
        <f ca="1">SUM(T598+T603)</f>
        <v>170</v>
      </c>
      <c r="U604" s="131"/>
      <c r="V604" s="110"/>
      <c r="W604" s="142"/>
    </row>
    <row r="605" spans="1:24">
      <c r="A605" s="14"/>
      <c r="B605" s="14"/>
      <c r="C605" s="14"/>
      <c r="D605" s="14"/>
      <c r="E605" s="14"/>
      <c r="F605" s="14"/>
      <c r="G605" s="14"/>
      <c r="H605" s="14"/>
      <c r="I605" s="14"/>
      <c r="J605" s="14"/>
      <c r="K605" s="14"/>
      <c r="L605" s="14"/>
      <c r="M605" s="14"/>
      <c r="N605" s="14"/>
      <c r="O605" s="14"/>
      <c r="P605" s="14"/>
      <c r="Q605" s="14"/>
      <c r="R605" s="14"/>
      <c r="S605" s="14"/>
      <c r="T605" s="14"/>
    </row>
    <row r="606" spans="1:24">
      <c r="A606" s="15"/>
      <c r="C606" s="15"/>
      <c r="D606" s="15"/>
      <c r="E606" s="15"/>
      <c r="F606" s="15"/>
      <c r="G606" s="15"/>
      <c r="H606" s="15"/>
      <c r="I606" s="15"/>
      <c r="J606" s="15"/>
      <c r="K606" s="14"/>
      <c r="L606" s="14"/>
      <c r="M606" s="15"/>
      <c r="N606" s="15"/>
      <c r="O606" s="15"/>
      <c r="P606" s="15"/>
      <c r="Q606" s="15"/>
      <c r="R606" s="15"/>
      <c r="S606" s="15"/>
      <c r="T606" s="15"/>
    </row>
    <row r="607" spans="1:24">
      <c r="A607" s="15"/>
      <c r="C607" s="15"/>
      <c r="D607" s="15"/>
      <c r="E607" s="15"/>
      <c r="F607" s="15"/>
      <c r="G607" s="15"/>
      <c r="H607" s="15"/>
      <c r="I607" s="15"/>
      <c r="J607" s="15"/>
      <c r="K607" s="14"/>
      <c r="L607" s="14"/>
      <c r="M607" s="15"/>
      <c r="N607" s="15"/>
      <c r="O607" s="15"/>
      <c r="P607" s="15"/>
      <c r="Q607" s="15"/>
      <c r="R607" s="15"/>
      <c r="S607" s="15"/>
      <c r="T607" s="15"/>
    </row>
    <row r="608" spans="1:24" ht="16.5">
      <c r="A608" s="14"/>
      <c r="B608" s="79" t="s">
        <v>181</v>
      </c>
      <c r="C608" s="14"/>
      <c r="D608" s="14"/>
      <c r="E608" s="14"/>
      <c r="F608" s="14"/>
      <c r="G608" s="14"/>
      <c r="H608" s="14"/>
      <c r="I608" s="14"/>
      <c r="J608" s="14"/>
      <c r="K608" s="14"/>
      <c r="L608" s="14"/>
      <c r="M608" s="14"/>
      <c r="N608" s="14"/>
      <c r="O608" s="14"/>
      <c r="P608" s="14"/>
      <c r="Q608" s="14"/>
      <c r="R608" s="14"/>
      <c r="S608" s="14"/>
      <c r="T608" s="14"/>
    </row>
    <row r="609" spans="1:23">
      <c r="A609" s="14"/>
      <c r="B609" s="15"/>
      <c r="C609" s="15"/>
      <c r="D609" s="14"/>
      <c r="E609" s="14"/>
      <c r="F609" s="14"/>
      <c r="G609" s="14"/>
      <c r="H609" s="14"/>
      <c r="I609" s="14"/>
      <c r="J609" s="14"/>
      <c r="K609" s="14"/>
      <c r="L609" s="14"/>
      <c r="M609" s="14"/>
      <c r="N609" s="14"/>
      <c r="O609" s="14"/>
      <c r="P609" s="14"/>
      <c r="Q609" s="14"/>
      <c r="R609" s="14"/>
      <c r="S609" s="14"/>
      <c r="T609" s="14"/>
    </row>
    <row r="610" spans="1:23">
      <c r="A610" s="14"/>
      <c r="B610" s="14"/>
      <c r="C610" s="15"/>
      <c r="D610" s="14"/>
      <c r="E610" s="14"/>
      <c r="F610" s="14"/>
      <c r="G610" s="14"/>
      <c r="H610" s="14"/>
      <c r="I610" s="14"/>
      <c r="J610" s="14"/>
      <c r="K610" s="14"/>
      <c r="L610" s="14"/>
      <c r="M610" s="14"/>
      <c r="N610" s="14"/>
      <c r="O610" s="14"/>
      <c r="P610" s="14"/>
      <c r="Q610" s="14"/>
      <c r="R610" s="14"/>
      <c r="S610" s="14"/>
      <c r="T610" s="14"/>
    </row>
    <row r="611" spans="1:23" ht="16.5">
      <c r="A611" s="14"/>
      <c r="B611" s="79" t="s">
        <v>182</v>
      </c>
      <c r="C611" s="15"/>
      <c r="D611" s="14"/>
      <c r="E611" s="14"/>
      <c r="F611" s="14"/>
      <c r="G611" s="14"/>
      <c r="H611" s="14"/>
      <c r="I611" s="14"/>
      <c r="J611" s="14"/>
      <c r="K611" s="14"/>
      <c r="L611" s="14"/>
      <c r="M611" s="14"/>
      <c r="N611" s="14"/>
      <c r="O611" s="14"/>
      <c r="P611" s="14"/>
      <c r="Q611" s="14"/>
      <c r="R611" s="14"/>
      <c r="S611" s="14"/>
      <c r="T611" s="14"/>
    </row>
    <row r="613" spans="1:23" ht="18.75">
      <c r="A613" s="102" t="s">
        <v>991</v>
      </c>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row>
    <row r="614" spans="1:23" ht="18.75">
      <c r="A614" s="102" t="s">
        <v>990</v>
      </c>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row>
    <row r="616" spans="1:23">
      <c r="A616" s="103" t="s">
        <v>169</v>
      </c>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row>
    <row r="617" spans="1:23">
      <c r="A617" s="43"/>
      <c r="B617" s="43"/>
      <c r="C617" s="43"/>
      <c r="D617" s="43"/>
      <c r="E617" s="43"/>
      <c r="F617" s="43"/>
      <c r="G617" s="43"/>
      <c r="H617" s="43"/>
      <c r="I617" s="43"/>
      <c r="J617" s="43"/>
      <c r="K617" s="43"/>
      <c r="L617" s="43"/>
      <c r="M617" s="43"/>
      <c r="N617" s="43"/>
      <c r="O617" s="43"/>
      <c r="P617" s="43"/>
      <c r="Q617" s="43"/>
      <c r="R617" s="43"/>
      <c r="S617" s="43"/>
      <c r="T617" s="43"/>
      <c r="U617" s="43"/>
      <c r="V617" s="43"/>
      <c r="W617" s="43"/>
    </row>
    <row r="618" spans="1:23" ht="18.75">
      <c r="A618" s="104" t="s">
        <v>1005</v>
      </c>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row>
    <row r="619" spans="1:23" ht="18.75">
      <c r="A619" s="104" t="s">
        <v>989</v>
      </c>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row>
    <row r="620" spans="1:23" ht="18.75">
      <c r="A620" s="105" t="s">
        <v>1058</v>
      </c>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row>
    <row r="621" spans="1:23" ht="18.75">
      <c r="A621" s="50"/>
      <c r="B621" s="50"/>
      <c r="C621" s="50"/>
      <c r="D621" s="50"/>
      <c r="E621" s="50"/>
      <c r="F621" s="50"/>
      <c r="G621" s="50"/>
      <c r="H621" s="50"/>
      <c r="I621" s="50"/>
      <c r="J621" s="50"/>
      <c r="K621" s="50"/>
      <c r="L621" s="50"/>
      <c r="M621" s="50"/>
      <c r="N621" s="50"/>
      <c r="O621" s="50"/>
      <c r="P621" s="50"/>
      <c r="Q621" s="50"/>
      <c r="R621" s="50"/>
      <c r="S621" s="50"/>
      <c r="T621" s="50"/>
      <c r="U621" s="50"/>
      <c r="V621" s="50"/>
    </row>
    <row r="622" spans="1:23">
      <c r="A622" s="10"/>
      <c r="B622" s="10"/>
      <c r="C622" s="10"/>
      <c r="D622" s="10"/>
      <c r="E622" s="10"/>
      <c r="F622" s="10"/>
      <c r="G622" s="10"/>
      <c r="H622" s="10"/>
      <c r="I622" s="10"/>
      <c r="J622" s="10"/>
      <c r="K622" s="10"/>
      <c r="L622" s="10"/>
      <c r="M622" s="10"/>
      <c r="N622" s="10"/>
      <c r="O622" s="10"/>
      <c r="P622" s="10"/>
      <c r="Q622" s="10"/>
      <c r="R622" s="10"/>
      <c r="S622" s="10"/>
      <c r="T622" s="10"/>
    </row>
    <row r="623" spans="1:23" ht="18.75">
      <c r="A623" s="106" t="s">
        <v>992</v>
      </c>
      <c r="B623" s="106"/>
      <c r="C623" s="47"/>
      <c r="D623" s="47"/>
      <c r="E623" s="47"/>
      <c r="F623" s="47"/>
      <c r="G623" s="47"/>
      <c r="H623" s="47"/>
      <c r="I623" s="47"/>
      <c r="J623" s="47"/>
      <c r="K623" s="47"/>
      <c r="L623" s="47"/>
      <c r="M623" s="47"/>
      <c r="N623" s="47"/>
      <c r="O623" s="47"/>
      <c r="P623" s="47"/>
      <c r="Q623" s="47"/>
      <c r="R623" s="47"/>
      <c r="S623" s="47"/>
      <c r="T623" s="47"/>
    </row>
    <row r="624" spans="1:23" ht="18.75">
      <c r="A624" s="106" t="s">
        <v>993</v>
      </c>
      <c r="B624" s="106"/>
      <c r="C624" s="42"/>
      <c r="D624" s="42"/>
      <c r="E624" s="42"/>
      <c r="F624" s="42"/>
      <c r="G624" s="42"/>
      <c r="H624" s="42"/>
      <c r="I624" s="42"/>
      <c r="J624" s="42"/>
      <c r="K624" s="42"/>
      <c r="L624" s="42"/>
      <c r="M624" s="42"/>
      <c r="N624" s="42"/>
      <c r="O624" s="42"/>
      <c r="P624" s="42"/>
      <c r="Q624" s="42"/>
      <c r="R624" s="42"/>
      <c r="S624" s="42"/>
      <c r="T624" s="42"/>
    </row>
    <row r="625" spans="1:24" ht="18.75">
      <c r="A625" s="106"/>
      <c r="B625" s="106"/>
      <c r="D625" s="47"/>
      <c r="E625" s="47"/>
      <c r="F625" s="47"/>
      <c r="G625" s="47"/>
      <c r="H625" s="47"/>
      <c r="I625" s="47"/>
      <c r="J625" s="47"/>
      <c r="K625" s="47"/>
      <c r="L625" s="47"/>
      <c r="M625" s="47"/>
      <c r="N625" s="47"/>
      <c r="O625" s="47"/>
      <c r="P625" s="47"/>
      <c r="Q625" s="47"/>
      <c r="R625" s="47"/>
      <c r="S625" s="47"/>
      <c r="T625" s="47"/>
    </row>
    <row r="626" spans="1:24" ht="18.75">
      <c r="A626" s="107" t="s">
        <v>192</v>
      </c>
      <c r="B626" s="107"/>
      <c r="C626" s="107"/>
      <c r="D626" s="107"/>
      <c r="E626" s="107"/>
      <c r="F626" s="107"/>
      <c r="G626" s="107"/>
      <c r="H626" s="107"/>
      <c r="I626" s="107"/>
      <c r="J626" s="107"/>
      <c r="K626" s="107"/>
      <c r="L626" s="107"/>
      <c r="M626" s="107"/>
      <c r="N626" s="107"/>
      <c r="O626" s="107"/>
      <c r="P626" s="129" t="s">
        <v>302</v>
      </c>
      <c r="Q626" s="129"/>
      <c r="R626" s="129"/>
      <c r="S626" s="129"/>
      <c r="T626" s="129"/>
      <c r="U626" s="129"/>
      <c r="V626" s="129"/>
    </row>
    <row r="627" spans="1:24">
      <c r="A627" s="28"/>
      <c r="B627" s="28"/>
      <c r="C627" s="28"/>
      <c r="D627" s="28"/>
      <c r="E627" s="28"/>
      <c r="F627" s="28"/>
      <c r="G627" s="28"/>
      <c r="H627" s="28"/>
      <c r="I627" s="28"/>
      <c r="J627" s="28"/>
      <c r="K627" s="28"/>
      <c r="L627" s="28"/>
      <c r="M627" s="28"/>
      <c r="N627" s="28"/>
      <c r="O627" s="28"/>
      <c r="P627" s="28"/>
      <c r="Q627" s="28"/>
      <c r="R627" s="28"/>
      <c r="S627" s="28"/>
      <c r="T627" s="28"/>
    </row>
    <row r="628" spans="1:24" ht="24.75" customHeight="1">
      <c r="A628" s="117" t="s">
        <v>170</v>
      </c>
      <c r="B628" s="117"/>
      <c r="C628" s="117"/>
      <c r="D628" s="117"/>
      <c r="E628" s="117"/>
      <c r="F628" s="117"/>
      <c r="G628" s="117"/>
      <c r="H628" s="117"/>
      <c r="I628" s="117"/>
      <c r="J628" s="117"/>
      <c r="K628" s="117"/>
      <c r="L628" s="117"/>
      <c r="M628" s="117"/>
      <c r="N628" s="117"/>
      <c r="O628" s="117"/>
      <c r="P628" s="117"/>
      <c r="Q628" s="117"/>
      <c r="R628" s="117"/>
      <c r="S628" s="117"/>
      <c r="T628" s="126" t="s">
        <v>178</v>
      </c>
      <c r="U628" s="101" t="s">
        <v>284</v>
      </c>
      <c r="V628" s="101" t="s">
        <v>288</v>
      </c>
      <c r="W628" s="101" t="s">
        <v>1006</v>
      </c>
    </row>
    <row r="629" spans="1:24" ht="66" customHeight="1">
      <c r="A629" s="101" t="s">
        <v>171</v>
      </c>
      <c r="B629" s="117" t="s">
        <v>172</v>
      </c>
      <c r="C629" s="101" t="s">
        <v>173</v>
      </c>
      <c r="D629" s="101" t="s">
        <v>174</v>
      </c>
      <c r="E629" s="101"/>
      <c r="F629" s="101" t="s">
        <v>175</v>
      </c>
      <c r="G629" s="101"/>
      <c r="H629" s="101" t="s">
        <v>176</v>
      </c>
      <c r="I629" s="101"/>
      <c r="J629" s="101" t="s">
        <v>994</v>
      </c>
      <c r="K629" s="101"/>
      <c r="L629" s="175" t="s">
        <v>995</v>
      </c>
      <c r="M629" s="176"/>
      <c r="N629" s="175" t="s">
        <v>996</v>
      </c>
      <c r="O629" s="176"/>
      <c r="P629" s="101" t="s">
        <v>7</v>
      </c>
      <c r="Q629" s="101"/>
      <c r="R629" s="101" t="s">
        <v>177</v>
      </c>
      <c r="S629" s="101"/>
      <c r="T629" s="127"/>
      <c r="U629" s="101"/>
      <c r="V629" s="101"/>
      <c r="W629" s="101"/>
    </row>
    <row r="630" spans="1:24" ht="16.5">
      <c r="A630" s="101"/>
      <c r="B630" s="117"/>
      <c r="C630" s="101"/>
      <c r="D630" s="49" t="s">
        <v>179</v>
      </c>
      <c r="E630" s="51" t="s">
        <v>3</v>
      </c>
      <c r="F630" s="49" t="s">
        <v>179</v>
      </c>
      <c r="G630" s="51" t="s">
        <v>3</v>
      </c>
      <c r="H630" s="49" t="s">
        <v>179</v>
      </c>
      <c r="I630" s="51" t="s">
        <v>3</v>
      </c>
      <c r="J630" s="49" t="s">
        <v>179</v>
      </c>
      <c r="K630" s="51" t="s">
        <v>3</v>
      </c>
      <c r="L630" s="49" t="s">
        <v>179</v>
      </c>
      <c r="M630" s="51" t="s">
        <v>3</v>
      </c>
      <c r="N630" s="49" t="s">
        <v>179</v>
      </c>
      <c r="O630" s="51" t="s">
        <v>3</v>
      </c>
      <c r="P630" s="49" t="s">
        <v>179</v>
      </c>
      <c r="Q630" s="51" t="s">
        <v>3</v>
      </c>
      <c r="R630" s="49" t="s">
        <v>179</v>
      </c>
      <c r="S630" s="51" t="s">
        <v>3</v>
      </c>
      <c r="T630" s="128"/>
      <c r="U630" s="101"/>
      <c r="V630" s="101"/>
      <c r="W630" s="101"/>
    </row>
    <row r="631" spans="1:24" ht="18.75">
      <c r="A631" s="27">
        <v>1</v>
      </c>
      <c r="B631" s="77"/>
      <c r="C631" s="27"/>
      <c r="D631" s="27"/>
      <c r="E631" s="16">
        <f>IF((C631&lt;=7),VLOOKUP(D631,'7 лет'!$A$5:$B$78,2),IF((C631=8),VLOOKUP(D631,'8 лет'!$A$5:$B$78,2),IF((C631=9),VLOOKUP(D631,'9 лет'!$A$5:$B$78,2),IF((C631=10),VLOOKUP(D631,'10 лет'!$A$5:$B$78,2),IF((C631=11),VLOOKUP(D631,'11 лет'!$A$5:$B$78,2),IF((C631=12),VLOOKUP(D631,'12 лет'!$A$5:$B$78,2),IF((C631=13),VLOOKUP(D631,'13 лет'!$A$5:$B$78,2),IF((C631=14),VLOOKUP(D631,'14 лет'!$A$5:$B$78,2),IF((C631=15),VLOOKUP(D631,'15 лет'!$A$5:$B$78,2),IF((C631=16),VLOOKUP(D631,'16 лет'!$A$5:$B$78,2),IF((C631=17),VLOOKUP(D631,'17 лет'!$A$5:$B$78,2))))))))))))</f>
        <v>0</v>
      </c>
      <c r="F631" s="27"/>
      <c r="G631" s="16">
        <f>IF((C631&lt;=7),VLOOKUP(F631,'7 лет'!$C$5:$D$79,2),IF((C631=8),VLOOKUP(F631,'8 лет'!$C$5:$D$79,2),IF((C631=9),VLOOKUP(F631,'9 лет'!$C$5:$D$79,2),IF((C631=10),VLOOKUP(F631,'10 лет'!$C$5:$D$79,2),IF((C631=11),VLOOKUP(F631,'11 лет'!$C$5:$D$79,2),IF((C631=12),VLOOKUP(F631,'12 лет'!$C$5:$D$79,2),IF((C631=13),VLOOKUP(F631,'13 лет'!$C$5:$D$79,2),IF((C631=14),VLOOKUP(F631,'14 лет'!$C$5:$D$79,2),IF((C631=15),VLOOKUP(F631,'15 лет'!$C$5:$D$79,2),IF((C631=16),VLOOKUP(F631,'16 лет'!$C$5:$D$79,2),IF((C631=17),VLOOKUP(F631,'17 лет'!$C$5:$D$79,2))))))))))))</f>
        <v>0</v>
      </c>
      <c r="H631" s="27"/>
      <c r="I631" s="16">
        <f>IF((C631&lt;=7),VLOOKUP(H631,'7 лет'!$E$5:$F$79,2),IF((C631=8),VLOOKUP(H631,'8 лет'!$E$5:$F$79,2),IF((C631=9),VLOOKUP(H631,'9 лет'!$E$5:$F$79,2),IF((C631=10),VLOOKUP(H631,'10 лет'!$E$5:$F$79,2),IF((C631=11),VLOOKUP(H631,'11 лет'!$E$5:$F$79,2),IF((C631=12),VLOOKUP(H631,'12 лет'!$E$5:$F$79,2),IF((C631=13),VLOOKUP(H631,'13 лет'!$E$5:$F$79,2),IF((C631=14),VLOOKUP(H631,'14 лет'!$E$5:$F$79,2),IF((C631=15),VLOOKUP(H631,'15 лет'!$E$5:$F$79,2),IF((C631=16),VLOOKUP(H631,'16 лет'!$E$5:$F$79,2),IF((C631=17),VLOOKUP(H631,'17 лет'!$E$5:$F$79,2))))))))))))</f>
        <v>0</v>
      </c>
      <c r="J631" s="27"/>
      <c r="K631" s="16">
        <f>IF((C631&lt;=7),VLOOKUP(J631,'7 лет'!$G$5:$H$79,2),IF((C631=8),VLOOKUP(J631,'8 лет'!$G$5:$H$79,2),IF((C631=9),VLOOKUP(J631,'9 лет'!$G$5:$H$79,2),IF((C631=10),VLOOKUP(J631,'10 лет'!$G$5:$H$79,2),IF((C631=11),VLOOKUP(J631,'11 лет'!$G$5:$H$79,2),IF((C631=12),VLOOKUP(J631,'12 лет'!$G$5:$H$79,2),IF((C631=13),VLOOKUP(J631,'13 лет'!$G$5:$H$79,2),IF((C631=14),VLOOKUP(J631,'14 лет'!$G$5:$H$79,2),IF(C631&gt;=15,"0")))))))))</f>
        <v>0</v>
      </c>
      <c r="L631" s="27"/>
      <c r="M631" s="16" t="str">
        <f>IF((C631=12),VLOOKUP(L631,'12 лет'!$I$5:$J$81,2),IF((C631=13),VLOOKUP(L631,'13 лет'!$I$5:$J$81,2),IF((C631=14),VLOOKUP(L631,'14 лет'!$I$5:$J$80,2),IF((C631=15),VLOOKUP(L631,'15 лет'!$G$5:$H$82,2),IF((C631=16),VLOOKUP(L631,'16 лет'!$G$5:$H$81,2),IF((C631=17),VLOOKUP(L631,'17 лет'!$G$5:$H$81,2),IF(C631&lt;12,"0")))))))</f>
        <v>0</v>
      </c>
      <c r="N631" s="27"/>
      <c r="O631" s="16" t="str">
        <f>IF((C631=15),VLOOKUP(N631,'15 лет'!$I$5:$J$100,2),IF((C631=16),VLOOKUP(N631,'16 лет'!$I$5:$J$94,2),IF((C631=17),VLOOKUP(N631,'17 лет'!$I$5:$J$97,2),IF(C631&lt;15,"0"))))</f>
        <v>0</v>
      </c>
      <c r="P631" s="11"/>
      <c r="Q631" s="16">
        <f>IF((C631&lt;=7),VLOOKUP(P631,'7 лет'!$I$5:$J$79,2),IF((C631=8),VLOOKUP(P631,'8 лет'!$I$5:$J$79,2),IF((C631=9),VLOOKUP(P631,'9 лет'!$I$5:$J$79,2),IF((C631=10),VLOOKUP(P631,'10 лет'!$I$5:$J$79,2),IF((C631=11),VLOOKUP(P631,'11 лет'!$I$5:$J$79,2),IF((C631=12),VLOOKUP(P631,'12 лет'!$K$5:$L$79,2),IF((C631=13),VLOOKUP(P631,'13 лет'!$K$5:$L$79,2),IF((C631=14),VLOOKUP(P631,'14 лет'!$K$5:$L$79,2),IF((C631=15),VLOOKUP(P631,'15 лет'!$K$5:$L$79,2),IF((C631=16),VLOOKUP(P631,'16 лет'!$K$5:$L$79,2),IF((C631=17),VLOOKUP(P631,'17 лет'!$K$5:$L$79,2),)))))))))))</f>
        <v>50</v>
      </c>
      <c r="R631" s="27"/>
      <c r="S631" s="16">
        <f>IF((C631&lt;=7),VLOOKUP(R631,'7 лет'!$K$5:$L$79,2),IF((C631=8),VLOOKUP(R631,'8 лет'!$K$5:$L$79,2),IF((C631=9),VLOOKUP(R631,'9 лет'!$K$5:$L$79,2),IF((C631=10),VLOOKUP(R631,'10 лет'!$K$5:$L$79,2),IF((C631=11),VLOOKUP(R631,'11 лет'!$K$5:$L$79,2),IF((C631=12),VLOOKUP(R631,'12 лет'!$M$5:$N$79,2),IF((C631=13),VLOOKUP(R631,'13 лет'!$M$5:$N$79,2),IF((C631=14),VLOOKUP(R631,'14 лет'!$M$5:$N$79,2),IF((C631=15),VLOOKUP(R631,'15 лет'!$M$5:$N$79,2),IF((C631=16),VLOOKUP(R631,'16 лет'!$M$5:$N$79,2),IF((C631=17),VLOOKUP(R631,'17 лет'!$M$5:$N$79,2))))))))))))</f>
        <v>0</v>
      </c>
      <c r="T631" s="12">
        <f>SUM(E631+G631+I631+K631+M631+O631+Q631+S631)</f>
        <v>50</v>
      </c>
      <c r="U631" s="4">
        <f>'Личное первенство юноши'!U64</f>
        <v>28</v>
      </c>
      <c r="V631" s="108">
        <f ca="1">'Командный зачет'!G27</f>
        <v>10</v>
      </c>
      <c r="W631" s="98">
        <f ca="1">SUM(V631*2)</f>
        <v>20</v>
      </c>
      <c r="X631" t="str">
        <f>P626</f>
        <v>Субъект РФ 18</v>
      </c>
    </row>
    <row r="632" spans="1:24" ht="18.75">
      <c r="A632" s="27">
        <v>2</v>
      </c>
      <c r="B632" s="77"/>
      <c r="C632" s="27"/>
      <c r="D632" s="27"/>
      <c r="E632" s="16">
        <f>IF((C632&lt;=7),VLOOKUP(D632,'7 лет'!$A$5:$B$78,2),IF((C632=8),VLOOKUP(D632,'8 лет'!$A$5:$B$78,2),IF((C632=9),VLOOKUP(D632,'9 лет'!$A$5:$B$78,2),IF((C632=10),VLOOKUP(D632,'10 лет'!$A$5:$B$78,2),IF((C632=11),VLOOKUP(D632,'11 лет'!$A$5:$B$78,2),IF((C632=12),VLOOKUP(D632,'12 лет'!$A$5:$B$78,2),IF((C632=13),VLOOKUP(D632,'13 лет'!$A$5:$B$78,2),IF((C632=14),VLOOKUP(D632,'14 лет'!$A$5:$B$78,2),IF((C632=15),VLOOKUP(D632,'15 лет'!$A$5:$B$78,2),IF((C632=16),VLOOKUP(D632,'16 лет'!$A$5:$B$78,2),IF((C632=17),VLOOKUP(D632,'17 лет'!$A$5:$B$78,2))))))))))))</f>
        <v>0</v>
      </c>
      <c r="F632" s="27"/>
      <c r="G632" s="16">
        <f>IF((C632&lt;=7),VLOOKUP(F632,'7 лет'!$C$5:$D$79,2),IF((C632=8),VLOOKUP(F632,'8 лет'!$C$5:$D$79,2),IF((C632=9),VLOOKUP(F632,'9 лет'!$C$5:$D$79,2),IF((C632=10),VLOOKUP(F632,'10 лет'!$C$5:$D$79,2),IF((C632=11),VLOOKUP(F632,'11 лет'!$C$5:$D$79,2),IF((C632=12),VLOOKUP(F632,'12 лет'!$C$5:$D$79,2),IF((C632=13),VLOOKUP(F632,'13 лет'!$C$5:$D$79,2),IF((C632=14),VLOOKUP(F632,'14 лет'!$C$5:$D$79,2),IF((C632=15),VLOOKUP(F632,'15 лет'!$C$5:$D$79,2),IF((C632=16),VLOOKUP(F632,'16 лет'!$C$5:$D$79,2),IF((C632=17),VLOOKUP(F632,'17 лет'!$C$5:$D$79,2))))))))))))</f>
        <v>0</v>
      </c>
      <c r="H632" s="27"/>
      <c r="I632" s="16">
        <f>IF((C632&lt;=7),VLOOKUP(H632,'7 лет'!$E$5:$F$79,2),IF((C632=8),VLOOKUP(H632,'8 лет'!$E$5:$F$79,2),IF((C632=9),VLOOKUP(H632,'9 лет'!$E$5:$F$79,2),IF((C632=10),VLOOKUP(H632,'10 лет'!$E$5:$F$79,2),IF((C632=11),VLOOKUP(H632,'11 лет'!$E$5:$F$79,2),IF((C632=12),VLOOKUP(H632,'12 лет'!$E$5:$F$79,2),IF((C632=13),VLOOKUP(H632,'13 лет'!$E$5:$F$79,2),IF((C632=14),VLOOKUP(H632,'14 лет'!$E$5:$F$79,2),IF((C632=15),VLOOKUP(H632,'15 лет'!$E$5:$F$79,2),IF((C632=16),VLOOKUP(H632,'16 лет'!$E$5:$F$79,2),IF((C632=17),VLOOKUP(H632,'17 лет'!$E$5:$F$79,2))))))))))))</f>
        <v>0</v>
      </c>
      <c r="J632" s="27"/>
      <c r="K632" s="16">
        <f>IF((C632&lt;=7),VLOOKUP(J632,'7 лет'!$G$5:$H$79,2),IF((C632=8),VLOOKUP(J632,'8 лет'!$G$5:$H$79,2),IF((C632=9),VLOOKUP(J632,'9 лет'!$G$5:$H$79,2),IF((C632=10),VLOOKUP(J632,'10 лет'!$G$5:$H$79,2),IF((C632=11),VLOOKUP(J632,'11 лет'!$G$5:$H$79,2),IF((C632=12),VLOOKUP(J632,'12 лет'!$G$5:$H$79,2),IF((C632=13),VLOOKUP(J632,'13 лет'!$G$5:$H$79,2),IF((C632=14),VLOOKUP(J632,'14 лет'!$G$5:$H$79,2),IF(C632&gt;=15,"0")))))))))</f>
        <v>0</v>
      </c>
      <c r="L632" s="27"/>
      <c r="M632" s="16" t="str">
        <f>IF((C632=12),VLOOKUP(L632,'12 лет'!$I$5:$J$81,2),IF((C632=13),VLOOKUP(L632,'13 лет'!$I$5:$J$81,2),IF((C632=14),VLOOKUP(L632,'14 лет'!$I$5:$J$80,2),IF((C632=15),VLOOKUP(L632,'15 лет'!$G$5:$H$82,2),IF((C632=16),VLOOKUP(L632,'16 лет'!$G$5:$H$81,2),IF((C632=17),VLOOKUP(L632,'17 лет'!$G$5:$H$81,2),IF(C632&lt;12,"0")))))))</f>
        <v>0</v>
      </c>
      <c r="N632" s="27"/>
      <c r="O632" s="16" t="str">
        <f>IF((C632=15),VLOOKUP(N632,'15 лет'!$I$5:$J$100,2),IF((C632=16),VLOOKUP(N632,'16 лет'!$I$5:$J$94,2),IF((C632=17),VLOOKUP(N632,'17 лет'!$I$5:$J$97,2),IF(C632&lt;15,"0"))))</f>
        <v>0</v>
      </c>
      <c r="P632" s="11"/>
      <c r="Q632" s="16">
        <f>IF((C632&lt;=7),VLOOKUP(P632,'7 лет'!$I$5:$J$79,2),IF((C632=8),VLOOKUP(P632,'8 лет'!$I$5:$J$79,2),IF((C632=9),VLOOKUP(P632,'9 лет'!$I$5:$J$79,2),IF((C632=10),VLOOKUP(P632,'10 лет'!$I$5:$J$79,2),IF((C632=11),VLOOKUP(P632,'11 лет'!$I$5:$J$79,2),IF((C632=12),VLOOKUP(P632,'12 лет'!$K$5:$L$79,2),IF((C632=13),VLOOKUP(P632,'13 лет'!$K$5:$L$79,2),IF((C632=14),VLOOKUP(P632,'14 лет'!$K$5:$L$79,2),IF((C632=15),VLOOKUP(P632,'15 лет'!$K$5:$L$79,2),IF((C632=16),VLOOKUP(P632,'16 лет'!$K$5:$L$79,2),IF((C632=17),VLOOKUP(P632,'17 лет'!$K$5:$L$79,2),)))))))))))</f>
        <v>50</v>
      </c>
      <c r="R632" s="27"/>
      <c r="S632" s="16">
        <f>IF((C632&lt;=7),VLOOKUP(R632,'7 лет'!$K$5:$L$79,2),IF((C632=8),VLOOKUP(R632,'8 лет'!$K$5:$L$79,2),IF((C632=9),VLOOKUP(R632,'9 лет'!$K$5:$L$79,2),IF((C632=10),VLOOKUP(R632,'10 лет'!$K$5:$L$79,2),IF((C632=11),VLOOKUP(R632,'11 лет'!$K$5:$L$79,2),IF((C632=12),VLOOKUP(R632,'12 лет'!$M$5:$N$79,2),IF((C632=13),VLOOKUP(R632,'13 лет'!$M$5:$N$79,2),IF((C632=14),VLOOKUP(R632,'14 лет'!$M$5:$N$79,2),IF((C632=15),VLOOKUP(R632,'15 лет'!$M$5:$N$79,2),IF((C632=16),VLOOKUP(R632,'16 лет'!$M$5:$N$79,2),IF((C632=17),VLOOKUP(R632,'17 лет'!$M$5:$N$79,2))))))))))))</f>
        <v>0</v>
      </c>
      <c r="T632" s="12">
        <f>SUM(E632+G632+I632+K632+M632+O632+Q632+S632)</f>
        <v>50</v>
      </c>
      <c r="U632" s="4">
        <f>'Личное первенство юноши'!U65</f>
        <v>28</v>
      </c>
      <c r="V632" s="109"/>
      <c r="W632" s="99"/>
      <c r="X632" t="str">
        <f>P626</f>
        <v>Субъект РФ 18</v>
      </c>
    </row>
    <row r="633" spans="1:24" ht="18.75">
      <c r="A633" s="27">
        <v>3</v>
      </c>
      <c r="B633" s="77"/>
      <c r="C633" s="27"/>
      <c r="D633" s="27"/>
      <c r="E633" s="16">
        <f>IF((C633&lt;=7),VLOOKUP(D633,'7 лет'!$A$5:$B$78,2),IF((C633=8),VLOOKUP(D633,'8 лет'!$A$5:$B$78,2),IF((C633=9),VLOOKUP(D633,'9 лет'!$A$5:$B$78,2),IF((C633=10),VLOOKUP(D633,'10 лет'!$A$5:$B$78,2),IF((C633=11),VLOOKUP(D633,'11 лет'!$A$5:$B$78,2),IF((C633=12),VLOOKUP(D633,'12 лет'!$A$5:$B$78,2),IF((C633=13),VLOOKUP(D633,'13 лет'!$A$5:$B$78,2),IF((C633=14),VLOOKUP(D633,'14 лет'!$A$5:$B$78,2),IF((C633=15),VLOOKUP(D633,'15 лет'!$A$5:$B$78,2),IF((C633=16),VLOOKUP(D633,'16 лет'!$A$5:$B$78,2),IF((C633=17),VLOOKUP(D633,'17 лет'!$A$5:$B$78,2))))))))))))</f>
        <v>0</v>
      </c>
      <c r="F633" s="27"/>
      <c r="G633" s="16">
        <f>IF((C633&lt;=7),VLOOKUP(F633,'7 лет'!$C$5:$D$79,2),IF((C633=8),VLOOKUP(F633,'8 лет'!$C$5:$D$79,2),IF((C633=9),VLOOKUP(F633,'9 лет'!$C$5:$D$79,2),IF((C633=10),VLOOKUP(F633,'10 лет'!$C$5:$D$79,2),IF((C633=11),VLOOKUP(F633,'11 лет'!$C$5:$D$79,2),IF((C633=12),VLOOKUP(F633,'12 лет'!$C$5:$D$79,2),IF((C633=13),VLOOKUP(F633,'13 лет'!$C$5:$D$79,2),IF((C633=14),VLOOKUP(F633,'14 лет'!$C$5:$D$79,2),IF((C633=15),VLOOKUP(F633,'15 лет'!$C$5:$D$79,2),IF((C633=16),VLOOKUP(F633,'16 лет'!$C$5:$D$79,2),IF((C633=17),VLOOKUP(F633,'17 лет'!$C$5:$D$79,2))))))))))))</f>
        <v>0</v>
      </c>
      <c r="H633" s="27"/>
      <c r="I633" s="16">
        <f>IF((C633&lt;=7),VLOOKUP(H633,'7 лет'!$E$5:$F$79,2),IF((C633=8),VLOOKUP(H633,'8 лет'!$E$5:$F$79,2),IF((C633=9),VLOOKUP(H633,'9 лет'!$E$5:$F$79,2),IF((C633=10),VLOOKUP(H633,'10 лет'!$E$5:$F$79,2),IF((C633=11),VLOOKUP(H633,'11 лет'!$E$5:$F$79,2),IF((C633=12),VLOOKUP(H633,'12 лет'!$E$5:$F$79,2),IF((C633=13),VLOOKUP(H633,'13 лет'!$E$5:$F$79,2),IF((C633=14),VLOOKUP(H633,'14 лет'!$E$5:$F$79,2),IF((C633=15),VLOOKUP(H633,'15 лет'!$E$5:$F$79,2),IF((C633=16),VLOOKUP(H633,'16 лет'!$E$5:$F$79,2),IF((C633=17),VLOOKUP(H633,'17 лет'!$E$5:$F$79,2))))))))))))</f>
        <v>0</v>
      </c>
      <c r="J633" s="27"/>
      <c r="K633" s="16">
        <f>IF((C633&lt;=7),VLOOKUP(J633,'7 лет'!$G$5:$H$79,2),IF((C633=8),VLOOKUP(J633,'8 лет'!$G$5:$H$79,2),IF((C633=9),VLOOKUP(J633,'9 лет'!$G$5:$H$79,2),IF((C633=10),VLOOKUP(J633,'10 лет'!$G$5:$H$79,2),IF((C633=11),VLOOKUP(J633,'11 лет'!$G$5:$H$79,2),IF((C633=12),VLOOKUP(J633,'12 лет'!$G$5:$H$79,2),IF((C633=13),VLOOKUP(J633,'13 лет'!$G$5:$H$79,2),IF((C633=14),VLOOKUP(J633,'14 лет'!$G$5:$H$79,2),IF(C633&gt;=15,"0")))))))))</f>
        <v>0</v>
      </c>
      <c r="L633" s="27"/>
      <c r="M633" s="16" t="str">
        <f>IF((C633=12),VLOOKUP(L633,'12 лет'!$I$5:$J$81,2),IF((C633=13),VLOOKUP(L633,'13 лет'!$I$5:$J$81,2),IF((C633=14),VLOOKUP(L633,'14 лет'!$I$5:$J$80,2),IF((C633=15),VLOOKUP(L633,'15 лет'!$G$5:$H$82,2),IF((C633=16),VLOOKUP(L633,'16 лет'!$G$5:$H$81,2),IF((C633=17),VLOOKUP(L633,'17 лет'!$G$5:$H$81,2),IF(C633&lt;12,"0")))))))</f>
        <v>0</v>
      </c>
      <c r="N633" s="27"/>
      <c r="O633" s="16" t="str">
        <f>IF((C633=15),VLOOKUP(N633,'15 лет'!$I$5:$J$100,2),IF((C633=16),VLOOKUP(N633,'16 лет'!$I$5:$J$94,2),IF((C633=17),VLOOKUP(N633,'17 лет'!$I$5:$J$97,2),IF(C633&lt;15,"0"))))</f>
        <v>0</v>
      </c>
      <c r="P633" s="11"/>
      <c r="Q633" s="16">
        <f>IF((C633&lt;=7),VLOOKUP(P633,'7 лет'!$I$5:$J$79,2),IF((C633=8),VLOOKUP(P633,'8 лет'!$I$5:$J$79,2),IF((C633=9),VLOOKUP(P633,'9 лет'!$I$5:$J$79,2),IF((C633=10),VLOOKUP(P633,'10 лет'!$I$5:$J$79,2),IF((C633=11),VLOOKUP(P633,'11 лет'!$I$5:$J$79,2),IF((C633=12),VLOOKUP(P633,'12 лет'!$K$5:$L$79,2),IF((C633=13),VLOOKUP(P633,'13 лет'!$K$5:$L$79,2),IF((C633=14),VLOOKUP(P633,'14 лет'!$K$5:$L$79,2),IF((C633=15),VLOOKUP(P633,'15 лет'!$K$5:$L$79,2),IF((C633=16),VLOOKUP(P633,'16 лет'!$K$5:$L$79,2),IF((C633=17),VLOOKUP(P633,'17 лет'!$K$5:$L$79,2),)))))))))))</f>
        <v>50</v>
      </c>
      <c r="R633" s="27"/>
      <c r="S633" s="16">
        <f>IF((C633&lt;=7),VLOOKUP(R633,'7 лет'!$K$5:$L$79,2),IF((C633=8),VLOOKUP(R633,'8 лет'!$K$5:$L$79,2),IF((C633=9),VLOOKUP(R633,'9 лет'!$K$5:$L$79,2),IF((C633=10),VLOOKUP(R633,'10 лет'!$K$5:$L$79,2),IF((C633=11),VLOOKUP(R633,'11 лет'!$K$5:$L$79,2),IF((C633=12),VLOOKUP(R633,'12 лет'!$M$5:$N$79,2),IF((C633=13),VLOOKUP(R633,'13 лет'!$M$5:$N$79,2),IF((C633=14),VLOOKUP(R633,'14 лет'!$M$5:$N$79,2),IF((C633=15),VLOOKUP(R633,'15 лет'!$M$5:$N$79,2),IF((C633=16),VLOOKUP(R633,'16 лет'!$M$5:$N$79,2),IF((C633=17),VLOOKUP(R633,'17 лет'!$M$5:$N$79,2))))))))))))</f>
        <v>0</v>
      </c>
      <c r="T633" s="12">
        <f>SUM(E633+G633+I633+K633+M633+O633+Q633+S633)</f>
        <v>50</v>
      </c>
      <c r="U633" s="4">
        <f>'Личное первенство юноши'!U66</f>
        <v>28</v>
      </c>
      <c r="V633" s="109"/>
      <c r="W633" s="99"/>
      <c r="X633" t="str">
        <f>P626</f>
        <v>Субъект РФ 18</v>
      </c>
    </row>
    <row r="634" spans="1:24" ht="18.75">
      <c r="A634" s="111"/>
      <c r="B634" s="112"/>
      <c r="C634" s="112"/>
      <c r="D634" s="112"/>
      <c r="E634" s="112"/>
      <c r="F634" s="112"/>
      <c r="G634" s="112"/>
      <c r="H634" s="112"/>
      <c r="I634" s="112"/>
      <c r="J634" s="112"/>
      <c r="K634" s="112"/>
      <c r="L634" s="112"/>
      <c r="M634" s="112"/>
      <c r="N634" s="112"/>
      <c r="O634" s="112"/>
      <c r="P634" s="115" t="s">
        <v>285</v>
      </c>
      <c r="Q634" s="115"/>
      <c r="R634" s="115"/>
      <c r="S634" s="116"/>
      <c r="T634" s="113">
        <f ca="1">SUMPRODUCT(LARGE($T$631:$T$633,ROW(INDIRECT("T1:T"&amp;Z17))))</f>
        <v>100</v>
      </c>
      <c r="U634" s="114"/>
      <c r="V634" s="109"/>
      <c r="W634" s="99"/>
    </row>
    <row r="635" spans="1:24" ht="24.75" customHeight="1">
      <c r="A635" s="123" t="s">
        <v>180</v>
      </c>
      <c r="B635" s="124"/>
      <c r="C635" s="124"/>
      <c r="D635" s="124"/>
      <c r="E635" s="124"/>
      <c r="F635" s="124"/>
      <c r="G635" s="124"/>
      <c r="H635" s="124"/>
      <c r="I635" s="124"/>
      <c r="J635" s="124"/>
      <c r="K635" s="124"/>
      <c r="L635" s="124"/>
      <c r="M635" s="124"/>
      <c r="N635" s="124"/>
      <c r="O635" s="124"/>
      <c r="P635" s="124"/>
      <c r="Q635" s="124"/>
      <c r="R635" s="124"/>
      <c r="S635" s="124"/>
      <c r="T635" s="124"/>
      <c r="U635" s="125"/>
      <c r="V635" s="109"/>
      <c r="W635" s="99"/>
    </row>
    <row r="636" spans="1:24" ht="18.75">
      <c r="A636" s="27">
        <v>1</v>
      </c>
      <c r="B636" s="78"/>
      <c r="C636" s="27"/>
      <c r="D636" s="27"/>
      <c r="E636" s="16">
        <f>IF((C636&lt;=7),VLOOKUP(D636,'7 лет'!$M$5:$N$78,2),IF((C636=8),VLOOKUP(D636,'8 лет'!$M$5:$N$78,2),IF((C636=9),VLOOKUP(D636,'9 лет'!$M$5:$N$78,2),IF((C636=10),VLOOKUP(D636,'10 лет'!$M$5:$N$78,2),IF((C636=11),VLOOKUP(D636,'11 лет'!$M$5:$N$78,2),IF((C636=12),VLOOKUP(D636,'12 лет'!$O$5:$P$78,2),IF((C636=13),VLOOKUP(D636,'13 лет'!$O$5:$P$78,2),IF((C636=14),VLOOKUP(D636,'14 лет'!$O$5:$P$78,2),IF((C636=15),VLOOKUP(D636,'15 лет'!$O$5:$P$78,2),IF((C636=16),VLOOKUP(D636,'16 лет'!$O$5:$P$78,2),IF((C636=17),VLOOKUP(D636,'17 лет'!$O$5:$P$78,2))))))))))))</f>
        <v>0</v>
      </c>
      <c r="F636" s="27"/>
      <c r="G636" s="16">
        <f>IF((C636&lt;=7),VLOOKUP(F636,'7 лет'!$O$5:$P$79,2),IF((C636=8),VLOOKUP(F636,'8 лет'!$O$5:$P$79,2),IF((C636=9),VLOOKUP(F636,'9 лет'!$O$5:$P$79,2),IF((C636=10),VLOOKUP(F636,'10 лет'!$O$5:$P$79,2),IF((C636=11),VLOOKUP(F636,'11 лет'!$O$5:$P$79,2),IF((C636=12),VLOOKUP(F636,'12 лет'!$Q$5:$R$79,2),IF((C636=13),VLOOKUP(F636,'13 лет'!$Q$5:$R$79,2),IF((C636=14),VLOOKUP(F636,'14 лет'!$Q$5:$R$79,2),IF((C636=15),VLOOKUP(F636,'15 лет'!$Q$5:$R$79,2),IF((C636=16),VLOOKUP(F636,'16 лет'!$Q$5:$R$79,2),IF((C636=17),VLOOKUP(F636,'17 лет'!$Q$5:$R$79,2))))))))))))</f>
        <v>0</v>
      </c>
      <c r="H636" s="27"/>
      <c r="I636" s="16">
        <f>IF((C636&lt;=7),VLOOKUP(H636,'7 лет'!$Q$5:$R$79,2),IF((C636=8),VLOOKUP(H636,'8 лет'!$Q$5:$R$79,2),IF((C636=9),VLOOKUP(H636,'9 лет'!$Q$5:$R$79,2),IF((C636=10),VLOOKUP(H636,'10 лет'!$Q$5:$R$79,2),IF((C636=11),VLOOKUP(H636,'11 лет'!$Q$5:$R$79,2),IF((C636=12),VLOOKUP(H636,'12 лет'!$S$5:$T$79,2),IF((C636=13),VLOOKUP(H636,'13 лет'!$S$5:$T$79,2),IF((C636=14),VLOOKUP(H636,'14 лет'!$S$5:$T$79,2),IF((C636=15),VLOOKUP(H636,'15 лет'!$S$5:$T$79,2),IF((C636=16),VLOOKUP(H636,'16 лет'!$S$5:$T$79,2),IF((C636=17),VLOOKUP(H636,'17 лет'!$S$5:$T$79,2))))))))))))</f>
        <v>0</v>
      </c>
      <c r="J636" s="27"/>
      <c r="K636" s="16">
        <f>IF((C636&lt;=7),VLOOKUP(J636,'7 лет'!$S$5:$T$79,2),IF((C636=8),VLOOKUP(J636,'8 лет'!$S$5:$T$79,2),IF((C636=9),VLOOKUP(J636,'9 лет'!$S$5:$T$79,2),IF((C636=10),VLOOKUP(J636,'10 лет'!$S$5:$T$79,2),IF((C636=11),VLOOKUP(J636,'11 лет'!$S$5:$T$79,2),IF((C636=12),VLOOKUP(J636,'12 лет'!$U$5:$V$79,2),IF((C636=13),VLOOKUP(J636,'13 лет'!$U$5:$V$79,2),IF((C636=14),VLOOKUP(J636,'14 лет'!$U$5:$V$79,2),IF(C636&gt;=15,"0")))))))))</f>
        <v>0</v>
      </c>
      <c r="L636" s="27"/>
      <c r="M636" s="16" t="str">
        <f>IF((C636=12),VLOOKUP(L636,'12 лет'!$W$5:$X$85,2),IF((C636=13),VLOOKUP(L636,'13 лет'!$W$5:$X$84,2),IF((C636=14),VLOOKUP(L636,'14 лет'!$W$5:$X$82,2),IF((C636=15),VLOOKUP(L636,'15 лет'!$U$5:$V$82,2),IF((C636=16),VLOOKUP(L636,'16 лет'!$U$5:$V$78,2),IF((C636=17),VLOOKUP(L636,'17 лет'!$U$5:$V$78,2),IF(C636&lt;12,"0")))))))</f>
        <v>0</v>
      </c>
      <c r="N636" s="27"/>
      <c r="O636" s="16" t="str">
        <f>IF((C636=15),VLOOKUP(N636,'15 лет'!$W$5:$X$115,2),IF((C636=16),VLOOKUP(N636,'16 лет'!$W$5:$X$113,2),IF((C636=17),VLOOKUP(N636,'17 лет'!$W$5:$X$113,2),IF(C636&lt;15,"0"))))</f>
        <v>0</v>
      </c>
      <c r="P636" s="11"/>
      <c r="Q636" s="16">
        <f>IF((C636&lt;=7),VLOOKUP(P636,'7 лет'!$U$5:$V$79,2),IF((C636=8),VLOOKUP(P636,'8 лет'!$U$5:$V$79,2),IF((C636=9),VLOOKUP(P636,'9 лет'!$U$5:$V$79,2),IF((C636=10),VLOOKUP(P636,'10 лет'!$U$5:$V$79,2),IF((C636=11),VLOOKUP(P636,'11 лет'!$U$5:$V$79,2),IF((C636=12),VLOOKUP(P636,'12 лет'!$Y$5:$Z$79,2),IF((C636=13),VLOOKUP(P636,'13 лет'!$Y$5:$Z$79,2),IF((C636=14),VLOOKUP(P636,'14 лет'!$Y$5:$Z$79,2),IF((C636=15),VLOOKUP(P636,'15 лет'!$Y$5:$Z$79,2),IF((C636=16),VLOOKUP(P636,'16 лет'!$Y$5:$Z$79,2),IF((C636=17),VLOOKUP(P636,'17 лет'!$Y$5:$Z$79,2))))))))))))</f>
        <v>35</v>
      </c>
      <c r="R636" s="27"/>
      <c r="S636" s="16">
        <f>IF((C636&lt;=7),VLOOKUP(R636,'7 лет'!$W$5:$X$79,2),IF((C636=8),VLOOKUP(R636,'8 лет'!$W$5:$X$79,2),IF((C636=9),VLOOKUP(R636,'9 лет'!$W$5:$X$79,2),IF((C636=10),VLOOKUP(R636,'10 лет'!$W$5:$X$79,2),IF((C636=11),VLOOKUP(R636,'11 лет'!$W$5:$X$79,2),IF((C636=12),VLOOKUP(R636,'12 лет'!$AA$5:$AB$79,2),IF((C636=13),VLOOKUP(R636,'13 лет'!$AA$5:$AB$79,2),IF((C636=14),VLOOKUP(R636,'14 лет'!$AA$5:$AB$79,2),IF((C636=15),VLOOKUP(R636,'15 лет'!$AA$5:$AB$79,2),IF((C636=16),VLOOKUP(R636,'16 лет'!$AA$5:$AB$79,2),IF((C636=17),VLOOKUP(R636,'17 лет'!$AA$5:$AB$79,2))))))))))))</f>
        <v>0</v>
      </c>
      <c r="T636" s="13">
        <f>SUM(E636+G636+I636+K636+M636+O636+Q636+S636)</f>
        <v>35</v>
      </c>
      <c r="U636" s="4">
        <f>'Личное первенство девушки'!U64</f>
        <v>28</v>
      </c>
      <c r="V636" s="109"/>
      <c r="W636" s="99"/>
      <c r="X636" t="str">
        <f>P626</f>
        <v>Субъект РФ 18</v>
      </c>
    </row>
    <row r="637" spans="1:24" ht="18.75">
      <c r="A637" s="27">
        <v>2</v>
      </c>
      <c r="B637" s="78"/>
      <c r="C637" s="27"/>
      <c r="D637" s="27"/>
      <c r="E637" s="16">
        <f>IF((C637&lt;=7),VLOOKUP(D637,'7 лет'!$M$5:$N$78,2),IF((C637=8),VLOOKUP(D637,'8 лет'!$M$5:$N$78,2),IF((C637=9),VLOOKUP(D637,'9 лет'!$M$5:$N$78,2),IF((C637=10),VLOOKUP(D637,'10 лет'!$M$5:$N$78,2),IF((C637=11),VLOOKUP(D637,'11 лет'!$M$5:$N$78,2),IF((C637=12),VLOOKUP(D637,'12 лет'!$O$5:$P$78,2),IF((C637=13),VLOOKUP(D637,'13 лет'!$O$5:$P$78,2),IF((C637=14),VLOOKUP(D637,'14 лет'!$O$5:$P$78,2),IF((C637=15),VLOOKUP(D637,'15 лет'!$O$5:$P$78,2),IF((C637=16),VLOOKUP(D637,'16 лет'!$O$5:$P$78,2),IF((C637=17),VLOOKUP(D637,'17 лет'!$O$5:$P$78,2))))))))))))</f>
        <v>0</v>
      </c>
      <c r="F637" s="27"/>
      <c r="G637" s="16">
        <f>IF((C637&lt;=7),VLOOKUP(F637,'7 лет'!$O$5:$P$79,2),IF((C637=8),VLOOKUP(F637,'8 лет'!$O$5:$P$79,2),IF((C637=9),VLOOKUP(F637,'9 лет'!$O$5:$P$79,2),IF((C637=10),VLOOKUP(F637,'10 лет'!$O$5:$P$79,2),IF((C637=11),VLOOKUP(F637,'11 лет'!$O$5:$P$79,2),IF((C637=12),VLOOKUP(F637,'12 лет'!$Q$5:$R$79,2),IF((C637=13),VLOOKUP(F637,'13 лет'!$Q$5:$R$79,2),IF((C637=14),VLOOKUP(F637,'14 лет'!$Q$5:$R$79,2),IF((C637=15),VLOOKUP(F637,'15 лет'!$Q$5:$R$79,2),IF((C637=16),VLOOKUP(F637,'16 лет'!$Q$5:$R$79,2),IF((C637=17),VLOOKUP(F637,'17 лет'!$Q$5:$R$79,2))))))))))))</f>
        <v>0</v>
      </c>
      <c r="H637" s="27"/>
      <c r="I637" s="16">
        <f>IF((C637&lt;=7),VLOOKUP(H637,'7 лет'!$Q$5:$R$79,2),IF((C637=8),VLOOKUP(H637,'8 лет'!$Q$5:$R$79,2),IF((C637=9),VLOOKUP(H637,'9 лет'!$Q$5:$R$79,2),IF((C637=10),VLOOKUP(H637,'10 лет'!$Q$5:$R$79,2),IF((C637=11),VLOOKUP(H637,'11 лет'!$Q$5:$R$79,2),IF((C637=12),VLOOKUP(H637,'12 лет'!$S$5:$T$79,2),IF((C637=13),VLOOKUP(H637,'13 лет'!$S$5:$T$79,2),IF((C637=14),VLOOKUP(H637,'14 лет'!$S$5:$T$79,2),IF((C637=15),VLOOKUP(H637,'15 лет'!$S$5:$T$79,2),IF((C637=16),VLOOKUP(H637,'16 лет'!$S$5:$T$79,2),IF((C637=17),VLOOKUP(H637,'17 лет'!$S$5:$T$79,2))))))))))))</f>
        <v>0</v>
      </c>
      <c r="J637" s="27"/>
      <c r="K637" s="16">
        <f>IF((C637&lt;=7),VLOOKUP(J637,'7 лет'!$S$5:$T$79,2),IF((C637=8),VLOOKUP(J637,'8 лет'!$S$5:$T$79,2),IF((C637=9),VLOOKUP(J637,'9 лет'!$S$5:$T$79,2),IF((C637=10),VLOOKUP(J637,'10 лет'!$S$5:$T$79,2),IF((C637=11),VLOOKUP(J637,'11 лет'!$S$5:$T$79,2),IF((C637=12),VLOOKUP(J637,'12 лет'!$U$5:$V$79,2),IF((C637=13),VLOOKUP(J637,'13 лет'!$U$5:$V$79,2),IF((C637=14),VLOOKUP(J637,'14 лет'!$U$5:$V$79,2),IF(C637&gt;=15,"0")))))))))</f>
        <v>0</v>
      </c>
      <c r="L637" s="27"/>
      <c r="M637" s="16" t="str">
        <f>IF((C637=12),VLOOKUP(L637,'12 лет'!$W$5:$X$85,2),IF((C637=13),VLOOKUP(L637,'13 лет'!$W$5:$X$84,2),IF((C637=14),VLOOKUP(L637,'14 лет'!$W$5:$X$82,2),IF((C637=15),VLOOKUP(L637,'15 лет'!$U$5:$V$82,2),IF((C637=16),VLOOKUP(L637,'16 лет'!$U$5:$V$78,2),IF((C637=17),VLOOKUP(L637,'17 лет'!$U$5:$V$78,2),IF(C637&lt;12,"0")))))))</f>
        <v>0</v>
      </c>
      <c r="N637" s="27"/>
      <c r="O637" s="16" t="str">
        <f>IF((C637=15),VLOOKUP(N637,'15 лет'!$W$5:$X$115,2),IF((C637=16),VLOOKUP(N637,'16 лет'!$W$5:$X$113,2),IF((C637=17),VLOOKUP(N637,'17 лет'!$W$5:$X$113,2),IF(C637&lt;15,"0"))))</f>
        <v>0</v>
      </c>
      <c r="P637" s="11"/>
      <c r="Q637" s="16">
        <f>IF((C637&lt;=7),VLOOKUP(P637,'7 лет'!$U$5:$V$79,2),IF((C637=8),VLOOKUP(P637,'8 лет'!$U$5:$V$79,2),IF((C637=9),VLOOKUP(P637,'9 лет'!$U$5:$V$79,2),IF((C637=10),VLOOKUP(P637,'10 лет'!$U$5:$V$79,2),IF((C637=11),VLOOKUP(P637,'11 лет'!$U$5:$V$79,2),IF((C637=12),VLOOKUP(P637,'12 лет'!$Y$5:$Z$79,2),IF((C637=13),VLOOKUP(P637,'13 лет'!$Y$5:$Z$79,2),IF((C637=14),VLOOKUP(P637,'14 лет'!$Y$5:$Z$79,2),IF((C637=15),VLOOKUP(P637,'15 лет'!$Y$5:$Z$79,2),IF((C637=16),VLOOKUP(P637,'16 лет'!$Y$5:$Z$79,2),IF((C637=17),VLOOKUP(P637,'17 лет'!$Y$5:$Z$79,2))))))))))))</f>
        <v>35</v>
      </c>
      <c r="R637" s="27"/>
      <c r="S637" s="16">
        <f>IF((C637&lt;=7),VLOOKUP(R637,'7 лет'!$W$5:$X$79,2),IF((C637=8),VLOOKUP(R637,'8 лет'!$W$5:$X$79,2),IF((C637=9),VLOOKUP(R637,'9 лет'!$W$5:$X$79,2),IF((C637=10),VLOOKUP(R637,'10 лет'!$W$5:$X$79,2),IF((C637=11),VLOOKUP(R637,'11 лет'!$W$5:$X$79,2),IF((C637=12),VLOOKUP(R637,'12 лет'!$AA$5:$AB$79,2),IF((C637=13),VLOOKUP(R637,'13 лет'!$AA$5:$AB$79,2),IF((C637=14),VLOOKUP(R637,'14 лет'!$AA$5:$AB$79,2),IF((C637=15),VLOOKUP(R637,'15 лет'!$AA$5:$AB$79,2),IF((C637=16),VLOOKUP(R637,'16 лет'!$AA$5:$AB$79,2),IF((C637=17),VLOOKUP(R637,'17 лет'!$AA$5:$AB$79,2))))))))))))</f>
        <v>0</v>
      </c>
      <c r="T637" s="13">
        <f>SUM(E637+G637+I637+K637+M637+O637+Q637+S637)</f>
        <v>35</v>
      </c>
      <c r="U637" s="4">
        <f>'Личное первенство девушки'!U65</f>
        <v>28</v>
      </c>
      <c r="V637" s="109"/>
      <c r="W637" s="99"/>
      <c r="X637" t="str">
        <f>P626</f>
        <v>Субъект РФ 18</v>
      </c>
    </row>
    <row r="638" spans="1:24" ht="18.75">
      <c r="A638" s="27">
        <v>3</v>
      </c>
      <c r="B638" s="78"/>
      <c r="C638" s="27"/>
      <c r="D638" s="27"/>
      <c r="E638" s="16">
        <f>IF((C638&lt;=7),VLOOKUP(D638,'7 лет'!$M$5:$N$78,2),IF((C638=8),VLOOKUP(D638,'8 лет'!$M$5:$N$78,2),IF((C638=9),VLOOKUP(D638,'9 лет'!$M$5:$N$78,2),IF((C638=10),VLOOKUP(D638,'10 лет'!$M$5:$N$78,2),IF((C638=11),VLOOKUP(D638,'11 лет'!$M$5:$N$78,2),IF((C638=12),VLOOKUP(D638,'12 лет'!$O$5:$P$78,2),IF((C638=13),VLOOKUP(D638,'13 лет'!$O$5:$P$78,2),IF((C638=14),VLOOKUP(D638,'14 лет'!$O$5:$P$78,2),IF((C638=15),VLOOKUP(D638,'15 лет'!$O$5:$P$78,2),IF((C638=16),VLOOKUP(D638,'16 лет'!$O$5:$P$78,2),IF((C638=17),VLOOKUP(D638,'17 лет'!$O$5:$P$78,2))))))))))))</f>
        <v>0</v>
      </c>
      <c r="F638" s="27"/>
      <c r="G638" s="16">
        <f>IF((C638&lt;=7),VLOOKUP(F638,'7 лет'!$O$5:$P$79,2),IF((C638=8),VLOOKUP(F638,'8 лет'!$O$5:$P$79,2),IF((C638=9),VLOOKUP(F638,'9 лет'!$O$5:$P$79,2),IF((C638=10),VLOOKUP(F638,'10 лет'!$O$5:$P$79,2),IF((C638=11),VLOOKUP(F638,'11 лет'!$O$5:$P$79,2),IF((C638=12),VLOOKUP(F638,'12 лет'!$Q$5:$R$79,2),IF((C638=13),VLOOKUP(F638,'13 лет'!$Q$5:$R$79,2),IF((C638=14),VLOOKUP(F638,'14 лет'!$Q$5:$R$79,2),IF((C638=15),VLOOKUP(F638,'15 лет'!$Q$5:$R$79,2),IF((C638=16),VLOOKUP(F638,'16 лет'!$Q$5:$R$79,2),IF((C638=17),VLOOKUP(F638,'17 лет'!$Q$5:$R$79,2))))))))))))</f>
        <v>0</v>
      </c>
      <c r="H638" s="27"/>
      <c r="I638" s="16">
        <f>IF((C638&lt;=7),VLOOKUP(H638,'7 лет'!$Q$5:$R$79,2),IF((C638=8),VLOOKUP(H638,'8 лет'!$Q$5:$R$79,2),IF((C638=9),VLOOKUP(H638,'9 лет'!$Q$5:$R$79,2),IF((C638=10),VLOOKUP(H638,'10 лет'!$Q$5:$R$79,2),IF((C638=11),VLOOKUP(H638,'11 лет'!$Q$5:$R$79,2),IF((C638=12),VLOOKUP(H638,'12 лет'!$S$5:$T$79,2),IF((C638=13),VLOOKUP(H638,'13 лет'!$S$5:$T$79,2),IF((C638=14),VLOOKUP(H638,'14 лет'!$S$5:$T$79,2),IF((C638=15),VLOOKUP(H638,'15 лет'!$S$5:$T$79,2),IF((C638=16),VLOOKUP(H638,'16 лет'!$S$5:$T$79,2),IF((C638=17),VLOOKUP(H638,'17 лет'!$S$5:$T$79,2))))))))))))</f>
        <v>0</v>
      </c>
      <c r="J638" s="27"/>
      <c r="K638" s="16">
        <f>IF((C638&lt;=7),VLOOKUP(J638,'7 лет'!$S$5:$T$79,2),IF((C638=8),VLOOKUP(J638,'8 лет'!$S$5:$T$79,2),IF((C638=9),VLOOKUP(J638,'9 лет'!$S$5:$T$79,2),IF((C638=10),VLOOKUP(J638,'10 лет'!$S$5:$T$79,2),IF((C638=11),VLOOKUP(J638,'11 лет'!$S$5:$T$79,2),IF((C638=12),VLOOKUP(J638,'12 лет'!$U$5:$V$79,2),IF((C638=13),VLOOKUP(J638,'13 лет'!$U$5:$V$79,2),IF((C638=14),VLOOKUP(J638,'14 лет'!$U$5:$V$79,2),IF(C638&gt;=15,"0")))))))))</f>
        <v>0</v>
      </c>
      <c r="L638" s="27"/>
      <c r="M638" s="16" t="str">
        <f>IF((C638=12),VLOOKUP(L638,'12 лет'!$W$5:$X$85,2),IF((C638=13),VLOOKUP(L638,'13 лет'!$W$5:$X$84,2),IF((C638=14),VLOOKUP(L638,'14 лет'!$W$5:$X$82,2),IF((C638=15),VLOOKUP(L638,'15 лет'!$U$5:$V$82,2),IF((C638=16),VLOOKUP(L638,'16 лет'!$U$5:$V$78,2),IF((C638=17),VLOOKUP(L638,'17 лет'!$U$5:$V$78,2),IF(C638&lt;12,"0")))))))</f>
        <v>0</v>
      </c>
      <c r="N638" s="27"/>
      <c r="O638" s="16" t="str">
        <f>IF((C638=15),VLOOKUP(N638,'15 лет'!$W$5:$X$115,2),IF((C638=16),VLOOKUP(N638,'16 лет'!$W$5:$X$113,2),IF((C638=17),VLOOKUP(N638,'17 лет'!$W$5:$X$113,2),IF(C638&lt;15,"0"))))</f>
        <v>0</v>
      </c>
      <c r="P638" s="11"/>
      <c r="Q638" s="16">
        <f>IF((C638&lt;=7),VLOOKUP(P638,'7 лет'!$U$5:$V$79,2),IF((C638=8),VLOOKUP(P638,'8 лет'!$U$5:$V$79,2),IF((C638=9),VLOOKUP(P638,'9 лет'!$U$5:$V$79,2),IF((C638=10),VLOOKUP(P638,'10 лет'!$U$5:$V$79,2),IF((C638=11),VLOOKUP(P638,'11 лет'!$U$5:$V$79,2),IF((C638=12),VLOOKUP(P638,'12 лет'!$Y$5:$Z$79,2),IF((C638=13),VLOOKUP(P638,'13 лет'!$Y$5:$Z$79,2),IF((C638=14),VLOOKUP(P638,'14 лет'!$Y$5:$Z$79,2),IF((C638=15),VLOOKUP(P638,'15 лет'!$Y$5:$Z$79,2),IF((C638=16),VLOOKUP(P638,'16 лет'!$Y$5:$Z$79,2),IF((C638=17),VLOOKUP(P638,'17 лет'!$Y$5:$Z$79,2))))))))))))</f>
        <v>35</v>
      </c>
      <c r="R638" s="27"/>
      <c r="S638" s="16">
        <f>IF((C638&lt;=7),VLOOKUP(R638,'7 лет'!$W$5:$X$79,2),IF((C638=8),VLOOKUP(R638,'8 лет'!$W$5:$X$79,2),IF((C638=9),VLOOKUP(R638,'9 лет'!$W$5:$X$79,2),IF((C638=10),VLOOKUP(R638,'10 лет'!$W$5:$X$79,2),IF((C638=11),VLOOKUP(R638,'11 лет'!$W$5:$X$79,2),IF((C638=12),VLOOKUP(R638,'12 лет'!$AA$5:$AB$79,2),IF((C638=13),VLOOKUP(R638,'13 лет'!$AA$5:$AB$79,2),IF((C638=14),VLOOKUP(R638,'14 лет'!$AA$5:$AB$79,2),IF((C638=15),VLOOKUP(R638,'15 лет'!$AA$5:$AB$79,2),IF((C638=16),VLOOKUP(R638,'16 лет'!$AA$5:$AB$79,2),IF((C638=17),VLOOKUP(R638,'17 лет'!$AA$5:$AB$79,2))))))))))))</f>
        <v>0</v>
      </c>
      <c r="T638" s="13">
        <f>SUM(E638+G638+I638+K638+M638+O638+Q638+S638)</f>
        <v>35</v>
      </c>
      <c r="U638" s="4">
        <f>'Личное первенство девушки'!U66</f>
        <v>28</v>
      </c>
      <c r="V638" s="109"/>
      <c r="W638" s="99"/>
      <c r="X638" t="str">
        <f>P626</f>
        <v>Субъект РФ 18</v>
      </c>
    </row>
    <row r="639" spans="1:24" ht="18.75">
      <c r="A639" s="111"/>
      <c r="B639" s="112"/>
      <c r="C639" s="112"/>
      <c r="D639" s="112"/>
      <c r="E639" s="112"/>
      <c r="F639" s="112"/>
      <c r="G639" s="112"/>
      <c r="H639" s="112"/>
      <c r="I639" s="112"/>
      <c r="J639" s="112"/>
      <c r="K639" s="112"/>
      <c r="L639" s="112"/>
      <c r="M639" s="112"/>
      <c r="N639" s="112"/>
      <c r="O639" s="112"/>
      <c r="P639" s="115" t="s">
        <v>286</v>
      </c>
      <c r="Q639" s="115"/>
      <c r="R639" s="115"/>
      <c r="S639" s="116"/>
      <c r="T639" s="113">
        <f ca="1">SUMPRODUCT(LARGE($T$636:$T$638,ROW(INDIRECT("T1:T"&amp;Z17))))</f>
        <v>70</v>
      </c>
      <c r="U639" s="114"/>
      <c r="V639" s="109"/>
      <c r="W639" s="99"/>
    </row>
    <row r="640" spans="1:24" ht="30" customHeight="1">
      <c r="A640" s="119"/>
      <c r="B640" s="120"/>
      <c r="C640" s="120"/>
      <c r="D640" s="120"/>
      <c r="E640" s="120"/>
      <c r="F640" s="120"/>
      <c r="G640" s="120"/>
      <c r="H640" s="120"/>
      <c r="I640" s="120"/>
      <c r="J640" s="120"/>
      <c r="K640" s="120"/>
      <c r="L640" s="120"/>
      <c r="M640" s="120"/>
      <c r="N640" s="120"/>
      <c r="O640" s="120"/>
      <c r="P640" s="118" t="s">
        <v>287</v>
      </c>
      <c r="Q640" s="118"/>
      <c r="R640" s="118"/>
      <c r="S640" s="118"/>
      <c r="T640" s="130">
        <f ca="1">SUM(T634+T639)</f>
        <v>170</v>
      </c>
      <c r="U640" s="131"/>
      <c r="V640" s="110"/>
      <c r="W640" s="100"/>
    </row>
    <row r="641" spans="1:23">
      <c r="A641" s="14"/>
      <c r="B641" s="14"/>
      <c r="C641" s="14"/>
      <c r="D641" s="14"/>
      <c r="E641" s="14"/>
      <c r="F641" s="14"/>
      <c r="G641" s="14"/>
      <c r="H641" s="14"/>
      <c r="I641" s="14"/>
      <c r="J641" s="14"/>
      <c r="K641" s="14"/>
      <c r="L641" s="14"/>
      <c r="M641" s="14"/>
      <c r="N641" s="14"/>
      <c r="O641" s="14"/>
      <c r="P641" s="14"/>
      <c r="Q641" s="14"/>
      <c r="R641" s="14"/>
      <c r="S641" s="14"/>
      <c r="T641" s="14"/>
    </row>
    <row r="642" spans="1:23">
      <c r="A642" s="15"/>
      <c r="C642" s="15"/>
      <c r="D642" s="15"/>
      <c r="E642" s="15"/>
      <c r="F642" s="15"/>
      <c r="G642" s="15"/>
      <c r="H642" s="15"/>
      <c r="I642" s="15"/>
      <c r="J642" s="15"/>
      <c r="K642" s="14"/>
      <c r="L642" s="14"/>
      <c r="M642" s="15"/>
      <c r="N642" s="15"/>
      <c r="O642" s="15"/>
      <c r="P642" s="15"/>
      <c r="Q642" s="15"/>
      <c r="R642" s="15"/>
      <c r="S642" s="15"/>
      <c r="T642" s="15"/>
    </row>
    <row r="643" spans="1:23">
      <c r="A643" s="15"/>
      <c r="C643" s="15"/>
      <c r="D643" s="15"/>
      <c r="E643" s="15"/>
      <c r="F643" s="15"/>
      <c r="G643" s="15"/>
      <c r="H643" s="15"/>
      <c r="I643" s="15"/>
      <c r="J643" s="15"/>
      <c r="K643" s="14"/>
      <c r="L643" s="14"/>
      <c r="M643" s="15"/>
      <c r="N643" s="15"/>
      <c r="O643" s="15"/>
      <c r="P643" s="15"/>
      <c r="Q643" s="15"/>
      <c r="R643" s="15"/>
      <c r="S643" s="15"/>
      <c r="T643" s="15"/>
    </row>
    <row r="644" spans="1:23" ht="16.5">
      <c r="A644" s="14"/>
      <c r="B644" s="79" t="s">
        <v>181</v>
      </c>
      <c r="C644" s="14"/>
      <c r="D644" s="14"/>
      <c r="E644" s="14"/>
      <c r="F644" s="14"/>
      <c r="G644" s="14"/>
      <c r="H644" s="14"/>
      <c r="I644" s="14"/>
      <c r="J644" s="14"/>
      <c r="K644" s="14"/>
      <c r="L644" s="14"/>
      <c r="M644" s="14"/>
      <c r="N644" s="14"/>
      <c r="O644" s="14"/>
      <c r="P644" s="14"/>
      <c r="Q644" s="14"/>
      <c r="R644" s="14"/>
      <c r="S644" s="14"/>
      <c r="T644" s="14"/>
    </row>
    <row r="645" spans="1:23">
      <c r="A645" s="14"/>
      <c r="B645" s="15"/>
      <c r="C645" s="15"/>
      <c r="D645" s="14"/>
      <c r="E645" s="14"/>
      <c r="F645" s="14"/>
      <c r="G645" s="14"/>
      <c r="H645" s="14"/>
      <c r="I645" s="14"/>
      <c r="J645" s="14"/>
      <c r="K645" s="14"/>
      <c r="L645" s="14"/>
      <c r="M645" s="14"/>
      <c r="N645" s="14"/>
      <c r="O645" s="14"/>
      <c r="P645" s="14"/>
      <c r="Q645" s="14"/>
      <c r="R645" s="14"/>
      <c r="S645" s="14"/>
      <c r="T645" s="14"/>
    </row>
    <row r="646" spans="1:23">
      <c r="A646" s="14"/>
      <c r="B646" s="14"/>
      <c r="C646" s="15"/>
      <c r="D646" s="14"/>
      <c r="E646" s="14"/>
      <c r="F646" s="14"/>
      <c r="G646" s="14"/>
      <c r="H646" s="14"/>
      <c r="I646" s="14"/>
      <c r="J646" s="14"/>
      <c r="K646" s="14"/>
      <c r="L646" s="14"/>
      <c r="M646" s="14"/>
      <c r="N646" s="14"/>
      <c r="O646" s="14"/>
      <c r="P646" s="14"/>
      <c r="Q646" s="14"/>
      <c r="R646" s="14"/>
      <c r="S646" s="14"/>
      <c r="T646" s="14"/>
    </row>
    <row r="647" spans="1:23" ht="16.5">
      <c r="A647" s="14"/>
      <c r="B647" s="79" t="s">
        <v>182</v>
      </c>
      <c r="C647" s="15"/>
      <c r="D647" s="14"/>
      <c r="E647" s="14"/>
      <c r="F647" s="14"/>
      <c r="G647" s="14"/>
      <c r="H647" s="14"/>
      <c r="I647" s="14"/>
      <c r="J647" s="14"/>
      <c r="K647" s="14"/>
      <c r="L647" s="14"/>
      <c r="M647" s="14"/>
      <c r="N647" s="14"/>
      <c r="O647" s="14"/>
      <c r="P647" s="14"/>
      <c r="Q647" s="14"/>
      <c r="R647" s="14"/>
      <c r="S647" s="14"/>
      <c r="T647" s="14"/>
    </row>
    <row r="649" spans="1:23" ht="18.75">
      <c r="A649" s="102" t="s">
        <v>991</v>
      </c>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row>
    <row r="650" spans="1:23" ht="18.75">
      <c r="A650" s="102" t="s">
        <v>990</v>
      </c>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row>
    <row r="652" spans="1:23">
      <c r="A652" s="103" t="s">
        <v>169</v>
      </c>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row>
    <row r="653" spans="1:23">
      <c r="A653" s="43"/>
      <c r="B653" s="43"/>
      <c r="C653" s="43"/>
      <c r="D653" s="43"/>
      <c r="E653" s="43"/>
      <c r="F653" s="43"/>
      <c r="G653" s="43"/>
      <c r="H653" s="43"/>
      <c r="I653" s="43"/>
      <c r="J653" s="43"/>
      <c r="K653" s="43"/>
      <c r="L653" s="43"/>
      <c r="M653" s="43"/>
      <c r="N653" s="43"/>
      <c r="O653" s="43"/>
      <c r="P653" s="43"/>
      <c r="Q653" s="43"/>
      <c r="R653" s="43"/>
      <c r="S653" s="43"/>
      <c r="T653" s="43"/>
      <c r="U653" s="43"/>
      <c r="V653" s="43"/>
      <c r="W653" s="43"/>
    </row>
    <row r="654" spans="1:23" ht="18.75">
      <c r="A654" s="104" t="s">
        <v>1005</v>
      </c>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row>
    <row r="655" spans="1:23" ht="18.75">
      <c r="A655" s="104" t="s">
        <v>989</v>
      </c>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row>
    <row r="656" spans="1:23" ht="18.75">
      <c r="A656" s="105" t="s">
        <v>1058</v>
      </c>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row>
    <row r="657" spans="1:24" ht="18.75">
      <c r="A657" s="50"/>
      <c r="B657" s="50"/>
      <c r="C657" s="50"/>
      <c r="D657" s="50"/>
      <c r="E657" s="50"/>
      <c r="F657" s="50"/>
      <c r="G657" s="50"/>
      <c r="H657" s="50"/>
      <c r="I657" s="50"/>
      <c r="J657" s="50"/>
      <c r="K657" s="50"/>
      <c r="L657" s="50"/>
      <c r="M657" s="50"/>
      <c r="N657" s="50"/>
      <c r="O657" s="50"/>
      <c r="P657" s="50"/>
      <c r="Q657" s="50"/>
      <c r="R657" s="50"/>
      <c r="S657" s="50"/>
      <c r="T657" s="50"/>
      <c r="U657" s="50"/>
      <c r="V657" s="50"/>
    </row>
    <row r="658" spans="1:24">
      <c r="A658" s="10"/>
      <c r="B658" s="10"/>
      <c r="C658" s="10"/>
      <c r="D658" s="10"/>
      <c r="E658" s="10"/>
      <c r="F658" s="10"/>
      <c r="G658" s="10"/>
      <c r="H658" s="10"/>
      <c r="I658" s="10"/>
      <c r="J658" s="10"/>
      <c r="K658" s="10"/>
      <c r="L658" s="10"/>
      <c r="M658" s="10"/>
      <c r="N658" s="10"/>
      <c r="O658" s="10"/>
      <c r="P658" s="10"/>
      <c r="Q658" s="10"/>
      <c r="R658" s="10"/>
      <c r="S658" s="10"/>
      <c r="T658" s="10"/>
    </row>
    <row r="659" spans="1:24" ht="18.75">
      <c r="A659" s="106" t="s">
        <v>992</v>
      </c>
      <c r="B659" s="106"/>
      <c r="C659" s="47"/>
      <c r="D659" s="47"/>
      <c r="E659" s="47"/>
      <c r="F659" s="47"/>
      <c r="G659" s="47"/>
      <c r="H659" s="47"/>
      <c r="I659" s="47"/>
      <c r="J659" s="47"/>
      <c r="K659" s="47"/>
      <c r="L659" s="47"/>
      <c r="M659" s="47"/>
      <c r="N659" s="47"/>
      <c r="O659" s="47"/>
      <c r="P659" s="47"/>
      <c r="Q659" s="47"/>
      <c r="R659" s="47"/>
      <c r="S659" s="47"/>
      <c r="T659" s="47"/>
    </row>
    <row r="660" spans="1:24" ht="18.75">
      <c r="A660" s="106" t="s">
        <v>993</v>
      </c>
      <c r="B660" s="106"/>
      <c r="C660" s="42"/>
      <c r="D660" s="42"/>
      <c r="E660" s="42"/>
      <c r="F660" s="42"/>
      <c r="G660" s="42"/>
      <c r="H660" s="42"/>
      <c r="I660" s="42"/>
      <c r="J660" s="42"/>
      <c r="K660" s="42"/>
      <c r="L660" s="42"/>
      <c r="M660" s="42"/>
      <c r="N660" s="42"/>
      <c r="O660" s="42"/>
      <c r="P660" s="42"/>
      <c r="Q660" s="42"/>
      <c r="R660" s="42"/>
      <c r="S660" s="42"/>
      <c r="T660" s="42"/>
    </row>
    <row r="661" spans="1:24" ht="18.75">
      <c r="A661" s="106"/>
      <c r="B661" s="106"/>
      <c r="D661" s="47"/>
      <c r="E661" s="47"/>
      <c r="F661" s="47"/>
      <c r="G661" s="47"/>
      <c r="H661" s="47"/>
      <c r="I661" s="47"/>
      <c r="J661" s="47"/>
      <c r="K661" s="47"/>
      <c r="L661" s="47"/>
      <c r="M661" s="47"/>
      <c r="N661" s="47"/>
      <c r="O661" s="47"/>
      <c r="P661" s="47"/>
      <c r="Q661" s="47"/>
      <c r="R661" s="47"/>
      <c r="S661" s="47"/>
      <c r="T661" s="47"/>
    </row>
    <row r="662" spans="1:24" ht="18.75">
      <c r="A662" s="107" t="s">
        <v>193</v>
      </c>
      <c r="B662" s="107"/>
      <c r="C662" s="107"/>
      <c r="D662" s="107"/>
      <c r="E662" s="107"/>
      <c r="F662" s="107"/>
      <c r="G662" s="107"/>
      <c r="H662" s="107"/>
      <c r="I662" s="107"/>
      <c r="J662" s="107"/>
      <c r="K662" s="107"/>
      <c r="L662" s="107"/>
      <c r="M662" s="107"/>
      <c r="N662" s="107"/>
      <c r="O662" s="107"/>
      <c r="P662" s="129" t="s">
        <v>303</v>
      </c>
      <c r="Q662" s="129"/>
      <c r="R662" s="129"/>
      <c r="S662" s="129"/>
      <c r="T662" s="129"/>
      <c r="U662" s="129"/>
      <c r="V662" s="129"/>
    </row>
    <row r="663" spans="1:24">
      <c r="A663" s="28"/>
      <c r="B663" s="28"/>
      <c r="C663" s="28"/>
      <c r="D663" s="28"/>
      <c r="E663" s="28"/>
      <c r="F663" s="28"/>
      <c r="G663" s="28"/>
      <c r="H663" s="28"/>
      <c r="I663" s="28"/>
      <c r="J663" s="28"/>
      <c r="K663" s="28"/>
      <c r="L663" s="28"/>
      <c r="M663" s="28"/>
      <c r="N663" s="28"/>
      <c r="O663" s="28"/>
      <c r="P663" s="28"/>
      <c r="Q663" s="28"/>
      <c r="R663" s="28"/>
      <c r="S663" s="28"/>
      <c r="T663" s="28"/>
    </row>
    <row r="664" spans="1:24" ht="24.75" customHeight="1">
      <c r="A664" s="117" t="s">
        <v>170</v>
      </c>
      <c r="B664" s="117"/>
      <c r="C664" s="117"/>
      <c r="D664" s="117"/>
      <c r="E664" s="117"/>
      <c r="F664" s="117"/>
      <c r="G664" s="117"/>
      <c r="H664" s="117"/>
      <c r="I664" s="117"/>
      <c r="J664" s="117"/>
      <c r="K664" s="117"/>
      <c r="L664" s="117"/>
      <c r="M664" s="117"/>
      <c r="N664" s="117"/>
      <c r="O664" s="117"/>
      <c r="P664" s="117"/>
      <c r="Q664" s="117"/>
      <c r="R664" s="117"/>
      <c r="S664" s="117"/>
      <c r="T664" s="126" t="s">
        <v>178</v>
      </c>
      <c r="U664" s="101" t="s">
        <v>284</v>
      </c>
      <c r="V664" s="101" t="s">
        <v>288</v>
      </c>
      <c r="W664" s="101" t="s">
        <v>1006</v>
      </c>
    </row>
    <row r="665" spans="1:24" ht="66" customHeight="1">
      <c r="A665" s="101" t="s">
        <v>171</v>
      </c>
      <c r="B665" s="117" t="s">
        <v>172</v>
      </c>
      <c r="C665" s="101" t="s">
        <v>173</v>
      </c>
      <c r="D665" s="101" t="s">
        <v>174</v>
      </c>
      <c r="E665" s="101"/>
      <c r="F665" s="101" t="s">
        <v>175</v>
      </c>
      <c r="G665" s="101"/>
      <c r="H665" s="101" t="s">
        <v>176</v>
      </c>
      <c r="I665" s="101"/>
      <c r="J665" s="101" t="s">
        <v>994</v>
      </c>
      <c r="K665" s="101"/>
      <c r="L665" s="175" t="s">
        <v>995</v>
      </c>
      <c r="M665" s="176"/>
      <c r="N665" s="175" t="s">
        <v>996</v>
      </c>
      <c r="O665" s="176"/>
      <c r="P665" s="101" t="s">
        <v>7</v>
      </c>
      <c r="Q665" s="101"/>
      <c r="R665" s="101" t="s">
        <v>177</v>
      </c>
      <c r="S665" s="101"/>
      <c r="T665" s="127"/>
      <c r="U665" s="101"/>
      <c r="V665" s="101"/>
      <c r="W665" s="101"/>
    </row>
    <row r="666" spans="1:24" ht="16.5">
      <c r="A666" s="101"/>
      <c r="B666" s="117"/>
      <c r="C666" s="101"/>
      <c r="D666" s="49" t="s">
        <v>179</v>
      </c>
      <c r="E666" s="51" t="s">
        <v>3</v>
      </c>
      <c r="F666" s="49" t="s">
        <v>179</v>
      </c>
      <c r="G666" s="51" t="s">
        <v>3</v>
      </c>
      <c r="H666" s="49" t="s">
        <v>179</v>
      </c>
      <c r="I666" s="51" t="s">
        <v>3</v>
      </c>
      <c r="J666" s="49" t="s">
        <v>179</v>
      </c>
      <c r="K666" s="51" t="s">
        <v>3</v>
      </c>
      <c r="L666" s="49" t="s">
        <v>179</v>
      </c>
      <c r="M666" s="51" t="s">
        <v>3</v>
      </c>
      <c r="N666" s="49" t="s">
        <v>179</v>
      </c>
      <c r="O666" s="51" t="s">
        <v>3</v>
      </c>
      <c r="P666" s="49" t="s">
        <v>179</v>
      </c>
      <c r="Q666" s="51" t="s">
        <v>3</v>
      </c>
      <c r="R666" s="49" t="s">
        <v>179</v>
      </c>
      <c r="S666" s="51" t="s">
        <v>3</v>
      </c>
      <c r="T666" s="128"/>
      <c r="U666" s="101"/>
      <c r="V666" s="101"/>
      <c r="W666" s="101"/>
    </row>
    <row r="667" spans="1:24" ht="18.75">
      <c r="A667" s="27">
        <v>1</v>
      </c>
      <c r="B667" s="77"/>
      <c r="C667" s="27"/>
      <c r="D667" s="27"/>
      <c r="E667" s="16">
        <f>IF((C667&lt;=7),VLOOKUP(D667,'7 лет'!$A$5:$B$78,2),IF((C667=8),VLOOKUP(D667,'8 лет'!$A$5:$B$78,2),IF((C667=9),VLOOKUP(D667,'9 лет'!$A$5:$B$78,2),IF((C667=10),VLOOKUP(D667,'10 лет'!$A$5:$B$78,2),IF((C667=11),VLOOKUP(D667,'11 лет'!$A$5:$B$78,2),IF((C667=12),VLOOKUP(D667,'12 лет'!$A$5:$B$78,2),IF((C667=13),VLOOKUP(D667,'13 лет'!$A$5:$B$78,2),IF((C667=14),VLOOKUP(D667,'14 лет'!$A$5:$B$78,2),IF((C667=15),VLOOKUP(D667,'15 лет'!$A$5:$B$78,2),IF((C667=16),VLOOKUP(D667,'16 лет'!$A$5:$B$78,2),IF((C667=17),VLOOKUP(D667,'17 лет'!$A$5:$B$78,2))))))))))))</f>
        <v>0</v>
      </c>
      <c r="F667" s="27"/>
      <c r="G667" s="16">
        <f>IF((C667&lt;=7),VLOOKUP(F667,'7 лет'!$C$5:$D$79,2),IF((C667=8),VLOOKUP(F667,'8 лет'!$C$5:$D$79,2),IF((C667=9),VLOOKUP(F667,'9 лет'!$C$5:$D$79,2),IF((C667=10),VLOOKUP(F667,'10 лет'!$C$5:$D$79,2),IF((C667=11),VLOOKUP(F667,'11 лет'!$C$5:$D$79,2),IF((C667=12),VLOOKUP(F667,'12 лет'!$C$5:$D$79,2),IF((C667=13),VLOOKUP(F667,'13 лет'!$C$5:$D$79,2),IF((C667=14),VLOOKUP(F667,'14 лет'!$C$5:$D$79,2),IF((C667=15),VLOOKUP(F667,'15 лет'!$C$5:$D$79,2),IF((C667=16),VLOOKUP(F667,'16 лет'!$C$5:$D$79,2),IF((C667=17),VLOOKUP(F667,'17 лет'!$C$5:$D$79,2))))))))))))</f>
        <v>0</v>
      </c>
      <c r="H667" s="27"/>
      <c r="I667" s="16">
        <f>IF((C667&lt;=7),VLOOKUP(H667,'7 лет'!$E$5:$F$79,2),IF((C667=8),VLOOKUP(H667,'8 лет'!$E$5:$F$79,2),IF((C667=9),VLOOKUP(H667,'9 лет'!$E$5:$F$79,2),IF((C667=10),VLOOKUP(H667,'10 лет'!$E$5:$F$79,2),IF((C667=11),VLOOKUP(H667,'11 лет'!$E$5:$F$79,2),IF((C667=12),VLOOKUP(H667,'12 лет'!$E$5:$F$79,2),IF((C667=13),VLOOKUP(H667,'13 лет'!$E$5:$F$79,2),IF((C667=14),VLOOKUP(H667,'14 лет'!$E$5:$F$79,2),IF((C667=15),VLOOKUP(H667,'15 лет'!$E$5:$F$79,2),IF((C667=16),VLOOKUP(H667,'16 лет'!$E$5:$F$79,2),IF((C667=17),VLOOKUP(H667,'17 лет'!$E$5:$F$79,2))))))))))))</f>
        <v>0</v>
      </c>
      <c r="J667" s="27"/>
      <c r="K667" s="16">
        <f>IF((C667&lt;=7),VLOOKUP(J667,'7 лет'!$G$5:$H$79,2),IF((C667=8),VLOOKUP(J667,'8 лет'!$G$5:$H$79,2),IF((C667=9),VLOOKUP(J667,'9 лет'!$G$5:$H$79,2),IF((C667=10),VLOOKUP(J667,'10 лет'!$G$5:$H$79,2),IF((C667=11),VLOOKUP(J667,'11 лет'!$G$5:$H$79,2),IF((C667=12),VLOOKUP(J667,'12 лет'!$G$5:$H$79,2),IF((C667=13),VLOOKUP(J667,'13 лет'!$G$5:$H$79,2),IF((C667=14),VLOOKUP(J667,'14 лет'!$G$5:$H$79,2),IF(C667&gt;=15,"0")))))))))</f>
        <v>0</v>
      </c>
      <c r="L667" s="27"/>
      <c r="M667" s="16" t="str">
        <f>IF((C667=12),VLOOKUP(L667,'12 лет'!$I$5:$J$81,2),IF((C667=13),VLOOKUP(L667,'13 лет'!$I$5:$J$81,2),IF((C667=14),VLOOKUP(L667,'14 лет'!$I$5:$J$80,2),IF((C667=15),VLOOKUP(L667,'15 лет'!$G$5:$H$82,2),IF((C667=16),VLOOKUP(L667,'16 лет'!$G$5:$H$81,2),IF((C667=17),VLOOKUP(L667,'17 лет'!$G$5:$H$81,2),IF(C667&lt;12,"0")))))))</f>
        <v>0</v>
      </c>
      <c r="N667" s="27"/>
      <c r="O667" s="16" t="str">
        <f>IF((C667=15),VLOOKUP(N667,'15 лет'!$I$5:$J$100,2),IF((C667=16),VLOOKUP(N667,'16 лет'!$I$5:$J$94,2),IF((C667=17),VLOOKUP(N667,'17 лет'!$I$5:$J$97,2),IF(C667&lt;15,"0"))))</f>
        <v>0</v>
      </c>
      <c r="P667" s="11"/>
      <c r="Q667" s="16">
        <f>IF((C667&lt;=7),VLOOKUP(P667,'7 лет'!$I$5:$J$79,2),IF((C667=8),VLOOKUP(P667,'8 лет'!$I$5:$J$79,2),IF((C667=9),VLOOKUP(P667,'9 лет'!$I$5:$J$79,2),IF((C667=10),VLOOKUP(P667,'10 лет'!$I$5:$J$79,2),IF((C667=11),VLOOKUP(P667,'11 лет'!$I$5:$J$79,2),IF((C667=12),VLOOKUP(P667,'12 лет'!$K$5:$L$79,2),IF((C667=13),VLOOKUP(P667,'13 лет'!$K$5:$L$79,2),IF((C667=14),VLOOKUP(P667,'14 лет'!$K$5:$L$79,2),IF((C667=15),VLOOKUP(P667,'15 лет'!$K$5:$L$79,2),IF((C667=16),VLOOKUP(P667,'16 лет'!$K$5:$L$79,2),IF((C667=17),VLOOKUP(P667,'17 лет'!$K$5:$L$79,2),)))))))))))</f>
        <v>50</v>
      </c>
      <c r="R667" s="27"/>
      <c r="S667" s="16">
        <f>IF((C667&lt;=7),VLOOKUP(R667,'7 лет'!$K$5:$L$79,2),IF((C667=8),VLOOKUP(R667,'8 лет'!$K$5:$L$79,2),IF((C667=9),VLOOKUP(R667,'9 лет'!$K$5:$L$79,2),IF((C667=10),VLOOKUP(R667,'10 лет'!$K$5:$L$79,2),IF((C667=11),VLOOKUP(R667,'11 лет'!$K$5:$L$79,2),IF((C667=12),VLOOKUP(R667,'12 лет'!$M$5:$N$79,2),IF((C667=13),VLOOKUP(R667,'13 лет'!$M$5:$N$79,2),IF((C667=14),VLOOKUP(R667,'14 лет'!$M$5:$N$79,2),IF((C667=15),VLOOKUP(R667,'15 лет'!$M$5:$N$79,2),IF((C667=16),VLOOKUP(R667,'16 лет'!$M$5:$N$79,2),IF((C667=17),VLOOKUP(R667,'17 лет'!$M$5:$N$79,2))))))))))))</f>
        <v>0</v>
      </c>
      <c r="T667" s="12">
        <f>SUM(E667+G667+I667+K667+M667+O667+Q667+S667)</f>
        <v>50</v>
      </c>
      <c r="U667" s="4">
        <f>'Личное первенство юноши'!U67</f>
        <v>28</v>
      </c>
      <c r="V667" s="108">
        <f ca="1">'Командный зачет'!G28</f>
        <v>10</v>
      </c>
      <c r="W667" s="98">
        <f ca="1">SUM(V667*2)</f>
        <v>20</v>
      </c>
      <c r="X667" t="str">
        <f>P662</f>
        <v>Субъект РФ 19</v>
      </c>
    </row>
    <row r="668" spans="1:24" ht="18.75">
      <c r="A668" s="27">
        <v>2</v>
      </c>
      <c r="B668" s="77"/>
      <c r="C668" s="27"/>
      <c r="D668" s="27"/>
      <c r="E668" s="16">
        <f>IF((C668&lt;=7),VLOOKUP(D668,'7 лет'!$A$5:$B$78,2),IF((C668=8),VLOOKUP(D668,'8 лет'!$A$5:$B$78,2),IF((C668=9),VLOOKUP(D668,'9 лет'!$A$5:$B$78,2),IF((C668=10),VLOOKUP(D668,'10 лет'!$A$5:$B$78,2),IF((C668=11),VLOOKUP(D668,'11 лет'!$A$5:$B$78,2),IF((C668=12),VLOOKUP(D668,'12 лет'!$A$5:$B$78,2),IF((C668=13),VLOOKUP(D668,'13 лет'!$A$5:$B$78,2),IF((C668=14),VLOOKUP(D668,'14 лет'!$A$5:$B$78,2),IF((C668=15),VLOOKUP(D668,'15 лет'!$A$5:$B$78,2),IF((C668=16),VLOOKUP(D668,'16 лет'!$A$5:$B$78,2),IF((C668=17),VLOOKUP(D668,'17 лет'!$A$5:$B$78,2))))))))))))</f>
        <v>0</v>
      </c>
      <c r="F668" s="27"/>
      <c r="G668" s="16">
        <f>IF((C668&lt;=7),VLOOKUP(F668,'7 лет'!$C$5:$D$79,2),IF((C668=8),VLOOKUP(F668,'8 лет'!$C$5:$D$79,2),IF((C668=9),VLOOKUP(F668,'9 лет'!$C$5:$D$79,2),IF((C668=10),VLOOKUP(F668,'10 лет'!$C$5:$D$79,2),IF((C668=11),VLOOKUP(F668,'11 лет'!$C$5:$D$79,2),IF((C668=12),VLOOKUP(F668,'12 лет'!$C$5:$D$79,2),IF((C668=13),VLOOKUP(F668,'13 лет'!$C$5:$D$79,2),IF((C668=14),VLOOKUP(F668,'14 лет'!$C$5:$D$79,2),IF((C668=15),VLOOKUP(F668,'15 лет'!$C$5:$D$79,2),IF((C668=16),VLOOKUP(F668,'16 лет'!$C$5:$D$79,2),IF((C668=17),VLOOKUP(F668,'17 лет'!$C$5:$D$79,2))))))))))))</f>
        <v>0</v>
      </c>
      <c r="H668" s="27"/>
      <c r="I668" s="16">
        <f>IF((C668&lt;=7),VLOOKUP(H668,'7 лет'!$E$5:$F$79,2),IF((C668=8),VLOOKUP(H668,'8 лет'!$E$5:$F$79,2),IF((C668=9),VLOOKUP(H668,'9 лет'!$E$5:$F$79,2),IF((C668=10),VLOOKUP(H668,'10 лет'!$E$5:$F$79,2),IF((C668=11),VLOOKUP(H668,'11 лет'!$E$5:$F$79,2),IF((C668=12),VLOOKUP(H668,'12 лет'!$E$5:$F$79,2),IF((C668=13),VLOOKUP(H668,'13 лет'!$E$5:$F$79,2),IF((C668=14),VLOOKUP(H668,'14 лет'!$E$5:$F$79,2),IF((C668=15),VLOOKUP(H668,'15 лет'!$E$5:$F$79,2),IF((C668=16),VLOOKUP(H668,'16 лет'!$E$5:$F$79,2),IF((C668=17),VLOOKUP(H668,'17 лет'!$E$5:$F$79,2))))))))))))</f>
        <v>0</v>
      </c>
      <c r="J668" s="27"/>
      <c r="K668" s="16">
        <f>IF((C668&lt;=7),VLOOKUP(J668,'7 лет'!$G$5:$H$79,2),IF((C668=8),VLOOKUP(J668,'8 лет'!$G$5:$H$79,2),IF((C668=9),VLOOKUP(J668,'9 лет'!$G$5:$H$79,2),IF((C668=10),VLOOKUP(J668,'10 лет'!$G$5:$H$79,2),IF((C668=11),VLOOKUP(J668,'11 лет'!$G$5:$H$79,2),IF((C668=12),VLOOKUP(J668,'12 лет'!$G$5:$H$79,2),IF((C668=13),VLOOKUP(J668,'13 лет'!$G$5:$H$79,2),IF((C668=14),VLOOKUP(J668,'14 лет'!$G$5:$H$79,2),IF(C668&gt;=15,"0")))))))))</f>
        <v>0</v>
      </c>
      <c r="L668" s="27"/>
      <c r="M668" s="16" t="str">
        <f>IF((C668=12),VLOOKUP(L668,'12 лет'!$I$5:$J$81,2),IF((C668=13),VLOOKUP(L668,'13 лет'!$I$5:$J$81,2),IF((C668=14),VLOOKUP(L668,'14 лет'!$I$5:$J$80,2),IF((C668=15),VLOOKUP(L668,'15 лет'!$G$5:$H$82,2),IF((C668=16),VLOOKUP(L668,'16 лет'!$G$5:$H$81,2),IF((C668=17),VLOOKUP(L668,'17 лет'!$G$5:$H$81,2),IF(C668&lt;12,"0")))))))</f>
        <v>0</v>
      </c>
      <c r="N668" s="27"/>
      <c r="O668" s="16" t="str">
        <f>IF((C668=15),VLOOKUP(N668,'15 лет'!$I$5:$J$100,2),IF((C668=16),VLOOKUP(N668,'16 лет'!$I$5:$J$94,2),IF((C668=17),VLOOKUP(N668,'17 лет'!$I$5:$J$97,2),IF(C668&lt;15,"0"))))</f>
        <v>0</v>
      </c>
      <c r="P668" s="11"/>
      <c r="Q668" s="16">
        <f>IF((C668&lt;=7),VLOOKUP(P668,'7 лет'!$I$5:$J$79,2),IF((C668=8),VLOOKUP(P668,'8 лет'!$I$5:$J$79,2),IF((C668=9),VLOOKUP(P668,'9 лет'!$I$5:$J$79,2),IF((C668=10),VLOOKUP(P668,'10 лет'!$I$5:$J$79,2),IF((C668=11),VLOOKUP(P668,'11 лет'!$I$5:$J$79,2),IF((C668=12),VLOOKUP(P668,'12 лет'!$K$5:$L$79,2),IF((C668=13),VLOOKUP(P668,'13 лет'!$K$5:$L$79,2),IF((C668=14),VLOOKUP(P668,'14 лет'!$K$5:$L$79,2),IF((C668=15),VLOOKUP(P668,'15 лет'!$K$5:$L$79,2),IF((C668=16),VLOOKUP(P668,'16 лет'!$K$5:$L$79,2),IF((C668=17),VLOOKUP(P668,'17 лет'!$K$5:$L$79,2),)))))))))))</f>
        <v>50</v>
      </c>
      <c r="R668" s="27"/>
      <c r="S668" s="16">
        <f>IF((C668&lt;=7),VLOOKUP(R668,'7 лет'!$K$5:$L$79,2),IF((C668=8),VLOOKUP(R668,'8 лет'!$K$5:$L$79,2),IF((C668=9),VLOOKUP(R668,'9 лет'!$K$5:$L$79,2),IF((C668=10),VLOOKUP(R668,'10 лет'!$K$5:$L$79,2),IF((C668=11),VLOOKUP(R668,'11 лет'!$K$5:$L$79,2),IF((C668=12),VLOOKUP(R668,'12 лет'!$M$5:$N$79,2),IF((C668=13),VLOOKUP(R668,'13 лет'!$M$5:$N$79,2),IF((C668=14),VLOOKUP(R668,'14 лет'!$M$5:$N$79,2),IF((C668=15),VLOOKUP(R668,'15 лет'!$M$5:$N$79,2),IF((C668=16),VLOOKUP(R668,'16 лет'!$M$5:$N$79,2),IF((C668=17),VLOOKUP(R668,'17 лет'!$M$5:$N$79,2))))))))))))</f>
        <v>0</v>
      </c>
      <c r="T668" s="12">
        <f>SUM(E668+G668+I668+K668+M668+O668+Q668+S668)</f>
        <v>50</v>
      </c>
      <c r="U668" s="4">
        <f>'Личное первенство юноши'!U68</f>
        <v>28</v>
      </c>
      <c r="V668" s="109"/>
      <c r="W668" s="99"/>
      <c r="X668" t="str">
        <f>P662</f>
        <v>Субъект РФ 19</v>
      </c>
    </row>
    <row r="669" spans="1:24" ht="18.75">
      <c r="A669" s="27">
        <v>3</v>
      </c>
      <c r="B669" s="77"/>
      <c r="C669" s="27"/>
      <c r="D669" s="27"/>
      <c r="E669" s="16">
        <f>IF((C669&lt;=7),VLOOKUP(D669,'7 лет'!$A$5:$B$78,2),IF((C669=8),VLOOKUP(D669,'8 лет'!$A$5:$B$78,2),IF((C669=9),VLOOKUP(D669,'9 лет'!$A$5:$B$78,2),IF((C669=10),VLOOKUP(D669,'10 лет'!$A$5:$B$78,2),IF((C669=11),VLOOKUP(D669,'11 лет'!$A$5:$B$78,2),IF((C669=12),VLOOKUP(D669,'12 лет'!$A$5:$B$78,2),IF((C669=13),VLOOKUP(D669,'13 лет'!$A$5:$B$78,2),IF((C669=14),VLOOKUP(D669,'14 лет'!$A$5:$B$78,2),IF((C669=15),VLOOKUP(D669,'15 лет'!$A$5:$B$78,2),IF((C669=16),VLOOKUP(D669,'16 лет'!$A$5:$B$78,2),IF((C669=17),VLOOKUP(D669,'17 лет'!$A$5:$B$78,2))))))))))))</f>
        <v>0</v>
      </c>
      <c r="F669" s="27"/>
      <c r="G669" s="16">
        <f>IF((C669&lt;=7),VLOOKUP(F669,'7 лет'!$C$5:$D$79,2),IF((C669=8),VLOOKUP(F669,'8 лет'!$C$5:$D$79,2),IF((C669=9),VLOOKUP(F669,'9 лет'!$C$5:$D$79,2),IF((C669=10),VLOOKUP(F669,'10 лет'!$C$5:$D$79,2),IF((C669=11),VLOOKUP(F669,'11 лет'!$C$5:$D$79,2),IF((C669=12),VLOOKUP(F669,'12 лет'!$C$5:$D$79,2),IF((C669=13),VLOOKUP(F669,'13 лет'!$C$5:$D$79,2),IF((C669=14),VLOOKUP(F669,'14 лет'!$C$5:$D$79,2),IF((C669=15),VLOOKUP(F669,'15 лет'!$C$5:$D$79,2),IF((C669=16),VLOOKUP(F669,'16 лет'!$C$5:$D$79,2),IF((C669=17),VLOOKUP(F669,'17 лет'!$C$5:$D$79,2))))))))))))</f>
        <v>0</v>
      </c>
      <c r="H669" s="27"/>
      <c r="I669" s="16">
        <f>IF((C669&lt;=7),VLOOKUP(H669,'7 лет'!$E$5:$F$79,2),IF((C669=8),VLOOKUP(H669,'8 лет'!$E$5:$F$79,2),IF((C669=9),VLOOKUP(H669,'9 лет'!$E$5:$F$79,2),IF((C669=10),VLOOKUP(H669,'10 лет'!$E$5:$F$79,2),IF((C669=11),VLOOKUP(H669,'11 лет'!$E$5:$F$79,2),IF((C669=12),VLOOKUP(H669,'12 лет'!$E$5:$F$79,2),IF((C669=13),VLOOKUP(H669,'13 лет'!$E$5:$F$79,2),IF((C669=14),VLOOKUP(H669,'14 лет'!$E$5:$F$79,2),IF((C669=15),VLOOKUP(H669,'15 лет'!$E$5:$F$79,2),IF((C669=16),VLOOKUP(H669,'16 лет'!$E$5:$F$79,2),IF((C669=17),VLOOKUP(H669,'17 лет'!$E$5:$F$79,2))))))))))))</f>
        <v>0</v>
      </c>
      <c r="J669" s="27"/>
      <c r="K669" s="16">
        <f>IF((C669&lt;=7),VLOOKUP(J669,'7 лет'!$G$5:$H$79,2),IF((C669=8),VLOOKUP(J669,'8 лет'!$G$5:$H$79,2),IF((C669=9),VLOOKUP(J669,'9 лет'!$G$5:$H$79,2),IF((C669=10),VLOOKUP(J669,'10 лет'!$G$5:$H$79,2),IF((C669=11),VLOOKUP(J669,'11 лет'!$G$5:$H$79,2),IF((C669=12),VLOOKUP(J669,'12 лет'!$G$5:$H$79,2),IF((C669=13),VLOOKUP(J669,'13 лет'!$G$5:$H$79,2),IF((C669=14),VLOOKUP(J669,'14 лет'!$G$5:$H$79,2),IF(C669&gt;=15,"0")))))))))</f>
        <v>0</v>
      </c>
      <c r="L669" s="27"/>
      <c r="M669" s="16" t="str">
        <f>IF((C669=12),VLOOKUP(L669,'12 лет'!$I$5:$J$81,2),IF((C669=13),VLOOKUP(L669,'13 лет'!$I$5:$J$81,2),IF((C669=14),VLOOKUP(L669,'14 лет'!$I$5:$J$80,2),IF((C669=15),VLOOKUP(L669,'15 лет'!$G$5:$H$82,2),IF((C669=16),VLOOKUP(L669,'16 лет'!$G$5:$H$81,2),IF((C669=17),VLOOKUP(L669,'17 лет'!$G$5:$H$81,2),IF(C669&lt;12,"0")))))))</f>
        <v>0</v>
      </c>
      <c r="N669" s="27"/>
      <c r="O669" s="16" t="str">
        <f>IF((C669=15),VLOOKUP(N669,'15 лет'!$I$5:$J$100,2),IF((C669=16),VLOOKUP(N669,'16 лет'!$I$5:$J$94,2),IF((C669=17),VLOOKUP(N669,'17 лет'!$I$5:$J$97,2),IF(C669&lt;15,"0"))))</f>
        <v>0</v>
      </c>
      <c r="P669" s="11"/>
      <c r="Q669" s="16">
        <f>IF((C669&lt;=7),VLOOKUP(P669,'7 лет'!$I$5:$J$79,2),IF((C669=8),VLOOKUP(P669,'8 лет'!$I$5:$J$79,2),IF((C669=9),VLOOKUP(P669,'9 лет'!$I$5:$J$79,2),IF((C669=10),VLOOKUP(P669,'10 лет'!$I$5:$J$79,2),IF((C669=11),VLOOKUP(P669,'11 лет'!$I$5:$J$79,2),IF((C669=12),VLOOKUP(P669,'12 лет'!$K$5:$L$79,2),IF((C669=13),VLOOKUP(P669,'13 лет'!$K$5:$L$79,2),IF((C669=14),VLOOKUP(P669,'14 лет'!$K$5:$L$79,2),IF((C669=15),VLOOKUP(P669,'15 лет'!$K$5:$L$79,2),IF((C669=16),VLOOKUP(P669,'16 лет'!$K$5:$L$79,2),IF((C669=17),VLOOKUP(P669,'17 лет'!$K$5:$L$79,2),)))))))))))</f>
        <v>50</v>
      </c>
      <c r="R669" s="27"/>
      <c r="S669" s="16">
        <f>IF((C669&lt;=7),VLOOKUP(R669,'7 лет'!$K$5:$L$79,2),IF((C669=8),VLOOKUP(R669,'8 лет'!$K$5:$L$79,2),IF((C669=9),VLOOKUP(R669,'9 лет'!$K$5:$L$79,2),IF((C669=10),VLOOKUP(R669,'10 лет'!$K$5:$L$79,2),IF((C669=11),VLOOKUP(R669,'11 лет'!$K$5:$L$79,2),IF((C669=12),VLOOKUP(R669,'12 лет'!$M$5:$N$79,2),IF((C669=13),VLOOKUP(R669,'13 лет'!$M$5:$N$79,2),IF((C669=14),VLOOKUP(R669,'14 лет'!$M$5:$N$79,2),IF((C669=15),VLOOKUP(R669,'15 лет'!$M$5:$N$79,2),IF((C669=16),VLOOKUP(R669,'16 лет'!$M$5:$N$79,2),IF((C669=17),VLOOKUP(R669,'17 лет'!$M$5:$N$79,2))))))))))))</f>
        <v>0</v>
      </c>
      <c r="T669" s="12">
        <f>SUM(E669+G669+I669+K669+M669+O669+Q669+S669)</f>
        <v>50</v>
      </c>
      <c r="U669" s="4">
        <f>'Личное первенство юноши'!U69</f>
        <v>28</v>
      </c>
      <c r="V669" s="109"/>
      <c r="W669" s="99"/>
      <c r="X669" t="str">
        <f>P662</f>
        <v>Субъект РФ 19</v>
      </c>
    </row>
    <row r="670" spans="1:24" ht="18.75">
      <c r="A670" s="111"/>
      <c r="B670" s="112"/>
      <c r="C670" s="112"/>
      <c r="D670" s="112"/>
      <c r="E670" s="112"/>
      <c r="F670" s="112"/>
      <c r="G670" s="112"/>
      <c r="H670" s="112"/>
      <c r="I670" s="112"/>
      <c r="J670" s="112"/>
      <c r="K670" s="112"/>
      <c r="L670" s="112"/>
      <c r="M670" s="112"/>
      <c r="N670" s="112"/>
      <c r="O670" s="112"/>
      <c r="P670" s="115" t="s">
        <v>285</v>
      </c>
      <c r="Q670" s="115"/>
      <c r="R670" s="115"/>
      <c r="S670" s="116"/>
      <c r="T670" s="113">
        <f ca="1">SUMPRODUCT(LARGE($T$667:$T$669,ROW(INDIRECT("T1:T"&amp;Z17))))</f>
        <v>100</v>
      </c>
      <c r="U670" s="114"/>
      <c r="V670" s="109"/>
      <c r="W670" s="99"/>
    </row>
    <row r="671" spans="1:24" ht="24.75" customHeight="1">
      <c r="A671" s="123" t="s">
        <v>180</v>
      </c>
      <c r="B671" s="124"/>
      <c r="C671" s="124"/>
      <c r="D671" s="124"/>
      <c r="E671" s="124"/>
      <c r="F671" s="124"/>
      <c r="G671" s="124"/>
      <c r="H671" s="124"/>
      <c r="I671" s="124"/>
      <c r="J671" s="124"/>
      <c r="K671" s="124"/>
      <c r="L671" s="124"/>
      <c r="M671" s="124"/>
      <c r="N671" s="124"/>
      <c r="O671" s="124"/>
      <c r="P671" s="124"/>
      <c r="Q671" s="124"/>
      <c r="R671" s="124"/>
      <c r="S671" s="124"/>
      <c r="T671" s="124"/>
      <c r="U671" s="125"/>
      <c r="V671" s="109"/>
      <c r="W671" s="99"/>
    </row>
    <row r="672" spans="1:24" ht="18.75">
      <c r="A672" s="27">
        <v>1</v>
      </c>
      <c r="B672" s="78"/>
      <c r="C672" s="27"/>
      <c r="D672" s="27"/>
      <c r="E672" s="16">
        <f>IF((C672&lt;=7),VLOOKUP(D672,'7 лет'!$M$5:$N$78,2),IF((C672=8),VLOOKUP(D672,'8 лет'!$M$5:$N$78,2),IF((C672=9),VLOOKUP(D672,'9 лет'!$M$5:$N$78,2),IF((C672=10),VLOOKUP(D672,'10 лет'!$M$5:$N$78,2),IF((C672=11),VLOOKUP(D672,'11 лет'!$M$5:$N$78,2),IF((C672=12),VLOOKUP(D672,'12 лет'!$O$5:$P$78,2),IF((C672=13),VLOOKUP(D672,'13 лет'!$O$5:$P$78,2),IF((C672=14),VLOOKUP(D672,'14 лет'!$O$5:$P$78,2),IF((C672=15),VLOOKUP(D672,'15 лет'!$O$5:$P$78,2),IF((C672=16),VLOOKUP(D672,'16 лет'!$O$5:$P$78,2),IF((C672=17),VLOOKUP(D672,'17 лет'!$O$5:$P$78,2))))))))))))</f>
        <v>0</v>
      </c>
      <c r="F672" s="27"/>
      <c r="G672" s="16">
        <f>IF((C672&lt;=7),VLOOKUP(F672,'7 лет'!$O$5:$P$79,2),IF((C672=8),VLOOKUP(F672,'8 лет'!$O$5:$P$79,2),IF((C672=9),VLOOKUP(F672,'9 лет'!$O$5:$P$79,2),IF((C672=10),VLOOKUP(F672,'10 лет'!$O$5:$P$79,2),IF((C672=11),VLOOKUP(F672,'11 лет'!$O$5:$P$79,2),IF((C672=12),VLOOKUP(F672,'12 лет'!$Q$5:$R$79,2),IF((C672=13),VLOOKUP(F672,'13 лет'!$Q$5:$R$79,2),IF((C672=14),VLOOKUP(F672,'14 лет'!$Q$5:$R$79,2),IF((C672=15),VLOOKUP(F672,'15 лет'!$Q$5:$R$79,2),IF((C672=16),VLOOKUP(F672,'16 лет'!$Q$5:$R$79,2),IF((C672=17),VLOOKUP(F672,'17 лет'!$Q$5:$R$79,2))))))))))))</f>
        <v>0</v>
      </c>
      <c r="H672" s="27"/>
      <c r="I672" s="16">
        <f>IF((C672&lt;=7),VLOOKUP(H672,'7 лет'!$Q$5:$R$79,2),IF((C672=8),VLOOKUP(H672,'8 лет'!$Q$5:$R$79,2),IF((C672=9),VLOOKUP(H672,'9 лет'!$Q$5:$R$79,2),IF((C672=10),VLOOKUP(H672,'10 лет'!$Q$5:$R$79,2),IF((C672=11),VLOOKUP(H672,'11 лет'!$Q$5:$R$79,2),IF((C672=12),VLOOKUP(H672,'12 лет'!$S$5:$T$79,2),IF((C672=13),VLOOKUP(H672,'13 лет'!$S$5:$T$79,2),IF((C672=14),VLOOKUP(H672,'14 лет'!$S$5:$T$79,2),IF((C672=15),VLOOKUP(H672,'15 лет'!$S$5:$T$79,2),IF((C672=16),VLOOKUP(H672,'16 лет'!$S$5:$T$79,2),IF((C672=17),VLOOKUP(H672,'17 лет'!$S$5:$T$79,2))))))))))))</f>
        <v>0</v>
      </c>
      <c r="J672" s="27"/>
      <c r="K672" s="16">
        <f>IF((C672&lt;=7),VLOOKUP(J672,'7 лет'!$S$5:$T$79,2),IF((C672=8),VLOOKUP(J672,'8 лет'!$S$5:$T$79,2),IF((C672=9),VLOOKUP(J672,'9 лет'!$S$5:$T$79,2),IF((C672=10),VLOOKUP(J672,'10 лет'!$S$5:$T$79,2),IF((C672=11),VLOOKUP(J672,'11 лет'!$S$5:$T$79,2),IF((C672=12),VLOOKUP(J672,'12 лет'!$U$5:$V$79,2),IF((C672=13),VLOOKUP(J672,'13 лет'!$U$5:$V$79,2),IF((C672=14),VLOOKUP(J672,'14 лет'!$U$5:$V$79,2),IF(C672&gt;=15,"0")))))))))</f>
        <v>0</v>
      </c>
      <c r="L672" s="27"/>
      <c r="M672" s="16" t="str">
        <f>IF((C672=12),VLOOKUP(L672,'12 лет'!$W$5:$X$85,2),IF((C672=13),VLOOKUP(L672,'13 лет'!$W$5:$X$84,2),IF((C672=14),VLOOKUP(L672,'14 лет'!$W$5:$X$82,2),IF((C672=15),VLOOKUP(L672,'15 лет'!$U$5:$V$82,2),IF((C672=16),VLOOKUP(L672,'16 лет'!$U$5:$V$78,2),IF((C672=17),VLOOKUP(L672,'17 лет'!$U$5:$V$78,2),IF(C672&lt;12,"0")))))))</f>
        <v>0</v>
      </c>
      <c r="N672" s="27"/>
      <c r="O672" s="16" t="str">
        <f>IF((C672=15),VLOOKUP(N672,'15 лет'!$W$5:$X$115,2),IF((C672=16),VLOOKUP(N672,'16 лет'!$W$5:$X$113,2),IF((C672=17),VLOOKUP(N672,'17 лет'!$W$5:$X$113,2),IF(C672&lt;15,"0"))))</f>
        <v>0</v>
      </c>
      <c r="P672" s="11"/>
      <c r="Q672" s="16">
        <f>IF((C672&lt;=7),VLOOKUP(P672,'7 лет'!$U$5:$V$79,2),IF((C672=8),VLOOKUP(P672,'8 лет'!$U$5:$V$79,2),IF((C672=9),VLOOKUP(P672,'9 лет'!$U$5:$V$79,2),IF((C672=10),VLOOKUP(P672,'10 лет'!$U$5:$V$79,2),IF((C672=11),VLOOKUP(P672,'11 лет'!$U$5:$V$79,2),IF((C672=12),VLOOKUP(P672,'12 лет'!$Y$5:$Z$79,2),IF((C672=13),VLOOKUP(P672,'13 лет'!$Y$5:$Z$79,2),IF((C672=14),VLOOKUP(P672,'14 лет'!$Y$5:$Z$79,2),IF((C672=15),VLOOKUP(P672,'15 лет'!$Y$5:$Z$79,2),IF((C672=16),VLOOKUP(P672,'16 лет'!$Y$5:$Z$79,2),IF((C672=17),VLOOKUP(P672,'17 лет'!$Y$5:$Z$79,2))))))))))))</f>
        <v>35</v>
      </c>
      <c r="R672" s="27"/>
      <c r="S672" s="16">
        <f>IF((C672&lt;=7),VLOOKUP(R672,'7 лет'!$W$5:$X$79,2),IF((C672=8),VLOOKUP(R672,'8 лет'!$W$5:$X$79,2),IF((C672=9),VLOOKUP(R672,'9 лет'!$W$5:$X$79,2),IF((C672=10),VLOOKUP(R672,'10 лет'!$W$5:$X$79,2),IF((C672=11),VLOOKUP(R672,'11 лет'!$W$5:$X$79,2),IF((C672=12),VLOOKUP(R672,'12 лет'!$AA$5:$AB$79,2),IF((C672=13),VLOOKUP(R672,'13 лет'!$AA$5:$AB$79,2),IF((C672=14),VLOOKUP(R672,'14 лет'!$AA$5:$AB$79,2),IF((C672=15),VLOOKUP(R672,'15 лет'!$AA$5:$AB$79,2),IF((C672=16),VLOOKUP(R672,'16 лет'!$AA$5:$AB$79,2),IF((C672=17),VLOOKUP(R672,'17 лет'!$AA$5:$AB$79,2))))))))))))</f>
        <v>0</v>
      </c>
      <c r="T672" s="13">
        <f>SUM(E672+G672+I672+K672+M672+O672+Q672+S672)</f>
        <v>35</v>
      </c>
      <c r="U672" s="4">
        <f>'Личное первенство девушки'!U67</f>
        <v>28</v>
      </c>
      <c r="V672" s="109"/>
      <c r="W672" s="99"/>
      <c r="X672" t="str">
        <f>P662</f>
        <v>Субъект РФ 19</v>
      </c>
    </row>
    <row r="673" spans="1:24" ht="18.75">
      <c r="A673" s="27">
        <v>2</v>
      </c>
      <c r="B673" s="78"/>
      <c r="C673" s="27"/>
      <c r="D673" s="27"/>
      <c r="E673" s="16">
        <f>IF((C673&lt;=7),VLOOKUP(D673,'7 лет'!$M$5:$N$78,2),IF((C673=8),VLOOKUP(D673,'8 лет'!$M$5:$N$78,2),IF((C673=9),VLOOKUP(D673,'9 лет'!$M$5:$N$78,2),IF((C673=10),VLOOKUP(D673,'10 лет'!$M$5:$N$78,2),IF((C673=11),VLOOKUP(D673,'11 лет'!$M$5:$N$78,2),IF((C673=12),VLOOKUP(D673,'12 лет'!$O$5:$P$78,2),IF((C673=13),VLOOKUP(D673,'13 лет'!$O$5:$P$78,2),IF((C673=14),VLOOKUP(D673,'14 лет'!$O$5:$P$78,2),IF((C673=15),VLOOKUP(D673,'15 лет'!$O$5:$P$78,2),IF((C673=16),VLOOKUP(D673,'16 лет'!$O$5:$P$78,2),IF((C673=17),VLOOKUP(D673,'17 лет'!$O$5:$P$78,2))))))))))))</f>
        <v>0</v>
      </c>
      <c r="F673" s="27"/>
      <c r="G673" s="16">
        <f>IF((C673&lt;=7),VLOOKUP(F673,'7 лет'!$O$5:$P$79,2),IF((C673=8),VLOOKUP(F673,'8 лет'!$O$5:$P$79,2),IF((C673=9),VLOOKUP(F673,'9 лет'!$O$5:$P$79,2),IF((C673=10),VLOOKUP(F673,'10 лет'!$O$5:$P$79,2),IF((C673=11),VLOOKUP(F673,'11 лет'!$O$5:$P$79,2),IF((C673=12),VLOOKUP(F673,'12 лет'!$Q$5:$R$79,2),IF((C673=13),VLOOKUP(F673,'13 лет'!$Q$5:$R$79,2),IF((C673=14),VLOOKUP(F673,'14 лет'!$Q$5:$R$79,2),IF((C673=15),VLOOKUP(F673,'15 лет'!$Q$5:$R$79,2),IF((C673=16),VLOOKUP(F673,'16 лет'!$Q$5:$R$79,2),IF((C673=17),VLOOKUP(F673,'17 лет'!$Q$5:$R$79,2))))))))))))</f>
        <v>0</v>
      </c>
      <c r="H673" s="27"/>
      <c r="I673" s="16">
        <f>IF((C673&lt;=7),VLOOKUP(H673,'7 лет'!$Q$5:$R$79,2),IF((C673=8),VLOOKUP(H673,'8 лет'!$Q$5:$R$79,2),IF((C673=9),VLOOKUP(H673,'9 лет'!$Q$5:$R$79,2),IF((C673=10),VLOOKUP(H673,'10 лет'!$Q$5:$R$79,2),IF((C673=11),VLOOKUP(H673,'11 лет'!$Q$5:$R$79,2),IF((C673=12),VLOOKUP(H673,'12 лет'!$S$5:$T$79,2),IF((C673=13),VLOOKUP(H673,'13 лет'!$S$5:$T$79,2),IF((C673=14),VLOOKUP(H673,'14 лет'!$S$5:$T$79,2),IF((C673=15),VLOOKUP(H673,'15 лет'!$S$5:$T$79,2),IF((C673=16),VLOOKUP(H673,'16 лет'!$S$5:$T$79,2),IF((C673=17),VLOOKUP(H673,'17 лет'!$S$5:$T$79,2))))))))))))</f>
        <v>0</v>
      </c>
      <c r="J673" s="27"/>
      <c r="K673" s="16">
        <f>IF((C673&lt;=7),VLOOKUP(J673,'7 лет'!$S$5:$T$79,2),IF((C673=8),VLOOKUP(J673,'8 лет'!$S$5:$T$79,2),IF((C673=9),VLOOKUP(J673,'9 лет'!$S$5:$T$79,2),IF((C673=10),VLOOKUP(J673,'10 лет'!$S$5:$T$79,2),IF((C673=11),VLOOKUP(J673,'11 лет'!$S$5:$T$79,2),IF((C673=12),VLOOKUP(J673,'12 лет'!$U$5:$V$79,2),IF((C673=13),VLOOKUP(J673,'13 лет'!$U$5:$V$79,2),IF((C673=14),VLOOKUP(J673,'14 лет'!$U$5:$V$79,2),IF(C673&gt;=15,"0")))))))))</f>
        <v>0</v>
      </c>
      <c r="L673" s="27"/>
      <c r="M673" s="16" t="str">
        <f>IF((C673=12),VLOOKUP(L673,'12 лет'!$W$5:$X$85,2),IF((C673=13),VLOOKUP(L673,'13 лет'!$W$5:$X$84,2),IF((C673=14),VLOOKUP(L673,'14 лет'!$W$5:$X$82,2),IF((C673=15),VLOOKUP(L673,'15 лет'!$U$5:$V$82,2),IF((C673=16),VLOOKUP(L673,'16 лет'!$U$5:$V$78,2),IF((C673=17),VLOOKUP(L673,'17 лет'!$U$5:$V$78,2),IF(C673&lt;12,"0")))))))</f>
        <v>0</v>
      </c>
      <c r="N673" s="27"/>
      <c r="O673" s="16" t="str">
        <f>IF((C673=15),VLOOKUP(N673,'15 лет'!$W$5:$X$115,2),IF((C673=16),VLOOKUP(N673,'16 лет'!$W$5:$X$113,2),IF((C673=17),VLOOKUP(N673,'17 лет'!$W$5:$X$113,2),IF(C673&lt;15,"0"))))</f>
        <v>0</v>
      </c>
      <c r="P673" s="11"/>
      <c r="Q673" s="16">
        <f>IF((C673&lt;=7),VLOOKUP(P673,'7 лет'!$U$5:$V$79,2),IF((C673=8),VLOOKUP(P673,'8 лет'!$U$5:$V$79,2),IF((C673=9),VLOOKUP(P673,'9 лет'!$U$5:$V$79,2),IF((C673=10),VLOOKUP(P673,'10 лет'!$U$5:$V$79,2),IF((C673=11),VLOOKUP(P673,'11 лет'!$U$5:$V$79,2),IF((C673=12),VLOOKUP(P673,'12 лет'!$Y$5:$Z$79,2),IF((C673=13),VLOOKUP(P673,'13 лет'!$Y$5:$Z$79,2),IF((C673=14),VLOOKUP(P673,'14 лет'!$Y$5:$Z$79,2),IF((C673=15),VLOOKUP(P673,'15 лет'!$Y$5:$Z$79,2),IF((C673=16),VLOOKUP(P673,'16 лет'!$Y$5:$Z$79,2),IF((C673=17),VLOOKUP(P673,'17 лет'!$Y$5:$Z$79,2))))))))))))</f>
        <v>35</v>
      </c>
      <c r="R673" s="27"/>
      <c r="S673" s="16">
        <f>IF((C673&lt;=7),VLOOKUP(R673,'7 лет'!$W$5:$X$79,2),IF((C673=8),VLOOKUP(R673,'8 лет'!$W$5:$X$79,2),IF((C673=9),VLOOKUP(R673,'9 лет'!$W$5:$X$79,2),IF((C673=10),VLOOKUP(R673,'10 лет'!$W$5:$X$79,2),IF((C673=11),VLOOKUP(R673,'11 лет'!$W$5:$X$79,2),IF((C673=12),VLOOKUP(R673,'12 лет'!$AA$5:$AB$79,2),IF((C673=13),VLOOKUP(R673,'13 лет'!$AA$5:$AB$79,2),IF((C673=14),VLOOKUP(R673,'14 лет'!$AA$5:$AB$79,2),IF((C673=15),VLOOKUP(R673,'15 лет'!$AA$5:$AB$79,2),IF((C673=16),VLOOKUP(R673,'16 лет'!$AA$5:$AB$79,2),IF((C673=17),VLOOKUP(R673,'17 лет'!$AA$5:$AB$79,2))))))))))))</f>
        <v>0</v>
      </c>
      <c r="T673" s="13">
        <f>SUM(E673+G673+I673+K673+M673+O673+Q673+S673)</f>
        <v>35</v>
      </c>
      <c r="U673" s="4">
        <f>'Личное первенство девушки'!U68</f>
        <v>28</v>
      </c>
      <c r="V673" s="109"/>
      <c r="W673" s="99"/>
      <c r="X673" t="str">
        <f>P662</f>
        <v>Субъект РФ 19</v>
      </c>
    </row>
    <row r="674" spans="1:24" ht="18.75">
      <c r="A674" s="27">
        <v>3</v>
      </c>
      <c r="B674" s="78"/>
      <c r="C674" s="27"/>
      <c r="D674" s="27"/>
      <c r="E674" s="16">
        <f>IF((C674&lt;=7),VLOOKUP(D674,'7 лет'!$M$5:$N$78,2),IF((C674=8),VLOOKUP(D674,'8 лет'!$M$5:$N$78,2),IF((C674=9),VLOOKUP(D674,'9 лет'!$M$5:$N$78,2),IF((C674=10),VLOOKUP(D674,'10 лет'!$M$5:$N$78,2),IF((C674=11),VLOOKUP(D674,'11 лет'!$M$5:$N$78,2),IF((C674=12),VLOOKUP(D674,'12 лет'!$O$5:$P$78,2),IF((C674=13),VLOOKUP(D674,'13 лет'!$O$5:$P$78,2),IF((C674=14),VLOOKUP(D674,'14 лет'!$O$5:$P$78,2),IF((C674=15),VLOOKUP(D674,'15 лет'!$O$5:$P$78,2),IF((C674=16),VLOOKUP(D674,'16 лет'!$O$5:$P$78,2),IF((C674=17),VLOOKUP(D674,'17 лет'!$O$5:$P$78,2))))))))))))</f>
        <v>0</v>
      </c>
      <c r="F674" s="27"/>
      <c r="G674" s="16">
        <f>IF((C674&lt;=7),VLOOKUP(F674,'7 лет'!$O$5:$P$79,2),IF((C674=8),VLOOKUP(F674,'8 лет'!$O$5:$P$79,2),IF((C674=9),VLOOKUP(F674,'9 лет'!$O$5:$P$79,2),IF((C674=10),VLOOKUP(F674,'10 лет'!$O$5:$P$79,2),IF((C674=11),VLOOKUP(F674,'11 лет'!$O$5:$P$79,2),IF((C674=12),VLOOKUP(F674,'12 лет'!$Q$5:$R$79,2),IF((C674=13),VLOOKUP(F674,'13 лет'!$Q$5:$R$79,2),IF((C674=14),VLOOKUP(F674,'14 лет'!$Q$5:$R$79,2),IF((C674=15),VLOOKUP(F674,'15 лет'!$Q$5:$R$79,2),IF((C674=16),VLOOKUP(F674,'16 лет'!$Q$5:$R$79,2),IF((C674=17),VLOOKUP(F674,'17 лет'!$Q$5:$R$79,2))))))))))))</f>
        <v>0</v>
      </c>
      <c r="H674" s="27"/>
      <c r="I674" s="16">
        <f>IF((C674&lt;=7),VLOOKUP(H674,'7 лет'!$Q$5:$R$79,2),IF((C674=8),VLOOKUP(H674,'8 лет'!$Q$5:$R$79,2),IF((C674=9),VLOOKUP(H674,'9 лет'!$Q$5:$R$79,2),IF((C674=10),VLOOKUP(H674,'10 лет'!$Q$5:$R$79,2),IF((C674=11),VLOOKUP(H674,'11 лет'!$Q$5:$R$79,2),IF((C674=12),VLOOKUP(H674,'12 лет'!$S$5:$T$79,2),IF((C674=13),VLOOKUP(H674,'13 лет'!$S$5:$T$79,2),IF((C674=14),VLOOKUP(H674,'14 лет'!$S$5:$T$79,2),IF((C674=15),VLOOKUP(H674,'15 лет'!$S$5:$T$79,2),IF((C674=16),VLOOKUP(H674,'16 лет'!$S$5:$T$79,2),IF((C674=17),VLOOKUP(H674,'17 лет'!$S$5:$T$79,2))))))))))))</f>
        <v>0</v>
      </c>
      <c r="J674" s="27"/>
      <c r="K674" s="16">
        <f>IF((C674&lt;=7),VLOOKUP(J674,'7 лет'!$S$5:$T$79,2),IF((C674=8),VLOOKUP(J674,'8 лет'!$S$5:$T$79,2),IF((C674=9),VLOOKUP(J674,'9 лет'!$S$5:$T$79,2),IF((C674=10),VLOOKUP(J674,'10 лет'!$S$5:$T$79,2),IF((C674=11),VLOOKUP(J674,'11 лет'!$S$5:$T$79,2),IF((C674=12),VLOOKUP(J674,'12 лет'!$U$5:$V$79,2),IF((C674=13),VLOOKUP(J674,'13 лет'!$U$5:$V$79,2),IF((C674=14),VLOOKUP(J674,'14 лет'!$U$5:$V$79,2),IF(C674&gt;=15,"0")))))))))</f>
        <v>0</v>
      </c>
      <c r="L674" s="27"/>
      <c r="M674" s="16" t="str">
        <f>IF((C674=12),VLOOKUP(L674,'12 лет'!$W$5:$X$85,2),IF((C674=13),VLOOKUP(L674,'13 лет'!$W$5:$X$84,2),IF((C674=14),VLOOKUP(L674,'14 лет'!$W$5:$X$82,2),IF((C674=15),VLOOKUP(L674,'15 лет'!$U$5:$V$82,2),IF((C674=16),VLOOKUP(L674,'16 лет'!$U$5:$V$78,2),IF((C674=17),VLOOKUP(L674,'17 лет'!$U$5:$V$78,2),IF(C674&lt;12,"0")))))))</f>
        <v>0</v>
      </c>
      <c r="N674" s="27"/>
      <c r="O674" s="16" t="str">
        <f>IF((C674=15),VLOOKUP(N674,'15 лет'!$W$5:$X$115,2),IF((C674=16),VLOOKUP(N674,'16 лет'!$W$5:$X$113,2),IF((C674=17),VLOOKUP(N674,'17 лет'!$W$5:$X$113,2),IF(C674&lt;15,"0"))))</f>
        <v>0</v>
      </c>
      <c r="P674" s="11"/>
      <c r="Q674" s="16">
        <f>IF((C674&lt;=7),VLOOKUP(P674,'7 лет'!$U$5:$V$79,2),IF((C674=8),VLOOKUP(P674,'8 лет'!$U$5:$V$79,2),IF((C674=9),VLOOKUP(P674,'9 лет'!$U$5:$V$79,2),IF((C674=10),VLOOKUP(P674,'10 лет'!$U$5:$V$79,2),IF((C674=11),VLOOKUP(P674,'11 лет'!$U$5:$V$79,2),IF((C674=12),VLOOKUP(P674,'12 лет'!$Y$5:$Z$79,2),IF((C674=13),VLOOKUP(P674,'13 лет'!$Y$5:$Z$79,2),IF((C674=14),VLOOKUP(P674,'14 лет'!$Y$5:$Z$79,2),IF((C674=15),VLOOKUP(P674,'15 лет'!$Y$5:$Z$79,2),IF((C674=16),VLOOKUP(P674,'16 лет'!$Y$5:$Z$79,2),IF((C674=17),VLOOKUP(P674,'17 лет'!$Y$5:$Z$79,2))))))))))))</f>
        <v>35</v>
      </c>
      <c r="R674" s="27"/>
      <c r="S674" s="16">
        <f>IF((C674&lt;=7),VLOOKUP(R674,'7 лет'!$W$5:$X$79,2),IF((C674=8),VLOOKUP(R674,'8 лет'!$W$5:$X$79,2),IF((C674=9),VLOOKUP(R674,'9 лет'!$W$5:$X$79,2),IF((C674=10),VLOOKUP(R674,'10 лет'!$W$5:$X$79,2),IF((C674=11),VLOOKUP(R674,'11 лет'!$W$5:$X$79,2),IF((C674=12),VLOOKUP(R674,'12 лет'!$AA$5:$AB$79,2),IF((C674=13),VLOOKUP(R674,'13 лет'!$AA$5:$AB$79,2),IF((C674=14),VLOOKUP(R674,'14 лет'!$AA$5:$AB$79,2),IF((C674=15),VLOOKUP(R674,'15 лет'!$AA$5:$AB$79,2),IF((C674=16),VLOOKUP(R674,'16 лет'!$AA$5:$AB$79,2),IF((C674=17),VLOOKUP(R674,'17 лет'!$AA$5:$AB$79,2))))))))))))</f>
        <v>0</v>
      </c>
      <c r="T674" s="13">
        <f>SUM(E674+G674+I674+K674+M674+O674+Q674+S674)</f>
        <v>35</v>
      </c>
      <c r="U674" s="4">
        <f>'Личное первенство девушки'!U69</f>
        <v>28</v>
      </c>
      <c r="V674" s="109"/>
      <c r="W674" s="99"/>
      <c r="X674" t="str">
        <f>P662</f>
        <v>Субъект РФ 19</v>
      </c>
    </row>
    <row r="675" spans="1:24" ht="18.75">
      <c r="A675" s="111"/>
      <c r="B675" s="112"/>
      <c r="C675" s="112"/>
      <c r="D675" s="112"/>
      <c r="E675" s="112"/>
      <c r="F675" s="112"/>
      <c r="G675" s="112"/>
      <c r="H675" s="112"/>
      <c r="I675" s="112"/>
      <c r="J675" s="112"/>
      <c r="K675" s="112"/>
      <c r="L675" s="112"/>
      <c r="M675" s="112"/>
      <c r="N675" s="112"/>
      <c r="O675" s="112"/>
      <c r="P675" s="115" t="s">
        <v>286</v>
      </c>
      <c r="Q675" s="115"/>
      <c r="R675" s="115"/>
      <c r="S675" s="116"/>
      <c r="T675" s="113">
        <f ca="1">SUMPRODUCT(LARGE($T$672:$T$674,ROW(INDIRECT("T1:T"&amp;Z17))))</f>
        <v>70</v>
      </c>
      <c r="U675" s="114"/>
      <c r="V675" s="109"/>
      <c r="W675" s="99"/>
    </row>
    <row r="676" spans="1:24" ht="30" customHeight="1">
      <c r="A676" s="119"/>
      <c r="B676" s="120"/>
      <c r="C676" s="120"/>
      <c r="D676" s="120"/>
      <c r="E676" s="120"/>
      <c r="F676" s="120"/>
      <c r="G676" s="120"/>
      <c r="H676" s="120"/>
      <c r="I676" s="120"/>
      <c r="J676" s="120"/>
      <c r="K676" s="120"/>
      <c r="L676" s="120"/>
      <c r="M676" s="120"/>
      <c r="N676" s="120"/>
      <c r="O676" s="120"/>
      <c r="P676" s="118" t="s">
        <v>287</v>
      </c>
      <c r="Q676" s="118"/>
      <c r="R676" s="118"/>
      <c r="S676" s="118"/>
      <c r="T676" s="130">
        <f ca="1">SUM(T670+T675)</f>
        <v>170</v>
      </c>
      <c r="U676" s="131"/>
      <c r="V676" s="110"/>
      <c r="W676" s="100"/>
    </row>
    <row r="677" spans="1:24">
      <c r="A677" s="14"/>
      <c r="B677" s="14"/>
      <c r="C677" s="14"/>
      <c r="D677" s="14"/>
      <c r="E677" s="14"/>
      <c r="F677" s="14"/>
      <c r="G677" s="14"/>
      <c r="H677" s="14"/>
      <c r="I677" s="14"/>
      <c r="J677" s="14"/>
      <c r="K677" s="14"/>
      <c r="L677" s="14"/>
      <c r="M677" s="14"/>
      <c r="N677" s="14"/>
      <c r="O677" s="14"/>
      <c r="P677" s="14"/>
      <c r="Q677" s="14"/>
      <c r="R677" s="14"/>
      <c r="S677" s="14"/>
      <c r="T677" s="14"/>
    </row>
    <row r="678" spans="1:24">
      <c r="A678" s="15"/>
      <c r="C678" s="15"/>
      <c r="D678" s="15"/>
      <c r="E678" s="15"/>
      <c r="F678" s="15"/>
      <c r="G678" s="15"/>
      <c r="H678" s="15"/>
      <c r="I678" s="15"/>
      <c r="J678" s="15"/>
      <c r="K678" s="14"/>
      <c r="L678" s="14"/>
      <c r="M678" s="15"/>
      <c r="N678" s="15"/>
      <c r="O678" s="15"/>
      <c r="P678" s="15"/>
      <c r="Q678" s="15"/>
      <c r="R678" s="15"/>
      <c r="S678" s="15"/>
      <c r="T678" s="15"/>
    </row>
    <row r="679" spans="1:24">
      <c r="A679" s="15"/>
      <c r="C679" s="15"/>
      <c r="D679" s="15"/>
      <c r="E679" s="15"/>
      <c r="F679" s="15"/>
      <c r="G679" s="15"/>
      <c r="H679" s="15"/>
      <c r="I679" s="15"/>
      <c r="J679" s="15"/>
      <c r="K679" s="14"/>
      <c r="L679" s="14"/>
      <c r="M679" s="15"/>
      <c r="N679" s="15"/>
      <c r="O679" s="15"/>
      <c r="P679" s="15"/>
      <c r="Q679" s="15"/>
      <c r="R679" s="15"/>
      <c r="S679" s="15"/>
      <c r="T679" s="15"/>
    </row>
    <row r="680" spans="1:24" ht="16.5">
      <c r="A680" s="14"/>
      <c r="B680" s="79" t="s">
        <v>181</v>
      </c>
      <c r="C680" s="14"/>
      <c r="D680" s="14"/>
      <c r="E680" s="14"/>
      <c r="F680" s="14"/>
      <c r="G680" s="14"/>
      <c r="H680" s="14"/>
      <c r="I680" s="14"/>
      <c r="J680" s="14"/>
      <c r="K680" s="14"/>
      <c r="L680" s="14"/>
      <c r="M680" s="14"/>
      <c r="N680" s="14"/>
      <c r="O680" s="14"/>
      <c r="P680" s="14"/>
      <c r="Q680" s="14"/>
      <c r="R680" s="14"/>
      <c r="S680" s="14"/>
      <c r="T680" s="14"/>
    </row>
    <row r="681" spans="1:24">
      <c r="A681" s="14"/>
      <c r="B681" s="15"/>
      <c r="C681" s="15"/>
      <c r="D681" s="14"/>
      <c r="E681" s="14"/>
      <c r="F681" s="14"/>
      <c r="G681" s="14"/>
      <c r="H681" s="14"/>
      <c r="I681" s="14"/>
      <c r="J681" s="14"/>
      <c r="K681" s="14"/>
      <c r="L681" s="14"/>
      <c r="M681" s="14"/>
      <c r="N681" s="14"/>
      <c r="O681" s="14"/>
      <c r="P681" s="14"/>
      <c r="Q681" s="14"/>
      <c r="R681" s="14"/>
      <c r="S681" s="14"/>
      <c r="T681" s="14"/>
    </row>
    <row r="682" spans="1:24">
      <c r="A682" s="14"/>
      <c r="B682" s="14"/>
      <c r="C682" s="15"/>
      <c r="D682" s="14"/>
      <c r="E682" s="14"/>
      <c r="F682" s="14"/>
      <c r="G682" s="14"/>
      <c r="H682" s="14"/>
      <c r="I682" s="14"/>
      <c r="J682" s="14"/>
      <c r="K682" s="14"/>
      <c r="L682" s="14"/>
      <c r="M682" s="14"/>
      <c r="N682" s="14"/>
      <c r="O682" s="14"/>
      <c r="P682" s="14"/>
      <c r="Q682" s="14"/>
      <c r="R682" s="14"/>
      <c r="S682" s="14"/>
      <c r="T682" s="14"/>
    </row>
    <row r="683" spans="1:24" ht="16.5">
      <c r="A683" s="14"/>
      <c r="B683" s="79" t="s">
        <v>182</v>
      </c>
      <c r="C683" s="15"/>
      <c r="D683" s="14"/>
      <c r="E683" s="14"/>
      <c r="F683" s="14"/>
      <c r="G683" s="14"/>
      <c r="H683" s="14"/>
      <c r="I683" s="14"/>
      <c r="J683" s="14"/>
      <c r="K683" s="14"/>
      <c r="L683" s="14"/>
      <c r="M683" s="14"/>
      <c r="N683" s="14"/>
      <c r="O683" s="14"/>
      <c r="P683" s="14"/>
      <c r="Q683" s="14"/>
      <c r="R683" s="14"/>
      <c r="S683" s="14"/>
      <c r="T683" s="14"/>
    </row>
    <row r="685" spans="1:24" ht="18.75">
      <c r="A685" s="102" t="s">
        <v>991</v>
      </c>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row>
    <row r="686" spans="1:24" ht="18.75">
      <c r="A686" s="102" t="s">
        <v>990</v>
      </c>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row>
    <row r="688" spans="1:24">
      <c r="A688" s="103" t="s">
        <v>169</v>
      </c>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row>
    <row r="689" spans="1:24">
      <c r="A689" s="43"/>
      <c r="B689" s="43"/>
      <c r="C689" s="43"/>
      <c r="D689" s="43"/>
      <c r="E689" s="43"/>
      <c r="F689" s="43"/>
      <c r="G689" s="43"/>
      <c r="H689" s="43"/>
      <c r="I689" s="43"/>
      <c r="J689" s="43"/>
      <c r="K689" s="43"/>
      <c r="L689" s="43"/>
      <c r="M689" s="43"/>
      <c r="N689" s="43"/>
      <c r="O689" s="43"/>
      <c r="P689" s="43"/>
      <c r="Q689" s="43"/>
      <c r="R689" s="43"/>
      <c r="S689" s="43"/>
      <c r="T689" s="43"/>
      <c r="U689" s="43"/>
      <c r="V689" s="43"/>
      <c r="W689" s="43"/>
    </row>
    <row r="690" spans="1:24" ht="18.75">
      <c r="A690" s="104" t="s">
        <v>1005</v>
      </c>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row>
    <row r="691" spans="1:24" ht="18.75">
      <c r="A691" s="104" t="s">
        <v>989</v>
      </c>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row>
    <row r="692" spans="1:24" ht="18.75">
      <c r="A692" s="105" t="s">
        <v>1058</v>
      </c>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row>
    <row r="693" spans="1:24" ht="18.75">
      <c r="A693" s="50"/>
      <c r="B693" s="50"/>
      <c r="C693" s="50"/>
      <c r="D693" s="50"/>
      <c r="E693" s="50"/>
      <c r="F693" s="50"/>
      <c r="G693" s="50"/>
      <c r="H693" s="50"/>
      <c r="I693" s="50"/>
      <c r="J693" s="50"/>
      <c r="K693" s="50"/>
      <c r="L693" s="50"/>
      <c r="M693" s="50"/>
      <c r="N693" s="50"/>
      <c r="O693" s="50"/>
      <c r="P693" s="50"/>
      <c r="Q693" s="50"/>
      <c r="R693" s="50"/>
      <c r="S693" s="50"/>
      <c r="T693" s="50"/>
      <c r="U693" s="50"/>
      <c r="V693" s="50"/>
    </row>
    <row r="694" spans="1:24">
      <c r="A694" s="10"/>
      <c r="B694" s="10"/>
      <c r="C694" s="10"/>
      <c r="D694" s="10"/>
      <c r="E694" s="10"/>
      <c r="F694" s="10"/>
      <c r="G694" s="10"/>
      <c r="H694" s="10"/>
      <c r="I694" s="10"/>
      <c r="J694" s="10"/>
      <c r="K694" s="10"/>
      <c r="L694" s="10"/>
      <c r="M694" s="10"/>
      <c r="N694" s="10"/>
      <c r="O694" s="10"/>
      <c r="P694" s="10"/>
      <c r="Q694" s="10"/>
      <c r="R694" s="10"/>
      <c r="S694" s="10"/>
      <c r="T694" s="10"/>
    </row>
    <row r="695" spans="1:24" ht="18.75">
      <c r="A695" s="106" t="s">
        <v>992</v>
      </c>
      <c r="B695" s="106"/>
      <c r="C695" s="47"/>
      <c r="D695" s="47"/>
      <c r="E695" s="47"/>
      <c r="F695" s="47"/>
      <c r="G695" s="47"/>
      <c r="H695" s="47"/>
      <c r="I695" s="47"/>
      <c r="J695" s="47"/>
      <c r="K695" s="47"/>
      <c r="L695" s="47"/>
      <c r="M695" s="47"/>
      <c r="N695" s="47"/>
      <c r="O695" s="47"/>
      <c r="P695" s="47"/>
      <c r="Q695" s="47"/>
      <c r="R695" s="47"/>
      <c r="S695" s="47"/>
      <c r="T695" s="47"/>
    </row>
    <row r="696" spans="1:24" ht="18.75">
      <c r="A696" s="106" t="s">
        <v>993</v>
      </c>
      <c r="B696" s="106"/>
      <c r="C696" s="42"/>
      <c r="D696" s="42"/>
      <c r="E696" s="42"/>
      <c r="F696" s="42"/>
      <c r="G696" s="42"/>
      <c r="H696" s="42"/>
      <c r="I696" s="42"/>
      <c r="J696" s="42"/>
      <c r="K696" s="42"/>
      <c r="L696" s="42"/>
      <c r="M696" s="42"/>
      <c r="N696" s="42"/>
      <c r="O696" s="42"/>
      <c r="P696" s="42"/>
      <c r="Q696" s="42"/>
      <c r="R696" s="42"/>
      <c r="S696" s="42"/>
      <c r="T696" s="42"/>
    </row>
    <row r="697" spans="1:24" ht="18.75">
      <c r="A697" s="106"/>
      <c r="B697" s="106"/>
      <c r="D697" s="47"/>
      <c r="E697" s="47"/>
      <c r="F697" s="47"/>
      <c r="G697" s="47"/>
      <c r="H697" s="47"/>
      <c r="I697" s="47"/>
      <c r="J697" s="47"/>
      <c r="K697" s="47"/>
      <c r="L697" s="47"/>
      <c r="M697" s="47"/>
      <c r="N697" s="47"/>
      <c r="O697" s="47"/>
      <c r="P697" s="47"/>
      <c r="Q697" s="47"/>
      <c r="R697" s="47"/>
      <c r="S697" s="47"/>
      <c r="T697" s="47"/>
    </row>
    <row r="698" spans="1:24" ht="18.75">
      <c r="A698" s="107" t="s">
        <v>194</v>
      </c>
      <c r="B698" s="107"/>
      <c r="C698" s="107"/>
      <c r="D698" s="107"/>
      <c r="E698" s="107"/>
      <c r="F698" s="107"/>
      <c r="G698" s="107"/>
      <c r="H698" s="107"/>
      <c r="I698" s="107"/>
      <c r="J698" s="107"/>
      <c r="K698" s="107"/>
      <c r="L698" s="107"/>
      <c r="M698" s="107"/>
      <c r="N698" s="107"/>
      <c r="O698" s="107"/>
      <c r="P698" s="129" t="s">
        <v>304</v>
      </c>
      <c r="Q698" s="129"/>
      <c r="R698" s="129"/>
      <c r="S698" s="129"/>
      <c r="T698" s="129"/>
      <c r="U698" s="129"/>
      <c r="V698" s="129"/>
    </row>
    <row r="699" spans="1:24">
      <c r="A699" s="28"/>
      <c r="B699" s="28"/>
      <c r="C699" s="28"/>
      <c r="D699" s="28"/>
      <c r="E699" s="28"/>
      <c r="F699" s="28"/>
      <c r="G699" s="28"/>
      <c r="H699" s="28"/>
      <c r="I699" s="28"/>
      <c r="J699" s="28"/>
      <c r="K699" s="28"/>
      <c r="L699" s="28"/>
      <c r="M699" s="28"/>
      <c r="N699" s="28"/>
      <c r="O699" s="28"/>
      <c r="P699" s="28"/>
      <c r="Q699" s="28"/>
      <c r="R699" s="28"/>
      <c r="S699" s="28"/>
      <c r="T699" s="28"/>
    </row>
    <row r="700" spans="1:24" ht="24.75" customHeight="1">
      <c r="A700" s="117" t="s">
        <v>170</v>
      </c>
      <c r="B700" s="117"/>
      <c r="C700" s="117"/>
      <c r="D700" s="117"/>
      <c r="E700" s="117"/>
      <c r="F700" s="117"/>
      <c r="G700" s="117"/>
      <c r="H700" s="117"/>
      <c r="I700" s="117"/>
      <c r="J700" s="117"/>
      <c r="K700" s="117"/>
      <c r="L700" s="117"/>
      <c r="M700" s="117"/>
      <c r="N700" s="117"/>
      <c r="O700" s="117"/>
      <c r="P700" s="117"/>
      <c r="Q700" s="117"/>
      <c r="R700" s="117"/>
      <c r="S700" s="117"/>
      <c r="T700" s="126" t="s">
        <v>178</v>
      </c>
      <c r="U700" s="101" t="s">
        <v>284</v>
      </c>
      <c r="V700" s="101" t="s">
        <v>288</v>
      </c>
      <c r="W700" s="101" t="s">
        <v>1006</v>
      </c>
    </row>
    <row r="701" spans="1:24" ht="66" customHeight="1">
      <c r="A701" s="101" t="s">
        <v>171</v>
      </c>
      <c r="B701" s="117" t="s">
        <v>172</v>
      </c>
      <c r="C701" s="101" t="s">
        <v>173</v>
      </c>
      <c r="D701" s="101" t="s">
        <v>174</v>
      </c>
      <c r="E701" s="101"/>
      <c r="F701" s="101" t="s">
        <v>175</v>
      </c>
      <c r="G701" s="101"/>
      <c r="H701" s="101" t="s">
        <v>176</v>
      </c>
      <c r="I701" s="101"/>
      <c r="J701" s="101" t="s">
        <v>994</v>
      </c>
      <c r="K701" s="101"/>
      <c r="L701" s="175" t="s">
        <v>995</v>
      </c>
      <c r="M701" s="176"/>
      <c r="N701" s="175" t="s">
        <v>996</v>
      </c>
      <c r="O701" s="176"/>
      <c r="P701" s="101" t="s">
        <v>7</v>
      </c>
      <c r="Q701" s="101"/>
      <c r="R701" s="101" t="s">
        <v>177</v>
      </c>
      <c r="S701" s="101"/>
      <c r="T701" s="127"/>
      <c r="U701" s="101"/>
      <c r="V701" s="101"/>
      <c r="W701" s="101"/>
    </row>
    <row r="702" spans="1:24" ht="16.5">
      <c r="A702" s="101"/>
      <c r="B702" s="117"/>
      <c r="C702" s="101"/>
      <c r="D702" s="49" t="s">
        <v>179</v>
      </c>
      <c r="E702" s="51" t="s">
        <v>3</v>
      </c>
      <c r="F702" s="49" t="s">
        <v>179</v>
      </c>
      <c r="G702" s="51" t="s">
        <v>3</v>
      </c>
      <c r="H702" s="49" t="s">
        <v>179</v>
      </c>
      <c r="I702" s="51" t="s">
        <v>3</v>
      </c>
      <c r="J702" s="49" t="s">
        <v>179</v>
      </c>
      <c r="K702" s="51" t="s">
        <v>3</v>
      </c>
      <c r="L702" s="49" t="s">
        <v>179</v>
      </c>
      <c r="M702" s="51" t="s">
        <v>3</v>
      </c>
      <c r="N702" s="49" t="s">
        <v>179</v>
      </c>
      <c r="O702" s="51" t="s">
        <v>3</v>
      </c>
      <c r="P702" s="49" t="s">
        <v>179</v>
      </c>
      <c r="Q702" s="51" t="s">
        <v>3</v>
      </c>
      <c r="R702" s="49" t="s">
        <v>179</v>
      </c>
      <c r="S702" s="51" t="s">
        <v>3</v>
      </c>
      <c r="T702" s="128"/>
      <c r="U702" s="101"/>
      <c r="V702" s="101"/>
      <c r="W702" s="101"/>
    </row>
    <row r="703" spans="1:24" ht="18.75">
      <c r="A703" s="27">
        <v>1</v>
      </c>
      <c r="B703" s="77"/>
      <c r="C703" s="27"/>
      <c r="D703" s="27"/>
      <c r="E703" s="16">
        <f>IF((C703&lt;=7),VLOOKUP(D703,'7 лет'!$A$5:$B$78,2),IF((C703=8),VLOOKUP(D703,'8 лет'!$A$5:$B$78,2),IF((C703=9),VLOOKUP(D703,'9 лет'!$A$5:$B$78,2),IF((C703=10),VLOOKUP(D703,'10 лет'!$A$5:$B$78,2),IF((C703=11),VLOOKUP(D703,'11 лет'!$A$5:$B$78,2),IF((C703=12),VLOOKUP(D703,'12 лет'!$A$5:$B$78,2),IF((C703=13),VLOOKUP(D703,'13 лет'!$A$5:$B$78,2),IF((C703=14),VLOOKUP(D703,'14 лет'!$A$5:$B$78,2),IF((C703=15),VLOOKUP(D703,'15 лет'!$A$5:$B$78,2),IF((C703=16),VLOOKUP(D703,'16 лет'!$A$5:$B$78,2),IF((C703=17),VLOOKUP(D703,'17 лет'!$A$5:$B$78,2))))))))))))</f>
        <v>0</v>
      </c>
      <c r="F703" s="27"/>
      <c r="G703" s="16">
        <f>IF((C703&lt;=7),VLOOKUP(F703,'7 лет'!$C$5:$D$79,2),IF((C703=8),VLOOKUP(F703,'8 лет'!$C$5:$D$79,2),IF((C703=9),VLOOKUP(F703,'9 лет'!$C$5:$D$79,2),IF((C703=10),VLOOKUP(F703,'10 лет'!$C$5:$D$79,2),IF((C703=11),VLOOKUP(F703,'11 лет'!$C$5:$D$79,2),IF((C703=12),VLOOKUP(F703,'12 лет'!$C$5:$D$79,2),IF((C703=13),VLOOKUP(F703,'13 лет'!$C$5:$D$79,2),IF((C703=14),VLOOKUP(F703,'14 лет'!$C$5:$D$79,2),IF((C703=15),VLOOKUP(F703,'15 лет'!$C$5:$D$79,2),IF((C703=16),VLOOKUP(F703,'16 лет'!$C$5:$D$79,2),IF((C703=17),VLOOKUP(F703,'17 лет'!$C$5:$D$79,2))))))))))))</f>
        <v>0</v>
      </c>
      <c r="H703" s="27"/>
      <c r="I703" s="16">
        <f>IF((C703&lt;=7),VLOOKUP(H703,'7 лет'!$E$5:$F$79,2),IF((C703=8),VLOOKUP(H703,'8 лет'!$E$5:$F$79,2),IF((C703=9),VLOOKUP(H703,'9 лет'!$E$5:$F$79,2),IF((C703=10),VLOOKUP(H703,'10 лет'!$E$5:$F$79,2),IF((C703=11),VLOOKUP(H703,'11 лет'!$E$5:$F$79,2),IF((C703=12),VLOOKUP(H703,'12 лет'!$E$5:$F$79,2),IF((C703=13),VLOOKUP(H703,'13 лет'!$E$5:$F$79,2),IF((C703=14),VLOOKUP(H703,'14 лет'!$E$5:$F$79,2),IF((C703=15),VLOOKUP(H703,'15 лет'!$E$5:$F$79,2),IF((C703=16),VLOOKUP(H703,'16 лет'!$E$5:$F$79,2),IF((C703=17),VLOOKUP(H703,'17 лет'!$E$5:$F$79,2))))))))))))</f>
        <v>0</v>
      </c>
      <c r="J703" s="27"/>
      <c r="K703" s="16">
        <f>IF((C703&lt;=7),VLOOKUP(J703,'7 лет'!$G$5:$H$79,2),IF((C703=8),VLOOKUP(J703,'8 лет'!$G$5:$H$79,2),IF((C703=9),VLOOKUP(J703,'9 лет'!$G$5:$H$79,2),IF((C703=10),VLOOKUP(J703,'10 лет'!$G$5:$H$79,2),IF((C703=11),VLOOKUP(J703,'11 лет'!$G$5:$H$79,2),IF((C703=12),VLOOKUP(J703,'12 лет'!$G$5:$H$79,2),IF((C703=13),VLOOKUP(J703,'13 лет'!$G$5:$H$79,2),IF((C703=14),VLOOKUP(J703,'14 лет'!$G$5:$H$79,2),IF(C703&gt;=15,"0")))))))))</f>
        <v>0</v>
      </c>
      <c r="L703" s="27"/>
      <c r="M703" s="16" t="str">
        <f>IF((C703=12),VLOOKUP(L703,'12 лет'!$I$5:$J$81,2),IF((C703=13),VLOOKUP(L703,'13 лет'!$I$5:$J$81,2),IF((C703=14),VLOOKUP(L703,'14 лет'!$I$5:$J$80,2),IF((C703=15),VLOOKUP(L703,'15 лет'!$G$5:$H$82,2),IF((C703=16),VLOOKUP(L703,'16 лет'!$G$5:$H$81,2),IF((C703=17),VLOOKUP(L703,'17 лет'!$G$5:$H$81,2),IF(C703&lt;12,"0")))))))</f>
        <v>0</v>
      </c>
      <c r="N703" s="27"/>
      <c r="O703" s="16" t="str">
        <f>IF((C703=15),VLOOKUP(N703,'15 лет'!$I$5:$J$100,2),IF((C703=16),VLOOKUP(N703,'16 лет'!$I$5:$J$94,2),IF((C703=17),VLOOKUP(N703,'17 лет'!$I$5:$J$97,2),IF(C703&lt;15,"0"))))</f>
        <v>0</v>
      </c>
      <c r="P703" s="11"/>
      <c r="Q703" s="16">
        <f>IF((C703&lt;=7),VLOOKUP(P703,'7 лет'!$I$5:$J$79,2),IF((C703=8),VLOOKUP(P703,'8 лет'!$I$5:$J$79,2),IF((C703=9),VLOOKUP(P703,'9 лет'!$I$5:$J$79,2),IF((C703=10),VLOOKUP(P703,'10 лет'!$I$5:$J$79,2),IF((C703=11),VLOOKUP(P703,'11 лет'!$I$5:$J$79,2),IF((C703=12),VLOOKUP(P703,'12 лет'!$K$5:$L$79,2),IF((C703=13),VLOOKUP(P703,'13 лет'!$K$5:$L$79,2),IF((C703=14),VLOOKUP(P703,'14 лет'!$K$5:$L$79,2),IF((C703=15),VLOOKUP(P703,'15 лет'!$K$5:$L$79,2),IF((C703=16),VLOOKUP(P703,'16 лет'!$K$5:$L$79,2),IF((C703=17),VLOOKUP(P703,'17 лет'!$K$5:$L$79,2),)))))))))))</f>
        <v>50</v>
      </c>
      <c r="R703" s="27"/>
      <c r="S703" s="16">
        <f>IF((C703&lt;=7),VLOOKUP(R703,'7 лет'!$K$5:$L$79,2),IF((C703=8),VLOOKUP(R703,'8 лет'!$K$5:$L$79,2),IF((C703=9),VLOOKUP(R703,'9 лет'!$K$5:$L$79,2),IF((C703=10),VLOOKUP(R703,'10 лет'!$K$5:$L$79,2),IF((C703=11),VLOOKUP(R703,'11 лет'!$K$5:$L$79,2),IF((C703=12),VLOOKUP(R703,'12 лет'!$M$5:$N$79,2),IF((C703=13),VLOOKUP(R703,'13 лет'!$M$5:$N$79,2),IF((C703=14),VLOOKUP(R703,'14 лет'!$M$5:$N$79,2),IF((C703=15),VLOOKUP(R703,'15 лет'!$M$5:$N$79,2),IF((C703=16),VLOOKUP(R703,'16 лет'!$M$5:$N$79,2),IF((C703=17),VLOOKUP(R703,'17 лет'!$M$5:$N$79,2))))))))))))</f>
        <v>0</v>
      </c>
      <c r="T703" s="12">
        <f>SUM(E703+G703+I703+K703+M703+O703+Q703+S703)</f>
        <v>50</v>
      </c>
      <c r="U703" s="4">
        <f>'Личное первенство юноши'!U70</f>
        <v>28</v>
      </c>
      <c r="V703" s="108">
        <f ca="1">'Командный зачет'!G29</f>
        <v>10</v>
      </c>
      <c r="W703" s="98">
        <f ca="1">SUM(V703*2)</f>
        <v>20</v>
      </c>
      <c r="X703" t="str">
        <f>P698</f>
        <v>Субъект РФ 20</v>
      </c>
    </row>
    <row r="704" spans="1:24" ht="18.75">
      <c r="A704" s="27">
        <v>2</v>
      </c>
      <c r="B704" s="77"/>
      <c r="C704" s="27"/>
      <c r="D704" s="27"/>
      <c r="E704" s="16">
        <f>IF((C704&lt;=7),VLOOKUP(D704,'7 лет'!$A$5:$B$78,2),IF((C704=8),VLOOKUP(D704,'8 лет'!$A$5:$B$78,2),IF((C704=9),VLOOKUP(D704,'9 лет'!$A$5:$B$78,2),IF((C704=10),VLOOKUP(D704,'10 лет'!$A$5:$B$78,2),IF((C704=11),VLOOKUP(D704,'11 лет'!$A$5:$B$78,2),IF((C704=12),VLOOKUP(D704,'12 лет'!$A$5:$B$78,2),IF((C704=13),VLOOKUP(D704,'13 лет'!$A$5:$B$78,2),IF((C704=14),VLOOKUP(D704,'14 лет'!$A$5:$B$78,2),IF((C704=15),VLOOKUP(D704,'15 лет'!$A$5:$B$78,2),IF((C704=16),VLOOKUP(D704,'16 лет'!$A$5:$B$78,2),IF((C704=17),VLOOKUP(D704,'17 лет'!$A$5:$B$78,2))))))))))))</f>
        <v>0</v>
      </c>
      <c r="F704" s="27"/>
      <c r="G704" s="16">
        <f>IF((C704&lt;=7),VLOOKUP(F704,'7 лет'!$C$5:$D$79,2),IF((C704=8),VLOOKUP(F704,'8 лет'!$C$5:$D$79,2),IF((C704=9),VLOOKUP(F704,'9 лет'!$C$5:$D$79,2),IF((C704=10),VLOOKUP(F704,'10 лет'!$C$5:$D$79,2),IF((C704=11),VLOOKUP(F704,'11 лет'!$C$5:$D$79,2),IF((C704=12),VLOOKUP(F704,'12 лет'!$C$5:$D$79,2),IF((C704=13),VLOOKUP(F704,'13 лет'!$C$5:$D$79,2),IF((C704=14),VLOOKUP(F704,'14 лет'!$C$5:$D$79,2),IF((C704=15),VLOOKUP(F704,'15 лет'!$C$5:$D$79,2),IF((C704=16),VLOOKUP(F704,'16 лет'!$C$5:$D$79,2),IF((C704=17),VLOOKUP(F704,'17 лет'!$C$5:$D$79,2))))))))))))</f>
        <v>0</v>
      </c>
      <c r="H704" s="27"/>
      <c r="I704" s="16">
        <f>IF((C704&lt;=7),VLOOKUP(H704,'7 лет'!$E$5:$F$79,2),IF((C704=8),VLOOKUP(H704,'8 лет'!$E$5:$F$79,2),IF((C704=9),VLOOKUP(H704,'9 лет'!$E$5:$F$79,2),IF((C704=10),VLOOKUP(H704,'10 лет'!$E$5:$F$79,2),IF((C704=11),VLOOKUP(H704,'11 лет'!$E$5:$F$79,2),IF((C704=12),VLOOKUP(H704,'12 лет'!$E$5:$F$79,2),IF((C704=13),VLOOKUP(H704,'13 лет'!$E$5:$F$79,2),IF((C704=14),VLOOKUP(H704,'14 лет'!$E$5:$F$79,2),IF((C704=15),VLOOKUP(H704,'15 лет'!$E$5:$F$79,2),IF((C704=16),VLOOKUP(H704,'16 лет'!$E$5:$F$79,2),IF((C704=17),VLOOKUP(H704,'17 лет'!$E$5:$F$79,2))))))))))))</f>
        <v>0</v>
      </c>
      <c r="J704" s="27"/>
      <c r="K704" s="16">
        <f>IF((C704&lt;=7),VLOOKUP(J704,'7 лет'!$G$5:$H$79,2),IF((C704=8),VLOOKUP(J704,'8 лет'!$G$5:$H$79,2),IF((C704=9),VLOOKUP(J704,'9 лет'!$G$5:$H$79,2),IF((C704=10),VLOOKUP(J704,'10 лет'!$G$5:$H$79,2),IF((C704=11),VLOOKUP(J704,'11 лет'!$G$5:$H$79,2),IF((C704=12),VLOOKUP(J704,'12 лет'!$G$5:$H$79,2),IF((C704=13),VLOOKUP(J704,'13 лет'!$G$5:$H$79,2),IF((C704=14),VLOOKUP(J704,'14 лет'!$G$5:$H$79,2),IF(C704&gt;=15,"0")))))))))</f>
        <v>0</v>
      </c>
      <c r="L704" s="27"/>
      <c r="M704" s="16" t="str">
        <f>IF((C704=12),VLOOKUP(L704,'12 лет'!$I$5:$J$81,2),IF((C704=13),VLOOKUP(L704,'13 лет'!$I$5:$J$81,2),IF((C704=14),VLOOKUP(L704,'14 лет'!$I$5:$J$80,2),IF((C704=15),VLOOKUP(L704,'15 лет'!$G$5:$H$82,2),IF((C704=16),VLOOKUP(L704,'16 лет'!$G$5:$H$81,2),IF((C704=17),VLOOKUP(L704,'17 лет'!$G$5:$H$81,2),IF(C704&lt;12,"0")))))))</f>
        <v>0</v>
      </c>
      <c r="N704" s="27"/>
      <c r="O704" s="16" t="str">
        <f>IF((C704=15),VLOOKUP(N704,'15 лет'!$I$5:$J$100,2),IF((C704=16),VLOOKUP(N704,'16 лет'!$I$5:$J$94,2),IF((C704=17),VLOOKUP(N704,'17 лет'!$I$5:$J$97,2),IF(C704&lt;15,"0"))))</f>
        <v>0</v>
      </c>
      <c r="P704" s="11"/>
      <c r="Q704" s="16">
        <f>IF((C704&lt;=7),VLOOKUP(P704,'7 лет'!$I$5:$J$79,2),IF((C704=8),VLOOKUP(P704,'8 лет'!$I$5:$J$79,2),IF((C704=9),VLOOKUP(P704,'9 лет'!$I$5:$J$79,2),IF((C704=10),VLOOKUP(P704,'10 лет'!$I$5:$J$79,2),IF((C704=11),VLOOKUP(P704,'11 лет'!$I$5:$J$79,2),IF((C704=12),VLOOKUP(P704,'12 лет'!$K$5:$L$79,2),IF((C704=13),VLOOKUP(P704,'13 лет'!$K$5:$L$79,2),IF((C704=14),VLOOKUP(P704,'14 лет'!$K$5:$L$79,2),IF((C704=15),VLOOKUP(P704,'15 лет'!$K$5:$L$79,2),IF((C704=16),VLOOKUP(P704,'16 лет'!$K$5:$L$79,2),IF((C704=17),VLOOKUP(P704,'17 лет'!$K$5:$L$79,2),)))))))))))</f>
        <v>50</v>
      </c>
      <c r="R704" s="27"/>
      <c r="S704" s="16">
        <f>IF((C704&lt;=7),VLOOKUP(R704,'7 лет'!$K$5:$L$79,2),IF((C704=8),VLOOKUP(R704,'8 лет'!$K$5:$L$79,2),IF((C704=9),VLOOKUP(R704,'9 лет'!$K$5:$L$79,2),IF((C704=10),VLOOKUP(R704,'10 лет'!$K$5:$L$79,2),IF((C704=11),VLOOKUP(R704,'11 лет'!$K$5:$L$79,2),IF((C704=12),VLOOKUP(R704,'12 лет'!$M$5:$N$79,2),IF((C704=13),VLOOKUP(R704,'13 лет'!$M$5:$N$79,2),IF((C704=14),VLOOKUP(R704,'14 лет'!$M$5:$N$79,2),IF((C704=15),VLOOKUP(R704,'15 лет'!$M$5:$N$79,2),IF((C704=16),VLOOKUP(R704,'16 лет'!$M$5:$N$79,2),IF((C704=17),VLOOKUP(R704,'17 лет'!$M$5:$N$79,2))))))))))))</f>
        <v>0</v>
      </c>
      <c r="T704" s="12">
        <f>SUM(E704+G704+I704+K704+M704+O704+Q704+S704)</f>
        <v>50</v>
      </c>
      <c r="U704" s="4">
        <f>'Личное первенство юноши'!U71</f>
        <v>28</v>
      </c>
      <c r="V704" s="109"/>
      <c r="W704" s="99"/>
      <c r="X704" t="str">
        <f>P698</f>
        <v>Субъект РФ 20</v>
      </c>
    </row>
    <row r="705" spans="1:24" ht="18.75">
      <c r="A705" s="27">
        <v>3</v>
      </c>
      <c r="B705" s="77"/>
      <c r="C705" s="27"/>
      <c r="D705" s="27"/>
      <c r="E705" s="16">
        <f>IF((C705&lt;=7),VLOOKUP(D705,'7 лет'!$A$5:$B$78,2),IF((C705=8),VLOOKUP(D705,'8 лет'!$A$5:$B$78,2),IF((C705=9),VLOOKUP(D705,'9 лет'!$A$5:$B$78,2),IF((C705=10),VLOOKUP(D705,'10 лет'!$A$5:$B$78,2),IF((C705=11),VLOOKUP(D705,'11 лет'!$A$5:$B$78,2),IF((C705=12),VLOOKUP(D705,'12 лет'!$A$5:$B$78,2),IF((C705=13),VLOOKUP(D705,'13 лет'!$A$5:$B$78,2),IF((C705=14),VLOOKUP(D705,'14 лет'!$A$5:$B$78,2),IF((C705=15),VLOOKUP(D705,'15 лет'!$A$5:$B$78,2),IF((C705=16),VLOOKUP(D705,'16 лет'!$A$5:$B$78,2),IF((C705=17),VLOOKUP(D705,'17 лет'!$A$5:$B$78,2))))))))))))</f>
        <v>0</v>
      </c>
      <c r="F705" s="27"/>
      <c r="G705" s="16">
        <f>IF((C705&lt;=7),VLOOKUP(F705,'7 лет'!$C$5:$D$79,2),IF((C705=8),VLOOKUP(F705,'8 лет'!$C$5:$D$79,2),IF((C705=9),VLOOKUP(F705,'9 лет'!$C$5:$D$79,2),IF((C705=10),VLOOKUP(F705,'10 лет'!$C$5:$D$79,2),IF((C705=11),VLOOKUP(F705,'11 лет'!$C$5:$D$79,2),IF((C705=12),VLOOKUP(F705,'12 лет'!$C$5:$D$79,2),IF((C705=13),VLOOKUP(F705,'13 лет'!$C$5:$D$79,2),IF((C705=14),VLOOKUP(F705,'14 лет'!$C$5:$D$79,2),IF((C705=15),VLOOKUP(F705,'15 лет'!$C$5:$D$79,2),IF((C705=16),VLOOKUP(F705,'16 лет'!$C$5:$D$79,2),IF((C705=17),VLOOKUP(F705,'17 лет'!$C$5:$D$79,2))))))))))))</f>
        <v>0</v>
      </c>
      <c r="H705" s="27"/>
      <c r="I705" s="16">
        <f>IF((C705&lt;=7),VLOOKUP(H705,'7 лет'!$E$5:$F$79,2),IF((C705=8),VLOOKUP(H705,'8 лет'!$E$5:$F$79,2),IF((C705=9),VLOOKUP(H705,'9 лет'!$E$5:$F$79,2),IF((C705=10),VLOOKUP(H705,'10 лет'!$E$5:$F$79,2),IF((C705=11),VLOOKUP(H705,'11 лет'!$E$5:$F$79,2),IF((C705=12),VLOOKUP(H705,'12 лет'!$E$5:$F$79,2),IF((C705=13),VLOOKUP(H705,'13 лет'!$E$5:$F$79,2),IF((C705=14),VLOOKUP(H705,'14 лет'!$E$5:$F$79,2),IF((C705=15),VLOOKUP(H705,'15 лет'!$E$5:$F$79,2),IF((C705=16),VLOOKUP(H705,'16 лет'!$E$5:$F$79,2),IF((C705=17),VLOOKUP(H705,'17 лет'!$E$5:$F$79,2))))))))))))</f>
        <v>0</v>
      </c>
      <c r="J705" s="27"/>
      <c r="K705" s="16">
        <f>IF((C705&lt;=7),VLOOKUP(J705,'7 лет'!$G$5:$H$79,2),IF((C705=8),VLOOKUP(J705,'8 лет'!$G$5:$H$79,2),IF((C705=9),VLOOKUP(J705,'9 лет'!$G$5:$H$79,2),IF((C705=10),VLOOKUP(J705,'10 лет'!$G$5:$H$79,2),IF((C705=11),VLOOKUP(J705,'11 лет'!$G$5:$H$79,2),IF((C705=12),VLOOKUP(J705,'12 лет'!$G$5:$H$79,2),IF((C705=13),VLOOKUP(J705,'13 лет'!$G$5:$H$79,2),IF((C705=14),VLOOKUP(J705,'14 лет'!$G$5:$H$79,2),IF(C705&gt;=15,"0")))))))))</f>
        <v>0</v>
      </c>
      <c r="L705" s="27"/>
      <c r="M705" s="16" t="str">
        <f>IF((C705=12),VLOOKUP(L705,'12 лет'!$I$5:$J$81,2),IF((C705=13),VLOOKUP(L705,'13 лет'!$I$5:$J$81,2),IF((C705=14),VLOOKUP(L705,'14 лет'!$I$5:$J$80,2),IF((C705=15),VLOOKUP(L705,'15 лет'!$G$5:$H$82,2),IF((C705=16),VLOOKUP(L705,'16 лет'!$G$5:$H$81,2),IF((C705=17),VLOOKUP(L705,'17 лет'!$G$5:$H$81,2),IF(C705&lt;12,"0")))))))</f>
        <v>0</v>
      </c>
      <c r="N705" s="27"/>
      <c r="O705" s="16" t="str">
        <f>IF((C705=15),VLOOKUP(N705,'15 лет'!$I$5:$J$100,2),IF((C705=16),VLOOKUP(N705,'16 лет'!$I$5:$J$94,2),IF((C705=17),VLOOKUP(N705,'17 лет'!$I$5:$J$97,2),IF(C705&lt;15,"0"))))</f>
        <v>0</v>
      </c>
      <c r="P705" s="11"/>
      <c r="Q705" s="16">
        <f>IF((C705&lt;=7),VLOOKUP(P705,'7 лет'!$I$5:$J$79,2),IF((C705=8),VLOOKUP(P705,'8 лет'!$I$5:$J$79,2),IF((C705=9),VLOOKUP(P705,'9 лет'!$I$5:$J$79,2),IF((C705=10),VLOOKUP(P705,'10 лет'!$I$5:$J$79,2),IF((C705=11),VLOOKUP(P705,'11 лет'!$I$5:$J$79,2),IF((C705=12),VLOOKUP(P705,'12 лет'!$K$5:$L$79,2),IF((C705=13),VLOOKUP(P705,'13 лет'!$K$5:$L$79,2),IF((C705=14),VLOOKUP(P705,'14 лет'!$K$5:$L$79,2),IF((C705=15),VLOOKUP(P705,'15 лет'!$K$5:$L$79,2),IF((C705=16),VLOOKUP(P705,'16 лет'!$K$5:$L$79,2),IF((C705=17),VLOOKUP(P705,'17 лет'!$K$5:$L$79,2),)))))))))))</f>
        <v>50</v>
      </c>
      <c r="R705" s="27"/>
      <c r="S705" s="16">
        <f>IF((C705&lt;=7),VLOOKUP(R705,'7 лет'!$K$5:$L$79,2),IF((C705=8),VLOOKUP(R705,'8 лет'!$K$5:$L$79,2),IF((C705=9),VLOOKUP(R705,'9 лет'!$K$5:$L$79,2),IF((C705=10),VLOOKUP(R705,'10 лет'!$K$5:$L$79,2),IF((C705=11),VLOOKUP(R705,'11 лет'!$K$5:$L$79,2),IF((C705=12),VLOOKUP(R705,'12 лет'!$M$5:$N$79,2),IF((C705=13),VLOOKUP(R705,'13 лет'!$M$5:$N$79,2),IF((C705=14),VLOOKUP(R705,'14 лет'!$M$5:$N$79,2),IF((C705=15),VLOOKUP(R705,'15 лет'!$M$5:$N$79,2),IF((C705=16),VLOOKUP(R705,'16 лет'!$M$5:$N$79,2),IF((C705=17),VLOOKUP(R705,'17 лет'!$M$5:$N$79,2))))))))))))</f>
        <v>0</v>
      </c>
      <c r="T705" s="12">
        <f>SUM(E705+G705+I705+K705+M705+O705+Q705+S705)</f>
        <v>50</v>
      </c>
      <c r="U705" s="4">
        <f>'Личное первенство юноши'!U72</f>
        <v>28</v>
      </c>
      <c r="V705" s="109"/>
      <c r="W705" s="99"/>
      <c r="X705" t="str">
        <f>P698</f>
        <v>Субъект РФ 20</v>
      </c>
    </row>
    <row r="706" spans="1:24" ht="18.75">
      <c r="A706" s="111"/>
      <c r="B706" s="112"/>
      <c r="C706" s="112"/>
      <c r="D706" s="112"/>
      <c r="E706" s="112"/>
      <c r="F706" s="112"/>
      <c r="G706" s="112"/>
      <c r="H706" s="112"/>
      <c r="I706" s="112"/>
      <c r="J706" s="112"/>
      <c r="K706" s="112"/>
      <c r="L706" s="112"/>
      <c r="M706" s="112"/>
      <c r="N706" s="112"/>
      <c r="O706" s="112"/>
      <c r="P706" s="115" t="s">
        <v>285</v>
      </c>
      <c r="Q706" s="115"/>
      <c r="R706" s="115"/>
      <c r="S706" s="116"/>
      <c r="T706" s="113">
        <f ca="1">SUMPRODUCT(LARGE($T$703:$T$705,ROW(INDIRECT("T1:T"&amp;Z17))))</f>
        <v>100</v>
      </c>
      <c r="U706" s="114"/>
      <c r="V706" s="109"/>
      <c r="W706" s="99"/>
    </row>
    <row r="707" spans="1:24" ht="24.75" customHeight="1">
      <c r="A707" s="123" t="s">
        <v>180</v>
      </c>
      <c r="B707" s="124"/>
      <c r="C707" s="124"/>
      <c r="D707" s="124"/>
      <c r="E707" s="124"/>
      <c r="F707" s="124"/>
      <c r="G707" s="124"/>
      <c r="H707" s="124"/>
      <c r="I707" s="124"/>
      <c r="J707" s="124"/>
      <c r="K707" s="124"/>
      <c r="L707" s="124"/>
      <c r="M707" s="124"/>
      <c r="N707" s="124"/>
      <c r="O707" s="124"/>
      <c r="P707" s="124"/>
      <c r="Q707" s="124"/>
      <c r="R707" s="124"/>
      <c r="S707" s="124"/>
      <c r="T707" s="124"/>
      <c r="U707" s="125"/>
      <c r="V707" s="109"/>
      <c r="W707" s="99"/>
    </row>
    <row r="708" spans="1:24" ht="18.75">
      <c r="A708" s="27">
        <v>1</v>
      </c>
      <c r="B708" s="78"/>
      <c r="C708" s="27"/>
      <c r="D708" s="27"/>
      <c r="E708" s="16">
        <f>IF((C708&lt;=7),VLOOKUP(D708,'7 лет'!$M$5:$N$78,2),IF((C708=8),VLOOKUP(D708,'8 лет'!$M$5:$N$78,2),IF((C708=9),VLOOKUP(D708,'9 лет'!$M$5:$N$78,2),IF((C708=10),VLOOKUP(D708,'10 лет'!$M$5:$N$78,2),IF((C708=11),VLOOKUP(D708,'11 лет'!$M$5:$N$78,2),IF((C708=12),VLOOKUP(D708,'12 лет'!$O$5:$P$78,2),IF((C708=13),VLOOKUP(D708,'13 лет'!$O$5:$P$78,2),IF((C708=14),VLOOKUP(D708,'14 лет'!$O$5:$P$78,2),IF((C708=15),VLOOKUP(D708,'15 лет'!$O$5:$P$78,2),IF((C708=16),VLOOKUP(D708,'16 лет'!$O$5:$P$78,2),IF((C708=17),VLOOKUP(D708,'17 лет'!$O$5:$P$78,2))))))))))))</f>
        <v>0</v>
      </c>
      <c r="F708" s="27"/>
      <c r="G708" s="16">
        <f>IF((C708&lt;=7),VLOOKUP(F708,'7 лет'!$O$5:$P$79,2),IF((C708=8),VLOOKUP(F708,'8 лет'!$O$5:$P$79,2),IF((C708=9),VLOOKUP(F708,'9 лет'!$O$5:$P$79,2),IF((C708=10),VLOOKUP(F708,'10 лет'!$O$5:$P$79,2),IF((C708=11),VLOOKUP(F708,'11 лет'!$O$5:$P$79,2),IF((C708=12),VLOOKUP(F708,'12 лет'!$Q$5:$R$79,2),IF((C708=13),VLOOKUP(F708,'13 лет'!$Q$5:$R$79,2),IF((C708=14),VLOOKUP(F708,'14 лет'!$Q$5:$R$79,2),IF((C708=15),VLOOKUP(F708,'15 лет'!$Q$5:$R$79,2),IF((C708=16),VLOOKUP(F708,'16 лет'!$Q$5:$R$79,2),IF((C708=17),VLOOKUP(F708,'17 лет'!$Q$5:$R$79,2))))))))))))</f>
        <v>0</v>
      </c>
      <c r="H708" s="27"/>
      <c r="I708" s="16">
        <f>IF((C708&lt;=7),VLOOKUP(H708,'7 лет'!$Q$5:$R$79,2),IF((C708=8),VLOOKUP(H708,'8 лет'!$Q$5:$R$79,2),IF((C708=9),VLOOKUP(H708,'9 лет'!$Q$5:$R$79,2),IF((C708=10),VLOOKUP(H708,'10 лет'!$Q$5:$R$79,2),IF((C708=11),VLOOKUP(H708,'11 лет'!$Q$5:$R$79,2),IF((C708=12),VLOOKUP(H708,'12 лет'!$S$5:$T$79,2),IF((C708=13),VLOOKUP(H708,'13 лет'!$S$5:$T$79,2),IF((C708=14),VLOOKUP(H708,'14 лет'!$S$5:$T$79,2),IF((C708=15),VLOOKUP(H708,'15 лет'!$S$5:$T$79,2),IF((C708=16),VLOOKUP(H708,'16 лет'!$S$5:$T$79,2),IF((C708=17),VLOOKUP(H708,'17 лет'!$S$5:$T$79,2))))))))))))</f>
        <v>0</v>
      </c>
      <c r="J708" s="27"/>
      <c r="K708" s="16">
        <f>IF((C708&lt;=7),VLOOKUP(J708,'7 лет'!$S$5:$T$79,2),IF((C708=8),VLOOKUP(J708,'8 лет'!$S$5:$T$79,2),IF((C708=9),VLOOKUP(J708,'9 лет'!$S$5:$T$79,2),IF((C708=10),VLOOKUP(J708,'10 лет'!$S$5:$T$79,2),IF((C708=11),VLOOKUP(J708,'11 лет'!$S$5:$T$79,2),IF((C708=12),VLOOKUP(J708,'12 лет'!$U$5:$V$79,2),IF((C708=13),VLOOKUP(J708,'13 лет'!$U$5:$V$79,2),IF((C708=14),VLOOKUP(J708,'14 лет'!$U$5:$V$79,2),IF(C708&gt;=15,"0")))))))))</f>
        <v>0</v>
      </c>
      <c r="L708" s="27"/>
      <c r="M708" s="16" t="str">
        <f>IF((C708=12),VLOOKUP(L708,'12 лет'!$W$5:$X$85,2),IF((C708=13),VLOOKUP(L708,'13 лет'!$W$5:$X$84,2),IF((C708=14),VLOOKUP(L708,'14 лет'!$W$5:$X$82,2),IF((C708=15),VLOOKUP(L708,'15 лет'!$U$5:$V$82,2),IF((C708=16),VLOOKUP(L708,'16 лет'!$U$5:$V$78,2),IF((C708=17),VLOOKUP(L708,'17 лет'!$U$5:$V$78,2),IF(C708&lt;12,"0")))))))</f>
        <v>0</v>
      </c>
      <c r="N708" s="27"/>
      <c r="O708" s="16" t="str">
        <f>IF((C708=15),VLOOKUP(N708,'15 лет'!$W$5:$X$115,2),IF((C708=16),VLOOKUP(N708,'16 лет'!$W$5:$X$113,2),IF((C708=17),VLOOKUP(N708,'17 лет'!$W$5:$X$113,2),IF(C708&lt;15,"0"))))</f>
        <v>0</v>
      </c>
      <c r="P708" s="11"/>
      <c r="Q708" s="16">
        <f>IF((C708&lt;=7),VLOOKUP(P708,'7 лет'!$U$5:$V$79,2),IF((C708=8),VLOOKUP(P708,'8 лет'!$U$5:$V$79,2),IF((C708=9),VLOOKUP(P708,'9 лет'!$U$5:$V$79,2),IF((C708=10),VLOOKUP(P708,'10 лет'!$U$5:$V$79,2),IF((C708=11),VLOOKUP(P708,'11 лет'!$U$5:$V$79,2),IF((C708=12),VLOOKUP(P708,'12 лет'!$Y$5:$Z$79,2),IF((C708=13),VLOOKUP(P708,'13 лет'!$Y$5:$Z$79,2),IF((C708=14),VLOOKUP(P708,'14 лет'!$Y$5:$Z$79,2),IF((C708=15),VLOOKUP(P708,'15 лет'!$Y$5:$Z$79,2),IF((C708=16),VLOOKUP(P708,'16 лет'!$Y$5:$Z$79,2),IF((C708=17),VLOOKUP(P708,'17 лет'!$Y$5:$Z$79,2))))))))))))</f>
        <v>35</v>
      </c>
      <c r="R708" s="27"/>
      <c r="S708" s="16">
        <f>IF((C708&lt;=7),VLOOKUP(R708,'7 лет'!$W$5:$X$79,2),IF((C708=8),VLOOKUP(R708,'8 лет'!$W$5:$X$79,2),IF((C708=9),VLOOKUP(R708,'9 лет'!$W$5:$X$79,2),IF((C708=10),VLOOKUP(R708,'10 лет'!$W$5:$X$79,2),IF((C708=11),VLOOKUP(R708,'11 лет'!$W$5:$X$79,2),IF((C708=12),VLOOKUP(R708,'12 лет'!$AA$5:$AB$79,2),IF((C708=13),VLOOKUP(R708,'13 лет'!$AA$5:$AB$79,2),IF((C708=14),VLOOKUP(R708,'14 лет'!$AA$5:$AB$79,2),IF((C708=15),VLOOKUP(R708,'15 лет'!$AA$5:$AB$79,2),IF((C708=16),VLOOKUP(R708,'16 лет'!$AA$5:$AB$79,2),IF((C708=17),VLOOKUP(R708,'17 лет'!$AA$5:$AB$79,2))))))))))))</f>
        <v>0</v>
      </c>
      <c r="T708" s="13">
        <f>SUM(E708+G708+I708+K708+M708+O708+Q708+S708)</f>
        <v>35</v>
      </c>
      <c r="U708" s="4">
        <f>'Личное первенство девушки'!U70</f>
        <v>28</v>
      </c>
      <c r="V708" s="109"/>
      <c r="W708" s="99"/>
      <c r="X708" t="str">
        <f>P698</f>
        <v>Субъект РФ 20</v>
      </c>
    </row>
    <row r="709" spans="1:24" ht="18.75">
      <c r="A709" s="27">
        <v>2</v>
      </c>
      <c r="B709" s="78"/>
      <c r="C709" s="27"/>
      <c r="D709" s="27"/>
      <c r="E709" s="16">
        <f>IF((C709&lt;=7),VLOOKUP(D709,'7 лет'!$M$5:$N$78,2),IF((C709=8),VLOOKUP(D709,'8 лет'!$M$5:$N$78,2),IF((C709=9),VLOOKUP(D709,'9 лет'!$M$5:$N$78,2),IF((C709=10),VLOOKUP(D709,'10 лет'!$M$5:$N$78,2),IF((C709=11),VLOOKUP(D709,'11 лет'!$M$5:$N$78,2),IF((C709=12),VLOOKUP(D709,'12 лет'!$O$5:$P$78,2),IF((C709=13),VLOOKUP(D709,'13 лет'!$O$5:$P$78,2),IF((C709=14),VLOOKUP(D709,'14 лет'!$O$5:$P$78,2),IF((C709=15),VLOOKUP(D709,'15 лет'!$O$5:$P$78,2),IF((C709=16),VLOOKUP(D709,'16 лет'!$O$5:$P$78,2),IF((C709=17),VLOOKUP(D709,'17 лет'!$O$5:$P$78,2))))))))))))</f>
        <v>0</v>
      </c>
      <c r="F709" s="27"/>
      <c r="G709" s="16">
        <f>IF((C709&lt;=7),VLOOKUP(F709,'7 лет'!$O$5:$P$79,2),IF((C709=8),VLOOKUP(F709,'8 лет'!$O$5:$P$79,2),IF((C709=9),VLOOKUP(F709,'9 лет'!$O$5:$P$79,2),IF((C709=10),VLOOKUP(F709,'10 лет'!$O$5:$P$79,2),IF((C709=11),VLOOKUP(F709,'11 лет'!$O$5:$P$79,2),IF((C709=12),VLOOKUP(F709,'12 лет'!$Q$5:$R$79,2),IF((C709=13),VLOOKUP(F709,'13 лет'!$Q$5:$R$79,2),IF((C709=14),VLOOKUP(F709,'14 лет'!$Q$5:$R$79,2),IF((C709=15),VLOOKUP(F709,'15 лет'!$Q$5:$R$79,2),IF((C709=16),VLOOKUP(F709,'16 лет'!$Q$5:$R$79,2),IF((C709=17),VLOOKUP(F709,'17 лет'!$Q$5:$R$79,2))))))))))))</f>
        <v>0</v>
      </c>
      <c r="H709" s="27"/>
      <c r="I709" s="16">
        <f>IF((C709&lt;=7),VLOOKUP(H709,'7 лет'!$Q$5:$R$79,2),IF((C709=8),VLOOKUP(H709,'8 лет'!$Q$5:$R$79,2),IF((C709=9),VLOOKUP(H709,'9 лет'!$Q$5:$R$79,2),IF((C709=10),VLOOKUP(H709,'10 лет'!$Q$5:$R$79,2),IF((C709=11),VLOOKUP(H709,'11 лет'!$Q$5:$R$79,2),IF((C709=12),VLOOKUP(H709,'12 лет'!$S$5:$T$79,2),IF((C709=13),VLOOKUP(H709,'13 лет'!$S$5:$T$79,2),IF((C709=14),VLOOKUP(H709,'14 лет'!$S$5:$T$79,2),IF((C709=15),VLOOKUP(H709,'15 лет'!$S$5:$T$79,2),IF((C709=16),VLOOKUP(H709,'16 лет'!$S$5:$T$79,2),IF((C709=17),VLOOKUP(H709,'17 лет'!$S$5:$T$79,2))))))))))))</f>
        <v>0</v>
      </c>
      <c r="J709" s="27"/>
      <c r="K709" s="16">
        <f>IF((C709&lt;=7),VLOOKUP(J709,'7 лет'!$S$5:$T$79,2),IF((C709=8),VLOOKUP(J709,'8 лет'!$S$5:$T$79,2),IF((C709=9),VLOOKUP(J709,'9 лет'!$S$5:$T$79,2),IF((C709=10),VLOOKUP(J709,'10 лет'!$S$5:$T$79,2),IF((C709=11),VLOOKUP(J709,'11 лет'!$S$5:$T$79,2),IF((C709=12),VLOOKUP(J709,'12 лет'!$U$5:$V$79,2),IF((C709=13),VLOOKUP(J709,'13 лет'!$U$5:$V$79,2),IF((C709=14),VLOOKUP(J709,'14 лет'!$U$5:$V$79,2),IF(C709&gt;=15,"0")))))))))</f>
        <v>0</v>
      </c>
      <c r="L709" s="27"/>
      <c r="M709" s="16" t="str">
        <f>IF((C709=12),VLOOKUP(L709,'12 лет'!$W$5:$X$85,2),IF((C709=13),VLOOKUP(L709,'13 лет'!$W$5:$X$84,2),IF((C709=14),VLOOKUP(L709,'14 лет'!$W$5:$X$82,2),IF((C709=15),VLOOKUP(L709,'15 лет'!$U$5:$V$82,2),IF((C709=16),VLOOKUP(L709,'16 лет'!$U$5:$V$78,2),IF((C709=17),VLOOKUP(L709,'17 лет'!$U$5:$V$78,2),IF(C709&lt;12,"0")))))))</f>
        <v>0</v>
      </c>
      <c r="N709" s="27"/>
      <c r="O709" s="16" t="str">
        <f>IF((C709=15),VLOOKUP(N709,'15 лет'!$W$5:$X$115,2),IF((C709=16),VLOOKUP(N709,'16 лет'!$W$5:$X$113,2),IF((C709=17),VLOOKUP(N709,'17 лет'!$W$5:$X$113,2),IF(C709&lt;15,"0"))))</f>
        <v>0</v>
      </c>
      <c r="P709" s="11"/>
      <c r="Q709" s="16">
        <f>IF((C709&lt;=7),VLOOKUP(P709,'7 лет'!$U$5:$V$79,2),IF((C709=8),VLOOKUP(P709,'8 лет'!$U$5:$V$79,2),IF((C709=9),VLOOKUP(P709,'9 лет'!$U$5:$V$79,2),IF((C709=10),VLOOKUP(P709,'10 лет'!$U$5:$V$79,2),IF((C709=11),VLOOKUP(P709,'11 лет'!$U$5:$V$79,2),IF((C709=12),VLOOKUP(P709,'12 лет'!$Y$5:$Z$79,2),IF((C709=13),VLOOKUP(P709,'13 лет'!$Y$5:$Z$79,2),IF((C709=14),VLOOKUP(P709,'14 лет'!$Y$5:$Z$79,2),IF((C709=15),VLOOKUP(P709,'15 лет'!$Y$5:$Z$79,2),IF((C709=16),VLOOKUP(P709,'16 лет'!$Y$5:$Z$79,2),IF((C709=17),VLOOKUP(P709,'17 лет'!$Y$5:$Z$79,2))))))))))))</f>
        <v>35</v>
      </c>
      <c r="R709" s="27"/>
      <c r="S709" s="16">
        <f>IF((C709&lt;=7),VLOOKUP(R709,'7 лет'!$W$5:$X$79,2),IF((C709=8),VLOOKUP(R709,'8 лет'!$W$5:$X$79,2),IF((C709=9),VLOOKUP(R709,'9 лет'!$W$5:$X$79,2),IF((C709=10),VLOOKUP(R709,'10 лет'!$W$5:$X$79,2),IF((C709=11),VLOOKUP(R709,'11 лет'!$W$5:$X$79,2),IF((C709=12),VLOOKUP(R709,'12 лет'!$AA$5:$AB$79,2),IF((C709=13),VLOOKUP(R709,'13 лет'!$AA$5:$AB$79,2),IF((C709=14),VLOOKUP(R709,'14 лет'!$AA$5:$AB$79,2),IF((C709=15),VLOOKUP(R709,'15 лет'!$AA$5:$AB$79,2),IF((C709=16),VLOOKUP(R709,'16 лет'!$AA$5:$AB$79,2),IF((C709=17),VLOOKUP(R709,'17 лет'!$AA$5:$AB$79,2))))))))))))</f>
        <v>0</v>
      </c>
      <c r="T709" s="13">
        <f>SUM(E709+G709+I709+K709+M709+O709+Q709+S709)</f>
        <v>35</v>
      </c>
      <c r="U709" s="4">
        <f>'Личное первенство девушки'!U71</f>
        <v>28</v>
      </c>
      <c r="V709" s="109"/>
      <c r="W709" s="99"/>
      <c r="X709" t="str">
        <f>P698</f>
        <v>Субъект РФ 20</v>
      </c>
    </row>
    <row r="710" spans="1:24" ht="18.75">
      <c r="A710" s="27">
        <v>3</v>
      </c>
      <c r="B710" s="78"/>
      <c r="C710" s="27"/>
      <c r="D710" s="27"/>
      <c r="E710" s="16">
        <f>IF((C710&lt;=7),VLOOKUP(D710,'7 лет'!$M$5:$N$78,2),IF((C710=8),VLOOKUP(D710,'8 лет'!$M$5:$N$78,2),IF((C710=9),VLOOKUP(D710,'9 лет'!$M$5:$N$78,2),IF((C710=10),VLOOKUP(D710,'10 лет'!$M$5:$N$78,2),IF((C710=11),VLOOKUP(D710,'11 лет'!$M$5:$N$78,2),IF((C710=12),VLOOKUP(D710,'12 лет'!$O$5:$P$78,2),IF((C710=13),VLOOKUP(D710,'13 лет'!$O$5:$P$78,2),IF((C710=14),VLOOKUP(D710,'14 лет'!$O$5:$P$78,2),IF((C710=15),VLOOKUP(D710,'15 лет'!$O$5:$P$78,2),IF((C710=16),VLOOKUP(D710,'16 лет'!$O$5:$P$78,2),IF((C710=17),VLOOKUP(D710,'17 лет'!$O$5:$P$78,2))))))))))))</f>
        <v>0</v>
      </c>
      <c r="F710" s="27"/>
      <c r="G710" s="16">
        <f>IF((C710&lt;=7),VLOOKUP(F710,'7 лет'!$O$5:$P$79,2),IF((C710=8),VLOOKUP(F710,'8 лет'!$O$5:$P$79,2),IF((C710=9),VLOOKUP(F710,'9 лет'!$O$5:$P$79,2),IF((C710=10),VLOOKUP(F710,'10 лет'!$O$5:$P$79,2),IF((C710=11),VLOOKUP(F710,'11 лет'!$O$5:$P$79,2),IF((C710=12),VLOOKUP(F710,'12 лет'!$Q$5:$R$79,2),IF((C710=13),VLOOKUP(F710,'13 лет'!$Q$5:$R$79,2),IF((C710=14),VLOOKUP(F710,'14 лет'!$Q$5:$R$79,2),IF((C710=15),VLOOKUP(F710,'15 лет'!$Q$5:$R$79,2),IF((C710=16),VLOOKUP(F710,'16 лет'!$Q$5:$R$79,2),IF((C710=17),VLOOKUP(F710,'17 лет'!$Q$5:$R$79,2))))))))))))</f>
        <v>0</v>
      </c>
      <c r="H710" s="27"/>
      <c r="I710" s="16">
        <f>IF((C710&lt;=7),VLOOKUP(H710,'7 лет'!$Q$5:$R$79,2),IF((C710=8),VLOOKUP(H710,'8 лет'!$Q$5:$R$79,2),IF((C710=9),VLOOKUP(H710,'9 лет'!$Q$5:$R$79,2),IF((C710=10),VLOOKUP(H710,'10 лет'!$Q$5:$R$79,2),IF((C710=11),VLOOKUP(H710,'11 лет'!$Q$5:$R$79,2),IF((C710=12),VLOOKUP(H710,'12 лет'!$S$5:$T$79,2),IF((C710=13),VLOOKUP(H710,'13 лет'!$S$5:$T$79,2),IF((C710=14),VLOOKUP(H710,'14 лет'!$S$5:$T$79,2),IF((C710=15),VLOOKUP(H710,'15 лет'!$S$5:$T$79,2),IF((C710=16),VLOOKUP(H710,'16 лет'!$S$5:$T$79,2),IF((C710=17),VLOOKUP(H710,'17 лет'!$S$5:$T$79,2))))))))))))</f>
        <v>0</v>
      </c>
      <c r="J710" s="27"/>
      <c r="K710" s="16">
        <f>IF((C710&lt;=7),VLOOKUP(J710,'7 лет'!$S$5:$T$79,2),IF((C710=8),VLOOKUP(J710,'8 лет'!$S$5:$T$79,2),IF((C710=9),VLOOKUP(J710,'9 лет'!$S$5:$T$79,2),IF((C710=10),VLOOKUP(J710,'10 лет'!$S$5:$T$79,2),IF((C710=11),VLOOKUP(J710,'11 лет'!$S$5:$T$79,2),IF((C710=12),VLOOKUP(J710,'12 лет'!$U$5:$V$79,2),IF((C710=13),VLOOKUP(J710,'13 лет'!$U$5:$V$79,2),IF((C710=14),VLOOKUP(J710,'14 лет'!$U$5:$V$79,2),IF(C710&gt;=15,"0")))))))))</f>
        <v>0</v>
      </c>
      <c r="L710" s="27"/>
      <c r="M710" s="16" t="str">
        <f>IF((C710=12),VLOOKUP(L710,'12 лет'!$W$5:$X$85,2),IF((C710=13),VLOOKUP(L710,'13 лет'!$W$5:$X$84,2),IF((C710=14),VLOOKUP(L710,'14 лет'!$W$5:$X$82,2),IF((C710=15),VLOOKUP(L710,'15 лет'!$U$5:$V$82,2),IF((C710=16),VLOOKUP(L710,'16 лет'!$U$5:$V$78,2),IF((C710=17),VLOOKUP(L710,'17 лет'!$U$5:$V$78,2),IF(C710&lt;12,"0")))))))</f>
        <v>0</v>
      </c>
      <c r="N710" s="27"/>
      <c r="O710" s="16" t="str">
        <f>IF((C710=15),VLOOKUP(N710,'15 лет'!$W$5:$X$115,2),IF((C710=16),VLOOKUP(N710,'16 лет'!$W$5:$X$113,2),IF((C710=17),VLOOKUP(N710,'17 лет'!$W$5:$X$113,2),IF(C710&lt;15,"0"))))</f>
        <v>0</v>
      </c>
      <c r="P710" s="11"/>
      <c r="Q710" s="16">
        <f>IF((C710&lt;=7),VLOOKUP(P710,'7 лет'!$U$5:$V$79,2),IF((C710=8),VLOOKUP(P710,'8 лет'!$U$5:$V$79,2),IF((C710=9),VLOOKUP(P710,'9 лет'!$U$5:$V$79,2),IF((C710=10),VLOOKUP(P710,'10 лет'!$U$5:$V$79,2),IF((C710=11),VLOOKUP(P710,'11 лет'!$U$5:$V$79,2),IF((C710=12),VLOOKUP(P710,'12 лет'!$Y$5:$Z$79,2),IF((C710=13),VLOOKUP(P710,'13 лет'!$Y$5:$Z$79,2),IF((C710=14),VLOOKUP(P710,'14 лет'!$Y$5:$Z$79,2),IF((C710=15),VLOOKUP(P710,'15 лет'!$Y$5:$Z$79,2),IF((C710=16),VLOOKUP(P710,'16 лет'!$Y$5:$Z$79,2),IF((C710=17),VLOOKUP(P710,'17 лет'!$Y$5:$Z$79,2))))))))))))</f>
        <v>35</v>
      </c>
      <c r="R710" s="27"/>
      <c r="S710" s="16">
        <f>IF((C710&lt;=7),VLOOKUP(R710,'7 лет'!$W$5:$X$79,2),IF((C710=8),VLOOKUP(R710,'8 лет'!$W$5:$X$79,2),IF((C710=9),VLOOKUP(R710,'9 лет'!$W$5:$X$79,2),IF((C710=10),VLOOKUP(R710,'10 лет'!$W$5:$X$79,2),IF((C710=11),VLOOKUP(R710,'11 лет'!$W$5:$X$79,2),IF((C710=12),VLOOKUP(R710,'12 лет'!$AA$5:$AB$79,2),IF((C710=13),VLOOKUP(R710,'13 лет'!$AA$5:$AB$79,2),IF((C710=14),VLOOKUP(R710,'14 лет'!$AA$5:$AB$79,2),IF((C710=15),VLOOKUP(R710,'15 лет'!$AA$5:$AB$79,2),IF((C710=16),VLOOKUP(R710,'16 лет'!$AA$5:$AB$79,2),IF((C710=17),VLOOKUP(R710,'17 лет'!$AA$5:$AB$79,2))))))))))))</f>
        <v>0</v>
      </c>
      <c r="T710" s="13">
        <f>SUM(E710+G710+I710+K710+M710+O710+Q710+S710)</f>
        <v>35</v>
      </c>
      <c r="U710" s="4">
        <f>'Личное первенство девушки'!U72</f>
        <v>28</v>
      </c>
      <c r="V710" s="109"/>
      <c r="W710" s="99"/>
      <c r="X710" t="str">
        <f>P698</f>
        <v>Субъект РФ 20</v>
      </c>
    </row>
    <row r="711" spans="1:24" ht="18.75">
      <c r="A711" s="111"/>
      <c r="B711" s="112"/>
      <c r="C711" s="112"/>
      <c r="D711" s="112"/>
      <c r="E711" s="112"/>
      <c r="F711" s="112"/>
      <c r="G711" s="112"/>
      <c r="H711" s="112"/>
      <c r="I711" s="112"/>
      <c r="J711" s="112"/>
      <c r="K711" s="112"/>
      <c r="L711" s="112"/>
      <c r="M711" s="112"/>
      <c r="N711" s="112"/>
      <c r="O711" s="112"/>
      <c r="P711" s="115" t="s">
        <v>286</v>
      </c>
      <c r="Q711" s="115"/>
      <c r="R711" s="115"/>
      <c r="S711" s="116"/>
      <c r="T711" s="113">
        <f ca="1">SUMPRODUCT(LARGE($T$708:$T$710,ROW(INDIRECT("T1:T"&amp;Z17))))</f>
        <v>70</v>
      </c>
      <c r="U711" s="114"/>
      <c r="V711" s="109"/>
      <c r="W711" s="99"/>
    </row>
    <row r="712" spans="1:24" ht="30" customHeight="1">
      <c r="A712" s="119"/>
      <c r="B712" s="120"/>
      <c r="C712" s="120"/>
      <c r="D712" s="120"/>
      <c r="E712" s="120"/>
      <c r="F712" s="120"/>
      <c r="G712" s="120"/>
      <c r="H712" s="120"/>
      <c r="I712" s="120"/>
      <c r="J712" s="120"/>
      <c r="K712" s="120"/>
      <c r="L712" s="120"/>
      <c r="M712" s="120"/>
      <c r="N712" s="120"/>
      <c r="O712" s="120"/>
      <c r="P712" s="118" t="s">
        <v>287</v>
      </c>
      <c r="Q712" s="118"/>
      <c r="R712" s="118"/>
      <c r="S712" s="118"/>
      <c r="T712" s="130">
        <f ca="1">SUM(T706+T711)</f>
        <v>170</v>
      </c>
      <c r="U712" s="131"/>
      <c r="V712" s="110"/>
      <c r="W712" s="100"/>
    </row>
    <row r="713" spans="1:24">
      <c r="A713" s="14"/>
      <c r="B713" s="14"/>
      <c r="C713" s="14"/>
      <c r="D713" s="14"/>
      <c r="E713" s="14"/>
      <c r="F713" s="14"/>
      <c r="G713" s="14"/>
      <c r="H713" s="14"/>
      <c r="I713" s="14"/>
      <c r="J713" s="14"/>
      <c r="K713" s="14"/>
      <c r="L713" s="14"/>
      <c r="M713" s="14"/>
      <c r="N713" s="14"/>
      <c r="O713" s="14"/>
      <c r="P713" s="14"/>
      <c r="Q713" s="14"/>
      <c r="R713" s="14"/>
      <c r="S713" s="14"/>
      <c r="T713" s="14"/>
    </row>
    <row r="714" spans="1:24">
      <c r="A714" s="15"/>
      <c r="C714" s="15"/>
      <c r="D714" s="15"/>
      <c r="E714" s="15"/>
      <c r="F714" s="15"/>
      <c r="G714" s="15"/>
      <c r="H714" s="15"/>
      <c r="I714" s="15"/>
      <c r="J714" s="15"/>
      <c r="K714" s="14"/>
      <c r="L714" s="14"/>
      <c r="M714" s="15"/>
      <c r="N714" s="15"/>
      <c r="O714" s="15"/>
      <c r="P714" s="15"/>
      <c r="Q714" s="15"/>
      <c r="R714" s="15"/>
      <c r="S714" s="15"/>
      <c r="T714" s="15"/>
    </row>
    <row r="715" spans="1:24">
      <c r="A715" s="15"/>
      <c r="C715" s="15"/>
      <c r="D715" s="15"/>
      <c r="E715" s="15"/>
      <c r="F715" s="15"/>
      <c r="G715" s="15"/>
      <c r="H715" s="15"/>
      <c r="I715" s="15"/>
      <c r="J715" s="15"/>
      <c r="K715" s="14"/>
      <c r="L715" s="14"/>
      <c r="M715" s="15"/>
      <c r="N715" s="15"/>
      <c r="O715" s="15"/>
      <c r="P715" s="15"/>
      <c r="Q715" s="15"/>
      <c r="R715" s="15"/>
      <c r="S715" s="15"/>
      <c r="T715" s="15"/>
    </row>
    <row r="716" spans="1:24" ht="16.5">
      <c r="A716" s="14"/>
      <c r="B716" s="79" t="s">
        <v>181</v>
      </c>
      <c r="C716" s="14"/>
      <c r="D716" s="14"/>
      <c r="E716" s="14"/>
      <c r="F716" s="14"/>
      <c r="G716" s="14"/>
      <c r="H716" s="14"/>
      <c r="I716" s="14"/>
      <c r="J716" s="14"/>
      <c r="K716" s="14"/>
      <c r="L716" s="14"/>
      <c r="M716" s="14"/>
      <c r="N716" s="14"/>
      <c r="O716" s="14"/>
      <c r="P716" s="14"/>
      <c r="Q716" s="14"/>
      <c r="R716" s="14"/>
      <c r="S716" s="14"/>
      <c r="T716" s="14"/>
    </row>
    <row r="717" spans="1:24">
      <c r="A717" s="14"/>
      <c r="B717" s="15"/>
      <c r="C717" s="15"/>
      <c r="D717" s="14"/>
      <c r="E717" s="14"/>
      <c r="F717" s="14"/>
      <c r="G717" s="14"/>
      <c r="H717" s="14"/>
      <c r="I717" s="14"/>
      <c r="J717" s="14"/>
      <c r="K717" s="14"/>
      <c r="L717" s="14"/>
      <c r="M717" s="14"/>
      <c r="N717" s="14"/>
      <c r="O717" s="14"/>
      <c r="P717" s="14"/>
      <c r="Q717" s="14"/>
      <c r="R717" s="14"/>
      <c r="S717" s="14"/>
      <c r="T717" s="14"/>
    </row>
    <row r="718" spans="1:24">
      <c r="A718" s="14"/>
      <c r="B718" s="14"/>
      <c r="C718" s="15"/>
      <c r="D718" s="14"/>
      <c r="E718" s="14"/>
      <c r="F718" s="14"/>
      <c r="G718" s="14"/>
      <c r="H718" s="14"/>
      <c r="I718" s="14"/>
      <c r="J718" s="14"/>
      <c r="K718" s="14"/>
      <c r="L718" s="14"/>
      <c r="M718" s="14"/>
      <c r="N718" s="14"/>
      <c r="O718" s="14"/>
      <c r="P718" s="14"/>
      <c r="Q718" s="14"/>
      <c r="R718" s="14"/>
      <c r="S718" s="14"/>
      <c r="T718" s="14"/>
    </row>
    <row r="719" spans="1:24" ht="16.5">
      <c r="A719" s="14"/>
      <c r="B719" s="79" t="s">
        <v>182</v>
      </c>
      <c r="C719" s="15"/>
      <c r="D719" s="14"/>
      <c r="E719" s="14"/>
      <c r="F719" s="14"/>
      <c r="G719" s="14"/>
      <c r="H719" s="14"/>
      <c r="I719" s="14"/>
      <c r="J719" s="14"/>
      <c r="K719" s="14"/>
      <c r="L719" s="14"/>
      <c r="M719" s="14"/>
      <c r="N719" s="14"/>
      <c r="O719" s="14"/>
      <c r="P719" s="14"/>
      <c r="Q719" s="14"/>
      <c r="R719" s="14"/>
      <c r="S719" s="14"/>
      <c r="T719" s="14"/>
    </row>
    <row r="721" spans="1:23" ht="18.75">
      <c r="A721" s="102" t="s">
        <v>991</v>
      </c>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row>
    <row r="722" spans="1:23" ht="18.75">
      <c r="A722" s="102" t="s">
        <v>990</v>
      </c>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row>
    <row r="724" spans="1:23">
      <c r="A724" s="103" t="s">
        <v>169</v>
      </c>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row>
    <row r="725" spans="1:23">
      <c r="A725" s="43"/>
      <c r="B725" s="43"/>
      <c r="C725" s="43"/>
      <c r="D725" s="43"/>
      <c r="E725" s="43"/>
      <c r="F725" s="43"/>
      <c r="G725" s="43"/>
      <c r="H725" s="43"/>
      <c r="I725" s="43"/>
      <c r="J725" s="43"/>
      <c r="K725" s="43"/>
      <c r="L725" s="43"/>
      <c r="M725" s="43"/>
      <c r="N725" s="43"/>
      <c r="O725" s="43"/>
      <c r="P725" s="43"/>
      <c r="Q725" s="43"/>
      <c r="R725" s="43"/>
      <c r="S725" s="43"/>
      <c r="T725" s="43"/>
      <c r="U725" s="43"/>
      <c r="V725" s="43"/>
      <c r="W725" s="43"/>
    </row>
    <row r="726" spans="1:23" ht="18.75">
      <c r="A726" s="104" t="s">
        <v>1005</v>
      </c>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row>
    <row r="727" spans="1:23" ht="18.75">
      <c r="A727" s="104" t="s">
        <v>989</v>
      </c>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row>
    <row r="728" spans="1:23" ht="18.75">
      <c r="A728" s="105" t="s">
        <v>1058</v>
      </c>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row>
    <row r="729" spans="1:23" ht="18.75">
      <c r="A729" s="50"/>
      <c r="B729" s="50"/>
      <c r="C729" s="50"/>
      <c r="D729" s="50"/>
      <c r="E729" s="50"/>
      <c r="F729" s="50"/>
      <c r="G729" s="50"/>
      <c r="H729" s="50"/>
      <c r="I729" s="50"/>
      <c r="J729" s="50"/>
      <c r="K729" s="50"/>
      <c r="L729" s="50"/>
      <c r="M729" s="50"/>
      <c r="N729" s="50"/>
      <c r="O729" s="50"/>
      <c r="P729" s="50"/>
      <c r="Q729" s="50"/>
      <c r="R729" s="50"/>
      <c r="S729" s="50"/>
      <c r="T729" s="50"/>
      <c r="U729" s="50"/>
      <c r="V729" s="50"/>
    </row>
    <row r="730" spans="1:23">
      <c r="A730" s="10"/>
      <c r="B730" s="10"/>
      <c r="C730" s="10"/>
      <c r="D730" s="10"/>
      <c r="E730" s="10"/>
      <c r="F730" s="10"/>
      <c r="G730" s="10"/>
      <c r="H730" s="10"/>
      <c r="I730" s="10"/>
      <c r="J730" s="10"/>
      <c r="K730" s="10"/>
      <c r="L730" s="10"/>
      <c r="M730" s="10"/>
      <c r="N730" s="10"/>
      <c r="O730" s="10"/>
      <c r="P730" s="10"/>
      <c r="Q730" s="10"/>
      <c r="R730" s="10"/>
      <c r="S730" s="10"/>
      <c r="T730" s="10"/>
    </row>
    <row r="731" spans="1:23" ht="18.75">
      <c r="A731" s="106" t="s">
        <v>992</v>
      </c>
      <c r="B731" s="106"/>
      <c r="C731" s="47"/>
      <c r="D731" s="47"/>
      <c r="E731" s="47"/>
      <c r="F731" s="47"/>
      <c r="G731" s="47"/>
      <c r="H731" s="47"/>
      <c r="I731" s="47"/>
      <c r="J731" s="47"/>
      <c r="K731" s="47"/>
      <c r="L731" s="47"/>
      <c r="M731" s="47"/>
      <c r="N731" s="47"/>
      <c r="O731" s="47"/>
      <c r="P731" s="47"/>
      <c r="Q731" s="47"/>
      <c r="R731" s="47"/>
      <c r="S731" s="47"/>
      <c r="T731" s="47"/>
    </row>
    <row r="732" spans="1:23" ht="18.75">
      <c r="A732" s="106" t="s">
        <v>993</v>
      </c>
      <c r="B732" s="106"/>
      <c r="C732" s="42"/>
      <c r="D732" s="42"/>
      <c r="E732" s="42"/>
      <c r="F732" s="42"/>
      <c r="G732" s="42"/>
      <c r="H732" s="42"/>
      <c r="I732" s="42"/>
      <c r="J732" s="42"/>
      <c r="K732" s="42"/>
      <c r="L732" s="42"/>
      <c r="M732" s="42"/>
      <c r="N732" s="42"/>
      <c r="O732" s="42"/>
      <c r="P732" s="42"/>
      <c r="Q732" s="42"/>
      <c r="R732" s="42"/>
      <c r="S732" s="42"/>
      <c r="T732" s="42"/>
    </row>
    <row r="733" spans="1:23" ht="18.75">
      <c r="A733" s="106"/>
      <c r="B733" s="106"/>
      <c r="D733" s="47"/>
      <c r="E733" s="47"/>
      <c r="F733" s="47"/>
      <c r="G733" s="47"/>
      <c r="H733" s="47"/>
      <c r="I733" s="47"/>
      <c r="J733" s="47"/>
      <c r="K733" s="47"/>
      <c r="L733" s="47"/>
      <c r="M733" s="47"/>
      <c r="N733" s="47"/>
      <c r="O733" s="47"/>
      <c r="P733" s="47"/>
      <c r="Q733" s="47"/>
      <c r="R733" s="47"/>
      <c r="S733" s="47"/>
      <c r="T733" s="47"/>
    </row>
    <row r="734" spans="1:23" ht="18.75">
      <c r="A734" s="107" t="s">
        <v>201</v>
      </c>
      <c r="B734" s="107"/>
      <c r="C734" s="107"/>
      <c r="D734" s="107"/>
      <c r="E734" s="107"/>
      <c r="F734" s="107"/>
      <c r="G734" s="107"/>
      <c r="H734" s="107"/>
      <c r="I734" s="107"/>
      <c r="J734" s="107"/>
      <c r="K734" s="107"/>
      <c r="L734" s="107"/>
      <c r="M734" s="107"/>
      <c r="N734" s="107"/>
      <c r="O734" s="107"/>
      <c r="P734" s="129" t="s">
        <v>305</v>
      </c>
      <c r="Q734" s="129"/>
      <c r="R734" s="129"/>
      <c r="S734" s="129"/>
      <c r="T734" s="129"/>
      <c r="U734" s="129"/>
      <c r="V734" s="129"/>
    </row>
    <row r="735" spans="1:23">
      <c r="A735" s="28"/>
      <c r="B735" s="28"/>
      <c r="C735" s="28"/>
      <c r="D735" s="28"/>
      <c r="E735" s="28"/>
      <c r="F735" s="28"/>
      <c r="G735" s="28"/>
      <c r="H735" s="28"/>
      <c r="I735" s="28"/>
      <c r="J735" s="28"/>
      <c r="K735" s="28"/>
      <c r="L735" s="28"/>
      <c r="M735" s="28"/>
      <c r="N735" s="28"/>
      <c r="O735" s="28"/>
      <c r="P735" s="28"/>
      <c r="Q735" s="28"/>
      <c r="R735" s="28"/>
      <c r="S735" s="28"/>
      <c r="T735" s="28"/>
    </row>
    <row r="736" spans="1:23" ht="24.75" customHeight="1">
      <c r="A736" s="117" t="s">
        <v>170</v>
      </c>
      <c r="B736" s="117"/>
      <c r="C736" s="117"/>
      <c r="D736" s="117"/>
      <c r="E736" s="117"/>
      <c r="F736" s="117"/>
      <c r="G736" s="117"/>
      <c r="H736" s="117"/>
      <c r="I736" s="117"/>
      <c r="J736" s="117"/>
      <c r="K736" s="117"/>
      <c r="L736" s="117"/>
      <c r="M736" s="117"/>
      <c r="N736" s="117"/>
      <c r="O736" s="117"/>
      <c r="P736" s="117"/>
      <c r="Q736" s="117"/>
      <c r="R736" s="117"/>
      <c r="S736" s="117"/>
      <c r="T736" s="126" t="s">
        <v>178</v>
      </c>
      <c r="U736" s="101" t="s">
        <v>284</v>
      </c>
      <c r="V736" s="101" t="s">
        <v>288</v>
      </c>
      <c r="W736" s="101" t="s">
        <v>1006</v>
      </c>
    </row>
    <row r="737" spans="1:24" ht="66" customHeight="1">
      <c r="A737" s="101" t="s">
        <v>171</v>
      </c>
      <c r="B737" s="117" t="s">
        <v>172</v>
      </c>
      <c r="C737" s="101" t="s">
        <v>173</v>
      </c>
      <c r="D737" s="101" t="s">
        <v>174</v>
      </c>
      <c r="E737" s="101"/>
      <c r="F737" s="101" t="s">
        <v>175</v>
      </c>
      <c r="G737" s="101"/>
      <c r="H737" s="101" t="s">
        <v>176</v>
      </c>
      <c r="I737" s="101"/>
      <c r="J737" s="101" t="s">
        <v>994</v>
      </c>
      <c r="K737" s="101"/>
      <c r="L737" s="175" t="s">
        <v>995</v>
      </c>
      <c r="M737" s="176"/>
      <c r="N737" s="175" t="s">
        <v>996</v>
      </c>
      <c r="O737" s="176"/>
      <c r="P737" s="101" t="s">
        <v>7</v>
      </c>
      <c r="Q737" s="101"/>
      <c r="R737" s="101" t="s">
        <v>177</v>
      </c>
      <c r="S737" s="101"/>
      <c r="T737" s="127"/>
      <c r="U737" s="101"/>
      <c r="V737" s="101"/>
      <c r="W737" s="101"/>
    </row>
    <row r="738" spans="1:24" ht="16.5">
      <c r="A738" s="101"/>
      <c r="B738" s="117"/>
      <c r="C738" s="101"/>
      <c r="D738" s="49" t="s">
        <v>179</v>
      </c>
      <c r="E738" s="51" t="s">
        <v>3</v>
      </c>
      <c r="F738" s="49" t="s">
        <v>179</v>
      </c>
      <c r="G738" s="51" t="s">
        <v>3</v>
      </c>
      <c r="H738" s="49" t="s">
        <v>179</v>
      </c>
      <c r="I738" s="51" t="s">
        <v>3</v>
      </c>
      <c r="J738" s="49" t="s">
        <v>179</v>
      </c>
      <c r="K738" s="51" t="s">
        <v>3</v>
      </c>
      <c r="L738" s="49" t="s">
        <v>179</v>
      </c>
      <c r="M738" s="51" t="s">
        <v>3</v>
      </c>
      <c r="N738" s="49" t="s">
        <v>179</v>
      </c>
      <c r="O738" s="51" t="s">
        <v>3</v>
      </c>
      <c r="P738" s="49" t="s">
        <v>179</v>
      </c>
      <c r="Q738" s="51" t="s">
        <v>3</v>
      </c>
      <c r="R738" s="49" t="s">
        <v>179</v>
      </c>
      <c r="S738" s="51" t="s">
        <v>3</v>
      </c>
      <c r="T738" s="128"/>
      <c r="U738" s="101"/>
      <c r="V738" s="101"/>
      <c r="W738" s="101"/>
    </row>
    <row r="739" spans="1:24" ht="18.75">
      <c r="A739" s="27">
        <v>1</v>
      </c>
      <c r="B739" s="77"/>
      <c r="C739" s="27"/>
      <c r="D739" s="27"/>
      <c r="E739" s="16">
        <f>IF((C739&lt;=7),VLOOKUP(D739,'7 лет'!$A$5:$B$78,2),IF((C739=8),VLOOKUP(D739,'8 лет'!$A$5:$B$78,2),IF((C739=9),VLOOKUP(D739,'9 лет'!$A$5:$B$78,2),IF((C739=10),VLOOKUP(D739,'10 лет'!$A$5:$B$78,2),IF((C739=11),VLOOKUP(D739,'11 лет'!$A$5:$B$78,2),IF((C739=12),VLOOKUP(D739,'12 лет'!$A$5:$B$78,2),IF((C739=13),VLOOKUP(D739,'13 лет'!$A$5:$B$78,2),IF((C739=14),VLOOKUP(D739,'14 лет'!$A$5:$B$78,2),IF((C739=15),VLOOKUP(D739,'15 лет'!$A$5:$B$78,2),IF((C739=16),VLOOKUP(D739,'16 лет'!$A$5:$B$78,2),IF((C739=17),VLOOKUP(D739,'17 лет'!$A$5:$B$78,2))))))))))))</f>
        <v>0</v>
      </c>
      <c r="F739" s="27"/>
      <c r="G739" s="16">
        <f>IF((C739&lt;=7),VLOOKUP(F739,'7 лет'!$C$5:$D$79,2),IF((C739=8),VLOOKUP(F739,'8 лет'!$C$5:$D$79,2),IF((C739=9),VLOOKUP(F739,'9 лет'!$C$5:$D$79,2),IF((C739=10),VLOOKUP(F739,'10 лет'!$C$5:$D$79,2),IF((C739=11),VLOOKUP(F739,'11 лет'!$C$5:$D$79,2),IF((C739=12),VLOOKUP(F739,'12 лет'!$C$5:$D$79,2),IF((C739=13),VLOOKUP(F739,'13 лет'!$C$5:$D$79,2),IF((C739=14),VLOOKUP(F739,'14 лет'!$C$5:$D$79,2),IF((C739=15),VLOOKUP(F739,'15 лет'!$C$5:$D$79,2),IF((C739=16),VLOOKUP(F739,'16 лет'!$C$5:$D$79,2),IF((C739=17),VLOOKUP(F739,'17 лет'!$C$5:$D$79,2))))))))))))</f>
        <v>0</v>
      </c>
      <c r="H739" s="27"/>
      <c r="I739" s="16">
        <f>IF((C739&lt;=7),VLOOKUP(H739,'7 лет'!$E$5:$F$79,2),IF((C739=8),VLOOKUP(H739,'8 лет'!$E$5:$F$79,2),IF((C739=9),VLOOKUP(H739,'9 лет'!$E$5:$F$79,2),IF((C739=10),VLOOKUP(H739,'10 лет'!$E$5:$F$79,2),IF((C739=11),VLOOKUP(H739,'11 лет'!$E$5:$F$79,2),IF((C739=12),VLOOKUP(H739,'12 лет'!$E$5:$F$79,2),IF((C739=13),VLOOKUP(H739,'13 лет'!$E$5:$F$79,2),IF((C739=14),VLOOKUP(H739,'14 лет'!$E$5:$F$79,2),IF((C739=15),VLOOKUP(H739,'15 лет'!$E$5:$F$79,2),IF((C739=16),VLOOKUP(H739,'16 лет'!$E$5:$F$79,2),IF((C739=17),VLOOKUP(H739,'17 лет'!$E$5:$F$79,2))))))))))))</f>
        <v>0</v>
      </c>
      <c r="J739" s="27"/>
      <c r="K739" s="16">
        <f>IF((C739&lt;=7),VLOOKUP(J739,'7 лет'!$G$5:$H$79,2),IF((C739=8),VLOOKUP(J739,'8 лет'!$G$5:$H$79,2),IF((C739=9),VLOOKUP(J739,'9 лет'!$G$5:$H$79,2),IF((C739=10),VLOOKUP(J739,'10 лет'!$G$5:$H$79,2),IF((C739=11),VLOOKUP(J739,'11 лет'!$G$5:$H$79,2),IF((C739=12),VLOOKUP(J739,'12 лет'!$G$5:$H$79,2),IF((C739=13),VLOOKUP(J739,'13 лет'!$G$5:$H$79,2),IF((C739=14),VLOOKUP(J739,'14 лет'!$G$5:$H$79,2),IF(C739&gt;=15,"0")))))))))</f>
        <v>0</v>
      </c>
      <c r="L739" s="27"/>
      <c r="M739" s="16" t="str">
        <f>IF((C739=12),VLOOKUP(L739,'12 лет'!$I$5:$J$81,2),IF((C739=13),VLOOKUP(L739,'13 лет'!$I$5:$J$81,2),IF((C739=14),VLOOKUP(L739,'14 лет'!$I$5:$J$80,2),IF((C739=15),VLOOKUP(L739,'15 лет'!$G$5:$H$82,2),IF((C739=16),VLOOKUP(L739,'16 лет'!$G$5:$H$81,2),IF((C739=17),VLOOKUP(L739,'17 лет'!$G$5:$H$81,2),IF(C739&lt;12,"0")))))))</f>
        <v>0</v>
      </c>
      <c r="N739" s="27"/>
      <c r="O739" s="16" t="str">
        <f>IF((C739=15),VLOOKUP(N739,'15 лет'!$I$5:$J$100,2),IF((C739=16),VLOOKUP(N739,'16 лет'!$I$5:$J$94,2),IF((C739=17),VLOOKUP(N739,'17 лет'!$I$5:$J$97,2),IF(C739&lt;15,"0"))))</f>
        <v>0</v>
      </c>
      <c r="P739" s="11"/>
      <c r="Q739" s="16">
        <f>IF((C739&lt;=7),VLOOKUP(P739,'7 лет'!$I$5:$J$79,2),IF((C739=8),VLOOKUP(P739,'8 лет'!$I$5:$J$79,2),IF((C739=9),VLOOKUP(P739,'9 лет'!$I$5:$J$79,2),IF((C739=10),VLOOKUP(P739,'10 лет'!$I$5:$J$79,2),IF((C739=11),VLOOKUP(P739,'11 лет'!$I$5:$J$79,2),IF((C739=12),VLOOKUP(P739,'12 лет'!$K$5:$L$79,2),IF((C739=13),VLOOKUP(P739,'13 лет'!$K$5:$L$79,2),IF((C739=14),VLOOKUP(P739,'14 лет'!$K$5:$L$79,2),IF((C739=15),VLOOKUP(P739,'15 лет'!$K$5:$L$79,2),IF((C739=16),VLOOKUP(P739,'16 лет'!$K$5:$L$79,2),IF((C739=17),VLOOKUP(P739,'17 лет'!$K$5:$L$79,2),)))))))))))</f>
        <v>50</v>
      </c>
      <c r="R739" s="27"/>
      <c r="S739" s="16">
        <f>IF((C739&lt;=7),VLOOKUP(R739,'7 лет'!$K$5:$L$79,2),IF((C739=8),VLOOKUP(R739,'8 лет'!$K$5:$L$79,2),IF((C739=9),VLOOKUP(R739,'9 лет'!$K$5:$L$79,2),IF((C739=10),VLOOKUP(R739,'10 лет'!$K$5:$L$79,2),IF((C739=11),VLOOKUP(R739,'11 лет'!$K$5:$L$79,2),IF((C739=12),VLOOKUP(R739,'12 лет'!$M$5:$N$79,2),IF((C739=13),VLOOKUP(R739,'13 лет'!$M$5:$N$79,2),IF((C739=14),VLOOKUP(R739,'14 лет'!$M$5:$N$79,2),IF((C739=15),VLOOKUP(R739,'15 лет'!$M$5:$N$79,2),IF((C739=16),VLOOKUP(R739,'16 лет'!$M$5:$N$79,2),IF((C739=17),VLOOKUP(R739,'17 лет'!$M$5:$N$79,2))))))))))))</f>
        <v>0</v>
      </c>
      <c r="T739" s="32">
        <f>SUM(E739+G739+I739+K739+M739+O739+Q739+S739)</f>
        <v>50</v>
      </c>
      <c r="U739" s="4">
        <f>'Личное первенство юноши'!U73</f>
        <v>28</v>
      </c>
      <c r="V739" s="108">
        <f ca="1">'Командный зачет'!G30</f>
        <v>10</v>
      </c>
      <c r="W739" s="98">
        <f ca="1">SUM(V739*2)</f>
        <v>20</v>
      </c>
      <c r="X739" t="str">
        <f>P734</f>
        <v>Субъект РФ 21</v>
      </c>
    </row>
    <row r="740" spans="1:24" ht="18.75">
      <c r="A740" s="27">
        <v>2</v>
      </c>
      <c r="B740" s="77"/>
      <c r="C740" s="27"/>
      <c r="D740" s="27"/>
      <c r="E740" s="16">
        <f>IF((C740&lt;=7),VLOOKUP(D740,'7 лет'!$A$5:$B$78,2),IF((C740=8),VLOOKUP(D740,'8 лет'!$A$5:$B$78,2),IF((C740=9),VLOOKUP(D740,'9 лет'!$A$5:$B$78,2),IF((C740=10),VLOOKUP(D740,'10 лет'!$A$5:$B$78,2),IF((C740=11),VLOOKUP(D740,'11 лет'!$A$5:$B$78,2),IF((C740=12),VLOOKUP(D740,'12 лет'!$A$5:$B$78,2),IF((C740=13),VLOOKUP(D740,'13 лет'!$A$5:$B$78,2),IF((C740=14),VLOOKUP(D740,'14 лет'!$A$5:$B$78,2),IF((C740=15),VLOOKUP(D740,'15 лет'!$A$5:$B$78,2),IF((C740=16),VLOOKUP(D740,'16 лет'!$A$5:$B$78,2),IF((C740=17),VLOOKUP(D740,'17 лет'!$A$5:$B$78,2))))))))))))</f>
        <v>0</v>
      </c>
      <c r="F740" s="27"/>
      <c r="G740" s="16">
        <f>IF((C740&lt;=7),VLOOKUP(F740,'7 лет'!$C$5:$D$79,2),IF((C740=8),VLOOKUP(F740,'8 лет'!$C$5:$D$79,2),IF((C740=9),VLOOKUP(F740,'9 лет'!$C$5:$D$79,2),IF((C740=10),VLOOKUP(F740,'10 лет'!$C$5:$D$79,2),IF((C740=11),VLOOKUP(F740,'11 лет'!$C$5:$D$79,2),IF((C740=12),VLOOKUP(F740,'12 лет'!$C$5:$D$79,2),IF((C740=13),VLOOKUP(F740,'13 лет'!$C$5:$D$79,2),IF((C740=14),VLOOKUP(F740,'14 лет'!$C$5:$D$79,2),IF((C740=15),VLOOKUP(F740,'15 лет'!$C$5:$D$79,2),IF((C740=16),VLOOKUP(F740,'16 лет'!$C$5:$D$79,2),IF((C740=17),VLOOKUP(F740,'17 лет'!$C$5:$D$79,2))))))))))))</f>
        <v>0</v>
      </c>
      <c r="H740" s="27"/>
      <c r="I740" s="16">
        <f>IF((C740&lt;=7),VLOOKUP(H740,'7 лет'!$E$5:$F$79,2),IF((C740=8),VLOOKUP(H740,'8 лет'!$E$5:$F$79,2),IF((C740=9),VLOOKUP(H740,'9 лет'!$E$5:$F$79,2),IF((C740=10),VLOOKUP(H740,'10 лет'!$E$5:$F$79,2),IF((C740=11),VLOOKUP(H740,'11 лет'!$E$5:$F$79,2),IF((C740=12),VLOOKUP(H740,'12 лет'!$E$5:$F$79,2),IF((C740=13),VLOOKUP(H740,'13 лет'!$E$5:$F$79,2),IF((C740=14),VLOOKUP(H740,'14 лет'!$E$5:$F$79,2),IF((C740=15),VLOOKUP(H740,'15 лет'!$E$5:$F$79,2),IF((C740=16),VLOOKUP(H740,'16 лет'!$E$5:$F$79,2),IF((C740=17),VLOOKUP(H740,'17 лет'!$E$5:$F$79,2))))))))))))</f>
        <v>0</v>
      </c>
      <c r="J740" s="27"/>
      <c r="K740" s="16">
        <f>IF((C740&lt;=7),VLOOKUP(J740,'7 лет'!$G$5:$H$79,2),IF((C740=8),VLOOKUP(J740,'8 лет'!$G$5:$H$79,2),IF((C740=9),VLOOKUP(J740,'9 лет'!$G$5:$H$79,2),IF((C740=10),VLOOKUP(J740,'10 лет'!$G$5:$H$79,2),IF((C740=11),VLOOKUP(J740,'11 лет'!$G$5:$H$79,2),IF((C740=12),VLOOKUP(J740,'12 лет'!$G$5:$H$79,2),IF((C740=13),VLOOKUP(J740,'13 лет'!$G$5:$H$79,2),IF((C740=14),VLOOKUP(J740,'14 лет'!$G$5:$H$79,2),IF(C740&gt;=15,"0")))))))))</f>
        <v>0</v>
      </c>
      <c r="L740" s="27"/>
      <c r="M740" s="16" t="str">
        <f>IF((C740=12),VLOOKUP(L740,'12 лет'!$I$5:$J$81,2),IF((C740=13),VLOOKUP(L740,'13 лет'!$I$5:$J$81,2),IF((C740=14),VLOOKUP(L740,'14 лет'!$I$5:$J$80,2),IF((C740=15),VLOOKUP(L740,'15 лет'!$G$5:$H$82,2),IF((C740=16),VLOOKUP(L740,'16 лет'!$G$5:$H$81,2),IF((C740=17),VLOOKUP(L740,'17 лет'!$G$5:$H$81,2),IF(C740&lt;12,"0")))))))</f>
        <v>0</v>
      </c>
      <c r="N740" s="27"/>
      <c r="O740" s="16" t="str">
        <f>IF((C740=15),VLOOKUP(N740,'15 лет'!$I$5:$J$100,2),IF((C740=16),VLOOKUP(N740,'16 лет'!$I$5:$J$94,2),IF((C740=17),VLOOKUP(N740,'17 лет'!$I$5:$J$97,2),IF(C740&lt;15,"0"))))</f>
        <v>0</v>
      </c>
      <c r="P740" s="11"/>
      <c r="Q740" s="16">
        <f>IF((C740&lt;=7),VLOOKUP(P740,'7 лет'!$I$5:$J$79,2),IF((C740=8),VLOOKUP(P740,'8 лет'!$I$5:$J$79,2),IF((C740=9),VLOOKUP(P740,'9 лет'!$I$5:$J$79,2),IF((C740=10),VLOOKUP(P740,'10 лет'!$I$5:$J$79,2),IF((C740=11),VLOOKUP(P740,'11 лет'!$I$5:$J$79,2),IF((C740=12),VLOOKUP(P740,'12 лет'!$K$5:$L$79,2),IF((C740=13),VLOOKUP(P740,'13 лет'!$K$5:$L$79,2),IF((C740=14),VLOOKUP(P740,'14 лет'!$K$5:$L$79,2),IF((C740=15),VLOOKUP(P740,'15 лет'!$K$5:$L$79,2),IF((C740=16),VLOOKUP(P740,'16 лет'!$K$5:$L$79,2),IF((C740=17),VLOOKUP(P740,'17 лет'!$K$5:$L$79,2),)))))))))))</f>
        <v>50</v>
      </c>
      <c r="R740" s="27"/>
      <c r="S740" s="16">
        <f>IF((C740&lt;=7),VLOOKUP(R740,'7 лет'!$K$5:$L$79,2),IF((C740=8),VLOOKUP(R740,'8 лет'!$K$5:$L$79,2),IF((C740=9),VLOOKUP(R740,'9 лет'!$K$5:$L$79,2),IF((C740=10),VLOOKUP(R740,'10 лет'!$K$5:$L$79,2),IF((C740=11),VLOOKUP(R740,'11 лет'!$K$5:$L$79,2),IF((C740=12),VLOOKUP(R740,'12 лет'!$M$5:$N$79,2),IF((C740=13),VLOOKUP(R740,'13 лет'!$M$5:$N$79,2),IF((C740=14),VLOOKUP(R740,'14 лет'!$M$5:$N$79,2),IF((C740=15),VLOOKUP(R740,'15 лет'!$M$5:$N$79,2),IF((C740=16),VLOOKUP(R740,'16 лет'!$M$5:$N$79,2),IF((C740=17),VLOOKUP(R740,'17 лет'!$M$5:$N$79,2))))))))))))</f>
        <v>0</v>
      </c>
      <c r="T740" s="32">
        <f>SUM(E740+G740+I740+K740+M740+O740+Q740+S740)</f>
        <v>50</v>
      </c>
      <c r="U740" s="4">
        <f>'Личное первенство юноши'!U74</f>
        <v>28</v>
      </c>
      <c r="V740" s="109"/>
      <c r="W740" s="99"/>
      <c r="X740" t="str">
        <f>P734</f>
        <v>Субъект РФ 21</v>
      </c>
    </row>
    <row r="741" spans="1:24" ht="18.75">
      <c r="A741" s="27">
        <v>3</v>
      </c>
      <c r="B741" s="77"/>
      <c r="C741" s="27"/>
      <c r="D741" s="27"/>
      <c r="E741" s="16">
        <f>IF((C741&lt;=7),VLOOKUP(D741,'7 лет'!$A$5:$B$78,2),IF((C741=8),VLOOKUP(D741,'8 лет'!$A$5:$B$78,2),IF((C741=9),VLOOKUP(D741,'9 лет'!$A$5:$B$78,2),IF((C741=10),VLOOKUP(D741,'10 лет'!$A$5:$B$78,2),IF((C741=11),VLOOKUP(D741,'11 лет'!$A$5:$B$78,2),IF((C741=12),VLOOKUP(D741,'12 лет'!$A$5:$B$78,2),IF((C741=13),VLOOKUP(D741,'13 лет'!$A$5:$B$78,2),IF((C741=14),VLOOKUP(D741,'14 лет'!$A$5:$B$78,2),IF((C741=15),VLOOKUP(D741,'15 лет'!$A$5:$B$78,2),IF((C741=16),VLOOKUP(D741,'16 лет'!$A$5:$B$78,2),IF((C741=17),VLOOKUP(D741,'17 лет'!$A$5:$B$78,2))))))))))))</f>
        <v>0</v>
      </c>
      <c r="F741" s="27"/>
      <c r="G741" s="16">
        <f>IF((C741&lt;=7),VLOOKUP(F741,'7 лет'!$C$5:$D$79,2),IF((C741=8),VLOOKUP(F741,'8 лет'!$C$5:$D$79,2),IF((C741=9),VLOOKUP(F741,'9 лет'!$C$5:$D$79,2),IF((C741=10),VLOOKUP(F741,'10 лет'!$C$5:$D$79,2),IF((C741=11),VLOOKUP(F741,'11 лет'!$C$5:$D$79,2),IF((C741=12),VLOOKUP(F741,'12 лет'!$C$5:$D$79,2),IF((C741=13),VLOOKUP(F741,'13 лет'!$C$5:$D$79,2),IF((C741=14),VLOOKUP(F741,'14 лет'!$C$5:$D$79,2),IF((C741=15),VLOOKUP(F741,'15 лет'!$C$5:$D$79,2),IF((C741=16),VLOOKUP(F741,'16 лет'!$C$5:$D$79,2),IF((C741=17),VLOOKUP(F741,'17 лет'!$C$5:$D$79,2))))))))))))</f>
        <v>0</v>
      </c>
      <c r="H741" s="27"/>
      <c r="I741" s="16">
        <f>IF((C741&lt;=7),VLOOKUP(H741,'7 лет'!$E$5:$F$79,2),IF((C741=8),VLOOKUP(H741,'8 лет'!$E$5:$F$79,2),IF((C741=9),VLOOKUP(H741,'9 лет'!$E$5:$F$79,2),IF((C741=10),VLOOKUP(H741,'10 лет'!$E$5:$F$79,2),IF((C741=11),VLOOKUP(H741,'11 лет'!$E$5:$F$79,2),IF((C741=12),VLOOKUP(H741,'12 лет'!$E$5:$F$79,2),IF((C741=13),VLOOKUP(H741,'13 лет'!$E$5:$F$79,2),IF((C741=14),VLOOKUP(H741,'14 лет'!$E$5:$F$79,2),IF((C741=15),VLOOKUP(H741,'15 лет'!$E$5:$F$79,2),IF((C741=16),VLOOKUP(H741,'16 лет'!$E$5:$F$79,2),IF((C741=17),VLOOKUP(H741,'17 лет'!$E$5:$F$79,2))))))))))))</f>
        <v>0</v>
      </c>
      <c r="J741" s="27"/>
      <c r="K741" s="16">
        <f>IF((C741&lt;=7),VLOOKUP(J741,'7 лет'!$G$5:$H$79,2),IF((C741=8),VLOOKUP(J741,'8 лет'!$G$5:$H$79,2),IF((C741=9),VLOOKUP(J741,'9 лет'!$G$5:$H$79,2),IF((C741=10),VLOOKUP(J741,'10 лет'!$G$5:$H$79,2),IF((C741=11),VLOOKUP(J741,'11 лет'!$G$5:$H$79,2),IF((C741=12),VLOOKUP(J741,'12 лет'!$G$5:$H$79,2),IF((C741=13),VLOOKUP(J741,'13 лет'!$G$5:$H$79,2),IF((C741=14),VLOOKUP(J741,'14 лет'!$G$5:$H$79,2),IF(C741&gt;=15,"0")))))))))</f>
        <v>0</v>
      </c>
      <c r="L741" s="27"/>
      <c r="M741" s="16" t="str">
        <f>IF((C741=12),VLOOKUP(L741,'12 лет'!$I$5:$J$81,2),IF((C741=13),VLOOKUP(L741,'13 лет'!$I$5:$J$81,2),IF((C741=14),VLOOKUP(L741,'14 лет'!$I$5:$J$80,2),IF((C741=15),VLOOKUP(L741,'15 лет'!$G$5:$H$82,2),IF((C741=16),VLOOKUP(L741,'16 лет'!$G$5:$H$81,2),IF((C741=17),VLOOKUP(L741,'17 лет'!$G$5:$H$81,2),IF(C741&lt;12,"0")))))))</f>
        <v>0</v>
      </c>
      <c r="N741" s="27"/>
      <c r="O741" s="16" t="str">
        <f>IF((C741=15),VLOOKUP(N741,'15 лет'!$I$5:$J$100,2),IF((C741=16),VLOOKUP(N741,'16 лет'!$I$5:$J$94,2),IF((C741=17),VLOOKUP(N741,'17 лет'!$I$5:$J$97,2),IF(C741&lt;15,"0"))))</f>
        <v>0</v>
      </c>
      <c r="P741" s="11"/>
      <c r="Q741" s="16">
        <f>IF((C741&lt;=7),VLOOKUP(P741,'7 лет'!$I$5:$J$79,2),IF((C741=8),VLOOKUP(P741,'8 лет'!$I$5:$J$79,2),IF((C741=9),VLOOKUP(P741,'9 лет'!$I$5:$J$79,2),IF((C741=10),VLOOKUP(P741,'10 лет'!$I$5:$J$79,2),IF((C741=11),VLOOKUP(P741,'11 лет'!$I$5:$J$79,2),IF((C741=12),VLOOKUP(P741,'12 лет'!$K$5:$L$79,2),IF((C741=13),VLOOKUP(P741,'13 лет'!$K$5:$L$79,2),IF((C741=14),VLOOKUP(P741,'14 лет'!$K$5:$L$79,2),IF((C741=15),VLOOKUP(P741,'15 лет'!$K$5:$L$79,2),IF((C741=16),VLOOKUP(P741,'16 лет'!$K$5:$L$79,2),IF((C741=17),VLOOKUP(P741,'17 лет'!$K$5:$L$79,2),)))))))))))</f>
        <v>50</v>
      </c>
      <c r="R741" s="27"/>
      <c r="S741" s="16">
        <f>IF((C741&lt;=7),VLOOKUP(R741,'7 лет'!$K$5:$L$79,2),IF((C741=8),VLOOKUP(R741,'8 лет'!$K$5:$L$79,2),IF((C741=9),VLOOKUP(R741,'9 лет'!$K$5:$L$79,2),IF((C741=10),VLOOKUP(R741,'10 лет'!$K$5:$L$79,2),IF((C741=11),VLOOKUP(R741,'11 лет'!$K$5:$L$79,2),IF((C741=12),VLOOKUP(R741,'12 лет'!$M$5:$N$79,2),IF((C741=13),VLOOKUP(R741,'13 лет'!$M$5:$N$79,2),IF((C741=14),VLOOKUP(R741,'14 лет'!$M$5:$N$79,2),IF((C741=15),VLOOKUP(R741,'15 лет'!$M$5:$N$79,2),IF((C741=16),VLOOKUP(R741,'16 лет'!$M$5:$N$79,2),IF((C741=17),VLOOKUP(R741,'17 лет'!$M$5:$N$79,2))))))))))))</f>
        <v>0</v>
      </c>
      <c r="T741" s="32">
        <f>SUM(E741+G741+I741+K741+M741+O741+Q741+S741)</f>
        <v>50</v>
      </c>
      <c r="U741" s="4">
        <f>'Личное первенство юноши'!U75</f>
        <v>28</v>
      </c>
      <c r="V741" s="109"/>
      <c r="W741" s="99"/>
      <c r="X741" t="str">
        <f>P734</f>
        <v>Субъект РФ 21</v>
      </c>
    </row>
    <row r="742" spans="1:24" ht="18.75">
      <c r="A742" s="111"/>
      <c r="B742" s="112"/>
      <c r="C742" s="112"/>
      <c r="D742" s="112"/>
      <c r="E742" s="112"/>
      <c r="F742" s="112"/>
      <c r="G742" s="112"/>
      <c r="H742" s="112"/>
      <c r="I742" s="112"/>
      <c r="J742" s="112"/>
      <c r="K742" s="112"/>
      <c r="L742" s="112"/>
      <c r="M742" s="112"/>
      <c r="N742" s="112"/>
      <c r="O742" s="112"/>
      <c r="P742" s="115" t="s">
        <v>285</v>
      </c>
      <c r="Q742" s="115"/>
      <c r="R742" s="115"/>
      <c r="S742" s="116"/>
      <c r="T742" s="113">
        <f ca="1">SUMPRODUCT(LARGE($T$739:$T$741,ROW(INDIRECT("T1:T"&amp;Z17))))</f>
        <v>100</v>
      </c>
      <c r="U742" s="114"/>
      <c r="V742" s="109"/>
      <c r="W742" s="99"/>
    </row>
    <row r="743" spans="1:24" ht="24.75" customHeight="1">
      <c r="A743" s="123" t="s">
        <v>180</v>
      </c>
      <c r="B743" s="124"/>
      <c r="C743" s="124"/>
      <c r="D743" s="124"/>
      <c r="E743" s="124"/>
      <c r="F743" s="124"/>
      <c r="G743" s="124"/>
      <c r="H743" s="124"/>
      <c r="I743" s="124"/>
      <c r="J743" s="124"/>
      <c r="K743" s="124"/>
      <c r="L743" s="124"/>
      <c r="M743" s="124"/>
      <c r="N743" s="124"/>
      <c r="O743" s="124"/>
      <c r="P743" s="124"/>
      <c r="Q743" s="124"/>
      <c r="R743" s="124"/>
      <c r="S743" s="124"/>
      <c r="T743" s="124"/>
      <c r="U743" s="125"/>
      <c r="V743" s="109"/>
      <c r="W743" s="99"/>
      <c r="X743" t="str">
        <f>P734</f>
        <v>Субъект РФ 21</v>
      </c>
    </row>
    <row r="744" spans="1:24" ht="18.75">
      <c r="A744" s="27">
        <v>1</v>
      </c>
      <c r="B744" s="78"/>
      <c r="C744" s="27"/>
      <c r="D744" s="27"/>
      <c r="E744" s="16">
        <f>IF((C744&lt;=7),VLOOKUP(D744,'7 лет'!$M$5:$N$78,2),IF((C744=8),VLOOKUP(D744,'8 лет'!$M$5:$N$78,2),IF((C744=9),VLOOKUP(D744,'9 лет'!$M$5:$N$78,2),IF((C744=10),VLOOKUP(D744,'10 лет'!$M$5:$N$78,2),IF((C744=11),VLOOKUP(D744,'11 лет'!$M$5:$N$78,2),IF((C744=12),VLOOKUP(D744,'12 лет'!$O$5:$P$78,2),IF((C744=13),VLOOKUP(D744,'13 лет'!$O$5:$P$78,2),IF((C744=14),VLOOKUP(D744,'14 лет'!$O$5:$P$78,2),IF((C744=15),VLOOKUP(D744,'15 лет'!$O$5:$P$78,2),IF((C744=16),VLOOKUP(D744,'16 лет'!$O$5:$P$78,2),IF((C744=17),VLOOKUP(D744,'17 лет'!$O$5:$P$78,2))))))))))))</f>
        <v>0</v>
      </c>
      <c r="F744" s="27"/>
      <c r="G744" s="16">
        <f>IF((C744&lt;=7),VLOOKUP(F744,'7 лет'!$O$5:$P$79,2),IF((C744=8),VLOOKUP(F744,'8 лет'!$O$5:$P$79,2),IF((C744=9),VLOOKUP(F744,'9 лет'!$O$5:$P$79,2),IF((C744=10),VLOOKUP(F744,'10 лет'!$O$5:$P$79,2),IF((C744=11),VLOOKUP(F744,'11 лет'!$O$5:$P$79,2),IF((C744=12),VLOOKUP(F744,'12 лет'!$Q$5:$R$79,2),IF((C744=13),VLOOKUP(F744,'13 лет'!$Q$5:$R$79,2),IF((C744=14),VLOOKUP(F744,'14 лет'!$Q$5:$R$79,2),IF((C744=15),VLOOKUP(F744,'15 лет'!$Q$5:$R$79,2),IF((C744=16),VLOOKUP(F744,'16 лет'!$Q$5:$R$79,2),IF((C744=17),VLOOKUP(F744,'17 лет'!$Q$5:$R$79,2))))))))))))</f>
        <v>0</v>
      </c>
      <c r="H744" s="27"/>
      <c r="I744" s="16">
        <f>IF((C744&lt;=7),VLOOKUP(H744,'7 лет'!$Q$5:$R$79,2),IF((C744=8),VLOOKUP(H744,'8 лет'!$Q$5:$R$79,2),IF((C744=9),VLOOKUP(H744,'9 лет'!$Q$5:$R$79,2),IF((C744=10),VLOOKUP(H744,'10 лет'!$Q$5:$R$79,2),IF((C744=11),VLOOKUP(H744,'11 лет'!$Q$5:$R$79,2),IF((C744=12),VLOOKUP(H744,'12 лет'!$S$5:$T$79,2),IF((C744=13),VLOOKUP(H744,'13 лет'!$S$5:$T$79,2),IF((C744=14),VLOOKUP(H744,'14 лет'!$S$5:$T$79,2),IF((C744=15),VLOOKUP(H744,'15 лет'!$S$5:$T$79,2),IF((C744=16),VLOOKUP(H744,'16 лет'!$S$5:$T$79,2),IF((C744=17),VLOOKUP(H744,'17 лет'!$S$5:$T$79,2))))))))))))</f>
        <v>0</v>
      </c>
      <c r="J744" s="27"/>
      <c r="K744" s="16">
        <f>IF((C744&lt;=7),VLOOKUP(J744,'7 лет'!$S$5:$T$79,2),IF((C744=8),VLOOKUP(J744,'8 лет'!$S$5:$T$79,2),IF((C744=9),VLOOKUP(J744,'9 лет'!$S$5:$T$79,2),IF((C744=10),VLOOKUP(J744,'10 лет'!$S$5:$T$79,2),IF((C744=11),VLOOKUP(J744,'11 лет'!$S$5:$T$79,2),IF((C744=12),VLOOKUP(J744,'12 лет'!$U$5:$V$79,2),IF((C744=13),VLOOKUP(J744,'13 лет'!$U$5:$V$79,2),IF((C744=14),VLOOKUP(J744,'14 лет'!$U$5:$V$79,2),IF(C744&gt;=15,"0")))))))))</f>
        <v>0</v>
      </c>
      <c r="L744" s="27"/>
      <c r="M744" s="16" t="str">
        <f>IF((C744=12),VLOOKUP(L744,'12 лет'!$W$5:$X$85,2),IF((C744=13),VLOOKUP(L744,'13 лет'!$W$5:$X$84,2),IF((C744=14),VLOOKUP(L744,'14 лет'!$W$5:$X$82,2),IF((C744=15),VLOOKUP(L744,'15 лет'!$U$5:$V$82,2),IF((C744=16),VLOOKUP(L744,'16 лет'!$U$5:$V$78,2),IF((C744=17),VLOOKUP(L744,'17 лет'!$U$5:$V$78,2),IF(C744&lt;12,"0")))))))</f>
        <v>0</v>
      </c>
      <c r="N744" s="27"/>
      <c r="O744" s="16" t="str">
        <f>IF((C744=15),VLOOKUP(N744,'15 лет'!$W$5:$X$115,2),IF((C744=16),VLOOKUP(N744,'16 лет'!$W$5:$X$113,2),IF((C744=17),VLOOKUP(N744,'17 лет'!$W$5:$X$113,2),IF(C744&lt;15,"0"))))</f>
        <v>0</v>
      </c>
      <c r="P744" s="11"/>
      <c r="Q744" s="16">
        <f>IF((C744&lt;=7),VLOOKUP(P744,'7 лет'!$U$5:$V$79,2),IF((C744=8),VLOOKUP(P744,'8 лет'!$U$5:$V$79,2),IF((C744=9),VLOOKUP(P744,'9 лет'!$U$5:$V$79,2),IF((C744=10),VLOOKUP(P744,'10 лет'!$U$5:$V$79,2),IF((C744=11),VLOOKUP(P744,'11 лет'!$U$5:$V$79,2),IF((C744=12),VLOOKUP(P744,'12 лет'!$Y$5:$Z$79,2),IF((C744=13),VLOOKUP(P744,'13 лет'!$Y$5:$Z$79,2),IF((C744=14),VLOOKUP(P744,'14 лет'!$Y$5:$Z$79,2),IF((C744=15),VLOOKUP(P744,'15 лет'!$Y$5:$Z$79,2),IF((C744=16),VLOOKUP(P744,'16 лет'!$Y$5:$Z$79,2),IF((C744=17),VLOOKUP(P744,'17 лет'!$Y$5:$Z$79,2))))))))))))</f>
        <v>35</v>
      </c>
      <c r="R744" s="27"/>
      <c r="S744" s="16">
        <f>IF((C744&lt;=7),VLOOKUP(R744,'7 лет'!$W$5:$X$79,2),IF((C744=8),VLOOKUP(R744,'8 лет'!$W$5:$X$79,2),IF((C744=9),VLOOKUP(R744,'9 лет'!$W$5:$X$79,2),IF((C744=10),VLOOKUP(R744,'10 лет'!$W$5:$X$79,2),IF((C744=11),VLOOKUP(R744,'11 лет'!$W$5:$X$79,2),IF((C744=12),VLOOKUP(R744,'12 лет'!$AA$5:$AB$79,2),IF((C744=13),VLOOKUP(R744,'13 лет'!$AA$5:$AB$79,2),IF((C744=14),VLOOKUP(R744,'14 лет'!$AA$5:$AB$79,2),IF((C744=15),VLOOKUP(R744,'15 лет'!$AA$5:$AB$79,2),IF((C744=16),VLOOKUP(R744,'16 лет'!$AA$5:$AB$79,2),IF((C744=17),VLOOKUP(R744,'17 лет'!$AA$5:$AB$79,2))))))))))))</f>
        <v>0</v>
      </c>
      <c r="T744" s="33">
        <f>SUM(E744+G744+I744+K744+M744+O744+Q744+S744)</f>
        <v>35</v>
      </c>
      <c r="U744" s="4">
        <f>'Личное первенство девушки'!U73</f>
        <v>28</v>
      </c>
      <c r="V744" s="109"/>
      <c r="W744" s="99"/>
      <c r="X744" t="str">
        <f>P734</f>
        <v>Субъект РФ 21</v>
      </c>
    </row>
    <row r="745" spans="1:24" ht="18.75">
      <c r="A745" s="27">
        <v>2</v>
      </c>
      <c r="B745" s="78"/>
      <c r="C745" s="27"/>
      <c r="D745" s="27"/>
      <c r="E745" s="16">
        <f>IF((C745&lt;=7),VLOOKUP(D745,'7 лет'!$M$5:$N$78,2),IF((C745=8),VLOOKUP(D745,'8 лет'!$M$5:$N$78,2),IF((C745=9),VLOOKUP(D745,'9 лет'!$M$5:$N$78,2),IF((C745=10),VLOOKUP(D745,'10 лет'!$M$5:$N$78,2),IF((C745=11),VLOOKUP(D745,'11 лет'!$M$5:$N$78,2),IF((C745=12),VLOOKUP(D745,'12 лет'!$O$5:$P$78,2),IF((C745=13),VLOOKUP(D745,'13 лет'!$O$5:$P$78,2),IF((C745=14),VLOOKUP(D745,'14 лет'!$O$5:$P$78,2),IF((C745=15),VLOOKUP(D745,'15 лет'!$O$5:$P$78,2),IF((C745=16),VLOOKUP(D745,'16 лет'!$O$5:$P$78,2),IF((C745=17),VLOOKUP(D745,'17 лет'!$O$5:$P$78,2))))))))))))</f>
        <v>0</v>
      </c>
      <c r="F745" s="27"/>
      <c r="G745" s="16">
        <f>IF((C745&lt;=7),VLOOKUP(F745,'7 лет'!$O$5:$P$79,2),IF((C745=8),VLOOKUP(F745,'8 лет'!$O$5:$P$79,2),IF((C745=9),VLOOKUP(F745,'9 лет'!$O$5:$P$79,2),IF((C745=10),VLOOKUP(F745,'10 лет'!$O$5:$P$79,2),IF((C745=11),VLOOKUP(F745,'11 лет'!$O$5:$P$79,2),IF((C745=12),VLOOKUP(F745,'12 лет'!$Q$5:$R$79,2),IF((C745=13),VLOOKUP(F745,'13 лет'!$Q$5:$R$79,2),IF((C745=14),VLOOKUP(F745,'14 лет'!$Q$5:$R$79,2),IF((C745=15),VLOOKUP(F745,'15 лет'!$Q$5:$R$79,2),IF((C745=16),VLOOKUP(F745,'16 лет'!$Q$5:$R$79,2),IF((C745=17),VLOOKUP(F745,'17 лет'!$Q$5:$R$79,2))))))))))))</f>
        <v>0</v>
      </c>
      <c r="H745" s="27"/>
      <c r="I745" s="16">
        <f>IF((C745&lt;=7),VLOOKUP(H745,'7 лет'!$Q$5:$R$79,2),IF((C745=8),VLOOKUP(H745,'8 лет'!$Q$5:$R$79,2),IF((C745=9),VLOOKUP(H745,'9 лет'!$Q$5:$R$79,2),IF((C745=10),VLOOKUP(H745,'10 лет'!$Q$5:$R$79,2),IF((C745=11),VLOOKUP(H745,'11 лет'!$Q$5:$R$79,2),IF((C745=12),VLOOKUP(H745,'12 лет'!$S$5:$T$79,2),IF((C745=13),VLOOKUP(H745,'13 лет'!$S$5:$T$79,2),IF((C745=14),VLOOKUP(H745,'14 лет'!$S$5:$T$79,2),IF((C745=15),VLOOKUP(H745,'15 лет'!$S$5:$T$79,2),IF((C745=16),VLOOKUP(H745,'16 лет'!$S$5:$T$79,2),IF((C745=17),VLOOKUP(H745,'17 лет'!$S$5:$T$79,2))))))))))))</f>
        <v>0</v>
      </c>
      <c r="J745" s="27"/>
      <c r="K745" s="16">
        <f>IF((C745&lt;=7),VLOOKUP(J745,'7 лет'!$S$5:$T$79,2),IF((C745=8),VLOOKUP(J745,'8 лет'!$S$5:$T$79,2),IF((C745=9),VLOOKUP(J745,'9 лет'!$S$5:$T$79,2),IF((C745=10),VLOOKUP(J745,'10 лет'!$S$5:$T$79,2),IF((C745=11),VLOOKUP(J745,'11 лет'!$S$5:$T$79,2),IF((C745=12),VLOOKUP(J745,'12 лет'!$U$5:$V$79,2),IF((C745=13),VLOOKUP(J745,'13 лет'!$U$5:$V$79,2),IF((C745=14),VLOOKUP(J745,'14 лет'!$U$5:$V$79,2),IF(C745&gt;=15,"0")))))))))</f>
        <v>0</v>
      </c>
      <c r="L745" s="27"/>
      <c r="M745" s="16" t="str">
        <f>IF((C745=12),VLOOKUP(L745,'12 лет'!$W$5:$X$85,2),IF((C745=13),VLOOKUP(L745,'13 лет'!$W$5:$X$84,2),IF((C745=14),VLOOKUP(L745,'14 лет'!$W$5:$X$82,2),IF((C745=15),VLOOKUP(L745,'15 лет'!$U$5:$V$82,2),IF((C745=16),VLOOKUP(L745,'16 лет'!$U$5:$V$78,2),IF((C745=17),VLOOKUP(L745,'17 лет'!$U$5:$V$78,2),IF(C745&lt;12,"0")))))))</f>
        <v>0</v>
      </c>
      <c r="N745" s="27"/>
      <c r="O745" s="16" t="str">
        <f>IF((C745=15),VLOOKUP(N745,'15 лет'!$W$5:$X$115,2),IF((C745=16),VLOOKUP(N745,'16 лет'!$W$5:$X$113,2),IF((C745=17),VLOOKUP(N745,'17 лет'!$W$5:$X$113,2),IF(C745&lt;15,"0"))))</f>
        <v>0</v>
      </c>
      <c r="P745" s="11"/>
      <c r="Q745" s="16">
        <f>IF((C745&lt;=7),VLOOKUP(P745,'7 лет'!$U$5:$V$79,2),IF((C745=8),VLOOKUP(P745,'8 лет'!$U$5:$V$79,2),IF((C745=9),VLOOKUP(P745,'9 лет'!$U$5:$V$79,2),IF((C745=10),VLOOKUP(P745,'10 лет'!$U$5:$V$79,2),IF((C745=11),VLOOKUP(P745,'11 лет'!$U$5:$V$79,2),IF((C745=12),VLOOKUP(P745,'12 лет'!$Y$5:$Z$79,2),IF((C745=13),VLOOKUP(P745,'13 лет'!$Y$5:$Z$79,2),IF((C745=14),VLOOKUP(P745,'14 лет'!$Y$5:$Z$79,2),IF((C745=15),VLOOKUP(P745,'15 лет'!$Y$5:$Z$79,2),IF((C745=16),VLOOKUP(P745,'16 лет'!$Y$5:$Z$79,2),IF((C745=17),VLOOKUP(P745,'17 лет'!$Y$5:$Z$79,2))))))))))))</f>
        <v>35</v>
      </c>
      <c r="R745" s="27"/>
      <c r="S745" s="16">
        <f>IF((C745&lt;=7),VLOOKUP(R745,'7 лет'!$W$5:$X$79,2),IF((C745=8),VLOOKUP(R745,'8 лет'!$W$5:$X$79,2),IF((C745=9),VLOOKUP(R745,'9 лет'!$W$5:$X$79,2),IF((C745=10),VLOOKUP(R745,'10 лет'!$W$5:$X$79,2),IF((C745=11),VLOOKUP(R745,'11 лет'!$W$5:$X$79,2),IF((C745=12),VLOOKUP(R745,'12 лет'!$AA$5:$AB$79,2),IF((C745=13),VLOOKUP(R745,'13 лет'!$AA$5:$AB$79,2),IF((C745=14),VLOOKUP(R745,'14 лет'!$AA$5:$AB$79,2),IF((C745=15),VLOOKUP(R745,'15 лет'!$AA$5:$AB$79,2),IF((C745=16),VLOOKUP(R745,'16 лет'!$AA$5:$AB$79,2),IF((C745=17),VLOOKUP(R745,'17 лет'!$AA$5:$AB$79,2))))))))))))</f>
        <v>0</v>
      </c>
      <c r="T745" s="33">
        <f>SUM(E745+G745+I745+K745+M745+O745+Q745+S745)</f>
        <v>35</v>
      </c>
      <c r="U745" s="4">
        <f>'Личное первенство девушки'!U74</f>
        <v>28</v>
      </c>
      <c r="V745" s="109"/>
      <c r="W745" s="99"/>
      <c r="X745" t="str">
        <f>P734</f>
        <v>Субъект РФ 21</v>
      </c>
    </row>
    <row r="746" spans="1:24" ht="18.75">
      <c r="A746" s="27">
        <v>3</v>
      </c>
      <c r="B746" s="78"/>
      <c r="C746" s="27"/>
      <c r="D746" s="27"/>
      <c r="E746" s="16">
        <f>IF((C746&lt;=7),VLOOKUP(D746,'7 лет'!$M$5:$N$78,2),IF((C746=8),VLOOKUP(D746,'8 лет'!$M$5:$N$78,2),IF((C746=9),VLOOKUP(D746,'9 лет'!$M$5:$N$78,2),IF((C746=10),VLOOKUP(D746,'10 лет'!$M$5:$N$78,2),IF((C746=11),VLOOKUP(D746,'11 лет'!$M$5:$N$78,2),IF((C746=12),VLOOKUP(D746,'12 лет'!$O$5:$P$78,2),IF((C746=13),VLOOKUP(D746,'13 лет'!$O$5:$P$78,2),IF((C746=14),VLOOKUP(D746,'14 лет'!$O$5:$P$78,2),IF((C746=15),VLOOKUP(D746,'15 лет'!$O$5:$P$78,2),IF((C746=16),VLOOKUP(D746,'16 лет'!$O$5:$P$78,2),IF((C746=17),VLOOKUP(D746,'17 лет'!$O$5:$P$78,2))))))))))))</f>
        <v>0</v>
      </c>
      <c r="F746" s="27"/>
      <c r="G746" s="16">
        <f>IF((C746&lt;=7),VLOOKUP(F746,'7 лет'!$O$5:$P$79,2),IF((C746=8),VLOOKUP(F746,'8 лет'!$O$5:$P$79,2),IF((C746=9),VLOOKUP(F746,'9 лет'!$O$5:$P$79,2),IF((C746=10),VLOOKUP(F746,'10 лет'!$O$5:$P$79,2),IF((C746=11),VLOOKUP(F746,'11 лет'!$O$5:$P$79,2),IF((C746=12),VLOOKUP(F746,'12 лет'!$Q$5:$R$79,2),IF((C746=13),VLOOKUP(F746,'13 лет'!$Q$5:$R$79,2),IF((C746=14),VLOOKUP(F746,'14 лет'!$Q$5:$R$79,2),IF((C746=15),VLOOKUP(F746,'15 лет'!$Q$5:$R$79,2),IF((C746=16),VLOOKUP(F746,'16 лет'!$Q$5:$R$79,2),IF((C746=17),VLOOKUP(F746,'17 лет'!$Q$5:$R$79,2))))))))))))</f>
        <v>0</v>
      </c>
      <c r="H746" s="27"/>
      <c r="I746" s="16">
        <f>IF((C746&lt;=7),VLOOKUP(H746,'7 лет'!$Q$5:$R$79,2),IF((C746=8),VLOOKUP(H746,'8 лет'!$Q$5:$R$79,2),IF((C746=9),VLOOKUP(H746,'9 лет'!$Q$5:$R$79,2),IF((C746=10),VLOOKUP(H746,'10 лет'!$Q$5:$R$79,2),IF((C746=11),VLOOKUP(H746,'11 лет'!$Q$5:$R$79,2),IF((C746=12),VLOOKUP(H746,'12 лет'!$S$5:$T$79,2),IF((C746=13),VLOOKUP(H746,'13 лет'!$S$5:$T$79,2),IF((C746=14),VLOOKUP(H746,'14 лет'!$S$5:$T$79,2),IF((C746=15),VLOOKUP(H746,'15 лет'!$S$5:$T$79,2),IF((C746=16),VLOOKUP(H746,'16 лет'!$S$5:$T$79,2),IF((C746=17),VLOOKUP(H746,'17 лет'!$S$5:$T$79,2))))))))))))</f>
        <v>0</v>
      </c>
      <c r="J746" s="27"/>
      <c r="K746" s="16">
        <f>IF((C746&lt;=7),VLOOKUP(J746,'7 лет'!$S$5:$T$79,2),IF((C746=8),VLOOKUP(J746,'8 лет'!$S$5:$T$79,2),IF((C746=9),VLOOKUP(J746,'9 лет'!$S$5:$T$79,2),IF((C746=10),VLOOKUP(J746,'10 лет'!$S$5:$T$79,2),IF((C746=11),VLOOKUP(J746,'11 лет'!$S$5:$T$79,2),IF((C746=12),VLOOKUP(J746,'12 лет'!$U$5:$V$79,2),IF((C746=13),VLOOKUP(J746,'13 лет'!$U$5:$V$79,2),IF((C746=14),VLOOKUP(J746,'14 лет'!$U$5:$V$79,2),IF(C746&gt;=15,"0")))))))))</f>
        <v>0</v>
      </c>
      <c r="L746" s="27"/>
      <c r="M746" s="16" t="str">
        <f>IF((C746=12),VLOOKUP(L746,'12 лет'!$W$5:$X$85,2),IF((C746=13),VLOOKUP(L746,'13 лет'!$W$5:$X$84,2),IF((C746=14),VLOOKUP(L746,'14 лет'!$W$5:$X$82,2),IF((C746=15),VLOOKUP(L746,'15 лет'!$U$5:$V$82,2),IF((C746=16),VLOOKUP(L746,'16 лет'!$U$5:$V$78,2),IF((C746=17),VLOOKUP(L746,'17 лет'!$U$5:$V$78,2),IF(C746&lt;12,"0")))))))</f>
        <v>0</v>
      </c>
      <c r="N746" s="27"/>
      <c r="O746" s="16" t="str">
        <f>IF((C746=15),VLOOKUP(N746,'15 лет'!$W$5:$X$115,2),IF((C746=16),VLOOKUP(N746,'16 лет'!$W$5:$X$113,2),IF((C746=17),VLOOKUP(N746,'17 лет'!$W$5:$X$113,2),IF(C746&lt;15,"0"))))</f>
        <v>0</v>
      </c>
      <c r="P746" s="11"/>
      <c r="Q746" s="16">
        <f>IF((C746&lt;=7),VLOOKUP(P746,'7 лет'!$U$5:$V$79,2),IF((C746=8),VLOOKUP(P746,'8 лет'!$U$5:$V$79,2),IF((C746=9),VLOOKUP(P746,'9 лет'!$U$5:$V$79,2),IF((C746=10),VLOOKUP(P746,'10 лет'!$U$5:$V$79,2),IF((C746=11),VLOOKUP(P746,'11 лет'!$U$5:$V$79,2),IF((C746=12),VLOOKUP(P746,'12 лет'!$Y$5:$Z$79,2),IF((C746=13),VLOOKUP(P746,'13 лет'!$Y$5:$Z$79,2),IF((C746=14),VLOOKUP(P746,'14 лет'!$Y$5:$Z$79,2),IF((C746=15),VLOOKUP(P746,'15 лет'!$Y$5:$Z$79,2),IF((C746=16),VLOOKUP(P746,'16 лет'!$Y$5:$Z$79,2),IF((C746=17),VLOOKUP(P746,'17 лет'!$Y$5:$Z$79,2))))))))))))</f>
        <v>35</v>
      </c>
      <c r="R746" s="27"/>
      <c r="S746" s="16">
        <f>IF((C746&lt;=7),VLOOKUP(R746,'7 лет'!$W$5:$X$79,2),IF((C746=8),VLOOKUP(R746,'8 лет'!$W$5:$X$79,2),IF((C746=9),VLOOKUP(R746,'9 лет'!$W$5:$X$79,2),IF((C746=10),VLOOKUP(R746,'10 лет'!$W$5:$X$79,2),IF((C746=11),VLOOKUP(R746,'11 лет'!$W$5:$X$79,2),IF((C746=12),VLOOKUP(R746,'12 лет'!$AA$5:$AB$79,2),IF((C746=13),VLOOKUP(R746,'13 лет'!$AA$5:$AB$79,2),IF((C746=14),VLOOKUP(R746,'14 лет'!$AA$5:$AB$79,2),IF((C746=15),VLOOKUP(R746,'15 лет'!$AA$5:$AB$79,2),IF((C746=16),VLOOKUP(R746,'16 лет'!$AA$5:$AB$79,2),IF((C746=17),VLOOKUP(R746,'17 лет'!$AA$5:$AB$79,2))))))))))))</f>
        <v>0</v>
      </c>
      <c r="T746" s="33">
        <f>SUM(E746+G746+I746+K746+M746+O746+Q746+S746)</f>
        <v>35</v>
      </c>
      <c r="U746" s="4">
        <f>'Личное первенство девушки'!U75</f>
        <v>28</v>
      </c>
      <c r="V746" s="109"/>
      <c r="W746" s="99"/>
      <c r="X746" t="str">
        <f>P734</f>
        <v>Субъект РФ 21</v>
      </c>
    </row>
    <row r="747" spans="1:24" ht="18.75">
      <c r="A747" s="111"/>
      <c r="B747" s="112"/>
      <c r="C747" s="112"/>
      <c r="D747" s="112"/>
      <c r="E747" s="112"/>
      <c r="F747" s="112"/>
      <c r="G747" s="112"/>
      <c r="H747" s="112"/>
      <c r="I747" s="112"/>
      <c r="J747" s="112"/>
      <c r="K747" s="112"/>
      <c r="L747" s="112"/>
      <c r="M747" s="112"/>
      <c r="N747" s="112"/>
      <c r="O747" s="112"/>
      <c r="P747" s="115" t="s">
        <v>286</v>
      </c>
      <c r="Q747" s="115"/>
      <c r="R747" s="115"/>
      <c r="S747" s="116"/>
      <c r="T747" s="113">
        <f ca="1">SUMPRODUCT(LARGE($T$744:$T$746,ROW(INDIRECT("T1:T"&amp;Z17))))</f>
        <v>70</v>
      </c>
      <c r="U747" s="114"/>
      <c r="V747" s="109"/>
      <c r="W747" s="99"/>
    </row>
    <row r="748" spans="1:24" ht="30" customHeight="1">
      <c r="A748" s="119"/>
      <c r="B748" s="120"/>
      <c r="C748" s="120"/>
      <c r="D748" s="120"/>
      <c r="E748" s="120"/>
      <c r="F748" s="120"/>
      <c r="G748" s="120"/>
      <c r="H748" s="120"/>
      <c r="I748" s="120"/>
      <c r="J748" s="120"/>
      <c r="K748" s="120"/>
      <c r="L748" s="120"/>
      <c r="M748" s="120"/>
      <c r="N748" s="120"/>
      <c r="O748" s="120"/>
      <c r="P748" s="118" t="s">
        <v>287</v>
      </c>
      <c r="Q748" s="118"/>
      <c r="R748" s="118"/>
      <c r="S748" s="118"/>
      <c r="T748" s="121">
        <f ca="1">SUM(T742+T747)</f>
        <v>170</v>
      </c>
      <c r="U748" s="122"/>
      <c r="V748" s="110"/>
      <c r="W748" s="100"/>
    </row>
    <row r="749" spans="1:24">
      <c r="A749" s="14"/>
      <c r="B749" s="14"/>
      <c r="C749" s="14"/>
      <c r="D749" s="14"/>
      <c r="E749" s="14"/>
      <c r="F749" s="14"/>
      <c r="G749" s="14"/>
      <c r="H749" s="14"/>
      <c r="I749" s="14"/>
      <c r="J749" s="14"/>
      <c r="K749" s="14"/>
      <c r="L749" s="14"/>
      <c r="M749" s="14"/>
      <c r="N749" s="14"/>
      <c r="O749" s="14"/>
      <c r="P749" s="14"/>
      <c r="Q749" s="14"/>
      <c r="R749" s="14"/>
      <c r="S749" s="14"/>
      <c r="T749" s="14"/>
    </row>
    <row r="750" spans="1:24">
      <c r="A750" s="15"/>
      <c r="C750" s="15"/>
      <c r="D750" s="15"/>
      <c r="E750" s="15"/>
      <c r="F750" s="15"/>
      <c r="G750" s="15"/>
      <c r="H750" s="15"/>
      <c r="I750" s="15"/>
      <c r="J750" s="15"/>
      <c r="K750" s="14"/>
      <c r="L750" s="14"/>
      <c r="M750" s="15"/>
      <c r="N750" s="15"/>
      <c r="O750" s="15"/>
      <c r="P750" s="15"/>
      <c r="Q750" s="15"/>
      <c r="R750" s="15"/>
      <c r="S750" s="15"/>
      <c r="T750" s="15"/>
    </row>
    <row r="751" spans="1:24">
      <c r="A751" s="15"/>
      <c r="C751" s="15"/>
      <c r="D751" s="15"/>
      <c r="E751" s="15"/>
      <c r="F751" s="15"/>
      <c r="G751" s="15"/>
      <c r="H751" s="15"/>
      <c r="I751" s="15"/>
      <c r="J751" s="15"/>
      <c r="K751" s="14"/>
      <c r="L751" s="14"/>
      <c r="M751" s="15"/>
      <c r="N751" s="15"/>
      <c r="O751" s="15"/>
      <c r="P751" s="15"/>
      <c r="Q751" s="15"/>
      <c r="R751" s="15"/>
      <c r="S751" s="15"/>
      <c r="T751" s="15"/>
    </row>
    <row r="752" spans="1:24" ht="16.5">
      <c r="A752" s="14"/>
      <c r="B752" s="79" t="s">
        <v>181</v>
      </c>
      <c r="C752" s="14"/>
      <c r="D752" s="14"/>
      <c r="E752" s="14"/>
      <c r="F752" s="14"/>
      <c r="G752" s="14"/>
      <c r="H752" s="14"/>
      <c r="I752" s="14"/>
      <c r="J752" s="14"/>
      <c r="K752" s="14"/>
      <c r="L752" s="14"/>
      <c r="M752" s="14"/>
      <c r="N752" s="14"/>
      <c r="O752" s="14"/>
      <c r="P752" s="14"/>
      <c r="Q752" s="14"/>
      <c r="R752" s="14"/>
      <c r="S752" s="14"/>
      <c r="T752" s="14"/>
    </row>
    <row r="753" spans="1:23">
      <c r="A753" s="14"/>
      <c r="B753" s="15"/>
      <c r="C753" s="15"/>
      <c r="D753" s="14"/>
      <c r="E753" s="14"/>
      <c r="F753" s="14"/>
      <c r="G753" s="14"/>
      <c r="H753" s="14"/>
      <c r="I753" s="14"/>
      <c r="J753" s="14"/>
      <c r="K753" s="14"/>
      <c r="L753" s="14"/>
      <c r="M753" s="14"/>
      <c r="N753" s="14"/>
      <c r="O753" s="14"/>
      <c r="P753" s="14"/>
      <c r="Q753" s="14"/>
      <c r="R753" s="14"/>
      <c r="S753" s="14"/>
      <c r="T753" s="14"/>
    </row>
    <row r="754" spans="1:23">
      <c r="A754" s="14"/>
      <c r="B754" s="14"/>
      <c r="C754" s="15"/>
      <c r="D754" s="14"/>
      <c r="E754" s="14"/>
      <c r="F754" s="14"/>
      <c r="G754" s="14"/>
      <c r="H754" s="14"/>
      <c r="I754" s="14"/>
      <c r="J754" s="14"/>
      <c r="K754" s="14"/>
      <c r="L754" s="14"/>
      <c r="M754" s="14"/>
      <c r="N754" s="14"/>
      <c r="O754" s="14"/>
      <c r="P754" s="14"/>
      <c r="Q754" s="14"/>
      <c r="R754" s="14"/>
      <c r="S754" s="14"/>
      <c r="T754" s="14"/>
    </row>
    <row r="755" spans="1:23" ht="16.5">
      <c r="A755" s="14"/>
      <c r="B755" s="79" t="s">
        <v>182</v>
      </c>
      <c r="C755" s="15"/>
      <c r="D755" s="14"/>
      <c r="E755" s="14"/>
      <c r="F755" s="14"/>
      <c r="G755" s="14"/>
      <c r="H755" s="14"/>
      <c r="I755" s="14"/>
      <c r="J755" s="14"/>
      <c r="K755" s="14"/>
      <c r="L755" s="14"/>
      <c r="M755" s="14"/>
      <c r="N755" s="14"/>
      <c r="O755" s="14"/>
      <c r="P755" s="14"/>
      <c r="Q755" s="14"/>
      <c r="R755" s="14"/>
      <c r="S755" s="14"/>
      <c r="T755" s="14"/>
    </row>
    <row r="757" spans="1:23" ht="18.75">
      <c r="A757" s="102" t="s">
        <v>991</v>
      </c>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row>
    <row r="758" spans="1:23" ht="18.75">
      <c r="A758" s="102" t="s">
        <v>990</v>
      </c>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row>
    <row r="760" spans="1:23">
      <c r="A760" s="103" t="s">
        <v>169</v>
      </c>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row>
    <row r="761" spans="1:23">
      <c r="A761" s="43"/>
      <c r="B761" s="43"/>
      <c r="C761" s="43"/>
      <c r="D761" s="43"/>
      <c r="E761" s="43"/>
      <c r="F761" s="43"/>
      <c r="G761" s="43"/>
      <c r="H761" s="43"/>
      <c r="I761" s="43"/>
      <c r="J761" s="43"/>
      <c r="K761" s="43"/>
      <c r="L761" s="43"/>
      <c r="M761" s="43"/>
      <c r="N761" s="43"/>
      <c r="O761" s="43"/>
      <c r="P761" s="43"/>
      <c r="Q761" s="43"/>
      <c r="R761" s="43"/>
      <c r="S761" s="43"/>
      <c r="T761" s="43"/>
      <c r="U761" s="43"/>
      <c r="V761" s="43"/>
      <c r="W761" s="43"/>
    </row>
    <row r="762" spans="1:23" ht="18.75">
      <c r="A762" s="104" t="s">
        <v>1005</v>
      </c>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row>
    <row r="763" spans="1:23" ht="18.75">
      <c r="A763" s="104" t="s">
        <v>989</v>
      </c>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row>
    <row r="764" spans="1:23" ht="18.75">
      <c r="A764" s="105" t="s">
        <v>1058</v>
      </c>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row>
    <row r="765" spans="1:23" ht="18.75">
      <c r="A765" s="50"/>
      <c r="B765" s="50"/>
      <c r="C765" s="50"/>
      <c r="D765" s="50"/>
      <c r="E765" s="50"/>
      <c r="F765" s="50"/>
      <c r="G765" s="50"/>
      <c r="H765" s="50"/>
      <c r="I765" s="50"/>
      <c r="J765" s="50"/>
      <c r="K765" s="50"/>
      <c r="L765" s="50"/>
      <c r="M765" s="50"/>
      <c r="N765" s="50"/>
      <c r="O765" s="50"/>
      <c r="P765" s="50"/>
      <c r="Q765" s="50"/>
      <c r="R765" s="50"/>
      <c r="S765" s="50"/>
      <c r="T765" s="50"/>
      <c r="U765" s="50"/>
      <c r="V765" s="50"/>
    </row>
    <row r="766" spans="1:23">
      <c r="A766" s="10"/>
      <c r="B766" s="10"/>
      <c r="C766" s="10"/>
      <c r="D766" s="10"/>
      <c r="E766" s="10"/>
      <c r="F766" s="10"/>
      <c r="G766" s="10"/>
      <c r="H766" s="10"/>
      <c r="I766" s="10"/>
      <c r="J766" s="10"/>
      <c r="K766" s="10"/>
      <c r="L766" s="10"/>
      <c r="M766" s="10"/>
      <c r="N766" s="10"/>
      <c r="O766" s="10"/>
      <c r="P766" s="10"/>
      <c r="Q766" s="10"/>
      <c r="R766" s="10"/>
      <c r="S766" s="10"/>
      <c r="T766" s="10"/>
    </row>
    <row r="767" spans="1:23" ht="18.75">
      <c r="A767" s="106" t="s">
        <v>992</v>
      </c>
      <c r="B767" s="106"/>
      <c r="C767" s="47"/>
      <c r="D767" s="47"/>
      <c r="E767" s="47"/>
      <c r="F767" s="47"/>
      <c r="G767" s="47"/>
      <c r="H767" s="47"/>
      <c r="I767" s="47"/>
      <c r="J767" s="47"/>
      <c r="K767" s="47"/>
      <c r="L767" s="47"/>
      <c r="M767" s="47"/>
      <c r="N767" s="47"/>
      <c r="O767" s="47"/>
      <c r="P767" s="47"/>
      <c r="Q767" s="47"/>
      <c r="R767" s="47"/>
      <c r="S767" s="47"/>
      <c r="T767" s="47"/>
    </row>
    <row r="768" spans="1:23" ht="18.75">
      <c r="A768" s="106" t="s">
        <v>993</v>
      </c>
      <c r="B768" s="106"/>
      <c r="C768" s="42"/>
      <c r="D768" s="42"/>
      <c r="E768" s="42"/>
      <c r="F768" s="42"/>
      <c r="G768" s="42"/>
      <c r="H768" s="42"/>
      <c r="I768" s="42"/>
      <c r="J768" s="42"/>
      <c r="K768" s="42"/>
      <c r="L768" s="42"/>
      <c r="M768" s="42"/>
      <c r="N768" s="42"/>
      <c r="O768" s="42"/>
      <c r="P768" s="42"/>
      <c r="Q768" s="42"/>
      <c r="R768" s="42"/>
      <c r="S768" s="42"/>
      <c r="T768" s="42"/>
    </row>
    <row r="769" spans="1:24" ht="18.75">
      <c r="A769" s="106"/>
      <c r="B769" s="106"/>
      <c r="D769" s="47"/>
      <c r="E769" s="47"/>
      <c r="F769" s="47"/>
      <c r="G769" s="47"/>
      <c r="H769" s="47"/>
      <c r="I769" s="47"/>
      <c r="J769" s="47"/>
      <c r="K769" s="47"/>
      <c r="L769" s="47"/>
      <c r="M769" s="47"/>
      <c r="N769" s="47"/>
      <c r="O769" s="47"/>
      <c r="P769" s="47"/>
      <c r="Q769" s="47"/>
      <c r="R769" s="47"/>
      <c r="S769" s="47"/>
      <c r="T769" s="47"/>
    </row>
    <row r="770" spans="1:24" ht="18.75">
      <c r="A770" s="107" t="s">
        <v>202</v>
      </c>
      <c r="B770" s="107"/>
      <c r="C770" s="107"/>
      <c r="D770" s="107"/>
      <c r="E770" s="107"/>
      <c r="F770" s="107"/>
      <c r="G770" s="107"/>
      <c r="H770" s="107"/>
      <c r="I770" s="107"/>
      <c r="J770" s="107"/>
      <c r="K770" s="107"/>
      <c r="L770" s="107"/>
      <c r="M770" s="107"/>
      <c r="N770" s="107"/>
      <c r="O770" s="107"/>
      <c r="P770" s="129" t="s">
        <v>306</v>
      </c>
      <c r="Q770" s="129"/>
      <c r="R770" s="129"/>
      <c r="S770" s="129"/>
      <c r="T770" s="129"/>
      <c r="U770" s="129"/>
      <c r="V770" s="129"/>
    </row>
    <row r="771" spans="1:24">
      <c r="A771" s="28"/>
      <c r="B771" s="28"/>
      <c r="C771" s="28"/>
      <c r="D771" s="28"/>
      <c r="E771" s="28"/>
      <c r="F771" s="28"/>
      <c r="G771" s="28"/>
      <c r="H771" s="28"/>
      <c r="I771" s="28"/>
      <c r="J771" s="28"/>
      <c r="K771" s="28"/>
      <c r="L771" s="28"/>
      <c r="M771" s="28"/>
      <c r="N771" s="28"/>
      <c r="O771" s="28"/>
      <c r="P771" s="28"/>
      <c r="Q771" s="28"/>
      <c r="R771" s="28"/>
      <c r="S771" s="28"/>
      <c r="T771" s="28"/>
    </row>
    <row r="772" spans="1:24" ht="24.75" customHeight="1">
      <c r="A772" s="117" t="s">
        <v>170</v>
      </c>
      <c r="B772" s="117"/>
      <c r="C772" s="117"/>
      <c r="D772" s="117"/>
      <c r="E772" s="117"/>
      <c r="F772" s="117"/>
      <c r="G772" s="117"/>
      <c r="H772" s="117"/>
      <c r="I772" s="117"/>
      <c r="J772" s="117"/>
      <c r="K772" s="117"/>
      <c r="L772" s="117"/>
      <c r="M772" s="117"/>
      <c r="N772" s="117"/>
      <c r="O772" s="117"/>
      <c r="P772" s="117"/>
      <c r="Q772" s="117"/>
      <c r="R772" s="117"/>
      <c r="S772" s="117"/>
      <c r="T772" s="126" t="s">
        <v>178</v>
      </c>
      <c r="U772" s="101" t="s">
        <v>284</v>
      </c>
      <c r="V772" s="101" t="s">
        <v>288</v>
      </c>
      <c r="W772" s="101" t="s">
        <v>1006</v>
      </c>
    </row>
    <row r="773" spans="1:24" ht="66.75" customHeight="1">
      <c r="A773" s="101" t="s">
        <v>171</v>
      </c>
      <c r="B773" s="117" t="s">
        <v>172</v>
      </c>
      <c r="C773" s="101" t="s">
        <v>173</v>
      </c>
      <c r="D773" s="101" t="s">
        <v>174</v>
      </c>
      <c r="E773" s="101"/>
      <c r="F773" s="101" t="s">
        <v>175</v>
      </c>
      <c r="G773" s="101"/>
      <c r="H773" s="101" t="s">
        <v>176</v>
      </c>
      <c r="I773" s="101"/>
      <c r="J773" s="101" t="s">
        <v>994</v>
      </c>
      <c r="K773" s="101"/>
      <c r="L773" s="175" t="s">
        <v>995</v>
      </c>
      <c r="M773" s="176"/>
      <c r="N773" s="175" t="s">
        <v>996</v>
      </c>
      <c r="O773" s="176"/>
      <c r="P773" s="101" t="s">
        <v>7</v>
      </c>
      <c r="Q773" s="101"/>
      <c r="R773" s="101" t="s">
        <v>177</v>
      </c>
      <c r="S773" s="101"/>
      <c r="T773" s="127"/>
      <c r="U773" s="101"/>
      <c r="V773" s="101"/>
      <c r="W773" s="101"/>
    </row>
    <row r="774" spans="1:24" ht="16.5">
      <c r="A774" s="101"/>
      <c r="B774" s="117"/>
      <c r="C774" s="101"/>
      <c r="D774" s="49" t="s">
        <v>179</v>
      </c>
      <c r="E774" s="51" t="s">
        <v>3</v>
      </c>
      <c r="F774" s="49" t="s">
        <v>179</v>
      </c>
      <c r="G774" s="51" t="s">
        <v>3</v>
      </c>
      <c r="H774" s="49" t="s">
        <v>179</v>
      </c>
      <c r="I774" s="51" t="s">
        <v>3</v>
      </c>
      <c r="J774" s="49" t="s">
        <v>179</v>
      </c>
      <c r="K774" s="51" t="s">
        <v>3</v>
      </c>
      <c r="L774" s="49" t="s">
        <v>179</v>
      </c>
      <c r="M774" s="51" t="s">
        <v>3</v>
      </c>
      <c r="N774" s="49" t="s">
        <v>179</v>
      </c>
      <c r="O774" s="51" t="s">
        <v>3</v>
      </c>
      <c r="P774" s="49" t="s">
        <v>179</v>
      </c>
      <c r="Q774" s="51" t="s">
        <v>3</v>
      </c>
      <c r="R774" s="49" t="s">
        <v>179</v>
      </c>
      <c r="S774" s="51" t="s">
        <v>3</v>
      </c>
      <c r="T774" s="128"/>
      <c r="U774" s="101"/>
      <c r="V774" s="101"/>
      <c r="W774" s="101"/>
    </row>
    <row r="775" spans="1:24" ht="18.75">
      <c r="A775" s="27">
        <v>1</v>
      </c>
      <c r="B775" s="77"/>
      <c r="C775" s="27"/>
      <c r="D775" s="27"/>
      <c r="E775" s="16">
        <f>IF((C775&lt;=7),VLOOKUP(D775,'7 лет'!$A$5:$B$78,2),IF((C775=8),VLOOKUP(D775,'8 лет'!$A$5:$B$78,2),IF((C775=9),VLOOKUP(D775,'9 лет'!$A$5:$B$78,2),IF((C775=10),VLOOKUP(D775,'10 лет'!$A$5:$B$78,2),IF((C775=11),VLOOKUP(D775,'11 лет'!$A$5:$B$78,2),IF((C775=12),VLOOKUP(D775,'12 лет'!$A$5:$B$78,2),IF((C775=13),VLOOKUP(D775,'13 лет'!$A$5:$B$78,2),IF((C775=14),VLOOKUP(D775,'14 лет'!$A$5:$B$78,2),IF((C775=15),VLOOKUP(D775,'15 лет'!$A$5:$B$78,2),IF((C775=16),VLOOKUP(D775,'16 лет'!$A$5:$B$78,2),IF((C775=17),VLOOKUP(D775,'17 лет'!$A$5:$B$78,2))))))))))))</f>
        <v>0</v>
      </c>
      <c r="F775" s="27"/>
      <c r="G775" s="16">
        <f>IF((C775&lt;=7),VLOOKUP(F775,'7 лет'!$C$5:$D$79,2),IF((C775=8),VLOOKUP(F775,'8 лет'!$C$5:$D$79,2),IF((C775=9),VLOOKUP(F775,'9 лет'!$C$5:$D$79,2),IF((C775=10),VLOOKUP(F775,'10 лет'!$C$5:$D$79,2),IF((C775=11),VLOOKUP(F775,'11 лет'!$C$5:$D$79,2),IF((C775=12),VLOOKUP(F775,'12 лет'!$C$5:$D$79,2),IF((C775=13),VLOOKUP(F775,'13 лет'!$C$5:$D$79,2),IF((C775=14),VLOOKUP(F775,'14 лет'!$C$5:$D$79,2),IF((C775=15),VLOOKUP(F775,'15 лет'!$C$5:$D$79,2),IF((C775=16),VLOOKUP(F775,'16 лет'!$C$5:$D$79,2),IF((C775=17),VLOOKUP(F775,'17 лет'!$C$5:$D$79,2))))))))))))</f>
        <v>0</v>
      </c>
      <c r="H775" s="27"/>
      <c r="I775" s="16">
        <f>IF((C775&lt;=7),VLOOKUP(H775,'7 лет'!$E$5:$F$79,2),IF((C775=8),VLOOKUP(H775,'8 лет'!$E$5:$F$79,2),IF((C775=9),VLOOKUP(H775,'9 лет'!$E$5:$F$79,2),IF((C775=10),VLOOKUP(H775,'10 лет'!$E$5:$F$79,2),IF((C775=11),VLOOKUP(H775,'11 лет'!$E$5:$F$79,2),IF((C775=12),VLOOKUP(H775,'12 лет'!$E$5:$F$79,2),IF((C775=13),VLOOKUP(H775,'13 лет'!$E$5:$F$79,2),IF((C775=14),VLOOKUP(H775,'14 лет'!$E$5:$F$79,2),IF((C775=15),VLOOKUP(H775,'15 лет'!$E$5:$F$79,2),IF((C775=16),VLOOKUP(H775,'16 лет'!$E$5:$F$79,2),IF((C775=17),VLOOKUP(H775,'17 лет'!$E$5:$F$79,2))))))))))))</f>
        <v>0</v>
      </c>
      <c r="J775" s="27"/>
      <c r="K775" s="16">
        <f>IF((C775&lt;=7),VLOOKUP(J775,'7 лет'!$G$5:$H$79,2),IF((C775=8),VLOOKUP(J775,'8 лет'!$G$5:$H$79,2),IF((C775=9),VLOOKUP(J775,'9 лет'!$G$5:$H$79,2),IF((C775=10),VLOOKUP(J775,'10 лет'!$G$5:$H$79,2),IF((C775=11),VLOOKUP(J775,'11 лет'!$G$5:$H$79,2),IF((C775=12),VLOOKUP(J775,'12 лет'!$G$5:$H$79,2),IF((C775=13),VLOOKUP(J775,'13 лет'!$G$5:$H$79,2),IF((C775=14),VLOOKUP(J775,'14 лет'!$G$5:$H$79,2),IF(C775&gt;=15,"0")))))))))</f>
        <v>0</v>
      </c>
      <c r="L775" s="27"/>
      <c r="M775" s="16" t="str">
        <f>IF((C775=12),VLOOKUP(L775,'12 лет'!$I$5:$J$81,2),IF((C775=13),VLOOKUP(L775,'13 лет'!$I$5:$J$81,2),IF((C775=14),VLOOKUP(L775,'14 лет'!$I$5:$J$80,2),IF((C775=15),VLOOKUP(L775,'15 лет'!$G$5:$H$82,2),IF((C775=16),VLOOKUP(L775,'16 лет'!$G$5:$H$81,2),IF((C775=17),VLOOKUP(L775,'17 лет'!$G$5:$H$81,2),IF(C775&lt;12,"0")))))))</f>
        <v>0</v>
      </c>
      <c r="N775" s="27"/>
      <c r="O775" s="16" t="str">
        <f>IF((C775=15),VLOOKUP(N775,'15 лет'!$I$5:$J$100,2),IF((C775=16),VLOOKUP(N775,'16 лет'!$I$5:$J$94,2),IF((C775=17),VLOOKUP(N775,'17 лет'!$I$5:$J$97,2),IF(C775&lt;15,"0"))))</f>
        <v>0</v>
      </c>
      <c r="P775" s="11"/>
      <c r="Q775" s="16">
        <f>IF((C775&lt;=7),VLOOKUP(P775,'7 лет'!$I$5:$J$79,2),IF((C775=8),VLOOKUP(P775,'8 лет'!$I$5:$J$79,2),IF((C775=9),VLOOKUP(P775,'9 лет'!$I$5:$J$79,2),IF((C775=10),VLOOKUP(P775,'10 лет'!$I$5:$J$79,2),IF((C775=11),VLOOKUP(P775,'11 лет'!$I$5:$J$79,2),IF((C775=12),VLOOKUP(P775,'12 лет'!$K$5:$L$79,2),IF((C775=13),VLOOKUP(P775,'13 лет'!$K$5:$L$79,2),IF((C775=14),VLOOKUP(P775,'14 лет'!$K$5:$L$79,2),IF((C775=15),VLOOKUP(P775,'15 лет'!$K$5:$L$79,2),IF((C775=16),VLOOKUP(P775,'16 лет'!$K$5:$L$79,2),IF((C775=17),VLOOKUP(P775,'17 лет'!$K$5:$L$79,2),)))))))))))</f>
        <v>50</v>
      </c>
      <c r="R775" s="27"/>
      <c r="S775" s="16">
        <f>IF((C775&lt;=7),VLOOKUP(R775,'7 лет'!$K$5:$L$79,2),IF((C775=8),VLOOKUP(R775,'8 лет'!$K$5:$L$79,2),IF((C775=9),VLOOKUP(R775,'9 лет'!$K$5:$L$79,2),IF((C775=10),VLOOKUP(R775,'10 лет'!$K$5:$L$79,2),IF((C775=11),VLOOKUP(R775,'11 лет'!$K$5:$L$79,2),IF((C775=12),VLOOKUP(R775,'12 лет'!$M$5:$N$79,2),IF((C775=13),VLOOKUP(R775,'13 лет'!$M$5:$N$79,2),IF((C775=14),VLOOKUP(R775,'14 лет'!$M$5:$N$79,2),IF((C775=15),VLOOKUP(R775,'15 лет'!$M$5:$N$79,2),IF((C775=16),VLOOKUP(R775,'16 лет'!$M$5:$N$79,2),IF((C775=17),VLOOKUP(R775,'17 лет'!$M$5:$N$79,2))))))))))))</f>
        <v>0</v>
      </c>
      <c r="T775" s="32">
        <f>SUM(E775+G775+I775+K775+M775+O775+Q775+S775)</f>
        <v>50</v>
      </c>
      <c r="U775" s="4">
        <f>'Личное первенство юноши'!U76</f>
        <v>28</v>
      </c>
      <c r="V775" s="108">
        <f ca="1">'Командный зачет'!G31</f>
        <v>10</v>
      </c>
      <c r="W775" s="98">
        <f ca="1">SUM(V775*2)</f>
        <v>20</v>
      </c>
      <c r="X775" t="str">
        <f>P770</f>
        <v>Субъект РФ 22</v>
      </c>
    </row>
    <row r="776" spans="1:24" ht="18.75">
      <c r="A776" s="27">
        <v>2</v>
      </c>
      <c r="B776" s="77"/>
      <c r="C776" s="27"/>
      <c r="D776" s="27"/>
      <c r="E776" s="16">
        <f>IF((C776&lt;=7),VLOOKUP(D776,'7 лет'!$A$5:$B$78,2),IF((C776=8),VLOOKUP(D776,'8 лет'!$A$5:$B$78,2),IF((C776=9),VLOOKUP(D776,'9 лет'!$A$5:$B$78,2),IF((C776=10),VLOOKUP(D776,'10 лет'!$A$5:$B$78,2),IF((C776=11),VLOOKUP(D776,'11 лет'!$A$5:$B$78,2),IF((C776=12),VLOOKUP(D776,'12 лет'!$A$5:$B$78,2),IF((C776=13),VLOOKUP(D776,'13 лет'!$A$5:$B$78,2),IF((C776=14),VLOOKUP(D776,'14 лет'!$A$5:$B$78,2),IF((C776=15),VLOOKUP(D776,'15 лет'!$A$5:$B$78,2),IF((C776=16),VLOOKUP(D776,'16 лет'!$A$5:$B$78,2),IF((C776=17),VLOOKUP(D776,'17 лет'!$A$5:$B$78,2))))))))))))</f>
        <v>0</v>
      </c>
      <c r="F776" s="27"/>
      <c r="G776" s="16">
        <f>IF((C776&lt;=7),VLOOKUP(F776,'7 лет'!$C$5:$D$79,2),IF((C776=8),VLOOKUP(F776,'8 лет'!$C$5:$D$79,2),IF((C776=9),VLOOKUP(F776,'9 лет'!$C$5:$D$79,2),IF((C776=10),VLOOKUP(F776,'10 лет'!$C$5:$D$79,2),IF((C776=11),VLOOKUP(F776,'11 лет'!$C$5:$D$79,2),IF((C776=12),VLOOKUP(F776,'12 лет'!$C$5:$D$79,2),IF((C776=13),VLOOKUP(F776,'13 лет'!$C$5:$D$79,2),IF((C776=14),VLOOKUP(F776,'14 лет'!$C$5:$D$79,2),IF((C776=15),VLOOKUP(F776,'15 лет'!$C$5:$D$79,2),IF((C776=16),VLOOKUP(F776,'16 лет'!$C$5:$D$79,2),IF((C776=17),VLOOKUP(F776,'17 лет'!$C$5:$D$79,2))))))))))))</f>
        <v>0</v>
      </c>
      <c r="H776" s="27"/>
      <c r="I776" s="16">
        <f>IF((C776&lt;=7),VLOOKUP(H776,'7 лет'!$E$5:$F$79,2),IF((C776=8),VLOOKUP(H776,'8 лет'!$E$5:$F$79,2),IF((C776=9),VLOOKUP(H776,'9 лет'!$E$5:$F$79,2),IF((C776=10),VLOOKUP(H776,'10 лет'!$E$5:$F$79,2),IF((C776=11),VLOOKUP(H776,'11 лет'!$E$5:$F$79,2),IF((C776=12),VLOOKUP(H776,'12 лет'!$E$5:$F$79,2),IF((C776=13),VLOOKUP(H776,'13 лет'!$E$5:$F$79,2),IF((C776=14),VLOOKUP(H776,'14 лет'!$E$5:$F$79,2),IF((C776=15),VLOOKUP(H776,'15 лет'!$E$5:$F$79,2),IF((C776=16),VLOOKUP(H776,'16 лет'!$E$5:$F$79,2),IF((C776=17),VLOOKUP(H776,'17 лет'!$E$5:$F$79,2))))))))))))</f>
        <v>0</v>
      </c>
      <c r="J776" s="27"/>
      <c r="K776" s="16">
        <f>IF((C776&lt;=7),VLOOKUP(J776,'7 лет'!$G$5:$H$79,2),IF((C776=8),VLOOKUP(J776,'8 лет'!$G$5:$H$79,2),IF((C776=9),VLOOKUP(J776,'9 лет'!$G$5:$H$79,2),IF((C776=10),VLOOKUP(J776,'10 лет'!$G$5:$H$79,2),IF((C776=11),VLOOKUP(J776,'11 лет'!$G$5:$H$79,2),IF((C776=12),VLOOKUP(J776,'12 лет'!$G$5:$H$79,2),IF((C776=13),VLOOKUP(J776,'13 лет'!$G$5:$H$79,2),IF((C776=14),VLOOKUP(J776,'14 лет'!$G$5:$H$79,2),IF(C776&gt;=15,"0")))))))))</f>
        <v>0</v>
      </c>
      <c r="L776" s="27"/>
      <c r="M776" s="16" t="str">
        <f>IF((C776=12),VLOOKUP(L776,'12 лет'!$I$5:$J$81,2),IF((C776=13),VLOOKUP(L776,'13 лет'!$I$5:$J$81,2),IF((C776=14),VLOOKUP(L776,'14 лет'!$I$5:$J$80,2),IF((C776=15),VLOOKUP(L776,'15 лет'!$G$5:$H$82,2),IF((C776=16),VLOOKUP(L776,'16 лет'!$G$5:$H$81,2),IF((C776=17),VLOOKUP(L776,'17 лет'!$G$5:$H$81,2),IF(C776&lt;12,"0")))))))</f>
        <v>0</v>
      </c>
      <c r="N776" s="27"/>
      <c r="O776" s="16" t="str">
        <f>IF((C776=15),VLOOKUP(N776,'15 лет'!$I$5:$J$100,2),IF((C776=16),VLOOKUP(N776,'16 лет'!$I$5:$J$94,2),IF((C776=17),VLOOKUP(N776,'17 лет'!$I$5:$J$97,2),IF(C776&lt;15,"0"))))</f>
        <v>0</v>
      </c>
      <c r="P776" s="11"/>
      <c r="Q776" s="16">
        <f>IF((C776&lt;=7),VLOOKUP(P776,'7 лет'!$I$5:$J$79,2),IF((C776=8),VLOOKUP(P776,'8 лет'!$I$5:$J$79,2),IF((C776=9),VLOOKUP(P776,'9 лет'!$I$5:$J$79,2),IF((C776=10),VLOOKUP(P776,'10 лет'!$I$5:$J$79,2),IF((C776=11),VLOOKUP(P776,'11 лет'!$I$5:$J$79,2),IF((C776=12),VLOOKUP(P776,'12 лет'!$K$5:$L$79,2),IF((C776=13),VLOOKUP(P776,'13 лет'!$K$5:$L$79,2),IF((C776=14),VLOOKUP(P776,'14 лет'!$K$5:$L$79,2),IF((C776=15),VLOOKUP(P776,'15 лет'!$K$5:$L$79,2),IF((C776=16),VLOOKUP(P776,'16 лет'!$K$5:$L$79,2),IF((C776=17),VLOOKUP(P776,'17 лет'!$K$5:$L$79,2),)))))))))))</f>
        <v>50</v>
      </c>
      <c r="R776" s="27"/>
      <c r="S776" s="16">
        <f>IF((C776&lt;=7),VLOOKUP(R776,'7 лет'!$K$5:$L$79,2),IF((C776=8),VLOOKUP(R776,'8 лет'!$K$5:$L$79,2),IF((C776=9),VLOOKUP(R776,'9 лет'!$K$5:$L$79,2),IF((C776=10),VLOOKUP(R776,'10 лет'!$K$5:$L$79,2),IF((C776=11),VLOOKUP(R776,'11 лет'!$K$5:$L$79,2),IF((C776=12),VLOOKUP(R776,'12 лет'!$M$5:$N$79,2),IF((C776=13),VLOOKUP(R776,'13 лет'!$M$5:$N$79,2),IF((C776=14),VLOOKUP(R776,'14 лет'!$M$5:$N$79,2),IF((C776=15),VLOOKUP(R776,'15 лет'!$M$5:$N$79,2),IF((C776=16),VLOOKUP(R776,'16 лет'!$M$5:$N$79,2),IF((C776=17),VLOOKUP(R776,'17 лет'!$M$5:$N$79,2))))))))))))</f>
        <v>0</v>
      </c>
      <c r="T776" s="32">
        <f>SUM(E776+G776+I776+K776+M776+O776+Q776+S776)</f>
        <v>50</v>
      </c>
      <c r="U776" s="4">
        <f>'Личное первенство юноши'!U77</f>
        <v>28</v>
      </c>
      <c r="V776" s="109"/>
      <c r="W776" s="99"/>
      <c r="X776" t="str">
        <f>P770</f>
        <v>Субъект РФ 22</v>
      </c>
    </row>
    <row r="777" spans="1:24" ht="18.75">
      <c r="A777" s="27">
        <v>3</v>
      </c>
      <c r="B777" s="77"/>
      <c r="C777" s="27"/>
      <c r="D777" s="27"/>
      <c r="E777" s="16">
        <f>IF((C777&lt;=7),VLOOKUP(D777,'7 лет'!$A$5:$B$78,2),IF((C777=8),VLOOKUP(D777,'8 лет'!$A$5:$B$78,2),IF((C777=9),VLOOKUP(D777,'9 лет'!$A$5:$B$78,2),IF((C777=10),VLOOKUP(D777,'10 лет'!$A$5:$B$78,2),IF((C777=11),VLOOKUP(D777,'11 лет'!$A$5:$B$78,2),IF((C777=12),VLOOKUP(D777,'12 лет'!$A$5:$B$78,2),IF((C777=13),VLOOKUP(D777,'13 лет'!$A$5:$B$78,2),IF((C777=14),VLOOKUP(D777,'14 лет'!$A$5:$B$78,2),IF((C777=15),VLOOKUP(D777,'15 лет'!$A$5:$B$78,2),IF((C777=16),VLOOKUP(D777,'16 лет'!$A$5:$B$78,2),IF((C777=17),VLOOKUP(D777,'17 лет'!$A$5:$B$78,2))))))))))))</f>
        <v>0</v>
      </c>
      <c r="F777" s="27"/>
      <c r="G777" s="16">
        <f>IF((C777&lt;=7),VLOOKUP(F777,'7 лет'!$C$5:$D$79,2),IF((C777=8),VLOOKUP(F777,'8 лет'!$C$5:$D$79,2),IF((C777=9),VLOOKUP(F777,'9 лет'!$C$5:$D$79,2),IF((C777=10),VLOOKUP(F777,'10 лет'!$C$5:$D$79,2),IF((C777=11),VLOOKUP(F777,'11 лет'!$C$5:$D$79,2),IF((C777=12),VLOOKUP(F777,'12 лет'!$C$5:$D$79,2),IF((C777=13),VLOOKUP(F777,'13 лет'!$C$5:$D$79,2),IF((C777=14),VLOOKUP(F777,'14 лет'!$C$5:$D$79,2),IF((C777=15),VLOOKUP(F777,'15 лет'!$C$5:$D$79,2),IF((C777=16),VLOOKUP(F777,'16 лет'!$C$5:$D$79,2),IF((C777=17),VLOOKUP(F777,'17 лет'!$C$5:$D$79,2))))))))))))</f>
        <v>0</v>
      </c>
      <c r="H777" s="27"/>
      <c r="I777" s="16">
        <f>IF((C777&lt;=7),VLOOKUP(H777,'7 лет'!$E$5:$F$79,2),IF((C777=8),VLOOKUP(H777,'8 лет'!$E$5:$F$79,2),IF((C777=9),VLOOKUP(H777,'9 лет'!$E$5:$F$79,2),IF((C777=10),VLOOKUP(H777,'10 лет'!$E$5:$F$79,2),IF((C777=11),VLOOKUP(H777,'11 лет'!$E$5:$F$79,2),IF((C777=12),VLOOKUP(H777,'12 лет'!$E$5:$F$79,2),IF((C777=13),VLOOKUP(H777,'13 лет'!$E$5:$F$79,2),IF((C777=14),VLOOKUP(H777,'14 лет'!$E$5:$F$79,2),IF((C777=15),VLOOKUP(H777,'15 лет'!$E$5:$F$79,2),IF((C777=16),VLOOKUP(H777,'16 лет'!$E$5:$F$79,2),IF((C777=17),VLOOKUP(H777,'17 лет'!$E$5:$F$79,2))))))))))))</f>
        <v>0</v>
      </c>
      <c r="J777" s="27"/>
      <c r="K777" s="16">
        <f>IF((C777&lt;=7),VLOOKUP(J777,'7 лет'!$G$5:$H$79,2),IF((C777=8),VLOOKUP(J777,'8 лет'!$G$5:$H$79,2),IF((C777=9),VLOOKUP(J777,'9 лет'!$G$5:$H$79,2),IF((C777=10),VLOOKUP(J777,'10 лет'!$G$5:$H$79,2),IF((C777=11),VLOOKUP(J777,'11 лет'!$G$5:$H$79,2),IF((C777=12),VLOOKUP(J777,'12 лет'!$G$5:$H$79,2),IF((C777=13),VLOOKUP(J777,'13 лет'!$G$5:$H$79,2),IF((C777=14),VLOOKUP(J777,'14 лет'!$G$5:$H$79,2),IF(C777&gt;=15,"0")))))))))</f>
        <v>0</v>
      </c>
      <c r="L777" s="27"/>
      <c r="M777" s="16" t="str">
        <f>IF((C777=12),VLOOKUP(L777,'12 лет'!$I$5:$J$81,2),IF((C777=13),VLOOKUP(L777,'13 лет'!$I$5:$J$81,2),IF((C777=14),VLOOKUP(L777,'14 лет'!$I$5:$J$80,2),IF((C777=15),VLOOKUP(L777,'15 лет'!$G$5:$H$82,2),IF((C777=16),VLOOKUP(L777,'16 лет'!$G$5:$H$81,2),IF((C777=17),VLOOKUP(L777,'17 лет'!$G$5:$H$81,2),IF(C777&lt;12,"0")))))))</f>
        <v>0</v>
      </c>
      <c r="N777" s="27"/>
      <c r="O777" s="16" t="str">
        <f>IF((C777=15),VLOOKUP(N777,'15 лет'!$I$5:$J$100,2),IF((C777=16),VLOOKUP(N777,'16 лет'!$I$5:$J$94,2),IF((C777=17),VLOOKUP(N777,'17 лет'!$I$5:$J$97,2),IF(C777&lt;15,"0"))))</f>
        <v>0</v>
      </c>
      <c r="P777" s="11"/>
      <c r="Q777" s="16">
        <f>IF((C777&lt;=7),VLOOKUP(P777,'7 лет'!$I$5:$J$79,2),IF((C777=8),VLOOKUP(P777,'8 лет'!$I$5:$J$79,2),IF((C777=9),VLOOKUP(P777,'9 лет'!$I$5:$J$79,2),IF((C777=10),VLOOKUP(P777,'10 лет'!$I$5:$J$79,2),IF((C777=11),VLOOKUP(P777,'11 лет'!$I$5:$J$79,2),IF((C777=12),VLOOKUP(P777,'12 лет'!$K$5:$L$79,2),IF((C777=13),VLOOKUP(P777,'13 лет'!$K$5:$L$79,2),IF((C777=14),VLOOKUP(P777,'14 лет'!$K$5:$L$79,2),IF((C777=15),VLOOKUP(P777,'15 лет'!$K$5:$L$79,2),IF((C777=16),VLOOKUP(P777,'16 лет'!$K$5:$L$79,2),IF((C777=17),VLOOKUP(P777,'17 лет'!$K$5:$L$79,2),)))))))))))</f>
        <v>50</v>
      </c>
      <c r="R777" s="27"/>
      <c r="S777" s="16">
        <f>IF((C777&lt;=7),VLOOKUP(R777,'7 лет'!$K$5:$L$79,2),IF((C777=8),VLOOKUP(R777,'8 лет'!$K$5:$L$79,2),IF((C777=9),VLOOKUP(R777,'9 лет'!$K$5:$L$79,2),IF((C777=10),VLOOKUP(R777,'10 лет'!$K$5:$L$79,2),IF((C777=11),VLOOKUP(R777,'11 лет'!$K$5:$L$79,2),IF((C777=12),VLOOKUP(R777,'12 лет'!$M$5:$N$79,2),IF((C777=13),VLOOKUP(R777,'13 лет'!$M$5:$N$79,2),IF((C777=14),VLOOKUP(R777,'14 лет'!$M$5:$N$79,2),IF((C777=15),VLOOKUP(R777,'15 лет'!$M$5:$N$79,2),IF((C777=16),VLOOKUP(R777,'16 лет'!$M$5:$N$79,2),IF((C777=17),VLOOKUP(R777,'17 лет'!$M$5:$N$79,2))))))))))))</f>
        <v>0</v>
      </c>
      <c r="T777" s="32">
        <f>SUM(E777+G777+I777+K777+M777+O777+Q777+S777)</f>
        <v>50</v>
      </c>
      <c r="U777" s="4">
        <f>'Личное первенство юноши'!U78</f>
        <v>28</v>
      </c>
      <c r="V777" s="109"/>
      <c r="W777" s="99"/>
      <c r="X777" t="str">
        <f>P770</f>
        <v>Субъект РФ 22</v>
      </c>
    </row>
    <row r="778" spans="1:24" ht="18.75">
      <c r="A778" s="111"/>
      <c r="B778" s="112"/>
      <c r="C778" s="112"/>
      <c r="D778" s="112"/>
      <c r="E778" s="112"/>
      <c r="F778" s="112"/>
      <c r="G778" s="112"/>
      <c r="H778" s="112"/>
      <c r="I778" s="112"/>
      <c r="J778" s="112"/>
      <c r="K778" s="112"/>
      <c r="L778" s="112"/>
      <c r="M778" s="112"/>
      <c r="N778" s="112"/>
      <c r="O778" s="112"/>
      <c r="P778" s="115" t="s">
        <v>285</v>
      </c>
      <c r="Q778" s="115"/>
      <c r="R778" s="115"/>
      <c r="S778" s="116"/>
      <c r="T778" s="113">
        <f ca="1">SUMPRODUCT(LARGE($T$775:$T$777,ROW(INDIRECT("T1:T"&amp;Z17))))</f>
        <v>100</v>
      </c>
      <c r="U778" s="114"/>
      <c r="V778" s="109"/>
      <c r="W778" s="99"/>
    </row>
    <row r="779" spans="1:24" ht="24.75" customHeight="1">
      <c r="A779" s="123" t="s">
        <v>180</v>
      </c>
      <c r="B779" s="124"/>
      <c r="C779" s="124"/>
      <c r="D779" s="124"/>
      <c r="E779" s="124"/>
      <c r="F779" s="124"/>
      <c r="G779" s="124"/>
      <c r="H779" s="124"/>
      <c r="I779" s="124"/>
      <c r="J779" s="124"/>
      <c r="K779" s="124"/>
      <c r="L779" s="124"/>
      <c r="M779" s="124"/>
      <c r="N779" s="124"/>
      <c r="O779" s="124"/>
      <c r="P779" s="124"/>
      <c r="Q779" s="124"/>
      <c r="R779" s="124"/>
      <c r="S779" s="124"/>
      <c r="T779" s="124"/>
      <c r="U779" s="125"/>
      <c r="V779" s="109"/>
      <c r="W779" s="99"/>
    </row>
    <row r="780" spans="1:24" ht="18.75">
      <c r="A780" s="27">
        <v>1</v>
      </c>
      <c r="B780" s="78"/>
      <c r="C780" s="27"/>
      <c r="D780" s="27"/>
      <c r="E780" s="16">
        <f>IF((C780&lt;=7),VLOOKUP(D780,'7 лет'!$M$5:$N$78,2),IF((C780=8),VLOOKUP(D780,'8 лет'!$M$5:$N$78,2),IF((C780=9),VLOOKUP(D780,'9 лет'!$M$5:$N$78,2),IF((C780=10),VLOOKUP(D780,'10 лет'!$M$5:$N$78,2),IF((C780=11),VLOOKUP(D780,'11 лет'!$M$5:$N$78,2),IF((C780=12),VLOOKUP(D780,'12 лет'!$O$5:$P$78,2),IF((C780=13),VLOOKUP(D780,'13 лет'!$O$5:$P$78,2),IF((C780=14),VLOOKUP(D780,'14 лет'!$O$5:$P$78,2),IF((C780=15),VLOOKUP(D780,'15 лет'!$O$5:$P$78,2),IF((C780=16),VLOOKUP(D780,'16 лет'!$O$5:$P$78,2),IF((C780=17),VLOOKUP(D780,'17 лет'!$O$5:$P$78,2))))))))))))</f>
        <v>0</v>
      </c>
      <c r="F780" s="27"/>
      <c r="G780" s="16">
        <f>IF((C780&lt;=7),VLOOKUP(F780,'7 лет'!$O$5:$P$79,2),IF((C780=8),VLOOKUP(F780,'8 лет'!$O$5:$P$79,2),IF((C780=9),VLOOKUP(F780,'9 лет'!$O$5:$P$79,2),IF((C780=10),VLOOKUP(F780,'10 лет'!$O$5:$P$79,2),IF((C780=11),VLOOKUP(F780,'11 лет'!$O$5:$P$79,2),IF((C780=12),VLOOKUP(F780,'12 лет'!$Q$5:$R$79,2),IF((C780=13),VLOOKUP(F780,'13 лет'!$Q$5:$R$79,2),IF((C780=14),VLOOKUP(F780,'14 лет'!$Q$5:$R$79,2),IF((C780=15),VLOOKUP(F780,'15 лет'!$Q$5:$R$79,2),IF((C780=16),VLOOKUP(F780,'16 лет'!$Q$5:$R$79,2),IF((C780=17),VLOOKUP(F780,'17 лет'!$Q$5:$R$79,2))))))))))))</f>
        <v>0</v>
      </c>
      <c r="H780" s="27"/>
      <c r="I780" s="16">
        <f>IF((C780&lt;=7),VLOOKUP(H780,'7 лет'!$Q$5:$R$79,2),IF((C780=8),VLOOKUP(H780,'8 лет'!$Q$5:$R$79,2),IF((C780=9),VLOOKUP(H780,'9 лет'!$Q$5:$R$79,2),IF((C780=10),VLOOKUP(H780,'10 лет'!$Q$5:$R$79,2),IF((C780=11),VLOOKUP(H780,'11 лет'!$Q$5:$R$79,2),IF((C780=12),VLOOKUP(H780,'12 лет'!$S$5:$T$79,2),IF((C780=13),VLOOKUP(H780,'13 лет'!$S$5:$T$79,2),IF((C780=14),VLOOKUP(H780,'14 лет'!$S$5:$T$79,2),IF((C780=15),VLOOKUP(H780,'15 лет'!$S$5:$T$79,2),IF((C780=16),VLOOKUP(H780,'16 лет'!$S$5:$T$79,2),IF((C780=17),VLOOKUP(H780,'17 лет'!$S$5:$T$79,2))))))))))))</f>
        <v>0</v>
      </c>
      <c r="J780" s="27"/>
      <c r="K780" s="16">
        <f>IF((C780&lt;=7),VLOOKUP(J780,'7 лет'!$S$5:$T$79,2),IF((C780=8),VLOOKUP(J780,'8 лет'!$S$5:$T$79,2),IF((C780=9),VLOOKUP(J780,'9 лет'!$S$5:$T$79,2),IF((C780=10),VLOOKUP(J780,'10 лет'!$S$5:$T$79,2),IF((C780=11),VLOOKUP(J780,'11 лет'!$S$5:$T$79,2),IF((C780=12),VLOOKUP(J780,'12 лет'!$U$5:$V$79,2),IF((C780=13),VLOOKUP(J780,'13 лет'!$U$5:$V$79,2),IF((C780=14),VLOOKUP(J780,'14 лет'!$U$5:$V$79,2),IF(C780&gt;=15,"0")))))))))</f>
        <v>0</v>
      </c>
      <c r="L780" s="27"/>
      <c r="M780" s="16" t="str">
        <f>IF((C780=12),VLOOKUP(L780,'12 лет'!$W$5:$X$85,2),IF((C780=13),VLOOKUP(L780,'13 лет'!$W$5:$X$84,2),IF((C780=14),VLOOKUP(L780,'14 лет'!$W$5:$X$82,2),IF((C780=15),VLOOKUP(L780,'15 лет'!$U$5:$V$82,2),IF((C780=16),VLOOKUP(L780,'16 лет'!$U$5:$V$78,2),IF((C780=17),VLOOKUP(L780,'17 лет'!$U$5:$V$78,2),IF(C780&lt;12,"0")))))))</f>
        <v>0</v>
      </c>
      <c r="N780" s="27"/>
      <c r="O780" s="16" t="str">
        <f>IF((C780=15),VLOOKUP(N780,'15 лет'!$W$5:$X$115,2),IF((C780=16),VLOOKUP(N780,'16 лет'!$W$5:$X$113,2),IF((C780=17),VLOOKUP(N780,'17 лет'!$W$5:$X$113,2),IF(C780&lt;15,"0"))))</f>
        <v>0</v>
      </c>
      <c r="P780" s="11"/>
      <c r="Q780" s="16">
        <f>IF((C780&lt;=7),VLOOKUP(P780,'7 лет'!$U$5:$V$79,2),IF((C780=8),VLOOKUP(P780,'8 лет'!$U$5:$V$79,2),IF((C780=9),VLOOKUP(P780,'9 лет'!$U$5:$V$79,2),IF((C780=10),VLOOKUP(P780,'10 лет'!$U$5:$V$79,2),IF((C780=11),VLOOKUP(P780,'11 лет'!$U$5:$V$79,2),IF((C780=12),VLOOKUP(P780,'12 лет'!$Y$5:$Z$79,2),IF((C780=13),VLOOKUP(P780,'13 лет'!$Y$5:$Z$79,2),IF((C780=14),VLOOKUP(P780,'14 лет'!$Y$5:$Z$79,2),IF((C780=15),VLOOKUP(P780,'15 лет'!$Y$5:$Z$79,2),IF((C780=16),VLOOKUP(P780,'16 лет'!$Y$5:$Z$79,2),IF((C780=17),VLOOKUP(P780,'17 лет'!$Y$5:$Z$79,2))))))))))))</f>
        <v>35</v>
      </c>
      <c r="R780" s="27"/>
      <c r="S780" s="16">
        <f>IF((C780&lt;=7),VLOOKUP(R780,'7 лет'!$W$5:$X$79,2),IF((C780=8),VLOOKUP(R780,'8 лет'!$W$5:$X$79,2),IF((C780=9),VLOOKUP(R780,'9 лет'!$W$5:$X$79,2),IF((C780=10),VLOOKUP(R780,'10 лет'!$W$5:$X$79,2),IF((C780=11),VLOOKUP(R780,'11 лет'!$W$5:$X$79,2),IF((C780=12),VLOOKUP(R780,'12 лет'!$AA$5:$AB$79,2),IF((C780=13),VLOOKUP(R780,'13 лет'!$AA$5:$AB$79,2),IF((C780=14),VLOOKUP(R780,'14 лет'!$AA$5:$AB$79,2),IF((C780=15),VLOOKUP(R780,'15 лет'!$AA$5:$AB$79,2),IF((C780=16),VLOOKUP(R780,'16 лет'!$AA$5:$AB$79,2),IF((C780=17),VLOOKUP(R780,'17 лет'!$AA$5:$AB$79,2))))))))))))</f>
        <v>0</v>
      </c>
      <c r="T780" s="33">
        <f>SUM(E780+G780+I780+K780+M780+O780+Q780+S780)</f>
        <v>35</v>
      </c>
      <c r="U780" s="4">
        <f>'Личное первенство девушки'!U76</f>
        <v>28</v>
      </c>
      <c r="V780" s="109"/>
      <c r="W780" s="99"/>
      <c r="X780" t="str">
        <f>P770</f>
        <v>Субъект РФ 22</v>
      </c>
    </row>
    <row r="781" spans="1:24" ht="18.75">
      <c r="A781" s="27">
        <v>2</v>
      </c>
      <c r="B781" s="78"/>
      <c r="C781" s="27"/>
      <c r="D781" s="27"/>
      <c r="E781" s="16">
        <f>IF((C781&lt;=7),VLOOKUP(D781,'7 лет'!$M$5:$N$78,2),IF((C781=8),VLOOKUP(D781,'8 лет'!$M$5:$N$78,2),IF((C781=9),VLOOKUP(D781,'9 лет'!$M$5:$N$78,2),IF((C781=10),VLOOKUP(D781,'10 лет'!$M$5:$N$78,2),IF((C781=11),VLOOKUP(D781,'11 лет'!$M$5:$N$78,2),IF((C781=12),VLOOKUP(D781,'12 лет'!$O$5:$P$78,2),IF((C781=13),VLOOKUP(D781,'13 лет'!$O$5:$P$78,2),IF((C781=14),VLOOKUP(D781,'14 лет'!$O$5:$P$78,2),IF((C781=15),VLOOKUP(D781,'15 лет'!$O$5:$P$78,2),IF((C781=16),VLOOKUP(D781,'16 лет'!$O$5:$P$78,2),IF((C781=17),VLOOKUP(D781,'17 лет'!$O$5:$P$78,2))))))))))))</f>
        <v>0</v>
      </c>
      <c r="F781" s="27"/>
      <c r="G781" s="16">
        <f>IF((C781&lt;=7),VLOOKUP(F781,'7 лет'!$O$5:$P$79,2),IF((C781=8),VLOOKUP(F781,'8 лет'!$O$5:$P$79,2),IF((C781=9),VLOOKUP(F781,'9 лет'!$O$5:$P$79,2),IF((C781=10),VLOOKUP(F781,'10 лет'!$O$5:$P$79,2),IF((C781=11),VLOOKUP(F781,'11 лет'!$O$5:$P$79,2),IF((C781=12),VLOOKUP(F781,'12 лет'!$Q$5:$R$79,2),IF((C781=13),VLOOKUP(F781,'13 лет'!$Q$5:$R$79,2),IF((C781=14),VLOOKUP(F781,'14 лет'!$Q$5:$R$79,2),IF((C781=15),VLOOKUP(F781,'15 лет'!$Q$5:$R$79,2),IF((C781=16),VLOOKUP(F781,'16 лет'!$Q$5:$R$79,2),IF((C781=17),VLOOKUP(F781,'17 лет'!$Q$5:$R$79,2))))))))))))</f>
        <v>0</v>
      </c>
      <c r="H781" s="27"/>
      <c r="I781" s="16">
        <f>IF((C781&lt;=7),VLOOKUP(H781,'7 лет'!$Q$5:$R$79,2),IF((C781=8),VLOOKUP(H781,'8 лет'!$Q$5:$R$79,2),IF((C781=9),VLOOKUP(H781,'9 лет'!$Q$5:$R$79,2),IF((C781=10),VLOOKUP(H781,'10 лет'!$Q$5:$R$79,2),IF((C781=11),VLOOKUP(H781,'11 лет'!$Q$5:$R$79,2),IF((C781=12),VLOOKUP(H781,'12 лет'!$S$5:$T$79,2),IF((C781=13),VLOOKUP(H781,'13 лет'!$S$5:$T$79,2),IF((C781=14),VLOOKUP(H781,'14 лет'!$S$5:$T$79,2),IF((C781=15),VLOOKUP(H781,'15 лет'!$S$5:$T$79,2),IF((C781=16),VLOOKUP(H781,'16 лет'!$S$5:$T$79,2),IF((C781=17),VLOOKUP(H781,'17 лет'!$S$5:$T$79,2))))))))))))</f>
        <v>0</v>
      </c>
      <c r="J781" s="27"/>
      <c r="K781" s="16">
        <f>IF((C781&lt;=7),VLOOKUP(J781,'7 лет'!$S$5:$T$79,2),IF((C781=8),VLOOKUP(J781,'8 лет'!$S$5:$T$79,2),IF((C781=9),VLOOKUP(J781,'9 лет'!$S$5:$T$79,2),IF((C781=10),VLOOKUP(J781,'10 лет'!$S$5:$T$79,2),IF((C781=11),VLOOKUP(J781,'11 лет'!$S$5:$T$79,2),IF((C781=12),VLOOKUP(J781,'12 лет'!$U$5:$V$79,2),IF((C781=13),VLOOKUP(J781,'13 лет'!$U$5:$V$79,2),IF((C781=14),VLOOKUP(J781,'14 лет'!$U$5:$V$79,2),IF(C781&gt;=15,"0")))))))))</f>
        <v>0</v>
      </c>
      <c r="L781" s="27"/>
      <c r="M781" s="16" t="str">
        <f>IF((C781=12),VLOOKUP(L781,'12 лет'!$W$5:$X$85,2),IF((C781=13),VLOOKUP(L781,'13 лет'!$W$5:$X$84,2),IF((C781=14),VLOOKUP(L781,'14 лет'!$W$5:$X$82,2),IF((C781=15),VLOOKUP(L781,'15 лет'!$U$5:$V$82,2),IF((C781=16),VLOOKUP(L781,'16 лет'!$U$5:$V$78,2),IF((C781=17),VLOOKUP(L781,'17 лет'!$U$5:$V$78,2),IF(C781&lt;12,"0")))))))</f>
        <v>0</v>
      </c>
      <c r="N781" s="27"/>
      <c r="O781" s="16" t="str">
        <f>IF((C781=15),VLOOKUP(N781,'15 лет'!$W$5:$X$115,2),IF((C781=16),VLOOKUP(N781,'16 лет'!$W$5:$X$113,2),IF((C781=17),VLOOKUP(N781,'17 лет'!$W$5:$X$113,2),IF(C781&lt;15,"0"))))</f>
        <v>0</v>
      </c>
      <c r="P781" s="11"/>
      <c r="Q781" s="16">
        <f>IF((C781&lt;=7),VLOOKUP(P781,'7 лет'!$U$5:$V$79,2),IF((C781=8),VLOOKUP(P781,'8 лет'!$U$5:$V$79,2),IF((C781=9),VLOOKUP(P781,'9 лет'!$U$5:$V$79,2),IF((C781=10),VLOOKUP(P781,'10 лет'!$U$5:$V$79,2),IF((C781=11),VLOOKUP(P781,'11 лет'!$U$5:$V$79,2),IF((C781=12),VLOOKUP(P781,'12 лет'!$Y$5:$Z$79,2),IF((C781=13),VLOOKUP(P781,'13 лет'!$Y$5:$Z$79,2),IF((C781=14),VLOOKUP(P781,'14 лет'!$Y$5:$Z$79,2),IF((C781=15),VLOOKUP(P781,'15 лет'!$Y$5:$Z$79,2),IF((C781=16),VLOOKUP(P781,'16 лет'!$Y$5:$Z$79,2),IF((C781=17),VLOOKUP(P781,'17 лет'!$Y$5:$Z$79,2))))))))))))</f>
        <v>35</v>
      </c>
      <c r="R781" s="27"/>
      <c r="S781" s="16">
        <f>IF((C781&lt;=7),VLOOKUP(R781,'7 лет'!$W$5:$X$79,2),IF((C781=8),VLOOKUP(R781,'8 лет'!$W$5:$X$79,2),IF((C781=9),VLOOKUP(R781,'9 лет'!$W$5:$X$79,2),IF((C781=10),VLOOKUP(R781,'10 лет'!$W$5:$X$79,2),IF((C781=11),VLOOKUP(R781,'11 лет'!$W$5:$X$79,2),IF((C781=12),VLOOKUP(R781,'12 лет'!$AA$5:$AB$79,2),IF((C781=13),VLOOKUP(R781,'13 лет'!$AA$5:$AB$79,2),IF((C781=14),VLOOKUP(R781,'14 лет'!$AA$5:$AB$79,2),IF((C781=15),VLOOKUP(R781,'15 лет'!$AA$5:$AB$79,2),IF((C781=16),VLOOKUP(R781,'16 лет'!$AA$5:$AB$79,2),IF((C781=17),VLOOKUP(R781,'17 лет'!$AA$5:$AB$79,2))))))))))))</f>
        <v>0</v>
      </c>
      <c r="T781" s="33">
        <f>SUM(E781+G781+I781+K781+M781+O781+Q781+S781)</f>
        <v>35</v>
      </c>
      <c r="U781" s="4">
        <f>'Личное первенство девушки'!U77</f>
        <v>28</v>
      </c>
      <c r="V781" s="109"/>
      <c r="W781" s="99"/>
      <c r="X781" t="str">
        <f>P770</f>
        <v>Субъект РФ 22</v>
      </c>
    </row>
    <row r="782" spans="1:24" ht="18.75">
      <c r="A782" s="27">
        <v>3</v>
      </c>
      <c r="B782" s="78"/>
      <c r="C782" s="27"/>
      <c r="D782" s="27"/>
      <c r="E782" s="16">
        <f>IF((C782&lt;=7),VLOOKUP(D782,'7 лет'!$M$5:$N$78,2),IF((C782=8),VLOOKUP(D782,'8 лет'!$M$5:$N$78,2),IF((C782=9),VLOOKUP(D782,'9 лет'!$M$5:$N$78,2),IF((C782=10),VLOOKUP(D782,'10 лет'!$M$5:$N$78,2),IF((C782=11),VLOOKUP(D782,'11 лет'!$M$5:$N$78,2),IF((C782=12),VLOOKUP(D782,'12 лет'!$O$5:$P$78,2),IF((C782=13),VLOOKUP(D782,'13 лет'!$O$5:$P$78,2),IF((C782=14),VLOOKUP(D782,'14 лет'!$O$5:$P$78,2),IF((C782=15),VLOOKUP(D782,'15 лет'!$O$5:$P$78,2),IF((C782=16),VLOOKUP(D782,'16 лет'!$O$5:$P$78,2),IF((C782=17),VLOOKUP(D782,'17 лет'!$O$5:$P$78,2))))))))))))</f>
        <v>0</v>
      </c>
      <c r="F782" s="27"/>
      <c r="G782" s="16">
        <f>IF((C782&lt;=7),VLOOKUP(F782,'7 лет'!$O$5:$P$79,2),IF((C782=8),VLOOKUP(F782,'8 лет'!$O$5:$P$79,2),IF((C782=9),VLOOKUP(F782,'9 лет'!$O$5:$P$79,2),IF((C782=10),VLOOKUP(F782,'10 лет'!$O$5:$P$79,2),IF((C782=11),VLOOKUP(F782,'11 лет'!$O$5:$P$79,2),IF((C782=12),VLOOKUP(F782,'12 лет'!$Q$5:$R$79,2),IF((C782=13),VLOOKUP(F782,'13 лет'!$Q$5:$R$79,2),IF((C782=14),VLOOKUP(F782,'14 лет'!$Q$5:$R$79,2),IF((C782=15),VLOOKUP(F782,'15 лет'!$Q$5:$R$79,2),IF((C782=16),VLOOKUP(F782,'16 лет'!$Q$5:$R$79,2),IF((C782=17),VLOOKUP(F782,'17 лет'!$Q$5:$R$79,2))))))))))))</f>
        <v>0</v>
      </c>
      <c r="H782" s="27"/>
      <c r="I782" s="16">
        <f>IF((C782&lt;=7),VLOOKUP(H782,'7 лет'!$Q$5:$R$79,2),IF((C782=8),VLOOKUP(H782,'8 лет'!$Q$5:$R$79,2),IF((C782=9),VLOOKUP(H782,'9 лет'!$Q$5:$R$79,2),IF((C782=10),VLOOKUP(H782,'10 лет'!$Q$5:$R$79,2),IF((C782=11),VLOOKUP(H782,'11 лет'!$Q$5:$R$79,2),IF((C782=12),VLOOKUP(H782,'12 лет'!$S$5:$T$79,2),IF((C782=13),VLOOKUP(H782,'13 лет'!$S$5:$T$79,2),IF((C782=14),VLOOKUP(H782,'14 лет'!$S$5:$T$79,2),IF((C782=15),VLOOKUP(H782,'15 лет'!$S$5:$T$79,2),IF((C782=16),VLOOKUP(H782,'16 лет'!$S$5:$T$79,2),IF((C782=17),VLOOKUP(H782,'17 лет'!$S$5:$T$79,2))))))))))))</f>
        <v>0</v>
      </c>
      <c r="J782" s="27"/>
      <c r="K782" s="16">
        <f>IF((C782&lt;=7),VLOOKUP(J782,'7 лет'!$S$5:$T$79,2),IF((C782=8),VLOOKUP(J782,'8 лет'!$S$5:$T$79,2),IF((C782=9),VLOOKUP(J782,'9 лет'!$S$5:$T$79,2),IF((C782=10),VLOOKUP(J782,'10 лет'!$S$5:$T$79,2),IF((C782=11),VLOOKUP(J782,'11 лет'!$S$5:$T$79,2),IF((C782=12),VLOOKUP(J782,'12 лет'!$U$5:$V$79,2),IF((C782=13),VLOOKUP(J782,'13 лет'!$U$5:$V$79,2),IF((C782=14),VLOOKUP(J782,'14 лет'!$U$5:$V$79,2),IF(C782&gt;=15,"0")))))))))</f>
        <v>0</v>
      </c>
      <c r="L782" s="27"/>
      <c r="M782" s="16" t="str">
        <f>IF((C782=12),VLOOKUP(L782,'12 лет'!$W$5:$X$85,2),IF((C782=13),VLOOKUP(L782,'13 лет'!$W$5:$X$84,2),IF((C782=14),VLOOKUP(L782,'14 лет'!$W$5:$X$82,2),IF((C782=15),VLOOKUP(L782,'15 лет'!$U$5:$V$82,2),IF((C782=16),VLOOKUP(L782,'16 лет'!$U$5:$V$78,2),IF((C782=17),VLOOKUP(L782,'17 лет'!$U$5:$V$78,2),IF(C782&lt;12,"0")))))))</f>
        <v>0</v>
      </c>
      <c r="N782" s="27"/>
      <c r="O782" s="16" t="str">
        <f>IF((C782=15),VLOOKUP(N782,'15 лет'!$W$5:$X$115,2),IF((C782=16),VLOOKUP(N782,'16 лет'!$W$5:$X$113,2),IF((C782=17),VLOOKUP(N782,'17 лет'!$W$5:$X$113,2),IF(C782&lt;15,"0"))))</f>
        <v>0</v>
      </c>
      <c r="P782" s="11"/>
      <c r="Q782" s="16">
        <f>IF((C782&lt;=7),VLOOKUP(P782,'7 лет'!$U$5:$V$79,2),IF((C782=8),VLOOKUP(P782,'8 лет'!$U$5:$V$79,2),IF((C782=9),VLOOKUP(P782,'9 лет'!$U$5:$V$79,2),IF((C782=10),VLOOKUP(P782,'10 лет'!$U$5:$V$79,2),IF((C782=11),VLOOKUP(P782,'11 лет'!$U$5:$V$79,2),IF((C782=12),VLOOKUP(P782,'12 лет'!$Y$5:$Z$79,2),IF((C782=13),VLOOKUP(P782,'13 лет'!$Y$5:$Z$79,2),IF((C782=14),VLOOKUP(P782,'14 лет'!$Y$5:$Z$79,2),IF((C782=15),VLOOKUP(P782,'15 лет'!$Y$5:$Z$79,2),IF((C782=16),VLOOKUP(P782,'16 лет'!$Y$5:$Z$79,2),IF((C782=17),VLOOKUP(P782,'17 лет'!$Y$5:$Z$79,2))))))))))))</f>
        <v>35</v>
      </c>
      <c r="R782" s="27"/>
      <c r="S782" s="16">
        <f>IF((C782&lt;=7),VLOOKUP(R782,'7 лет'!$W$5:$X$79,2),IF((C782=8),VLOOKUP(R782,'8 лет'!$W$5:$X$79,2),IF((C782=9),VLOOKUP(R782,'9 лет'!$W$5:$X$79,2),IF((C782=10),VLOOKUP(R782,'10 лет'!$W$5:$X$79,2),IF((C782=11),VLOOKUP(R782,'11 лет'!$W$5:$X$79,2),IF((C782=12),VLOOKUP(R782,'12 лет'!$AA$5:$AB$79,2),IF((C782=13),VLOOKUP(R782,'13 лет'!$AA$5:$AB$79,2),IF((C782=14),VLOOKUP(R782,'14 лет'!$AA$5:$AB$79,2),IF((C782=15),VLOOKUP(R782,'15 лет'!$AA$5:$AB$79,2),IF((C782=16),VLOOKUP(R782,'16 лет'!$AA$5:$AB$79,2),IF((C782=17),VLOOKUP(R782,'17 лет'!$AA$5:$AB$79,2))))))))))))</f>
        <v>0</v>
      </c>
      <c r="T782" s="33">
        <f>SUM(E782+G782+I782+K782+M782+O782+Q782+S782)</f>
        <v>35</v>
      </c>
      <c r="U782" s="4">
        <f>'Личное первенство девушки'!U78</f>
        <v>28</v>
      </c>
      <c r="V782" s="109"/>
      <c r="W782" s="99"/>
      <c r="X782" t="str">
        <f>P770</f>
        <v>Субъект РФ 22</v>
      </c>
    </row>
    <row r="783" spans="1:24" ht="18.75">
      <c r="A783" s="111"/>
      <c r="B783" s="112"/>
      <c r="C783" s="112"/>
      <c r="D783" s="112"/>
      <c r="E783" s="112"/>
      <c r="F783" s="112"/>
      <c r="G783" s="112"/>
      <c r="H783" s="112"/>
      <c r="I783" s="112"/>
      <c r="J783" s="112"/>
      <c r="K783" s="112"/>
      <c r="L783" s="112"/>
      <c r="M783" s="112"/>
      <c r="N783" s="112"/>
      <c r="O783" s="112"/>
      <c r="P783" s="115" t="s">
        <v>286</v>
      </c>
      <c r="Q783" s="115"/>
      <c r="R783" s="115"/>
      <c r="S783" s="116"/>
      <c r="T783" s="113">
        <f ca="1">SUMPRODUCT(LARGE($T$780:$T$782,ROW(INDIRECT("T1:T"&amp;Z17))))</f>
        <v>70</v>
      </c>
      <c r="U783" s="114"/>
      <c r="V783" s="109"/>
      <c r="W783" s="99"/>
    </row>
    <row r="784" spans="1:24" ht="30" customHeight="1">
      <c r="A784" s="119"/>
      <c r="B784" s="120"/>
      <c r="C784" s="120"/>
      <c r="D784" s="120"/>
      <c r="E784" s="120"/>
      <c r="F784" s="120"/>
      <c r="G784" s="120"/>
      <c r="H784" s="120"/>
      <c r="I784" s="120"/>
      <c r="J784" s="120"/>
      <c r="K784" s="120"/>
      <c r="L784" s="120"/>
      <c r="M784" s="120"/>
      <c r="N784" s="120"/>
      <c r="O784" s="120"/>
      <c r="P784" s="118" t="s">
        <v>287</v>
      </c>
      <c r="Q784" s="118"/>
      <c r="R784" s="118"/>
      <c r="S784" s="118"/>
      <c r="T784" s="121">
        <f ca="1">SUM(T778+T783)</f>
        <v>170</v>
      </c>
      <c r="U784" s="122"/>
      <c r="V784" s="110"/>
      <c r="W784" s="100"/>
    </row>
    <row r="785" spans="1:23">
      <c r="A785" s="14"/>
      <c r="B785" s="14"/>
      <c r="C785" s="14"/>
      <c r="D785" s="14"/>
      <c r="E785" s="14"/>
      <c r="F785" s="14"/>
      <c r="G785" s="14"/>
      <c r="H785" s="14"/>
      <c r="I785" s="14"/>
      <c r="J785" s="14"/>
      <c r="K785" s="14"/>
      <c r="L785" s="14"/>
      <c r="M785" s="14"/>
      <c r="N785" s="14"/>
      <c r="O785" s="14"/>
      <c r="P785" s="14"/>
      <c r="Q785" s="14"/>
      <c r="R785" s="14"/>
      <c r="S785" s="14"/>
      <c r="T785" s="14"/>
    </row>
    <row r="786" spans="1:23">
      <c r="A786" s="15"/>
      <c r="C786" s="15"/>
      <c r="D786" s="15"/>
      <c r="E786" s="15"/>
      <c r="F786" s="15"/>
      <c r="G786" s="15"/>
      <c r="H786" s="15"/>
      <c r="I786" s="15"/>
      <c r="J786" s="15"/>
      <c r="K786" s="14"/>
      <c r="L786" s="14"/>
      <c r="M786" s="15"/>
      <c r="N786" s="15"/>
      <c r="O786" s="15"/>
      <c r="P786" s="15"/>
      <c r="Q786" s="15"/>
      <c r="R786" s="15"/>
      <c r="S786" s="15"/>
      <c r="T786" s="15"/>
    </row>
    <row r="787" spans="1:23">
      <c r="A787" s="15"/>
      <c r="C787" s="15"/>
      <c r="D787" s="15"/>
      <c r="E787" s="15"/>
      <c r="F787" s="15"/>
      <c r="G787" s="15"/>
      <c r="H787" s="15"/>
      <c r="I787" s="15"/>
      <c r="J787" s="15"/>
      <c r="K787" s="14"/>
      <c r="L787" s="14"/>
      <c r="M787" s="15"/>
      <c r="N787" s="15"/>
      <c r="O787" s="15"/>
      <c r="P787" s="15"/>
      <c r="Q787" s="15"/>
      <c r="R787" s="15"/>
      <c r="S787" s="15"/>
      <c r="T787" s="15"/>
    </row>
    <row r="788" spans="1:23" ht="16.5">
      <c r="A788" s="14"/>
      <c r="B788" s="79" t="s">
        <v>181</v>
      </c>
      <c r="C788" s="14"/>
      <c r="D788" s="14"/>
      <c r="E788" s="14"/>
      <c r="F788" s="14"/>
      <c r="G788" s="14"/>
      <c r="H788" s="14"/>
      <c r="I788" s="14"/>
      <c r="J788" s="14"/>
      <c r="K788" s="14"/>
      <c r="L788" s="14"/>
      <c r="M788" s="14"/>
      <c r="N788" s="14"/>
      <c r="O788" s="14"/>
      <c r="P788" s="14"/>
      <c r="Q788" s="14"/>
      <c r="R788" s="14"/>
      <c r="S788" s="14"/>
      <c r="T788" s="14"/>
    </row>
    <row r="789" spans="1:23">
      <c r="A789" s="14"/>
      <c r="B789" s="15"/>
      <c r="C789" s="15"/>
      <c r="D789" s="14"/>
      <c r="E789" s="14"/>
      <c r="F789" s="14"/>
      <c r="G789" s="14"/>
      <c r="H789" s="14"/>
      <c r="I789" s="14"/>
      <c r="J789" s="14"/>
      <c r="K789" s="14"/>
      <c r="L789" s="14"/>
      <c r="M789" s="14"/>
      <c r="N789" s="14"/>
      <c r="O789" s="14"/>
      <c r="P789" s="14"/>
      <c r="Q789" s="14"/>
      <c r="R789" s="14"/>
      <c r="S789" s="14"/>
      <c r="T789" s="14"/>
    </row>
    <row r="790" spans="1:23">
      <c r="A790" s="14"/>
      <c r="B790" s="14"/>
      <c r="C790" s="15"/>
      <c r="D790" s="14"/>
      <c r="E790" s="14"/>
      <c r="F790" s="14"/>
      <c r="G790" s="14"/>
      <c r="H790" s="14"/>
      <c r="I790" s="14"/>
      <c r="J790" s="14"/>
      <c r="K790" s="14"/>
      <c r="L790" s="14"/>
      <c r="M790" s="14"/>
      <c r="N790" s="14"/>
      <c r="O790" s="14"/>
      <c r="P790" s="14"/>
      <c r="Q790" s="14"/>
      <c r="R790" s="14"/>
      <c r="S790" s="14"/>
      <c r="T790" s="14"/>
    </row>
    <row r="791" spans="1:23" ht="16.5">
      <c r="A791" s="14"/>
      <c r="B791" s="79" t="s">
        <v>182</v>
      </c>
      <c r="C791" s="15"/>
      <c r="D791" s="14"/>
      <c r="E791" s="14"/>
      <c r="F791" s="14"/>
      <c r="G791" s="14"/>
      <c r="H791" s="14"/>
      <c r="I791" s="14"/>
      <c r="J791" s="14"/>
      <c r="K791" s="14"/>
      <c r="L791" s="14"/>
      <c r="M791" s="14"/>
      <c r="N791" s="14"/>
      <c r="O791" s="14"/>
      <c r="P791" s="14"/>
      <c r="Q791" s="14"/>
      <c r="R791" s="14"/>
      <c r="S791" s="14"/>
      <c r="T791" s="14"/>
    </row>
    <row r="793" spans="1:23" ht="18.75">
      <c r="A793" s="102" t="s">
        <v>991</v>
      </c>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row>
    <row r="794" spans="1:23" ht="18.75">
      <c r="A794" s="102" t="s">
        <v>990</v>
      </c>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row>
    <row r="796" spans="1:23" ht="15.75" customHeight="1">
      <c r="A796" s="103" t="s">
        <v>169</v>
      </c>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row>
    <row r="797" spans="1:23">
      <c r="A797" s="43"/>
      <c r="B797" s="43"/>
      <c r="C797" s="43"/>
      <c r="D797" s="43"/>
      <c r="E797" s="43"/>
      <c r="F797" s="43"/>
      <c r="G797" s="43"/>
      <c r="H797" s="43"/>
      <c r="I797" s="43"/>
      <c r="J797" s="43"/>
      <c r="K797" s="43"/>
      <c r="L797" s="43"/>
      <c r="M797" s="43"/>
      <c r="N797" s="43"/>
      <c r="O797" s="43"/>
      <c r="P797" s="43"/>
      <c r="Q797" s="43"/>
      <c r="R797" s="43"/>
      <c r="S797" s="43"/>
      <c r="T797" s="43"/>
      <c r="U797" s="43"/>
      <c r="V797" s="43"/>
      <c r="W797" s="43"/>
    </row>
    <row r="798" spans="1:23" ht="18.75" customHeight="1">
      <c r="A798" s="104" t="s">
        <v>1005</v>
      </c>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row>
    <row r="799" spans="1:23" ht="18.75" customHeight="1">
      <c r="A799" s="104" t="s">
        <v>989</v>
      </c>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row>
    <row r="800" spans="1:23" ht="18.75">
      <c r="A800" s="105" t="s">
        <v>1058</v>
      </c>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row>
    <row r="801" spans="1:24" ht="18.75">
      <c r="A801" s="50"/>
      <c r="B801" s="50"/>
      <c r="C801" s="50"/>
      <c r="D801" s="50"/>
      <c r="E801" s="50"/>
      <c r="F801" s="50"/>
      <c r="G801" s="50"/>
      <c r="H801" s="50"/>
      <c r="I801" s="50"/>
      <c r="J801" s="50"/>
      <c r="K801" s="50"/>
      <c r="L801" s="50"/>
      <c r="M801" s="50"/>
      <c r="N801" s="50"/>
      <c r="O801" s="50"/>
      <c r="P801" s="50"/>
      <c r="Q801" s="50"/>
      <c r="R801" s="50"/>
      <c r="S801" s="50"/>
      <c r="T801" s="50"/>
      <c r="U801" s="50"/>
      <c r="V801" s="50"/>
    </row>
    <row r="802" spans="1:24">
      <c r="A802" s="10"/>
      <c r="B802" s="10"/>
      <c r="C802" s="10"/>
      <c r="D802" s="10"/>
      <c r="E802" s="10"/>
      <c r="F802" s="10"/>
      <c r="G802" s="10"/>
      <c r="H802" s="10"/>
      <c r="I802" s="10"/>
      <c r="J802" s="10"/>
      <c r="K802" s="10"/>
      <c r="L802" s="10"/>
      <c r="M802" s="10"/>
      <c r="N802" s="10"/>
      <c r="O802" s="10"/>
      <c r="P802" s="10"/>
      <c r="Q802" s="10"/>
      <c r="R802" s="10"/>
      <c r="S802" s="10"/>
      <c r="T802" s="10"/>
    </row>
    <row r="803" spans="1:24" ht="18.75">
      <c r="A803" s="106" t="s">
        <v>992</v>
      </c>
      <c r="B803" s="106"/>
      <c r="C803" s="47"/>
      <c r="D803" s="47"/>
      <c r="E803" s="47"/>
      <c r="F803" s="47"/>
      <c r="G803" s="47"/>
      <c r="H803" s="47"/>
      <c r="I803" s="47"/>
      <c r="J803" s="47"/>
      <c r="K803" s="47"/>
      <c r="L803" s="47"/>
      <c r="M803" s="47"/>
      <c r="N803" s="47"/>
      <c r="O803" s="47"/>
      <c r="P803" s="47"/>
      <c r="Q803" s="47"/>
      <c r="R803" s="47"/>
      <c r="S803" s="47"/>
      <c r="T803" s="47"/>
    </row>
    <row r="804" spans="1:24" ht="18.75">
      <c r="A804" s="106" t="s">
        <v>993</v>
      </c>
      <c r="B804" s="106"/>
      <c r="C804" s="42"/>
      <c r="D804" s="42"/>
      <c r="E804" s="42"/>
      <c r="F804" s="42"/>
      <c r="G804" s="42"/>
      <c r="H804" s="42"/>
      <c r="I804" s="42"/>
      <c r="J804" s="42"/>
      <c r="K804" s="42"/>
      <c r="L804" s="42"/>
      <c r="M804" s="42"/>
      <c r="N804" s="42"/>
      <c r="O804" s="42"/>
      <c r="P804" s="42"/>
      <c r="Q804" s="42"/>
      <c r="R804" s="42"/>
      <c r="S804" s="42"/>
      <c r="T804" s="42"/>
    </row>
    <row r="805" spans="1:24" ht="18.75">
      <c r="A805" s="106"/>
      <c r="B805" s="106"/>
      <c r="D805" s="47"/>
      <c r="E805" s="47"/>
      <c r="F805" s="47"/>
      <c r="G805" s="47"/>
      <c r="H805" s="47"/>
      <c r="I805" s="47"/>
      <c r="J805" s="47"/>
      <c r="K805" s="47"/>
      <c r="L805" s="47"/>
      <c r="M805" s="47"/>
      <c r="N805" s="47"/>
      <c r="O805" s="47"/>
      <c r="P805" s="47"/>
      <c r="Q805" s="47"/>
      <c r="R805" s="47"/>
      <c r="S805" s="47"/>
      <c r="T805" s="47"/>
    </row>
    <row r="806" spans="1:24" ht="18.75">
      <c r="A806" s="107" t="s">
        <v>203</v>
      </c>
      <c r="B806" s="107"/>
      <c r="C806" s="107"/>
      <c r="D806" s="107"/>
      <c r="E806" s="107"/>
      <c r="F806" s="107"/>
      <c r="G806" s="107"/>
      <c r="H806" s="107"/>
      <c r="I806" s="107"/>
      <c r="J806" s="107"/>
      <c r="K806" s="107"/>
      <c r="L806" s="107"/>
      <c r="M806" s="107"/>
      <c r="N806" s="107"/>
      <c r="O806" s="107"/>
      <c r="P806" s="129" t="s">
        <v>307</v>
      </c>
      <c r="Q806" s="129"/>
      <c r="R806" s="129"/>
      <c r="S806" s="129"/>
      <c r="T806" s="129"/>
      <c r="U806" s="129"/>
      <c r="V806" s="129"/>
    </row>
    <row r="807" spans="1:24">
      <c r="A807" s="28"/>
      <c r="B807" s="28"/>
      <c r="C807" s="28"/>
      <c r="D807" s="28"/>
      <c r="E807" s="28"/>
      <c r="F807" s="28"/>
      <c r="G807" s="28"/>
      <c r="H807" s="28"/>
      <c r="I807" s="28"/>
      <c r="J807" s="28"/>
      <c r="K807" s="28"/>
      <c r="L807" s="28"/>
      <c r="M807" s="28"/>
      <c r="N807" s="28"/>
      <c r="O807" s="28"/>
      <c r="P807" s="28"/>
      <c r="Q807" s="28"/>
      <c r="R807" s="28"/>
      <c r="S807" s="28"/>
      <c r="T807" s="28"/>
    </row>
    <row r="808" spans="1:24" ht="24.75" customHeight="1">
      <c r="A808" s="117" t="s">
        <v>170</v>
      </c>
      <c r="B808" s="117"/>
      <c r="C808" s="117"/>
      <c r="D808" s="117"/>
      <c r="E808" s="117"/>
      <c r="F808" s="117"/>
      <c r="G808" s="117"/>
      <c r="H808" s="117"/>
      <c r="I808" s="117"/>
      <c r="J808" s="117"/>
      <c r="K808" s="117"/>
      <c r="L808" s="117"/>
      <c r="M808" s="117"/>
      <c r="N808" s="117"/>
      <c r="O808" s="117"/>
      <c r="P808" s="117"/>
      <c r="Q808" s="117"/>
      <c r="R808" s="117"/>
      <c r="S808" s="117"/>
      <c r="T808" s="126" t="s">
        <v>178</v>
      </c>
      <c r="U808" s="101" t="s">
        <v>284</v>
      </c>
      <c r="V808" s="101" t="s">
        <v>288</v>
      </c>
      <c r="W808" s="101" t="s">
        <v>1006</v>
      </c>
    </row>
    <row r="809" spans="1:24" ht="66.75" customHeight="1">
      <c r="A809" s="101" t="s">
        <v>171</v>
      </c>
      <c r="B809" s="117" t="s">
        <v>172</v>
      </c>
      <c r="C809" s="101" t="s">
        <v>173</v>
      </c>
      <c r="D809" s="101" t="s">
        <v>174</v>
      </c>
      <c r="E809" s="101"/>
      <c r="F809" s="101" t="s">
        <v>175</v>
      </c>
      <c r="G809" s="101"/>
      <c r="H809" s="101" t="s">
        <v>176</v>
      </c>
      <c r="I809" s="101"/>
      <c r="J809" s="101" t="s">
        <v>994</v>
      </c>
      <c r="K809" s="101"/>
      <c r="L809" s="175" t="s">
        <v>995</v>
      </c>
      <c r="M809" s="176"/>
      <c r="N809" s="175" t="s">
        <v>996</v>
      </c>
      <c r="O809" s="176"/>
      <c r="P809" s="101" t="s">
        <v>7</v>
      </c>
      <c r="Q809" s="101"/>
      <c r="R809" s="101" t="s">
        <v>177</v>
      </c>
      <c r="S809" s="101"/>
      <c r="T809" s="127"/>
      <c r="U809" s="101"/>
      <c r="V809" s="101"/>
      <c r="W809" s="101"/>
    </row>
    <row r="810" spans="1:24" ht="16.5">
      <c r="A810" s="101"/>
      <c r="B810" s="117"/>
      <c r="C810" s="101"/>
      <c r="D810" s="49" t="s">
        <v>179</v>
      </c>
      <c r="E810" s="51" t="s">
        <v>3</v>
      </c>
      <c r="F810" s="49" t="s">
        <v>179</v>
      </c>
      <c r="G810" s="51" t="s">
        <v>3</v>
      </c>
      <c r="H810" s="49" t="s">
        <v>179</v>
      </c>
      <c r="I810" s="51" t="s">
        <v>3</v>
      </c>
      <c r="J810" s="49" t="s">
        <v>179</v>
      </c>
      <c r="K810" s="51" t="s">
        <v>3</v>
      </c>
      <c r="L810" s="49" t="s">
        <v>179</v>
      </c>
      <c r="M810" s="51" t="s">
        <v>3</v>
      </c>
      <c r="N810" s="49" t="s">
        <v>179</v>
      </c>
      <c r="O810" s="51" t="s">
        <v>3</v>
      </c>
      <c r="P810" s="49" t="s">
        <v>179</v>
      </c>
      <c r="Q810" s="51" t="s">
        <v>3</v>
      </c>
      <c r="R810" s="49" t="s">
        <v>179</v>
      </c>
      <c r="S810" s="51" t="s">
        <v>3</v>
      </c>
      <c r="T810" s="128"/>
      <c r="U810" s="101"/>
      <c r="V810" s="101"/>
      <c r="W810" s="101"/>
    </row>
    <row r="811" spans="1:24" ht="18.75">
      <c r="A811" s="27">
        <v>1</v>
      </c>
      <c r="B811" s="77"/>
      <c r="C811" s="27"/>
      <c r="D811" s="27"/>
      <c r="E811" s="16">
        <f>IF((C811&lt;=7),VLOOKUP(D811,'7 лет'!$A$5:$B$78,2),IF((C811=8),VLOOKUP(D811,'8 лет'!$A$5:$B$78,2),IF((C811=9),VLOOKUP(D811,'9 лет'!$A$5:$B$78,2),IF((C811=10),VLOOKUP(D811,'10 лет'!$A$5:$B$78,2),IF((C811=11),VLOOKUP(D811,'11 лет'!$A$5:$B$78,2),IF((C811=12),VLOOKUP(D811,'12 лет'!$A$5:$B$78,2),IF((C811=13),VLOOKUP(D811,'13 лет'!$A$5:$B$78,2),IF((C811=14),VLOOKUP(D811,'14 лет'!$A$5:$B$78,2),IF((C811=15),VLOOKUP(D811,'15 лет'!$A$5:$B$78,2),IF((C811=16),VLOOKUP(D811,'16 лет'!$A$5:$B$78,2),IF((C811=17),VLOOKUP(D811,'17 лет'!$A$5:$B$78,2))))))))))))</f>
        <v>0</v>
      </c>
      <c r="F811" s="27"/>
      <c r="G811" s="16">
        <f>IF((C811&lt;=7),VLOOKUP(F811,'7 лет'!$C$5:$D$79,2),IF((C811=8),VLOOKUP(F811,'8 лет'!$C$5:$D$79,2),IF((C811=9),VLOOKUP(F811,'9 лет'!$C$5:$D$79,2),IF((C811=10),VLOOKUP(F811,'10 лет'!$C$5:$D$79,2),IF((C811=11),VLOOKUP(F811,'11 лет'!$C$5:$D$79,2),IF((C811=12),VLOOKUP(F811,'12 лет'!$C$5:$D$79,2),IF((C811=13),VLOOKUP(F811,'13 лет'!$C$5:$D$79,2),IF((C811=14),VLOOKUP(F811,'14 лет'!$C$5:$D$79,2),IF((C811=15),VLOOKUP(F811,'15 лет'!$C$5:$D$79,2),IF((C811=16),VLOOKUP(F811,'16 лет'!$C$5:$D$79,2),IF((C811=17),VLOOKUP(F811,'17 лет'!$C$5:$D$79,2))))))))))))</f>
        <v>0</v>
      </c>
      <c r="H811" s="27"/>
      <c r="I811" s="16">
        <f>IF((C811&lt;=7),VLOOKUP(H811,'7 лет'!$E$5:$F$79,2),IF((C811=8),VLOOKUP(H811,'8 лет'!$E$5:$F$79,2),IF((C811=9),VLOOKUP(H811,'9 лет'!$E$5:$F$79,2),IF((C811=10),VLOOKUP(H811,'10 лет'!$E$5:$F$79,2),IF((C811=11),VLOOKUP(H811,'11 лет'!$E$5:$F$79,2),IF((C811=12),VLOOKUP(H811,'12 лет'!$E$5:$F$79,2),IF((C811=13),VLOOKUP(H811,'13 лет'!$E$5:$F$79,2),IF((C811=14),VLOOKUP(H811,'14 лет'!$E$5:$F$79,2),IF((C811=15),VLOOKUP(H811,'15 лет'!$E$5:$F$79,2),IF((C811=16),VLOOKUP(H811,'16 лет'!$E$5:$F$79,2),IF((C811=17),VLOOKUP(H811,'17 лет'!$E$5:$F$79,2))))))))))))</f>
        <v>0</v>
      </c>
      <c r="J811" s="27"/>
      <c r="K811" s="16">
        <f>IF((C811&lt;=7),VLOOKUP(J811,'7 лет'!$G$5:$H$79,2),IF((C811=8),VLOOKUP(J811,'8 лет'!$G$5:$H$79,2),IF((C811=9),VLOOKUP(J811,'9 лет'!$G$5:$H$79,2),IF((C811=10),VLOOKUP(J811,'10 лет'!$G$5:$H$79,2),IF((C811=11),VLOOKUP(J811,'11 лет'!$G$5:$H$79,2),IF((C811=12),VLOOKUP(J811,'12 лет'!$G$5:$H$79,2),IF((C811=13),VLOOKUP(J811,'13 лет'!$G$5:$H$79,2),IF((C811=14),VLOOKUP(J811,'14 лет'!$G$5:$H$79,2),IF(C811&gt;=15,"0")))))))))</f>
        <v>0</v>
      </c>
      <c r="L811" s="27"/>
      <c r="M811" s="16" t="str">
        <f>IF((C811=12),VLOOKUP(L811,'12 лет'!$I$5:$J$81,2),IF((C811=13),VLOOKUP(L811,'13 лет'!$I$5:$J$81,2),IF((C811=14),VLOOKUP(L811,'14 лет'!$I$5:$J$80,2),IF((C811=15),VLOOKUP(L811,'15 лет'!$G$5:$H$82,2),IF((C811=16),VLOOKUP(L811,'16 лет'!$G$5:$H$81,2),IF((C811=17),VLOOKUP(L811,'17 лет'!$G$5:$H$81,2),IF(C811&lt;12,"0")))))))</f>
        <v>0</v>
      </c>
      <c r="N811" s="27"/>
      <c r="O811" s="16" t="str">
        <f>IF((C811=15),VLOOKUP(N811,'15 лет'!$I$5:$J$100,2),IF((C811=16),VLOOKUP(N811,'16 лет'!$I$5:$J$94,2),IF((C811=17),VLOOKUP(N811,'17 лет'!$I$5:$J$97,2),IF(C811&lt;15,"0"))))</f>
        <v>0</v>
      </c>
      <c r="P811" s="11"/>
      <c r="Q811" s="16">
        <f>IF((C811&lt;=7),VLOOKUP(P811,'7 лет'!$I$5:$J$79,2),IF((C811=8),VLOOKUP(P811,'8 лет'!$I$5:$J$79,2),IF((C811=9),VLOOKUP(P811,'9 лет'!$I$5:$J$79,2),IF((C811=10),VLOOKUP(P811,'10 лет'!$I$5:$J$79,2),IF((C811=11),VLOOKUP(P811,'11 лет'!$I$5:$J$79,2),IF((C811=12),VLOOKUP(P811,'12 лет'!$K$5:$L$79,2),IF((C811=13),VLOOKUP(P811,'13 лет'!$K$5:$L$79,2),IF((C811=14),VLOOKUP(P811,'14 лет'!$K$5:$L$79,2),IF((C811=15),VLOOKUP(P811,'15 лет'!$K$5:$L$79,2),IF((C811=16),VLOOKUP(P811,'16 лет'!$K$5:$L$79,2),IF((C811=17),VLOOKUP(P811,'17 лет'!$K$5:$L$79,2),)))))))))))</f>
        <v>50</v>
      </c>
      <c r="R811" s="27"/>
      <c r="S811" s="16">
        <f>IF((C811&lt;=7),VLOOKUP(R811,'7 лет'!$K$5:$L$79,2),IF((C811=8),VLOOKUP(R811,'8 лет'!$K$5:$L$79,2),IF((C811=9),VLOOKUP(R811,'9 лет'!$K$5:$L$79,2),IF((C811=10),VLOOKUP(R811,'10 лет'!$K$5:$L$79,2),IF((C811=11),VLOOKUP(R811,'11 лет'!$K$5:$L$79,2),IF((C811=12),VLOOKUP(R811,'12 лет'!$M$5:$N$79,2),IF((C811=13),VLOOKUP(R811,'13 лет'!$M$5:$N$79,2),IF((C811=14),VLOOKUP(R811,'14 лет'!$M$5:$N$79,2),IF((C811=15),VLOOKUP(R811,'15 лет'!$M$5:$N$79,2),IF((C811=16),VLOOKUP(R811,'16 лет'!$M$5:$N$79,2),IF((C811=17),VLOOKUP(R811,'17 лет'!$M$5:$N$79,2))))))))))))</f>
        <v>0</v>
      </c>
      <c r="T811" s="32">
        <f>SUM(E811+G811+I811+K811+M811+O811+Q811+S811)</f>
        <v>50</v>
      </c>
      <c r="U811" s="4">
        <f>'Личное первенство юноши'!U79</f>
        <v>28</v>
      </c>
      <c r="V811" s="108">
        <f ca="1">'Командный зачет'!G32</f>
        <v>10</v>
      </c>
      <c r="W811" s="98">
        <f ca="1">SUM(V811*2)</f>
        <v>20</v>
      </c>
      <c r="X811" t="str">
        <f>P806</f>
        <v>Субъект РФ 23</v>
      </c>
    </row>
    <row r="812" spans="1:24" ht="18.75">
      <c r="A812" s="27">
        <v>2</v>
      </c>
      <c r="B812" s="77"/>
      <c r="C812" s="27"/>
      <c r="D812" s="27"/>
      <c r="E812" s="16">
        <f>IF((C812&lt;=7),VLOOKUP(D812,'7 лет'!$A$5:$B$78,2),IF((C812=8),VLOOKUP(D812,'8 лет'!$A$5:$B$78,2),IF((C812=9),VLOOKUP(D812,'9 лет'!$A$5:$B$78,2),IF((C812=10),VLOOKUP(D812,'10 лет'!$A$5:$B$78,2),IF((C812=11),VLOOKUP(D812,'11 лет'!$A$5:$B$78,2),IF((C812=12),VLOOKUP(D812,'12 лет'!$A$5:$B$78,2),IF((C812=13),VLOOKUP(D812,'13 лет'!$A$5:$B$78,2),IF((C812=14),VLOOKUP(D812,'14 лет'!$A$5:$B$78,2),IF((C812=15),VLOOKUP(D812,'15 лет'!$A$5:$B$78,2),IF((C812=16),VLOOKUP(D812,'16 лет'!$A$5:$B$78,2),IF((C812=17),VLOOKUP(D812,'17 лет'!$A$5:$B$78,2))))))))))))</f>
        <v>0</v>
      </c>
      <c r="F812" s="27"/>
      <c r="G812" s="16">
        <f>IF((C812&lt;=7),VLOOKUP(F812,'7 лет'!$C$5:$D$79,2),IF((C812=8),VLOOKUP(F812,'8 лет'!$C$5:$D$79,2),IF((C812=9),VLOOKUP(F812,'9 лет'!$C$5:$D$79,2),IF((C812=10),VLOOKUP(F812,'10 лет'!$C$5:$D$79,2),IF((C812=11),VLOOKUP(F812,'11 лет'!$C$5:$D$79,2),IF((C812=12),VLOOKUP(F812,'12 лет'!$C$5:$D$79,2),IF((C812=13),VLOOKUP(F812,'13 лет'!$C$5:$D$79,2),IF((C812=14),VLOOKUP(F812,'14 лет'!$C$5:$D$79,2),IF((C812=15),VLOOKUP(F812,'15 лет'!$C$5:$D$79,2),IF((C812=16),VLOOKUP(F812,'16 лет'!$C$5:$D$79,2),IF((C812=17),VLOOKUP(F812,'17 лет'!$C$5:$D$79,2))))))))))))</f>
        <v>0</v>
      </c>
      <c r="H812" s="27"/>
      <c r="I812" s="16">
        <f>IF((C812&lt;=7),VLOOKUP(H812,'7 лет'!$E$5:$F$79,2),IF((C812=8),VLOOKUP(H812,'8 лет'!$E$5:$F$79,2),IF((C812=9),VLOOKUP(H812,'9 лет'!$E$5:$F$79,2),IF((C812=10),VLOOKUP(H812,'10 лет'!$E$5:$F$79,2),IF((C812=11),VLOOKUP(H812,'11 лет'!$E$5:$F$79,2),IF((C812=12),VLOOKUP(H812,'12 лет'!$E$5:$F$79,2),IF((C812=13),VLOOKUP(H812,'13 лет'!$E$5:$F$79,2),IF((C812=14),VLOOKUP(H812,'14 лет'!$E$5:$F$79,2),IF((C812=15),VLOOKUP(H812,'15 лет'!$E$5:$F$79,2),IF((C812=16),VLOOKUP(H812,'16 лет'!$E$5:$F$79,2),IF((C812=17),VLOOKUP(H812,'17 лет'!$E$5:$F$79,2))))))))))))</f>
        <v>0</v>
      </c>
      <c r="J812" s="27"/>
      <c r="K812" s="16">
        <f>IF((C812&lt;=7),VLOOKUP(J812,'7 лет'!$G$5:$H$79,2),IF((C812=8),VLOOKUP(J812,'8 лет'!$G$5:$H$79,2),IF((C812=9),VLOOKUP(J812,'9 лет'!$G$5:$H$79,2),IF((C812=10),VLOOKUP(J812,'10 лет'!$G$5:$H$79,2),IF((C812=11),VLOOKUP(J812,'11 лет'!$G$5:$H$79,2),IF((C812=12),VLOOKUP(J812,'12 лет'!$G$5:$H$79,2),IF((C812=13),VLOOKUP(J812,'13 лет'!$G$5:$H$79,2),IF((C812=14),VLOOKUP(J812,'14 лет'!$G$5:$H$79,2),IF(C812&gt;=15,"0")))))))))</f>
        <v>0</v>
      </c>
      <c r="L812" s="27"/>
      <c r="M812" s="16" t="str">
        <f>IF((C812=12),VLOOKUP(L812,'12 лет'!$I$5:$J$81,2),IF((C812=13),VLOOKUP(L812,'13 лет'!$I$5:$J$81,2),IF((C812=14),VLOOKUP(L812,'14 лет'!$I$5:$J$80,2),IF((C812=15),VLOOKUP(L812,'15 лет'!$G$5:$H$82,2),IF((C812=16),VLOOKUP(L812,'16 лет'!$G$5:$H$81,2),IF((C812=17),VLOOKUP(L812,'17 лет'!$G$5:$H$81,2),IF(C812&lt;12,"0")))))))</f>
        <v>0</v>
      </c>
      <c r="N812" s="27"/>
      <c r="O812" s="16" t="str">
        <f>IF((C812=15),VLOOKUP(N812,'15 лет'!$I$5:$J$100,2),IF((C812=16),VLOOKUP(N812,'16 лет'!$I$5:$J$94,2),IF((C812=17),VLOOKUP(N812,'17 лет'!$I$5:$J$97,2),IF(C812&lt;15,"0"))))</f>
        <v>0</v>
      </c>
      <c r="P812" s="11"/>
      <c r="Q812" s="16">
        <f>IF((C812&lt;=7),VLOOKUP(P812,'7 лет'!$I$5:$J$79,2),IF((C812=8),VLOOKUP(P812,'8 лет'!$I$5:$J$79,2),IF((C812=9),VLOOKUP(P812,'9 лет'!$I$5:$J$79,2),IF((C812=10),VLOOKUP(P812,'10 лет'!$I$5:$J$79,2),IF((C812=11),VLOOKUP(P812,'11 лет'!$I$5:$J$79,2),IF((C812=12),VLOOKUP(P812,'12 лет'!$K$5:$L$79,2),IF((C812=13),VLOOKUP(P812,'13 лет'!$K$5:$L$79,2),IF((C812=14),VLOOKUP(P812,'14 лет'!$K$5:$L$79,2),IF((C812=15),VLOOKUP(P812,'15 лет'!$K$5:$L$79,2),IF((C812=16),VLOOKUP(P812,'16 лет'!$K$5:$L$79,2),IF((C812=17),VLOOKUP(P812,'17 лет'!$K$5:$L$79,2),)))))))))))</f>
        <v>50</v>
      </c>
      <c r="R812" s="27"/>
      <c r="S812" s="16">
        <f>IF((C812&lt;=7),VLOOKUP(R812,'7 лет'!$K$5:$L$79,2),IF((C812=8),VLOOKUP(R812,'8 лет'!$K$5:$L$79,2),IF((C812=9),VLOOKUP(R812,'9 лет'!$K$5:$L$79,2),IF((C812=10),VLOOKUP(R812,'10 лет'!$K$5:$L$79,2),IF((C812=11),VLOOKUP(R812,'11 лет'!$K$5:$L$79,2),IF((C812=12),VLOOKUP(R812,'12 лет'!$M$5:$N$79,2),IF((C812=13),VLOOKUP(R812,'13 лет'!$M$5:$N$79,2),IF((C812=14),VLOOKUP(R812,'14 лет'!$M$5:$N$79,2),IF((C812=15),VLOOKUP(R812,'15 лет'!$M$5:$N$79,2),IF((C812=16),VLOOKUP(R812,'16 лет'!$M$5:$N$79,2),IF((C812=17),VLOOKUP(R812,'17 лет'!$M$5:$N$79,2))))))))))))</f>
        <v>0</v>
      </c>
      <c r="T812" s="32">
        <f>SUM(E812+G812+I812+K812+M812+O812+Q812+S812)</f>
        <v>50</v>
      </c>
      <c r="U812" s="4">
        <f>'Личное первенство юноши'!U80</f>
        <v>28</v>
      </c>
      <c r="V812" s="109"/>
      <c r="W812" s="99"/>
      <c r="X812" t="str">
        <f>P806</f>
        <v>Субъект РФ 23</v>
      </c>
    </row>
    <row r="813" spans="1:24" ht="18.75">
      <c r="A813" s="27">
        <v>3</v>
      </c>
      <c r="B813" s="77"/>
      <c r="C813" s="27"/>
      <c r="D813" s="27"/>
      <c r="E813" s="16">
        <f>IF((C813&lt;=7),VLOOKUP(D813,'7 лет'!$A$5:$B$78,2),IF((C813=8),VLOOKUP(D813,'8 лет'!$A$5:$B$78,2),IF((C813=9),VLOOKUP(D813,'9 лет'!$A$5:$B$78,2),IF((C813=10),VLOOKUP(D813,'10 лет'!$A$5:$B$78,2),IF((C813=11),VLOOKUP(D813,'11 лет'!$A$5:$B$78,2),IF((C813=12),VLOOKUP(D813,'12 лет'!$A$5:$B$78,2),IF((C813=13),VLOOKUP(D813,'13 лет'!$A$5:$B$78,2),IF((C813=14),VLOOKUP(D813,'14 лет'!$A$5:$B$78,2),IF((C813=15),VLOOKUP(D813,'15 лет'!$A$5:$B$78,2),IF((C813=16),VLOOKUP(D813,'16 лет'!$A$5:$B$78,2),IF((C813=17),VLOOKUP(D813,'17 лет'!$A$5:$B$78,2))))))))))))</f>
        <v>0</v>
      </c>
      <c r="F813" s="27"/>
      <c r="G813" s="16">
        <f>IF((C813&lt;=7),VLOOKUP(F813,'7 лет'!$C$5:$D$79,2),IF((C813=8),VLOOKUP(F813,'8 лет'!$C$5:$D$79,2),IF((C813=9),VLOOKUP(F813,'9 лет'!$C$5:$D$79,2),IF((C813=10),VLOOKUP(F813,'10 лет'!$C$5:$D$79,2),IF((C813=11),VLOOKUP(F813,'11 лет'!$C$5:$D$79,2),IF((C813=12),VLOOKUP(F813,'12 лет'!$C$5:$D$79,2),IF((C813=13),VLOOKUP(F813,'13 лет'!$C$5:$D$79,2),IF((C813=14),VLOOKUP(F813,'14 лет'!$C$5:$D$79,2),IF((C813=15),VLOOKUP(F813,'15 лет'!$C$5:$D$79,2),IF((C813=16),VLOOKUP(F813,'16 лет'!$C$5:$D$79,2),IF((C813=17),VLOOKUP(F813,'17 лет'!$C$5:$D$79,2))))))))))))</f>
        <v>0</v>
      </c>
      <c r="H813" s="27"/>
      <c r="I813" s="16">
        <f>IF((C813&lt;=7),VLOOKUP(H813,'7 лет'!$E$5:$F$79,2),IF((C813=8),VLOOKUP(H813,'8 лет'!$E$5:$F$79,2),IF((C813=9),VLOOKUP(H813,'9 лет'!$E$5:$F$79,2),IF((C813=10),VLOOKUP(H813,'10 лет'!$E$5:$F$79,2),IF((C813=11),VLOOKUP(H813,'11 лет'!$E$5:$F$79,2),IF((C813=12),VLOOKUP(H813,'12 лет'!$E$5:$F$79,2),IF((C813=13),VLOOKUP(H813,'13 лет'!$E$5:$F$79,2),IF((C813=14),VLOOKUP(H813,'14 лет'!$E$5:$F$79,2),IF((C813=15),VLOOKUP(H813,'15 лет'!$E$5:$F$79,2),IF((C813=16),VLOOKUP(H813,'16 лет'!$E$5:$F$79,2),IF((C813=17),VLOOKUP(H813,'17 лет'!$E$5:$F$79,2))))))))))))</f>
        <v>0</v>
      </c>
      <c r="J813" s="27"/>
      <c r="K813" s="16">
        <f>IF((C813&lt;=7),VLOOKUP(J813,'7 лет'!$G$5:$H$79,2),IF((C813=8),VLOOKUP(J813,'8 лет'!$G$5:$H$79,2),IF((C813=9),VLOOKUP(J813,'9 лет'!$G$5:$H$79,2),IF((C813=10),VLOOKUP(J813,'10 лет'!$G$5:$H$79,2),IF((C813=11),VLOOKUP(J813,'11 лет'!$G$5:$H$79,2),IF((C813=12),VLOOKUP(J813,'12 лет'!$G$5:$H$79,2),IF((C813=13),VLOOKUP(J813,'13 лет'!$G$5:$H$79,2),IF((C813=14),VLOOKUP(J813,'14 лет'!$G$5:$H$79,2),IF(C813&gt;=15,"0")))))))))</f>
        <v>0</v>
      </c>
      <c r="L813" s="27"/>
      <c r="M813" s="16" t="str">
        <f>IF((C813=12),VLOOKUP(L813,'12 лет'!$I$5:$J$81,2),IF((C813=13),VLOOKUP(L813,'13 лет'!$I$5:$J$81,2),IF((C813=14),VLOOKUP(L813,'14 лет'!$I$5:$J$80,2),IF((C813=15),VLOOKUP(L813,'15 лет'!$G$5:$H$82,2),IF((C813=16),VLOOKUP(L813,'16 лет'!$G$5:$H$81,2),IF((C813=17),VLOOKUP(L813,'17 лет'!$G$5:$H$81,2),IF(C813&lt;12,"0")))))))</f>
        <v>0</v>
      </c>
      <c r="N813" s="27"/>
      <c r="O813" s="16" t="str">
        <f>IF((C813=15),VLOOKUP(N813,'15 лет'!$I$5:$J$100,2),IF((C813=16),VLOOKUP(N813,'16 лет'!$I$5:$J$94,2),IF((C813=17),VLOOKUP(N813,'17 лет'!$I$5:$J$97,2),IF(C813&lt;15,"0"))))</f>
        <v>0</v>
      </c>
      <c r="P813" s="11"/>
      <c r="Q813" s="16">
        <f>IF((C813&lt;=7),VLOOKUP(P813,'7 лет'!$I$5:$J$79,2),IF((C813=8),VLOOKUP(P813,'8 лет'!$I$5:$J$79,2),IF((C813=9),VLOOKUP(P813,'9 лет'!$I$5:$J$79,2),IF((C813=10),VLOOKUP(P813,'10 лет'!$I$5:$J$79,2),IF((C813=11),VLOOKUP(P813,'11 лет'!$I$5:$J$79,2),IF((C813=12),VLOOKUP(P813,'12 лет'!$K$5:$L$79,2),IF((C813=13),VLOOKUP(P813,'13 лет'!$K$5:$L$79,2),IF((C813=14),VLOOKUP(P813,'14 лет'!$K$5:$L$79,2),IF((C813=15),VLOOKUP(P813,'15 лет'!$K$5:$L$79,2),IF((C813=16),VLOOKUP(P813,'16 лет'!$K$5:$L$79,2),IF((C813=17),VLOOKUP(P813,'17 лет'!$K$5:$L$79,2),)))))))))))</f>
        <v>50</v>
      </c>
      <c r="R813" s="27"/>
      <c r="S813" s="16">
        <f>IF((C813&lt;=7),VLOOKUP(R813,'7 лет'!$K$5:$L$79,2),IF((C813=8),VLOOKUP(R813,'8 лет'!$K$5:$L$79,2),IF((C813=9),VLOOKUP(R813,'9 лет'!$K$5:$L$79,2),IF((C813=10),VLOOKUP(R813,'10 лет'!$K$5:$L$79,2),IF((C813=11),VLOOKUP(R813,'11 лет'!$K$5:$L$79,2),IF((C813=12),VLOOKUP(R813,'12 лет'!$M$5:$N$79,2),IF((C813=13),VLOOKUP(R813,'13 лет'!$M$5:$N$79,2),IF((C813=14),VLOOKUP(R813,'14 лет'!$M$5:$N$79,2),IF((C813=15),VLOOKUP(R813,'15 лет'!$M$5:$N$79,2),IF((C813=16),VLOOKUP(R813,'16 лет'!$M$5:$N$79,2),IF((C813=17),VLOOKUP(R813,'17 лет'!$M$5:$N$79,2))))))))))))</f>
        <v>0</v>
      </c>
      <c r="T813" s="32">
        <f>SUM(E813+G813+I813+K813+M813+O813+Q813+S813)</f>
        <v>50</v>
      </c>
      <c r="U813" s="4">
        <f>'Личное первенство юноши'!U81</f>
        <v>28</v>
      </c>
      <c r="V813" s="109"/>
      <c r="W813" s="99"/>
      <c r="X813" t="str">
        <f>P806</f>
        <v>Субъект РФ 23</v>
      </c>
    </row>
    <row r="814" spans="1:24" ht="18.75">
      <c r="A814" s="111"/>
      <c r="B814" s="112"/>
      <c r="C814" s="112"/>
      <c r="D814" s="112"/>
      <c r="E814" s="112"/>
      <c r="F814" s="112"/>
      <c r="G814" s="112"/>
      <c r="H814" s="112"/>
      <c r="I814" s="112"/>
      <c r="J814" s="112"/>
      <c r="K814" s="112"/>
      <c r="L814" s="112"/>
      <c r="M814" s="112"/>
      <c r="N814" s="112"/>
      <c r="O814" s="112"/>
      <c r="P814" s="115" t="s">
        <v>285</v>
      </c>
      <c r="Q814" s="115"/>
      <c r="R814" s="115"/>
      <c r="S814" s="116"/>
      <c r="T814" s="113">
        <f ca="1">SUMPRODUCT(LARGE($T$811:$T$813,ROW(INDIRECT("T1:T"&amp;Z17))))</f>
        <v>100</v>
      </c>
      <c r="U814" s="114"/>
      <c r="V814" s="109"/>
      <c r="W814" s="99"/>
    </row>
    <row r="815" spans="1:24" ht="24.75" customHeight="1">
      <c r="A815" s="123" t="s">
        <v>180</v>
      </c>
      <c r="B815" s="124"/>
      <c r="C815" s="124"/>
      <c r="D815" s="124"/>
      <c r="E815" s="124"/>
      <c r="F815" s="124"/>
      <c r="G815" s="124"/>
      <c r="H815" s="124"/>
      <c r="I815" s="124"/>
      <c r="J815" s="124"/>
      <c r="K815" s="124"/>
      <c r="L815" s="124"/>
      <c r="M815" s="124"/>
      <c r="N815" s="124"/>
      <c r="O815" s="124"/>
      <c r="P815" s="124"/>
      <c r="Q815" s="124"/>
      <c r="R815" s="124"/>
      <c r="S815" s="124"/>
      <c r="T815" s="124"/>
      <c r="U815" s="125"/>
      <c r="V815" s="109"/>
      <c r="W815" s="99"/>
    </row>
    <row r="816" spans="1:24" ht="18.75">
      <c r="A816" s="27">
        <v>1</v>
      </c>
      <c r="B816" s="78"/>
      <c r="C816" s="27"/>
      <c r="D816" s="27"/>
      <c r="E816" s="16">
        <f>IF((C816&lt;=7),VLOOKUP(D816,'7 лет'!$M$5:$N$78,2),IF((C816=8),VLOOKUP(D816,'8 лет'!$M$5:$N$78,2),IF((C816=9),VLOOKUP(D816,'9 лет'!$M$5:$N$78,2),IF((C816=10),VLOOKUP(D816,'10 лет'!$M$5:$N$78,2),IF((C816=11),VLOOKUP(D816,'11 лет'!$M$5:$N$78,2),IF((C816=12),VLOOKUP(D816,'12 лет'!$O$5:$P$78,2),IF((C816=13),VLOOKUP(D816,'13 лет'!$O$5:$P$78,2),IF((C816=14),VLOOKUP(D816,'14 лет'!$O$5:$P$78,2),IF((C816=15),VLOOKUP(D816,'15 лет'!$O$5:$P$78,2),IF((C816=16),VLOOKUP(D816,'16 лет'!$O$5:$P$78,2),IF((C816=17),VLOOKUP(D816,'17 лет'!$O$5:$P$78,2))))))))))))</f>
        <v>0</v>
      </c>
      <c r="F816" s="27"/>
      <c r="G816" s="16">
        <f>IF((C816&lt;=7),VLOOKUP(F816,'7 лет'!$O$5:$P$79,2),IF((C816=8),VLOOKUP(F816,'8 лет'!$O$5:$P$79,2),IF((C816=9),VLOOKUP(F816,'9 лет'!$O$5:$P$79,2),IF((C816=10),VLOOKUP(F816,'10 лет'!$O$5:$P$79,2),IF((C816=11),VLOOKUP(F816,'11 лет'!$O$5:$P$79,2),IF((C816=12),VLOOKUP(F816,'12 лет'!$Q$5:$R$79,2),IF((C816=13),VLOOKUP(F816,'13 лет'!$Q$5:$R$79,2),IF((C816=14),VLOOKUP(F816,'14 лет'!$Q$5:$R$79,2),IF((C816=15),VLOOKUP(F816,'15 лет'!$Q$5:$R$79,2),IF((C816=16),VLOOKUP(F816,'16 лет'!$Q$5:$R$79,2),IF((C816=17),VLOOKUP(F816,'17 лет'!$Q$5:$R$79,2))))))))))))</f>
        <v>0</v>
      </c>
      <c r="H816" s="27"/>
      <c r="I816" s="16">
        <f>IF((C816&lt;=7),VLOOKUP(H816,'7 лет'!$Q$5:$R$79,2),IF((C816=8),VLOOKUP(H816,'8 лет'!$Q$5:$R$79,2),IF((C816=9),VLOOKUP(H816,'9 лет'!$Q$5:$R$79,2),IF((C816=10),VLOOKUP(H816,'10 лет'!$Q$5:$R$79,2),IF((C816=11),VLOOKUP(H816,'11 лет'!$Q$5:$R$79,2),IF((C816=12),VLOOKUP(H816,'12 лет'!$S$5:$T$79,2),IF((C816=13),VLOOKUP(H816,'13 лет'!$S$5:$T$79,2),IF((C816=14),VLOOKUP(H816,'14 лет'!$S$5:$T$79,2),IF((C816=15),VLOOKUP(H816,'15 лет'!$S$5:$T$79,2),IF((C816=16),VLOOKUP(H816,'16 лет'!$S$5:$T$79,2),IF((C816=17),VLOOKUP(H816,'17 лет'!$S$5:$T$79,2))))))))))))</f>
        <v>0</v>
      </c>
      <c r="J816" s="27"/>
      <c r="K816" s="16">
        <f>IF((C816&lt;=7),VLOOKUP(J816,'7 лет'!$S$5:$T$79,2),IF((C816=8),VLOOKUP(J816,'8 лет'!$S$5:$T$79,2),IF((C816=9),VLOOKUP(J816,'9 лет'!$S$5:$T$79,2),IF((C816=10),VLOOKUP(J816,'10 лет'!$S$5:$T$79,2),IF((C816=11),VLOOKUP(J816,'11 лет'!$S$5:$T$79,2),IF((C816=12),VLOOKUP(J816,'12 лет'!$U$5:$V$79,2),IF((C816=13),VLOOKUP(J816,'13 лет'!$U$5:$V$79,2),IF((C816=14),VLOOKUP(J816,'14 лет'!$U$5:$V$79,2),IF(C816&gt;=15,"0")))))))))</f>
        <v>0</v>
      </c>
      <c r="L816" s="27"/>
      <c r="M816" s="16" t="str">
        <f>IF((C816=12),VLOOKUP(L816,'12 лет'!$W$5:$X$85,2),IF((C816=13),VLOOKUP(L816,'13 лет'!$W$5:$X$84,2),IF((C816=14),VLOOKUP(L816,'14 лет'!$W$5:$X$82,2),IF((C816=15),VLOOKUP(L816,'15 лет'!$U$5:$V$82,2),IF((C816=16),VLOOKUP(L816,'16 лет'!$U$5:$V$78,2),IF((C816=17),VLOOKUP(L816,'17 лет'!$U$5:$V$78,2),IF(C816&lt;12,"0")))))))</f>
        <v>0</v>
      </c>
      <c r="N816" s="27"/>
      <c r="O816" s="16" t="str">
        <f>IF((C816=15),VLOOKUP(N816,'15 лет'!$W$5:$X$115,2),IF((C816=16),VLOOKUP(N816,'16 лет'!$W$5:$X$113,2),IF((C816=17),VLOOKUP(N816,'17 лет'!$W$5:$X$113,2),IF(C816&lt;15,"0"))))</f>
        <v>0</v>
      </c>
      <c r="P816" s="11"/>
      <c r="Q816" s="16">
        <f>IF((C816&lt;=7),VLOOKUP(P816,'7 лет'!$U$5:$V$79,2),IF((C816=8),VLOOKUP(P816,'8 лет'!$U$5:$V$79,2),IF((C816=9),VLOOKUP(P816,'9 лет'!$U$5:$V$79,2),IF((C816=10),VLOOKUP(P816,'10 лет'!$U$5:$V$79,2),IF((C816=11),VLOOKUP(P816,'11 лет'!$U$5:$V$79,2),IF((C816=12),VLOOKUP(P816,'12 лет'!$Y$5:$Z$79,2),IF((C816=13),VLOOKUP(P816,'13 лет'!$Y$5:$Z$79,2),IF((C816=14),VLOOKUP(P816,'14 лет'!$Y$5:$Z$79,2),IF((C816=15),VLOOKUP(P816,'15 лет'!$Y$5:$Z$79,2),IF((C816=16),VLOOKUP(P816,'16 лет'!$Y$5:$Z$79,2),IF((C816=17),VLOOKUP(P816,'17 лет'!$Y$5:$Z$79,2))))))))))))</f>
        <v>35</v>
      </c>
      <c r="R816" s="27"/>
      <c r="S816" s="16">
        <f>IF((C816&lt;=7),VLOOKUP(R816,'7 лет'!$W$5:$X$79,2),IF((C816=8),VLOOKUP(R816,'8 лет'!$W$5:$X$79,2),IF((C816=9),VLOOKUP(R816,'9 лет'!$W$5:$X$79,2),IF((C816=10),VLOOKUP(R816,'10 лет'!$W$5:$X$79,2),IF((C816=11),VLOOKUP(R816,'11 лет'!$W$5:$X$79,2),IF((C816=12),VLOOKUP(R816,'12 лет'!$AA$5:$AB$79,2),IF((C816=13),VLOOKUP(R816,'13 лет'!$AA$5:$AB$79,2),IF((C816=14),VLOOKUP(R816,'14 лет'!$AA$5:$AB$79,2),IF((C816=15),VLOOKUP(R816,'15 лет'!$AA$5:$AB$79,2),IF((C816=16),VLOOKUP(R816,'16 лет'!$AA$5:$AB$79,2),IF((C816=17),VLOOKUP(R816,'17 лет'!$AA$5:$AB$79,2))))))))))))</f>
        <v>0</v>
      </c>
      <c r="T816" s="33">
        <f>SUM(E816+G816+I816+K816+M816+O816+Q816+S816)</f>
        <v>35</v>
      </c>
      <c r="U816" s="4">
        <f>'Личное первенство девушки'!U79</f>
        <v>28</v>
      </c>
      <c r="V816" s="109"/>
      <c r="W816" s="99"/>
      <c r="X816" t="str">
        <f>P806</f>
        <v>Субъект РФ 23</v>
      </c>
    </row>
    <row r="817" spans="1:24" ht="18.75">
      <c r="A817" s="27">
        <v>2</v>
      </c>
      <c r="B817" s="78"/>
      <c r="C817" s="27"/>
      <c r="D817" s="27"/>
      <c r="E817" s="16">
        <f>IF((C817&lt;=7),VLOOKUP(D817,'7 лет'!$M$5:$N$78,2),IF((C817=8),VLOOKUP(D817,'8 лет'!$M$5:$N$78,2),IF((C817=9),VLOOKUP(D817,'9 лет'!$M$5:$N$78,2),IF((C817=10),VLOOKUP(D817,'10 лет'!$M$5:$N$78,2),IF((C817=11),VLOOKUP(D817,'11 лет'!$M$5:$N$78,2),IF((C817=12),VLOOKUP(D817,'12 лет'!$O$5:$P$78,2),IF((C817=13),VLOOKUP(D817,'13 лет'!$O$5:$P$78,2),IF((C817=14),VLOOKUP(D817,'14 лет'!$O$5:$P$78,2),IF((C817=15),VLOOKUP(D817,'15 лет'!$O$5:$P$78,2),IF((C817=16),VLOOKUP(D817,'16 лет'!$O$5:$P$78,2),IF((C817=17),VLOOKUP(D817,'17 лет'!$O$5:$P$78,2))))))))))))</f>
        <v>0</v>
      </c>
      <c r="F817" s="27"/>
      <c r="G817" s="16">
        <f>IF((C817&lt;=7),VLOOKUP(F817,'7 лет'!$O$5:$P$79,2),IF((C817=8),VLOOKUP(F817,'8 лет'!$O$5:$P$79,2),IF((C817=9),VLOOKUP(F817,'9 лет'!$O$5:$P$79,2),IF((C817=10),VLOOKUP(F817,'10 лет'!$O$5:$P$79,2),IF((C817=11),VLOOKUP(F817,'11 лет'!$O$5:$P$79,2),IF((C817=12),VLOOKUP(F817,'12 лет'!$Q$5:$R$79,2),IF((C817=13),VLOOKUP(F817,'13 лет'!$Q$5:$R$79,2),IF((C817=14),VLOOKUP(F817,'14 лет'!$Q$5:$R$79,2),IF((C817=15),VLOOKUP(F817,'15 лет'!$Q$5:$R$79,2),IF((C817=16),VLOOKUP(F817,'16 лет'!$Q$5:$R$79,2),IF((C817=17),VLOOKUP(F817,'17 лет'!$Q$5:$R$79,2))))))))))))</f>
        <v>0</v>
      </c>
      <c r="H817" s="27"/>
      <c r="I817" s="16">
        <f>IF((C817&lt;=7),VLOOKUP(H817,'7 лет'!$Q$5:$R$79,2),IF((C817=8),VLOOKUP(H817,'8 лет'!$Q$5:$R$79,2),IF((C817=9),VLOOKUP(H817,'9 лет'!$Q$5:$R$79,2),IF((C817=10),VLOOKUP(H817,'10 лет'!$Q$5:$R$79,2),IF((C817=11),VLOOKUP(H817,'11 лет'!$Q$5:$R$79,2),IF((C817=12),VLOOKUP(H817,'12 лет'!$S$5:$T$79,2),IF((C817=13),VLOOKUP(H817,'13 лет'!$S$5:$T$79,2),IF((C817=14),VLOOKUP(H817,'14 лет'!$S$5:$T$79,2),IF((C817=15),VLOOKUP(H817,'15 лет'!$S$5:$T$79,2),IF((C817=16),VLOOKUP(H817,'16 лет'!$S$5:$T$79,2),IF((C817=17),VLOOKUP(H817,'17 лет'!$S$5:$T$79,2))))))))))))</f>
        <v>0</v>
      </c>
      <c r="J817" s="27"/>
      <c r="K817" s="16">
        <f>IF((C817&lt;=7),VLOOKUP(J817,'7 лет'!$S$5:$T$79,2),IF((C817=8),VLOOKUP(J817,'8 лет'!$S$5:$T$79,2),IF((C817=9),VLOOKUP(J817,'9 лет'!$S$5:$T$79,2),IF((C817=10),VLOOKUP(J817,'10 лет'!$S$5:$T$79,2),IF((C817=11),VLOOKUP(J817,'11 лет'!$S$5:$T$79,2),IF((C817=12),VLOOKUP(J817,'12 лет'!$U$5:$V$79,2),IF((C817=13),VLOOKUP(J817,'13 лет'!$U$5:$V$79,2),IF((C817=14),VLOOKUP(J817,'14 лет'!$U$5:$V$79,2),IF(C817&gt;=15,"0")))))))))</f>
        <v>0</v>
      </c>
      <c r="L817" s="27"/>
      <c r="M817" s="16" t="str">
        <f>IF((C817=12),VLOOKUP(L817,'12 лет'!$W$5:$X$85,2),IF((C817=13),VLOOKUP(L817,'13 лет'!$W$5:$X$84,2),IF((C817=14),VLOOKUP(L817,'14 лет'!$W$5:$X$82,2),IF((C817=15),VLOOKUP(L817,'15 лет'!$U$5:$V$82,2),IF((C817=16),VLOOKUP(L817,'16 лет'!$U$5:$V$78,2),IF((C817=17),VLOOKUP(L817,'17 лет'!$U$5:$V$78,2),IF(C817&lt;12,"0")))))))</f>
        <v>0</v>
      </c>
      <c r="N817" s="27"/>
      <c r="O817" s="16" t="str">
        <f>IF((C817=15),VLOOKUP(N817,'15 лет'!$W$5:$X$115,2),IF((C817=16),VLOOKUP(N817,'16 лет'!$W$5:$X$113,2),IF((C817=17),VLOOKUP(N817,'17 лет'!$W$5:$X$113,2),IF(C817&lt;15,"0"))))</f>
        <v>0</v>
      </c>
      <c r="P817" s="11"/>
      <c r="Q817" s="16">
        <f>IF((C817&lt;=7),VLOOKUP(P817,'7 лет'!$U$5:$V$79,2),IF((C817=8),VLOOKUP(P817,'8 лет'!$U$5:$V$79,2),IF((C817=9),VLOOKUP(P817,'9 лет'!$U$5:$V$79,2),IF((C817=10),VLOOKUP(P817,'10 лет'!$U$5:$V$79,2),IF((C817=11),VLOOKUP(P817,'11 лет'!$U$5:$V$79,2),IF((C817=12),VLOOKUP(P817,'12 лет'!$Y$5:$Z$79,2),IF((C817=13),VLOOKUP(P817,'13 лет'!$Y$5:$Z$79,2),IF((C817=14),VLOOKUP(P817,'14 лет'!$Y$5:$Z$79,2),IF((C817=15),VLOOKUP(P817,'15 лет'!$Y$5:$Z$79,2),IF((C817=16),VLOOKUP(P817,'16 лет'!$Y$5:$Z$79,2),IF((C817=17),VLOOKUP(P817,'17 лет'!$Y$5:$Z$79,2))))))))))))</f>
        <v>35</v>
      </c>
      <c r="R817" s="27"/>
      <c r="S817" s="16">
        <f>IF((C817&lt;=7),VLOOKUP(R817,'7 лет'!$W$5:$X$79,2),IF((C817=8),VLOOKUP(R817,'8 лет'!$W$5:$X$79,2),IF((C817=9),VLOOKUP(R817,'9 лет'!$W$5:$X$79,2),IF((C817=10),VLOOKUP(R817,'10 лет'!$W$5:$X$79,2),IF((C817=11),VLOOKUP(R817,'11 лет'!$W$5:$X$79,2),IF((C817=12),VLOOKUP(R817,'12 лет'!$AA$5:$AB$79,2),IF((C817=13),VLOOKUP(R817,'13 лет'!$AA$5:$AB$79,2),IF((C817=14),VLOOKUP(R817,'14 лет'!$AA$5:$AB$79,2),IF((C817=15),VLOOKUP(R817,'15 лет'!$AA$5:$AB$79,2),IF((C817=16),VLOOKUP(R817,'16 лет'!$AA$5:$AB$79,2),IF((C817=17),VLOOKUP(R817,'17 лет'!$AA$5:$AB$79,2))))))))))))</f>
        <v>0</v>
      </c>
      <c r="T817" s="33">
        <f>SUM(E817+G817+I817+K817+M817+O817+Q817+S817)</f>
        <v>35</v>
      </c>
      <c r="U817" s="4">
        <f>'Личное первенство девушки'!U80</f>
        <v>28</v>
      </c>
      <c r="V817" s="109"/>
      <c r="W817" s="99"/>
      <c r="X817" t="str">
        <f>P806</f>
        <v>Субъект РФ 23</v>
      </c>
    </row>
    <row r="818" spans="1:24" ht="18.75">
      <c r="A818" s="27">
        <v>3</v>
      </c>
      <c r="B818" s="78"/>
      <c r="C818" s="27"/>
      <c r="D818" s="27"/>
      <c r="E818" s="16">
        <f>IF((C818&lt;=7),VLOOKUP(D818,'7 лет'!$M$5:$N$78,2),IF((C818=8),VLOOKUP(D818,'8 лет'!$M$5:$N$78,2),IF((C818=9),VLOOKUP(D818,'9 лет'!$M$5:$N$78,2),IF((C818=10),VLOOKUP(D818,'10 лет'!$M$5:$N$78,2),IF((C818=11),VLOOKUP(D818,'11 лет'!$M$5:$N$78,2),IF((C818=12),VLOOKUP(D818,'12 лет'!$O$5:$P$78,2),IF((C818=13),VLOOKUP(D818,'13 лет'!$O$5:$P$78,2),IF((C818=14),VLOOKUP(D818,'14 лет'!$O$5:$P$78,2),IF((C818=15),VLOOKUP(D818,'15 лет'!$O$5:$P$78,2),IF((C818=16),VLOOKUP(D818,'16 лет'!$O$5:$P$78,2),IF((C818=17),VLOOKUP(D818,'17 лет'!$O$5:$P$78,2))))))))))))</f>
        <v>0</v>
      </c>
      <c r="F818" s="27"/>
      <c r="G818" s="16">
        <f>IF((C818&lt;=7),VLOOKUP(F818,'7 лет'!$O$5:$P$79,2),IF((C818=8),VLOOKUP(F818,'8 лет'!$O$5:$P$79,2),IF((C818=9),VLOOKUP(F818,'9 лет'!$O$5:$P$79,2),IF((C818=10),VLOOKUP(F818,'10 лет'!$O$5:$P$79,2),IF((C818=11),VLOOKUP(F818,'11 лет'!$O$5:$P$79,2),IF((C818=12),VLOOKUP(F818,'12 лет'!$Q$5:$R$79,2),IF((C818=13),VLOOKUP(F818,'13 лет'!$Q$5:$R$79,2),IF((C818=14),VLOOKUP(F818,'14 лет'!$Q$5:$R$79,2),IF((C818=15),VLOOKUP(F818,'15 лет'!$Q$5:$R$79,2),IF((C818=16),VLOOKUP(F818,'16 лет'!$Q$5:$R$79,2),IF((C818=17),VLOOKUP(F818,'17 лет'!$Q$5:$R$79,2))))))))))))</f>
        <v>0</v>
      </c>
      <c r="H818" s="27"/>
      <c r="I818" s="16">
        <f>IF((C818&lt;=7),VLOOKUP(H818,'7 лет'!$Q$5:$R$79,2),IF((C818=8),VLOOKUP(H818,'8 лет'!$Q$5:$R$79,2),IF((C818=9),VLOOKUP(H818,'9 лет'!$Q$5:$R$79,2),IF((C818=10),VLOOKUP(H818,'10 лет'!$Q$5:$R$79,2),IF((C818=11),VLOOKUP(H818,'11 лет'!$Q$5:$R$79,2),IF((C818=12),VLOOKUP(H818,'12 лет'!$S$5:$T$79,2),IF((C818=13),VLOOKUP(H818,'13 лет'!$S$5:$T$79,2),IF((C818=14),VLOOKUP(H818,'14 лет'!$S$5:$T$79,2),IF((C818=15),VLOOKUP(H818,'15 лет'!$S$5:$T$79,2),IF((C818=16),VLOOKUP(H818,'16 лет'!$S$5:$T$79,2),IF((C818=17),VLOOKUP(H818,'17 лет'!$S$5:$T$79,2))))))))))))</f>
        <v>0</v>
      </c>
      <c r="J818" s="27"/>
      <c r="K818" s="16">
        <f>IF((C818&lt;=7),VLOOKUP(J818,'7 лет'!$S$5:$T$79,2),IF((C818=8),VLOOKUP(J818,'8 лет'!$S$5:$T$79,2),IF((C818=9),VLOOKUP(J818,'9 лет'!$S$5:$T$79,2),IF((C818=10),VLOOKUP(J818,'10 лет'!$S$5:$T$79,2),IF((C818=11),VLOOKUP(J818,'11 лет'!$S$5:$T$79,2),IF((C818=12),VLOOKUP(J818,'12 лет'!$U$5:$V$79,2),IF((C818=13),VLOOKUP(J818,'13 лет'!$U$5:$V$79,2),IF((C818=14),VLOOKUP(J818,'14 лет'!$U$5:$V$79,2),IF(C818&gt;=15,"0")))))))))</f>
        <v>0</v>
      </c>
      <c r="L818" s="27"/>
      <c r="M818" s="16" t="str">
        <f>IF((C818=12),VLOOKUP(L818,'12 лет'!$W$5:$X$85,2),IF((C818=13),VLOOKUP(L818,'13 лет'!$W$5:$X$84,2),IF((C818=14),VLOOKUP(L818,'14 лет'!$W$5:$X$82,2),IF((C818=15),VLOOKUP(L818,'15 лет'!$U$5:$V$82,2),IF((C818=16),VLOOKUP(L818,'16 лет'!$U$5:$V$78,2),IF((C818=17),VLOOKUP(L818,'17 лет'!$U$5:$V$78,2),IF(C818&lt;12,"0")))))))</f>
        <v>0</v>
      </c>
      <c r="N818" s="27"/>
      <c r="O818" s="16" t="str">
        <f>IF((C818=15),VLOOKUP(N818,'15 лет'!$W$5:$X$115,2),IF((C818=16),VLOOKUP(N818,'16 лет'!$W$5:$X$113,2),IF((C818=17),VLOOKUP(N818,'17 лет'!$W$5:$X$113,2),IF(C818&lt;15,"0"))))</f>
        <v>0</v>
      </c>
      <c r="P818" s="11"/>
      <c r="Q818" s="16">
        <f>IF((C818&lt;=7),VLOOKUP(P818,'7 лет'!$U$5:$V$79,2),IF((C818=8),VLOOKUP(P818,'8 лет'!$U$5:$V$79,2),IF((C818=9),VLOOKUP(P818,'9 лет'!$U$5:$V$79,2),IF((C818=10),VLOOKUP(P818,'10 лет'!$U$5:$V$79,2),IF((C818=11),VLOOKUP(P818,'11 лет'!$U$5:$V$79,2),IF((C818=12),VLOOKUP(P818,'12 лет'!$Y$5:$Z$79,2),IF((C818=13),VLOOKUP(P818,'13 лет'!$Y$5:$Z$79,2),IF((C818=14),VLOOKUP(P818,'14 лет'!$Y$5:$Z$79,2),IF((C818=15),VLOOKUP(P818,'15 лет'!$Y$5:$Z$79,2),IF((C818=16),VLOOKUP(P818,'16 лет'!$Y$5:$Z$79,2),IF((C818=17),VLOOKUP(P818,'17 лет'!$Y$5:$Z$79,2))))))))))))</f>
        <v>35</v>
      </c>
      <c r="R818" s="27"/>
      <c r="S818" s="16">
        <f>IF((C818&lt;=7),VLOOKUP(R818,'7 лет'!$W$5:$X$79,2),IF((C818=8),VLOOKUP(R818,'8 лет'!$W$5:$X$79,2),IF((C818=9),VLOOKUP(R818,'9 лет'!$W$5:$X$79,2),IF((C818=10),VLOOKUP(R818,'10 лет'!$W$5:$X$79,2),IF((C818=11),VLOOKUP(R818,'11 лет'!$W$5:$X$79,2),IF((C818=12),VLOOKUP(R818,'12 лет'!$AA$5:$AB$79,2),IF((C818=13),VLOOKUP(R818,'13 лет'!$AA$5:$AB$79,2),IF((C818=14),VLOOKUP(R818,'14 лет'!$AA$5:$AB$79,2),IF((C818=15),VLOOKUP(R818,'15 лет'!$AA$5:$AB$79,2),IF((C818=16),VLOOKUP(R818,'16 лет'!$AA$5:$AB$79,2),IF((C818=17),VLOOKUP(R818,'17 лет'!$AA$5:$AB$79,2))))))))))))</f>
        <v>0</v>
      </c>
      <c r="T818" s="33">
        <f>SUM(E818+G818+I818+K818+M818+O818+Q818+S818)</f>
        <v>35</v>
      </c>
      <c r="U818" s="4">
        <f>'Личное первенство девушки'!U81</f>
        <v>28</v>
      </c>
      <c r="V818" s="109"/>
      <c r="W818" s="99"/>
      <c r="X818" t="str">
        <f>P806</f>
        <v>Субъект РФ 23</v>
      </c>
    </row>
    <row r="819" spans="1:24" ht="18.75">
      <c r="A819" s="111"/>
      <c r="B819" s="112"/>
      <c r="C819" s="112"/>
      <c r="D819" s="112"/>
      <c r="E819" s="112"/>
      <c r="F819" s="112"/>
      <c r="G819" s="112"/>
      <c r="H819" s="112"/>
      <c r="I819" s="112"/>
      <c r="J819" s="112"/>
      <c r="K819" s="112"/>
      <c r="L819" s="112"/>
      <c r="M819" s="112"/>
      <c r="N819" s="112"/>
      <c r="O819" s="112"/>
      <c r="P819" s="115" t="s">
        <v>286</v>
      </c>
      <c r="Q819" s="115"/>
      <c r="R819" s="115"/>
      <c r="S819" s="116"/>
      <c r="T819" s="113">
        <f ca="1">SUMPRODUCT(LARGE($T$816:$T$818,ROW(INDIRECT("T1:T"&amp;Z17))))</f>
        <v>70</v>
      </c>
      <c r="U819" s="114"/>
      <c r="V819" s="109"/>
      <c r="W819" s="99"/>
    </row>
    <row r="820" spans="1:24" ht="30" customHeight="1">
      <c r="A820" s="119"/>
      <c r="B820" s="120"/>
      <c r="C820" s="120"/>
      <c r="D820" s="120"/>
      <c r="E820" s="120"/>
      <c r="F820" s="120"/>
      <c r="G820" s="120"/>
      <c r="H820" s="120"/>
      <c r="I820" s="120"/>
      <c r="J820" s="120"/>
      <c r="K820" s="120"/>
      <c r="L820" s="120"/>
      <c r="M820" s="120"/>
      <c r="N820" s="120"/>
      <c r="O820" s="120"/>
      <c r="P820" s="118" t="s">
        <v>287</v>
      </c>
      <c r="Q820" s="118"/>
      <c r="R820" s="118"/>
      <c r="S820" s="118"/>
      <c r="T820" s="121">
        <f ca="1">SUM(T814+T819)</f>
        <v>170</v>
      </c>
      <c r="U820" s="122"/>
      <c r="V820" s="110"/>
      <c r="W820" s="100"/>
    </row>
    <row r="821" spans="1:24">
      <c r="A821" s="14"/>
      <c r="B821" s="14"/>
      <c r="C821" s="14"/>
      <c r="D821" s="14"/>
      <c r="E821" s="14"/>
      <c r="F821" s="14"/>
      <c r="G821" s="14"/>
      <c r="H821" s="14"/>
      <c r="I821" s="14"/>
      <c r="J821" s="14"/>
      <c r="K821" s="14"/>
      <c r="L821" s="14"/>
      <c r="M821" s="14"/>
      <c r="N821" s="14"/>
      <c r="O821" s="14"/>
      <c r="P821" s="14"/>
      <c r="Q821" s="14"/>
      <c r="R821" s="14"/>
      <c r="S821" s="14"/>
      <c r="T821" s="14"/>
    </row>
    <row r="822" spans="1:24">
      <c r="A822" s="15"/>
      <c r="C822" s="15"/>
      <c r="D822" s="15"/>
      <c r="E822" s="15"/>
      <c r="F822" s="15"/>
      <c r="G822" s="15"/>
      <c r="H822" s="15"/>
      <c r="I822" s="15"/>
      <c r="J822" s="15"/>
      <c r="K822" s="14"/>
      <c r="L822" s="14"/>
      <c r="M822" s="15"/>
      <c r="N822" s="15"/>
      <c r="O822" s="15"/>
      <c r="P822" s="15"/>
      <c r="Q822" s="15"/>
      <c r="R822" s="15"/>
      <c r="S822" s="15"/>
      <c r="T822" s="15"/>
    </row>
    <row r="823" spans="1:24">
      <c r="A823" s="15"/>
      <c r="C823" s="15"/>
      <c r="D823" s="15"/>
      <c r="E823" s="15"/>
      <c r="F823" s="15"/>
      <c r="G823" s="15"/>
      <c r="H823" s="15"/>
      <c r="I823" s="15"/>
      <c r="J823" s="15"/>
      <c r="K823" s="14"/>
      <c r="L823" s="14"/>
      <c r="M823" s="15"/>
      <c r="N823" s="15"/>
      <c r="O823" s="15"/>
      <c r="P823" s="15"/>
      <c r="Q823" s="15"/>
      <c r="R823" s="15"/>
      <c r="S823" s="15"/>
      <c r="T823" s="15"/>
    </row>
    <row r="824" spans="1:24" ht="16.5">
      <c r="A824" s="14"/>
      <c r="B824" s="79" t="s">
        <v>181</v>
      </c>
      <c r="C824" s="14"/>
      <c r="D824" s="14"/>
      <c r="E824" s="14"/>
      <c r="F824" s="14"/>
      <c r="G824" s="14"/>
      <c r="H824" s="14"/>
      <c r="I824" s="14"/>
      <c r="J824" s="14"/>
      <c r="K824" s="14"/>
      <c r="L824" s="14"/>
      <c r="M824" s="14"/>
      <c r="N824" s="14"/>
      <c r="O824" s="14"/>
      <c r="P824" s="14"/>
      <c r="Q824" s="14"/>
      <c r="R824" s="14"/>
      <c r="S824" s="14"/>
      <c r="T824" s="14"/>
    </row>
    <row r="825" spans="1:24">
      <c r="A825" s="14"/>
      <c r="B825" s="15"/>
      <c r="C825" s="15"/>
      <c r="D825" s="14"/>
      <c r="E825" s="14"/>
      <c r="F825" s="14"/>
      <c r="G825" s="14"/>
      <c r="H825" s="14"/>
      <c r="I825" s="14"/>
      <c r="J825" s="14"/>
      <c r="K825" s="14"/>
      <c r="L825" s="14"/>
      <c r="M825" s="14"/>
      <c r="N825" s="14"/>
      <c r="O825" s="14"/>
      <c r="P825" s="14"/>
      <c r="Q825" s="14"/>
      <c r="R825" s="14"/>
      <c r="S825" s="14"/>
      <c r="T825" s="14"/>
    </row>
    <row r="826" spans="1:24">
      <c r="A826" s="14"/>
      <c r="B826" s="14"/>
      <c r="C826" s="15"/>
      <c r="D826" s="14"/>
      <c r="E826" s="14"/>
      <c r="F826" s="14"/>
      <c r="G826" s="14"/>
      <c r="H826" s="14"/>
      <c r="I826" s="14"/>
      <c r="J826" s="14"/>
      <c r="K826" s="14"/>
      <c r="L826" s="14"/>
      <c r="M826" s="14"/>
      <c r="N826" s="14"/>
      <c r="O826" s="14"/>
      <c r="P826" s="14"/>
      <c r="Q826" s="14"/>
      <c r="R826" s="14"/>
      <c r="S826" s="14"/>
      <c r="T826" s="14"/>
    </row>
    <row r="827" spans="1:24" ht="16.5">
      <c r="A827" s="14"/>
      <c r="B827" s="79" t="s">
        <v>182</v>
      </c>
      <c r="C827" s="15"/>
      <c r="D827" s="14"/>
      <c r="E827" s="14"/>
      <c r="F827" s="14"/>
      <c r="G827" s="14"/>
      <c r="H827" s="14"/>
      <c r="I827" s="14"/>
      <c r="J827" s="14"/>
      <c r="K827" s="14"/>
      <c r="L827" s="14"/>
      <c r="M827" s="14"/>
      <c r="N827" s="14"/>
      <c r="O827" s="14"/>
      <c r="P827" s="14"/>
      <c r="Q827" s="14"/>
      <c r="R827" s="14"/>
      <c r="S827" s="14"/>
      <c r="T827" s="14"/>
    </row>
    <row r="829" spans="1:24" ht="18.75">
      <c r="A829" s="102" t="s">
        <v>991</v>
      </c>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row>
    <row r="830" spans="1:24" ht="18.75">
      <c r="A830" s="102" t="s">
        <v>990</v>
      </c>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row>
    <row r="832" spans="1:24" ht="15.75" customHeight="1">
      <c r="A832" s="103" t="s">
        <v>169</v>
      </c>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row>
    <row r="833" spans="1:24">
      <c r="A833" s="43"/>
      <c r="B833" s="43"/>
      <c r="C833" s="43"/>
      <c r="D833" s="43"/>
      <c r="E833" s="43"/>
      <c r="F833" s="43"/>
      <c r="G833" s="43"/>
      <c r="H833" s="43"/>
      <c r="I833" s="43"/>
      <c r="J833" s="43"/>
      <c r="K833" s="43"/>
      <c r="L833" s="43"/>
      <c r="M833" s="43"/>
      <c r="N833" s="43"/>
      <c r="O833" s="43"/>
      <c r="P833" s="43"/>
      <c r="Q833" s="43"/>
      <c r="R833" s="43"/>
      <c r="S833" s="43"/>
      <c r="T833" s="43"/>
      <c r="U833" s="43"/>
      <c r="V833" s="43"/>
      <c r="W833" s="43"/>
    </row>
    <row r="834" spans="1:24" ht="18.75" customHeight="1">
      <c r="A834" s="104" t="s">
        <v>1005</v>
      </c>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row>
    <row r="835" spans="1:24" ht="18.75" customHeight="1">
      <c r="A835" s="104" t="s">
        <v>989</v>
      </c>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row>
    <row r="836" spans="1:24" ht="18.75">
      <c r="A836" s="105" t="s">
        <v>1058</v>
      </c>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row>
    <row r="837" spans="1:24" ht="18.75">
      <c r="A837" s="50"/>
      <c r="B837" s="50"/>
      <c r="C837" s="50"/>
      <c r="D837" s="50"/>
      <c r="E837" s="50"/>
      <c r="F837" s="50"/>
      <c r="G837" s="50"/>
      <c r="H837" s="50"/>
      <c r="I837" s="50"/>
      <c r="J837" s="50"/>
      <c r="K837" s="50"/>
      <c r="L837" s="50"/>
      <c r="M837" s="50"/>
      <c r="N837" s="50"/>
      <c r="O837" s="50"/>
      <c r="P837" s="50"/>
      <c r="Q837" s="50"/>
      <c r="R837" s="50"/>
      <c r="S837" s="50"/>
      <c r="T837" s="50"/>
      <c r="U837" s="50"/>
      <c r="V837" s="50"/>
    </row>
    <row r="838" spans="1:24">
      <c r="A838" s="10"/>
      <c r="B838" s="10"/>
      <c r="C838" s="10"/>
      <c r="D838" s="10"/>
      <c r="E838" s="10"/>
      <c r="F838" s="10"/>
      <c r="G838" s="10"/>
      <c r="H838" s="10"/>
      <c r="I838" s="10"/>
      <c r="J838" s="10"/>
      <c r="K838" s="10"/>
      <c r="L838" s="10"/>
      <c r="M838" s="10"/>
      <c r="N838" s="10"/>
      <c r="O838" s="10"/>
      <c r="P838" s="10"/>
      <c r="Q838" s="10"/>
      <c r="R838" s="10"/>
      <c r="S838" s="10"/>
      <c r="T838" s="10"/>
    </row>
    <row r="839" spans="1:24" ht="18.75">
      <c r="A839" s="106" t="s">
        <v>992</v>
      </c>
      <c r="B839" s="106"/>
      <c r="C839" s="47"/>
      <c r="D839" s="47"/>
      <c r="E839" s="47"/>
      <c r="F839" s="47"/>
      <c r="G839" s="47"/>
      <c r="H839" s="47"/>
      <c r="I839" s="47"/>
      <c r="J839" s="47"/>
      <c r="K839" s="47"/>
      <c r="L839" s="47"/>
      <c r="M839" s="47"/>
      <c r="N839" s="47"/>
      <c r="O839" s="47"/>
      <c r="P839" s="47"/>
      <c r="Q839" s="47"/>
      <c r="R839" s="47"/>
      <c r="S839" s="47"/>
      <c r="T839" s="47"/>
    </row>
    <row r="840" spans="1:24" ht="18.75">
      <c r="A840" s="106" t="s">
        <v>993</v>
      </c>
      <c r="B840" s="106"/>
      <c r="C840" s="42"/>
      <c r="D840" s="42"/>
      <c r="E840" s="42"/>
      <c r="F840" s="42"/>
      <c r="G840" s="42"/>
      <c r="H840" s="42"/>
      <c r="I840" s="42"/>
      <c r="J840" s="42"/>
      <c r="K840" s="42"/>
      <c r="L840" s="42"/>
      <c r="M840" s="42"/>
      <c r="N840" s="42"/>
      <c r="O840" s="42"/>
      <c r="P840" s="42"/>
      <c r="Q840" s="42"/>
      <c r="R840" s="42"/>
      <c r="S840" s="42"/>
      <c r="T840" s="42"/>
    </row>
    <row r="841" spans="1:24" ht="18.75">
      <c r="A841" s="106"/>
      <c r="B841" s="106"/>
      <c r="D841" s="47"/>
      <c r="E841" s="47"/>
      <c r="F841" s="47"/>
      <c r="G841" s="47"/>
      <c r="H841" s="47"/>
      <c r="I841" s="47"/>
      <c r="J841" s="47"/>
      <c r="K841" s="47"/>
      <c r="L841" s="47"/>
      <c r="M841" s="47"/>
      <c r="N841" s="47"/>
      <c r="O841" s="47"/>
      <c r="P841" s="47"/>
      <c r="Q841" s="47"/>
      <c r="R841" s="47"/>
      <c r="S841" s="47"/>
      <c r="T841" s="47"/>
    </row>
    <row r="842" spans="1:24" ht="18.75">
      <c r="A842" s="107" t="s">
        <v>204</v>
      </c>
      <c r="B842" s="107"/>
      <c r="C842" s="107"/>
      <c r="D842" s="107"/>
      <c r="E842" s="107"/>
      <c r="F842" s="107"/>
      <c r="G842" s="107"/>
      <c r="H842" s="107"/>
      <c r="I842" s="107"/>
      <c r="J842" s="107"/>
      <c r="K842" s="107"/>
      <c r="L842" s="107"/>
      <c r="M842" s="107"/>
      <c r="N842" s="107"/>
      <c r="O842" s="107"/>
      <c r="P842" s="129" t="s">
        <v>308</v>
      </c>
      <c r="Q842" s="129"/>
      <c r="R842" s="129"/>
      <c r="S842" s="129"/>
      <c r="T842" s="129"/>
      <c r="U842" s="129"/>
      <c r="V842" s="129"/>
    </row>
    <row r="843" spans="1:24">
      <c r="A843" s="28"/>
      <c r="B843" s="28"/>
      <c r="C843" s="28"/>
      <c r="D843" s="28"/>
      <c r="E843" s="28"/>
      <c r="F843" s="28"/>
      <c r="G843" s="28"/>
      <c r="H843" s="28"/>
      <c r="I843" s="28"/>
      <c r="J843" s="28"/>
      <c r="K843" s="28"/>
      <c r="L843" s="28"/>
      <c r="M843" s="28"/>
      <c r="N843" s="28"/>
      <c r="O843" s="28"/>
      <c r="P843" s="28"/>
      <c r="Q843" s="28"/>
      <c r="R843" s="28"/>
      <c r="S843" s="28"/>
      <c r="T843" s="28"/>
    </row>
    <row r="844" spans="1:24" ht="24.75" customHeight="1">
      <c r="A844" s="117" t="s">
        <v>170</v>
      </c>
      <c r="B844" s="117"/>
      <c r="C844" s="117"/>
      <c r="D844" s="117"/>
      <c r="E844" s="117"/>
      <c r="F844" s="117"/>
      <c r="G844" s="117"/>
      <c r="H844" s="117"/>
      <c r="I844" s="117"/>
      <c r="J844" s="117"/>
      <c r="K844" s="117"/>
      <c r="L844" s="117"/>
      <c r="M844" s="117"/>
      <c r="N844" s="117"/>
      <c r="O844" s="117"/>
      <c r="P844" s="117"/>
      <c r="Q844" s="117"/>
      <c r="R844" s="117"/>
      <c r="S844" s="117"/>
      <c r="T844" s="126" t="s">
        <v>178</v>
      </c>
      <c r="U844" s="101" t="s">
        <v>284</v>
      </c>
      <c r="V844" s="101" t="s">
        <v>288</v>
      </c>
      <c r="W844" s="101" t="s">
        <v>1006</v>
      </c>
    </row>
    <row r="845" spans="1:24" ht="66.75" customHeight="1">
      <c r="A845" s="101" t="s">
        <v>171</v>
      </c>
      <c r="B845" s="117" t="s">
        <v>172</v>
      </c>
      <c r="C845" s="101" t="s">
        <v>173</v>
      </c>
      <c r="D845" s="101" t="s">
        <v>174</v>
      </c>
      <c r="E845" s="101"/>
      <c r="F845" s="101" t="s">
        <v>175</v>
      </c>
      <c r="G845" s="101"/>
      <c r="H845" s="101" t="s">
        <v>176</v>
      </c>
      <c r="I845" s="101"/>
      <c r="J845" s="101" t="s">
        <v>994</v>
      </c>
      <c r="K845" s="101"/>
      <c r="L845" s="175" t="s">
        <v>995</v>
      </c>
      <c r="M845" s="176"/>
      <c r="N845" s="175" t="s">
        <v>996</v>
      </c>
      <c r="O845" s="176"/>
      <c r="P845" s="101" t="s">
        <v>7</v>
      </c>
      <c r="Q845" s="101"/>
      <c r="R845" s="101" t="s">
        <v>177</v>
      </c>
      <c r="S845" s="101"/>
      <c r="T845" s="127"/>
      <c r="U845" s="101"/>
      <c r="V845" s="101"/>
      <c r="W845" s="101"/>
    </row>
    <row r="846" spans="1:24" ht="16.5">
      <c r="A846" s="101"/>
      <c r="B846" s="117"/>
      <c r="C846" s="101"/>
      <c r="D846" s="49" t="s">
        <v>179</v>
      </c>
      <c r="E846" s="51" t="s">
        <v>3</v>
      </c>
      <c r="F846" s="49" t="s">
        <v>179</v>
      </c>
      <c r="G846" s="51" t="s">
        <v>3</v>
      </c>
      <c r="H846" s="49" t="s">
        <v>179</v>
      </c>
      <c r="I846" s="51" t="s">
        <v>3</v>
      </c>
      <c r="J846" s="49" t="s">
        <v>179</v>
      </c>
      <c r="K846" s="51" t="s">
        <v>3</v>
      </c>
      <c r="L846" s="49" t="s">
        <v>179</v>
      </c>
      <c r="M846" s="51" t="s">
        <v>3</v>
      </c>
      <c r="N846" s="49" t="s">
        <v>179</v>
      </c>
      <c r="O846" s="51" t="s">
        <v>3</v>
      </c>
      <c r="P846" s="49" t="s">
        <v>179</v>
      </c>
      <c r="Q846" s="51" t="s">
        <v>3</v>
      </c>
      <c r="R846" s="49" t="s">
        <v>179</v>
      </c>
      <c r="S846" s="51" t="s">
        <v>3</v>
      </c>
      <c r="T846" s="128"/>
      <c r="U846" s="101"/>
      <c r="V846" s="101"/>
      <c r="W846" s="101"/>
    </row>
    <row r="847" spans="1:24" ht="18.75">
      <c r="A847" s="27">
        <v>1</v>
      </c>
      <c r="B847" s="77"/>
      <c r="C847" s="27"/>
      <c r="D847" s="27"/>
      <c r="E847" s="16">
        <f>IF((C847&lt;=7),VLOOKUP(D847,'7 лет'!$A$5:$B$78,2),IF((C847=8),VLOOKUP(D847,'8 лет'!$A$5:$B$78,2),IF((C847=9),VLOOKUP(D847,'9 лет'!$A$5:$B$78,2),IF((C847=10),VLOOKUP(D847,'10 лет'!$A$5:$B$78,2),IF((C847=11),VLOOKUP(D847,'11 лет'!$A$5:$B$78,2),IF((C847=12),VLOOKUP(D847,'12 лет'!$A$5:$B$78,2),IF((C847=13),VLOOKUP(D847,'13 лет'!$A$5:$B$78,2),IF((C847=14),VLOOKUP(D847,'14 лет'!$A$5:$B$78,2),IF((C847=15),VLOOKUP(D847,'15 лет'!$A$5:$B$78,2),IF((C847=16),VLOOKUP(D847,'16 лет'!$A$5:$B$78,2),IF((C847=17),VLOOKUP(D847,'17 лет'!$A$5:$B$78,2))))))))))))</f>
        <v>0</v>
      </c>
      <c r="F847" s="27"/>
      <c r="G847" s="16">
        <f>IF((C847&lt;=7),VLOOKUP(F847,'7 лет'!$C$5:$D$79,2),IF((C847=8),VLOOKUP(F847,'8 лет'!$C$5:$D$79,2),IF((C847=9),VLOOKUP(F847,'9 лет'!$C$5:$D$79,2),IF((C847=10),VLOOKUP(F847,'10 лет'!$C$5:$D$79,2),IF((C847=11),VLOOKUP(F847,'11 лет'!$C$5:$D$79,2),IF((C847=12),VLOOKUP(F847,'12 лет'!$C$5:$D$79,2),IF((C847=13),VLOOKUP(F847,'13 лет'!$C$5:$D$79,2),IF((C847=14),VLOOKUP(F847,'14 лет'!$C$5:$D$79,2),IF((C847=15),VLOOKUP(F847,'15 лет'!$C$5:$D$79,2),IF((C847=16),VLOOKUP(F847,'16 лет'!$C$5:$D$79,2),IF((C847=17),VLOOKUP(F847,'17 лет'!$C$5:$D$79,2))))))))))))</f>
        <v>0</v>
      </c>
      <c r="H847" s="27"/>
      <c r="I847" s="16">
        <f>IF((C847&lt;=7),VLOOKUP(H847,'7 лет'!$E$5:$F$79,2),IF((C847=8),VLOOKUP(H847,'8 лет'!$E$5:$F$79,2),IF((C847=9),VLOOKUP(H847,'9 лет'!$E$5:$F$79,2),IF((C847=10),VLOOKUP(H847,'10 лет'!$E$5:$F$79,2),IF((C847=11),VLOOKUP(H847,'11 лет'!$E$5:$F$79,2),IF((C847=12),VLOOKUP(H847,'12 лет'!$E$5:$F$79,2),IF((C847=13),VLOOKUP(H847,'13 лет'!$E$5:$F$79,2),IF((C847=14),VLOOKUP(H847,'14 лет'!$E$5:$F$79,2),IF((C847=15),VLOOKUP(H847,'15 лет'!$E$5:$F$79,2),IF((C847=16),VLOOKUP(H847,'16 лет'!$E$5:$F$79,2),IF((C847=17),VLOOKUP(H847,'17 лет'!$E$5:$F$79,2))))))))))))</f>
        <v>0</v>
      </c>
      <c r="J847" s="27"/>
      <c r="K847" s="16">
        <f>IF((C847&lt;=7),VLOOKUP(J847,'7 лет'!$G$5:$H$79,2),IF((C847=8),VLOOKUP(J847,'8 лет'!$G$5:$H$79,2),IF((C847=9),VLOOKUP(J847,'9 лет'!$G$5:$H$79,2),IF((C847=10),VLOOKUP(J847,'10 лет'!$G$5:$H$79,2),IF((C847=11),VLOOKUP(J847,'11 лет'!$G$5:$H$79,2),IF((C847=12),VLOOKUP(J847,'12 лет'!$G$5:$H$79,2),IF((C847=13),VLOOKUP(J847,'13 лет'!$G$5:$H$79,2),IF((C847=14),VLOOKUP(J847,'14 лет'!$G$5:$H$79,2),IF(C847&gt;=15,"0")))))))))</f>
        <v>0</v>
      </c>
      <c r="L847" s="27"/>
      <c r="M847" s="16" t="str">
        <f>IF((C847=12),VLOOKUP(L847,'12 лет'!$I$5:$J$81,2),IF((C847=13),VLOOKUP(L847,'13 лет'!$I$5:$J$81,2),IF((C847=14),VLOOKUP(L847,'14 лет'!$I$5:$J$80,2),IF((C847=15),VLOOKUP(L847,'15 лет'!$G$5:$H$82,2),IF((C847=16),VLOOKUP(L847,'16 лет'!$G$5:$H$81,2),IF((C847=17),VLOOKUP(L847,'17 лет'!$G$5:$H$81,2),IF(C847&lt;12,"0")))))))</f>
        <v>0</v>
      </c>
      <c r="N847" s="27"/>
      <c r="O847" s="16" t="str">
        <f>IF((C847=15),VLOOKUP(N847,'15 лет'!$I$5:$J$100,2),IF((C847=16),VLOOKUP(N847,'16 лет'!$I$5:$J$94,2),IF((C847=17),VLOOKUP(N847,'17 лет'!$I$5:$J$97,2),IF(C847&lt;15,"0"))))</f>
        <v>0</v>
      </c>
      <c r="P847" s="11"/>
      <c r="Q847" s="16">
        <f>IF((C847&lt;=7),VLOOKUP(P847,'7 лет'!$I$5:$J$79,2),IF((C847=8),VLOOKUP(P847,'8 лет'!$I$5:$J$79,2),IF((C847=9),VLOOKUP(P847,'9 лет'!$I$5:$J$79,2),IF((C847=10),VLOOKUP(P847,'10 лет'!$I$5:$J$79,2),IF((C847=11),VLOOKUP(P847,'11 лет'!$I$5:$J$79,2),IF((C847=12),VLOOKUP(P847,'12 лет'!$K$5:$L$79,2),IF((C847=13),VLOOKUP(P847,'13 лет'!$K$5:$L$79,2),IF((C847=14),VLOOKUP(P847,'14 лет'!$K$5:$L$79,2),IF((C847=15),VLOOKUP(P847,'15 лет'!$K$5:$L$79,2),IF((C847=16),VLOOKUP(P847,'16 лет'!$K$5:$L$79,2),IF((C847=17),VLOOKUP(P847,'17 лет'!$K$5:$L$79,2),)))))))))))</f>
        <v>50</v>
      </c>
      <c r="R847" s="27"/>
      <c r="S847" s="16">
        <f>IF((C847&lt;=7),VLOOKUP(R847,'7 лет'!$K$5:$L$79,2),IF((C847=8),VLOOKUP(R847,'8 лет'!$K$5:$L$79,2),IF((C847=9),VLOOKUP(R847,'9 лет'!$K$5:$L$79,2),IF((C847=10),VLOOKUP(R847,'10 лет'!$K$5:$L$79,2),IF((C847=11),VLOOKUP(R847,'11 лет'!$K$5:$L$79,2),IF((C847=12),VLOOKUP(R847,'12 лет'!$M$5:$N$79,2),IF((C847=13),VLOOKUP(R847,'13 лет'!$M$5:$N$79,2),IF((C847=14),VLOOKUP(R847,'14 лет'!$M$5:$N$79,2),IF((C847=15),VLOOKUP(R847,'15 лет'!$M$5:$N$79,2),IF((C847=16),VLOOKUP(R847,'16 лет'!$M$5:$N$79,2),IF((C847=17),VLOOKUP(R847,'17 лет'!$M$5:$N$79,2))))))))))))</f>
        <v>0</v>
      </c>
      <c r="T847" s="32">
        <f>SUM(E847+G847+I847+K847+M847+O847+Q847+S847)</f>
        <v>50</v>
      </c>
      <c r="U847" s="4">
        <f>'Личное первенство юноши'!U82</f>
        <v>28</v>
      </c>
      <c r="V847" s="108">
        <f ca="1">'Командный зачет'!G33</f>
        <v>10</v>
      </c>
      <c r="W847" s="98">
        <f ca="1">SUM(V847*2)</f>
        <v>20</v>
      </c>
      <c r="X847" t="str">
        <f>P842</f>
        <v>Субъект РФ 24</v>
      </c>
    </row>
    <row r="848" spans="1:24" ht="18.75">
      <c r="A848" s="27">
        <v>2</v>
      </c>
      <c r="B848" s="77"/>
      <c r="C848" s="27"/>
      <c r="D848" s="27"/>
      <c r="E848" s="16">
        <f>IF((C848&lt;=7),VLOOKUP(D848,'7 лет'!$A$5:$B$78,2),IF((C848=8),VLOOKUP(D848,'8 лет'!$A$5:$B$78,2),IF((C848=9),VLOOKUP(D848,'9 лет'!$A$5:$B$78,2),IF((C848=10),VLOOKUP(D848,'10 лет'!$A$5:$B$78,2),IF((C848=11),VLOOKUP(D848,'11 лет'!$A$5:$B$78,2),IF((C848=12),VLOOKUP(D848,'12 лет'!$A$5:$B$78,2),IF((C848=13),VLOOKUP(D848,'13 лет'!$A$5:$B$78,2),IF((C848=14),VLOOKUP(D848,'14 лет'!$A$5:$B$78,2),IF((C848=15),VLOOKUP(D848,'15 лет'!$A$5:$B$78,2),IF((C848=16),VLOOKUP(D848,'16 лет'!$A$5:$B$78,2),IF((C848=17),VLOOKUP(D848,'17 лет'!$A$5:$B$78,2))))))))))))</f>
        <v>0</v>
      </c>
      <c r="F848" s="27"/>
      <c r="G848" s="16">
        <f>IF((C848&lt;=7),VLOOKUP(F848,'7 лет'!$C$5:$D$79,2),IF((C848=8),VLOOKUP(F848,'8 лет'!$C$5:$D$79,2),IF((C848=9),VLOOKUP(F848,'9 лет'!$C$5:$D$79,2),IF((C848=10),VLOOKUP(F848,'10 лет'!$C$5:$D$79,2),IF((C848=11),VLOOKUP(F848,'11 лет'!$C$5:$D$79,2),IF((C848=12),VLOOKUP(F848,'12 лет'!$C$5:$D$79,2),IF((C848=13),VLOOKUP(F848,'13 лет'!$C$5:$D$79,2),IF((C848=14),VLOOKUP(F848,'14 лет'!$C$5:$D$79,2),IF((C848=15),VLOOKUP(F848,'15 лет'!$C$5:$D$79,2),IF((C848=16),VLOOKUP(F848,'16 лет'!$C$5:$D$79,2),IF((C848=17),VLOOKUP(F848,'17 лет'!$C$5:$D$79,2))))))))))))</f>
        <v>0</v>
      </c>
      <c r="H848" s="27"/>
      <c r="I848" s="16">
        <f>IF((C848&lt;=7),VLOOKUP(H848,'7 лет'!$E$5:$F$79,2),IF((C848=8),VLOOKUP(H848,'8 лет'!$E$5:$F$79,2),IF((C848=9),VLOOKUP(H848,'9 лет'!$E$5:$F$79,2),IF((C848=10),VLOOKUP(H848,'10 лет'!$E$5:$F$79,2),IF((C848=11),VLOOKUP(H848,'11 лет'!$E$5:$F$79,2),IF((C848=12),VLOOKUP(H848,'12 лет'!$E$5:$F$79,2),IF((C848=13),VLOOKUP(H848,'13 лет'!$E$5:$F$79,2),IF((C848=14),VLOOKUP(H848,'14 лет'!$E$5:$F$79,2),IF((C848=15),VLOOKUP(H848,'15 лет'!$E$5:$F$79,2),IF((C848=16),VLOOKUP(H848,'16 лет'!$E$5:$F$79,2),IF((C848=17),VLOOKUP(H848,'17 лет'!$E$5:$F$79,2))))))))))))</f>
        <v>0</v>
      </c>
      <c r="J848" s="27"/>
      <c r="K848" s="16">
        <f>IF((C848&lt;=7),VLOOKUP(J848,'7 лет'!$G$5:$H$79,2),IF((C848=8),VLOOKUP(J848,'8 лет'!$G$5:$H$79,2),IF((C848=9),VLOOKUP(J848,'9 лет'!$G$5:$H$79,2),IF((C848=10),VLOOKUP(J848,'10 лет'!$G$5:$H$79,2),IF((C848=11),VLOOKUP(J848,'11 лет'!$G$5:$H$79,2),IF((C848=12),VLOOKUP(J848,'12 лет'!$G$5:$H$79,2),IF((C848=13),VLOOKUP(J848,'13 лет'!$G$5:$H$79,2),IF((C848=14),VLOOKUP(J848,'14 лет'!$G$5:$H$79,2),IF(C848&gt;=15,"0")))))))))</f>
        <v>0</v>
      </c>
      <c r="L848" s="27"/>
      <c r="M848" s="16" t="str">
        <f>IF((C848=12),VLOOKUP(L848,'12 лет'!$I$5:$J$81,2),IF((C848=13),VLOOKUP(L848,'13 лет'!$I$5:$J$81,2),IF((C848=14),VLOOKUP(L848,'14 лет'!$I$5:$J$80,2),IF((C848=15),VLOOKUP(L848,'15 лет'!$G$5:$H$82,2),IF((C848=16),VLOOKUP(L848,'16 лет'!$G$5:$H$81,2),IF((C848=17),VLOOKUP(L848,'17 лет'!$G$5:$H$81,2),IF(C848&lt;12,"0")))))))</f>
        <v>0</v>
      </c>
      <c r="N848" s="27"/>
      <c r="O848" s="16" t="str">
        <f>IF((C848=15),VLOOKUP(N848,'15 лет'!$I$5:$J$100,2),IF((C848=16),VLOOKUP(N848,'16 лет'!$I$5:$J$94,2),IF((C848=17),VLOOKUP(N848,'17 лет'!$I$5:$J$97,2),IF(C848&lt;15,"0"))))</f>
        <v>0</v>
      </c>
      <c r="P848" s="11"/>
      <c r="Q848" s="16">
        <f>IF((C848&lt;=7),VLOOKUP(P848,'7 лет'!$I$5:$J$79,2),IF((C848=8),VLOOKUP(P848,'8 лет'!$I$5:$J$79,2),IF((C848=9),VLOOKUP(P848,'9 лет'!$I$5:$J$79,2),IF((C848=10),VLOOKUP(P848,'10 лет'!$I$5:$J$79,2),IF((C848=11),VLOOKUP(P848,'11 лет'!$I$5:$J$79,2),IF((C848=12),VLOOKUP(P848,'12 лет'!$K$5:$L$79,2),IF((C848=13),VLOOKUP(P848,'13 лет'!$K$5:$L$79,2),IF((C848=14),VLOOKUP(P848,'14 лет'!$K$5:$L$79,2),IF((C848=15),VLOOKUP(P848,'15 лет'!$K$5:$L$79,2),IF((C848=16),VLOOKUP(P848,'16 лет'!$K$5:$L$79,2),IF((C848=17),VLOOKUP(P848,'17 лет'!$K$5:$L$79,2),)))))))))))</f>
        <v>50</v>
      </c>
      <c r="R848" s="27"/>
      <c r="S848" s="16">
        <f>IF((C848&lt;=7),VLOOKUP(R848,'7 лет'!$K$5:$L$79,2),IF((C848=8),VLOOKUP(R848,'8 лет'!$K$5:$L$79,2),IF((C848=9),VLOOKUP(R848,'9 лет'!$K$5:$L$79,2),IF((C848=10),VLOOKUP(R848,'10 лет'!$K$5:$L$79,2),IF((C848=11),VLOOKUP(R848,'11 лет'!$K$5:$L$79,2),IF((C848=12),VLOOKUP(R848,'12 лет'!$M$5:$N$79,2),IF((C848=13),VLOOKUP(R848,'13 лет'!$M$5:$N$79,2),IF((C848=14),VLOOKUP(R848,'14 лет'!$M$5:$N$79,2),IF((C848=15),VLOOKUP(R848,'15 лет'!$M$5:$N$79,2),IF((C848=16),VLOOKUP(R848,'16 лет'!$M$5:$N$79,2),IF((C848=17),VLOOKUP(R848,'17 лет'!$M$5:$N$79,2))))))))))))</f>
        <v>0</v>
      </c>
      <c r="T848" s="32">
        <f>SUM(E848+G848+I848+K848+M848+O848+Q848+S848)</f>
        <v>50</v>
      </c>
      <c r="U848" s="4">
        <f>'Личное первенство юноши'!U83</f>
        <v>28</v>
      </c>
      <c r="V848" s="109"/>
      <c r="W848" s="99"/>
      <c r="X848" t="str">
        <f>P842</f>
        <v>Субъект РФ 24</v>
      </c>
    </row>
    <row r="849" spans="1:24" ht="18.75">
      <c r="A849" s="27">
        <v>3</v>
      </c>
      <c r="B849" s="77"/>
      <c r="C849" s="27"/>
      <c r="D849" s="27"/>
      <c r="E849" s="16">
        <f>IF((C849&lt;=7),VLOOKUP(D849,'7 лет'!$A$5:$B$78,2),IF((C849=8),VLOOKUP(D849,'8 лет'!$A$5:$B$78,2),IF((C849=9),VLOOKUP(D849,'9 лет'!$A$5:$B$78,2),IF((C849=10),VLOOKUP(D849,'10 лет'!$A$5:$B$78,2),IF((C849=11),VLOOKUP(D849,'11 лет'!$A$5:$B$78,2),IF((C849=12),VLOOKUP(D849,'12 лет'!$A$5:$B$78,2),IF((C849=13),VLOOKUP(D849,'13 лет'!$A$5:$B$78,2),IF((C849=14),VLOOKUP(D849,'14 лет'!$A$5:$B$78,2),IF((C849=15),VLOOKUP(D849,'15 лет'!$A$5:$B$78,2),IF((C849=16),VLOOKUP(D849,'16 лет'!$A$5:$B$78,2),IF((C849=17),VLOOKUP(D849,'17 лет'!$A$5:$B$78,2))))))))))))</f>
        <v>0</v>
      </c>
      <c r="F849" s="27"/>
      <c r="G849" s="16">
        <f>IF((C849&lt;=7),VLOOKUP(F849,'7 лет'!$C$5:$D$79,2),IF((C849=8),VLOOKUP(F849,'8 лет'!$C$5:$D$79,2),IF((C849=9),VLOOKUP(F849,'9 лет'!$C$5:$D$79,2),IF((C849=10),VLOOKUP(F849,'10 лет'!$C$5:$D$79,2),IF((C849=11),VLOOKUP(F849,'11 лет'!$C$5:$D$79,2),IF((C849=12),VLOOKUP(F849,'12 лет'!$C$5:$D$79,2),IF((C849=13),VLOOKUP(F849,'13 лет'!$C$5:$D$79,2),IF((C849=14),VLOOKUP(F849,'14 лет'!$C$5:$D$79,2),IF((C849=15),VLOOKUP(F849,'15 лет'!$C$5:$D$79,2),IF((C849=16),VLOOKUP(F849,'16 лет'!$C$5:$D$79,2),IF((C849=17),VLOOKUP(F849,'17 лет'!$C$5:$D$79,2))))))))))))</f>
        <v>0</v>
      </c>
      <c r="H849" s="27"/>
      <c r="I849" s="16">
        <f>IF((C849&lt;=7),VLOOKUP(H849,'7 лет'!$E$5:$F$79,2),IF((C849=8),VLOOKUP(H849,'8 лет'!$E$5:$F$79,2),IF((C849=9),VLOOKUP(H849,'9 лет'!$E$5:$F$79,2),IF((C849=10),VLOOKUP(H849,'10 лет'!$E$5:$F$79,2),IF((C849=11),VLOOKUP(H849,'11 лет'!$E$5:$F$79,2),IF((C849=12),VLOOKUP(H849,'12 лет'!$E$5:$F$79,2),IF((C849=13),VLOOKUP(H849,'13 лет'!$E$5:$F$79,2),IF((C849=14),VLOOKUP(H849,'14 лет'!$E$5:$F$79,2),IF((C849=15),VLOOKUP(H849,'15 лет'!$E$5:$F$79,2),IF((C849=16),VLOOKUP(H849,'16 лет'!$E$5:$F$79,2),IF((C849=17),VLOOKUP(H849,'17 лет'!$E$5:$F$79,2))))))))))))</f>
        <v>0</v>
      </c>
      <c r="J849" s="27"/>
      <c r="K849" s="16">
        <f>IF((C849&lt;=7),VLOOKUP(J849,'7 лет'!$G$5:$H$79,2),IF((C849=8),VLOOKUP(J849,'8 лет'!$G$5:$H$79,2),IF((C849=9),VLOOKUP(J849,'9 лет'!$G$5:$H$79,2),IF((C849=10),VLOOKUP(J849,'10 лет'!$G$5:$H$79,2),IF((C849=11),VLOOKUP(J849,'11 лет'!$G$5:$H$79,2),IF((C849=12),VLOOKUP(J849,'12 лет'!$G$5:$H$79,2),IF((C849=13),VLOOKUP(J849,'13 лет'!$G$5:$H$79,2),IF((C849=14),VLOOKUP(J849,'14 лет'!$G$5:$H$79,2),IF(C849&gt;=15,"0")))))))))</f>
        <v>0</v>
      </c>
      <c r="L849" s="27"/>
      <c r="M849" s="16" t="str">
        <f>IF((C849=12),VLOOKUP(L849,'12 лет'!$I$5:$J$81,2),IF((C849=13),VLOOKUP(L849,'13 лет'!$I$5:$J$81,2),IF((C849=14),VLOOKUP(L849,'14 лет'!$I$5:$J$80,2),IF((C849=15),VLOOKUP(L849,'15 лет'!$G$5:$H$82,2),IF((C849=16),VLOOKUP(L849,'16 лет'!$G$5:$H$81,2),IF((C849=17),VLOOKUP(L849,'17 лет'!$G$5:$H$81,2),IF(C849&lt;12,"0")))))))</f>
        <v>0</v>
      </c>
      <c r="N849" s="27"/>
      <c r="O849" s="16" t="str">
        <f>IF((C849=15),VLOOKUP(N849,'15 лет'!$I$5:$J$100,2),IF((C849=16),VLOOKUP(N849,'16 лет'!$I$5:$J$94,2),IF((C849=17),VLOOKUP(N849,'17 лет'!$I$5:$J$97,2),IF(C849&lt;15,"0"))))</f>
        <v>0</v>
      </c>
      <c r="P849" s="11"/>
      <c r="Q849" s="16">
        <f>IF((C849&lt;=7),VLOOKUP(P849,'7 лет'!$I$5:$J$79,2),IF((C849=8),VLOOKUP(P849,'8 лет'!$I$5:$J$79,2),IF((C849=9),VLOOKUP(P849,'9 лет'!$I$5:$J$79,2),IF((C849=10),VLOOKUP(P849,'10 лет'!$I$5:$J$79,2),IF((C849=11),VLOOKUP(P849,'11 лет'!$I$5:$J$79,2),IF((C849=12),VLOOKUP(P849,'12 лет'!$K$5:$L$79,2),IF((C849=13),VLOOKUP(P849,'13 лет'!$K$5:$L$79,2),IF((C849=14),VLOOKUP(P849,'14 лет'!$K$5:$L$79,2),IF((C849=15),VLOOKUP(P849,'15 лет'!$K$5:$L$79,2),IF((C849=16),VLOOKUP(P849,'16 лет'!$K$5:$L$79,2),IF((C849=17),VLOOKUP(P849,'17 лет'!$K$5:$L$79,2),)))))))))))</f>
        <v>50</v>
      </c>
      <c r="R849" s="27"/>
      <c r="S849" s="16">
        <f>IF((C849&lt;=7),VLOOKUP(R849,'7 лет'!$K$5:$L$79,2),IF((C849=8),VLOOKUP(R849,'8 лет'!$K$5:$L$79,2),IF((C849=9),VLOOKUP(R849,'9 лет'!$K$5:$L$79,2),IF((C849=10),VLOOKUP(R849,'10 лет'!$K$5:$L$79,2),IF((C849=11),VLOOKUP(R849,'11 лет'!$K$5:$L$79,2),IF((C849=12),VLOOKUP(R849,'12 лет'!$M$5:$N$79,2),IF((C849=13),VLOOKUP(R849,'13 лет'!$M$5:$N$79,2),IF((C849=14),VLOOKUP(R849,'14 лет'!$M$5:$N$79,2),IF((C849=15),VLOOKUP(R849,'15 лет'!$M$5:$N$79,2),IF((C849=16),VLOOKUP(R849,'16 лет'!$M$5:$N$79,2),IF((C849=17),VLOOKUP(R849,'17 лет'!$M$5:$N$79,2))))))))))))</f>
        <v>0</v>
      </c>
      <c r="T849" s="32">
        <f>SUM(E849+G849+I849+K849+M849+O849+Q849+S849)</f>
        <v>50</v>
      </c>
      <c r="U849" s="4">
        <f>'Личное первенство юноши'!U84</f>
        <v>28</v>
      </c>
      <c r="V849" s="109"/>
      <c r="W849" s="99"/>
      <c r="X849" t="str">
        <f>P842</f>
        <v>Субъект РФ 24</v>
      </c>
    </row>
    <row r="850" spans="1:24" ht="18.75">
      <c r="A850" s="111"/>
      <c r="B850" s="112"/>
      <c r="C850" s="112"/>
      <c r="D850" s="112"/>
      <c r="E850" s="112"/>
      <c r="F850" s="112"/>
      <c r="G850" s="112"/>
      <c r="H850" s="112"/>
      <c r="I850" s="112"/>
      <c r="J850" s="112"/>
      <c r="K850" s="112"/>
      <c r="L850" s="112"/>
      <c r="M850" s="112"/>
      <c r="N850" s="112"/>
      <c r="O850" s="112"/>
      <c r="P850" s="115" t="s">
        <v>285</v>
      </c>
      <c r="Q850" s="115"/>
      <c r="R850" s="115"/>
      <c r="S850" s="116"/>
      <c r="T850" s="113">
        <f ca="1">SUMPRODUCT(LARGE($T$847:$T$849,ROW(INDIRECT("T1:T"&amp;Z17))))</f>
        <v>100</v>
      </c>
      <c r="U850" s="114"/>
      <c r="V850" s="109"/>
      <c r="W850" s="99"/>
    </row>
    <row r="851" spans="1:24" ht="24.75" customHeight="1">
      <c r="A851" s="123" t="s">
        <v>180</v>
      </c>
      <c r="B851" s="124"/>
      <c r="C851" s="124"/>
      <c r="D851" s="124"/>
      <c r="E851" s="124"/>
      <c r="F851" s="124"/>
      <c r="G851" s="124"/>
      <c r="H851" s="124"/>
      <c r="I851" s="124"/>
      <c r="J851" s="124"/>
      <c r="K851" s="124"/>
      <c r="L851" s="124"/>
      <c r="M851" s="124"/>
      <c r="N851" s="124"/>
      <c r="O851" s="124"/>
      <c r="P851" s="124"/>
      <c r="Q851" s="124"/>
      <c r="R851" s="124"/>
      <c r="S851" s="124"/>
      <c r="T851" s="124"/>
      <c r="U851" s="125"/>
      <c r="V851" s="109"/>
      <c r="W851" s="99"/>
    </row>
    <row r="852" spans="1:24" ht="18.75">
      <c r="A852" s="27">
        <v>1</v>
      </c>
      <c r="B852" s="78"/>
      <c r="C852" s="27"/>
      <c r="D852" s="27"/>
      <c r="E852" s="16">
        <f>IF((C852&lt;=7),VLOOKUP(D852,'7 лет'!$M$5:$N$78,2),IF((C852=8),VLOOKUP(D852,'8 лет'!$M$5:$N$78,2),IF((C852=9),VLOOKUP(D852,'9 лет'!$M$5:$N$78,2),IF((C852=10),VLOOKUP(D852,'10 лет'!$M$5:$N$78,2),IF((C852=11),VLOOKUP(D852,'11 лет'!$M$5:$N$78,2),IF((C852=12),VLOOKUP(D852,'12 лет'!$O$5:$P$78,2),IF((C852=13),VLOOKUP(D852,'13 лет'!$O$5:$P$78,2),IF((C852=14),VLOOKUP(D852,'14 лет'!$O$5:$P$78,2),IF((C852=15),VLOOKUP(D852,'15 лет'!$O$5:$P$78,2),IF((C852=16),VLOOKUP(D852,'16 лет'!$O$5:$P$78,2),IF((C852=17),VLOOKUP(D852,'17 лет'!$O$5:$P$78,2))))))))))))</f>
        <v>0</v>
      </c>
      <c r="F852" s="27"/>
      <c r="G852" s="16">
        <f>IF((C852&lt;=7),VLOOKUP(F852,'7 лет'!$O$5:$P$79,2),IF((C852=8),VLOOKUP(F852,'8 лет'!$O$5:$P$79,2),IF((C852=9),VLOOKUP(F852,'9 лет'!$O$5:$P$79,2),IF((C852=10),VLOOKUP(F852,'10 лет'!$O$5:$P$79,2),IF((C852=11),VLOOKUP(F852,'11 лет'!$O$5:$P$79,2),IF((C852=12),VLOOKUP(F852,'12 лет'!$Q$5:$R$79,2),IF((C852=13),VLOOKUP(F852,'13 лет'!$Q$5:$R$79,2),IF((C852=14),VLOOKUP(F852,'14 лет'!$Q$5:$R$79,2),IF((C852=15),VLOOKUP(F852,'15 лет'!$Q$5:$R$79,2),IF((C852=16),VLOOKUP(F852,'16 лет'!$Q$5:$R$79,2),IF((C852=17),VLOOKUP(F852,'17 лет'!$Q$5:$R$79,2))))))))))))</f>
        <v>0</v>
      </c>
      <c r="H852" s="27"/>
      <c r="I852" s="16">
        <f>IF((C852&lt;=7),VLOOKUP(H852,'7 лет'!$Q$5:$R$79,2),IF((C852=8),VLOOKUP(H852,'8 лет'!$Q$5:$R$79,2),IF((C852=9),VLOOKUP(H852,'9 лет'!$Q$5:$R$79,2),IF((C852=10),VLOOKUP(H852,'10 лет'!$Q$5:$R$79,2),IF((C852=11),VLOOKUP(H852,'11 лет'!$Q$5:$R$79,2),IF((C852=12),VLOOKUP(H852,'12 лет'!$S$5:$T$79,2),IF((C852=13),VLOOKUP(H852,'13 лет'!$S$5:$T$79,2),IF((C852=14),VLOOKUP(H852,'14 лет'!$S$5:$T$79,2),IF((C852=15),VLOOKUP(H852,'15 лет'!$S$5:$T$79,2),IF((C852=16),VLOOKUP(H852,'16 лет'!$S$5:$T$79,2),IF((C852=17),VLOOKUP(H852,'17 лет'!$S$5:$T$79,2))))))))))))</f>
        <v>0</v>
      </c>
      <c r="J852" s="27"/>
      <c r="K852" s="16">
        <f>IF((C852&lt;=7),VLOOKUP(J852,'7 лет'!$S$5:$T$79,2),IF((C852=8),VLOOKUP(J852,'8 лет'!$S$5:$T$79,2),IF((C852=9),VLOOKUP(J852,'9 лет'!$S$5:$T$79,2),IF((C852=10),VLOOKUP(J852,'10 лет'!$S$5:$T$79,2),IF((C852=11),VLOOKUP(J852,'11 лет'!$S$5:$T$79,2),IF((C852=12),VLOOKUP(J852,'12 лет'!$U$5:$V$79,2),IF((C852=13),VLOOKUP(J852,'13 лет'!$U$5:$V$79,2),IF((C852=14),VLOOKUP(J852,'14 лет'!$U$5:$V$79,2),IF(C852&gt;=15,"0")))))))))</f>
        <v>0</v>
      </c>
      <c r="L852" s="27"/>
      <c r="M852" s="16" t="str">
        <f>IF((C852=12),VLOOKUP(L852,'12 лет'!$W$5:$X$85,2),IF((C852=13),VLOOKUP(L852,'13 лет'!$W$5:$X$84,2),IF((C852=14),VLOOKUP(L852,'14 лет'!$W$5:$X$82,2),IF((C852=15),VLOOKUP(L852,'15 лет'!$U$5:$V$82,2),IF((C852=16),VLOOKUP(L852,'16 лет'!$U$5:$V$78,2),IF((C852=17),VLOOKUP(L852,'17 лет'!$U$5:$V$78,2),IF(C852&lt;12,"0")))))))</f>
        <v>0</v>
      </c>
      <c r="N852" s="27"/>
      <c r="O852" s="16" t="str">
        <f>IF((C852=15),VLOOKUP(N852,'15 лет'!$W$5:$X$115,2),IF((C852=16),VLOOKUP(N852,'16 лет'!$W$5:$X$113,2),IF((C852=17),VLOOKUP(N852,'17 лет'!$W$5:$X$113,2),IF(C852&lt;15,"0"))))</f>
        <v>0</v>
      </c>
      <c r="P852" s="11"/>
      <c r="Q852" s="16">
        <f>IF((C852&lt;=7),VLOOKUP(P852,'7 лет'!$U$5:$V$79,2),IF((C852=8),VLOOKUP(P852,'8 лет'!$U$5:$V$79,2),IF((C852=9),VLOOKUP(P852,'9 лет'!$U$5:$V$79,2),IF((C852=10),VLOOKUP(P852,'10 лет'!$U$5:$V$79,2),IF((C852=11),VLOOKUP(P852,'11 лет'!$U$5:$V$79,2),IF((C852=12),VLOOKUP(P852,'12 лет'!$Y$5:$Z$79,2),IF((C852=13),VLOOKUP(P852,'13 лет'!$Y$5:$Z$79,2),IF((C852=14),VLOOKUP(P852,'14 лет'!$Y$5:$Z$79,2),IF((C852=15),VLOOKUP(P852,'15 лет'!$Y$5:$Z$79,2),IF((C852=16),VLOOKUP(P852,'16 лет'!$Y$5:$Z$79,2),IF((C852=17),VLOOKUP(P852,'17 лет'!$Y$5:$Z$79,2))))))))))))</f>
        <v>35</v>
      </c>
      <c r="R852" s="27"/>
      <c r="S852" s="16">
        <f>IF((C852&lt;=7),VLOOKUP(R852,'7 лет'!$W$5:$X$79,2),IF((C852=8),VLOOKUP(R852,'8 лет'!$W$5:$X$79,2),IF((C852=9),VLOOKUP(R852,'9 лет'!$W$5:$X$79,2),IF((C852=10),VLOOKUP(R852,'10 лет'!$W$5:$X$79,2),IF((C852=11),VLOOKUP(R852,'11 лет'!$W$5:$X$79,2),IF((C852=12),VLOOKUP(R852,'12 лет'!$AA$5:$AB$79,2),IF((C852=13),VLOOKUP(R852,'13 лет'!$AA$5:$AB$79,2),IF((C852=14),VLOOKUP(R852,'14 лет'!$AA$5:$AB$79,2),IF((C852=15),VLOOKUP(R852,'15 лет'!$AA$5:$AB$79,2),IF((C852=16),VLOOKUP(R852,'16 лет'!$AA$5:$AB$79,2),IF((C852=17),VLOOKUP(R852,'17 лет'!$AA$5:$AB$79,2))))))))))))</f>
        <v>0</v>
      </c>
      <c r="T852" s="33">
        <f>SUM(E852+G852+I852+K852+M852+O852+Q852+S852)</f>
        <v>35</v>
      </c>
      <c r="U852" s="4">
        <f>'Личное первенство девушки'!U82</f>
        <v>28</v>
      </c>
      <c r="V852" s="109"/>
      <c r="W852" s="99"/>
      <c r="X852" t="str">
        <f>P842</f>
        <v>Субъект РФ 24</v>
      </c>
    </row>
    <row r="853" spans="1:24" ht="18.75">
      <c r="A853" s="27">
        <v>2</v>
      </c>
      <c r="B853" s="78"/>
      <c r="C853" s="27"/>
      <c r="D853" s="27"/>
      <c r="E853" s="16">
        <f>IF((C853&lt;=7),VLOOKUP(D853,'7 лет'!$M$5:$N$78,2),IF((C853=8),VLOOKUP(D853,'8 лет'!$M$5:$N$78,2),IF((C853=9),VLOOKUP(D853,'9 лет'!$M$5:$N$78,2),IF((C853=10),VLOOKUP(D853,'10 лет'!$M$5:$N$78,2),IF((C853=11),VLOOKUP(D853,'11 лет'!$M$5:$N$78,2),IF((C853=12),VLOOKUP(D853,'12 лет'!$O$5:$P$78,2),IF((C853=13),VLOOKUP(D853,'13 лет'!$O$5:$P$78,2),IF((C853=14),VLOOKUP(D853,'14 лет'!$O$5:$P$78,2),IF((C853=15),VLOOKUP(D853,'15 лет'!$O$5:$P$78,2),IF((C853=16),VLOOKUP(D853,'16 лет'!$O$5:$P$78,2),IF((C853=17),VLOOKUP(D853,'17 лет'!$O$5:$P$78,2))))))))))))</f>
        <v>0</v>
      </c>
      <c r="F853" s="27"/>
      <c r="G853" s="16">
        <f>IF((C853&lt;=7),VLOOKUP(F853,'7 лет'!$O$5:$P$79,2),IF((C853=8),VLOOKUP(F853,'8 лет'!$O$5:$P$79,2),IF((C853=9),VLOOKUP(F853,'9 лет'!$O$5:$P$79,2),IF((C853=10),VLOOKUP(F853,'10 лет'!$O$5:$P$79,2),IF((C853=11),VLOOKUP(F853,'11 лет'!$O$5:$P$79,2),IF((C853=12),VLOOKUP(F853,'12 лет'!$Q$5:$R$79,2),IF((C853=13),VLOOKUP(F853,'13 лет'!$Q$5:$R$79,2),IF((C853=14),VLOOKUP(F853,'14 лет'!$Q$5:$R$79,2),IF((C853=15),VLOOKUP(F853,'15 лет'!$Q$5:$R$79,2),IF((C853=16),VLOOKUP(F853,'16 лет'!$Q$5:$R$79,2),IF((C853=17),VLOOKUP(F853,'17 лет'!$Q$5:$R$79,2))))))))))))</f>
        <v>0</v>
      </c>
      <c r="H853" s="27"/>
      <c r="I853" s="16">
        <f>IF((C853&lt;=7),VLOOKUP(H853,'7 лет'!$Q$5:$R$79,2),IF((C853=8),VLOOKUP(H853,'8 лет'!$Q$5:$R$79,2),IF((C853=9),VLOOKUP(H853,'9 лет'!$Q$5:$R$79,2),IF((C853=10),VLOOKUP(H853,'10 лет'!$Q$5:$R$79,2),IF((C853=11),VLOOKUP(H853,'11 лет'!$Q$5:$R$79,2),IF((C853=12),VLOOKUP(H853,'12 лет'!$S$5:$T$79,2),IF((C853=13),VLOOKUP(H853,'13 лет'!$S$5:$T$79,2),IF((C853=14),VLOOKUP(H853,'14 лет'!$S$5:$T$79,2),IF((C853=15),VLOOKUP(H853,'15 лет'!$S$5:$T$79,2),IF((C853=16),VLOOKUP(H853,'16 лет'!$S$5:$T$79,2),IF((C853=17),VLOOKUP(H853,'17 лет'!$S$5:$T$79,2))))))))))))</f>
        <v>0</v>
      </c>
      <c r="J853" s="27"/>
      <c r="K853" s="16">
        <f>IF((C853&lt;=7),VLOOKUP(J853,'7 лет'!$S$5:$T$79,2),IF((C853=8),VLOOKUP(J853,'8 лет'!$S$5:$T$79,2),IF((C853=9),VLOOKUP(J853,'9 лет'!$S$5:$T$79,2),IF((C853=10),VLOOKUP(J853,'10 лет'!$S$5:$T$79,2),IF((C853=11),VLOOKUP(J853,'11 лет'!$S$5:$T$79,2),IF((C853=12),VLOOKUP(J853,'12 лет'!$U$5:$V$79,2),IF((C853=13),VLOOKUP(J853,'13 лет'!$U$5:$V$79,2),IF((C853=14),VLOOKUP(J853,'14 лет'!$U$5:$V$79,2),IF(C853&gt;=15,"0")))))))))</f>
        <v>0</v>
      </c>
      <c r="L853" s="27"/>
      <c r="M853" s="16" t="str">
        <f>IF((C853=12),VLOOKUP(L853,'12 лет'!$W$5:$X$85,2),IF((C853=13),VLOOKUP(L853,'13 лет'!$W$5:$X$84,2),IF((C853=14),VLOOKUP(L853,'14 лет'!$W$5:$X$82,2),IF((C853=15),VLOOKUP(L853,'15 лет'!$U$5:$V$82,2),IF((C853=16),VLOOKUP(L853,'16 лет'!$U$5:$V$78,2),IF((C853=17),VLOOKUP(L853,'17 лет'!$U$5:$V$78,2),IF(C853&lt;12,"0")))))))</f>
        <v>0</v>
      </c>
      <c r="N853" s="27"/>
      <c r="O853" s="16" t="str">
        <f>IF((C853=15),VLOOKUP(N853,'15 лет'!$W$5:$X$115,2),IF((C853=16),VLOOKUP(N853,'16 лет'!$W$5:$X$113,2),IF((C853=17),VLOOKUP(N853,'17 лет'!$W$5:$X$113,2),IF(C853&lt;15,"0"))))</f>
        <v>0</v>
      </c>
      <c r="P853" s="11"/>
      <c r="Q853" s="16">
        <f>IF((C853&lt;=7),VLOOKUP(P853,'7 лет'!$U$5:$V$79,2),IF((C853=8),VLOOKUP(P853,'8 лет'!$U$5:$V$79,2),IF((C853=9),VLOOKUP(P853,'9 лет'!$U$5:$V$79,2),IF((C853=10),VLOOKUP(P853,'10 лет'!$U$5:$V$79,2),IF((C853=11),VLOOKUP(P853,'11 лет'!$U$5:$V$79,2),IF((C853=12),VLOOKUP(P853,'12 лет'!$Y$5:$Z$79,2),IF((C853=13),VLOOKUP(P853,'13 лет'!$Y$5:$Z$79,2),IF((C853=14),VLOOKUP(P853,'14 лет'!$Y$5:$Z$79,2),IF((C853=15),VLOOKUP(P853,'15 лет'!$Y$5:$Z$79,2),IF((C853=16),VLOOKUP(P853,'16 лет'!$Y$5:$Z$79,2),IF((C853=17),VLOOKUP(P853,'17 лет'!$Y$5:$Z$79,2))))))))))))</f>
        <v>35</v>
      </c>
      <c r="R853" s="27"/>
      <c r="S853" s="16">
        <f>IF((C853&lt;=7),VLOOKUP(R853,'7 лет'!$W$5:$X$79,2),IF((C853=8),VLOOKUP(R853,'8 лет'!$W$5:$X$79,2),IF((C853=9),VLOOKUP(R853,'9 лет'!$W$5:$X$79,2),IF((C853=10),VLOOKUP(R853,'10 лет'!$W$5:$X$79,2),IF((C853=11),VLOOKUP(R853,'11 лет'!$W$5:$X$79,2),IF((C853=12),VLOOKUP(R853,'12 лет'!$AA$5:$AB$79,2),IF((C853=13),VLOOKUP(R853,'13 лет'!$AA$5:$AB$79,2),IF((C853=14),VLOOKUP(R853,'14 лет'!$AA$5:$AB$79,2),IF((C853=15),VLOOKUP(R853,'15 лет'!$AA$5:$AB$79,2),IF((C853=16),VLOOKUP(R853,'16 лет'!$AA$5:$AB$79,2),IF((C853=17),VLOOKUP(R853,'17 лет'!$AA$5:$AB$79,2))))))))))))</f>
        <v>0</v>
      </c>
      <c r="T853" s="33">
        <f>SUM(E853+G853+I853+K853+M853+O853+Q853+S853)</f>
        <v>35</v>
      </c>
      <c r="U853" s="4">
        <f>'Личное первенство девушки'!U83</f>
        <v>28</v>
      </c>
      <c r="V853" s="109"/>
      <c r="W853" s="99"/>
      <c r="X853" t="str">
        <f>P842</f>
        <v>Субъект РФ 24</v>
      </c>
    </row>
    <row r="854" spans="1:24" ht="18.75">
      <c r="A854" s="27">
        <v>3</v>
      </c>
      <c r="B854" s="78"/>
      <c r="C854" s="27"/>
      <c r="D854" s="27"/>
      <c r="E854" s="16">
        <f>IF((C854&lt;=7),VLOOKUP(D854,'7 лет'!$M$5:$N$78,2),IF((C854=8),VLOOKUP(D854,'8 лет'!$M$5:$N$78,2),IF((C854=9),VLOOKUP(D854,'9 лет'!$M$5:$N$78,2),IF((C854=10),VLOOKUP(D854,'10 лет'!$M$5:$N$78,2),IF((C854=11),VLOOKUP(D854,'11 лет'!$M$5:$N$78,2),IF((C854=12),VLOOKUP(D854,'12 лет'!$O$5:$P$78,2),IF((C854=13),VLOOKUP(D854,'13 лет'!$O$5:$P$78,2),IF((C854=14),VLOOKUP(D854,'14 лет'!$O$5:$P$78,2),IF((C854=15),VLOOKUP(D854,'15 лет'!$O$5:$P$78,2),IF((C854=16),VLOOKUP(D854,'16 лет'!$O$5:$P$78,2),IF((C854=17),VLOOKUP(D854,'17 лет'!$O$5:$P$78,2))))))))))))</f>
        <v>0</v>
      </c>
      <c r="F854" s="27"/>
      <c r="G854" s="16">
        <f>IF((C854&lt;=7),VLOOKUP(F854,'7 лет'!$O$5:$P$79,2),IF((C854=8),VLOOKUP(F854,'8 лет'!$O$5:$P$79,2),IF((C854=9),VLOOKUP(F854,'9 лет'!$O$5:$P$79,2),IF((C854=10),VLOOKUP(F854,'10 лет'!$O$5:$P$79,2),IF((C854=11),VLOOKUP(F854,'11 лет'!$O$5:$P$79,2),IF((C854=12),VLOOKUP(F854,'12 лет'!$Q$5:$R$79,2),IF((C854=13),VLOOKUP(F854,'13 лет'!$Q$5:$R$79,2),IF((C854=14),VLOOKUP(F854,'14 лет'!$Q$5:$R$79,2),IF((C854=15),VLOOKUP(F854,'15 лет'!$Q$5:$R$79,2),IF((C854=16),VLOOKUP(F854,'16 лет'!$Q$5:$R$79,2),IF((C854=17),VLOOKUP(F854,'17 лет'!$Q$5:$R$79,2))))))))))))</f>
        <v>0</v>
      </c>
      <c r="H854" s="27"/>
      <c r="I854" s="16">
        <f>IF((C854&lt;=7),VLOOKUP(H854,'7 лет'!$Q$5:$R$79,2),IF((C854=8),VLOOKUP(H854,'8 лет'!$Q$5:$R$79,2),IF((C854=9),VLOOKUP(H854,'9 лет'!$Q$5:$R$79,2),IF((C854=10),VLOOKUP(H854,'10 лет'!$Q$5:$R$79,2),IF((C854=11),VLOOKUP(H854,'11 лет'!$Q$5:$R$79,2),IF((C854=12),VLOOKUP(H854,'12 лет'!$S$5:$T$79,2),IF((C854=13),VLOOKUP(H854,'13 лет'!$S$5:$T$79,2),IF((C854=14),VLOOKUP(H854,'14 лет'!$S$5:$T$79,2),IF((C854=15),VLOOKUP(H854,'15 лет'!$S$5:$T$79,2),IF((C854=16),VLOOKUP(H854,'16 лет'!$S$5:$T$79,2),IF((C854=17),VLOOKUP(H854,'17 лет'!$S$5:$T$79,2))))))))))))</f>
        <v>0</v>
      </c>
      <c r="J854" s="27"/>
      <c r="K854" s="16">
        <f>IF((C854&lt;=7),VLOOKUP(J854,'7 лет'!$S$5:$T$79,2),IF((C854=8),VLOOKUP(J854,'8 лет'!$S$5:$T$79,2),IF((C854=9),VLOOKUP(J854,'9 лет'!$S$5:$T$79,2),IF((C854=10),VLOOKUP(J854,'10 лет'!$S$5:$T$79,2),IF((C854=11),VLOOKUP(J854,'11 лет'!$S$5:$T$79,2),IF((C854=12),VLOOKUP(J854,'12 лет'!$U$5:$V$79,2),IF((C854=13),VLOOKUP(J854,'13 лет'!$U$5:$V$79,2),IF((C854=14),VLOOKUP(J854,'14 лет'!$U$5:$V$79,2),IF(C854&gt;=15,"0")))))))))</f>
        <v>0</v>
      </c>
      <c r="L854" s="27"/>
      <c r="M854" s="16" t="str">
        <f>IF((C854=12),VLOOKUP(L854,'12 лет'!$W$5:$X$85,2),IF((C854=13),VLOOKUP(L854,'13 лет'!$W$5:$X$84,2),IF((C854=14),VLOOKUP(L854,'14 лет'!$W$5:$X$82,2),IF((C854=15),VLOOKUP(L854,'15 лет'!$U$5:$V$82,2),IF((C854=16),VLOOKUP(L854,'16 лет'!$U$5:$V$78,2),IF((C854=17),VLOOKUP(L854,'17 лет'!$U$5:$V$78,2),IF(C854&lt;12,"0")))))))</f>
        <v>0</v>
      </c>
      <c r="N854" s="27"/>
      <c r="O854" s="16" t="str">
        <f>IF((C854=15),VLOOKUP(N854,'15 лет'!$W$5:$X$115,2),IF((C854=16),VLOOKUP(N854,'16 лет'!$W$5:$X$113,2),IF((C854=17),VLOOKUP(N854,'17 лет'!$W$5:$X$113,2),IF(C854&lt;15,"0"))))</f>
        <v>0</v>
      </c>
      <c r="P854" s="11"/>
      <c r="Q854" s="16">
        <f>IF((C854&lt;=7),VLOOKUP(P854,'7 лет'!$U$5:$V$79,2),IF((C854=8),VLOOKUP(P854,'8 лет'!$U$5:$V$79,2),IF((C854=9),VLOOKUP(P854,'9 лет'!$U$5:$V$79,2),IF((C854=10),VLOOKUP(P854,'10 лет'!$U$5:$V$79,2),IF((C854=11),VLOOKUP(P854,'11 лет'!$U$5:$V$79,2),IF((C854=12),VLOOKUP(P854,'12 лет'!$Y$5:$Z$79,2),IF((C854=13),VLOOKUP(P854,'13 лет'!$Y$5:$Z$79,2),IF((C854=14),VLOOKUP(P854,'14 лет'!$Y$5:$Z$79,2),IF((C854=15),VLOOKUP(P854,'15 лет'!$Y$5:$Z$79,2),IF((C854=16),VLOOKUP(P854,'16 лет'!$Y$5:$Z$79,2),IF((C854=17),VLOOKUP(P854,'17 лет'!$Y$5:$Z$79,2))))))))))))</f>
        <v>35</v>
      </c>
      <c r="R854" s="27"/>
      <c r="S854" s="16">
        <f>IF((C854&lt;=7),VLOOKUP(R854,'7 лет'!$W$5:$X$79,2),IF((C854=8),VLOOKUP(R854,'8 лет'!$W$5:$X$79,2),IF((C854=9),VLOOKUP(R854,'9 лет'!$W$5:$X$79,2),IF((C854=10),VLOOKUP(R854,'10 лет'!$W$5:$X$79,2),IF((C854=11),VLOOKUP(R854,'11 лет'!$W$5:$X$79,2),IF((C854=12),VLOOKUP(R854,'12 лет'!$AA$5:$AB$79,2),IF((C854=13),VLOOKUP(R854,'13 лет'!$AA$5:$AB$79,2),IF((C854=14),VLOOKUP(R854,'14 лет'!$AA$5:$AB$79,2),IF((C854=15),VLOOKUP(R854,'15 лет'!$AA$5:$AB$79,2),IF((C854=16),VLOOKUP(R854,'16 лет'!$AA$5:$AB$79,2),IF((C854=17),VLOOKUP(R854,'17 лет'!$AA$5:$AB$79,2))))))))))))</f>
        <v>0</v>
      </c>
      <c r="T854" s="33">
        <f>SUM(E854+G854+I854+K854+M854+O854+Q854+S854)</f>
        <v>35</v>
      </c>
      <c r="U854" s="4">
        <f>'Личное первенство девушки'!U84</f>
        <v>28</v>
      </c>
      <c r="V854" s="109"/>
      <c r="W854" s="99"/>
      <c r="X854" t="str">
        <f>P842</f>
        <v>Субъект РФ 24</v>
      </c>
    </row>
    <row r="855" spans="1:24" ht="18.75">
      <c r="A855" s="111"/>
      <c r="B855" s="112"/>
      <c r="C855" s="112"/>
      <c r="D855" s="112"/>
      <c r="E855" s="112"/>
      <c r="F855" s="112"/>
      <c r="G855" s="112"/>
      <c r="H855" s="112"/>
      <c r="I855" s="112"/>
      <c r="J855" s="112"/>
      <c r="K855" s="112"/>
      <c r="L855" s="112"/>
      <c r="M855" s="112"/>
      <c r="N855" s="112"/>
      <c r="O855" s="112"/>
      <c r="P855" s="115" t="s">
        <v>286</v>
      </c>
      <c r="Q855" s="115"/>
      <c r="R855" s="115"/>
      <c r="S855" s="116"/>
      <c r="T855" s="113">
        <f ca="1">SUMPRODUCT(LARGE($T$852:$T$854,ROW(INDIRECT("T1:T"&amp;Z17))))</f>
        <v>70</v>
      </c>
      <c r="U855" s="114"/>
      <c r="V855" s="109"/>
      <c r="W855" s="99"/>
    </row>
    <row r="856" spans="1:24" ht="30" customHeight="1">
      <c r="A856" s="119"/>
      <c r="B856" s="120"/>
      <c r="C856" s="120"/>
      <c r="D856" s="120"/>
      <c r="E856" s="120"/>
      <c r="F856" s="120"/>
      <c r="G856" s="120"/>
      <c r="H856" s="120"/>
      <c r="I856" s="120"/>
      <c r="J856" s="120"/>
      <c r="K856" s="120"/>
      <c r="L856" s="120"/>
      <c r="M856" s="120"/>
      <c r="N856" s="120"/>
      <c r="O856" s="120"/>
      <c r="P856" s="118" t="s">
        <v>287</v>
      </c>
      <c r="Q856" s="118"/>
      <c r="R856" s="118"/>
      <c r="S856" s="118"/>
      <c r="T856" s="121">
        <f ca="1">SUM(T850+T855)</f>
        <v>170</v>
      </c>
      <c r="U856" s="122"/>
      <c r="V856" s="110"/>
      <c r="W856" s="100"/>
    </row>
    <row r="857" spans="1:24">
      <c r="A857" s="14"/>
      <c r="B857" s="14"/>
      <c r="C857" s="14"/>
      <c r="D857" s="14"/>
      <c r="E857" s="14"/>
      <c r="F857" s="14"/>
      <c r="G857" s="14"/>
      <c r="H857" s="14"/>
      <c r="I857" s="14"/>
      <c r="J857" s="14"/>
      <c r="K857" s="14"/>
      <c r="L857" s="14"/>
      <c r="M857" s="14"/>
      <c r="N857" s="14"/>
      <c r="O857" s="14"/>
      <c r="P857" s="14"/>
      <c r="Q857" s="14"/>
      <c r="R857" s="14"/>
      <c r="S857" s="14"/>
      <c r="T857" s="14"/>
    </row>
    <row r="858" spans="1:24">
      <c r="A858" s="15"/>
      <c r="C858" s="15"/>
      <c r="D858" s="15"/>
      <c r="E858" s="15"/>
      <c r="F858" s="15"/>
      <c r="G858" s="15"/>
      <c r="H858" s="15"/>
      <c r="I858" s="15"/>
      <c r="J858" s="15"/>
      <c r="K858" s="14"/>
      <c r="L858" s="14"/>
      <c r="M858" s="15"/>
      <c r="N858" s="15"/>
      <c r="O858" s="15"/>
      <c r="P858" s="15"/>
      <c r="Q858" s="15"/>
      <c r="R858" s="15"/>
      <c r="S858" s="15"/>
      <c r="T858" s="15"/>
    </row>
    <row r="859" spans="1:24">
      <c r="A859" s="15"/>
      <c r="C859" s="15"/>
      <c r="D859" s="15"/>
      <c r="E859" s="15"/>
      <c r="F859" s="15"/>
      <c r="G859" s="15"/>
      <c r="H859" s="15"/>
      <c r="I859" s="15"/>
      <c r="J859" s="15"/>
      <c r="K859" s="14"/>
      <c r="L859" s="14"/>
      <c r="M859" s="15"/>
      <c r="N859" s="15"/>
      <c r="O859" s="15"/>
      <c r="P859" s="15"/>
      <c r="Q859" s="15"/>
      <c r="R859" s="15"/>
      <c r="S859" s="15"/>
      <c r="T859" s="15"/>
    </row>
    <row r="860" spans="1:24" ht="16.5">
      <c r="A860" s="14"/>
      <c r="B860" s="79" t="s">
        <v>181</v>
      </c>
      <c r="C860" s="14"/>
      <c r="D860" s="14"/>
      <c r="E860" s="14"/>
      <c r="F860" s="14"/>
      <c r="G860" s="14"/>
      <c r="H860" s="14"/>
      <c r="I860" s="14"/>
      <c r="J860" s="14"/>
      <c r="K860" s="14"/>
      <c r="L860" s="14"/>
      <c r="M860" s="14"/>
      <c r="N860" s="14"/>
      <c r="O860" s="14"/>
      <c r="P860" s="14"/>
      <c r="Q860" s="14"/>
      <c r="R860" s="14"/>
      <c r="S860" s="14"/>
      <c r="T860" s="14"/>
    </row>
    <row r="861" spans="1:24">
      <c r="A861" s="14"/>
      <c r="B861" s="15"/>
      <c r="C861" s="15"/>
      <c r="D861" s="14"/>
      <c r="E861" s="14"/>
      <c r="F861" s="14"/>
      <c r="G861" s="14"/>
      <c r="H861" s="14"/>
      <c r="I861" s="14"/>
      <c r="J861" s="14"/>
      <c r="K861" s="14"/>
      <c r="L861" s="14"/>
      <c r="M861" s="14"/>
      <c r="N861" s="14"/>
      <c r="O861" s="14"/>
      <c r="P861" s="14"/>
      <c r="Q861" s="14"/>
      <c r="R861" s="14"/>
      <c r="S861" s="14"/>
      <c r="T861" s="14"/>
    </row>
    <row r="862" spans="1:24">
      <c r="A862" s="14"/>
      <c r="B862" s="14"/>
      <c r="C862" s="15"/>
      <c r="D862" s="14"/>
      <c r="E862" s="14"/>
      <c r="F862" s="14"/>
      <c r="G862" s="14"/>
      <c r="H862" s="14"/>
      <c r="I862" s="14"/>
      <c r="J862" s="14"/>
      <c r="K862" s="14"/>
      <c r="L862" s="14"/>
      <c r="M862" s="14"/>
      <c r="N862" s="14"/>
      <c r="O862" s="14"/>
      <c r="P862" s="14"/>
      <c r="Q862" s="14"/>
      <c r="R862" s="14"/>
      <c r="S862" s="14"/>
      <c r="T862" s="14"/>
    </row>
    <row r="863" spans="1:24" ht="16.5">
      <c r="A863" s="14"/>
      <c r="B863" s="79" t="s">
        <v>182</v>
      </c>
      <c r="C863" s="15"/>
      <c r="D863" s="14"/>
      <c r="E863" s="14"/>
      <c r="F863" s="14"/>
      <c r="G863" s="14"/>
      <c r="H863" s="14"/>
      <c r="I863" s="14"/>
      <c r="J863" s="14"/>
      <c r="K863" s="14"/>
      <c r="L863" s="14"/>
      <c r="M863" s="14"/>
      <c r="N863" s="14"/>
      <c r="O863" s="14"/>
      <c r="P863" s="14"/>
      <c r="Q863" s="14"/>
      <c r="R863" s="14"/>
      <c r="S863" s="14"/>
      <c r="T863" s="14"/>
    </row>
    <row r="865" spans="1:23" ht="18.75">
      <c r="A865" s="102" t="s">
        <v>991</v>
      </c>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row>
    <row r="866" spans="1:23" ht="18.75">
      <c r="A866" s="102" t="s">
        <v>990</v>
      </c>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row>
    <row r="868" spans="1:23" ht="15.75" customHeight="1">
      <c r="A868" s="103" t="s">
        <v>169</v>
      </c>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row>
    <row r="869" spans="1:23">
      <c r="A869" s="43"/>
      <c r="B869" s="43"/>
      <c r="C869" s="43"/>
      <c r="D869" s="43"/>
      <c r="E869" s="43"/>
      <c r="F869" s="43"/>
      <c r="G869" s="43"/>
      <c r="H869" s="43"/>
      <c r="I869" s="43"/>
      <c r="J869" s="43"/>
      <c r="K869" s="43"/>
      <c r="L869" s="43"/>
      <c r="M869" s="43"/>
      <c r="N869" s="43"/>
      <c r="O869" s="43"/>
      <c r="P869" s="43"/>
      <c r="Q869" s="43"/>
      <c r="R869" s="43"/>
      <c r="S869" s="43"/>
      <c r="T869" s="43"/>
      <c r="U869" s="43"/>
      <c r="V869" s="43"/>
      <c r="W869" s="43"/>
    </row>
    <row r="870" spans="1:23" ht="18.75" customHeight="1">
      <c r="A870" s="104" t="s">
        <v>1005</v>
      </c>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row>
    <row r="871" spans="1:23" ht="18.75" customHeight="1">
      <c r="A871" s="104" t="s">
        <v>989</v>
      </c>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row>
    <row r="872" spans="1:23" ht="18.75">
      <c r="A872" s="105" t="s">
        <v>1058</v>
      </c>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row>
    <row r="873" spans="1:23" ht="18.75">
      <c r="A873" s="50"/>
      <c r="B873" s="50"/>
      <c r="C873" s="50"/>
      <c r="D873" s="50"/>
      <c r="E873" s="50"/>
      <c r="F873" s="50"/>
      <c r="G873" s="50"/>
      <c r="H873" s="50"/>
      <c r="I873" s="50"/>
      <c r="J873" s="50"/>
      <c r="K873" s="50"/>
      <c r="L873" s="50"/>
      <c r="M873" s="50"/>
      <c r="N873" s="50"/>
      <c r="O873" s="50"/>
      <c r="P873" s="50"/>
      <c r="Q873" s="50"/>
      <c r="R873" s="50"/>
      <c r="S873" s="50"/>
      <c r="T873" s="50"/>
      <c r="U873" s="50"/>
      <c r="V873" s="50"/>
    </row>
    <row r="874" spans="1:23">
      <c r="A874" s="10"/>
      <c r="B874" s="10"/>
      <c r="C874" s="10"/>
      <c r="D874" s="10"/>
      <c r="E874" s="10"/>
      <c r="F874" s="10"/>
      <c r="G874" s="10"/>
      <c r="H874" s="10"/>
      <c r="I874" s="10"/>
      <c r="J874" s="10"/>
      <c r="K874" s="10"/>
      <c r="L874" s="10"/>
      <c r="M874" s="10"/>
      <c r="N874" s="10"/>
      <c r="O874" s="10"/>
      <c r="P874" s="10"/>
      <c r="Q874" s="10"/>
      <c r="R874" s="10"/>
      <c r="S874" s="10"/>
      <c r="T874" s="10"/>
    </row>
    <row r="875" spans="1:23" ht="18.75">
      <c r="A875" s="106" t="s">
        <v>992</v>
      </c>
      <c r="B875" s="106"/>
      <c r="C875" s="47"/>
      <c r="D875" s="47"/>
      <c r="E875" s="47"/>
      <c r="F875" s="47"/>
      <c r="G875" s="47"/>
      <c r="H875" s="47"/>
      <c r="I875" s="47"/>
      <c r="J875" s="47"/>
      <c r="K875" s="47"/>
      <c r="L875" s="47"/>
      <c r="M875" s="47"/>
      <c r="N875" s="47"/>
      <c r="O875" s="47"/>
      <c r="P875" s="47"/>
      <c r="Q875" s="47"/>
      <c r="R875" s="47"/>
      <c r="S875" s="47"/>
      <c r="T875" s="47"/>
    </row>
    <row r="876" spans="1:23" ht="18.75">
      <c r="A876" s="106" t="s">
        <v>993</v>
      </c>
      <c r="B876" s="106"/>
      <c r="C876" s="42"/>
      <c r="D876" s="42"/>
      <c r="E876" s="42"/>
      <c r="F876" s="42"/>
      <c r="G876" s="42"/>
      <c r="H876" s="42"/>
      <c r="I876" s="42"/>
      <c r="J876" s="42"/>
      <c r="K876" s="42"/>
      <c r="L876" s="42"/>
      <c r="M876" s="42"/>
      <c r="N876" s="42"/>
      <c r="O876" s="42"/>
      <c r="P876" s="42"/>
      <c r="Q876" s="42"/>
      <c r="R876" s="42"/>
      <c r="S876" s="42"/>
      <c r="T876" s="42"/>
    </row>
    <row r="877" spans="1:23" ht="18.75">
      <c r="A877" s="106"/>
      <c r="B877" s="106"/>
      <c r="D877" s="47"/>
      <c r="E877" s="47"/>
      <c r="F877" s="47"/>
      <c r="G877" s="47"/>
      <c r="H877" s="47"/>
      <c r="I877" s="47"/>
      <c r="J877" s="47"/>
      <c r="K877" s="47"/>
      <c r="L877" s="47"/>
      <c r="M877" s="47"/>
      <c r="N877" s="47"/>
      <c r="O877" s="47"/>
      <c r="P877" s="47"/>
      <c r="Q877" s="47"/>
      <c r="R877" s="47"/>
      <c r="S877" s="47"/>
      <c r="T877" s="47"/>
    </row>
    <row r="878" spans="1:23" ht="18.75">
      <c r="A878" s="107" t="s">
        <v>205</v>
      </c>
      <c r="B878" s="107"/>
      <c r="C878" s="107"/>
      <c r="D878" s="107"/>
      <c r="E878" s="107"/>
      <c r="F878" s="107"/>
      <c r="G878" s="107"/>
      <c r="H878" s="107"/>
      <c r="I878" s="107"/>
      <c r="J878" s="107"/>
      <c r="K878" s="107"/>
      <c r="L878" s="107"/>
      <c r="M878" s="107"/>
      <c r="N878" s="107"/>
      <c r="O878" s="107"/>
      <c r="P878" s="129" t="s">
        <v>309</v>
      </c>
      <c r="Q878" s="129"/>
      <c r="R878" s="129"/>
      <c r="S878" s="129"/>
      <c r="T878" s="129"/>
      <c r="U878" s="129"/>
      <c r="V878" s="129"/>
    </row>
    <row r="879" spans="1:23">
      <c r="A879" s="28"/>
      <c r="B879" s="28"/>
      <c r="C879" s="28"/>
      <c r="D879" s="28"/>
      <c r="E879" s="28"/>
      <c r="F879" s="28"/>
      <c r="G879" s="28"/>
      <c r="H879" s="28"/>
      <c r="I879" s="28"/>
      <c r="J879" s="28"/>
      <c r="K879" s="28"/>
      <c r="L879" s="28"/>
      <c r="M879" s="28"/>
      <c r="N879" s="28"/>
      <c r="O879" s="28"/>
      <c r="P879" s="28"/>
      <c r="Q879" s="28"/>
      <c r="R879" s="28"/>
      <c r="S879" s="28"/>
      <c r="T879" s="28"/>
    </row>
    <row r="880" spans="1:23" ht="24.75" customHeight="1">
      <c r="A880" s="117" t="s">
        <v>170</v>
      </c>
      <c r="B880" s="117"/>
      <c r="C880" s="117"/>
      <c r="D880" s="117"/>
      <c r="E880" s="117"/>
      <c r="F880" s="117"/>
      <c r="G880" s="117"/>
      <c r="H880" s="117"/>
      <c r="I880" s="117"/>
      <c r="J880" s="117"/>
      <c r="K880" s="117"/>
      <c r="L880" s="117"/>
      <c r="M880" s="117"/>
      <c r="N880" s="117"/>
      <c r="O880" s="117"/>
      <c r="P880" s="117"/>
      <c r="Q880" s="117"/>
      <c r="R880" s="117"/>
      <c r="S880" s="117"/>
      <c r="T880" s="126" t="s">
        <v>178</v>
      </c>
      <c r="U880" s="101" t="s">
        <v>284</v>
      </c>
      <c r="V880" s="101" t="s">
        <v>288</v>
      </c>
      <c r="W880" s="101" t="s">
        <v>1006</v>
      </c>
    </row>
    <row r="881" spans="1:24" ht="66.75" customHeight="1">
      <c r="A881" s="101" t="s">
        <v>171</v>
      </c>
      <c r="B881" s="117" t="s">
        <v>172</v>
      </c>
      <c r="C881" s="101" t="s">
        <v>173</v>
      </c>
      <c r="D881" s="101" t="s">
        <v>174</v>
      </c>
      <c r="E881" s="101"/>
      <c r="F881" s="101" t="s">
        <v>175</v>
      </c>
      <c r="G881" s="101"/>
      <c r="H881" s="101" t="s">
        <v>176</v>
      </c>
      <c r="I881" s="101"/>
      <c r="J881" s="101" t="s">
        <v>994</v>
      </c>
      <c r="K881" s="101"/>
      <c r="L881" s="175" t="s">
        <v>995</v>
      </c>
      <c r="M881" s="176"/>
      <c r="N881" s="175" t="s">
        <v>996</v>
      </c>
      <c r="O881" s="176"/>
      <c r="P881" s="101" t="s">
        <v>7</v>
      </c>
      <c r="Q881" s="101"/>
      <c r="R881" s="101" t="s">
        <v>177</v>
      </c>
      <c r="S881" s="101"/>
      <c r="T881" s="127"/>
      <c r="U881" s="101"/>
      <c r="V881" s="101"/>
      <c r="W881" s="101"/>
    </row>
    <row r="882" spans="1:24" ht="16.5">
      <c r="A882" s="101"/>
      <c r="B882" s="117"/>
      <c r="C882" s="101"/>
      <c r="D882" s="49" t="s">
        <v>179</v>
      </c>
      <c r="E882" s="51" t="s">
        <v>3</v>
      </c>
      <c r="F882" s="49" t="s">
        <v>179</v>
      </c>
      <c r="G882" s="51" t="s">
        <v>3</v>
      </c>
      <c r="H882" s="49" t="s">
        <v>179</v>
      </c>
      <c r="I882" s="51" t="s">
        <v>3</v>
      </c>
      <c r="J882" s="49" t="s">
        <v>179</v>
      </c>
      <c r="K882" s="51" t="s">
        <v>3</v>
      </c>
      <c r="L882" s="49" t="s">
        <v>179</v>
      </c>
      <c r="M882" s="51" t="s">
        <v>3</v>
      </c>
      <c r="N882" s="49" t="s">
        <v>179</v>
      </c>
      <c r="O882" s="51" t="s">
        <v>3</v>
      </c>
      <c r="P882" s="49" t="s">
        <v>179</v>
      </c>
      <c r="Q882" s="51" t="s">
        <v>3</v>
      </c>
      <c r="R882" s="49" t="s">
        <v>179</v>
      </c>
      <c r="S882" s="51" t="s">
        <v>3</v>
      </c>
      <c r="T882" s="128"/>
      <c r="U882" s="101"/>
      <c r="V882" s="101"/>
      <c r="W882" s="101"/>
    </row>
    <row r="883" spans="1:24" ht="18.75">
      <c r="A883" s="27">
        <v>1</v>
      </c>
      <c r="B883" s="77"/>
      <c r="C883" s="27"/>
      <c r="D883" s="27"/>
      <c r="E883" s="16">
        <f>IF((C883&lt;=7),VLOOKUP(D883,'7 лет'!$A$5:$B$78,2),IF((C883=8),VLOOKUP(D883,'8 лет'!$A$5:$B$78,2),IF((C883=9),VLOOKUP(D883,'9 лет'!$A$5:$B$78,2),IF((C883=10),VLOOKUP(D883,'10 лет'!$A$5:$B$78,2),IF((C883=11),VLOOKUP(D883,'11 лет'!$A$5:$B$78,2),IF((C883=12),VLOOKUP(D883,'12 лет'!$A$5:$B$78,2),IF((C883=13),VLOOKUP(D883,'13 лет'!$A$5:$B$78,2),IF((C883=14),VLOOKUP(D883,'14 лет'!$A$5:$B$78,2),IF((C883=15),VLOOKUP(D883,'15 лет'!$A$5:$B$78,2),IF((C883=16),VLOOKUP(D883,'16 лет'!$A$5:$B$78,2),IF((C883=17),VLOOKUP(D883,'17 лет'!$A$5:$B$78,2))))))))))))</f>
        <v>0</v>
      </c>
      <c r="F883" s="27"/>
      <c r="G883" s="16">
        <f>IF((C883&lt;=7),VLOOKUP(F883,'7 лет'!$C$5:$D$79,2),IF((C883=8),VLOOKUP(F883,'8 лет'!$C$5:$D$79,2),IF((C883=9),VLOOKUP(F883,'9 лет'!$C$5:$D$79,2),IF((C883=10),VLOOKUP(F883,'10 лет'!$C$5:$D$79,2),IF((C883=11),VLOOKUP(F883,'11 лет'!$C$5:$D$79,2),IF((C883=12),VLOOKUP(F883,'12 лет'!$C$5:$D$79,2),IF((C883=13),VLOOKUP(F883,'13 лет'!$C$5:$D$79,2),IF((C883=14),VLOOKUP(F883,'14 лет'!$C$5:$D$79,2),IF((C883=15),VLOOKUP(F883,'15 лет'!$C$5:$D$79,2),IF((C883=16),VLOOKUP(F883,'16 лет'!$C$5:$D$79,2),IF((C883=17),VLOOKUP(F883,'17 лет'!$C$5:$D$79,2))))))))))))</f>
        <v>0</v>
      </c>
      <c r="H883" s="27"/>
      <c r="I883" s="16">
        <f>IF((C883&lt;=7),VLOOKUP(H883,'7 лет'!$E$5:$F$79,2),IF((C883=8),VLOOKUP(H883,'8 лет'!$E$5:$F$79,2),IF((C883=9),VLOOKUP(H883,'9 лет'!$E$5:$F$79,2),IF((C883=10),VLOOKUP(H883,'10 лет'!$E$5:$F$79,2),IF((C883=11),VLOOKUP(H883,'11 лет'!$E$5:$F$79,2),IF((C883=12),VLOOKUP(H883,'12 лет'!$E$5:$F$79,2),IF((C883=13),VLOOKUP(H883,'13 лет'!$E$5:$F$79,2),IF((C883=14),VLOOKUP(H883,'14 лет'!$E$5:$F$79,2),IF((C883=15),VLOOKUP(H883,'15 лет'!$E$5:$F$79,2),IF((C883=16),VLOOKUP(H883,'16 лет'!$E$5:$F$79,2),IF((C883=17),VLOOKUP(H883,'17 лет'!$E$5:$F$79,2))))))))))))</f>
        <v>0</v>
      </c>
      <c r="J883" s="27"/>
      <c r="K883" s="16">
        <f>IF((C883&lt;=7),VLOOKUP(J883,'7 лет'!$G$5:$H$79,2),IF((C883=8),VLOOKUP(J883,'8 лет'!$G$5:$H$79,2),IF((C883=9),VLOOKUP(J883,'9 лет'!$G$5:$H$79,2),IF((C883=10),VLOOKUP(J883,'10 лет'!$G$5:$H$79,2),IF((C883=11),VLOOKUP(J883,'11 лет'!$G$5:$H$79,2),IF((C883=12),VLOOKUP(J883,'12 лет'!$G$5:$H$79,2),IF((C883=13),VLOOKUP(J883,'13 лет'!$G$5:$H$79,2),IF((C883=14),VLOOKUP(J883,'14 лет'!$G$5:$H$79,2),IF(C883&gt;=15,"0")))))))))</f>
        <v>0</v>
      </c>
      <c r="L883" s="27"/>
      <c r="M883" s="16" t="str">
        <f>IF((C883=12),VLOOKUP(L883,'12 лет'!$I$5:$J$81,2),IF((C883=13),VLOOKUP(L883,'13 лет'!$I$5:$J$81,2),IF((C883=14),VLOOKUP(L883,'14 лет'!$I$5:$J$80,2),IF((C883=15),VLOOKUP(L883,'15 лет'!$G$5:$H$82,2),IF((C883=16),VLOOKUP(L883,'16 лет'!$G$5:$H$81,2),IF((C883=17),VLOOKUP(L883,'17 лет'!$G$5:$H$81,2),IF(C883&lt;12,"0")))))))</f>
        <v>0</v>
      </c>
      <c r="N883" s="27"/>
      <c r="O883" s="16" t="str">
        <f>IF((C883=15),VLOOKUP(N883,'15 лет'!$I$5:$J$100,2),IF((C883=16),VLOOKUP(N883,'16 лет'!$I$5:$J$94,2),IF((C883=17),VLOOKUP(N883,'17 лет'!$I$5:$J$97,2),IF(C883&lt;15,"0"))))</f>
        <v>0</v>
      </c>
      <c r="P883" s="11"/>
      <c r="Q883" s="16">
        <f>IF((C883&lt;=7),VLOOKUP(P883,'7 лет'!$I$5:$J$79,2),IF((C883=8),VLOOKUP(P883,'8 лет'!$I$5:$J$79,2),IF((C883=9),VLOOKUP(P883,'9 лет'!$I$5:$J$79,2),IF((C883=10),VLOOKUP(P883,'10 лет'!$I$5:$J$79,2),IF((C883=11),VLOOKUP(P883,'11 лет'!$I$5:$J$79,2),IF((C883=12),VLOOKUP(P883,'12 лет'!$K$5:$L$79,2),IF((C883=13),VLOOKUP(P883,'13 лет'!$K$5:$L$79,2),IF((C883=14),VLOOKUP(P883,'14 лет'!$K$5:$L$79,2),IF((C883=15),VLOOKUP(P883,'15 лет'!$K$5:$L$79,2),IF((C883=16),VLOOKUP(P883,'16 лет'!$K$5:$L$79,2),IF((C883=17),VLOOKUP(P883,'17 лет'!$K$5:$L$79,2),)))))))))))</f>
        <v>50</v>
      </c>
      <c r="R883" s="27"/>
      <c r="S883" s="16">
        <f>IF((C883&lt;=7),VLOOKUP(R883,'7 лет'!$K$5:$L$79,2),IF((C883=8),VLOOKUP(R883,'8 лет'!$K$5:$L$79,2),IF((C883=9),VLOOKUP(R883,'9 лет'!$K$5:$L$79,2),IF((C883=10),VLOOKUP(R883,'10 лет'!$K$5:$L$79,2),IF((C883=11),VLOOKUP(R883,'11 лет'!$K$5:$L$79,2),IF((C883=12),VLOOKUP(R883,'12 лет'!$M$5:$N$79,2),IF((C883=13),VLOOKUP(R883,'13 лет'!$M$5:$N$79,2),IF((C883=14),VLOOKUP(R883,'14 лет'!$M$5:$N$79,2),IF((C883=15),VLOOKUP(R883,'15 лет'!$M$5:$N$79,2),IF((C883=16),VLOOKUP(R883,'16 лет'!$M$5:$N$79,2),IF((C883=17),VLOOKUP(R883,'17 лет'!$M$5:$N$79,2))))))))))))</f>
        <v>0</v>
      </c>
      <c r="T883" s="32">
        <f>SUM(E883+G883+I883+K883+M883+O883+Q883+S883)</f>
        <v>50</v>
      </c>
      <c r="U883" s="4">
        <f>'Личное первенство юноши'!U85</f>
        <v>28</v>
      </c>
      <c r="V883" s="108">
        <f ca="1">'Командный зачет'!G34</f>
        <v>10</v>
      </c>
      <c r="W883" s="98">
        <f ca="1">SUM(V883*2)</f>
        <v>20</v>
      </c>
      <c r="X883" t="str">
        <f>P878</f>
        <v>Субъект РФ 25</v>
      </c>
    </row>
    <row r="884" spans="1:24" ht="18.75">
      <c r="A884" s="27">
        <v>2</v>
      </c>
      <c r="B884" s="77"/>
      <c r="C884" s="27"/>
      <c r="D884" s="27"/>
      <c r="E884" s="16">
        <f>IF((C884&lt;=7),VLOOKUP(D884,'7 лет'!$A$5:$B$78,2),IF((C884=8),VLOOKUP(D884,'8 лет'!$A$5:$B$78,2),IF((C884=9),VLOOKUP(D884,'9 лет'!$A$5:$B$78,2),IF((C884=10),VLOOKUP(D884,'10 лет'!$A$5:$B$78,2),IF((C884=11),VLOOKUP(D884,'11 лет'!$A$5:$B$78,2),IF((C884=12),VLOOKUP(D884,'12 лет'!$A$5:$B$78,2),IF((C884=13),VLOOKUP(D884,'13 лет'!$A$5:$B$78,2),IF((C884=14),VLOOKUP(D884,'14 лет'!$A$5:$B$78,2),IF((C884=15),VLOOKUP(D884,'15 лет'!$A$5:$B$78,2),IF((C884=16),VLOOKUP(D884,'16 лет'!$A$5:$B$78,2),IF((C884=17),VLOOKUP(D884,'17 лет'!$A$5:$B$78,2))))))))))))</f>
        <v>0</v>
      </c>
      <c r="F884" s="27"/>
      <c r="G884" s="16">
        <f>IF((C884&lt;=7),VLOOKUP(F884,'7 лет'!$C$5:$D$79,2),IF((C884=8),VLOOKUP(F884,'8 лет'!$C$5:$D$79,2),IF((C884=9),VLOOKUP(F884,'9 лет'!$C$5:$D$79,2),IF((C884=10),VLOOKUP(F884,'10 лет'!$C$5:$D$79,2),IF((C884=11),VLOOKUP(F884,'11 лет'!$C$5:$D$79,2),IF((C884=12),VLOOKUP(F884,'12 лет'!$C$5:$D$79,2),IF((C884=13),VLOOKUP(F884,'13 лет'!$C$5:$D$79,2),IF((C884=14),VLOOKUP(F884,'14 лет'!$C$5:$D$79,2),IF((C884=15),VLOOKUP(F884,'15 лет'!$C$5:$D$79,2),IF((C884=16),VLOOKUP(F884,'16 лет'!$C$5:$D$79,2),IF((C884=17),VLOOKUP(F884,'17 лет'!$C$5:$D$79,2))))))))))))</f>
        <v>0</v>
      </c>
      <c r="H884" s="27"/>
      <c r="I884" s="16">
        <f>IF((C884&lt;=7),VLOOKUP(H884,'7 лет'!$E$5:$F$79,2),IF((C884=8),VLOOKUP(H884,'8 лет'!$E$5:$F$79,2),IF((C884=9),VLOOKUP(H884,'9 лет'!$E$5:$F$79,2),IF((C884=10),VLOOKUP(H884,'10 лет'!$E$5:$F$79,2),IF((C884=11),VLOOKUP(H884,'11 лет'!$E$5:$F$79,2),IF((C884=12),VLOOKUP(H884,'12 лет'!$E$5:$F$79,2),IF((C884=13),VLOOKUP(H884,'13 лет'!$E$5:$F$79,2),IF((C884=14),VLOOKUP(H884,'14 лет'!$E$5:$F$79,2),IF((C884=15),VLOOKUP(H884,'15 лет'!$E$5:$F$79,2),IF((C884=16),VLOOKUP(H884,'16 лет'!$E$5:$F$79,2),IF((C884=17),VLOOKUP(H884,'17 лет'!$E$5:$F$79,2))))))))))))</f>
        <v>0</v>
      </c>
      <c r="J884" s="27"/>
      <c r="K884" s="16">
        <f>IF((C884&lt;=7),VLOOKUP(J884,'7 лет'!$G$5:$H$79,2),IF((C884=8),VLOOKUP(J884,'8 лет'!$G$5:$H$79,2),IF((C884=9),VLOOKUP(J884,'9 лет'!$G$5:$H$79,2),IF((C884=10),VLOOKUP(J884,'10 лет'!$G$5:$H$79,2),IF((C884=11),VLOOKUP(J884,'11 лет'!$G$5:$H$79,2),IF((C884=12),VLOOKUP(J884,'12 лет'!$G$5:$H$79,2),IF((C884=13),VLOOKUP(J884,'13 лет'!$G$5:$H$79,2),IF((C884=14),VLOOKUP(J884,'14 лет'!$G$5:$H$79,2),IF(C884&gt;=15,"0")))))))))</f>
        <v>0</v>
      </c>
      <c r="L884" s="27"/>
      <c r="M884" s="16" t="str">
        <f>IF((C884=12),VLOOKUP(L884,'12 лет'!$I$5:$J$81,2),IF((C884=13),VLOOKUP(L884,'13 лет'!$I$5:$J$81,2),IF((C884=14),VLOOKUP(L884,'14 лет'!$I$5:$J$80,2),IF((C884=15),VLOOKUP(L884,'15 лет'!$G$5:$H$82,2),IF((C884=16),VLOOKUP(L884,'16 лет'!$G$5:$H$81,2),IF((C884=17),VLOOKUP(L884,'17 лет'!$G$5:$H$81,2),IF(C884&lt;12,"0")))))))</f>
        <v>0</v>
      </c>
      <c r="N884" s="27"/>
      <c r="O884" s="16" t="str">
        <f>IF((C884=15),VLOOKUP(N884,'15 лет'!$I$5:$J$100,2),IF((C884=16),VLOOKUP(N884,'16 лет'!$I$5:$J$94,2),IF((C884=17),VLOOKUP(N884,'17 лет'!$I$5:$J$97,2),IF(C884&lt;15,"0"))))</f>
        <v>0</v>
      </c>
      <c r="P884" s="11"/>
      <c r="Q884" s="16">
        <f>IF((C884&lt;=7),VLOOKUP(P884,'7 лет'!$I$5:$J$79,2),IF((C884=8),VLOOKUP(P884,'8 лет'!$I$5:$J$79,2),IF((C884=9),VLOOKUP(P884,'9 лет'!$I$5:$J$79,2),IF((C884=10),VLOOKUP(P884,'10 лет'!$I$5:$J$79,2),IF((C884=11),VLOOKUP(P884,'11 лет'!$I$5:$J$79,2),IF((C884=12),VLOOKUP(P884,'12 лет'!$K$5:$L$79,2),IF((C884=13),VLOOKUP(P884,'13 лет'!$K$5:$L$79,2),IF((C884=14),VLOOKUP(P884,'14 лет'!$K$5:$L$79,2),IF((C884=15),VLOOKUP(P884,'15 лет'!$K$5:$L$79,2),IF((C884=16),VLOOKUP(P884,'16 лет'!$K$5:$L$79,2),IF((C884=17),VLOOKUP(P884,'17 лет'!$K$5:$L$79,2),)))))))))))</f>
        <v>50</v>
      </c>
      <c r="R884" s="27"/>
      <c r="S884" s="16">
        <f>IF((C884&lt;=7),VLOOKUP(R884,'7 лет'!$K$5:$L$79,2),IF((C884=8),VLOOKUP(R884,'8 лет'!$K$5:$L$79,2),IF((C884=9),VLOOKUP(R884,'9 лет'!$K$5:$L$79,2),IF((C884=10),VLOOKUP(R884,'10 лет'!$K$5:$L$79,2),IF((C884=11),VLOOKUP(R884,'11 лет'!$K$5:$L$79,2),IF((C884=12),VLOOKUP(R884,'12 лет'!$M$5:$N$79,2),IF((C884=13),VLOOKUP(R884,'13 лет'!$M$5:$N$79,2),IF((C884=14),VLOOKUP(R884,'14 лет'!$M$5:$N$79,2),IF((C884=15),VLOOKUP(R884,'15 лет'!$M$5:$N$79,2),IF((C884=16),VLOOKUP(R884,'16 лет'!$M$5:$N$79,2),IF((C884=17),VLOOKUP(R884,'17 лет'!$M$5:$N$79,2))))))))))))</f>
        <v>0</v>
      </c>
      <c r="T884" s="32">
        <f>SUM(E884+G884+I884+K884+M884+O884+Q884+S884)</f>
        <v>50</v>
      </c>
      <c r="U884" s="4">
        <f>'Личное первенство юноши'!U86</f>
        <v>28</v>
      </c>
      <c r="V884" s="109"/>
      <c r="W884" s="99"/>
      <c r="X884" t="str">
        <f>P878</f>
        <v>Субъект РФ 25</v>
      </c>
    </row>
    <row r="885" spans="1:24" ht="18.75">
      <c r="A885" s="27">
        <v>3</v>
      </c>
      <c r="B885" s="77"/>
      <c r="C885" s="27"/>
      <c r="D885" s="27"/>
      <c r="E885" s="16">
        <f>IF((C885&lt;=7),VLOOKUP(D885,'7 лет'!$A$5:$B$78,2),IF((C885=8),VLOOKUP(D885,'8 лет'!$A$5:$B$78,2),IF((C885=9),VLOOKUP(D885,'9 лет'!$A$5:$B$78,2),IF((C885=10),VLOOKUP(D885,'10 лет'!$A$5:$B$78,2),IF((C885=11),VLOOKUP(D885,'11 лет'!$A$5:$B$78,2),IF((C885=12),VLOOKUP(D885,'12 лет'!$A$5:$B$78,2),IF((C885=13),VLOOKUP(D885,'13 лет'!$A$5:$B$78,2),IF((C885=14),VLOOKUP(D885,'14 лет'!$A$5:$B$78,2),IF((C885=15),VLOOKUP(D885,'15 лет'!$A$5:$B$78,2),IF((C885=16),VLOOKUP(D885,'16 лет'!$A$5:$B$78,2),IF((C885=17),VLOOKUP(D885,'17 лет'!$A$5:$B$78,2))))))))))))</f>
        <v>0</v>
      </c>
      <c r="F885" s="27"/>
      <c r="G885" s="16">
        <f>IF((C885&lt;=7),VLOOKUP(F885,'7 лет'!$C$5:$D$79,2),IF((C885=8),VLOOKUP(F885,'8 лет'!$C$5:$D$79,2),IF((C885=9),VLOOKUP(F885,'9 лет'!$C$5:$D$79,2),IF((C885=10),VLOOKUP(F885,'10 лет'!$C$5:$D$79,2),IF((C885=11),VLOOKUP(F885,'11 лет'!$C$5:$D$79,2),IF((C885=12),VLOOKUP(F885,'12 лет'!$C$5:$D$79,2),IF((C885=13),VLOOKUP(F885,'13 лет'!$C$5:$D$79,2),IF((C885=14),VLOOKUP(F885,'14 лет'!$C$5:$D$79,2),IF((C885=15),VLOOKUP(F885,'15 лет'!$C$5:$D$79,2),IF((C885=16),VLOOKUP(F885,'16 лет'!$C$5:$D$79,2),IF((C885=17),VLOOKUP(F885,'17 лет'!$C$5:$D$79,2))))))))))))</f>
        <v>0</v>
      </c>
      <c r="H885" s="27"/>
      <c r="I885" s="16">
        <f>IF((C885&lt;=7),VLOOKUP(H885,'7 лет'!$E$5:$F$79,2),IF((C885=8),VLOOKUP(H885,'8 лет'!$E$5:$F$79,2),IF((C885=9),VLOOKUP(H885,'9 лет'!$E$5:$F$79,2),IF((C885=10),VLOOKUP(H885,'10 лет'!$E$5:$F$79,2),IF((C885=11),VLOOKUP(H885,'11 лет'!$E$5:$F$79,2),IF((C885=12),VLOOKUP(H885,'12 лет'!$E$5:$F$79,2),IF((C885=13),VLOOKUP(H885,'13 лет'!$E$5:$F$79,2),IF((C885=14),VLOOKUP(H885,'14 лет'!$E$5:$F$79,2),IF((C885=15),VLOOKUP(H885,'15 лет'!$E$5:$F$79,2),IF((C885=16),VLOOKUP(H885,'16 лет'!$E$5:$F$79,2),IF((C885=17),VLOOKUP(H885,'17 лет'!$E$5:$F$79,2))))))))))))</f>
        <v>0</v>
      </c>
      <c r="J885" s="27"/>
      <c r="K885" s="16">
        <f>IF((C885&lt;=7),VLOOKUP(J885,'7 лет'!$G$5:$H$79,2),IF((C885=8),VLOOKUP(J885,'8 лет'!$G$5:$H$79,2),IF((C885=9),VLOOKUP(J885,'9 лет'!$G$5:$H$79,2),IF((C885=10),VLOOKUP(J885,'10 лет'!$G$5:$H$79,2),IF((C885=11),VLOOKUP(J885,'11 лет'!$G$5:$H$79,2),IF((C885=12),VLOOKUP(J885,'12 лет'!$G$5:$H$79,2),IF((C885=13),VLOOKUP(J885,'13 лет'!$G$5:$H$79,2),IF((C885=14),VLOOKUP(J885,'14 лет'!$G$5:$H$79,2),IF(C885&gt;=15,"0")))))))))</f>
        <v>0</v>
      </c>
      <c r="L885" s="27"/>
      <c r="M885" s="16" t="str">
        <f>IF((C885=12),VLOOKUP(L885,'12 лет'!$I$5:$J$81,2),IF((C885=13),VLOOKUP(L885,'13 лет'!$I$5:$J$81,2),IF((C885=14),VLOOKUP(L885,'14 лет'!$I$5:$J$80,2),IF((C885=15),VLOOKUP(L885,'15 лет'!$G$5:$H$82,2),IF((C885=16),VLOOKUP(L885,'16 лет'!$G$5:$H$81,2),IF((C885=17),VLOOKUP(L885,'17 лет'!$G$5:$H$81,2),IF(C885&lt;12,"0")))))))</f>
        <v>0</v>
      </c>
      <c r="N885" s="27"/>
      <c r="O885" s="16" t="str">
        <f>IF((C885=15),VLOOKUP(N885,'15 лет'!$I$5:$J$100,2),IF((C885=16),VLOOKUP(N885,'16 лет'!$I$5:$J$94,2),IF((C885=17),VLOOKUP(N885,'17 лет'!$I$5:$J$97,2),IF(C885&lt;15,"0"))))</f>
        <v>0</v>
      </c>
      <c r="P885" s="11"/>
      <c r="Q885" s="16">
        <f>IF((C885&lt;=7),VLOOKUP(P885,'7 лет'!$I$5:$J$79,2),IF((C885=8),VLOOKUP(P885,'8 лет'!$I$5:$J$79,2),IF((C885=9),VLOOKUP(P885,'9 лет'!$I$5:$J$79,2),IF((C885=10),VLOOKUP(P885,'10 лет'!$I$5:$J$79,2),IF((C885=11),VLOOKUP(P885,'11 лет'!$I$5:$J$79,2),IF((C885=12),VLOOKUP(P885,'12 лет'!$K$5:$L$79,2),IF((C885=13),VLOOKUP(P885,'13 лет'!$K$5:$L$79,2),IF((C885=14),VLOOKUP(P885,'14 лет'!$K$5:$L$79,2),IF((C885=15),VLOOKUP(P885,'15 лет'!$K$5:$L$79,2),IF((C885=16),VLOOKUP(P885,'16 лет'!$K$5:$L$79,2),IF((C885=17),VLOOKUP(P885,'17 лет'!$K$5:$L$79,2),)))))))))))</f>
        <v>50</v>
      </c>
      <c r="R885" s="27"/>
      <c r="S885" s="16">
        <f>IF((C885&lt;=7),VLOOKUP(R885,'7 лет'!$K$5:$L$79,2),IF((C885=8),VLOOKUP(R885,'8 лет'!$K$5:$L$79,2),IF((C885=9),VLOOKUP(R885,'9 лет'!$K$5:$L$79,2),IF((C885=10),VLOOKUP(R885,'10 лет'!$K$5:$L$79,2),IF((C885=11),VLOOKUP(R885,'11 лет'!$K$5:$L$79,2),IF((C885=12),VLOOKUP(R885,'12 лет'!$M$5:$N$79,2),IF((C885=13),VLOOKUP(R885,'13 лет'!$M$5:$N$79,2),IF((C885=14),VLOOKUP(R885,'14 лет'!$M$5:$N$79,2),IF((C885=15),VLOOKUP(R885,'15 лет'!$M$5:$N$79,2),IF((C885=16),VLOOKUP(R885,'16 лет'!$M$5:$N$79,2),IF((C885=17),VLOOKUP(R885,'17 лет'!$M$5:$N$79,2))))))))))))</f>
        <v>0</v>
      </c>
      <c r="T885" s="32">
        <f>SUM(E885+G885+I885+K885+M885+O885+Q885+S885)</f>
        <v>50</v>
      </c>
      <c r="U885" s="4">
        <f>'Личное первенство юноши'!U87</f>
        <v>28</v>
      </c>
      <c r="V885" s="109"/>
      <c r="W885" s="99"/>
      <c r="X885" t="str">
        <f>P878</f>
        <v>Субъект РФ 25</v>
      </c>
    </row>
    <row r="886" spans="1:24" ht="18.75">
      <c r="A886" s="111"/>
      <c r="B886" s="112"/>
      <c r="C886" s="112"/>
      <c r="D886" s="112"/>
      <c r="E886" s="112"/>
      <c r="F886" s="112"/>
      <c r="G886" s="112"/>
      <c r="H886" s="112"/>
      <c r="I886" s="112"/>
      <c r="J886" s="112"/>
      <c r="K886" s="112"/>
      <c r="L886" s="112"/>
      <c r="M886" s="112"/>
      <c r="N886" s="112"/>
      <c r="O886" s="112"/>
      <c r="P886" s="115" t="s">
        <v>285</v>
      </c>
      <c r="Q886" s="115"/>
      <c r="R886" s="115"/>
      <c r="S886" s="116"/>
      <c r="T886" s="113">
        <f ca="1">SUMPRODUCT(LARGE($T$883:$T$885,ROW(INDIRECT("T1:T"&amp;Z17))))</f>
        <v>100</v>
      </c>
      <c r="U886" s="114"/>
      <c r="V886" s="109"/>
      <c r="W886" s="99"/>
    </row>
    <row r="887" spans="1:24" ht="24.75" customHeight="1">
      <c r="A887" s="123" t="s">
        <v>180</v>
      </c>
      <c r="B887" s="124"/>
      <c r="C887" s="124"/>
      <c r="D887" s="124"/>
      <c r="E887" s="124"/>
      <c r="F887" s="124"/>
      <c r="G887" s="124"/>
      <c r="H887" s="124"/>
      <c r="I887" s="124"/>
      <c r="J887" s="124"/>
      <c r="K887" s="124"/>
      <c r="L887" s="124"/>
      <c r="M887" s="124"/>
      <c r="N887" s="124"/>
      <c r="O887" s="124"/>
      <c r="P887" s="124"/>
      <c r="Q887" s="124"/>
      <c r="R887" s="124"/>
      <c r="S887" s="124"/>
      <c r="T887" s="124"/>
      <c r="U887" s="125"/>
      <c r="V887" s="109"/>
      <c r="W887" s="99"/>
    </row>
    <row r="888" spans="1:24" ht="18.75">
      <c r="A888" s="27">
        <v>1</v>
      </c>
      <c r="B888" s="78"/>
      <c r="C888" s="27"/>
      <c r="D888" s="27"/>
      <c r="E888" s="16">
        <f>IF((C888&lt;=7),VLOOKUP(D888,'7 лет'!$M$5:$N$78,2),IF((C888=8),VLOOKUP(D888,'8 лет'!$M$5:$N$78,2),IF((C888=9),VLOOKUP(D888,'9 лет'!$M$5:$N$78,2),IF((C888=10),VLOOKUP(D888,'10 лет'!$M$5:$N$78,2),IF((C888=11),VLOOKUP(D888,'11 лет'!$M$5:$N$78,2),IF((C888=12),VLOOKUP(D888,'12 лет'!$O$5:$P$78,2),IF((C888=13),VLOOKUP(D888,'13 лет'!$O$5:$P$78,2),IF((C888=14),VLOOKUP(D888,'14 лет'!$O$5:$P$78,2),IF((C888=15),VLOOKUP(D888,'15 лет'!$O$5:$P$78,2),IF((C888=16),VLOOKUP(D888,'16 лет'!$O$5:$P$78,2),IF((C888=17),VLOOKUP(D888,'17 лет'!$O$5:$P$78,2))))))))))))</f>
        <v>0</v>
      </c>
      <c r="F888" s="27"/>
      <c r="G888" s="16">
        <f>IF((C888&lt;=7),VLOOKUP(F888,'7 лет'!$O$5:$P$79,2),IF((C888=8),VLOOKUP(F888,'8 лет'!$O$5:$P$79,2),IF((C888=9),VLOOKUP(F888,'9 лет'!$O$5:$P$79,2),IF((C888=10),VLOOKUP(F888,'10 лет'!$O$5:$P$79,2),IF((C888=11),VLOOKUP(F888,'11 лет'!$O$5:$P$79,2),IF((C888=12),VLOOKUP(F888,'12 лет'!$Q$5:$R$79,2),IF((C888=13),VLOOKUP(F888,'13 лет'!$Q$5:$R$79,2),IF((C888=14),VLOOKUP(F888,'14 лет'!$Q$5:$R$79,2),IF((C888=15),VLOOKUP(F888,'15 лет'!$Q$5:$R$79,2),IF((C888=16),VLOOKUP(F888,'16 лет'!$Q$5:$R$79,2),IF((C888=17),VLOOKUP(F888,'17 лет'!$Q$5:$R$79,2))))))))))))</f>
        <v>0</v>
      </c>
      <c r="H888" s="27"/>
      <c r="I888" s="16">
        <f>IF((C888&lt;=7),VLOOKUP(H888,'7 лет'!$Q$5:$R$79,2),IF((C888=8),VLOOKUP(H888,'8 лет'!$Q$5:$R$79,2),IF((C888=9),VLOOKUP(H888,'9 лет'!$Q$5:$R$79,2),IF((C888=10),VLOOKUP(H888,'10 лет'!$Q$5:$R$79,2),IF((C888=11),VLOOKUP(H888,'11 лет'!$Q$5:$R$79,2),IF((C888=12),VLOOKUP(H888,'12 лет'!$S$5:$T$79,2),IF((C888=13),VLOOKUP(H888,'13 лет'!$S$5:$T$79,2),IF((C888=14),VLOOKUP(H888,'14 лет'!$S$5:$T$79,2),IF((C888=15),VLOOKUP(H888,'15 лет'!$S$5:$T$79,2),IF((C888=16),VLOOKUP(H888,'16 лет'!$S$5:$T$79,2),IF((C888=17),VLOOKUP(H888,'17 лет'!$S$5:$T$79,2))))))))))))</f>
        <v>0</v>
      </c>
      <c r="J888" s="27"/>
      <c r="K888" s="16">
        <f>IF((C888&lt;=7),VLOOKUP(J888,'7 лет'!$S$5:$T$79,2),IF((C888=8),VLOOKUP(J888,'8 лет'!$S$5:$T$79,2),IF((C888=9),VLOOKUP(J888,'9 лет'!$S$5:$T$79,2),IF((C888=10),VLOOKUP(J888,'10 лет'!$S$5:$T$79,2),IF((C888=11),VLOOKUP(J888,'11 лет'!$S$5:$T$79,2),IF((C888=12),VLOOKUP(J888,'12 лет'!$U$5:$V$79,2),IF((C888=13),VLOOKUP(J888,'13 лет'!$U$5:$V$79,2),IF((C888=14),VLOOKUP(J888,'14 лет'!$U$5:$V$79,2),IF(C888&gt;=15,"0")))))))))</f>
        <v>0</v>
      </c>
      <c r="L888" s="27"/>
      <c r="M888" s="16" t="str">
        <f>IF((C888=12),VLOOKUP(L888,'12 лет'!$W$5:$X$85,2),IF((C888=13),VLOOKUP(L888,'13 лет'!$W$5:$X$84,2),IF((C888=14),VLOOKUP(L888,'14 лет'!$W$5:$X$82,2),IF((C888=15),VLOOKUP(L888,'15 лет'!$U$5:$V$82,2),IF((C888=16),VLOOKUP(L888,'16 лет'!$U$5:$V$78,2),IF((C888=17),VLOOKUP(L888,'17 лет'!$U$5:$V$78,2),IF(C888&lt;12,"0")))))))</f>
        <v>0</v>
      </c>
      <c r="N888" s="27"/>
      <c r="O888" s="16" t="str">
        <f>IF((C888=15),VLOOKUP(N888,'15 лет'!$W$5:$X$115,2),IF((C888=16),VLOOKUP(N888,'16 лет'!$W$5:$X$113,2),IF((C888=17),VLOOKUP(N888,'17 лет'!$W$5:$X$113,2),IF(C888&lt;15,"0"))))</f>
        <v>0</v>
      </c>
      <c r="P888" s="11"/>
      <c r="Q888" s="16">
        <f>IF((C888&lt;=7),VLOOKUP(P888,'7 лет'!$U$5:$V$79,2),IF((C888=8),VLOOKUP(P888,'8 лет'!$U$5:$V$79,2),IF((C888=9),VLOOKUP(P888,'9 лет'!$U$5:$V$79,2),IF((C888=10),VLOOKUP(P888,'10 лет'!$U$5:$V$79,2),IF((C888=11),VLOOKUP(P888,'11 лет'!$U$5:$V$79,2),IF((C888=12),VLOOKUP(P888,'12 лет'!$Y$5:$Z$79,2),IF((C888=13),VLOOKUP(P888,'13 лет'!$Y$5:$Z$79,2),IF((C888=14),VLOOKUP(P888,'14 лет'!$Y$5:$Z$79,2),IF((C888=15),VLOOKUP(P888,'15 лет'!$Y$5:$Z$79,2),IF((C888=16),VLOOKUP(P888,'16 лет'!$Y$5:$Z$79,2),IF((C888=17),VLOOKUP(P888,'17 лет'!$Y$5:$Z$79,2))))))))))))</f>
        <v>35</v>
      </c>
      <c r="R888" s="27"/>
      <c r="S888" s="16">
        <f>IF((C888&lt;=7),VLOOKUP(R888,'7 лет'!$W$5:$X$79,2),IF((C888=8),VLOOKUP(R888,'8 лет'!$W$5:$X$79,2),IF((C888=9),VLOOKUP(R888,'9 лет'!$W$5:$X$79,2),IF((C888=10),VLOOKUP(R888,'10 лет'!$W$5:$X$79,2),IF((C888=11),VLOOKUP(R888,'11 лет'!$W$5:$X$79,2),IF((C888=12),VLOOKUP(R888,'12 лет'!$AA$5:$AB$79,2),IF((C888=13),VLOOKUP(R888,'13 лет'!$AA$5:$AB$79,2),IF((C888=14),VLOOKUP(R888,'14 лет'!$AA$5:$AB$79,2),IF((C888=15),VLOOKUP(R888,'15 лет'!$AA$5:$AB$79,2),IF((C888=16),VLOOKUP(R888,'16 лет'!$AA$5:$AB$79,2),IF((C888=17),VLOOKUP(R888,'17 лет'!$AA$5:$AB$79,2))))))))))))</f>
        <v>0</v>
      </c>
      <c r="T888" s="33">
        <f>SUM(E888+G888+I888+K888+M888+O888+Q888+S888)</f>
        <v>35</v>
      </c>
      <c r="U888" s="4">
        <f>'Личное первенство девушки'!U85</f>
        <v>28</v>
      </c>
      <c r="V888" s="109"/>
      <c r="W888" s="99"/>
      <c r="X888" t="str">
        <f>P878</f>
        <v>Субъект РФ 25</v>
      </c>
    </row>
    <row r="889" spans="1:24" ht="18.75">
      <c r="A889" s="27">
        <v>2</v>
      </c>
      <c r="B889" s="78"/>
      <c r="C889" s="27"/>
      <c r="D889" s="27"/>
      <c r="E889" s="16">
        <f>IF((C889&lt;=7),VLOOKUP(D889,'7 лет'!$M$5:$N$78,2),IF((C889=8),VLOOKUP(D889,'8 лет'!$M$5:$N$78,2),IF((C889=9),VLOOKUP(D889,'9 лет'!$M$5:$N$78,2),IF((C889=10),VLOOKUP(D889,'10 лет'!$M$5:$N$78,2),IF((C889=11),VLOOKUP(D889,'11 лет'!$M$5:$N$78,2),IF((C889=12),VLOOKUP(D889,'12 лет'!$O$5:$P$78,2),IF((C889=13),VLOOKUP(D889,'13 лет'!$O$5:$P$78,2),IF((C889=14),VLOOKUP(D889,'14 лет'!$O$5:$P$78,2),IF((C889=15),VLOOKUP(D889,'15 лет'!$O$5:$P$78,2),IF((C889=16),VLOOKUP(D889,'16 лет'!$O$5:$P$78,2),IF((C889=17),VLOOKUP(D889,'17 лет'!$O$5:$P$78,2))))))))))))</f>
        <v>0</v>
      </c>
      <c r="F889" s="27"/>
      <c r="G889" s="16">
        <f>IF((C889&lt;=7),VLOOKUP(F889,'7 лет'!$O$5:$P$79,2),IF((C889=8),VLOOKUP(F889,'8 лет'!$O$5:$P$79,2),IF((C889=9),VLOOKUP(F889,'9 лет'!$O$5:$P$79,2),IF((C889=10),VLOOKUP(F889,'10 лет'!$O$5:$P$79,2),IF((C889=11),VLOOKUP(F889,'11 лет'!$O$5:$P$79,2),IF((C889=12),VLOOKUP(F889,'12 лет'!$Q$5:$R$79,2),IF((C889=13),VLOOKUP(F889,'13 лет'!$Q$5:$R$79,2),IF((C889=14),VLOOKUP(F889,'14 лет'!$Q$5:$R$79,2),IF((C889=15),VLOOKUP(F889,'15 лет'!$Q$5:$R$79,2),IF((C889=16),VLOOKUP(F889,'16 лет'!$Q$5:$R$79,2),IF((C889=17),VLOOKUP(F889,'17 лет'!$Q$5:$R$79,2))))))))))))</f>
        <v>0</v>
      </c>
      <c r="H889" s="27"/>
      <c r="I889" s="16">
        <f>IF((C889&lt;=7),VLOOKUP(H889,'7 лет'!$Q$5:$R$79,2),IF((C889=8),VLOOKUP(H889,'8 лет'!$Q$5:$R$79,2),IF((C889=9),VLOOKUP(H889,'9 лет'!$Q$5:$R$79,2),IF((C889=10),VLOOKUP(H889,'10 лет'!$Q$5:$R$79,2),IF((C889=11),VLOOKUP(H889,'11 лет'!$Q$5:$R$79,2),IF((C889=12),VLOOKUP(H889,'12 лет'!$S$5:$T$79,2),IF((C889=13),VLOOKUP(H889,'13 лет'!$S$5:$T$79,2),IF((C889=14),VLOOKUP(H889,'14 лет'!$S$5:$T$79,2),IF((C889=15),VLOOKUP(H889,'15 лет'!$S$5:$T$79,2),IF((C889=16),VLOOKUP(H889,'16 лет'!$S$5:$T$79,2),IF((C889=17),VLOOKUP(H889,'17 лет'!$S$5:$T$79,2))))))))))))</f>
        <v>0</v>
      </c>
      <c r="J889" s="27"/>
      <c r="K889" s="16">
        <f>IF((C889&lt;=7),VLOOKUP(J889,'7 лет'!$S$5:$T$79,2),IF((C889=8),VLOOKUP(J889,'8 лет'!$S$5:$T$79,2),IF((C889=9),VLOOKUP(J889,'9 лет'!$S$5:$T$79,2),IF((C889=10),VLOOKUP(J889,'10 лет'!$S$5:$T$79,2),IF((C889=11),VLOOKUP(J889,'11 лет'!$S$5:$T$79,2),IF((C889=12),VLOOKUP(J889,'12 лет'!$U$5:$V$79,2),IF((C889=13),VLOOKUP(J889,'13 лет'!$U$5:$V$79,2),IF((C889=14),VLOOKUP(J889,'14 лет'!$U$5:$V$79,2),IF(C889&gt;=15,"0")))))))))</f>
        <v>0</v>
      </c>
      <c r="L889" s="27"/>
      <c r="M889" s="16" t="str">
        <f>IF((C889=12),VLOOKUP(L889,'12 лет'!$W$5:$X$85,2),IF((C889=13),VLOOKUP(L889,'13 лет'!$W$5:$X$84,2),IF((C889=14),VLOOKUP(L889,'14 лет'!$W$5:$X$82,2),IF((C889=15),VLOOKUP(L889,'15 лет'!$U$5:$V$82,2),IF((C889=16),VLOOKUP(L889,'16 лет'!$U$5:$V$78,2),IF((C889=17),VLOOKUP(L889,'17 лет'!$U$5:$V$78,2),IF(C889&lt;12,"0")))))))</f>
        <v>0</v>
      </c>
      <c r="N889" s="27"/>
      <c r="O889" s="16" t="str">
        <f>IF((C889=15),VLOOKUP(N889,'15 лет'!$W$5:$X$115,2),IF((C889=16),VLOOKUP(N889,'16 лет'!$W$5:$X$113,2),IF((C889=17),VLOOKUP(N889,'17 лет'!$W$5:$X$113,2),IF(C889&lt;15,"0"))))</f>
        <v>0</v>
      </c>
      <c r="P889" s="11"/>
      <c r="Q889" s="16">
        <f>IF((C889&lt;=7),VLOOKUP(P889,'7 лет'!$U$5:$V$79,2),IF((C889=8),VLOOKUP(P889,'8 лет'!$U$5:$V$79,2),IF((C889=9),VLOOKUP(P889,'9 лет'!$U$5:$V$79,2),IF((C889=10),VLOOKUP(P889,'10 лет'!$U$5:$V$79,2),IF((C889=11),VLOOKUP(P889,'11 лет'!$U$5:$V$79,2),IF((C889=12),VLOOKUP(P889,'12 лет'!$Y$5:$Z$79,2),IF((C889=13),VLOOKUP(P889,'13 лет'!$Y$5:$Z$79,2),IF((C889=14),VLOOKUP(P889,'14 лет'!$Y$5:$Z$79,2),IF((C889=15),VLOOKUP(P889,'15 лет'!$Y$5:$Z$79,2),IF((C889=16),VLOOKUP(P889,'16 лет'!$Y$5:$Z$79,2),IF((C889=17),VLOOKUP(P889,'17 лет'!$Y$5:$Z$79,2))))))))))))</f>
        <v>35</v>
      </c>
      <c r="R889" s="27"/>
      <c r="S889" s="16">
        <f>IF((C889&lt;=7),VLOOKUP(R889,'7 лет'!$W$5:$X$79,2),IF((C889=8),VLOOKUP(R889,'8 лет'!$W$5:$X$79,2),IF((C889=9),VLOOKUP(R889,'9 лет'!$W$5:$X$79,2),IF((C889=10),VLOOKUP(R889,'10 лет'!$W$5:$X$79,2),IF((C889=11),VLOOKUP(R889,'11 лет'!$W$5:$X$79,2),IF((C889=12),VLOOKUP(R889,'12 лет'!$AA$5:$AB$79,2),IF((C889=13),VLOOKUP(R889,'13 лет'!$AA$5:$AB$79,2),IF((C889=14),VLOOKUP(R889,'14 лет'!$AA$5:$AB$79,2),IF((C889=15),VLOOKUP(R889,'15 лет'!$AA$5:$AB$79,2),IF((C889=16),VLOOKUP(R889,'16 лет'!$AA$5:$AB$79,2),IF((C889=17),VLOOKUP(R889,'17 лет'!$AA$5:$AB$79,2))))))))))))</f>
        <v>0</v>
      </c>
      <c r="T889" s="33">
        <f>SUM(E889+G889+I889+K889+M889+O889+Q889+S889)</f>
        <v>35</v>
      </c>
      <c r="U889" s="4">
        <f>'Личное первенство девушки'!U86</f>
        <v>28</v>
      </c>
      <c r="V889" s="109"/>
      <c r="W889" s="99"/>
      <c r="X889" t="str">
        <f>P878</f>
        <v>Субъект РФ 25</v>
      </c>
    </row>
    <row r="890" spans="1:24" ht="18.75">
      <c r="A890" s="27">
        <v>3</v>
      </c>
      <c r="B890" s="78"/>
      <c r="C890" s="27"/>
      <c r="D890" s="27"/>
      <c r="E890" s="16">
        <f>IF((C890&lt;=7),VLOOKUP(D890,'7 лет'!$M$5:$N$78,2),IF((C890=8),VLOOKUP(D890,'8 лет'!$M$5:$N$78,2),IF((C890=9),VLOOKUP(D890,'9 лет'!$M$5:$N$78,2),IF((C890=10),VLOOKUP(D890,'10 лет'!$M$5:$N$78,2),IF((C890=11),VLOOKUP(D890,'11 лет'!$M$5:$N$78,2),IF((C890=12),VLOOKUP(D890,'12 лет'!$O$5:$P$78,2),IF((C890=13),VLOOKUP(D890,'13 лет'!$O$5:$P$78,2),IF((C890=14),VLOOKUP(D890,'14 лет'!$O$5:$P$78,2),IF((C890=15),VLOOKUP(D890,'15 лет'!$O$5:$P$78,2),IF((C890=16),VLOOKUP(D890,'16 лет'!$O$5:$P$78,2),IF((C890=17),VLOOKUP(D890,'17 лет'!$O$5:$P$78,2))))))))))))</f>
        <v>0</v>
      </c>
      <c r="F890" s="27"/>
      <c r="G890" s="16">
        <f>IF((C890&lt;=7),VLOOKUP(F890,'7 лет'!$O$5:$P$79,2),IF((C890=8),VLOOKUP(F890,'8 лет'!$O$5:$P$79,2),IF((C890=9),VLOOKUP(F890,'9 лет'!$O$5:$P$79,2),IF((C890=10),VLOOKUP(F890,'10 лет'!$O$5:$P$79,2),IF((C890=11),VLOOKUP(F890,'11 лет'!$O$5:$P$79,2),IF((C890=12),VLOOKUP(F890,'12 лет'!$Q$5:$R$79,2),IF((C890=13),VLOOKUP(F890,'13 лет'!$Q$5:$R$79,2),IF((C890=14),VLOOKUP(F890,'14 лет'!$Q$5:$R$79,2),IF((C890=15),VLOOKUP(F890,'15 лет'!$Q$5:$R$79,2),IF((C890=16),VLOOKUP(F890,'16 лет'!$Q$5:$R$79,2),IF((C890=17),VLOOKUP(F890,'17 лет'!$Q$5:$R$79,2))))))))))))</f>
        <v>0</v>
      </c>
      <c r="H890" s="27"/>
      <c r="I890" s="16">
        <f>IF((C890&lt;=7),VLOOKUP(H890,'7 лет'!$Q$5:$R$79,2),IF((C890=8),VLOOKUP(H890,'8 лет'!$Q$5:$R$79,2),IF((C890=9),VLOOKUP(H890,'9 лет'!$Q$5:$R$79,2),IF((C890=10),VLOOKUP(H890,'10 лет'!$Q$5:$R$79,2),IF((C890=11),VLOOKUP(H890,'11 лет'!$Q$5:$R$79,2),IF((C890=12),VLOOKUP(H890,'12 лет'!$S$5:$T$79,2),IF((C890=13),VLOOKUP(H890,'13 лет'!$S$5:$T$79,2),IF((C890=14),VLOOKUP(H890,'14 лет'!$S$5:$T$79,2),IF((C890=15),VLOOKUP(H890,'15 лет'!$S$5:$T$79,2),IF((C890=16),VLOOKUP(H890,'16 лет'!$S$5:$T$79,2),IF((C890=17),VLOOKUP(H890,'17 лет'!$S$5:$T$79,2))))))))))))</f>
        <v>0</v>
      </c>
      <c r="J890" s="27"/>
      <c r="K890" s="16">
        <f>IF((C890&lt;=7),VLOOKUP(J890,'7 лет'!$S$5:$T$79,2),IF((C890=8),VLOOKUP(J890,'8 лет'!$S$5:$T$79,2),IF((C890=9),VLOOKUP(J890,'9 лет'!$S$5:$T$79,2),IF((C890=10),VLOOKUP(J890,'10 лет'!$S$5:$T$79,2),IF((C890=11),VLOOKUP(J890,'11 лет'!$S$5:$T$79,2),IF((C890=12),VLOOKUP(J890,'12 лет'!$U$5:$V$79,2),IF((C890=13),VLOOKUP(J890,'13 лет'!$U$5:$V$79,2),IF((C890=14),VLOOKUP(J890,'14 лет'!$U$5:$V$79,2),IF(C890&gt;=15,"0")))))))))</f>
        <v>0</v>
      </c>
      <c r="L890" s="27"/>
      <c r="M890" s="16" t="str">
        <f>IF((C890=12),VLOOKUP(L890,'12 лет'!$W$5:$X$85,2),IF((C890=13),VLOOKUP(L890,'13 лет'!$W$5:$X$84,2),IF((C890=14),VLOOKUP(L890,'14 лет'!$W$5:$X$82,2),IF((C890=15),VLOOKUP(L890,'15 лет'!$U$5:$V$82,2),IF((C890=16),VLOOKUP(L890,'16 лет'!$U$5:$V$78,2),IF((C890=17),VLOOKUP(L890,'17 лет'!$U$5:$V$78,2),IF(C890&lt;12,"0")))))))</f>
        <v>0</v>
      </c>
      <c r="N890" s="27"/>
      <c r="O890" s="16" t="str">
        <f>IF((C890=15),VLOOKUP(N890,'15 лет'!$W$5:$X$115,2),IF((C890=16),VLOOKUP(N890,'16 лет'!$W$5:$X$113,2),IF((C890=17),VLOOKUP(N890,'17 лет'!$W$5:$X$113,2),IF(C890&lt;15,"0"))))</f>
        <v>0</v>
      </c>
      <c r="P890" s="11"/>
      <c r="Q890" s="16">
        <f>IF((C890&lt;=7),VLOOKUP(P890,'7 лет'!$U$5:$V$79,2),IF((C890=8),VLOOKUP(P890,'8 лет'!$U$5:$V$79,2),IF((C890=9),VLOOKUP(P890,'9 лет'!$U$5:$V$79,2),IF((C890=10),VLOOKUP(P890,'10 лет'!$U$5:$V$79,2),IF((C890=11),VLOOKUP(P890,'11 лет'!$U$5:$V$79,2),IF((C890=12),VLOOKUP(P890,'12 лет'!$Y$5:$Z$79,2),IF((C890=13),VLOOKUP(P890,'13 лет'!$Y$5:$Z$79,2),IF((C890=14),VLOOKUP(P890,'14 лет'!$Y$5:$Z$79,2),IF((C890=15),VLOOKUP(P890,'15 лет'!$Y$5:$Z$79,2),IF((C890=16),VLOOKUP(P890,'16 лет'!$Y$5:$Z$79,2),IF((C890=17),VLOOKUP(P890,'17 лет'!$Y$5:$Z$79,2))))))))))))</f>
        <v>35</v>
      </c>
      <c r="R890" s="27"/>
      <c r="S890" s="16">
        <f>IF((C890&lt;=7),VLOOKUP(R890,'7 лет'!$W$5:$X$79,2),IF((C890=8),VLOOKUP(R890,'8 лет'!$W$5:$X$79,2),IF((C890=9),VLOOKUP(R890,'9 лет'!$W$5:$X$79,2),IF((C890=10),VLOOKUP(R890,'10 лет'!$W$5:$X$79,2),IF((C890=11),VLOOKUP(R890,'11 лет'!$W$5:$X$79,2),IF((C890=12),VLOOKUP(R890,'12 лет'!$AA$5:$AB$79,2),IF((C890=13),VLOOKUP(R890,'13 лет'!$AA$5:$AB$79,2),IF((C890=14),VLOOKUP(R890,'14 лет'!$AA$5:$AB$79,2),IF((C890=15),VLOOKUP(R890,'15 лет'!$AA$5:$AB$79,2),IF((C890=16),VLOOKUP(R890,'16 лет'!$AA$5:$AB$79,2),IF((C890=17),VLOOKUP(R890,'17 лет'!$AA$5:$AB$79,2))))))))))))</f>
        <v>0</v>
      </c>
      <c r="T890" s="33">
        <f>SUM(E890+G890+I890+K890+M890+O890+Q890+S890)</f>
        <v>35</v>
      </c>
      <c r="U890" s="4">
        <f>'Личное первенство девушки'!U87</f>
        <v>28</v>
      </c>
      <c r="V890" s="109"/>
      <c r="W890" s="99"/>
      <c r="X890" t="str">
        <f>P878</f>
        <v>Субъект РФ 25</v>
      </c>
    </row>
    <row r="891" spans="1:24" ht="18.75">
      <c r="A891" s="111"/>
      <c r="B891" s="112"/>
      <c r="C891" s="112"/>
      <c r="D891" s="112"/>
      <c r="E891" s="112"/>
      <c r="F891" s="112"/>
      <c r="G891" s="112"/>
      <c r="H891" s="112"/>
      <c r="I891" s="112"/>
      <c r="J891" s="112"/>
      <c r="K891" s="112"/>
      <c r="L891" s="112"/>
      <c r="M891" s="112"/>
      <c r="N891" s="112"/>
      <c r="O891" s="112"/>
      <c r="P891" s="115" t="s">
        <v>286</v>
      </c>
      <c r="Q891" s="115"/>
      <c r="R891" s="115"/>
      <c r="S891" s="116"/>
      <c r="T891" s="113">
        <f ca="1">SUMPRODUCT(LARGE($T$888:$T$890,ROW(INDIRECT("T1:T"&amp;Z17))))</f>
        <v>70</v>
      </c>
      <c r="U891" s="114"/>
      <c r="V891" s="109"/>
      <c r="W891" s="99"/>
    </row>
    <row r="892" spans="1:24" ht="30" customHeight="1">
      <c r="A892" s="119"/>
      <c r="B892" s="120"/>
      <c r="C892" s="120"/>
      <c r="D892" s="120"/>
      <c r="E892" s="120"/>
      <c r="F892" s="120"/>
      <c r="G892" s="120"/>
      <c r="H892" s="120"/>
      <c r="I892" s="120"/>
      <c r="J892" s="120"/>
      <c r="K892" s="120"/>
      <c r="L892" s="120"/>
      <c r="M892" s="120"/>
      <c r="N892" s="120"/>
      <c r="O892" s="120"/>
      <c r="P892" s="118" t="s">
        <v>287</v>
      </c>
      <c r="Q892" s="118"/>
      <c r="R892" s="118"/>
      <c r="S892" s="118"/>
      <c r="T892" s="121">
        <f ca="1">SUM(T886+T891)</f>
        <v>170</v>
      </c>
      <c r="U892" s="122"/>
      <c r="V892" s="110"/>
      <c r="W892" s="100"/>
    </row>
    <row r="893" spans="1:24">
      <c r="A893" s="14"/>
      <c r="B893" s="14"/>
      <c r="C893" s="14"/>
      <c r="D893" s="14"/>
      <c r="E893" s="14"/>
      <c r="F893" s="14"/>
      <c r="G893" s="14"/>
      <c r="H893" s="14"/>
      <c r="I893" s="14"/>
      <c r="J893" s="14"/>
      <c r="K893" s="14"/>
      <c r="L893" s="14"/>
      <c r="M893" s="14"/>
      <c r="N893" s="14"/>
      <c r="O893" s="14"/>
      <c r="P893" s="14"/>
      <c r="Q893" s="14"/>
      <c r="R893" s="14"/>
      <c r="S893" s="14"/>
      <c r="T893" s="14"/>
    </row>
    <row r="894" spans="1:24">
      <c r="A894" s="15"/>
      <c r="C894" s="15"/>
      <c r="D894" s="15"/>
      <c r="E894" s="15"/>
      <c r="F894" s="15"/>
      <c r="G894" s="15"/>
      <c r="H894" s="15"/>
      <c r="I894" s="15"/>
      <c r="J894" s="15"/>
      <c r="K894" s="14"/>
      <c r="L894" s="14"/>
      <c r="M894" s="15"/>
      <c r="N894" s="15"/>
      <c r="O894" s="15"/>
      <c r="P894" s="15"/>
      <c r="Q894" s="15"/>
      <c r="R894" s="15"/>
      <c r="S894" s="15"/>
      <c r="T894" s="15"/>
    </row>
    <row r="895" spans="1:24">
      <c r="A895" s="15"/>
      <c r="C895" s="15"/>
      <c r="D895" s="15"/>
      <c r="E895" s="15"/>
      <c r="F895" s="15"/>
      <c r="G895" s="15"/>
      <c r="H895" s="15"/>
      <c r="I895" s="15"/>
      <c r="J895" s="15"/>
      <c r="K895" s="14"/>
      <c r="L895" s="14"/>
      <c r="M895" s="15"/>
      <c r="N895" s="15"/>
      <c r="O895" s="15"/>
      <c r="P895" s="15"/>
      <c r="Q895" s="15"/>
      <c r="R895" s="15"/>
      <c r="S895" s="15"/>
      <c r="T895" s="15"/>
    </row>
    <row r="896" spans="1:24" ht="16.5">
      <c r="A896" s="14"/>
      <c r="B896" s="79" t="s">
        <v>181</v>
      </c>
      <c r="C896" s="14"/>
      <c r="D896" s="14"/>
      <c r="E896" s="14"/>
      <c r="F896" s="14"/>
      <c r="G896" s="14"/>
      <c r="H896" s="14"/>
      <c r="I896" s="14"/>
      <c r="J896" s="14"/>
      <c r="K896" s="14"/>
      <c r="L896" s="14"/>
      <c r="M896" s="14"/>
      <c r="N896" s="14"/>
      <c r="O896" s="14"/>
      <c r="P896" s="14"/>
      <c r="Q896" s="14"/>
      <c r="R896" s="14"/>
      <c r="S896" s="14"/>
      <c r="T896" s="14"/>
    </row>
    <row r="897" spans="1:23">
      <c r="A897" s="14"/>
      <c r="B897" s="15"/>
      <c r="C897" s="15"/>
      <c r="D897" s="14"/>
      <c r="E897" s="14"/>
      <c r="F897" s="14"/>
      <c r="G897" s="14"/>
      <c r="H897" s="14"/>
      <c r="I897" s="14"/>
      <c r="J897" s="14"/>
      <c r="K897" s="14"/>
      <c r="L897" s="14"/>
      <c r="M897" s="14"/>
      <c r="N897" s="14"/>
      <c r="O897" s="14"/>
      <c r="P897" s="14"/>
      <c r="Q897" s="14"/>
      <c r="R897" s="14"/>
      <c r="S897" s="14"/>
      <c r="T897" s="14"/>
    </row>
    <row r="898" spans="1:23">
      <c r="A898" s="14"/>
      <c r="B898" s="14"/>
      <c r="C898" s="15"/>
      <c r="D898" s="14"/>
      <c r="E898" s="14"/>
      <c r="F898" s="14"/>
      <c r="G898" s="14"/>
      <c r="H898" s="14"/>
      <c r="I898" s="14"/>
      <c r="J898" s="14"/>
      <c r="K898" s="14"/>
      <c r="L898" s="14"/>
      <c r="M898" s="14"/>
      <c r="N898" s="14"/>
      <c r="O898" s="14"/>
      <c r="P898" s="14"/>
      <c r="Q898" s="14"/>
      <c r="R898" s="14"/>
      <c r="S898" s="14"/>
      <c r="T898" s="14"/>
    </row>
    <row r="899" spans="1:23" ht="16.5">
      <c r="A899" s="14"/>
      <c r="B899" s="79" t="s">
        <v>182</v>
      </c>
      <c r="C899" s="15"/>
      <c r="D899" s="14"/>
      <c r="E899" s="14"/>
      <c r="F899" s="14"/>
      <c r="G899" s="14"/>
      <c r="H899" s="14"/>
      <c r="I899" s="14"/>
      <c r="J899" s="14"/>
      <c r="K899" s="14"/>
      <c r="L899" s="14"/>
      <c r="M899" s="14"/>
      <c r="N899" s="14"/>
      <c r="O899" s="14"/>
      <c r="P899" s="14"/>
      <c r="Q899" s="14"/>
      <c r="R899" s="14"/>
      <c r="S899" s="14"/>
      <c r="T899" s="14"/>
    </row>
    <row r="901" spans="1:23" ht="18.75">
      <c r="A901" s="102" t="s">
        <v>991</v>
      </c>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row>
    <row r="902" spans="1:23" ht="18.75">
      <c r="A902" s="102" t="s">
        <v>990</v>
      </c>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row>
    <row r="904" spans="1:23" ht="15.75" customHeight="1">
      <c r="A904" s="103" t="s">
        <v>169</v>
      </c>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row>
    <row r="905" spans="1:23">
      <c r="A905" s="43"/>
      <c r="B905" s="43"/>
      <c r="C905" s="43"/>
      <c r="D905" s="43"/>
      <c r="E905" s="43"/>
      <c r="F905" s="43"/>
      <c r="G905" s="43"/>
      <c r="H905" s="43"/>
      <c r="I905" s="43"/>
      <c r="J905" s="43"/>
      <c r="K905" s="43"/>
      <c r="L905" s="43"/>
      <c r="M905" s="43"/>
      <c r="N905" s="43"/>
      <c r="O905" s="43"/>
      <c r="P905" s="43"/>
      <c r="Q905" s="43"/>
      <c r="R905" s="43"/>
      <c r="S905" s="43"/>
      <c r="T905" s="43"/>
      <c r="U905" s="43"/>
      <c r="V905" s="43"/>
      <c r="W905" s="43"/>
    </row>
    <row r="906" spans="1:23" ht="18.75" customHeight="1">
      <c r="A906" s="104" t="s">
        <v>1005</v>
      </c>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row>
    <row r="907" spans="1:23" ht="18.75" customHeight="1">
      <c r="A907" s="104" t="s">
        <v>989</v>
      </c>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row>
    <row r="908" spans="1:23" ht="18.75">
      <c r="A908" s="105" t="s">
        <v>1058</v>
      </c>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row>
    <row r="909" spans="1:23" ht="18.75">
      <c r="A909" s="50"/>
      <c r="B909" s="50"/>
      <c r="C909" s="50"/>
      <c r="D909" s="50"/>
      <c r="E909" s="50"/>
      <c r="F909" s="50"/>
      <c r="G909" s="50"/>
      <c r="H909" s="50"/>
      <c r="I909" s="50"/>
      <c r="J909" s="50"/>
      <c r="K909" s="50"/>
      <c r="L909" s="50"/>
      <c r="M909" s="50"/>
      <c r="N909" s="50"/>
      <c r="O909" s="50"/>
      <c r="P909" s="50"/>
      <c r="Q909" s="50"/>
      <c r="R909" s="50"/>
      <c r="S909" s="50"/>
      <c r="T909" s="50"/>
      <c r="U909" s="50"/>
      <c r="V909" s="50"/>
    </row>
    <row r="910" spans="1:23">
      <c r="A910" s="10"/>
      <c r="B910" s="10"/>
      <c r="C910" s="10"/>
      <c r="D910" s="10"/>
      <c r="E910" s="10"/>
      <c r="F910" s="10"/>
      <c r="G910" s="10"/>
      <c r="H910" s="10"/>
      <c r="I910" s="10"/>
      <c r="J910" s="10"/>
      <c r="K910" s="10"/>
      <c r="L910" s="10"/>
      <c r="M910" s="10"/>
      <c r="N910" s="10"/>
      <c r="O910" s="10"/>
      <c r="P910" s="10"/>
      <c r="Q910" s="10"/>
      <c r="R910" s="10"/>
      <c r="S910" s="10"/>
      <c r="T910" s="10"/>
    </row>
    <row r="911" spans="1:23" ht="18.75">
      <c r="A911" s="106" t="s">
        <v>992</v>
      </c>
      <c r="B911" s="106"/>
      <c r="C911" s="47"/>
      <c r="D911" s="47"/>
      <c r="E911" s="47"/>
      <c r="F911" s="47"/>
      <c r="G911" s="47"/>
      <c r="H911" s="47"/>
      <c r="I911" s="47"/>
      <c r="J911" s="47"/>
      <c r="K911" s="47"/>
      <c r="L911" s="47"/>
      <c r="M911" s="47"/>
      <c r="N911" s="47"/>
      <c r="O911" s="47"/>
      <c r="P911" s="47"/>
      <c r="Q911" s="47"/>
      <c r="R911" s="47"/>
      <c r="S911" s="47"/>
      <c r="T911" s="47"/>
    </row>
    <row r="912" spans="1:23" ht="18.75">
      <c r="A912" s="106" t="s">
        <v>993</v>
      </c>
      <c r="B912" s="106"/>
      <c r="C912" s="42"/>
      <c r="D912" s="42"/>
      <c r="E912" s="42"/>
      <c r="F912" s="42"/>
      <c r="G912" s="42"/>
      <c r="H912" s="42"/>
      <c r="I912" s="42"/>
      <c r="J912" s="42"/>
      <c r="K912" s="42"/>
      <c r="L912" s="42"/>
      <c r="M912" s="42"/>
      <c r="N912" s="42"/>
      <c r="O912" s="42"/>
      <c r="P912" s="42"/>
      <c r="Q912" s="42"/>
      <c r="R912" s="42"/>
      <c r="S912" s="42"/>
      <c r="T912" s="42"/>
    </row>
    <row r="913" spans="1:24" ht="18.75">
      <c r="A913" s="106"/>
      <c r="B913" s="106"/>
      <c r="D913" s="47"/>
      <c r="E913" s="47"/>
      <c r="F913" s="47"/>
      <c r="G913" s="47"/>
      <c r="H913" s="47"/>
      <c r="I913" s="47"/>
      <c r="J913" s="47"/>
      <c r="K913" s="47"/>
      <c r="L913" s="47"/>
      <c r="M913" s="47"/>
      <c r="N913" s="47"/>
      <c r="O913" s="47"/>
      <c r="P913" s="47"/>
      <c r="Q913" s="47"/>
      <c r="R913" s="47"/>
      <c r="S913" s="47"/>
      <c r="T913" s="47"/>
    </row>
    <row r="914" spans="1:24" ht="18.75">
      <c r="A914" s="107" t="s">
        <v>206</v>
      </c>
      <c r="B914" s="107"/>
      <c r="C914" s="107"/>
      <c r="D914" s="107"/>
      <c r="E914" s="107"/>
      <c r="F914" s="107"/>
      <c r="G914" s="107"/>
      <c r="H914" s="107"/>
      <c r="I914" s="107"/>
      <c r="J914" s="107"/>
      <c r="K914" s="107"/>
      <c r="L914" s="107"/>
      <c r="M914" s="107"/>
      <c r="N914" s="107"/>
      <c r="O914" s="107"/>
      <c r="P914" s="129" t="s">
        <v>310</v>
      </c>
      <c r="Q914" s="129"/>
      <c r="R914" s="129"/>
      <c r="S914" s="129"/>
      <c r="T914" s="129"/>
      <c r="U914" s="129"/>
      <c r="V914" s="129"/>
    </row>
    <row r="915" spans="1:24">
      <c r="A915" s="28"/>
      <c r="B915" s="28"/>
      <c r="C915" s="28"/>
      <c r="D915" s="28"/>
      <c r="E915" s="28"/>
      <c r="F915" s="28"/>
      <c r="G915" s="28"/>
      <c r="H915" s="28"/>
      <c r="I915" s="28"/>
      <c r="J915" s="28"/>
      <c r="K915" s="28"/>
      <c r="L915" s="28"/>
      <c r="M915" s="28"/>
      <c r="N915" s="28"/>
      <c r="O915" s="28"/>
      <c r="P915" s="28"/>
      <c r="Q915" s="28"/>
      <c r="R915" s="28"/>
      <c r="S915" s="28"/>
      <c r="T915" s="28"/>
    </row>
    <row r="916" spans="1:24" ht="24.75" customHeight="1">
      <c r="A916" s="117" t="s">
        <v>170</v>
      </c>
      <c r="B916" s="117"/>
      <c r="C916" s="117"/>
      <c r="D916" s="117"/>
      <c r="E916" s="117"/>
      <c r="F916" s="117"/>
      <c r="G916" s="117"/>
      <c r="H916" s="117"/>
      <c r="I916" s="117"/>
      <c r="J916" s="117"/>
      <c r="K916" s="117"/>
      <c r="L916" s="117"/>
      <c r="M916" s="117"/>
      <c r="N916" s="117"/>
      <c r="O916" s="117"/>
      <c r="P916" s="117"/>
      <c r="Q916" s="117"/>
      <c r="R916" s="117"/>
      <c r="S916" s="117"/>
      <c r="T916" s="126" t="s">
        <v>178</v>
      </c>
      <c r="U916" s="101" t="s">
        <v>284</v>
      </c>
      <c r="V916" s="101" t="s">
        <v>288</v>
      </c>
      <c r="W916" s="101" t="s">
        <v>1006</v>
      </c>
    </row>
    <row r="917" spans="1:24" ht="66.75" customHeight="1">
      <c r="A917" s="101" t="s">
        <v>171</v>
      </c>
      <c r="B917" s="117" t="s">
        <v>172</v>
      </c>
      <c r="C917" s="101" t="s">
        <v>173</v>
      </c>
      <c r="D917" s="101" t="s">
        <v>174</v>
      </c>
      <c r="E917" s="101"/>
      <c r="F917" s="101" t="s">
        <v>175</v>
      </c>
      <c r="G917" s="101"/>
      <c r="H917" s="101" t="s">
        <v>176</v>
      </c>
      <c r="I917" s="101"/>
      <c r="J917" s="101" t="s">
        <v>994</v>
      </c>
      <c r="K917" s="101"/>
      <c r="L917" s="175" t="s">
        <v>995</v>
      </c>
      <c r="M917" s="176"/>
      <c r="N917" s="175" t="s">
        <v>996</v>
      </c>
      <c r="O917" s="176"/>
      <c r="P917" s="101" t="s">
        <v>7</v>
      </c>
      <c r="Q917" s="101"/>
      <c r="R917" s="101" t="s">
        <v>177</v>
      </c>
      <c r="S917" s="101"/>
      <c r="T917" s="127"/>
      <c r="U917" s="101"/>
      <c r="V917" s="101"/>
      <c r="W917" s="101"/>
    </row>
    <row r="918" spans="1:24" ht="16.5">
      <c r="A918" s="101"/>
      <c r="B918" s="117"/>
      <c r="C918" s="101"/>
      <c r="D918" s="49" t="s">
        <v>179</v>
      </c>
      <c r="E918" s="51" t="s">
        <v>3</v>
      </c>
      <c r="F918" s="49" t="s">
        <v>179</v>
      </c>
      <c r="G918" s="51" t="s">
        <v>3</v>
      </c>
      <c r="H918" s="49" t="s">
        <v>179</v>
      </c>
      <c r="I918" s="51" t="s">
        <v>3</v>
      </c>
      <c r="J918" s="49" t="s">
        <v>179</v>
      </c>
      <c r="K918" s="51" t="s">
        <v>3</v>
      </c>
      <c r="L918" s="49" t="s">
        <v>179</v>
      </c>
      <c r="M918" s="51" t="s">
        <v>3</v>
      </c>
      <c r="N918" s="49" t="s">
        <v>179</v>
      </c>
      <c r="O918" s="51" t="s">
        <v>3</v>
      </c>
      <c r="P918" s="49" t="s">
        <v>179</v>
      </c>
      <c r="Q918" s="51" t="s">
        <v>3</v>
      </c>
      <c r="R918" s="49" t="s">
        <v>179</v>
      </c>
      <c r="S918" s="51" t="s">
        <v>3</v>
      </c>
      <c r="T918" s="128"/>
      <c r="U918" s="101"/>
      <c r="V918" s="101"/>
      <c r="W918" s="101"/>
    </row>
    <row r="919" spans="1:24" ht="18.75">
      <c r="A919" s="27">
        <v>1</v>
      </c>
      <c r="B919" s="77"/>
      <c r="C919" s="27"/>
      <c r="D919" s="27"/>
      <c r="E919" s="16">
        <f>IF((C919&lt;=7),VLOOKUP(D919,'7 лет'!$A$5:$B$78,2),IF((C919=8),VLOOKUP(D919,'8 лет'!$A$5:$B$78,2),IF((C919=9),VLOOKUP(D919,'9 лет'!$A$5:$B$78,2),IF((C919=10),VLOOKUP(D919,'10 лет'!$A$5:$B$78,2),IF((C919=11),VLOOKUP(D919,'11 лет'!$A$5:$B$78,2),IF((C919=12),VLOOKUP(D919,'12 лет'!$A$5:$B$78,2),IF((C919=13),VLOOKUP(D919,'13 лет'!$A$5:$B$78,2),IF((C919=14),VLOOKUP(D919,'14 лет'!$A$5:$B$78,2),IF((C919=15),VLOOKUP(D919,'15 лет'!$A$5:$B$78,2),IF((C919=16),VLOOKUP(D919,'16 лет'!$A$5:$B$78,2),IF((C919=17),VLOOKUP(D919,'17 лет'!$A$5:$B$78,2))))))))))))</f>
        <v>0</v>
      </c>
      <c r="F919" s="27"/>
      <c r="G919" s="16">
        <f>IF((C919&lt;=7),VLOOKUP(F919,'7 лет'!$C$5:$D$79,2),IF((C919=8),VLOOKUP(F919,'8 лет'!$C$5:$D$79,2),IF((C919=9),VLOOKUP(F919,'9 лет'!$C$5:$D$79,2),IF((C919=10),VLOOKUP(F919,'10 лет'!$C$5:$D$79,2),IF((C919=11),VLOOKUP(F919,'11 лет'!$C$5:$D$79,2),IF((C919=12),VLOOKUP(F919,'12 лет'!$C$5:$D$79,2),IF((C919=13),VLOOKUP(F919,'13 лет'!$C$5:$D$79,2),IF((C919=14),VLOOKUP(F919,'14 лет'!$C$5:$D$79,2),IF((C919=15),VLOOKUP(F919,'15 лет'!$C$5:$D$79,2),IF((C919=16),VLOOKUP(F919,'16 лет'!$C$5:$D$79,2),IF((C919=17),VLOOKUP(F919,'17 лет'!$C$5:$D$79,2))))))))))))</f>
        <v>0</v>
      </c>
      <c r="H919" s="27"/>
      <c r="I919" s="16">
        <f>IF((C919&lt;=7),VLOOKUP(H919,'7 лет'!$E$5:$F$79,2),IF((C919=8),VLOOKUP(H919,'8 лет'!$E$5:$F$79,2),IF((C919=9),VLOOKUP(H919,'9 лет'!$E$5:$F$79,2),IF((C919=10),VLOOKUP(H919,'10 лет'!$E$5:$F$79,2),IF((C919=11),VLOOKUP(H919,'11 лет'!$E$5:$F$79,2),IF((C919=12),VLOOKUP(H919,'12 лет'!$E$5:$F$79,2),IF((C919=13),VLOOKUP(H919,'13 лет'!$E$5:$F$79,2),IF((C919=14),VLOOKUP(H919,'14 лет'!$E$5:$F$79,2),IF((C919=15),VLOOKUP(H919,'15 лет'!$E$5:$F$79,2),IF((C919=16),VLOOKUP(H919,'16 лет'!$E$5:$F$79,2),IF((C919=17),VLOOKUP(H919,'17 лет'!$E$5:$F$79,2))))))))))))</f>
        <v>0</v>
      </c>
      <c r="J919" s="27"/>
      <c r="K919" s="16">
        <f>IF((C919&lt;=7),VLOOKUP(J919,'7 лет'!$G$5:$H$79,2),IF((C919=8),VLOOKUP(J919,'8 лет'!$G$5:$H$79,2),IF((C919=9),VLOOKUP(J919,'9 лет'!$G$5:$H$79,2),IF((C919=10),VLOOKUP(J919,'10 лет'!$G$5:$H$79,2),IF((C919=11),VLOOKUP(J919,'11 лет'!$G$5:$H$79,2),IF((C919=12),VLOOKUP(J919,'12 лет'!$G$5:$H$79,2),IF((C919=13),VLOOKUP(J919,'13 лет'!$G$5:$H$79,2),IF((C919=14),VLOOKUP(J919,'14 лет'!$G$5:$H$79,2),IF(C919&gt;=15,"0")))))))))</f>
        <v>0</v>
      </c>
      <c r="L919" s="27"/>
      <c r="M919" s="16" t="str">
        <f>IF((C919=12),VLOOKUP(L919,'12 лет'!$I$5:$J$81,2),IF((C919=13),VLOOKUP(L919,'13 лет'!$I$5:$J$81,2),IF((C919=14),VLOOKUP(L919,'14 лет'!$I$5:$J$80,2),IF((C919=15),VLOOKUP(L919,'15 лет'!$G$5:$H$82,2),IF((C919=16),VLOOKUP(L919,'16 лет'!$G$5:$H$81,2),IF((C919=17),VLOOKUP(L919,'17 лет'!$G$5:$H$81,2),IF(C919&lt;12,"0")))))))</f>
        <v>0</v>
      </c>
      <c r="N919" s="27"/>
      <c r="O919" s="16" t="str">
        <f>IF((C919=15),VLOOKUP(N919,'15 лет'!$I$5:$J$100,2),IF((C919=16),VLOOKUP(N919,'16 лет'!$I$5:$J$94,2),IF((C919=17),VLOOKUP(N919,'17 лет'!$I$5:$J$97,2),IF(C919&lt;15,"0"))))</f>
        <v>0</v>
      </c>
      <c r="P919" s="11"/>
      <c r="Q919" s="16">
        <f>IF((C919&lt;=7),VLOOKUP(P919,'7 лет'!$I$5:$J$79,2),IF((C919=8),VLOOKUP(P919,'8 лет'!$I$5:$J$79,2),IF((C919=9),VLOOKUP(P919,'9 лет'!$I$5:$J$79,2),IF((C919=10),VLOOKUP(P919,'10 лет'!$I$5:$J$79,2),IF((C919=11),VLOOKUP(P919,'11 лет'!$I$5:$J$79,2),IF((C919=12),VLOOKUP(P919,'12 лет'!$K$5:$L$79,2),IF((C919=13),VLOOKUP(P919,'13 лет'!$K$5:$L$79,2),IF((C919=14),VLOOKUP(P919,'14 лет'!$K$5:$L$79,2),IF((C919=15),VLOOKUP(P919,'15 лет'!$K$5:$L$79,2),IF((C919=16),VLOOKUP(P919,'16 лет'!$K$5:$L$79,2),IF((C919=17),VLOOKUP(P919,'17 лет'!$K$5:$L$79,2),)))))))))))</f>
        <v>50</v>
      </c>
      <c r="R919" s="27"/>
      <c r="S919" s="16">
        <f>IF((C919&lt;=7),VLOOKUP(R919,'7 лет'!$K$5:$L$79,2),IF((C919=8),VLOOKUP(R919,'8 лет'!$K$5:$L$79,2),IF((C919=9),VLOOKUP(R919,'9 лет'!$K$5:$L$79,2),IF((C919=10),VLOOKUP(R919,'10 лет'!$K$5:$L$79,2),IF((C919=11),VLOOKUP(R919,'11 лет'!$K$5:$L$79,2),IF((C919=12),VLOOKUP(R919,'12 лет'!$M$5:$N$79,2),IF((C919=13),VLOOKUP(R919,'13 лет'!$M$5:$N$79,2),IF((C919=14),VLOOKUP(R919,'14 лет'!$M$5:$N$79,2),IF((C919=15),VLOOKUP(R919,'15 лет'!$M$5:$N$79,2),IF((C919=16),VLOOKUP(R919,'16 лет'!$M$5:$N$79,2),IF((C919=17),VLOOKUP(R919,'17 лет'!$M$5:$N$79,2))))))))))))</f>
        <v>0</v>
      </c>
      <c r="T919" s="32">
        <f>SUM(E919+G919+I919+K919+M919+O919+Q919+S919)</f>
        <v>50</v>
      </c>
      <c r="U919" s="4">
        <f>'Личное первенство юноши'!U88</f>
        <v>28</v>
      </c>
      <c r="V919" s="108">
        <f ca="1">'Командный зачет'!G35</f>
        <v>10</v>
      </c>
      <c r="W919" s="98">
        <f ca="1">SUM(V919*2)</f>
        <v>20</v>
      </c>
      <c r="X919" t="str">
        <f>P914</f>
        <v>Субъект РФ 26</v>
      </c>
    </row>
    <row r="920" spans="1:24" ht="18.75">
      <c r="A920" s="27">
        <v>2</v>
      </c>
      <c r="B920" s="77"/>
      <c r="C920" s="27"/>
      <c r="D920" s="27"/>
      <c r="E920" s="16">
        <f>IF((C920&lt;=7),VLOOKUP(D920,'7 лет'!$A$5:$B$78,2),IF((C920=8),VLOOKUP(D920,'8 лет'!$A$5:$B$78,2),IF((C920=9),VLOOKUP(D920,'9 лет'!$A$5:$B$78,2),IF((C920=10),VLOOKUP(D920,'10 лет'!$A$5:$B$78,2),IF((C920=11),VLOOKUP(D920,'11 лет'!$A$5:$B$78,2),IF((C920=12),VLOOKUP(D920,'12 лет'!$A$5:$B$78,2),IF((C920=13),VLOOKUP(D920,'13 лет'!$A$5:$B$78,2),IF((C920=14),VLOOKUP(D920,'14 лет'!$A$5:$B$78,2),IF((C920=15),VLOOKUP(D920,'15 лет'!$A$5:$B$78,2),IF((C920=16),VLOOKUP(D920,'16 лет'!$A$5:$B$78,2),IF((C920=17),VLOOKUP(D920,'17 лет'!$A$5:$B$78,2))))))))))))</f>
        <v>0</v>
      </c>
      <c r="F920" s="27"/>
      <c r="G920" s="16">
        <f>IF((C920&lt;=7),VLOOKUP(F920,'7 лет'!$C$5:$D$79,2),IF((C920=8),VLOOKUP(F920,'8 лет'!$C$5:$D$79,2),IF((C920=9),VLOOKUP(F920,'9 лет'!$C$5:$D$79,2),IF((C920=10),VLOOKUP(F920,'10 лет'!$C$5:$D$79,2),IF((C920=11),VLOOKUP(F920,'11 лет'!$C$5:$D$79,2),IF((C920=12),VLOOKUP(F920,'12 лет'!$C$5:$D$79,2),IF((C920=13),VLOOKUP(F920,'13 лет'!$C$5:$D$79,2),IF((C920=14),VLOOKUP(F920,'14 лет'!$C$5:$D$79,2),IF((C920=15),VLOOKUP(F920,'15 лет'!$C$5:$D$79,2),IF((C920=16),VLOOKUP(F920,'16 лет'!$C$5:$D$79,2),IF((C920=17),VLOOKUP(F920,'17 лет'!$C$5:$D$79,2))))))))))))</f>
        <v>0</v>
      </c>
      <c r="H920" s="27"/>
      <c r="I920" s="16">
        <f>IF((C920&lt;=7),VLOOKUP(H920,'7 лет'!$E$5:$F$79,2),IF((C920=8),VLOOKUP(H920,'8 лет'!$E$5:$F$79,2),IF((C920=9),VLOOKUP(H920,'9 лет'!$E$5:$F$79,2),IF((C920=10),VLOOKUP(H920,'10 лет'!$E$5:$F$79,2),IF((C920=11),VLOOKUP(H920,'11 лет'!$E$5:$F$79,2),IF((C920=12),VLOOKUP(H920,'12 лет'!$E$5:$F$79,2),IF((C920=13),VLOOKUP(H920,'13 лет'!$E$5:$F$79,2),IF((C920=14),VLOOKUP(H920,'14 лет'!$E$5:$F$79,2),IF((C920=15),VLOOKUP(H920,'15 лет'!$E$5:$F$79,2),IF((C920=16),VLOOKUP(H920,'16 лет'!$E$5:$F$79,2),IF((C920=17),VLOOKUP(H920,'17 лет'!$E$5:$F$79,2))))))))))))</f>
        <v>0</v>
      </c>
      <c r="J920" s="27"/>
      <c r="K920" s="16">
        <f>IF((C920&lt;=7),VLOOKUP(J920,'7 лет'!$G$5:$H$79,2),IF((C920=8),VLOOKUP(J920,'8 лет'!$G$5:$H$79,2),IF((C920=9),VLOOKUP(J920,'9 лет'!$G$5:$H$79,2),IF((C920=10),VLOOKUP(J920,'10 лет'!$G$5:$H$79,2),IF((C920=11),VLOOKUP(J920,'11 лет'!$G$5:$H$79,2),IF((C920=12),VLOOKUP(J920,'12 лет'!$G$5:$H$79,2),IF((C920=13),VLOOKUP(J920,'13 лет'!$G$5:$H$79,2),IF((C920=14),VLOOKUP(J920,'14 лет'!$G$5:$H$79,2),IF(C920&gt;=15,"0")))))))))</f>
        <v>0</v>
      </c>
      <c r="L920" s="27"/>
      <c r="M920" s="16" t="str">
        <f>IF((C920=12),VLOOKUP(L920,'12 лет'!$I$5:$J$81,2),IF((C920=13),VLOOKUP(L920,'13 лет'!$I$5:$J$81,2),IF((C920=14),VLOOKUP(L920,'14 лет'!$I$5:$J$80,2),IF((C920=15),VLOOKUP(L920,'15 лет'!$G$5:$H$82,2),IF((C920=16),VLOOKUP(L920,'16 лет'!$G$5:$H$81,2),IF((C920=17),VLOOKUP(L920,'17 лет'!$G$5:$H$81,2),IF(C920&lt;12,"0")))))))</f>
        <v>0</v>
      </c>
      <c r="N920" s="27"/>
      <c r="O920" s="16" t="str">
        <f>IF((C920=15),VLOOKUP(N920,'15 лет'!$I$5:$J$100,2),IF((C920=16),VLOOKUP(N920,'16 лет'!$I$5:$J$94,2),IF((C920=17),VLOOKUP(N920,'17 лет'!$I$5:$J$97,2),IF(C920&lt;15,"0"))))</f>
        <v>0</v>
      </c>
      <c r="P920" s="11"/>
      <c r="Q920" s="16">
        <f>IF((C920&lt;=7),VLOOKUP(P920,'7 лет'!$I$5:$J$79,2),IF((C920=8),VLOOKUP(P920,'8 лет'!$I$5:$J$79,2),IF((C920=9),VLOOKUP(P920,'9 лет'!$I$5:$J$79,2),IF((C920=10),VLOOKUP(P920,'10 лет'!$I$5:$J$79,2),IF((C920=11),VLOOKUP(P920,'11 лет'!$I$5:$J$79,2),IF((C920=12),VLOOKUP(P920,'12 лет'!$K$5:$L$79,2),IF((C920=13),VLOOKUP(P920,'13 лет'!$K$5:$L$79,2),IF((C920=14),VLOOKUP(P920,'14 лет'!$K$5:$L$79,2),IF((C920=15),VLOOKUP(P920,'15 лет'!$K$5:$L$79,2),IF((C920=16),VLOOKUP(P920,'16 лет'!$K$5:$L$79,2),IF((C920=17),VLOOKUP(P920,'17 лет'!$K$5:$L$79,2),)))))))))))</f>
        <v>50</v>
      </c>
      <c r="R920" s="27"/>
      <c r="S920" s="16">
        <f>IF((C920&lt;=7),VLOOKUP(R920,'7 лет'!$K$5:$L$79,2),IF((C920=8),VLOOKUP(R920,'8 лет'!$K$5:$L$79,2),IF((C920=9),VLOOKUP(R920,'9 лет'!$K$5:$L$79,2),IF((C920=10),VLOOKUP(R920,'10 лет'!$K$5:$L$79,2),IF((C920=11),VLOOKUP(R920,'11 лет'!$K$5:$L$79,2),IF((C920=12),VLOOKUP(R920,'12 лет'!$M$5:$N$79,2),IF((C920=13),VLOOKUP(R920,'13 лет'!$M$5:$N$79,2),IF((C920=14),VLOOKUP(R920,'14 лет'!$M$5:$N$79,2),IF((C920=15),VLOOKUP(R920,'15 лет'!$M$5:$N$79,2),IF((C920=16),VLOOKUP(R920,'16 лет'!$M$5:$N$79,2),IF((C920=17),VLOOKUP(R920,'17 лет'!$M$5:$N$79,2))))))))))))</f>
        <v>0</v>
      </c>
      <c r="T920" s="32">
        <f>SUM(E920+G920+I920+K920+M920+O920+Q920+S920)</f>
        <v>50</v>
      </c>
      <c r="U920" s="4">
        <f>'Личное первенство юноши'!U89</f>
        <v>28</v>
      </c>
      <c r="V920" s="109"/>
      <c r="W920" s="99"/>
      <c r="X920" t="str">
        <f>P914</f>
        <v>Субъект РФ 26</v>
      </c>
    </row>
    <row r="921" spans="1:24" ht="18.75">
      <c r="A921" s="27">
        <v>3</v>
      </c>
      <c r="B921" s="77"/>
      <c r="C921" s="27"/>
      <c r="D921" s="27"/>
      <c r="E921" s="16">
        <f>IF((C921&lt;=7),VLOOKUP(D921,'7 лет'!$A$5:$B$78,2),IF((C921=8),VLOOKUP(D921,'8 лет'!$A$5:$B$78,2),IF((C921=9),VLOOKUP(D921,'9 лет'!$A$5:$B$78,2),IF((C921=10),VLOOKUP(D921,'10 лет'!$A$5:$B$78,2),IF((C921=11),VLOOKUP(D921,'11 лет'!$A$5:$B$78,2),IF((C921=12),VLOOKUP(D921,'12 лет'!$A$5:$B$78,2),IF((C921=13),VLOOKUP(D921,'13 лет'!$A$5:$B$78,2),IF((C921=14),VLOOKUP(D921,'14 лет'!$A$5:$B$78,2),IF((C921=15),VLOOKUP(D921,'15 лет'!$A$5:$B$78,2),IF((C921=16),VLOOKUP(D921,'16 лет'!$A$5:$B$78,2),IF((C921=17),VLOOKUP(D921,'17 лет'!$A$5:$B$78,2))))))))))))</f>
        <v>0</v>
      </c>
      <c r="F921" s="27"/>
      <c r="G921" s="16">
        <f>IF((C921&lt;=7),VLOOKUP(F921,'7 лет'!$C$5:$D$79,2),IF((C921=8),VLOOKUP(F921,'8 лет'!$C$5:$D$79,2),IF((C921=9),VLOOKUP(F921,'9 лет'!$C$5:$D$79,2),IF((C921=10),VLOOKUP(F921,'10 лет'!$C$5:$D$79,2),IF((C921=11),VLOOKUP(F921,'11 лет'!$C$5:$D$79,2),IF((C921=12),VLOOKUP(F921,'12 лет'!$C$5:$D$79,2),IF((C921=13),VLOOKUP(F921,'13 лет'!$C$5:$D$79,2),IF((C921=14),VLOOKUP(F921,'14 лет'!$C$5:$D$79,2),IF((C921=15),VLOOKUP(F921,'15 лет'!$C$5:$D$79,2),IF((C921=16),VLOOKUP(F921,'16 лет'!$C$5:$D$79,2),IF((C921=17),VLOOKUP(F921,'17 лет'!$C$5:$D$79,2))))))))))))</f>
        <v>0</v>
      </c>
      <c r="H921" s="27"/>
      <c r="I921" s="16">
        <f>IF((C921&lt;=7),VLOOKUP(H921,'7 лет'!$E$5:$F$79,2),IF((C921=8),VLOOKUP(H921,'8 лет'!$E$5:$F$79,2),IF((C921=9),VLOOKUP(H921,'9 лет'!$E$5:$F$79,2),IF((C921=10),VLOOKUP(H921,'10 лет'!$E$5:$F$79,2),IF((C921=11),VLOOKUP(H921,'11 лет'!$E$5:$F$79,2),IF((C921=12),VLOOKUP(H921,'12 лет'!$E$5:$F$79,2),IF((C921=13),VLOOKUP(H921,'13 лет'!$E$5:$F$79,2),IF((C921=14),VLOOKUP(H921,'14 лет'!$E$5:$F$79,2),IF((C921=15),VLOOKUP(H921,'15 лет'!$E$5:$F$79,2),IF((C921=16),VLOOKUP(H921,'16 лет'!$E$5:$F$79,2),IF((C921=17),VLOOKUP(H921,'17 лет'!$E$5:$F$79,2))))))))))))</f>
        <v>0</v>
      </c>
      <c r="J921" s="27"/>
      <c r="K921" s="16">
        <f>IF((C921&lt;=7),VLOOKUP(J921,'7 лет'!$G$5:$H$79,2),IF((C921=8),VLOOKUP(J921,'8 лет'!$G$5:$H$79,2),IF((C921=9),VLOOKUP(J921,'9 лет'!$G$5:$H$79,2),IF((C921=10),VLOOKUP(J921,'10 лет'!$G$5:$H$79,2),IF((C921=11),VLOOKUP(J921,'11 лет'!$G$5:$H$79,2),IF((C921=12),VLOOKUP(J921,'12 лет'!$G$5:$H$79,2),IF((C921=13),VLOOKUP(J921,'13 лет'!$G$5:$H$79,2),IF((C921=14),VLOOKUP(J921,'14 лет'!$G$5:$H$79,2),IF(C921&gt;=15,"0")))))))))</f>
        <v>0</v>
      </c>
      <c r="L921" s="27"/>
      <c r="M921" s="16" t="str">
        <f>IF((C921=12),VLOOKUP(L921,'12 лет'!$I$5:$J$81,2),IF((C921=13),VLOOKUP(L921,'13 лет'!$I$5:$J$81,2),IF((C921=14),VLOOKUP(L921,'14 лет'!$I$5:$J$80,2),IF((C921=15),VLOOKUP(L921,'15 лет'!$G$5:$H$82,2),IF((C921=16),VLOOKUP(L921,'16 лет'!$G$5:$H$81,2),IF((C921=17),VLOOKUP(L921,'17 лет'!$G$5:$H$81,2),IF(C921&lt;12,"0")))))))</f>
        <v>0</v>
      </c>
      <c r="N921" s="27"/>
      <c r="O921" s="16" t="str">
        <f>IF((C921=15),VLOOKUP(N921,'15 лет'!$I$5:$J$100,2),IF((C921=16),VLOOKUP(N921,'16 лет'!$I$5:$J$94,2),IF((C921=17),VLOOKUP(N921,'17 лет'!$I$5:$J$97,2),IF(C921&lt;15,"0"))))</f>
        <v>0</v>
      </c>
      <c r="P921" s="11"/>
      <c r="Q921" s="16">
        <f>IF((C921&lt;=7),VLOOKUP(P921,'7 лет'!$I$5:$J$79,2),IF((C921=8),VLOOKUP(P921,'8 лет'!$I$5:$J$79,2),IF((C921=9),VLOOKUP(P921,'9 лет'!$I$5:$J$79,2),IF((C921=10),VLOOKUP(P921,'10 лет'!$I$5:$J$79,2),IF((C921=11),VLOOKUP(P921,'11 лет'!$I$5:$J$79,2),IF((C921=12),VLOOKUP(P921,'12 лет'!$K$5:$L$79,2),IF((C921=13),VLOOKUP(P921,'13 лет'!$K$5:$L$79,2),IF((C921=14),VLOOKUP(P921,'14 лет'!$K$5:$L$79,2),IF((C921=15),VLOOKUP(P921,'15 лет'!$K$5:$L$79,2),IF((C921=16),VLOOKUP(P921,'16 лет'!$K$5:$L$79,2),IF((C921=17),VLOOKUP(P921,'17 лет'!$K$5:$L$79,2),)))))))))))</f>
        <v>50</v>
      </c>
      <c r="R921" s="27"/>
      <c r="S921" s="16">
        <f>IF((C921&lt;=7),VLOOKUP(R921,'7 лет'!$K$5:$L$79,2),IF((C921=8),VLOOKUP(R921,'8 лет'!$K$5:$L$79,2),IF((C921=9),VLOOKUP(R921,'9 лет'!$K$5:$L$79,2),IF((C921=10),VLOOKUP(R921,'10 лет'!$K$5:$L$79,2),IF((C921=11),VLOOKUP(R921,'11 лет'!$K$5:$L$79,2),IF((C921=12),VLOOKUP(R921,'12 лет'!$M$5:$N$79,2),IF((C921=13),VLOOKUP(R921,'13 лет'!$M$5:$N$79,2),IF((C921=14),VLOOKUP(R921,'14 лет'!$M$5:$N$79,2),IF((C921=15),VLOOKUP(R921,'15 лет'!$M$5:$N$79,2),IF((C921=16),VLOOKUP(R921,'16 лет'!$M$5:$N$79,2),IF((C921=17),VLOOKUP(R921,'17 лет'!$M$5:$N$79,2))))))))))))</f>
        <v>0</v>
      </c>
      <c r="T921" s="32">
        <f>SUM(E921+G921+I921+K921+M921+O921+Q921+S921)</f>
        <v>50</v>
      </c>
      <c r="U921" s="4">
        <f>'Личное первенство юноши'!U90</f>
        <v>28</v>
      </c>
      <c r="V921" s="109"/>
      <c r="W921" s="99"/>
      <c r="X921" t="str">
        <f>P914</f>
        <v>Субъект РФ 26</v>
      </c>
    </row>
    <row r="922" spans="1:24" ht="18.75">
      <c r="A922" s="111"/>
      <c r="B922" s="112"/>
      <c r="C922" s="112"/>
      <c r="D922" s="112"/>
      <c r="E922" s="112"/>
      <c r="F922" s="112"/>
      <c r="G922" s="112"/>
      <c r="H922" s="112"/>
      <c r="I922" s="112"/>
      <c r="J922" s="112"/>
      <c r="K922" s="112"/>
      <c r="L922" s="112"/>
      <c r="M922" s="112"/>
      <c r="N922" s="112"/>
      <c r="O922" s="112"/>
      <c r="P922" s="115" t="s">
        <v>285</v>
      </c>
      <c r="Q922" s="115"/>
      <c r="R922" s="115"/>
      <c r="S922" s="116"/>
      <c r="T922" s="113">
        <f ca="1">SUMPRODUCT(LARGE($T$919:$T$921,ROW(INDIRECT("T1:T"&amp;Z17))))</f>
        <v>100</v>
      </c>
      <c r="U922" s="114"/>
      <c r="V922" s="109"/>
      <c r="W922" s="99"/>
    </row>
    <row r="923" spans="1:24" ht="24.75" customHeight="1">
      <c r="A923" s="123" t="s">
        <v>180</v>
      </c>
      <c r="B923" s="124"/>
      <c r="C923" s="124"/>
      <c r="D923" s="124"/>
      <c r="E923" s="124"/>
      <c r="F923" s="124"/>
      <c r="G923" s="124"/>
      <c r="H923" s="124"/>
      <c r="I923" s="124"/>
      <c r="J923" s="124"/>
      <c r="K923" s="124"/>
      <c r="L923" s="124"/>
      <c r="M923" s="124"/>
      <c r="N923" s="124"/>
      <c r="O923" s="124"/>
      <c r="P923" s="124"/>
      <c r="Q923" s="124"/>
      <c r="R923" s="124"/>
      <c r="S923" s="124"/>
      <c r="T923" s="124"/>
      <c r="U923" s="125"/>
      <c r="V923" s="109"/>
      <c r="W923" s="99"/>
    </row>
    <row r="924" spans="1:24" ht="18.75">
      <c r="A924" s="27">
        <v>1</v>
      </c>
      <c r="B924" s="78"/>
      <c r="C924" s="27"/>
      <c r="D924" s="27"/>
      <c r="E924" s="16">
        <f>IF((C924&lt;=7),VLOOKUP(D924,'7 лет'!$M$5:$N$78,2),IF((C924=8),VLOOKUP(D924,'8 лет'!$M$5:$N$78,2),IF((C924=9),VLOOKUP(D924,'9 лет'!$M$5:$N$78,2),IF((C924=10),VLOOKUP(D924,'10 лет'!$M$5:$N$78,2),IF((C924=11),VLOOKUP(D924,'11 лет'!$M$5:$N$78,2),IF((C924=12),VLOOKUP(D924,'12 лет'!$O$5:$P$78,2),IF((C924=13),VLOOKUP(D924,'13 лет'!$O$5:$P$78,2),IF((C924=14),VLOOKUP(D924,'14 лет'!$O$5:$P$78,2),IF((C924=15),VLOOKUP(D924,'15 лет'!$O$5:$P$78,2),IF((C924=16),VLOOKUP(D924,'16 лет'!$O$5:$P$78,2),IF((C924=17),VLOOKUP(D924,'17 лет'!$O$5:$P$78,2))))))))))))</f>
        <v>0</v>
      </c>
      <c r="F924" s="27"/>
      <c r="G924" s="16">
        <f>IF((C924&lt;=7),VLOOKUP(F924,'7 лет'!$O$5:$P$79,2),IF((C924=8),VLOOKUP(F924,'8 лет'!$O$5:$P$79,2),IF((C924=9),VLOOKUP(F924,'9 лет'!$O$5:$P$79,2),IF((C924=10),VLOOKUP(F924,'10 лет'!$O$5:$P$79,2),IF((C924=11),VLOOKUP(F924,'11 лет'!$O$5:$P$79,2),IF((C924=12),VLOOKUP(F924,'12 лет'!$Q$5:$R$79,2),IF((C924=13),VLOOKUP(F924,'13 лет'!$Q$5:$R$79,2),IF((C924=14),VLOOKUP(F924,'14 лет'!$Q$5:$R$79,2),IF((C924=15),VLOOKUP(F924,'15 лет'!$Q$5:$R$79,2),IF((C924=16),VLOOKUP(F924,'16 лет'!$Q$5:$R$79,2),IF((C924=17),VLOOKUP(F924,'17 лет'!$Q$5:$R$79,2))))))))))))</f>
        <v>0</v>
      </c>
      <c r="H924" s="27"/>
      <c r="I924" s="16">
        <f>IF((C924&lt;=7),VLOOKUP(H924,'7 лет'!$Q$5:$R$79,2),IF((C924=8),VLOOKUP(H924,'8 лет'!$Q$5:$R$79,2),IF((C924=9),VLOOKUP(H924,'9 лет'!$Q$5:$R$79,2),IF((C924=10),VLOOKUP(H924,'10 лет'!$Q$5:$R$79,2),IF((C924=11),VLOOKUP(H924,'11 лет'!$Q$5:$R$79,2),IF((C924=12),VLOOKUP(H924,'12 лет'!$S$5:$T$79,2),IF((C924=13),VLOOKUP(H924,'13 лет'!$S$5:$T$79,2),IF((C924=14),VLOOKUP(H924,'14 лет'!$S$5:$T$79,2),IF((C924=15),VLOOKUP(H924,'15 лет'!$S$5:$T$79,2),IF((C924=16),VLOOKUP(H924,'16 лет'!$S$5:$T$79,2),IF((C924=17),VLOOKUP(H924,'17 лет'!$S$5:$T$79,2))))))))))))</f>
        <v>0</v>
      </c>
      <c r="J924" s="27"/>
      <c r="K924" s="16">
        <f>IF((C924&lt;=7),VLOOKUP(J924,'7 лет'!$S$5:$T$79,2),IF((C924=8),VLOOKUP(J924,'8 лет'!$S$5:$T$79,2),IF((C924=9),VLOOKUP(J924,'9 лет'!$S$5:$T$79,2),IF((C924=10),VLOOKUP(J924,'10 лет'!$S$5:$T$79,2),IF((C924=11),VLOOKUP(J924,'11 лет'!$S$5:$T$79,2),IF((C924=12),VLOOKUP(J924,'12 лет'!$U$5:$V$79,2),IF((C924=13),VLOOKUP(J924,'13 лет'!$U$5:$V$79,2),IF((C924=14),VLOOKUP(J924,'14 лет'!$U$5:$V$79,2),IF(C924&gt;=15,"0")))))))))</f>
        <v>0</v>
      </c>
      <c r="L924" s="27"/>
      <c r="M924" s="16" t="str">
        <f>IF((C924=12),VLOOKUP(L924,'12 лет'!$W$5:$X$85,2),IF((C924=13),VLOOKUP(L924,'13 лет'!$W$5:$X$84,2),IF((C924=14),VLOOKUP(L924,'14 лет'!$W$5:$X$82,2),IF((C924=15),VLOOKUP(L924,'15 лет'!$U$5:$V$82,2),IF((C924=16),VLOOKUP(L924,'16 лет'!$U$5:$V$78,2),IF((C924=17),VLOOKUP(L924,'17 лет'!$U$5:$V$78,2),IF(C924&lt;12,"0")))))))</f>
        <v>0</v>
      </c>
      <c r="N924" s="27"/>
      <c r="O924" s="16" t="str">
        <f>IF((C924=15),VLOOKUP(N924,'15 лет'!$W$5:$X$115,2),IF((C924=16),VLOOKUP(N924,'16 лет'!$W$5:$X$113,2),IF((C924=17),VLOOKUP(N924,'17 лет'!$W$5:$X$113,2),IF(C924&lt;15,"0"))))</f>
        <v>0</v>
      </c>
      <c r="P924" s="11"/>
      <c r="Q924" s="16">
        <f>IF((C924&lt;=7),VLOOKUP(P924,'7 лет'!$U$5:$V$79,2),IF((C924=8),VLOOKUP(P924,'8 лет'!$U$5:$V$79,2),IF((C924=9),VLOOKUP(P924,'9 лет'!$U$5:$V$79,2),IF((C924=10),VLOOKUP(P924,'10 лет'!$U$5:$V$79,2),IF((C924=11),VLOOKUP(P924,'11 лет'!$U$5:$V$79,2),IF((C924=12),VLOOKUP(P924,'12 лет'!$Y$5:$Z$79,2),IF((C924=13),VLOOKUP(P924,'13 лет'!$Y$5:$Z$79,2),IF((C924=14),VLOOKUP(P924,'14 лет'!$Y$5:$Z$79,2),IF((C924=15),VLOOKUP(P924,'15 лет'!$Y$5:$Z$79,2),IF((C924=16),VLOOKUP(P924,'16 лет'!$Y$5:$Z$79,2),IF((C924=17),VLOOKUP(P924,'17 лет'!$Y$5:$Z$79,2))))))))))))</f>
        <v>35</v>
      </c>
      <c r="R924" s="27"/>
      <c r="S924" s="16">
        <f>IF((C924&lt;=7),VLOOKUP(R924,'7 лет'!$W$5:$X$79,2),IF((C924=8),VLOOKUP(R924,'8 лет'!$W$5:$X$79,2),IF((C924=9),VLOOKUP(R924,'9 лет'!$W$5:$X$79,2),IF((C924=10),VLOOKUP(R924,'10 лет'!$W$5:$X$79,2),IF((C924=11),VLOOKUP(R924,'11 лет'!$W$5:$X$79,2),IF((C924=12),VLOOKUP(R924,'12 лет'!$AA$5:$AB$79,2),IF((C924=13),VLOOKUP(R924,'13 лет'!$AA$5:$AB$79,2),IF((C924=14),VLOOKUP(R924,'14 лет'!$AA$5:$AB$79,2),IF((C924=15),VLOOKUP(R924,'15 лет'!$AA$5:$AB$79,2),IF((C924=16),VLOOKUP(R924,'16 лет'!$AA$5:$AB$79,2),IF((C924=17),VLOOKUP(R924,'17 лет'!$AA$5:$AB$79,2))))))))))))</f>
        <v>0</v>
      </c>
      <c r="T924" s="33">
        <f>SUM(E924+G924+I924+K924+M924+O924+Q924+S924)</f>
        <v>35</v>
      </c>
      <c r="U924" s="4">
        <f>'Личное первенство девушки'!U88</f>
        <v>28</v>
      </c>
      <c r="V924" s="109"/>
      <c r="W924" s="99"/>
      <c r="X924" t="str">
        <f>P914</f>
        <v>Субъект РФ 26</v>
      </c>
    </row>
    <row r="925" spans="1:24" ht="18.75">
      <c r="A925" s="27">
        <v>2</v>
      </c>
      <c r="B925" s="78"/>
      <c r="C925" s="27"/>
      <c r="D925" s="27"/>
      <c r="E925" s="16">
        <f>IF((C925&lt;=7),VLOOKUP(D925,'7 лет'!$M$5:$N$78,2),IF((C925=8),VLOOKUP(D925,'8 лет'!$M$5:$N$78,2),IF((C925=9),VLOOKUP(D925,'9 лет'!$M$5:$N$78,2),IF((C925=10),VLOOKUP(D925,'10 лет'!$M$5:$N$78,2),IF((C925=11),VLOOKUP(D925,'11 лет'!$M$5:$N$78,2),IF((C925=12),VLOOKUP(D925,'12 лет'!$O$5:$P$78,2),IF((C925=13),VLOOKUP(D925,'13 лет'!$O$5:$P$78,2),IF((C925=14),VLOOKUP(D925,'14 лет'!$O$5:$P$78,2),IF((C925=15),VLOOKUP(D925,'15 лет'!$O$5:$P$78,2),IF((C925=16),VLOOKUP(D925,'16 лет'!$O$5:$P$78,2),IF((C925=17),VLOOKUP(D925,'17 лет'!$O$5:$P$78,2))))))))))))</f>
        <v>0</v>
      </c>
      <c r="F925" s="27"/>
      <c r="G925" s="16">
        <f>IF((C925&lt;=7),VLOOKUP(F925,'7 лет'!$O$5:$P$79,2),IF((C925=8),VLOOKUP(F925,'8 лет'!$O$5:$P$79,2),IF((C925=9),VLOOKUP(F925,'9 лет'!$O$5:$P$79,2),IF((C925=10),VLOOKUP(F925,'10 лет'!$O$5:$P$79,2),IF((C925=11),VLOOKUP(F925,'11 лет'!$O$5:$P$79,2),IF((C925=12),VLOOKUP(F925,'12 лет'!$Q$5:$R$79,2),IF((C925=13),VLOOKUP(F925,'13 лет'!$Q$5:$R$79,2),IF((C925=14),VLOOKUP(F925,'14 лет'!$Q$5:$R$79,2),IF((C925=15),VLOOKUP(F925,'15 лет'!$Q$5:$R$79,2),IF((C925=16),VLOOKUP(F925,'16 лет'!$Q$5:$R$79,2),IF((C925=17),VLOOKUP(F925,'17 лет'!$Q$5:$R$79,2))))))))))))</f>
        <v>0</v>
      </c>
      <c r="H925" s="27"/>
      <c r="I925" s="16">
        <f>IF((C925&lt;=7),VLOOKUP(H925,'7 лет'!$Q$5:$R$79,2),IF((C925=8),VLOOKUP(H925,'8 лет'!$Q$5:$R$79,2),IF((C925=9),VLOOKUP(H925,'9 лет'!$Q$5:$R$79,2),IF((C925=10),VLOOKUP(H925,'10 лет'!$Q$5:$R$79,2),IF((C925=11),VLOOKUP(H925,'11 лет'!$Q$5:$R$79,2),IF((C925=12),VLOOKUP(H925,'12 лет'!$S$5:$T$79,2),IF((C925=13),VLOOKUP(H925,'13 лет'!$S$5:$T$79,2),IF((C925=14),VLOOKUP(H925,'14 лет'!$S$5:$T$79,2),IF((C925=15),VLOOKUP(H925,'15 лет'!$S$5:$T$79,2),IF((C925=16),VLOOKUP(H925,'16 лет'!$S$5:$T$79,2),IF((C925=17),VLOOKUP(H925,'17 лет'!$S$5:$T$79,2))))))))))))</f>
        <v>0</v>
      </c>
      <c r="J925" s="27"/>
      <c r="K925" s="16">
        <f>IF((C925&lt;=7),VLOOKUP(J925,'7 лет'!$S$5:$T$79,2),IF((C925=8),VLOOKUP(J925,'8 лет'!$S$5:$T$79,2),IF((C925=9),VLOOKUP(J925,'9 лет'!$S$5:$T$79,2),IF((C925=10),VLOOKUP(J925,'10 лет'!$S$5:$T$79,2),IF((C925=11),VLOOKUP(J925,'11 лет'!$S$5:$T$79,2),IF((C925=12),VLOOKUP(J925,'12 лет'!$U$5:$V$79,2),IF((C925=13),VLOOKUP(J925,'13 лет'!$U$5:$V$79,2),IF((C925=14),VLOOKUP(J925,'14 лет'!$U$5:$V$79,2),IF(C925&gt;=15,"0")))))))))</f>
        <v>0</v>
      </c>
      <c r="L925" s="27"/>
      <c r="M925" s="16" t="str">
        <f>IF((C925=12),VLOOKUP(L925,'12 лет'!$W$5:$X$85,2),IF((C925=13),VLOOKUP(L925,'13 лет'!$W$5:$X$84,2),IF((C925=14),VLOOKUP(L925,'14 лет'!$W$5:$X$82,2),IF((C925=15),VLOOKUP(L925,'15 лет'!$U$5:$V$82,2),IF((C925=16),VLOOKUP(L925,'16 лет'!$U$5:$V$78,2),IF((C925=17),VLOOKUP(L925,'17 лет'!$U$5:$V$78,2),IF(C925&lt;12,"0")))))))</f>
        <v>0</v>
      </c>
      <c r="N925" s="27"/>
      <c r="O925" s="16" t="str">
        <f>IF((C925=15),VLOOKUP(N925,'15 лет'!$W$5:$X$115,2),IF((C925=16),VLOOKUP(N925,'16 лет'!$W$5:$X$113,2),IF((C925=17),VLOOKUP(N925,'17 лет'!$W$5:$X$113,2),IF(C925&lt;15,"0"))))</f>
        <v>0</v>
      </c>
      <c r="P925" s="11"/>
      <c r="Q925" s="16">
        <f>IF((C925&lt;=7),VLOOKUP(P925,'7 лет'!$U$5:$V$79,2),IF((C925=8),VLOOKUP(P925,'8 лет'!$U$5:$V$79,2),IF((C925=9),VLOOKUP(P925,'9 лет'!$U$5:$V$79,2),IF((C925=10),VLOOKUP(P925,'10 лет'!$U$5:$V$79,2),IF((C925=11),VLOOKUP(P925,'11 лет'!$U$5:$V$79,2),IF((C925=12),VLOOKUP(P925,'12 лет'!$Y$5:$Z$79,2),IF((C925=13),VLOOKUP(P925,'13 лет'!$Y$5:$Z$79,2),IF((C925=14),VLOOKUP(P925,'14 лет'!$Y$5:$Z$79,2),IF((C925=15),VLOOKUP(P925,'15 лет'!$Y$5:$Z$79,2),IF((C925=16),VLOOKUP(P925,'16 лет'!$Y$5:$Z$79,2),IF((C925=17),VLOOKUP(P925,'17 лет'!$Y$5:$Z$79,2))))))))))))</f>
        <v>35</v>
      </c>
      <c r="R925" s="27"/>
      <c r="S925" s="16">
        <f>IF((C925&lt;=7),VLOOKUP(R925,'7 лет'!$W$5:$X$79,2),IF((C925=8),VLOOKUP(R925,'8 лет'!$W$5:$X$79,2),IF((C925=9),VLOOKUP(R925,'9 лет'!$W$5:$X$79,2),IF((C925=10),VLOOKUP(R925,'10 лет'!$W$5:$X$79,2),IF((C925=11),VLOOKUP(R925,'11 лет'!$W$5:$X$79,2),IF((C925=12),VLOOKUP(R925,'12 лет'!$AA$5:$AB$79,2),IF((C925=13),VLOOKUP(R925,'13 лет'!$AA$5:$AB$79,2),IF((C925=14),VLOOKUP(R925,'14 лет'!$AA$5:$AB$79,2),IF((C925=15),VLOOKUP(R925,'15 лет'!$AA$5:$AB$79,2),IF((C925=16),VLOOKUP(R925,'16 лет'!$AA$5:$AB$79,2),IF((C925=17),VLOOKUP(R925,'17 лет'!$AA$5:$AB$79,2))))))))))))</f>
        <v>0</v>
      </c>
      <c r="T925" s="33">
        <f>SUM(E925+G925+I925+K925+M925+O925+Q925+S925)</f>
        <v>35</v>
      </c>
      <c r="U925" s="4">
        <f>'Личное первенство девушки'!U89</f>
        <v>28</v>
      </c>
      <c r="V925" s="109"/>
      <c r="W925" s="99"/>
      <c r="X925" t="str">
        <f>P914</f>
        <v>Субъект РФ 26</v>
      </c>
    </row>
    <row r="926" spans="1:24" ht="18.75">
      <c r="A926" s="27">
        <v>3</v>
      </c>
      <c r="B926" s="78"/>
      <c r="C926" s="27"/>
      <c r="D926" s="27"/>
      <c r="E926" s="16">
        <f>IF((C926&lt;=7),VLOOKUP(D926,'7 лет'!$M$5:$N$78,2),IF((C926=8),VLOOKUP(D926,'8 лет'!$M$5:$N$78,2),IF((C926=9),VLOOKUP(D926,'9 лет'!$M$5:$N$78,2),IF((C926=10),VLOOKUP(D926,'10 лет'!$M$5:$N$78,2),IF((C926=11),VLOOKUP(D926,'11 лет'!$M$5:$N$78,2),IF((C926=12),VLOOKUP(D926,'12 лет'!$O$5:$P$78,2),IF((C926=13),VLOOKUP(D926,'13 лет'!$O$5:$P$78,2),IF((C926=14),VLOOKUP(D926,'14 лет'!$O$5:$P$78,2),IF((C926=15),VLOOKUP(D926,'15 лет'!$O$5:$P$78,2),IF((C926=16),VLOOKUP(D926,'16 лет'!$O$5:$P$78,2),IF((C926=17),VLOOKUP(D926,'17 лет'!$O$5:$P$78,2))))))))))))</f>
        <v>0</v>
      </c>
      <c r="F926" s="27"/>
      <c r="G926" s="16">
        <f>IF((C926&lt;=7),VLOOKUP(F926,'7 лет'!$O$5:$P$79,2),IF((C926=8),VLOOKUP(F926,'8 лет'!$O$5:$P$79,2),IF((C926=9),VLOOKUP(F926,'9 лет'!$O$5:$P$79,2),IF((C926=10),VLOOKUP(F926,'10 лет'!$O$5:$P$79,2),IF((C926=11),VLOOKUP(F926,'11 лет'!$O$5:$P$79,2),IF((C926=12),VLOOKUP(F926,'12 лет'!$Q$5:$R$79,2),IF((C926=13),VLOOKUP(F926,'13 лет'!$Q$5:$R$79,2),IF((C926=14),VLOOKUP(F926,'14 лет'!$Q$5:$R$79,2),IF((C926=15),VLOOKUP(F926,'15 лет'!$Q$5:$R$79,2),IF((C926=16),VLOOKUP(F926,'16 лет'!$Q$5:$R$79,2),IF((C926=17),VLOOKUP(F926,'17 лет'!$Q$5:$R$79,2))))))))))))</f>
        <v>0</v>
      </c>
      <c r="H926" s="27"/>
      <c r="I926" s="16">
        <f>IF((C926&lt;=7),VLOOKUP(H926,'7 лет'!$Q$5:$R$79,2),IF((C926=8),VLOOKUP(H926,'8 лет'!$Q$5:$R$79,2),IF((C926=9),VLOOKUP(H926,'9 лет'!$Q$5:$R$79,2),IF((C926=10),VLOOKUP(H926,'10 лет'!$Q$5:$R$79,2),IF((C926=11),VLOOKUP(H926,'11 лет'!$Q$5:$R$79,2),IF((C926=12),VLOOKUP(H926,'12 лет'!$S$5:$T$79,2),IF((C926=13),VLOOKUP(H926,'13 лет'!$S$5:$T$79,2),IF((C926=14),VLOOKUP(H926,'14 лет'!$S$5:$T$79,2),IF((C926=15),VLOOKUP(H926,'15 лет'!$S$5:$T$79,2),IF((C926=16),VLOOKUP(H926,'16 лет'!$S$5:$T$79,2),IF((C926=17),VLOOKUP(H926,'17 лет'!$S$5:$T$79,2))))))))))))</f>
        <v>0</v>
      </c>
      <c r="J926" s="27"/>
      <c r="K926" s="16">
        <f>IF((C926&lt;=7),VLOOKUP(J926,'7 лет'!$S$5:$T$79,2),IF((C926=8),VLOOKUP(J926,'8 лет'!$S$5:$T$79,2),IF((C926=9),VLOOKUP(J926,'9 лет'!$S$5:$T$79,2),IF((C926=10),VLOOKUP(J926,'10 лет'!$S$5:$T$79,2),IF((C926=11),VLOOKUP(J926,'11 лет'!$S$5:$T$79,2),IF((C926=12),VLOOKUP(J926,'12 лет'!$U$5:$V$79,2),IF((C926=13),VLOOKUP(J926,'13 лет'!$U$5:$V$79,2),IF((C926=14),VLOOKUP(J926,'14 лет'!$U$5:$V$79,2),IF(C926&gt;=15,"0")))))))))</f>
        <v>0</v>
      </c>
      <c r="L926" s="27"/>
      <c r="M926" s="16" t="str">
        <f>IF((C926=12),VLOOKUP(L926,'12 лет'!$W$5:$X$85,2),IF((C926=13),VLOOKUP(L926,'13 лет'!$W$5:$X$84,2),IF((C926=14),VLOOKUP(L926,'14 лет'!$W$5:$X$82,2),IF((C926=15),VLOOKUP(L926,'15 лет'!$U$5:$V$82,2),IF((C926=16),VLOOKUP(L926,'16 лет'!$U$5:$V$78,2),IF((C926=17),VLOOKUP(L926,'17 лет'!$U$5:$V$78,2),IF(C926&lt;12,"0")))))))</f>
        <v>0</v>
      </c>
      <c r="N926" s="27"/>
      <c r="O926" s="16" t="str">
        <f>IF((C926=15),VLOOKUP(N926,'15 лет'!$W$5:$X$115,2),IF((C926=16),VLOOKUP(N926,'16 лет'!$W$5:$X$113,2),IF((C926=17),VLOOKUP(N926,'17 лет'!$W$5:$X$113,2),IF(C926&lt;15,"0"))))</f>
        <v>0</v>
      </c>
      <c r="P926" s="11"/>
      <c r="Q926" s="16">
        <f>IF((C926&lt;=7),VLOOKUP(P926,'7 лет'!$U$5:$V$79,2),IF((C926=8),VLOOKUP(P926,'8 лет'!$U$5:$V$79,2),IF((C926=9),VLOOKUP(P926,'9 лет'!$U$5:$V$79,2),IF((C926=10),VLOOKUP(P926,'10 лет'!$U$5:$V$79,2),IF((C926=11),VLOOKUP(P926,'11 лет'!$U$5:$V$79,2),IF((C926=12),VLOOKUP(P926,'12 лет'!$Y$5:$Z$79,2),IF((C926=13),VLOOKUP(P926,'13 лет'!$Y$5:$Z$79,2),IF((C926=14),VLOOKUP(P926,'14 лет'!$Y$5:$Z$79,2),IF((C926=15),VLOOKUP(P926,'15 лет'!$Y$5:$Z$79,2),IF((C926=16),VLOOKUP(P926,'16 лет'!$Y$5:$Z$79,2),IF((C926=17),VLOOKUP(P926,'17 лет'!$Y$5:$Z$79,2))))))))))))</f>
        <v>35</v>
      </c>
      <c r="R926" s="27"/>
      <c r="S926" s="16">
        <f>IF((C926&lt;=7),VLOOKUP(R926,'7 лет'!$W$5:$X$79,2),IF((C926=8),VLOOKUP(R926,'8 лет'!$W$5:$X$79,2),IF((C926=9),VLOOKUP(R926,'9 лет'!$W$5:$X$79,2),IF((C926=10),VLOOKUP(R926,'10 лет'!$W$5:$X$79,2),IF((C926=11),VLOOKUP(R926,'11 лет'!$W$5:$X$79,2),IF((C926=12),VLOOKUP(R926,'12 лет'!$AA$5:$AB$79,2),IF((C926=13),VLOOKUP(R926,'13 лет'!$AA$5:$AB$79,2),IF((C926=14),VLOOKUP(R926,'14 лет'!$AA$5:$AB$79,2),IF((C926=15),VLOOKUP(R926,'15 лет'!$AA$5:$AB$79,2),IF((C926=16),VLOOKUP(R926,'16 лет'!$AA$5:$AB$79,2),IF((C926=17),VLOOKUP(R926,'17 лет'!$AA$5:$AB$79,2))))))))))))</f>
        <v>0</v>
      </c>
      <c r="T926" s="33">
        <f>SUM(E926+G926+I926+K926+M926+O926+Q926+S926)</f>
        <v>35</v>
      </c>
      <c r="U926" s="4">
        <f>'Личное первенство девушки'!U90</f>
        <v>28</v>
      </c>
      <c r="V926" s="109"/>
      <c r="W926" s="99"/>
      <c r="X926" t="str">
        <f>P914</f>
        <v>Субъект РФ 26</v>
      </c>
    </row>
    <row r="927" spans="1:24" ht="18.75">
      <c r="A927" s="111"/>
      <c r="B927" s="112"/>
      <c r="C927" s="112"/>
      <c r="D927" s="112"/>
      <c r="E927" s="112"/>
      <c r="F927" s="112"/>
      <c r="G927" s="112"/>
      <c r="H927" s="112"/>
      <c r="I927" s="112"/>
      <c r="J927" s="112"/>
      <c r="K927" s="112"/>
      <c r="L927" s="112"/>
      <c r="M927" s="112"/>
      <c r="N927" s="112"/>
      <c r="O927" s="112"/>
      <c r="P927" s="115" t="s">
        <v>286</v>
      </c>
      <c r="Q927" s="115"/>
      <c r="R927" s="115"/>
      <c r="S927" s="116"/>
      <c r="T927" s="113">
        <f ca="1">SUMPRODUCT(LARGE($T$924:$T$926,ROW(INDIRECT("T1:T"&amp;Z17))))</f>
        <v>70</v>
      </c>
      <c r="U927" s="114"/>
      <c r="V927" s="109"/>
      <c r="W927" s="99"/>
    </row>
    <row r="928" spans="1:24" ht="30" customHeight="1">
      <c r="A928" s="119"/>
      <c r="B928" s="120"/>
      <c r="C928" s="120"/>
      <c r="D928" s="120"/>
      <c r="E928" s="120"/>
      <c r="F928" s="120"/>
      <c r="G928" s="120"/>
      <c r="H928" s="120"/>
      <c r="I928" s="120"/>
      <c r="J928" s="120"/>
      <c r="K928" s="120"/>
      <c r="L928" s="120"/>
      <c r="M928" s="120"/>
      <c r="N928" s="120"/>
      <c r="O928" s="120"/>
      <c r="P928" s="118" t="s">
        <v>287</v>
      </c>
      <c r="Q928" s="118"/>
      <c r="R928" s="118"/>
      <c r="S928" s="118"/>
      <c r="T928" s="121">
        <f ca="1">SUM(T922+T927)</f>
        <v>170</v>
      </c>
      <c r="U928" s="122"/>
      <c r="V928" s="110"/>
      <c r="W928" s="100"/>
    </row>
    <row r="929" spans="1:23">
      <c r="A929" s="14"/>
      <c r="B929" s="14"/>
      <c r="C929" s="14"/>
      <c r="D929" s="14"/>
      <c r="E929" s="14"/>
      <c r="F929" s="14"/>
      <c r="G929" s="14"/>
      <c r="H929" s="14"/>
      <c r="I929" s="14"/>
      <c r="J929" s="14"/>
      <c r="K929" s="14"/>
      <c r="L929" s="14"/>
      <c r="M929" s="14"/>
      <c r="N929" s="14"/>
      <c r="O929" s="14"/>
      <c r="P929" s="14"/>
      <c r="Q929" s="14"/>
      <c r="R929" s="14"/>
      <c r="S929" s="14"/>
      <c r="T929" s="14"/>
    </row>
    <row r="930" spans="1:23">
      <c r="A930" s="15"/>
      <c r="C930" s="15"/>
      <c r="D930" s="15"/>
      <c r="E930" s="15"/>
      <c r="F930" s="15"/>
      <c r="G930" s="15"/>
      <c r="H930" s="15"/>
      <c r="I930" s="15"/>
      <c r="J930" s="15"/>
      <c r="K930" s="14"/>
      <c r="L930" s="14"/>
      <c r="M930" s="15"/>
      <c r="N930" s="15"/>
      <c r="O930" s="15"/>
      <c r="P930" s="15"/>
      <c r="Q930" s="15"/>
      <c r="R930" s="15"/>
      <c r="S930" s="15"/>
      <c r="T930" s="15"/>
    </row>
    <row r="931" spans="1:23">
      <c r="A931" s="15"/>
      <c r="C931" s="15"/>
      <c r="D931" s="15"/>
      <c r="E931" s="15"/>
      <c r="F931" s="15"/>
      <c r="G931" s="15"/>
      <c r="H931" s="15"/>
      <c r="I931" s="15"/>
      <c r="J931" s="15"/>
      <c r="K931" s="14"/>
      <c r="L931" s="14"/>
      <c r="M931" s="15"/>
      <c r="N931" s="15"/>
      <c r="O931" s="15"/>
      <c r="P931" s="15"/>
      <c r="Q931" s="15"/>
      <c r="R931" s="15"/>
      <c r="S931" s="15"/>
      <c r="T931" s="15"/>
    </row>
    <row r="932" spans="1:23" ht="16.5">
      <c r="A932" s="14"/>
      <c r="B932" s="79" t="s">
        <v>181</v>
      </c>
      <c r="C932" s="14"/>
      <c r="D932" s="14"/>
      <c r="E932" s="14"/>
      <c r="F932" s="14"/>
      <c r="G932" s="14"/>
      <c r="H932" s="14"/>
      <c r="I932" s="14"/>
      <c r="J932" s="14"/>
      <c r="K932" s="14"/>
      <c r="L932" s="14"/>
      <c r="M932" s="14"/>
      <c r="N932" s="14"/>
      <c r="O932" s="14"/>
      <c r="P932" s="14"/>
      <c r="Q932" s="14"/>
      <c r="R932" s="14"/>
      <c r="S932" s="14"/>
      <c r="T932" s="14"/>
    </row>
    <row r="933" spans="1:23">
      <c r="A933" s="14"/>
      <c r="B933" s="15"/>
      <c r="C933" s="15"/>
      <c r="D933" s="14"/>
      <c r="E933" s="14"/>
      <c r="F933" s="14"/>
      <c r="G933" s="14"/>
      <c r="H933" s="14"/>
      <c r="I933" s="14"/>
      <c r="J933" s="14"/>
      <c r="K933" s="14"/>
      <c r="L933" s="14"/>
      <c r="M933" s="14"/>
      <c r="N933" s="14"/>
      <c r="O933" s="14"/>
      <c r="P933" s="14"/>
      <c r="Q933" s="14"/>
      <c r="R933" s="14"/>
      <c r="S933" s="14"/>
      <c r="T933" s="14"/>
    </row>
    <row r="934" spans="1:23">
      <c r="A934" s="14"/>
      <c r="B934" s="14"/>
      <c r="C934" s="15"/>
      <c r="D934" s="14"/>
      <c r="E934" s="14"/>
      <c r="F934" s="14"/>
      <c r="G934" s="14"/>
      <c r="H934" s="14"/>
      <c r="I934" s="14"/>
      <c r="J934" s="14"/>
      <c r="K934" s="14"/>
      <c r="L934" s="14"/>
      <c r="M934" s="14"/>
      <c r="N934" s="14"/>
      <c r="O934" s="14"/>
      <c r="P934" s="14"/>
      <c r="Q934" s="14"/>
      <c r="R934" s="14"/>
      <c r="S934" s="14"/>
      <c r="T934" s="14"/>
    </row>
    <row r="935" spans="1:23" ht="16.5">
      <c r="A935" s="14"/>
      <c r="B935" s="79" t="s">
        <v>182</v>
      </c>
      <c r="C935" s="15"/>
      <c r="D935" s="14"/>
      <c r="E935" s="14"/>
      <c r="F935" s="14"/>
      <c r="G935" s="14"/>
      <c r="H935" s="14"/>
      <c r="I935" s="14"/>
      <c r="J935" s="14"/>
      <c r="K935" s="14"/>
      <c r="L935" s="14"/>
      <c r="M935" s="14"/>
      <c r="N935" s="14"/>
      <c r="O935" s="14"/>
      <c r="P935" s="14"/>
      <c r="Q935" s="14"/>
      <c r="R935" s="14"/>
      <c r="S935" s="14"/>
      <c r="T935" s="14"/>
    </row>
    <row r="937" spans="1:23" ht="18.75">
      <c r="A937" s="102" t="s">
        <v>991</v>
      </c>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row>
    <row r="938" spans="1:23" ht="18.75">
      <c r="A938" s="102" t="s">
        <v>990</v>
      </c>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row>
    <row r="940" spans="1:23" ht="15.75" customHeight="1">
      <c r="A940" s="103" t="s">
        <v>169</v>
      </c>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row>
    <row r="941" spans="1:23">
      <c r="A941" s="43"/>
      <c r="B941" s="43"/>
      <c r="C941" s="43"/>
      <c r="D941" s="43"/>
      <c r="E941" s="43"/>
      <c r="F941" s="43"/>
      <c r="G941" s="43"/>
      <c r="H941" s="43"/>
      <c r="I941" s="43"/>
      <c r="J941" s="43"/>
      <c r="K941" s="43"/>
      <c r="L941" s="43"/>
      <c r="M941" s="43"/>
      <c r="N941" s="43"/>
      <c r="O941" s="43"/>
      <c r="P941" s="43"/>
      <c r="Q941" s="43"/>
      <c r="R941" s="43"/>
      <c r="S941" s="43"/>
      <c r="T941" s="43"/>
      <c r="U941" s="43"/>
      <c r="V941" s="43"/>
      <c r="W941" s="43"/>
    </row>
    <row r="942" spans="1:23" ht="18.75" customHeight="1">
      <c r="A942" s="104" t="s">
        <v>1005</v>
      </c>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row>
    <row r="943" spans="1:23" ht="18.75" customHeight="1">
      <c r="A943" s="104" t="s">
        <v>989</v>
      </c>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row>
    <row r="944" spans="1:23" ht="18.75">
      <c r="A944" s="105" t="s">
        <v>1058</v>
      </c>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row>
    <row r="945" spans="1:24" ht="18.75">
      <c r="A945" s="50"/>
      <c r="B945" s="50"/>
      <c r="C945" s="50"/>
      <c r="D945" s="50"/>
      <c r="E945" s="50"/>
      <c r="F945" s="50"/>
      <c r="G945" s="50"/>
      <c r="H945" s="50"/>
      <c r="I945" s="50"/>
      <c r="J945" s="50"/>
      <c r="K945" s="50"/>
      <c r="L945" s="50"/>
      <c r="M945" s="50"/>
      <c r="N945" s="50"/>
      <c r="O945" s="50"/>
      <c r="P945" s="50"/>
      <c r="Q945" s="50"/>
      <c r="R945" s="50"/>
      <c r="S945" s="50"/>
      <c r="T945" s="50"/>
      <c r="U945" s="50"/>
      <c r="V945" s="50"/>
    </row>
    <row r="946" spans="1:24">
      <c r="A946" s="10"/>
      <c r="B946" s="10"/>
      <c r="C946" s="10"/>
      <c r="D946" s="10"/>
      <c r="E946" s="10"/>
      <c r="F946" s="10"/>
      <c r="G946" s="10"/>
      <c r="H946" s="10"/>
      <c r="I946" s="10"/>
      <c r="J946" s="10"/>
      <c r="K946" s="10"/>
      <c r="L946" s="10"/>
      <c r="M946" s="10"/>
      <c r="N946" s="10"/>
      <c r="O946" s="10"/>
      <c r="P946" s="10"/>
      <c r="Q946" s="10"/>
      <c r="R946" s="10"/>
      <c r="S946" s="10"/>
      <c r="T946" s="10"/>
    </row>
    <row r="947" spans="1:24" ht="18.75">
      <c r="A947" s="106" t="s">
        <v>992</v>
      </c>
      <c r="B947" s="106"/>
      <c r="C947" s="47"/>
      <c r="D947" s="47"/>
      <c r="E947" s="47"/>
      <c r="F947" s="47"/>
      <c r="G947" s="47"/>
      <c r="H947" s="47"/>
      <c r="I947" s="47"/>
      <c r="J947" s="47"/>
      <c r="K947" s="47"/>
      <c r="L947" s="47"/>
      <c r="M947" s="47"/>
      <c r="N947" s="47"/>
      <c r="O947" s="47"/>
      <c r="P947" s="47"/>
      <c r="Q947" s="47"/>
      <c r="R947" s="47"/>
      <c r="S947" s="47"/>
      <c r="T947" s="47"/>
    </row>
    <row r="948" spans="1:24" ht="18.75">
      <c r="A948" s="106" t="s">
        <v>993</v>
      </c>
      <c r="B948" s="106"/>
      <c r="C948" s="42"/>
      <c r="D948" s="42"/>
      <c r="E948" s="42"/>
      <c r="F948" s="42"/>
      <c r="G948" s="42"/>
      <c r="H948" s="42"/>
      <c r="I948" s="42"/>
      <c r="J948" s="42"/>
      <c r="K948" s="42"/>
      <c r="L948" s="42"/>
      <c r="M948" s="42"/>
      <c r="N948" s="42"/>
      <c r="O948" s="42"/>
      <c r="P948" s="42"/>
      <c r="Q948" s="42"/>
      <c r="R948" s="42"/>
      <c r="S948" s="42"/>
      <c r="T948" s="42"/>
    </row>
    <row r="949" spans="1:24" ht="18.75">
      <c r="A949" s="106"/>
      <c r="B949" s="106"/>
      <c r="D949" s="47"/>
      <c r="E949" s="47"/>
      <c r="F949" s="47"/>
      <c r="G949" s="47"/>
      <c r="H949" s="47"/>
      <c r="I949" s="47"/>
      <c r="J949" s="47"/>
      <c r="K949" s="47"/>
      <c r="L949" s="47"/>
      <c r="M949" s="47"/>
      <c r="N949" s="47"/>
      <c r="O949" s="47"/>
      <c r="P949" s="47"/>
      <c r="Q949" s="47"/>
      <c r="R949" s="47"/>
      <c r="S949" s="47"/>
      <c r="T949" s="47"/>
    </row>
    <row r="950" spans="1:24" ht="18.75">
      <c r="A950" s="107" t="s">
        <v>207</v>
      </c>
      <c r="B950" s="107"/>
      <c r="C950" s="107"/>
      <c r="D950" s="107"/>
      <c r="E950" s="107"/>
      <c r="F950" s="107"/>
      <c r="G950" s="107"/>
      <c r="H950" s="107"/>
      <c r="I950" s="107"/>
      <c r="J950" s="107"/>
      <c r="K950" s="107"/>
      <c r="L950" s="107"/>
      <c r="M950" s="107"/>
      <c r="N950" s="107"/>
      <c r="O950" s="107"/>
      <c r="P950" s="129" t="s">
        <v>311</v>
      </c>
      <c r="Q950" s="129"/>
      <c r="R950" s="129"/>
      <c r="S950" s="129"/>
      <c r="T950" s="129"/>
      <c r="U950" s="129"/>
      <c r="V950" s="129"/>
    </row>
    <row r="951" spans="1:24">
      <c r="A951" s="28"/>
      <c r="B951" s="28"/>
      <c r="C951" s="28"/>
      <c r="D951" s="28"/>
      <c r="E951" s="28"/>
      <c r="F951" s="28"/>
      <c r="G951" s="28"/>
      <c r="H951" s="28"/>
      <c r="I951" s="28"/>
      <c r="J951" s="28"/>
      <c r="K951" s="28"/>
      <c r="L951" s="28"/>
      <c r="M951" s="28"/>
      <c r="N951" s="28"/>
      <c r="O951" s="28"/>
      <c r="P951" s="28"/>
      <c r="Q951" s="28"/>
      <c r="R951" s="28"/>
      <c r="S951" s="28"/>
      <c r="T951" s="28"/>
    </row>
    <row r="952" spans="1:24" ht="24.75" customHeight="1">
      <c r="A952" s="117" t="s">
        <v>170</v>
      </c>
      <c r="B952" s="117"/>
      <c r="C952" s="117"/>
      <c r="D952" s="117"/>
      <c r="E952" s="117"/>
      <c r="F952" s="117"/>
      <c r="G952" s="117"/>
      <c r="H952" s="117"/>
      <c r="I952" s="117"/>
      <c r="J952" s="117"/>
      <c r="K952" s="117"/>
      <c r="L952" s="117"/>
      <c r="M952" s="117"/>
      <c r="N952" s="117"/>
      <c r="O952" s="117"/>
      <c r="P952" s="117"/>
      <c r="Q952" s="117"/>
      <c r="R952" s="117"/>
      <c r="S952" s="117"/>
      <c r="T952" s="126" t="s">
        <v>178</v>
      </c>
      <c r="U952" s="101" t="s">
        <v>284</v>
      </c>
      <c r="V952" s="101" t="s">
        <v>288</v>
      </c>
      <c r="W952" s="101" t="s">
        <v>1006</v>
      </c>
    </row>
    <row r="953" spans="1:24" ht="66.75" customHeight="1">
      <c r="A953" s="101" t="s">
        <v>171</v>
      </c>
      <c r="B953" s="117" t="s">
        <v>172</v>
      </c>
      <c r="C953" s="101" t="s">
        <v>173</v>
      </c>
      <c r="D953" s="101" t="s">
        <v>174</v>
      </c>
      <c r="E953" s="101"/>
      <c r="F953" s="101" t="s">
        <v>175</v>
      </c>
      <c r="G953" s="101"/>
      <c r="H953" s="101" t="s">
        <v>176</v>
      </c>
      <c r="I953" s="101"/>
      <c r="J953" s="101" t="s">
        <v>994</v>
      </c>
      <c r="K953" s="101"/>
      <c r="L953" s="175" t="s">
        <v>995</v>
      </c>
      <c r="M953" s="176"/>
      <c r="N953" s="175" t="s">
        <v>996</v>
      </c>
      <c r="O953" s="176"/>
      <c r="P953" s="101" t="s">
        <v>7</v>
      </c>
      <c r="Q953" s="101"/>
      <c r="R953" s="101" t="s">
        <v>177</v>
      </c>
      <c r="S953" s="101"/>
      <c r="T953" s="127"/>
      <c r="U953" s="101"/>
      <c r="V953" s="101"/>
      <c r="W953" s="101"/>
    </row>
    <row r="954" spans="1:24" ht="16.5">
      <c r="A954" s="101"/>
      <c r="B954" s="117"/>
      <c r="C954" s="101"/>
      <c r="D954" s="49" t="s">
        <v>179</v>
      </c>
      <c r="E954" s="51" t="s">
        <v>3</v>
      </c>
      <c r="F954" s="49" t="s">
        <v>179</v>
      </c>
      <c r="G954" s="51" t="s">
        <v>3</v>
      </c>
      <c r="H954" s="49" t="s">
        <v>179</v>
      </c>
      <c r="I954" s="51" t="s">
        <v>3</v>
      </c>
      <c r="J954" s="49" t="s">
        <v>179</v>
      </c>
      <c r="K954" s="51" t="s">
        <v>3</v>
      </c>
      <c r="L954" s="49" t="s">
        <v>179</v>
      </c>
      <c r="M954" s="51" t="s">
        <v>3</v>
      </c>
      <c r="N954" s="49" t="s">
        <v>179</v>
      </c>
      <c r="O954" s="51" t="s">
        <v>3</v>
      </c>
      <c r="P954" s="49" t="s">
        <v>179</v>
      </c>
      <c r="Q954" s="51" t="s">
        <v>3</v>
      </c>
      <c r="R954" s="49" t="s">
        <v>179</v>
      </c>
      <c r="S954" s="51" t="s">
        <v>3</v>
      </c>
      <c r="T954" s="128"/>
      <c r="U954" s="101"/>
      <c r="V954" s="101"/>
      <c r="W954" s="101"/>
    </row>
    <row r="955" spans="1:24" ht="18.75">
      <c r="A955" s="27">
        <v>1</v>
      </c>
      <c r="B955" s="77"/>
      <c r="C955" s="27"/>
      <c r="D955" s="27"/>
      <c r="E955" s="16">
        <f>IF((C955&lt;=7),VLOOKUP(D955,'7 лет'!$A$5:$B$78,2),IF((C955=8),VLOOKUP(D955,'8 лет'!$A$5:$B$78,2),IF((C955=9),VLOOKUP(D955,'9 лет'!$A$5:$B$78,2),IF((C955=10),VLOOKUP(D955,'10 лет'!$A$5:$B$78,2),IF((C955=11),VLOOKUP(D955,'11 лет'!$A$5:$B$78,2),IF((C955=12),VLOOKUP(D955,'12 лет'!$A$5:$B$78,2),IF((C955=13),VLOOKUP(D955,'13 лет'!$A$5:$B$78,2),IF((C955=14),VLOOKUP(D955,'14 лет'!$A$5:$B$78,2),IF((C955=15),VLOOKUP(D955,'15 лет'!$A$5:$B$78,2),IF((C955=16),VLOOKUP(D955,'16 лет'!$A$5:$B$78,2),IF((C955=17),VLOOKUP(D955,'17 лет'!$A$5:$B$78,2))))))))))))</f>
        <v>0</v>
      </c>
      <c r="F955" s="27"/>
      <c r="G955" s="16">
        <f>IF((C955&lt;=7),VLOOKUP(F955,'7 лет'!$C$5:$D$79,2),IF((C955=8),VLOOKUP(F955,'8 лет'!$C$5:$D$79,2),IF((C955=9),VLOOKUP(F955,'9 лет'!$C$5:$D$79,2),IF((C955=10),VLOOKUP(F955,'10 лет'!$C$5:$D$79,2),IF((C955=11),VLOOKUP(F955,'11 лет'!$C$5:$D$79,2),IF((C955=12),VLOOKUP(F955,'12 лет'!$C$5:$D$79,2),IF((C955=13),VLOOKUP(F955,'13 лет'!$C$5:$D$79,2),IF((C955=14),VLOOKUP(F955,'14 лет'!$C$5:$D$79,2),IF((C955=15),VLOOKUP(F955,'15 лет'!$C$5:$D$79,2),IF((C955=16),VLOOKUP(F955,'16 лет'!$C$5:$D$79,2),IF((C955=17),VLOOKUP(F955,'17 лет'!$C$5:$D$79,2))))))))))))</f>
        <v>0</v>
      </c>
      <c r="H955" s="27"/>
      <c r="I955" s="16">
        <f>IF((C955&lt;=7),VLOOKUP(H955,'7 лет'!$E$5:$F$79,2),IF((C955=8),VLOOKUP(H955,'8 лет'!$E$5:$F$79,2),IF((C955=9),VLOOKUP(H955,'9 лет'!$E$5:$F$79,2),IF((C955=10),VLOOKUP(H955,'10 лет'!$E$5:$F$79,2),IF((C955=11),VLOOKUP(H955,'11 лет'!$E$5:$F$79,2),IF((C955=12),VLOOKUP(H955,'12 лет'!$E$5:$F$79,2),IF((C955=13),VLOOKUP(H955,'13 лет'!$E$5:$F$79,2),IF((C955=14),VLOOKUP(H955,'14 лет'!$E$5:$F$79,2),IF((C955=15),VLOOKUP(H955,'15 лет'!$E$5:$F$79,2),IF((C955=16),VLOOKUP(H955,'16 лет'!$E$5:$F$79,2),IF((C955=17),VLOOKUP(H955,'17 лет'!$E$5:$F$79,2))))))))))))</f>
        <v>0</v>
      </c>
      <c r="J955" s="27"/>
      <c r="K955" s="16">
        <f>IF((C955&lt;=7),VLOOKUP(J955,'7 лет'!$G$5:$H$79,2),IF((C955=8),VLOOKUP(J955,'8 лет'!$G$5:$H$79,2),IF((C955=9),VLOOKUP(J955,'9 лет'!$G$5:$H$79,2),IF((C955=10),VLOOKUP(J955,'10 лет'!$G$5:$H$79,2),IF((C955=11),VLOOKUP(J955,'11 лет'!$G$5:$H$79,2),IF((C955=12),VLOOKUP(J955,'12 лет'!$G$5:$H$79,2),IF((C955=13),VLOOKUP(J955,'13 лет'!$G$5:$H$79,2),IF((C955=14),VLOOKUP(J955,'14 лет'!$G$5:$H$79,2),IF(C955&gt;=15,"0")))))))))</f>
        <v>0</v>
      </c>
      <c r="L955" s="27"/>
      <c r="M955" s="16" t="str">
        <f>IF((C955=12),VLOOKUP(L955,'12 лет'!$I$5:$J$81,2),IF((C955=13),VLOOKUP(L955,'13 лет'!$I$5:$J$81,2),IF((C955=14),VLOOKUP(L955,'14 лет'!$I$5:$J$80,2),IF((C955=15),VLOOKUP(L955,'15 лет'!$G$5:$H$82,2),IF((C955=16),VLOOKUP(L955,'16 лет'!$G$5:$H$81,2),IF((C955=17),VLOOKUP(L955,'17 лет'!$G$5:$H$81,2),IF(C955&lt;12,"0")))))))</f>
        <v>0</v>
      </c>
      <c r="N955" s="27"/>
      <c r="O955" s="16" t="str">
        <f>IF((C955=15),VLOOKUP(N955,'15 лет'!$I$5:$J$100,2),IF((C955=16),VLOOKUP(N955,'16 лет'!$I$5:$J$94,2),IF((C955=17),VLOOKUP(N955,'17 лет'!$I$5:$J$97,2),IF(C955&lt;15,"0"))))</f>
        <v>0</v>
      </c>
      <c r="P955" s="11"/>
      <c r="Q955" s="16">
        <f>IF((C955&lt;=7),VLOOKUP(P955,'7 лет'!$I$5:$J$79,2),IF((C955=8),VLOOKUP(P955,'8 лет'!$I$5:$J$79,2),IF((C955=9),VLOOKUP(P955,'9 лет'!$I$5:$J$79,2),IF((C955=10),VLOOKUP(P955,'10 лет'!$I$5:$J$79,2),IF((C955=11),VLOOKUP(P955,'11 лет'!$I$5:$J$79,2),IF((C955=12),VLOOKUP(P955,'12 лет'!$K$5:$L$79,2),IF((C955=13),VLOOKUP(P955,'13 лет'!$K$5:$L$79,2),IF((C955=14),VLOOKUP(P955,'14 лет'!$K$5:$L$79,2),IF((C955=15),VLOOKUP(P955,'15 лет'!$K$5:$L$79,2),IF((C955=16),VLOOKUP(P955,'16 лет'!$K$5:$L$79,2),IF((C955=17),VLOOKUP(P955,'17 лет'!$K$5:$L$79,2),)))))))))))</f>
        <v>50</v>
      </c>
      <c r="R955" s="27"/>
      <c r="S955" s="16">
        <f>IF((C955&lt;=7),VLOOKUP(R955,'7 лет'!$K$5:$L$79,2),IF((C955=8),VLOOKUP(R955,'8 лет'!$K$5:$L$79,2),IF((C955=9),VLOOKUP(R955,'9 лет'!$K$5:$L$79,2),IF((C955=10),VLOOKUP(R955,'10 лет'!$K$5:$L$79,2),IF((C955=11),VLOOKUP(R955,'11 лет'!$K$5:$L$79,2),IF((C955=12),VLOOKUP(R955,'12 лет'!$M$5:$N$79,2),IF((C955=13),VLOOKUP(R955,'13 лет'!$M$5:$N$79,2),IF((C955=14),VLOOKUP(R955,'14 лет'!$M$5:$N$79,2),IF((C955=15),VLOOKUP(R955,'15 лет'!$M$5:$N$79,2),IF((C955=16),VLOOKUP(R955,'16 лет'!$M$5:$N$79,2),IF((C955=17),VLOOKUP(R955,'17 лет'!$M$5:$N$79,2))))))))))))</f>
        <v>0</v>
      </c>
      <c r="T955" s="32">
        <f>SUM(E955+G955+I955+K955+M955+O955+Q955+S955)</f>
        <v>50</v>
      </c>
      <c r="U955" s="4">
        <f>'Личное первенство юноши'!U91</f>
        <v>28</v>
      </c>
      <c r="V955" s="108">
        <f ca="1">'Командный зачет'!G36</f>
        <v>10</v>
      </c>
      <c r="W955" s="98">
        <f ca="1">SUM(V955*2)</f>
        <v>20</v>
      </c>
      <c r="X955" t="str">
        <f>P950</f>
        <v>Субъект РФ 27</v>
      </c>
    </row>
    <row r="956" spans="1:24" ht="18.75">
      <c r="A956" s="27">
        <v>2</v>
      </c>
      <c r="B956" s="77"/>
      <c r="C956" s="27"/>
      <c r="D956" s="27"/>
      <c r="E956" s="16">
        <f>IF((C956&lt;=7),VLOOKUP(D956,'7 лет'!$A$5:$B$78,2),IF((C956=8),VLOOKUP(D956,'8 лет'!$A$5:$B$78,2),IF((C956=9),VLOOKUP(D956,'9 лет'!$A$5:$B$78,2),IF((C956=10),VLOOKUP(D956,'10 лет'!$A$5:$B$78,2),IF((C956=11),VLOOKUP(D956,'11 лет'!$A$5:$B$78,2),IF((C956=12),VLOOKUP(D956,'12 лет'!$A$5:$B$78,2),IF((C956=13),VLOOKUP(D956,'13 лет'!$A$5:$B$78,2),IF((C956=14),VLOOKUP(D956,'14 лет'!$A$5:$B$78,2),IF((C956=15),VLOOKUP(D956,'15 лет'!$A$5:$B$78,2),IF((C956=16),VLOOKUP(D956,'16 лет'!$A$5:$B$78,2),IF((C956=17),VLOOKUP(D956,'17 лет'!$A$5:$B$78,2))))))))))))</f>
        <v>0</v>
      </c>
      <c r="F956" s="27"/>
      <c r="G956" s="16">
        <f>IF((C956&lt;=7),VLOOKUP(F956,'7 лет'!$C$5:$D$79,2),IF((C956=8),VLOOKUP(F956,'8 лет'!$C$5:$D$79,2),IF((C956=9),VLOOKUP(F956,'9 лет'!$C$5:$D$79,2),IF((C956=10),VLOOKUP(F956,'10 лет'!$C$5:$D$79,2),IF((C956=11),VLOOKUP(F956,'11 лет'!$C$5:$D$79,2),IF((C956=12),VLOOKUP(F956,'12 лет'!$C$5:$D$79,2),IF((C956=13),VLOOKUP(F956,'13 лет'!$C$5:$D$79,2),IF((C956=14),VLOOKUP(F956,'14 лет'!$C$5:$D$79,2),IF((C956=15),VLOOKUP(F956,'15 лет'!$C$5:$D$79,2),IF((C956=16),VLOOKUP(F956,'16 лет'!$C$5:$D$79,2),IF((C956=17),VLOOKUP(F956,'17 лет'!$C$5:$D$79,2))))))))))))</f>
        <v>0</v>
      </c>
      <c r="H956" s="27"/>
      <c r="I956" s="16">
        <f>IF((C956&lt;=7),VLOOKUP(H956,'7 лет'!$E$5:$F$79,2),IF((C956=8),VLOOKUP(H956,'8 лет'!$E$5:$F$79,2),IF((C956=9),VLOOKUP(H956,'9 лет'!$E$5:$F$79,2),IF((C956=10),VLOOKUP(H956,'10 лет'!$E$5:$F$79,2),IF((C956=11),VLOOKUP(H956,'11 лет'!$E$5:$F$79,2),IF((C956=12),VLOOKUP(H956,'12 лет'!$E$5:$F$79,2),IF((C956=13),VLOOKUP(H956,'13 лет'!$E$5:$F$79,2),IF((C956=14),VLOOKUP(H956,'14 лет'!$E$5:$F$79,2),IF((C956=15),VLOOKUP(H956,'15 лет'!$E$5:$F$79,2),IF((C956=16),VLOOKUP(H956,'16 лет'!$E$5:$F$79,2),IF((C956=17),VLOOKUP(H956,'17 лет'!$E$5:$F$79,2))))))))))))</f>
        <v>0</v>
      </c>
      <c r="J956" s="27"/>
      <c r="K956" s="16">
        <f>IF((C956&lt;=7),VLOOKUP(J956,'7 лет'!$G$5:$H$79,2),IF((C956=8),VLOOKUP(J956,'8 лет'!$G$5:$H$79,2),IF((C956=9),VLOOKUP(J956,'9 лет'!$G$5:$H$79,2),IF((C956=10),VLOOKUP(J956,'10 лет'!$G$5:$H$79,2),IF((C956=11),VLOOKUP(J956,'11 лет'!$G$5:$H$79,2),IF((C956=12),VLOOKUP(J956,'12 лет'!$G$5:$H$79,2),IF((C956=13),VLOOKUP(J956,'13 лет'!$G$5:$H$79,2),IF((C956=14),VLOOKUP(J956,'14 лет'!$G$5:$H$79,2),IF(C956&gt;=15,"0")))))))))</f>
        <v>0</v>
      </c>
      <c r="L956" s="27"/>
      <c r="M956" s="16" t="str">
        <f>IF((C956=12),VLOOKUP(L956,'12 лет'!$I$5:$J$81,2),IF((C956=13),VLOOKUP(L956,'13 лет'!$I$5:$J$81,2),IF((C956=14),VLOOKUP(L956,'14 лет'!$I$5:$J$80,2),IF((C956=15),VLOOKUP(L956,'15 лет'!$G$5:$H$82,2),IF((C956=16),VLOOKUP(L956,'16 лет'!$G$5:$H$81,2),IF((C956=17),VLOOKUP(L956,'17 лет'!$G$5:$H$81,2),IF(C956&lt;12,"0")))))))</f>
        <v>0</v>
      </c>
      <c r="N956" s="27"/>
      <c r="O956" s="16" t="str">
        <f>IF((C956=15),VLOOKUP(N956,'15 лет'!$I$5:$J$100,2),IF((C956=16),VLOOKUP(N956,'16 лет'!$I$5:$J$94,2),IF((C956=17),VLOOKUP(N956,'17 лет'!$I$5:$J$97,2),IF(C956&lt;15,"0"))))</f>
        <v>0</v>
      </c>
      <c r="P956" s="11"/>
      <c r="Q956" s="16">
        <f>IF((C956&lt;=7),VLOOKUP(P956,'7 лет'!$I$5:$J$79,2),IF((C956=8),VLOOKUP(P956,'8 лет'!$I$5:$J$79,2),IF((C956=9),VLOOKUP(P956,'9 лет'!$I$5:$J$79,2),IF((C956=10),VLOOKUP(P956,'10 лет'!$I$5:$J$79,2),IF((C956=11),VLOOKUP(P956,'11 лет'!$I$5:$J$79,2),IF((C956=12),VLOOKUP(P956,'12 лет'!$K$5:$L$79,2),IF((C956=13),VLOOKUP(P956,'13 лет'!$K$5:$L$79,2),IF((C956=14),VLOOKUP(P956,'14 лет'!$K$5:$L$79,2),IF((C956=15),VLOOKUP(P956,'15 лет'!$K$5:$L$79,2),IF((C956=16),VLOOKUP(P956,'16 лет'!$K$5:$L$79,2),IF((C956=17),VLOOKUP(P956,'17 лет'!$K$5:$L$79,2),)))))))))))</f>
        <v>50</v>
      </c>
      <c r="R956" s="27"/>
      <c r="S956" s="16">
        <f>IF((C956&lt;=7),VLOOKUP(R956,'7 лет'!$K$5:$L$79,2),IF((C956=8),VLOOKUP(R956,'8 лет'!$K$5:$L$79,2),IF((C956=9),VLOOKUP(R956,'9 лет'!$K$5:$L$79,2),IF((C956=10),VLOOKUP(R956,'10 лет'!$K$5:$L$79,2),IF((C956=11),VLOOKUP(R956,'11 лет'!$K$5:$L$79,2),IF((C956=12),VLOOKUP(R956,'12 лет'!$M$5:$N$79,2),IF((C956=13),VLOOKUP(R956,'13 лет'!$M$5:$N$79,2),IF((C956=14),VLOOKUP(R956,'14 лет'!$M$5:$N$79,2),IF((C956=15),VLOOKUP(R956,'15 лет'!$M$5:$N$79,2),IF((C956=16),VLOOKUP(R956,'16 лет'!$M$5:$N$79,2),IF((C956=17),VLOOKUP(R956,'17 лет'!$M$5:$N$79,2))))))))))))</f>
        <v>0</v>
      </c>
      <c r="T956" s="32">
        <f>SUM(E956+G956+I956+K956+M956+O956+Q956+S956)</f>
        <v>50</v>
      </c>
      <c r="U956" s="4">
        <f>'Личное первенство юноши'!U92</f>
        <v>28</v>
      </c>
      <c r="V956" s="109"/>
      <c r="W956" s="99"/>
      <c r="X956" t="str">
        <f>P950</f>
        <v>Субъект РФ 27</v>
      </c>
    </row>
    <row r="957" spans="1:24" ht="18.75">
      <c r="A957" s="27">
        <v>3</v>
      </c>
      <c r="B957" s="77"/>
      <c r="C957" s="27"/>
      <c r="D957" s="27"/>
      <c r="E957" s="16">
        <f>IF((C957&lt;=7),VLOOKUP(D957,'7 лет'!$A$5:$B$78,2),IF((C957=8),VLOOKUP(D957,'8 лет'!$A$5:$B$78,2),IF((C957=9),VLOOKUP(D957,'9 лет'!$A$5:$B$78,2),IF((C957=10),VLOOKUP(D957,'10 лет'!$A$5:$B$78,2),IF((C957=11),VLOOKUP(D957,'11 лет'!$A$5:$B$78,2),IF((C957=12),VLOOKUP(D957,'12 лет'!$A$5:$B$78,2),IF((C957=13),VLOOKUP(D957,'13 лет'!$A$5:$B$78,2),IF((C957=14),VLOOKUP(D957,'14 лет'!$A$5:$B$78,2),IF((C957=15),VLOOKUP(D957,'15 лет'!$A$5:$B$78,2),IF((C957=16),VLOOKUP(D957,'16 лет'!$A$5:$B$78,2),IF((C957=17),VLOOKUP(D957,'17 лет'!$A$5:$B$78,2))))))))))))</f>
        <v>0</v>
      </c>
      <c r="F957" s="27"/>
      <c r="G957" s="16">
        <f>IF((C957&lt;=7),VLOOKUP(F957,'7 лет'!$C$5:$D$79,2),IF((C957=8),VLOOKUP(F957,'8 лет'!$C$5:$D$79,2),IF((C957=9),VLOOKUP(F957,'9 лет'!$C$5:$D$79,2),IF((C957=10),VLOOKUP(F957,'10 лет'!$C$5:$D$79,2),IF((C957=11),VLOOKUP(F957,'11 лет'!$C$5:$D$79,2),IF((C957=12),VLOOKUP(F957,'12 лет'!$C$5:$D$79,2),IF((C957=13),VLOOKUP(F957,'13 лет'!$C$5:$D$79,2),IF((C957=14),VLOOKUP(F957,'14 лет'!$C$5:$D$79,2),IF((C957=15),VLOOKUP(F957,'15 лет'!$C$5:$D$79,2),IF((C957=16),VLOOKUP(F957,'16 лет'!$C$5:$D$79,2),IF((C957=17),VLOOKUP(F957,'17 лет'!$C$5:$D$79,2))))))))))))</f>
        <v>0</v>
      </c>
      <c r="H957" s="27"/>
      <c r="I957" s="16">
        <f>IF((C957&lt;=7),VLOOKUP(H957,'7 лет'!$E$5:$F$79,2),IF((C957=8),VLOOKUP(H957,'8 лет'!$E$5:$F$79,2),IF((C957=9),VLOOKUP(H957,'9 лет'!$E$5:$F$79,2),IF((C957=10),VLOOKUP(H957,'10 лет'!$E$5:$F$79,2),IF((C957=11),VLOOKUP(H957,'11 лет'!$E$5:$F$79,2),IF((C957=12),VLOOKUP(H957,'12 лет'!$E$5:$F$79,2),IF((C957=13),VLOOKUP(H957,'13 лет'!$E$5:$F$79,2),IF((C957=14),VLOOKUP(H957,'14 лет'!$E$5:$F$79,2),IF((C957=15),VLOOKUP(H957,'15 лет'!$E$5:$F$79,2),IF((C957=16),VLOOKUP(H957,'16 лет'!$E$5:$F$79,2),IF((C957=17),VLOOKUP(H957,'17 лет'!$E$5:$F$79,2))))))))))))</f>
        <v>0</v>
      </c>
      <c r="J957" s="27"/>
      <c r="K957" s="16">
        <f>IF((C957&lt;=7),VLOOKUP(J957,'7 лет'!$G$5:$H$79,2),IF((C957=8),VLOOKUP(J957,'8 лет'!$G$5:$H$79,2),IF((C957=9),VLOOKUP(J957,'9 лет'!$G$5:$H$79,2),IF((C957=10),VLOOKUP(J957,'10 лет'!$G$5:$H$79,2),IF((C957=11),VLOOKUP(J957,'11 лет'!$G$5:$H$79,2),IF((C957=12),VLOOKUP(J957,'12 лет'!$G$5:$H$79,2),IF((C957=13),VLOOKUP(J957,'13 лет'!$G$5:$H$79,2),IF((C957=14),VLOOKUP(J957,'14 лет'!$G$5:$H$79,2),IF(C957&gt;=15,"0")))))))))</f>
        <v>0</v>
      </c>
      <c r="L957" s="27"/>
      <c r="M957" s="16" t="str">
        <f>IF((C957=12),VLOOKUP(L957,'12 лет'!$I$5:$J$81,2),IF((C957=13),VLOOKUP(L957,'13 лет'!$I$5:$J$81,2),IF((C957=14),VLOOKUP(L957,'14 лет'!$I$5:$J$80,2),IF((C957=15),VLOOKUP(L957,'15 лет'!$G$5:$H$82,2),IF((C957=16),VLOOKUP(L957,'16 лет'!$G$5:$H$81,2),IF((C957=17),VLOOKUP(L957,'17 лет'!$G$5:$H$81,2),IF(C957&lt;12,"0")))))))</f>
        <v>0</v>
      </c>
      <c r="N957" s="27"/>
      <c r="O957" s="16" t="str">
        <f>IF((C957=15),VLOOKUP(N957,'15 лет'!$I$5:$J$100,2),IF((C957=16),VLOOKUP(N957,'16 лет'!$I$5:$J$94,2),IF((C957=17),VLOOKUP(N957,'17 лет'!$I$5:$J$97,2),IF(C957&lt;15,"0"))))</f>
        <v>0</v>
      </c>
      <c r="P957" s="11"/>
      <c r="Q957" s="16">
        <f>IF((C957&lt;=7),VLOOKUP(P957,'7 лет'!$I$5:$J$79,2),IF((C957=8),VLOOKUP(P957,'8 лет'!$I$5:$J$79,2),IF((C957=9),VLOOKUP(P957,'9 лет'!$I$5:$J$79,2),IF((C957=10),VLOOKUP(P957,'10 лет'!$I$5:$J$79,2),IF((C957=11),VLOOKUP(P957,'11 лет'!$I$5:$J$79,2),IF((C957=12),VLOOKUP(P957,'12 лет'!$K$5:$L$79,2),IF((C957=13),VLOOKUP(P957,'13 лет'!$K$5:$L$79,2),IF((C957=14),VLOOKUP(P957,'14 лет'!$K$5:$L$79,2),IF((C957=15),VLOOKUP(P957,'15 лет'!$K$5:$L$79,2),IF((C957=16),VLOOKUP(P957,'16 лет'!$K$5:$L$79,2),IF((C957=17),VLOOKUP(P957,'17 лет'!$K$5:$L$79,2),)))))))))))</f>
        <v>50</v>
      </c>
      <c r="R957" s="27"/>
      <c r="S957" s="16">
        <f>IF((C957&lt;=7),VLOOKUP(R957,'7 лет'!$K$5:$L$79,2),IF((C957=8),VLOOKUP(R957,'8 лет'!$K$5:$L$79,2),IF((C957=9),VLOOKUP(R957,'9 лет'!$K$5:$L$79,2),IF((C957=10),VLOOKUP(R957,'10 лет'!$K$5:$L$79,2),IF((C957=11),VLOOKUP(R957,'11 лет'!$K$5:$L$79,2),IF((C957=12),VLOOKUP(R957,'12 лет'!$M$5:$N$79,2),IF((C957=13),VLOOKUP(R957,'13 лет'!$M$5:$N$79,2),IF((C957=14),VLOOKUP(R957,'14 лет'!$M$5:$N$79,2),IF((C957=15),VLOOKUP(R957,'15 лет'!$M$5:$N$79,2),IF((C957=16),VLOOKUP(R957,'16 лет'!$M$5:$N$79,2),IF((C957=17),VLOOKUP(R957,'17 лет'!$M$5:$N$79,2))))))))))))</f>
        <v>0</v>
      </c>
      <c r="T957" s="32">
        <f>SUM(E957+G957+I957+K957+M957+O957+Q957+S957)</f>
        <v>50</v>
      </c>
      <c r="U957" s="4">
        <f>'Личное первенство юноши'!U93</f>
        <v>28</v>
      </c>
      <c r="V957" s="109"/>
      <c r="W957" s="99"/>
      <c r="X957" t="str">
        <f>P950</f>
        <v>Субъект РФ 27</v>
      </c>
    </row>
    <row r="958" spans="1:24" ht="18.75">
      <c r="A958" s="111"/>
      <c r="B958" s="112"/>
      <c r="C958" s="112"/>
      <c r="D958" s="112"/>
      <c r="E958" s="112"/>
      <c r="F958" s="112"/>
      <c r="G958" s="112"/>
      <c r="H958" s="112"/>
      <c r="I958" s="112"/>
      <c r="J958" s="112"/>
      <c r="K958" s="112"/>
      <c r="L958" s="112"/>
      <c r="M958" s="112"/>
      <c r="N958" s="112"/>
      <c r="O958" s="112"/>
      <c r="P958" s="115" t="s">
        <v>285</v>
      </c>
      <c r="Q958" s="115"/>
      <c r="R958" s="115"/>
      <c r="S958" s="116"/>
      <c r="T958" s="113">
        <f ca="1">SUMPRODUCT(LARGE($T$955:$T$957,ROW(INDIRECT("T1:T"&amp;Z17))))</f>
        <v>100</v>
      </c>
      <c r="U958" s="114"/>
      <c r="V958" s="109"/>
      <c r="W958" s="99"/>
    </row>
    <row r="959" spans="1:24" ht="24.75" customHeight="1">
      <c r="A959" s="123" t="s">
        <v>180</v>
      </c>
      <c r="B959" s="124"/>
      <c r="C959" s="124"/>
      <c r="D959" s="124"/>
      <c r="E959" s="124"/>
      <c r="F959" s="124"/>
      <c r="G959" s="124"/>
      <c r="H959" s="124"/>
      <c r="I959" s="124"/>
      <c r="J959" s="124"/>
      <c r="K959" s="124"/>
      <c r="L959" s="124"/>
      <c r="M959" s="124"/>
      <c r="N959" s="124"/>
      <c r="O959" s="124"/>
      <c r="P959" s="124"/>
      <c r="Q959" s="124"/>
      <c r="R959" s="124"/>
      <c r="S959" s="124"/>
      <c r="T959" s="124"/>
      <c r="U959" s="125"/>
      <c r="V959" s="109"/>
      <c r="W959" s="99"/>
    </row>
    <row r="960" spans="1:24" ht="18.75">
      <c r="A960" s="27">
        <v>1</v>
      </c>
      <c r="B960" s="78"/>
      <c r="C960" s="27"/>
      <c r="D960" s="27"/>
      <c r="E960" s="16">
        <f>IF((C960&lt;=7),VLOOKUP(D960,'7 лет'!$M$5:$N$78,2),IF((C960=8),VLOOKUP(D960,'8 лет'!$M$5:$N$78,2),IF((C960=9),VLOOKUP(D960,'9 лет'!$M$5:$N$78,2),IF((C960=10),VLOOKUP(D960,'10 лет'!$M$5:$N$78,2),IF((C960=11),VLOOKUP(D960,'11 лет'!$M$5:$N$78,2),IF((C960=12),VLOOKUP(D960,'12 лет'!$O$5:$P$78,2),IF((C960=13),VLOOKUP(D960,'13 лет'!$O$5:$P$78,2),IF((C960=14),VLOOKUP(D960,'14 лет'!$O$5:$P$78,2),IF((C960=15),VLOOKUP(D960,'15 лет'!$O$5:$P$78,2),IF((C960=16),VLOOKUP(D960,'16 лет'!$O$5:$P$78,2),IF((C960=17),VLOOKUP(D960,'17 лет'!$O$5:$P$78,2))))))))))))</f>
        <v>0</v>
      </c>
      <c r="F960" s="27"/>
      <c r="G960" s="16">
        <f>IF((C960&lt;=7),VLOOKUP(F960,'7 лет'!$O$5:$P$79,2),IF((C960=8),VLOOKUP(F960,'8 лет'!$O$5:$P$79,2),IF((C960=9),VLOOKUP(F960,'9 лет'!$O$5:$P$79,2),IF((C960=10),VLOOKUP(F960,'10 лет'!$O$5:$P$79,2),IF((C960=11),VLOOKUP(F960,'11 лет'!$O$5:$P$79,2),IF((C960=12),VLOOKUP(F960,'12 лет'!$Q$5:$R$79,2),IF((C960=13),VLOOKUP(F960,'13 лет'!$Q$5:$R$79,2),IF((C960=14),VLOOKUP(F960,'14 лет'!$Q$5:$R$79,2),IF((C960=15),VLOOKUP(F960,'15 лет'!$Q$5:$R$79,2),IF((C960=16),VLOOKUP(F960,'16 лет'!$Q$5:$R$79,2),IF((C960=17),VLOOKUP(F960,'17 лет'!$Q$5:$R$79,2))))))))))))</f>
        <v>0</v>
      </c>
      <c r="H960" s="27"/>
      <c r="I960" s="16">
        <f>IF((C960&lt;=7),VLOOKUP(H960,'7 лет'!$Q$5:$R$79,2),IF((C960=8),VLOOKUP(H960,'8 лет'!$Q$5:$R$79,2),IF((C960=9),VLOOKUP(H960,'9 лет'!$Q$5:$R$79,2),IF((C960=10),VLOOKUP(H960,'10 лет'!$Q$5:$R$79,2),IF((C960=11),VLOOKUP(H960,'11 лет'!$Q$5:$R$79,2),IF((C960=12),VLOOKUP(H960,'12 лет'!$S$5:$T$79,2),IF((C960=13),VLOOKUP(H960,'13 лет'!$S$5:$T$79,2),IF((C960=14),VLOOKUP(H960,'14 лет'!$S$5:$T$79,2),IF((C960=15),VLOOKUP(H960,'15 лет'!$S$5:$T$79,2),IF((C960=16),VLOOKUP(H960,'16 лет'!$S$5:$T$79,2),IF((C960=17),VLOOKUP(H960,'17 лет'!$S$5:$T$79,2))))))))))))</f>
        <v>0</v>
      </c>
      <c r="J960" s="27"/>
      <c r="K960" s="16">
        <f>IF((C960&lt;=7),VLOOKUP(J960,'7 лет'!$S$5:$T$79,2),IF((C960=8),VLOOKUP(J960,'8 лет'!$S$5:$T$79,2),IF((C960=9),VLOOKUP(J960,'9 лет'!$S$5:$T$79,2),IF((C960=10),VLOOKUP(J960,'10 лет'!$S$5:$T$79,2),IF((C960=11),VLOOKUP(J960,'11 лет'!$S$5:$T$79,2),IF((C960=12),VLOOKUP(J960,'12 лет'!$U$5:$V$79,2),IF((C960=13),VLOOKUP(J960,'13 лет'!$U$5:$V$79,2),IF((C960=14),VLOOKUP(J960,'14 лет'!$U$5:$V$79,2),IF(C960&gt;=15,"0")))))))))</f>
        <v>0</v>
      </c>
      <c r="L960" s="27"/>
      <c r="M960" s="16" t="str">
        <f>IF((C960=12),VLOOKUP(L960,'12 лет'!$W$5:$X$85,2),IF((C960=13),VLOOKUP(L960,'13 лет'!$W$5:$X$84,2),IF((C960=14),VLOOKUP(L960,'14 лет'!$W$5:$X$82,2),IF((C960=15),VLOOKUP(L960,'15 лет'!$U$5:$V$82,2),IF((C960=16),VLOOKUP(L960,'16 лет'!$U$5:$V$78,2),IF((C960=17),VLOOKUP(L960,'17 лет'!$U$5:$V$78,2),IF(C960&lt;12,"0")))))))</f>
        <v>0</v>
      </c>
      <c r="N960" s="27"/>
      <c r="O960" s="16" t="str">
        <f>IF((C960=15),VLOOKUP(N960,'15 лет'!$W$5:$X$115,2),IF((C960=16),VLOOKUP(N960,'16 лет'!$W$5:$X$113,2),IF((C960=17),VLOOKUP(N960,'17 лет'!$W$5:$X$113,2),IF(C960&lt;15,"0"))))</f>
        <v>0</v>
      </c>
      <c r="P960" s="11"/>
      <c r="Q960" s="16">
        <f>IF((C960&lt;=7),VLOOKUP(P960,'7 лет'!$U$5:$V$79,2),IF((C960=8),VLOOKUP(P960,'8 лет'!$U$5:$V$79,2),IF((C960=9),VLOOKUP(P960,'9 лет'!$U$5:$V$79,2),IF((C960=10),VLOOKUP(P960,'10 лет'!$U$5:$V$79,2),IF((C960=11),VLOOKUP(P960,'11 лет'!$U$5:$V$79,2),IF((C960=12),VLOOKUP(P960,'12 лет'!$Y$5:$Z$79,2),IF((C960=13),VLOOKUP(P960,'13 лет'!$Y$5:$Z$79,2),IF((C960=14),VLOOKUP(P960,'14 лет'!$Y$5:$Z$79,2),IF((C960=15),VLOOKUP(P960,'15 лет'!$Y$5:$Z$79,2),IF((C960=16),VLOOKUP(P960,'16 лет'!$Y$5:$Z$79,2),IF((C960=17),VLOOKUP(P960,'17 лет'!$Y$5:$Z$79,2))))))))))))</f>
        <v>35</v>
      </c>
      <c r="R960" s="27"/>
      <c r="S960" s="16">
        <f>IF((C960&lt;=7),VLOOKUP(R960,'7 лет'!$W$5:$X$79,2),IF((C960=8),VLOOKUP(R960,'8 лет'!$W$5:$X$79,2),IF((C960=9),VLOOKUP(R960,'9 лет'!$W$5:$X$79,2),IF((C960=10),VLOOKUP(R960,'10 лет'!$W$5:$X$79,2),IF((C960=11),VLOOKUP(R960,'11 лет'!$W$5:$X$79,2),IF((C960=12),VLOOKUP(R960,'12 лет'!$AA$5:$AB$79,2),IF((C960=13),VLOOKUP(R960,'13 лет'!$AA$5:$AB$79,2),IF((C960=14),VLOOKUP(R960,'14 лет'!$AA$5:$AB$79,2),IF((C960=15),VLOOKUP(R960,'15 лет'!$AA$5:$AB$79,2),IF((C960=16),VLOOKUP(R960,'16 лет'!$AA$5:$AB$79,2),IF((C960=17),VLOOKUP(R960,'17 лет'!$AA$5:$AB$79,2))))))))))))</f>
        <v>0</v>
      </c>
      <c r="T960" s="33">
        <f>SUM(E960+G960+I960+K960+M960+O960+Q960+S960)</f>
        <v>35</v>
      </c>
      <c r="U960" s="4">
        <f>'Личное первенство девушки'!U91</f>
        <v>28</v>
      </c>
      <c r="V960" s="109"/>
      <c r="W960" s="99"/>
      <c r="X960" t="str">
        <f>P950</f>
        <v>Субъект РФ 27</v>
      </c>
    </row>
    <row r="961" spans="1:24" ht="18.75">
      <c r="A961" s="27">
        <v>2</v>
      </c>
      <c r="B961" s="78"/>
      <c r="C961" s="27"/>
      <c r="D961" s="27"/>
      <c r="E961" s="16">
        <f>IF((C961&lt;=7),VLOOKUP(D961,'7 лет'!$M$5:$N$78,2),IF((C961=8),VLOOKUP(D961,'8 лет'!$M$5:$N$78,2),IF((C961=9),VLOOKUP(D961,'9 лет'!$M$5:$N$78,2),IF((C961=10),VLOOKUP(D961,'10 лет'!$M$5:$N$78,2),IF((C961=11),VLOOKUP(D961,'11 лет'!$M$5:$N$78,2),IF((C961=12),VLOOKUP(D961,'12 лет'!$O$5:$P$78,2),IF((C961=13),VLOOKUP(D961,'13 лет'!$O$5:$P$78,2),IF((C961=14),VLOOKUP(D961,'14 лет'!$O$5:$P$78,2),IF((C961=15),VLOOKUP(D961,'15 лет'!$O$5:$P$78,2),IF((C961=16),VLOOKUP(D961,'16 лет'!$O$5:$P$78,2),IF((C961=17),VLOOKUP(D961,'17 лет'!$O$5:$P$78,2))))))))))))</f>
        <v>0</v>
      </c>
      <c r="F961" s="27"/>
      <c r="G961" s="16">
        <f>IF((C961&lt;=7),VLOOKUP(F961,'7 лет'!$O$5:$P$79,2),IF((C961=8),VLOOKUP(F961,'8 лет'!$O$5:$P$79,2),IF((C961=9),VLOOKUP(F961,'9 лет'!$O$5:$P$79,2),IF((C961=10),VLOOKUP(F961,'10 лет'!$O$5:$P$79,2),IF((C961=11),VLOOKUP(F961,'11 лет'!$O$5:$P$79,2),IF((C961=12),VLOOKUP(F961,'12 лет'!$Q$5:$R$79,2),IF((C961=13),VLOOKUP(F961,'13 лет'!$Q$5:$R$79,2),IF((C961=14),VLOOKUP(F961,'14 лет'!$Q$5:$R$79,2),IF((C961=15),VLOOKUP(F961,'15 лет'!$Q$5:$R$79,2),IF((C961=16),VLOOKUP(F961,'16 лет'!$Q$5:$R$79,2),IF((C961=17),VLOOKUP(F961,'17 лет'!$Q$5:$R$79,2))))))))))))</f>
        <v>0</v>
      </c>
      <c r="H961" s="27"/>
      <c r="I961" s="16">
        <f>IF((C961&lt;=7),VLOOKUP(H961,'7 лет'!$Q$5:$R$79,2),IF((C961=8),VLOOKUP(H961,'8 лет'!$Q$5:$R$79,2),IF((C961=9),VLOOKUP(H961,'9 лет'!$Q$5:$R$79,2),IF((C961=10),VLOOKUP(H961,'10 лет'!$Q$5:$R$79,2),IF((C961=11),VLOOKUP(H961,'11 лет'!$Q$5:$R$79,2),IF((C961=12),VLOOKUP(H961,'12 лет'!$S$5:$T$79,2),IF((C961=13),VLOOKUP(H961,'13 лет'!$S$5:$T$79,2),IF((C961=14),VLOOKUP(H961,'14 лет'!$S$5:$T$79,2),IF((C961=15),VLOOKUP(H961,'15 лет'!$S$5:$T$79,2),IF((C961=16),VLOOKUP(H961,'16 лет'!$S$5:$T$79,2),IF((C961=17),VLOOKUP(H961,'17 лет'!$S$5:$T$79,2))))))))))))</f>
        <v>0</v>
      </c>
      <c r="J961" s="27"/>
      <c r="K961" s="16">
        <f>IF((C961&lt;=7),VLOOKUP(J961,'7 лет'!$S$5:$T$79,2),IF((C961=8),VLOOKUP(J961,'8 лет'!$S$5:$T$79,2),IF((C961=9),VLOOKUP(J961,'9 лет'!$S$5:$T$79,2),IF((C961=10),VLOOKUP(J961,'10 лет'!$S$5:$T$79,2),IF((C961=11),VLOOKUP(J961,'11 лет'!$S$5:$T$79,2),IF((C961=12),VLOOKUP(J961,'12 лет'!$U$5:$V$79,2),IF((C961=13),VLOOKUP(J961,'13 лет'!$U$5:$V$79,2),IF((C961=14),VLOOKUP(J961,'14 лет'!$U$5:$V$79,2),IF(C961&gt;=15,"0")))))))))</f>
        <v>0</v>
      </c>
      <c r="L961" s="27"/>
      <c r="M961" s="16" t="str">
        <f>IF((C961=12),VLOOKUP(L961,'12 лет'!$W$5:$X$85,2),IF((C961=13),VLOOKUP(L961,'13 лет'!$W$5:$X$84,2),IF((C961=14),VLOOKUP(L961,'14 лет'!$W$5:$X$82,2),IF((C961=15),VLOOKUP(L961,'15 лет'!$U$5:$V$82,2),IF((C961=16),VLOOKUP(L961,'16 лет'!$U$5:$V$78,2),IF((C961=17),VLOOKUP(L961,'17 лет'!$U$5:$V$78,2),IF(C961&lt;12,"0")))))))</f>
        <v>0</v>
      </c>
      <c r="N961" s="27"/>
      <c r="O961" s="16" t="str">
        <f>IF((C961=15),VLOOKUP(N961,'15 лет'!$W$5:$X$115,2),IF((C961=16),VLOOKUP(N961,'16 лет'!$W$5:$X$113,2),IF((C961=17),VLOOKUP(N961,'17 лет'!$W$5:$X$113,2),IF(C961&lt;15,"0"))))</f>
        <v>0</v>
      </c>
      <c r="P961" s="11"/>
      <c r="Q961" s="16">
        <f>IF((C961&lt;=7),VLOOKUP(P961,'7 лет'!$U$5:$V$79,2),IF((C961=8),VLOOKUP(P961,'8 лет'!$U$5:$V$79,2),IF((C961=9),VLOOKUP(P961,'9 лет'!$U$5:$V$79,2),IF((C961=10),VLOOKUP(P961,'10 лет'!$U$5:$V$79,2),IF((C961=11),VLOOKUP(P961,'11 лет'!$U$5:$V$79,2),IF((C961=12),VLOOKUP(P961,'12 лет'!$Y$5:$Z$79,2),IF((C961=13),VLOOKUP(P961,'13 лет'!$Y$5:$Z$79,2),IF((C961=14),VLOOKUP(P961,'14 лет'!$Y$5:$Z$79,2),IF((C961=15),VLOOKUP(P961,'15 лет'!$Y$5:$Z$79,2),IF((C961=16),VLOOKUP(P961,'16 лет'!$Y$5:$Z$79,2),IF((C961=17),VLOOKUP(P961,'17 лет'!$Y$5:$Z$79,2))))))))))))</f>
        <v>35</v>
      </c>
      <c r="R961" s="27"/>
      <c r="S961" s="16">
        <f>IF((C961&lt;=7),VLOOKUP(R961,'7 лет'!$W$5:$X$79,2),IF((C961=8),VLOOKUP(R961,'8 лет'!$W$5:$X$79,2),IF((C961=9),VLOOKUP(R961,'9 лет'!$W$5:$X$79,2),IF((C961=10),VLOOKUP(R961,'10 лет'!$W$5:$X$79,2),IF((C961=11),VLOOKUP(R961,'11 лет'!$W$5:$X$79,2),IF((C961=12),VLOOKUP(R961,'12 лет'!$AA$5:$AB$79,2),IF((C961=13),VLOOKUP(R961,'13 лет'!$AA$5:$AB$79,2),IF((C961=14),VLOOKUP(R961,'14 лет'!$AA$5:$AB$79,2),IF((C961=15),VLOOKUP(R961,'15 лет'!$AA$5:$AB$79,2),IF((C961=16),VLOOKUP(R961,'16 лет'!$AA$5:$AB$79,2),IF((C961=17),VLOOKUP(R961,'17 лет'!$AA$5:$AB$79,2))))))))))))</f>
        <v>0</v>
      </c>
      <c r="T961" s="33">
        <f>SUM(E961+G961+I961+K961+M961+O961+Q961+S961)</f>
        <v>35</v>
      </c>
      <c r="U961" s="4">
        <f>'Личное первенство девушки'!U92</f>
        <v>28</v>
      </c>
      <c r="V961" s="109"/>
      <c r="W961" s="99"/>
      <c r="X961" t="str">
        <f>P950</f>
        <v>Субъект РФ 27</v>
      </c>
    </row>
    <row r="962" spans="1:24" ht="18.75">
      <c r="A962" s="27">
        <v>3</v>
      </c>
      <c r="B962" s="78"/>
      <c r="C962" s="27"/>
      <c r="D962" s="27"/>
      <c r="E962" s="16">
        <f>IF((C962&lt;=7),VLOOKUP(D962,'7 лет'!$M$5:$N$78,2),IF((C962=8),VLOOKUP(D962,'8 лет'!$M$5:$N$78,2),IF((C962=9),VLOOKUP(D962,'9 лет'!$M$5:$N$78,2),IF((C962=10),VLOOKUP(D962,'10 лет'!$M$5:$N$78,2),IF((C962=11),VLOOKUP(D962,'11 лет'!$M$5:$N$78,2),IF((C962=12),VLOOKUP(D962,'12 лет'!$O$5:$P$78,2),IF((C962=13),VLOOKUP(D962,'13 лет'!$O$5:$P$78,2),IF((C962=14),VLOOKUP(D962,'14 лет'!$O$5:$P$78,2),IF((C962=15),VLOOKUP(D962,'15 лет'!$O$5:$P$78,2),IF((C962=16),VLOOKUP(D962,'16 лет'!$O$5:$P$78,2),IF((C962=17),VLOOKUP(D962,'17 лет'!$O$5:$P$78,2))))))))))))</f>
        <v>0</v>
      </c>
      <c r="F962" s="27"/>
      <c r="G962" s="16">
        <f>IF((C962&lt;=7),VLOOKUP(F962,'7 лет'!$O$5:$P$79,2),IF((C962=8),VLOOKUP(F962,'8 лет'!$O$5:$P$79,2),IF((C962=9),VLOOKUP(F962,'9 лет'!$O$5:$P$79,2),IF((C962=10),VLOOKUP(F962,'10 лет'!$O$5:$P$79,2),IF((C962=11),VLOOKUP(F962,'11 лет'!$O$5:$P$79,2),IF((C962=12),VLOOKUP(F962,'12 лет'!$Q$5:$R$79,2),IF((C962=13),VLOOKUP(F962,'13 лет'!$Q$5:$R$79,2),IF((C962=14),VLOOKUP(F962,'14 лет'!$Q$5:$R$79,2),IF((C962=15),VLOOKUP(F962,'15 лет'!$Q$5:$R$79,2),IF((C962=16),VLOOKUP(F962,'16 лет'!$Q$5:$R$79,2),IF((C962=17),VLOOKUP(F962,'17 лет'!$Q$5:$R$79,2))))))))))))</f>
        <v>0</v>
      </c>
      <c r="H962" s="27"/>
      <c r="I962" s="16">
        <f>IF((C962&lt;=7),VLOOKUP(H962,'7 лет'!$Q$5:$R$79,2),IF((C962=8),VLOOKUP(H962,'8 лет'!$Q$5:$R$79,2),IF((C962=9),VLOOKUP(H962,'9 лет'!$Q$5:$R$79,2),IF((C962=10),VLOOKUP(H962,'10 лет'!$Q$5:$R$79,2),IF((C962=11),VLOOKUP(H962,'11 лет'!$Q$5:$R$79,2),IF((C962=12),VLOOKUP(H962,'12 лет'!$S$5:$T$79,2),IF((C962=13),VLOOKUP(H962,'13 лет'!$S$5:$T$79,2),IF((C962=14),VLOOKUP(H962,'14 лет'!$S$5:$T$79,2),IF((C962=15),VLOOKUP(H962,'15 лет'!$S$5:$T$79,2),IF((C962=16),VLOOKUP(H962,'16 лет'!$S$5:$T$79,2),IF((C962=17),VLOOKUP(H962,'17 лет'!$S$5:$T$79,2))))))))))))</f>
        <v>0</v>
      </c>
      <c r="J962" s="27"/>
      <c r="K962" s="16">
        <f>IF((C962&lt;=7),VLOOKUP(J962,'7 лет'!$S$5:$T$79,2),IF((C962=8),VLOOKUP(J962,'8 лет'!$S$5:$T$79,2),IF((C962=9),VLOOKUP(J962,'9 лет'!$S$5:$T$79,2),IF((C962=10),VLOOKUP(J962,'10 лет'!$S$5:$T$79,2),IF((C962=11),VLOOKUP(J962,'11 лет'!$S$5:$T$79,2),IF((C962=12),VLOOKUP(J962,'12 лет'!$U$5:$V$79,2),IF((C962=13),VLOOKUP(J962,'13 лет'!$U$5:$V$79,2),IF((C962=14),VLOOKUP(J962,'14 лет'!$U$5:$V$79,2),IF(C962&gt;=15,"0")))))))))</f>
        <v>0</v>
      </c>
      <c r="L962" s="27"/>
      <c r="M962" s="16" t="str">
        <f>IF((C962=12),VLOOKUP(L962,'12 лет'!$W$5:$X$85,2),IF((C962=13),VLOOKUP(L962,'13 лет'!$W$5:$X$84,2),IF((C962=14),VLOOKUP(L962,'14 лет'!$W$5:$X$82,2),IF((C962=15),VLOOKUP(L962,'15 лет'!$U$5:$V$82,2),IF((C962=16),VLOOKUP(L962,'16 лет'!$U$5:$V$78,2),IF((C962=17),VLOOKUP(L962,'17 лет'!$U$5:$V$78,2),IF(C962&lt;12,"0")))))))</f>
        <v>0</v>
      </c>
      <c r="N962" s="27"/>
      <c r="O962" s="16" t="str">
        <f>IF((C962=15),VLOOKUP(N962,'15 лет'!$W$5:$X$115,2),IF((C962=16),VLOOKUP(N962,'16 лет'!$W$5:$X$113,2),IF((C962=17),VLOOKUP(N962,'17 лет'!$W$5:$X$113,2),IF(C962&lt;15,"0"))))</f>
        <v>0</v>
      </c>
      <c r="P962" s="11"/>
      <c r="Q962" s="16">
        <f>IF((C962&lt;=7),VLOOKUP(P962,'7 лет'!$U$5:$V$79,2),IF((C962=8),VLOOKUP(P962,'8 лет'!$U$5:$V$79,2),IF((C962=9),VLOOKUP(P962,'9 лет'!$U$5:$V$79,2),IF((C962=10),VLOOKUP(P962,'10 лет'!$U$5:$V$79,2),IF((C962=11),VLOOKUP(P962,'11 лет'!$U$5:$V$79,2),IF((C962=12),VLOOKUP(P962,'12 лет'!$Y$5:$Z$79,2),IF((C962=13),VLOOKUP(P962,'13 лет'!$Y$5:$Z$79,2),IF((C962=14),VLOOKUP(P962,'14 лет'!$Y$5:$Z$79,2),IF((C962=15),VLOOKUP(P962,'15 лет'!$Y$5:$Z$79,2),IF((C962=16),VLOOKUP(P962,'16 лет'!$Y$5:$Z$79,2),IF((C962=17),VLOOKUP(P962,'17 лет'!$Y$5:$Z$79,2))))))))))))</f>
        <v>35</v>
      </c>
      <c r="R962" s="27"/>
      <c r="S962" s="16">
        <f>IF((C962&lt;=7),VLOOKUP(R962,'7 лет'!$W$5:$X$79,2),IF((C962=8),VLOOKUP(R962,'8 лет'!$W$5:$X$79,2),IF((C962=9),VLOOKUP(R962,'9 лет'!$W$5:$X$79,2),IF((C962=10),VLOOKUP(R962,'10 лет'!$W$5:$X$79,2),IF((C962=11),VLOOKUP(R962,'11 лет'!$W$5:$X$79,2),IF((C962=12),VLOOKUP(R962,'12 лет'!$AA$5:$AB$79,2),IF((C962=13),VLOOKUP(R962,'13 лет'!$AA$5:$AB$79,2),IF((C962=14),VLOOKUP(R962,'14 лет'!$AA$5:$AB$79,2),IF((C962=15),VLOOKUP(R962,'15 лет'!$AA$5:$AB$79,2),IF((C962=16),VLOOKUP(R962,'16 лет'!$AA$5:$AB$79,2),IF((C962=17),VLOOKUP(R962,'17 лет'!$AA$5:$AB$79,2))))))))))))</f>
        <v>0</v>
      </c>
      <c r="T962" s="33">
        <f>SUM(E962+G962+I962+K962+M962+O962+Q962+S962)</f>
        <v>35</v>
      </c>
      <c r="U962" s="4">
        <f>'Личное первенство девушки'!U93</f>
        <v>28</v>
      </c>
      <c r="V962" s="109"/>
      <c r="W962" s="99"/>
      <c r="X962" t="str">
        <f>P950</f>
        <v>Субъект РФ 27</v>
      </c>
    </row>
    <row r="963" spans="1:24" ht="18.75">
      <c r="A963" s="111"/>
      <c r="B963" s="112"/>
      <c r="C963" s="112"/>
      <c r="D963" s="112"/>
      <c r="E963" s="112"/>
      <c r="F963" s="112"/>
      <c r="G963" s="112"/>
      <c r="H963" s="112"/>
      <c r="I963" s="112"/>
      <c r="J963" s="112"/>
      <c r="K963" s="112"/>
      <c r="L963" s="112"/>
      <c r="M963" s="112"/>
      <c r="N963" s="112"/>
      <c r="O963" s="112"/>
      <c r="P963" s="115" t="s">
        <v>286</v>
      </c>
      <c r="Q963" s="115"/>
      <c r="R963" s="115"/>
      <c r="S963" s="116"/>
      <c r="T963" s="113">
        <f ca="1">SUMPRODUCT(LARGE($T$960:$T$962,ROW(INDIRECT("T1:T"&amp;Z17))))</f>
        <v>70</v>
      </c>
      <c r="U963" s="114"/>
      <c r="V963" s="109"/>
      <c r="W963" s="99"/>
    </row>
    <row r="964" spans="1:24" ht="30" customHeight="1">
      <c r="A964" s="119"/>
      <c r="B964" s="120"/>
      <c r="C964" s="120"/>
      <c r="D964" s="120"/>
      <c r="E964" s="120"/>
      <c r="F964" s="120"/>
      <c r="G964" s="120"/>
      <c r="H964" s="120"/>
      <c r="I964" s="120"/>
      <c r="J964" s="120"/>
      <c r="K964" s="120"/>
      <c r="L964" s="120"/>
      <c r="M964" s="120"/>
      <c r="N964" s="120"/>
      <c r="O964" s="120"/>
      <c r="P964" s="118" t="s">
        <v>287</v>
      </c>
      <c r="Q964" s="118"/>
      <c r="R964" s="118"/>
      <c r="S964" s="118"/>
      <c r="T964" s="121">
        <f ca="1">SUM(T958+T963)</f>
        <v>170</v>
      </c>
      <c r="U964" s="122"/>
      <c r="V964" s="110"/>
      <c r="W964" s="100"/>
    </row>
    <row r="965" spans="1:24">
      <c r="A965" s="14"/>
      <c r="B965" s="14"/>
      <c r="C965" s="14"/>
      <c r="D965" s="14"/>
      <c r="E965" s="14"/>
      <c r="F965" s="14"/>
      <c r="G965" s="14"/>
      <c r="H965" s="14"/>
      <c r="I965" s="14"/>
      <c r="J965" s="14"/>
      <c r="K965" s="14"/>
      <c r="L965" s="14"/>
      <c r="M965" s="14"/>
      <c r="N965" s="14"/>
      <c r="O965" s="14"/>
      <c r="P965" s="14"/>
      <c r="Q965" s="14"/>
      <c r="R965" s="14"/>
      <c r="S965" s="14"/>
      <c r="T965" s="14"/>
    </row>
    <row r="966" spans="1:24">
      <c r="A966" s="15"/>
      <c r="C966" s="15"/>
      <c r="D966" s="15"/>
      <c r="E966" s="15"/>
      <c r="F966" s="15"/>
      <c r="G966" s="15"/>
      <c r="H966" s="15"/>
      <c r="I966" s="15"/>
      <c r="J966" s="15"/>
      <c r="K966" s="14"/>
      <c r="L966" s="14"/>
      <c r="M966" s="15"/>
      <c r="N966" s="15"/>
      <c r="O966" s="15"/>
      <c r="P966" s="15"/>
      <c r="Q966" s="15"/>
      <c r="R966" s="15"/>
      <c r="S966" s="15"/>
      <c r="T966" s="15"/>
    </row>
    <row r="967" spans="1:24">
      <c r="A967" s="15"/>
      <c r="C967" s="15"/>
      <c r="D967" s="15"/>
      <c r="E967" s="15"/>
      <c r="F967" s="15"/>
      <c r="G967" s="15"/>
      <c r="H967" s="15"/>
      <c r="I967" s="15"/>
      <c r="J967" s="15"/>
      <c r="K967" s="14"/>
      <c r="L967" s="14"/>
      <c r="M967" s="15"/>
      <c r="N967" s="15"/>
      <c r="O967" s="15"/>
      <c r="P967" s="15"/>
      <c r="Q967" s="15"/>
      <c r="R967" s="15"/>
      <c r="S967" s="15"/>
      <c r="T967" s="15"/>
    </row>
    <row r="968" spans="1:24" ht="16.5">
      <c r="A968" s="14"/>
      <c r="B968" s="79" t="s">
        <v>181</v>
      </c>
      <c r="C968" s="14"/>
      <c r="D968" s="14"/>
      <c r="E968" s="14"/>
      <c r="F968" s="14"/>
      <c r="G968" s="14"/>
      <c r="H968" s="14"/>
      <c r="I968" s="14"/>
      <c r="J968" s="14"/>
      <c r="K968" s="14"/>
      <c r="L968" s="14"/>
      <c r="M968" s="14"/>
      <c r="N968" s="14"/>
      <c r="O968" s="14"/>
      <c r="P968" s="14"/>
      <c r="Q968" s="14"/>
      <c r="R968" s="14"/>
      <c r="S968" s="14"/>
      <c r="T968" s="14"/>
    </row>
    <row r="969" spans="1:24">
      <c r="A969" s="14"/>
      <c r="B969" s="15"/>
      <c r="C969" s="15"/>
      <c r="D969" s="14"/>
      <c r="E969" s="14"/>
      <c r="F969" s="14"/>
      <c r="G969" s="14"/>
      <c r="H969" s="14"/>
      <c r="I969" s="14"/>
      <c r="J969" s="14"/>
      <c r="K969" s="14"/>
      <c r="L969" s="14"/>
      <c r="M969" s="14"/>
      <c r="N969" s="14"/>
      <c r="O969" s="14"/>
      <c r="P969" s="14"/>
      <c r="Q969" s="14"/>
      <c r="R969" s="14"/>
      <c r="S969" s="14"/>
      <c r="T969" s="14"/>
    </row>
    <row r="970" spans="1:24">
      <c r="A970" s="14"/>
      <c r="B970" s="14"/>
      <c r="C970" s="15"/>
      <c r="D970" s="14"/>
      <c r="E970" s="14"/>
      <c r="F970" s="14"/>
      <c r="G970" s="14"/>
      <c r="H970" s="14"/>
      <c r="I970" s="14"/>
      <c r="J970" s="14"/>
      <c r="K970" s="14"/>
      <c r="L970" s="14"/>
      <c r="M970" s="14"/>
      <c r="N970" s="14"/>
      <c r="O970" s="14"/>
      <c r="P970" s="14"/>
      <c r="Q970" s="14"/>
      <c r="R970" s="14"/>
      <c r="S970" s="14"/>
      <c r="T970" s="14"/>
    </row>
    <row r="971" spans="1:24" ht="16.5">
      <c r="A971" s="14"/>
      <c r="B971" s="79" t="s">
        <v>182</v>
      </c>
      <c r="C971" s="15"/>
      <c r="D971" s="14"/>
      <c r="E971" s="14"/>
      <c r="F971" s="14"/>
      <c r="G971" s="14"/>
      <c r="H971" s="14"/>
      <c r="I971" s="14"/>
      <c r="J971" s="14"/>
      <c r="K971" s="14"/>
      <c r="L971" s="14"/>
      <c r="M971" s="14"/>
      <c r="N971" s="14"/>
      <c r="O971" s="14"/>
      <c r="P971" s="14"/>
      <c r="Q971" s="14"/>
      <c r="R971" s="14"/>
      <c r="S971" s="14"/>
      <c r="T971" s="14"/>
    </row>
    <row r="973" spans="1:24" ht="18.75">
      <c r="A973" s="102" t="s">
        <v>991</v>
      </c>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row>
    <row r="974" spans="1:24" ht="18.75">
      <c r="A974" s="102" t="s">
        <v>990</v>
      </c>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row>
    <row r="976" spans="1:24" ht="15.75" customHeight="1">
      <c r="A976" s="103" t="s">
        <v>169</v>
      </c>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row>
    <row r="977" spans="1:24">
      <c r="A977" s="43"/>
      <c r="B977" s="43"/>
      <c r="C977" s="43"/>
      <c r="D977" s="43"/>
      <c r="E977" s="43"/>
      <c r="F977" s="43"/>
      <c r="G977" s="43"/>
      <c r="H977" s="43"/>
      <c r="I977" s="43"/>
      <c r="J977" s="43"/>
      <c r="K977" s="43"/>
      <c r="L977" s="43"/>
      <c r="M977" s="43"/>
      <c r="N977" s="43"/>
      <c r="O977" s="43"/>
      <c r="P977" s="43"/>
      <c r="Q977" s="43"/>
      <c r="R977" s="43"/>
      <c r="S977" s="43"/>
      <c r="T977" s="43"/>
      <c r="U977" s="43"/>
      <c r="V977" s="43"/>
      <c r="W977" s="43"/>
    </row>
    <row r="978" spans="1:24" ht="18.75" customHeight="1">
      <c r="A978" s="104" t="s">
        <v>1005</v>
      </c>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row>
    <row r="979" spans="1:24" ht="18.75" customHeight="1">
      <c r="A979" s="104" t="s">
        <v>989</v>
      </c>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row>
    <row r="980" spans="1:24" ht="18.75">
      <c r="A980" s="105" t="s">
        <v>1058</v>
      </c>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row>
    <row r="981" spans="1:24" ht="18.75">
      <c r="A981" s="50"/>
      <c r="B981" s="50"/>
      <c r="C981" s="50"/>
      <c r="D981" s="50"/>
      <c r="E981" s="50"/>
      <c r="F981" s="50"/>
      <c r="G981" s="50"/>
      <c r="H981" s="50"/>
      <c r="I981" s="50"/>
      <c r="J981" s="50"/>
      <c r="K981" s="50"/>
      <c r="L981" s="50"/>
      <c r="M981" s="50"/>
      <c r="N981" s="50"/>
      <c r="O981" s="50"/>
      <c r="P981" s="50"/>
      <c r="Q981" s="50"/>
      <c r="R981" s="50"/>
      <c r="S981" s="50"/>
      <c r="T981" s="50"/>
      <c r="U981" s="50"/>
      <c r="V981" s="50"/>
    </row>
    <row r="982" spans="1:24">
      <c r="A982" s="10"/>
      <c r="B982" s="10"/>
      <c r="C982" s="10"/>
      <c r="D982" s="10"/>
      <c r="E982" s="10"/>
      <c r="F982" s="10"/>
      <c r="G982" s="10"/>
      <c r="H982" s="10"/>
      <c r="I982" s="10"/>
      <c r="J982" s="10"/>
      <c r="K982" s="10"/>
      <c r="L982" s="10"/>
      <c r="M982" s="10"/>
      <c r="N982" s="10"/>
      <c r="O982" s="10"/>
      <c r="P982" s="10"/>
      <c r="Q982" s="10"/>
      <c r="R982" s="10"/>
      <c r="S982" s="10"/>
      <c r="T982" s="10"/>
    </row>
    <row r="983" spans="1:24" ht="18.75">
      <c r="A983" s="106" t="s">
        <v>992</v>
      </c>
      <c r="B983" s="106"/>
      <c r="C983" s="47"/>
      <c r="D983" s="47"/>
      <c r="E983" s="47"/>
      <c r="F983" s="47"/>
      <c r="G983" s="47"/>
      <c r="H983" s="47"/>
      <c r="I983" s="47"/>
      <c r="J983" s="47"/>
      <c r="K983" s="47"/>
      <c r="L983" s="47"/>
      <c r="M983" s="47"/>
      <c r="N983" s="47"/>
      <c r="O983" s="47"/>
      <c r="P983" s="47"/>
      <c r="Q983" s="47"/>
      <c r="R983" s="47"/>
      <c r="S983" s="47"/>
      <c r="T983" s="47"/>
    </row>
    <row r="984" spans="1:24" ht="18.75">
      <c r="A984" s="106" t="s">
        <v>993</v>
      </c>
      <c r="B984" s="106"/>
      <c r="C984" s="42"/>
      <c r="D984" s="42"/>
      <c r="E984" s="42"/>
      <c r="F984" s="42"/>
      <c r="G984" s="42"/>
      <c r="H984" s="42"/>
      <c r="I984" s="42"/>
      <c r="J984" s="42"/>
      <c r="K984" s="42"/>
      <c r="L984" s="42"/>
      <c r="M984" s="42"/>
      <c r="N984" s="42"/>
      <c r="O984" s="42"/>
      <c r="P984" s="42"/>
      <c r="Q984" s="42"/>
      <c r="R984" s="42"/>
      <c r="S984" s="42"/>
      <c r="T984" s="42"/>
    </row>
    <row r="985" spans="1:24" ht="18.75">
      <c r="A985" s="106"/>
      <c r="B985" s="106"/>
      <c r="D985" s="47"/>
      <c r="E985" s="47"/>
      <c r="F985" s="47"/>
      <c r="G985" s="47"/>
      <c r="H985" s="47"/>
      <c r="I985" s="47"/>
      <c r="J985" s="47"/>
      <c r="K985" s="47"/>
      <c r="L985" s="47"/>
      <c r="M985" s="47"/>
      <c r="N985" s="47"/>
      <c r="O985" s="47"/>
      <c r="P985" s="47"/>
      <c r="Q985" s="47"/>
      <c r="R985" s="47"/>
      <c r="S985" s="47"/>
      <c r="T985" s="47"/>
    </row>
    <row r="986" spans="1:24" ht="18.75">
      <c r="A986" s="107" t="s">
        <v>208</v>
      </c>
      <c r="B986" s="107"/>
      <c r="C986" s="107"/>
      <c r="D986" s="107"/>
      <c r="E986" s="107"/>
      <c r="F986" s="107"/>
      <c r="G986" s="107"/>
      <c r="H986" s="107"/>
      <c r="I986" s="107"/>
      <c r="J986" s="107"/>
      <c r="K986" s="107"/>
      <c r="L986" s="107"/>
      <c r="M986" s="107"/>
      <c r="N986" s="107"/>
      <c r="O986" s="107"/>
      <c r="P986" s="129" t="s">
        <v>312</v>
      </c>
      <c r="Q986" s="129"/>
      <c r="R986" s="129"/>
      <c r="S986" s="129"/>
      <c r="T986" s="129"/>
      <c r="U986" s="129"/>
      <c r="V986" s="129"/>
    </row>
    <row r="987" spans="1:24">
      <c r="A987" s="28"/>
      <c r="B987" s="28"/>
      <c r="C987" s="28"/>
      <c r="D987" s="28"/>
      <c r="E987" s="28"/>
      <c r="F987" s="28"/>
      <c r="G987" s="28"/>
      <c r="H987" s="28"/>
      <c r="I987" s="28"/>
      <c r="J987" s="28"/>
      <c r="K987" s="28"/>
      <c r="L987" s="28"/>
      <c r="M987" s="28"/>
      <c r="N987" s="28"/>
      <c r="O987" s="28"/>
      <c r="P987" s="28"/>
      <c r="Q987" s="28"/>
      <c r="R987" s="28"/>
      <c r="S987" s="28"/>
      <c r="T987" s="28"/>
    </row>
    <row r="988" spans="1:24" ht="24.75" customHeight="1">
      <c r="A988" s="117" t="s">
        <v>170</v>
      </c>
      <c r="B988" s="117"/>
      <c r="C988" s="117"/>
      <c r="D988" s="117"/>
      <c r="E988" s="117"/>
      <c r="F988" s="117"/>
      <c r="G988" s="117"/>
      <c r="H988" s="117"/>
      <c r="I988" s="117"/>
      <c r="J988" s="117"/>
      <c r="K988" s="117"/>
      <c r="L988" s="117"/>
      <c r="M988" s="117"/>
      <c r="N988" s="117"/>
      <c r="O988" s="117"/>
      <c r="P988" s="117"/>
      <c r="Q988" s="117"/>
      <c r="R988" s="117"/>
      <c r="S988" s="117"/>
      <c r="T988" s="126" t="s">
        <v>178</v>
      </c>
      <c r="U988" s="101" t="s">
        <v>284</v>
      </c>
      <c r="V988" s="101" t="s">
        <v>288</v>
      </c>
      <c r="W988" s="101" t="s">
        <v>1006</v>
      </c>
    </row>
    <row r="989" spans="1:24" ht="66.75" customHeight="1">
      <c r="A989" s="101" t="s">
        <v>171</v>
      </c>
      <c r="B989" s="117" t="s">
        <v>172</v>
      </c>
      <c r="C989" s="101" t="s">
        <v>173</v>
      </c>
      <c r="D989" s="101" t="s">
        <v>174</v>
      </c>
      <c r="E989" s="101"/>
      <c r="F989" s="101" t="s">
        <v>175</v>
      </c>
      <c r="G989" s="101"/>
      <c r="H989" s="101" t="s">
        <v>176</v>
      </c>
      <c r="I989" s="101"/>
      <c r="J989" s="101" t="s">
        <v>994</v>
      </c>
      <c r="K989" s="101"/>
      <c r="L989" s="175" t="s">
        <v>995</v>
      </c>
      <c r="M989" s="176"/>
      <c r="N989" s="175" t="s">
        <v>996</v>
      </c>
      <c r="O989" s="176"/>
      <c r="P989" s="101" t="s">
        <v>7</v>
      </c>
      <c r="Q989" s="101"/>
      <c r="R989" s="101" t="s">
        <v>177</v>
      </c>
      <c r="S989" s="101"/>
      <c r="T989" s="127"/>
      <c r="U989" s="101"/>
      <c r="V989" s="101"/>
      <c r="W989" s="101"/>
    </row>
    <row r="990" spans="1:24" ht="16.5" customHeight="1">
      <c r="A990" s="101"/>
      <c r="B990" s="117"/>
      <c r="C990" s="101"/>
      <c r="D990" s="49" t="s">
        <v>179</v>
      </c>
      <c r="E990" s="51" t="s">
        <v>3</v>
      </c>
      <c r="F990" s="49" t="s">
        <v>179</v>
      </c>
      <c r="G990" s="51" t="s">
        <v>3</v>
      </c>
      <c r="H990" s="49" t="s">
        <v>179</v>
      </c>
      <c r="I990" s="51" t="s">
        <v>3</v>
      </c>
      <c r="J990" s="49" t="s">
        <v>179</v>
      </c>
      <c r="K990" s="51" t="s">
        <v>3</v>
      </c>
      <c r="L990" s="49" t="s">
        <v>179</v>
      </c>
      <c r="M990" s="51" t="s">
        <v>3</v>
      </c>
      <c r="N990" s="49" t="s">
        <v>179</v>
      </c>
      <c r="O990" s="51" t="s">
        <v>3</v>
      </c>
      <c r="P990" s="49" t="s">
        <v>179</v>
      </c>
      <c r="Q990" s="51" t="s">
        <v>3</v>
      </c>
      <c r="R990" s="49" t="s">
        <v>179</v>
      </c>
      <c r="S990" s="51" t="s">
        <v>3</v>
      </c>
      <c r="T990" s="128"/>
      <c r="U990" s="101"/>
      <c r="V990" s="101"/>
      <c r="W990" s="101"/>
    </row>
    <row r="991" spans="1:24" ht="18.75">
      <c r="A991" s="27">
        <v>1</v>
      </c>
      <c r="B991" s="77"/>
      <c r="C991" s="27"/>
      <c r="D991" s="27"/>
      <c r="E991" s="16">
        <f>IF((C991&lt;=7),VLOOKUP(D991,'7 лет'!$A$5:$B$78,2),IF((C991=8),VLOOKUP(D991,'8 лет'!$A$5:$B$78,2),IF((C991=9),VLOOKUP(D991,'9 лет'!$A$5:$B$78,2),IF((C991=10),VLOOKUP(D991,'10 лет'!$A$5:$B$78,2),IF((C991=11),VLOOKUP(D991,'11 лет'!$A$5:$B$78,2),IF((C991=12),VLOOKUP(D991,'12 лет'!$A$5:$B$78,2),IF((C991=13),VLOOKUP(D991,'13 лет'!$A$5:$B$78,2),IF((C991=14),VLOOKUP(D991,'14 лет'!$A$5:$B$78,2),IF((C991=15),VLOOKUP(D991,'15 лет'!$A$5:$B$78,2),IF((C991=16),VLOOKUP(D991,'16 лет'!$A$5:$B$78,2),IF((C991=17),VLOOKUP(D991,'17 лет'!$A$5:$B$78,2))))))))))))</f>
        <v>0</v>
      </c>
      <c r="F991" s="27"/>
      <c r="G991" s="16">
        <f>IF((C991&lt;=7),VLOOKUP(F991,'7 лет'!$C$5:$D$79,2),IF((C991=8),VLOOKUP(F991,'8 лет'!$C$5:$D$79,2),IF((C991=9),VLOOKUP(F991,'9 лет'!$C$5:$D$79,2),IF((C991=10),VLOOKUP(F991,'10 лет'!$C$5:$D$79,2),IF((C991=11),VLOOKUP(F991,'11 лет'!$C$5:$D$79,2),IF((C991=12),VLOOKUP(F991,'12 лет'!$C$5:$D$79,2),IF((C991=13),VLOOKUP(F991,'13 лет'!$C$5:$D$79,2),IF((C991=14),VLOOKUP(F991,'14 лет'!$C$5:$D$79,2),IF((C991=15),VLOOKUP(F991,'15 лет'!$C$5:$D$79,2),IF((C991=16),VLOOKUP(F991,'16 лет'!$C$5:$D$79,2),IF((C991=17),VLOOKUP(F991,'17 лет'!$C$5:$D$79,2))))))))))))</f>
        <v>0</v>
      </c>
      <c r="H991" s="27"/>
      <c r="I991" s="16">
        <f>IF((C991&lt;=7),VLOOKUP(H991,'7 лет'!$E$5:$F$79,2),IF((C991=8),VLOOKUP(H991,'8 лет'!$E$5:$F$79,2),IF((C991=9),VLOOKUP(H991,'9 лет'!$E$5:$F$79,2),IF((C991=10),VLOOKUP(H991,'10 лет'!$E$5:$F$79,2),IF((C991=11),VLOOKUP(H991,'11 лет'!$E$5:$F$79,2),IF((C991=12),VLOOKUP(H991,'12 лет'!$E$5:$F$79,2),IF((C991=13),VLOOKUP(H991,'13 лет'!$E$5:$F$79,2),IF((C991=14),VLOOKUP(H991,'14 лет'!$E$5:$F$79,2),IF((C991=15),VLOOKUP(H991,'15 лет'!$E$5:$F$79,2),IF((C991=16),VLOOKUP(H991,'16 лет'!$E$5:$F$79,2),IF((C991=17),VLOOKUP(H991,'17 лет'!$E$5:$F$79,2))))))))))))</f>
        <v>0</v>
      </c>
      <c r="J991" s="27"/>
      <c r="K991" s="16">
        <f>IF((C991&lt;=7),VLOOKUP(J991,'7 лет'!$G$5:$H$79,2),IF((C991=8),VLOOKUP(J991,'8 лет'!$G$5:$H$79,2),IF((C991=9),VLOOKUP(J991,'9 лет'!$G$5:$H$79,2),IF((C991=10),VLOOKUP(J991,'10 лет'!$G$5:$H$79,2),IF((C991=11),VLOOKUP(J991,'11 лет'!$G$5:$H$79,2),IF((C991=12),VLOOKUP(J991,'12 лет'!$G$5:$H$79,2),IF((C991=13),VLOOKUP(J991,'13 лет'!$G$5:$H$79,2),IF((C991=14),VLOOKUP(J991,'14 лет'!$G$5:$H$79,2),IF(C991&gt;=15,"0")))))))))</f>
        <v>0</v>
      </c>
      <c r="L991" s="27"/>
      <c r="M991" s="16" t="str">
        <f>IF((C991=12),VLOOKUP(L991,'12 лет'!$I$5:$J$81,2),IF((C991=13),VLOOKUP(L991,'13 лет'!$I$5:$J$81,2),IF((C991=14),VLOOKUP(L991,'14 лет'!$I$5:$J$80,2),IF((C991=15),VLOOKUP(L991,'15 лет'!$G$5:$H$82,2),IF((C991=16),VLOOKUP(L991,'16 лет'!$G$5:$H$81,2),IF((C991=17),VLOOKUP(L991,'17 лет'!$G$5:$H$81,2),IF(C991&lt;12,"0")))))))</f>
        <v>0</v>
      </c>
      <c r="N991" s="27"/>
      <c r="O991" s="16" t="str">
        <f>IF((C991=15),VLOOKUP(N991,'15 лет'!$I$5:$J$100,2),IF((C991=16),VLOOKUP(N991,'16 лет'!$I$5:$J$94,2),IF((C991=17),VLOOKUP(N991,'17 лет'!$I$5:$J$97,2),IF(C991&lt;15,"0"))))</f>
        <v>0</v>
      </c>
      <c r="P991" s="11"/>
      <c r="Q991" s="16">
        <f>IF((C991&lt;=7),VLOOKUP(P991,'7 лет'!$I$5:$J$79,2),IF((C991=8),VLOOKUP(P991,'8 лет'!$I$5:$J$79,2),IF((C991=9),VLOOKUP(P991,'9 лет'!$I$5:$J$79,2),IF((C991=10),VLOOKUP(P991,'10 лет'!$I$5:$J$79,2),IF((C991=11),VLOOKUP(P991,'11 лет'!$I$5:$J$79,2),IF((C991=12),VLOOKUP(P991,'12 лет'!$K$5:$L$79,2),IF((C991=13),VLOOKUP(P991,'13 лет'!$K$5:$L$79,2),IF((C991=14),VLOOKUP(P991,'14 лет'!$K$5:$L$79,2),IF((C991=15),VLOOKUP(P991,'15 лет'!$K$5:$L$79,2),IF((C991=16),VLOOKUP(P991,'16 лет'!$K$5:$L$79,2),IF((C991=17),VLOOKUP(P991,'17 лет'!$K$5:$L$79,2),)))))))))))</f>
        <v>50</v>
      </c>
      <c r="R991" s="27"/>
      <c r="S991" s="16">
        <f>IF((C991&lt;=7),VLOOKUP(R991,'7 лет'!$K$5:$L$79,2),IF((C991=8),VLOOKUP(R991,'8 лет'!$K$5:$L$79,2),IF((C991=9),VLOOKUP(R991,'9 лет'!$K$5:$L$79,2),IF((C991=10),VLOOKUP(R991,'10 лет'!$K$5:$L$79,2),IF((C991=11),VLOOKUP(R991,'11 лет'!$K$5:$L$79,2),IF((C991=12),VLOOKUP(R991,'12 лет'!$M$5:$N$79,2),IF((C991=13),VLOOKUP(R991,'13 лет'!$M$5:$N$79,2),IF((C991=14),VLOOKUP(R991,'14 лет'!$M$5:$N$79,2),IF((C991=15),VLOOKUP(R991,'15 лет'!$M$5:$N$79,2),IF((C991=16),VLOOKUP(R991,'16 лет'!$M$5:$N$79,2),IF((C991=17),VLOOKUP(R991,'17 лет'!$M$5:$N$79,2))))))))))))</f>
        <v>0</v>
      </c>
      <c r="T991" s="32">
        <f>SUM(E991+G991+I991+K991+M991+O991+Q991+S991)</f>
        <v>50</v>
      </c>
      <c r="U991" s="4">
        <f>'Личное первенство юноши'!U94</f>
        <v>28</v>
      </c>
      <c r="V991" s="108">
        <f ca="1">'Командный зачет'!G37</f>
        <v>10</v>
      </c>
      <c r="W991" s="98">
        <f ca="1">SUM(V991*2)</f>
        <v>20</v>
      </c>
      <c r="X991" t="str">
        <f>P986</f>
        <v>Субъект РФ 28</v>
      </c>
    </row>
    <row r="992" spans="1:24" ht="18.75">
      <c r="A992" s="27">
        <v>2</v>
      </c>
      <c r="B992" s="77"/>
      <c r="C992" s="27"/>
      <c r="D992" s="27"/>
      <c r="E992" s="16">
        <f>IF((C992&lt;=7),VLOOKUP(D992,'7 лет'!$A$5:$B$78,2),IF((C992=8),VLOOKUP(D992,'8 лет'!$A$5:$B$78,2),IF((C992=9),VLOOKUP(D992,'9 лет'!$A$5:$B$78,2),IF((C992=10),VLOOKUP(D992,'10 лет'!$A$5:$B$78,2),IF((C992=11),VLOOKUP(D992,'11 лет'!$A$5:$B$78,2),IF((C992=12),VLOOKUP(D992,'12 лет'!$A$5:$B$78,2),IF((C992=13),VLOOKUP(D992,'13 лет'!$A$5:$B$78,2),IF((C992=14),VLOOKUP(D992,'14 лет'!$A$5:$B$78,2),IF((C992=15),VLOOKUP(D992,'15 лет'!$A$5:$B$78,2),IF((C992=16),VLOOKUP(D992,'16 лет'!$A$5:$B$78,2),IF((C992=17),VLOOKUP(D992,'17 лет'!$A$5:$B$78,2))))))))))))</f>
        <v>0</v>
      </c>
      <c r="F992" s="27"/>
      <c r="G992" s="16">
        <f>IF((C992&lt;=7),VLOOKUP(F992,'7 лет'!$C$5:$D$79,2),IF((C992=8),VLOOKUP(F992,'8 лет'!$C$5:$D$79,2),IF((C992=9),VLOOKUP(F992,'9 лет'!$C$5:$D$79,2),IF((C992=10),VLOOKUP(F992,'10 лет'!$C$5:$D$79,2),IF((C992=11),VLOOKUP(F992,'11 лет'!$C$5:$D$79,2),IF((C992=12),VLOOKUP(F992,'12 лет'!$C$5:$D$79,2),IF((C992=13),VLOOKUP(F992,'13 лет'!$C$5:$D$79,2),IF((C992=14),VLOOKUP(F992,'14 лет'!$C$5:$D$79,2),IF((C992=15),VLOOKUP(F992,'15 лет'!$C$5:$D$79,2),IF((C992=16),VLOOKUP(F992,'16 лет'!$C$5:$D$79,2),IF((C992=17),VLOOKUP(F992,'17 лет'!$C$5:$D$79,2))))))))))))</f>
        <v>0</v>
      </c>
      <c r="H992" s="27"/>
      <c r="I992" s="16">
        <f>IF((C992&lt;=7),VLOOKUP(H992,'7 лет'!$E$5:$F$79,2),IF((C992=8),VLOOKUP(H992,'8 лет'!$E$5:$F$79,2),IF((C992=9),VLOOKUP(H992,'9 лет'!$E$5:$F$79,2),IF((C992=10),VLOOKUP(H992,'10 лет'!$E$5:$F$79,2),IF((C992=11),VLOOKUP(H992,'11 лет'!$E$5:$F$79,2),IF((C992=12),VLOOKUP(H992,'12 лет'!$E$5:$F$79,2),IF((C992=13),VLOOKUP(H992,'13 лет'!$E$5:$F$79,2),IF((C992=14),VLOOKUP(H992,'14 лет'!$E$5:$F$79,2),IF((C992=15),VLOOKUP(H992,'15 лет'!$E$5:$F$79,2),IF((C992=16),VLOOKUP(H992,'16 лет'!$E$5:$F$79,2),IF((C992=17),VLOOKUP(H992,'17 лет'!$E$5:$F$79,2))))))))))))</f>
        <v>0</v>
      </c>
      <c r="J992" s="27"/>
      <c r="K992" s="16">
        <f>IF((C992&lt;=7),VLOOKUP(J992,'7 лет'!$G$5:$H$79,2),IF((C992=8),VLOOKUP(J992,'8 лет'!$G$5:$H$79,2),IF((C992=9),VLOOKUP(J992,'9 лет'!$G$5:$H$79,2),IF((C992=10),VLOOKUP(J992,'10 лет'!$G$5:$H$79,2),IF((C992=11),VLOOKUP(J992,'11 лет'!$G$5:$H$79,2),IF((C992=12),VLOOKUP(J992,'12 лет'!$G$5:$H$79,2),IF((C992=13),VLOOKUP(J992,'13 лет'!$G$5:$H$79,2),IF((C992=14),VLOOKUP(J992,'14 лет'!$G$5:$H$79,2),IF(C992&gt;=15,"0")))))))))</f>
        <v>0</v>
      </c>
      <c r="L992" s="27"/>
      <c r="M992" s="16" t="str">
        <f>IF((C992=12),VLOOKUP(L992,'12 лет'!$I$5:$J$81,2),IF((C992=13),VLOOKUP(L992,'13 лет'!$I$5:$J$81,2),IF((C992=14),VLOOKUP(L992,'14 лет'!$I$5:$J$80,2),IF((C992=15),VLOOKUP(L992,'15 лет'!$G$5:$H$82,2),IF((C992=16),VLOOKUP(L992,'16 лет'!$G$5:$H$81,2),IF((C992=17),VLOOKUP(L992,'17 лет'!$G$5:$H$81,2),IF(C992&lt;12,"0")))))))</f>
        <v>0</v>
      </c>
      <c r="N992" s="27"/>
      <c r="O992" s="16" t="str">
        <f>IF((C992=15),VLOOKUP(N992,'15 лет'!$I$5:$J$100,2),IF((C992=16),VLOOKUP(N992,'16 лет'!$I$5:$J$94,2),IF((C992=17),VLOOKUP(N992,'17 лет'!$I$5:$J$97,2),IF(C992&lt;15,"0"))))</f>
        <v>0</v>
      </c>
      <c r="P992" s="11"/>
      <c r="Q992" s="16">
        <f>IF((C992&lt;=7),VLOOKUP(P992,'7 лет'!$I$5:$J$79,2),IF((C992=8),VLOOKUP(P992,'8 лет'!$I$5:$J$79,2),IF((C992=9),VLOOKUP(P992,'9 лет'!$I$5:$J$79,2),IF((C992=10),VLOOKUP(P992,'10 лет'!$I$5:$J$79,2),IF((C992=11),VLOOKUP(P992,'11 лет'!$I$5:$J$79,2),IF((C992=12),VLOOKUP(P992,'12 лет'!$K$5:$L$79,2),IF((C992=13),VLOOKUP(P992,'13 лет'!$K$5:$L$79,2),IF((C992=14),VLOOKUP(P992,'14 лет'!$K$5:$L$79,2),IF((C992=15),VLOOKUP(P992,'15 лет'!$K$5:$L$79,2),IF((C992=16),VLOOKUP(P992,'16 лет'!$K$5:$L$79,2),IF((C992=17),VLOOKUP(P992,'17 лет'!$K$5:$L$79,2),)))))))))))</f>
        <v>50</v>
      </c>
      <c r="R992" s="27"/>
      <c r="S992" s="16">
        <f>IF((C992&lt;=7),VLOOKUP(R992,'7 лет'!$K$5:$L$79,2),IF((C992=8),VLOOKUP(R992,'8 лет'!$K$5:$L$79,2),IF((C992=9),VLOOKUP(R992,'9 лет'!$K$5:$L$79,2),IF((C992=10),VLOOKUP(R992,'10 лет'!$K$5:$L$79,2),IF((C992=11),VLOOKUP(R992,'11 лет'!$K$5:$L$79,2),IF((C992=12),VLOOKUP(R992,'12 лет'!$M$5:$N$79,2),IF((C992=13),VLOOKUP(R992,'13 лет'!$M$5:$N$79,2),IF((C992=14),VLOOKUP(R992,'14 лет'!$M$5:$N$79,2),IF((C992=15),VLOOKUP(R992,'15 лет'!$M$5:$N$79,2),IF((C992=16),VLOOKUP(R992,'16 лет'!$M$5:$N$79,2),IF((C992=17),VLOOKUP(R992,'17 лет'!$M$5:$N$79,2))))))))))))</f>
        <v>0</v>
      </c>
      <c r="T992" s="32">
        <f>SUM(E992+G992+I992+K992+M992+O992+Q992+S992)</f>
        <v>50</v>
      </c>
      <c r="U992" s="4">
        <f>'Личное первенство юноши'!U95</f>
        <v>28</v>
      </c>
      <c r="V992" s="109"/>
      <c r="W992" s="99"/>
      <c r="X992" t="str">
        <f>P986</f>
        <v>Субъект РФ 28</v>
      </c>
    </row>
    <row r="993" spans="1:24" ht="18.75">
      <c r="A993" s="27">
        <v>3</v>
      </c>
      <c r="B993" s="77"/>
      <c r="C993" s="27"/>
      <c r="D993" s="27"/>
      <c r="E993" s="16">
        <f>IF((C993&lt;=7),VLOOKUP(D993,'7 лет'!$A$5:$B$78,2),IF((C993=8),VLOOKUP(D993,'8 лет'!$A$5:$B$78,2),IF((C993=9),VLOOKUP(D993,'9 лет'!$A$5:$B$78,2),IF((C993=10),VLOOKUP(D993,'10 лет'!$A$5:$B$78,2),IF((C993=11),VLOOKUP(D993,'11 лет'!$A$5:$B$78,2),IF((C993=12),VLOOKUP(D993,'12 лет'!$A$5:$B$78,2),IF((C993=13),VLOOKUP(D993,'13 лет'!$A$5:$B$78,2),IF((C993=14),VLOOKUP(D993,'14 лет'!$A$5:$B$78,2),IF((C993=15),VLOOKUP(D993,'15 лет'!$A$5:$B$78,2),IF((C993=16),VLOOKUP(D993,'16 лет'!$A$5:$B$78,2),IF((C993=17),VLOOKUP(D993,'17 лет'!$A$5:$B$78,2))))))))))))</f>
        <v>0</v>
      </c>
      <c r="F993" s="27"/>
      <c r="G993" s="16">
        <f>IF((C993&lt;=7),VLOOKUP(F993,'7 лет'!$C$5:$D$79,2),IF((C993=8),VLOOKUP(F993,'8 лет'!$C$5:$D$79,2),IF((C993=9),VLOOKUP(F993,'9 лет'!$C$5:$D$79,2),IF((C993=10),VLOOKUP(F993,'10 лет'!$C$5:$D$79,2),IF((C993=11),VLOOKUP(F993,'11 лет'!$C$5:$D$79,2),IF((C993=12),VLOOKUP(F993,'12 лет'!$C$5:$D$79,2),IF((C993=13),VLOOKUP(F993,'13 лет'!$C$5:$D$79,2),IF((C993=14),VLOOKUP(F993,'14 лет'!$C$5:$D$79,2),IF((C993=15),VLOOKUP(F993,'15 лет'!$C$5:$D$79,2),IF((C993=16),VLOOKUP(F993,'16 лет'!$C$5:$D$79,2),IF((C993=17),VLOOKUP(F993,'17 лет'!$C$5:$D$79,2))))))))))))</f>
        <v>0</v>
      </c>
      <c r="H993" s="27"/>
      <c r="I993" s="16">
        <f>IF((C993&lt;=7),VLOOKUP(H993,'7 лет'!$E$5:$F$79,2),IF((C993=8),VLOOKUP(H993,'8 лет'!$E$5:$F$79,2),IF((C993=9),VLOOKUP(H993,'9 лет'!$E$5:$F$79,2),IF((C993=10),VLOOKUP(H993,'10 лет'!$E$5:$F$79,2),IF((C993=11),VLOOKUP(H993,'11 лет'!$E$5:$F$79,2),IF((C993=12),VLOOKUP(H993,'12 лет'!$E$5:$F$79,2),IF((C993=13),VLOOKUP(H993,'13 лет'!$E$5:$F$79,2),IF((C993=14),VLOOKUP(H993,'14 лет'!$E$5:$F$79,2),IF((C993=15),VLOOKUP(H993,'15 лет'!$E$5:$F$79,2),IF((C993=16),VLOOKUP(H993,'16 лет'!$E$5:$F$79,2),IF((C993=17),VLOOKUP(H993,'17 лет'!$E$5:$F$79,2))))))))))))</f>
        <v>0</v>
      </c>
      <c r="J993" s="27"/>
      <c r="K993" s="16">
        <f>IF((C993&lt;=7),VLOOKUP(J993,'7 лет'!$G$5:$H$79,2),IF((C993=8),VLOOKUP(J993,'8 лет'!$G$5:$H$79,2),IF((C993=9),VLOOKUP(J993,'9 лет'!$G$5:$H$79,2),IF((C993=10),VLOOKUP(J993,'10 лет'!$G$5:$H$79,2),IF((C993=11),VLOOKUP(J993,'11 лет'!$G$5:$H$79,2),IF((C993=12),VLOOKUP(J993,'12 лет'!$G$5:$H$79,2),IF((C993=13),VLOOKUP(J993,'13 лет'!$G$5:$H$79,2),IF((C993=14),VLOOKUP(J993,'14 лет'!$G$5:$H$79,2),IF(C993&gt;=15,"0")))))))))</f>
        <v>0</v>
      </c>
      <c r="L993" s="27"/>
      <c r="M993" s="16" t="str">
        <f>IF((C993=12),VLOOKUP(L993,'12 лет'!$I$5:$J$81,2),IF((C993=13),VLOOKUP(L993,'13 лет'!$I$5:$J$81,2),IF((C993=14),VLOOKUP(L993,'14 лет'!$I$5:$J$80,2),IF((C993=15),VLOOKUP(L993,'15 лет'!$G$5:$H$82,2),IF((C993=16),VLOOKUP(L993,'16 лет'!$G$5:$H$81,2),IF((C993=17),VLOOKUP(L993,'17 лет'!$G$5:$H$81,2),IF(C993&lt;12,"0")))))))</f>
        <v>0</v>
      </c>
      <c r="N993" s="27"/>
      <c r="O993" s="16" t="str">
        <f>IF((C993=15),VLOOKUP(N993,'15 лет'!$I$5:$J$100,2),IF((C993=16),VLOOKUP(N993,'16 лет'!$I$5:$J$94,2),IF((C993=17),VLOOKUP(N993,'17 лет'!$I$5:$J$97,2),IF(C993&lt;15,"0"))))</f>
        <v>0</v>
      </c>
      <c r="P993" s="11"/>
      <c r="Q993" s="16">
        <f>IF((C993&lt;=7),VLOOKUP(P993,'7 лет'!$I$5:$J$79,2),IF((C993=8),VLOOKUP(P993,'8 лет'!$I$5:$J$79,2),IF((C993=9),VLOOKUP(P993,'9 лет'!$I$5:$J$79,2),IF((C993=10),VLOOKUP(P993,'10 лет'!$I$5:$J$79,2),IF((C993=11),VLOOKUP(P993,'11 лет'!$I$5:$J$79,2),IF((C993=12),VLOOKUP(P993,'12 лет'!$K$5:$L$79,2),IF((C993=13),VLOOKUP(P993,'13 лет'!$K$5:$L$79,2),IF((C993=14),VLOOKUP(P993,'14 лет'!$K$5:$L$79,2),IF((C993=15),VLOOKUP(P993,'15 лет'!$K$5:$L$79,2),IF((C993=16),VLOOKUP(P993,'16 лет'!$K$5:$L$79,2),IF((C993=17),VLOOKUP(P993,'17 лет'!$K$5:$L$79,2),)))))))))))</f>
        <v>50</v>
      </c>
      <c r="R993" s="27"/>
      <c r="S993" s="16">
        <f>IF((C993&lt;=7),VLOOKUP(R993,'7 лет'!$K$5:$L$79,2),IF((C993=8),VLOOKUP(R993,'8 лет'!$K$5:$L$79,2),IF((C993=9),VLOOKUP(R993,'9 лет'!$K$5:$L$79,2),IF((C993=10),VLOOKUP(R993,'10 лет'!$K$5:$L$79,2),IF((C993=11),VLOOKUP(R993,'11 лет'!$K$5:$L$79,2),IF((C993=12),VLOOKUP(R993,'12 лет'!$M$5:$N$79,2),IF((C993=13),VLOOKUP(R993,'13 лет'!$M$5:$N$79,2),IF((C993=14),VLOOKUP(R993,'14 лет'!$M$5:$N$79,2),IF((C993=15),VLOOKUP(R993,'15 лет'!$M$5:$N$79,2),IF((C993=16),VLOOKUP(R993,'16 лет'!$M$5:$N$79,2),IF((C993=17),VLOOKUP(R993,'17 лет'!$M$5:$N$79,2))))))))))))</f>
        <v>0</v>
      </c>
      <c r="T993" s="32">
        <f>SUM(E993+G993+I993+K993+M993+O993+Q993+S993)</f>
        <v>50</v>
      </c>
      <c r="U993" s="4">
        <f>'Личное первенство юноши'!U96</f>
        <v>28</v>
      </c>
      <c r="V993" s="109"/>
      <c r="W993" s="99"/>
      <c r="X993" t="str">
        <f>P986</f>
        <v>Субъект РФ 28</v>
      </c>
    </row>
    <row r="994" spans="1:24" ht="18.75">
      <c r="A994" s="111"/>
      <c r="B994" s="112"/>
      <c r="C994" s="112"/>
      <c r="D994" s="112"/>
      <c r="E994" s="112"/>
      <c r="F994" s="112"/>
      <c r="G994" s="112"/>
      <c r="H994" s="112"/>
      <c r="I994" s="112"/>
      <c r="J994" s="112"/>
      <c r="K994" s="112"/>
      <c r="L994" s="112"/>
      <c r="M994" s="112"/>
      <c r="N994" s="112"/>
      <c r="O994" s="112"/>
      <c r="P994" s="115" t="s">
        <v>285</v>
      </c>
      <c r="Q994" s="115"/>
      <c r="R994" s="115"/>
      <c r="S994" s="116"/>
      <c r="T994" s="113">
        <f ca="1">SUMPRODUCT(LARGE($T$991:$T$993,ROW(INDIRECT("T1:T"&amp;Z17))))</f>
        <v>100</v>
      </c>
      <c r="U994" s="114"/>
      <c r="V994" s="109"/>
      <c r="W994" s="99"/>
    </row>
    <row r="995" spans="1:24" ht="24.75" customHeight="1">
      <c r="A995" s="123" t="s">
        <v>180</v>
      </c>
      <c r="B995" s="124"/>
      <c r="C995" s="124"/>
      <c r="D995" s="124"/>
      <c r="E995" s="124"/>
      <c r="F995" s="124"/>
      <c r="G995" s="124"/>
      <c r="H995" s="124"/>
      <c r="I995" s="124"/>
      <c r="J995" s="124"/>
      <c r="K995" s="124"/>
      <c r="L995" s="124"/>
      <c r="M995" s="124"/>
      <c r="N995" s="124"/>
      <c r="O995" s="124"/>
      <c r="P995" s="124"/>
      <c r="Q995" s="124"/>
      <c r="R995" s="124"/>
      <c r="S995" s="124"/>
      <c r="T995" s="124"/>
      <c r="U995" s="125"/>
      <c r="V995" s="109"/>
      <c r="W995" s="99"/>
    </row>
    <row r="996" spans="1:24" ht="18.75">
      <c r="A996" s="27">
        <v>1</v>
      </c>
      <c r="B996" s="78"/>
      <c r="C996" s="27"/>
      <c r="D996" s="27"/>
      <c r="E996" s="16">
        <f>IF((C996&lt;=7),VLOOKUP(D996,'7 лет'!$M$5:$N$78,2),IF((C996=8),VLOOKUP(D996,'8 лет'!$M$5:$N$78,2),IF((C996=9),VLOOKUP(D996,'9 лет'!$M$5:$N$78,2),IF((C996=10),VLOOKUP(D996,'10 лет'!$M$5:$N$78,2),IF((C996=11),VLOOKUP(D996,'11 лет'!$M$5:$N$78,2),IF((C996=12),VLOOKUP(D996,'12 лет'!$O$5:$P$78,2),IF((C996=13),VLOOKUP(D996,'13 лет'!$O$5:$P$78,2),IF((C996=14),VLOOKUP(D996,'14 лет'!$O$5:$P$78,2),IF((C996=15),VLOOKUP(D996,'15 лет'!$O$5:$P$78,2),IF((C996=16),VLOOKUP(D996,'16 лет'!$O$5:$P$78,2),IF((C996=17),VLOOKUP(D996,'17 лет'!$O$5:$P$78,2))))))))))))</f>
        <v>0</v>
      </c>
      <c r="F996" s="27"/>
      <c r="G996" s="16">
        <f>IF((C996&lt;=7),VLOOKUP(F996,'7 лет'!$O$5:$P$79,2),IF((C996=8),VLOOKUP(F996,'8 лет'!$O$5:$P$79,2),IF((C996=9),VLOOKUP(F996,'9 лет'!$O$5:$P$79,2),IF((C996=10),VLOOKUP(F996,'10 лет'!$O$5:$P$79,2),IF((C996=11),VLOOKUP(F996,'11 лет'!$O$5:$P$79,2),IF((C996=12),VLOOKUP(F996,'12 лет'!$Q$5:$R$79,2),IF((C996=13),VLOOKUP(F996,'13 лет'!$Q$5:$R$79,2),IF((C996=14),VLOOKUP(F996,'14 лет'!$Q$5:$R$79,2),IF((C996=15),VLOOKUP(F996,'15 лет'!$Q$5:$R$79,2),IF((C996=16),VLOOKUP(F996,'16 лет'!$Q$5:$R$79,2),IF((C996=17),VLOOKUP(F996,'17 лет'!$Q$5:$R$79,2))))))))))))</f>
        <v>0</v>
      </c>
      <c r="H996" s="27"/>
      <c r="I996" s="16">
        <f>IF((C996&lt;=7),VLOOKUP(H996,'7 лет'!$Q$5:$R$79,2),IF((C996=8),VLOOKUP(H996,'8 лет'!$Q$5:$R$79,2),IF((C996=9),VLOOKUP(H996,'9 лет'!$Q$5:$R$79,2),IF((C996=10),VLOOKUP(H996,'10 лет'!$Q$5:$R$79,2),IF((C996=11),VLOOKUP(H996,'11 лет'!$Q$5:$R$79,2),IF((C996=12),VLOOKUP(H996,'12 лет'!$S$5:$T$79,2),IF((C996=13),VLOOKUP(H996,'13 лет'!$S$5:$T$79,2),IF((C996=14),VLOOKUP(H996,'14 лет'!$S$5:$T$79,2),IF((C996=15),VLOOKUP(H996,'15 лет'!$S$5:$T$79,2),IF((C996=16),VLOOKUP(H996,'16 лет'!$S$5:$T$79,2),IF((C996=17),VLOOKUP(H996,'17 лет'!$S$5:$T$79,2))))))))))))</f>
        <v>0</v>
      </c>
      <c r="J996" s="27"/>
      <c r="K996" s="16">
        <f>IF((C996&lt;=7),VLOOKUP(J996,'7 лет'!$S$5:$T$79,2),IF((C996=8),VLOOKUP(J996,'8 лет'!$S$5:$T$79,2),IF((C996=9),VLOOKUP(J996,'9 лет'!$S$5:$T$79,2),IF((C996=10),VLOOKUP(J996,'10 лет'!$S$5:$T$79,2),IF((C996=11),VLOOKUP(J996,'11 лет'!$S$5:$T$79,2),IF((C996=12),VLOOKUP(J996,'12 лет'!$U$5:$V$79,2),IF((C996=13),VLOOKUP(J996,'13 лет'!$U$5:$V$79,2),IF((C996=14),VLOOKUP(J996,'14 лет'!$U$5:$V$79,2),IF(C996&gt;=15,"0")))))))))</f>
        <v>0</v>
      </c>
      <c r="L996" s="27"/>
      <c r="M996" s="16" t="str">
        <f>IF((C996=12),VLOOKUP(L996,'12 лет'!$W$5:$X$85,2),IF((C996=13),VLOOKUP(L996,'13 лет'!$W$5:$X$84,2),IF((C996=14),VLOOKUP(L996,'14 лет'!$W$5:$X$82,2),IF((C996=15),VLOOKUP(L996,'15 лет'!$U$5:$V$82,2),IF((C996=16),VLOOKUP(L996,'16 лет'!$U$5:$V$78,2),IF((C996=17),VLOOKUP(L996,'17 лет'!$U$5:$V$78,2),IF(C996&lt;12,"0")))))))</f>
        <v>0</v>
      </c>
      <c r="N996" s="27"/>
      <c r="O996" s="16" t="str">
        <f>IF((C996=15),VLOOKUP(N996,'15 лет'!$W$5:$X$115,2),IF((C996=16),VLOOKUP(N996,'16 лет'!$W$5:$X$113,2),IF((C996=17),VLOOKUP(N996,'17 лет'!$W$5:$X$113,2),IF(C996&lt;15,"0"))))</f>
        <v>0</v>
      </c>
      <c r="P996" s="11"/>
      <c r="Q996" s="16">
        <f>IF((C996&lt;=7),VLOOKUP(P996,'7 лет'!$U$5:$V$79,2),IF((C996=8),VLOOKUP(P996,'8 лет'!$U$5:$V$79,2),IF((C996=9),VLOOKUP(P996,'9 лет'!$U$5:$V$79,2),IF((C996=10),VLOOKUP(P996,'10 лет'!$U$5:$V$79,2),IF((C996=11),VLOOKUP(P996,'11 лет'!$U$5:$V$79,2),IF((C996=12),VLOOKUP(P996,'12 лет'!$Y$5:$Z$79,2),IF((C996=13),VLOOKUP(P996,'13 лет'!$Y$5:$Z$79,2),IF((C996=14),VLOOKUP(P996,'14 лет'!$Y$5:$Z$79,2),IF((C996=15),VLOOKUP(P996,'15 лет'!$Y$5:$Z$79,2),IF((C996=16),VLOOKUP(P996,'16 лет'!$Y$5:$Z$79,2),IF((C996=17),VLOOKUP(P996,'17 лет'!$Y$5:$Z$79,2))))))))))))</f>
        <v>35</v>
      </c>
      <c r="R996" s="27"/>
      <c r="S996" s="16">
        <f>IF((C996&lt;=7),VLOOKUP(R996,'7 лет'!$W$5:$X$79,2),IF((C996=8),VLOOKUP(R996,'8 лет'!$W$5:$X$79,2),IF((C996=9),VLOOKUP(R996,'9 лет'!$W$5:$X$79,2),IF((C996=10),VLOOKUP(R996,'10 лет'!$W$5:$X$79,2),IF((C996=11),VLOOKUP(R996,'11 лет'!$W$5:$X$79,2),IF((C996=12),VLOOKUP(R996,'12 лет'!$AA$5:$AB$79,2),IF((C996=13),VLOOKUP(R996,'13 лет'!$AA$5:$AB$79,2),IF((C996=14),VLOOKUP(R996,'14 лет'!$AA$5:$AB$79,2),IF((C996=15),VLOOKUP(R996,'15 лет'!$AA$5:$AB$79,2),IF((C996=16),VLOOKUP(R996,'16 лет'!$AA$5:$AB$79,2),IF((C996=17),VLOOKUP(R996,'17 лет'!$AA$5:$AB$79,2))))))))))))</f>
        <v>0</v>
      </c>
      <c r="T996" s="33">
        <f>SUM(E996+G996+I996+K996+M996+O996+Q996+S996)</f>
        <v>35</v>
      </c>
      <c r="U996" s="4">
        <f>'Личное первенство девушки'!U94</f>
        <v>28</v>
      </c>
      <c r="V996" s="109"/>
      <c r="W996" s="99"/>
      <c r="X996" t="str">
        <f>P986</f>
        <v>Субъект РФ 28</v>
      </c>
    </row>
    <row r="997" spans="1:24" ht="18.75">
      <c r="A997" s="27">
        <v>2</v>
      </c>
      <c r="B997" s="78"/>
      <c r="C997" s="27"/>
      <c r="D997" s="27"/>
      <c r="E997" s="16">
        <f>IF((C997&lt;=7),VLOOKUP(D997,'7 лет'!$M$5:$N$78,2),IF((C997=8),VLOOKUP(D997,'8 лет'!$M$5:$N$78,2),IF((C997=9),VLOOKUP(D997,'9 лет'!$M$5:$N$78,2),IF((C997=10),VLOOKUP(D997,'10 лет'!$M$5:$N$78,2),IF((C997=11),VLOOKUP(D997,'11 лет'!$M$5:$N$78,2),IF((C997=12),VLOOKUP(D997,'12 лет'!$O$5:$P$78,2),IF((C997=13),VLOOKUP(D997,'13 лет'!$O$5:$P$78,2),IF((C997=14),VLOOKUP(D997,'14 лет'!$O$5:$P$78,2),IF((C997=15),VLOOKUP(D997,'15 лет'!$O$5:$P$78,2),IF((C997=16),VLOOKUP(D997,'16 лет'!$O$5:$P$78,2),IF((C997=17),VLOOKUP(D997,'17 лет'!$O$5:$P$78,2))))))))))))</f>
        <v>0</v>
      </c>
      <c r="F997" s="27"/>
      <c r="G997" s="16">
        <f>IF((C997&lt;=7),VLOOKUP(F997,'7 лет'!$O$5:$P$79,2),IF((C997=8),VLOOKUP(F997,'8 лет'!$O$5:$P$79,2),IF((C997=9),VLOOKUP(F997,'9 лет'!$O$5:$P$79,2),IF((C997=10),VLOOKUP(F997,'10 лет'!$O$5:$P$79,2),IF((C997=11),VLOOKUP(F997,'11 лет'!$O$5:$P$79,2),IF((C997=12),VLOOKUP(F997,'12 лет'!$Q$5:$R$79,2),IF((C997=13),VLOOKUP(F997,'13 лет'!$Q$5:$R$79,2),IF((C997=14),VLOOKUP(F997,'14 лет'!$Q$5:$R$79,2),IF((C997=15),VLOOKUP(F997,'15 лет'!$Q$5:$R$79,2),IF((C997=16),VLOOKUP(F997,'16 лет'!$Q$5:$R$79,2),IF((C997=17),VLOOKUP(F997,'17 лет'!$Q$5:$R$79,2))))))))))))</f>
        <v>0</v>
      </c>
      <c r="H997" s="27"/>
      <c r="I997" s="16">
        <f>IF((C997&lt;=7),VLOOKUP(H997,'7 лет'!$Q$5:$R$79,2),IF((C997=8),VLOOKUP(H997,'8 лет'!$Q$5:$R$79,2),IF((C997=9),VLOOKUP(H997,'9 лет'!$Q$5:$R$79,2),IF((C997=10),VLOOKUP(H997,'10 лет'!$Q$5:$R$79,2),IF((C997=11),VLOOKUP(H997,'11 лет'!$Q$5:$R$79,2),IF((C997=12),VLOOKUP(H997,'12 лет'!$S$5:$T$79,2),IF((C997=13),VLOOKUP(H997,'13 лет'!$S$5:$T$79,2),IF((C997=14),VLOOKUP(H997,'14 лет'!$S$5:$T$79,2),IF((C997=15),VLOOKUP(H997,'15 лет'!$S$5:$T$79,2),IF((C997=16),VLOOKUP(H997,'16 лет'!$S$5:$T$79,2),IF((C997=17),VLOOKUP(H997,'17 лет'!$S$5:$T$79,2))))))))))))</f>
        <v>0</v>
      </c>
      <c r="J997" s="27"/>
      <c r="K997" s="16">
        <f>IF((C997&lt;=7),VLOOKUP(J997,'7 лет'!$S$5:$T$79,2),IF((C997=8),VLOOKUP(J997,'8 лет'!$S$5:$T$79,2),IF((C997=9),VLOOKUP(J997,'9 лет'!$S$5:$T$79,2),IF((C997=10),VLOOKUP(J997,'10 лет'!$S$5:$T$79,2),IF((C997=11),VLOOKUP(J997,'11 лет'!$S$5:$T$79,2),IF((C997=12),VLOOKUP(J997,'12 лет'!$U$5:$V$79,2),IF((C997=13),VLOOKUP(J997,'13 лет'!$U$5:$V$79,2),IF((C997=14),VLOOKUP(J997,'14 лет'!$U$5:$V$79,2),IF(C997&gt;=15,"0")))))))))</f>
        <v>0</v>
      </c>
      <c r="L997" s="27"/>
      <c r="M997" s="16" t="str">
        <f>IF((C997=12),VLOOKUP(L997,'12 лет'!$W$5:$X$85,2),IF((C997=13),VLOOKUP(L997,'13 лет'!$W$5:$X$84,2),IF((C997=14),VLOOKUP(L997,'14 лет'!$W$5:$X$82,2),IF((C997=15),VLOOKUP(L997,'15 лет'!$U$5:$V$82,2),IF((C997=16),VLOOKUP(L997,'16 лет'!$U$5:$V$78,2),IF((C997=17),VLOOKUP(L997,'17 лет'!$U$5:$V$78,2),IF(C997&lt;12,"0")))))))</f>
        <v>0</v>
      </c>
      <c r="N997" s="27"/>
      <c r="O997" s="16" t="str">
        <f>IF((C997=15),VLOOKUP(N997,'15 лет'!$W$5:$X$115,2),IF((C997=16),VLOOKUP(N997,'16 лет'!$W$5:$X$113,2),IF((C997=17),VLOOKUP(N997,'17 лет'!$W$5:$X$113,2),IF(C997&lt;15,"0"))))</f>
        <v>0</v>
      </c>
      <c r="P997" s="11"/>
      <c r="Q997" s="16">
        <f>IF((C997&lt;=7),VLOOKUP(P997,'7 лет'!$U$5:$V$79,2),IF((C997=8),VLOOKUP(P997,'8 лет'!$U$5:$V$79,2),IF((C997=9),VLOOKUP(P997,'9 лет'!$U$5:$V$79,2),IF((C997=10),VLOOKUP(P997,'10 лет'!$U$5:$V$79,2),IF((C997=11),VLOOKUP(P997,'11 лет'!$U$5:$V$79,2),IF((C997=12),VLOOKUP(P997,'12 лет'!$Y$5:$Z$79,2),IF((C997=13),VLOOKUP(P997,'13 лет'!$Y$5:$Z$79,2),IF((C997=14),VLOOKUP(P997,'14 лет'!$Y$5:$Z$79,2),IF((C997=15),VLOOKUP(P997,'15 лет'!$Y$5:$Z$79,2),IF((C997=16),VLOOKUP(P997,'16 лет'!$Y$5:$Z$79,2),IF((C997=17),VLOOKUP(P997,'17 лет'!$Y$5:$Z$79,2))))))))))))</f>
        <v>35</v>
      </c>
      <c r="R997" s="27"/>
      <c r="S997" s="16">
        <f>IF((C997&lt;=7),VLOOKUP(R997,'7 лет'!$W$5:$X$79,2),IF((C997=8),VLOOKUP(R997,'8 лет'!$W$5:$X$79,2),IF((C997=9),VLOOKUP(R997,'9 лет'!$W$5:$X$79,2),IF((C997=10),VLOOKUP(R997,'10 лет'!$W$5:$X$79,2),IF((C997=11),VLOOKUP(R997,'11 лет'!$W$5:$X$79,2),IF((C997=12),VLOOKUP(R997,'12 лет'!$AA$5:$AB$79,2),IF((C997=13),VLOOKUP(R997,'13 лет'!$AA$5:$AB$79,2),IF((C997=14),VLOOKUP(R997,'14 лет'!$AA$5:$AB$79,2),IF((C997=15),VLOOKUP(R997,'15 лет'!$AA$5:$AB$79,2),IF((C997=16),VLOOKUP(R997,'16 лет'!$AA$5:$AB$79,2),IF((C997=17),VLOOKUP(R997,'17 лет'!$AA$5:$AB$79,2))))))))))))</f>
        <v>0</v>
      </c>
      <c r="T997" s="33">
        <f>SUM(E997+G997+I997+K997+M997+O997+Q997+S997)</f>
        <v>35</v>
      </c>
      <c r="U997" s="4">
        <f>'Личное первенство девушки'!U95</f>
        <v>28</v>
      </c>
      <c r="V997" s="109"/>
      <c r="W997" s="99"/>
      <c r="X997" t="str">
        <f>P986</f>
        <v>Субъект РФ 28</v>
      </c>
    </row>
    <row r="998" spans="1:24" ht="18.75">
      <c r="A998" s="27">
        <v>3</v>
      </c>
      <c r="B998" s="78"/>
      <c r="C998" s="27"/>
      <c r="D998" s="27"/>
      <c r="E998" s="16">
        <f>IF((C998&lt;=7),VLOOKUP(D998,'7 лет'!$M$5:$N$78,2),IF((C998=8),VLOOKUP(D998,'8 лет'!$M$5:$N$78,2),IF((C998=9),VLOOKUP(D998,'9 лет'!$M$5:$N$78,2),IF((C998=10),VLOOKUP(D998,'10 лет'!$M$5:$N$78,2),IF((C998=11),VLOOKUP(D998,'11 лет'!$M$5:$N$78,2),IF((C998=12),VLOOKUP(D998,'12 лет'!$O$5:$P$78,2),IF((C998=13),VLOOKUP(D998,'13 лет'!$O$5:$P$78,2),IF((C998=14),VLOOKUP(D998,'14 лет'!$O$5:$P$78,2),IF((C998=15),VLOOKUP(D998,'15 лет'!$O$5:$P$78,2),IF((C998=16),VLOOKUP(D998,'16 лет'!$O$5:$P$78,2),IF((C998=17),VLOOKUP(D998,'17 лет'!$O$5:$P$78,2))))))))))))</f>
        <v>0</v>
      </c>
      <c r="F998" s="27"/>
      <c r="G998" s="16">
        <f>IF((C998&lt;=7),VLOOKUP(F998,'7 лет'!$O$5:$P$79,2),IF((C998=8),VLOOKUP(F998,'8 лет'!$O$5:$P$79,2),IF((C998=9),VLOOKUP(F998,'9 лет'!$O$5:$P$79,2),IF((C998=10),VLOOKUP(F998,'10 лет'!$O$5:$P$79,2),IF((C998=11),VLOOKUP(F998,'11 лет'!$O$5:$P$79,2),IF((C998=12),VLOOKUP(F998,'12 лет'!$Q$5:$R$79,2),IF((C998=13),VLOOKUP(F998,'13 лет'!$Q$5:$R$79,2),IF((C998=14),VLOOKUP(F998,'14 лет'!$Q$5:$R$79,2),IF((C998=15),VLOOKUP(F998,'15 лет'!$Q$5:$R$79,2),IF((C998=16),VLOOKUP(F998,'16 лет'!$Q$5:$R$79,2),IF((C998=17),VLOOKUP(F998,'17 лет'!$Q$5:$R$79,2))))))))))))</f>
        <v>0</v>
      </c>
      <c r="H998" s="27"/>
      <c r="I998" s="16">
        <f>IF((C998&lt;=7),VLOOKUP(H998,'7 лет'!$Q$5:$R$79,2),IF((C998=8),VLOOKUP(H998,'8 лет'!$Q$5:$R$79,2),IF((C998=9),VLOOKUP(H998,'9 лет'!$Q$5:$R$79,2),IF((C998=10),VLOOKUP(H998,'10 лет'!$Q$5:$R$79,2),IF((C998=11),VLOOKUP(H998,'11 лет'!$Q$5:$R$79,2),IF((C998=12),VLOOKUP(H998,'12 лет'!$S$5:$T$79,2),IF((C998=13),VLOOKUP(H998,'13 лет'!$S$5:$T$79,2),IF((C998=14),VLOOKUP(H998,'14 лет'!$S$5:$T$79,2),IF((C998=15),VLOOKUP(H998,'15 лет'!$S$5:$T$79,2),IF((C998=16),VLOOKUP(H998,'16 лет'!$S$5:$T$79,2),IF((C998=17),VLOOKUP(H998,'17 лет'!$S$5:$T$79,2))))))))))))</f>
        <v>0</v>
      </c>
      <c r="J998" s="27"/>
      <c r="K998" s="16">
        <f>IF((C998&lt;=7),VLOOKUP(J998,'7 лет'!$S$5:$T$79,2),IF((C998=8),VLOOKUP(J998,'8 лет'!$S$5:$T$79,2),IF((C998=9),VLOOKUP(J998,'9 лет'!$S$5:$T$79,2),IF((C998=10),VLOOKUP(J998,'10 лет'!$S$5:$T$79,2),IF((C998=11),VLOOKUP(J998,'11 лет'!$S$5:$T$79,2),IF((C998=12),VLOOKUP(J998,'12 лет'!$U$5:$V$79,2),IF((C998=13),VLOOKUP(J998,'13 лет'!$U$5:$V$79,2),IF((C998=14),VLOOKUP(J998,'14 лет'!$U$5:$V$79,2),IF(C998&gt;=15,"0")))))))))</f>
        <v>0</v>
      </c>
      <c r="L998" s="27"/>
      <c r="M998" s="16" t="str">
        <f>IF((C998=12),VLOOKUP(L998,'12 лет'!$W$5:$X$85,2),IF((C998=13),VLOOKUP(L998,'13 лет'!$W$5:$X$84,2),IF((C998=14),VLOOKUP(L998,'14 лет'!$W$5:$X$82,2),IF((C998=15),VLOOKUP(L998,'15 лет'!$U$5:$V$82,2),IF((C998=16),VLOOKUP(L998,'16 лет'!$U$5:$V$78,2),IF((C998=17),VLOOKUP(L998,'17 лет'!$U$5:$V$78,2),IF(C998&lt;12,"0")))))))</f>
        <v>0</v>
      </c>
      <c r="N998" s="27"/>
      <c r="O998" s="16" t="str">
        <f>IF((C998=15),VLOOKUP(N998,'15 лет'!$W$5:$X$115,2),IF((C998=16),VLOOKUP(N998,'16 лет'!$W$5:$X$113,2),IF((C998=17),VLOOKUP(N998,'17 лет'!$W$5:$X$113,2),IF(C998&lt;15,"0"))))</f>
        <v>0</v>
      </c>
      <c r="P998" s="11"/>
      <c r="Q998" s="16">
        <f>IF((C998&lt;=7),VLOOKUP(P998,'7 лет'!$U$5:$V$79,2),IF((C998=8),VLOOKUP(P998,'8 лет'!$U$5:$V$79,2),IF((C998=9),VLOOKUP(P998,'9 лет'!$U$5:$V$79,2),IF((C998=10),VLOOKUP(P998,'10 лет'!$U$5:$V$79,2),IF((C998=11),VLOOKUP(P998,'11 лет'!$U$5:$V$79,2),IF((C998=12),VLOOKUP(P998,'12 лет'!$Y$5:$Z$79,2),IF((C998=13),VLOOKUP(P998,'13 лет'!$Y$5:$Z$79,2),IF((C998=14),VLOOKUP(P998,'14 лет'!$Y$5:$Z$79,2),IF((C998=15),VLOOKUP(P998,'15 лет'!$Y$5:$Z$79,2),IF((C998=16),VLOOKUP(P998,'16 лет'!$Y$5:$Z$79,2),IF((C998=17),VLOOKUP(P998,'17 лет'!$Y$5:$Z$79,2))))))))))))</f>
        <v>35</v>
      </c>
      <c r="R998" s="27"/>
      <c r="S998" s="16">
        <f>IF((C998&lt;=7),VLOOKUP(R998,'7 лет'!$W$5:$X$79,2),IF((C998=8),VLOOKUP(R998,'8 лет'!$W$5:$X$79,2),IF((C998=9),VLOOKUP(R998,'9 лет'!$W$5:$X$79,2),IF((C998=10),VLOOKUP(R998,'10 лет'!$W$5:$X$79,2),IF((C998=11),VLOOKUP(R998,'11 лет'!$W$5:$X$79,2),IF((C998=12),VLOOKUP(R998,'12 лет'!$AA$5:$AB$79,2),IF((C998=13),VLOOKUP(R998,'13 лет'!$AA$5:$AB$79,2),IF((C998=14),VLOOKUP(R998,'14 лет'!$AA$5:$AB$79,2),IF((C998=15),VLOOKUP(R998,'15 лет'!$AA$5:$AB$79,2),IF((C998=16),VLOOKUP(R998,'16 лет'!$AA$5:$AB$79,2),IF((C998=17),VLOOKUP(R998,'17 лет'!$AA$5:$AB$79,2))))))))))))</f>
        <v>0</v>
      </c>
      <c r="T998" s="33">
        <f>SUM(E998+G998+I998+K998+M998+O998+Q998+S998)</f>
        <v>35</v>
      </c>
      <c r="U998" s="4">
        <f>'Личное первенство девушки'!U96</f>
        <v>28</v>
      </c>
      <c r="V998" s="109"/>
      <c r="W998" s="99"/>
      <c r="X998" t="str">
        <f>P986</f>
        <v>Субъект РФ 28</v>
      </c>
    </row>
    <row r="999" spans="1:24" ht="18.75">
      <c r="A999" s="111"/>
      <c r="B999" s="112"/>
      <c r="C999" s="112"/>
      <c r="D999" s="112"/>
      <c r="E999" s="112"/>
      <c r="F999" s="112"/>
      <c r="G999" s="112"/>
      <c r="H999" s="112"/>
      <c r="I999" s="112"/>
      <c r="J999" s="112"/>
      <c r="K999" s="112"/>
      <c r="L999" s="112"/>
      <c r="M999" s="112"/>
      <c r="N999" s="112"/>
      <c r="O999" s="112"/>
      <c r="P999" s="115" t="s">
        <v>286</v>
      </c>
      <c r="Q999" s="115"/>
      <c r="R999" s="115"/>
      <c r="S999" s="116"/>
      <c r="T999" s="113">
        <f ca="1">SUMPRODUCT(LARGE($T$996:$T$998,ROW(INDIRECT("T1:T"&amp;Z17))))</f>
        <v>70</v>
      </c>
      <c r="U999" s="114"/>
      <c r="V999" s="109"/>
      <c r="W999" s="99"/>
    </row>
    <row r="1000" spans="1:24" ht="30" customHeight="1">
      <c r="A1000" s="119"/>
      <c r="B1000" s="120"/>
      <c r="C1000" s="120"/>
      <c r="D1000" s="120"/>
      <c r="E1000" s="120"/>
      <c r="F1000" s="120"/>
      <c r="G1000" s="120"/>
      <c r="H1000" s="120"/>
      <c r="I1000" s="120"/>
      <c r="J1000" s="120"/>
      <c r="K1000" s="120"/>
      <c r="L1000" s="120"/>
      <c r="M1000" s="120"/>
      <c r="N1000" s="120"/>
      <c r="O1000" s="120"/>
      <c r="P1000" s="118" t="s">
        <v>287</v>
      </c>
      <c r="Q1000" s="118"/>
      <c r="R1000" s="118"/>
      <c r="S1000" s="118"/>
      <c r="T1000" s="121">
        <f ca="1">SUM(T994+T999)</f>
        <v>170</v>
      </c>
      <c r="U1000" s="122"/>
      <c r="V1000" s="110"/>
      <c r="W1000" s="100"/>
    </row>
    <row r="1001" spans="1:24">
      <c r="A1001" s="14"/>
      <c r="B1001" s="14"/>
      <c r="C1001" s="14"/>
      <c r="D1001" s="14"/>
      <c r="E1001" s="14"/>
      <c r="F1001" s="14"/>
      <c r="G1001" s="14"/>
      <c r="H1001" s="14"/>
      <c r="I1001" s="14"/>
      <c r="J1001" s="14"/>
      <c r="K1001" s="14"/>
      <c r="L1001" s="14"/>
      <c r="M1001" s="14"/>
      <c r="N1001" s="14"/>
      <c r="O1001" s="14"/>
      <c r="P1001" s="14"/>
      <c r="Q1001" s="14"/>
      <c r="R1001" s="14"/>
      <c r="S1001" s="14"/>
      <c r="T1001" s="14"/>
    </row>
    <row r="1002" spans="1:24">
      <c r="A1002" s="15"/>
      <c r="C1002" s="15"/>
      <c r="D1002" s="15"/>
      <c r="E1002" s="15"/>
      <c r="F1002" s="15"/>
      <c r="G1002" s="15"/>
      <c r="H1002" s="15"/>
      <c r="I1002" s="15"/>
      <c r="J1002" s="15"/>
      <c r="K1002" s="14"/>
      <c r="L1002" s="14"/>
      <c r="M1002" s="15"/>
      <c r="N1002" s="15"/>
      <c r="O1002" s="15"/>
      <c r="P1002" s="15"/>
      <c r="Q1002" s="15"/>
      <c r="R1002" s="15"/>
      <c r="S1002" s="15"/>
      <c r="T1002" s="15"/>
    </row>
    <row r="1003" spans="1:24">
      <c r="A1003" s="15"/>
      <c r="C1003" s="15"/>
      <c r="D1003" s="15"/>
      <c r="E1003" s="15"/>
      <c r="F1003" s="15"/>
      <c r="G1003" s="15"/>
      <c r="H1003" s="15"/>
      <c r="I1003" s="15"/>
      <c r="J1003" s="15"/>
      <c r="K1003" s="14"/>
      <c r="L1003" s="14"/>
      <c r="M1003" s="15"/>
      <c r="N1003" s="15"/>
      <c r="O1003" s="15"/>
      <c r="P1003" s="15"/>
      <c r="Q1003" s="15"/>
      <c r="R1003" s="15"/>
      <c r="S1003" s="15"/>
      <c r="T1003" s="15"/>
    </row>
    <row r="1004" spans="1:24" ht="16.5">
      <c r="A1004" s="14"/>
      <c r="B1004" s="79" t="s">
        <v>181</v>
      </c>
      <c r="C1004" s="14"/>
      <c r="D1004" s="14"/>
      <c r="E1004" s="14"/>
      <c r="F1004" s="14"/>
      <c r="G1004" s="14"/>
      <c r="H1004" s="14"/>
      <c r="I1004" s="14"/>
      <c r="J1004" s="14"/>
      <c r="K1004" s="14"/>
      <c r="L1004" s="14"/>
      <c r="M1004" s="14"/>
      <c r="N1004" s="14"/>
      <c r="O1004" s="14"/>
      <c r="P1004" s="14"/>
      <c r="Q1004" s="14"/>
      <c r="R1004" s="14"/>
      <c r="S1004" s="14"/>
      <c r="T1004" s="14"/>
    </row>
    <row r="1005" spans="1:24">
      <c r="A1005" s="14"/>
      <c r="B1005" s="15"/>
      <c r="C1005" s="15"/>
      <c r="D1005" s="14"/>
      <c r="E1005" s="14"/>
      <c r="F1005" s="14"/>
      <c r="G1005" s="14"/>
      <c r="H1005" s="14"/>
      <c r="I1005" s="14"/>
      <c r="J1005" s="14"/>
      <c r="K1005" s="14"/>
      <c r="L1005" s="14"/>
      <c r="M1005" s="14"/>
      <c r="N1005" s="14"/>
      <c r="O1005" s="14"/>
      <c r="P1005" s="14"/>
      <c r="Q1005" s="14"/>
      <c r="R1005" s="14"/>
      <c r="S1005" s="14"/>
      <c r="T1005" s="14"/>
    </row>
    <row r="1006" spans="1:24">
      <c r="A1006" s="14"/>
      <c r="B1006" s="14"/>
      <c r="C1006" s="15"/>
      <c r="D1006" s="14"/>
      <c r="E1006" s="14"/>
      <c r="F1006" s="14"/>
      <c r="G1006" s="14"/>
      <c r="H1006" s="14"/>
      <c r="I1006" s="14"/>
      <c r="J1006" s="14"/>
      <c r="K1006" s="14"/>
      <c r="L1006" s="14"/>
      <c r="M1006" s="14"/>
      <c r="N1006" s="14"/>
      <c r="O1006" s="14"/>
      <c r="P1006" s="14"/>
      <c r="Q1006" s="14"/>
      <c r="R1006" s="14"/>
      <c r="S1006" s="14"/>
      <c r="T1006" s="14"/>
    </row>
    <row r="1007" spans="1:24" ht="16.5">
      <c r="A1007" s="14"/>
      <c r="B1007" s="79" t="s">
        <v>182</v>
      </c>
      <c r="C1007" s="15"/>
      <c r="D1007" s="14"/>
      <c r="E1007" s="14"/>
      <c r="F1007" s="14"/>
      <c r="G1007" s="14"/>
      <c r="H1007" s="14"/>
      <c r="I1007" s="14"/>
      <c r="J1007" s="14"/>
      <c r="K1007" s="14"/>
      <c r="L1007" s="14"/>
      <c r="M1007" s="14"/>
      <c r="N1007" s="14"/>
      <c r="O1007" s="14"/>
      <c r="P1007" s="14"/>
      <c r="Q1007" s="14"/>
      <c r="R1007" s="14"/>
      <c r="S1007" s="14"/>
      <c r="T1007" s="14"/>
    </row>
    <row r="1009" spans="1:23" ht="18.75">
      <c r="A1009" s="102" t="s">
        <v>991</v>
      </c>
      <c r="B1009" s="102"/>
      <c r="C1009" s="102"/>
      <c r="D1009" s="102"/>
      <c r="E1009" s="102"/>
      <c r="F1009" s="102"/>
      <c r="G1009" s="102"/>
      <c r="H1009" s="102"/>
      <c r="I1009" s="102"/>
      <c r="J1009" s="102"/>
      <c r="K1009" s="102"/>
      <c r="L1009" s="102"/>
      <c r="M1009" s="102"/>
      <c r="N1009" s="102"/>
      <c r="O1009" s="102"/>
      <c r="P1009" s="102"/>
      <c r="Q1009" s="102"/>
      <c r="R1009" s="102"/>
      <c r="S1009" s="102"/>
      <c r="T1009" s="102"/>
      <c r="U1009" s="102"/>
      <c r="V1009" s="102"/>
      <c r="W1009" s="102"/>
    </row>
    <row r="1010" spans="1:23" ht="18.75">
      <c r="A1010" s="102" t="s">
        <v>990</v>
      </c>
      <c r="B1010" s="102"/>
      <c r="C1010" s="102"/>
      <c r="D1010" s="102"/>
      <c r="E1010" s="102"/>
      <c r="F1010" s="102"/>
      <c r="G1010" s="102"/>
      <c r="H1010" s="102"/>
      <c r="I1010" s="102"/>
      <c r="J1010" s="102"/>
      <c r="K1010" s="102"/>
      <c r="L1010" s="102"/>
      <c r="M1010" s="102"/>
      <c r="N1010" s="102"/>
      <c r="O1010" s="102"/>
      <c r="P1010" s="102"/>
      <c r="Q1010" s="102"/>
      <c r="R1010" s="102"/>
      <c r="S1010" s="102"/>
      <c r="T1010" s="102"/>
      <c r="U1010" s="102"/>
      <c r="V1010" s="102"/>
      <c r="W1010" s="102"/>
    </row>
    <row r="1012" spans="1:23">
      <c r="A1012" s="103" t="s">
        <v>169</v>
      </c>
      <c r="B1012" s="103"/>
      <c r="C1012" s="103"/>
      <c r="D1012" s="103"/>
      <c r="E1012" s="103"/>
      <c r="F1012" s="103"/>
      <c r="G1012" s="103"/>
      <c r="H1012" s="103"/>
      <c r="I1012" s="103"/>
      <c r="J1012" s="103"/>
      <c r="K1012" s="103"/>
      <c r="L1012" s="103"/>
      <c r="M1012" s="103"/>
      <c r="N1012" s="103"/>
      <c r="O1012" s="103"/>
      <c r="P1012" s="103"/>
      <c r="Q1012" s="103"/>
      <c r="R1012" s="103"/>
      <c r="S1012" s="103"/>
      <c r="T1012" s="103"/>
      <c r="U1012" s="103"/>
      <c r="V1012" s="103"/>
      <c r="W1012" s="103"/>
    </row>
    <row r="1013" spans="1:23">
      <c r="A1013" s="43"/>
      <c r="B1013" s="43"/>
      <c r="C1013" s="43"/>
      <c r="D1013" s="43"/>
      <c r="E1013" s="43"/>
      <c r="F1013" s="43"/>
      <c r="G1013" s="43"/>
      <c r="H1013" s="43"/>
      <c r="I1013" s="43"/>
      <c r="J1013" s="43"/>
      <c r="K1013" s="43"/>
      <c r="L1013" s="43"/>
      <c r="M1013" s="43"/>
      <c r="N1013" s="43"/>
      <c r="O1013" s="43"/>
      <c r="P1013" s="43"/>
      <c r="Q1013" s="43"/>
      <c r="R1013" s="43"/>
      <c r="S1013" s="43"/>
      <c r="T1013" s="43"/>
      <c r="U1013" s="43"/>
      <c r="V1013" s="43"/>
      <c r="W1013" s="43"/>
    </row>
    <row r="1014" spans="1:23" ht="18.75">
      <c r="A1014" s="104" t="s">
        <v>1005</v>
      </c>
      <c r="B1014" s="104"/>
      <c r="C1014" s="104"/>
      <c r="D1014" s="104"/>
      <c r="E1014" s="104"/>
      <c r="F1014" s="104"/>
      <c r="G1014" s="104"/>
      <c r="H1014" s="104"/>
      <c r="I1014" s="104"/>
      <c r="J1014" s="104"/>
      <c r="K1014" s="104"/>
      <c r="L1014" s="104"/>
      <c r="M1014" s="104"/>
      <c r="N1014" s="104"/>
      <c r="O1014" s="104"/>
      <c r="P1014" s="104"/>
      <c r="Q1014" s="104"/>
      <c r="R1014" s="104"/>
      <c r="S1014" s="104"/>
      <c r="T1014" s="104"/>
      <c r="U1014" s="104"/>
      <c r="V1014" s="104"/>
      <c r="W1014" s="104"/>
    </row>
    <row r="1015" spans="1:23" ht="18.75">
      <c r="A1015" s="104" t="s">
        <v>989</v>
      </c>
      <c r="B1015" s="104"/>
      <c r="C1015" s="104"/>
      <c r="D1015" s="104"/>
      <c r="E1015" s="104"/>
      <c r="F1015" s="104"/>
      <c r="G1015" s="104"/>
      <c r="H1015" s="104"/>
      <c r="I1015" s="104"/>
      <c r="J1015" s="104"/>
      <c r="K1015" s="104"/>
      <c r="L1015" s="104"/>
      <c r="M1015" s="104"/>
      <c r="N1015" s="104"/>
      <c r="O1015" s="104"/>
      <c r="P1015" s="104"/>
      <c r="Q1015" s="104"/>
      <c r="R1015" s="104"/>
      <c r="S1015" s="104"/>
      <c r="T1015" s="104"/>
      <c r="U1015" s="104"/>
      <c r="V1015" s="104"/>
      <c r="W1015" s="104"/>
    </row>
    <row r="1016" spans="1:23" ht="18.75">
      <c r="A1016" s="105" t="s">
        <v>1058</v>
      </c>
      <c r="B1016" s="105"/>
      <c r="C1016" s="105"/>
      <c r="D1016" s="105"/>
      <c r="E1016" s="105"/>
      <c r="F1016" s="105"/>
      <c r="G1016" s="105"/>
      <c r="H1016" s="105"/>
      <c r="I1016" s="105"/>
      <c r="J1016" s="105"/>
      <c r="K1016" s="105"/>
      <c r="L1016" s="105"/>
      <c r="M1016" s="105"/>
      <c r="N1016" s="105"/>
      <c r="O1016" s="105"/>
      <c r="P1016" s="105"/>
      <c r="Q1016" s="105"/>
      <c r="R1016" s="105"/>
      <c r="S1016" s="105"/>
      <c r="T1016" s="105"/>
      <c r="U1016" s="105"/>
      <c r="V1016" s="105"/>
      <c r="W1016" s="105"/>
    </row>
    <row r="1017" spans="1:23" ht="18.75">
      <c r="A1017" s="50"/>
      <c r="B1017" s="50"/>
      <c r="C1017" s="50"/>
      <c r="D1017" s="50"/>
      <c r="E1017" s="50"/>
      <c r="F1017" s="50"/>
      <c r="G1017" s="50"/>
      <c r="H1017" s="50"/>
      <c r="I1017" s="50"/>
      <c r="J1017" s="50"/>
      <c r="K1017" s="50"/>
      <c r="L1017" s="50"/>
      <c r="M1017" s="50"/>
      <c r="N1017" s="50"/>
      <c r="O1017" s="50"/>
      <c r="P1017" s="50"/>
      <c r="Q1017" s="50"/>
      <c r="R1017" s="50"/>
      <c r="S1017" s="50"/>
      <c r="T1017" s="50"/>
      <c r="U1017" s="50"/>
      <c r="V1017" s="50"/>
    </row>
    <row r="1018" spans="1:23">
      <c r="A1018" s="10"/>
      <c r="B1018" s="10"/>
      <c r="C1018" s="10"/>
      <c r="D1018" s="10"/>
      <c r="E1018" s="10"/>
      <c r="F1018" s="10"/>
      <c r="G1018" s="10"/>
      <c r="H1018" s="10"/>
      <c r="I1018" s="10"/>
      <c r="J1018" s="10"/>
      <c r="K1018" s="10"/>
      <c r="L1018" s="10"/>
      <c r="M1018" s="10"/>
      <c r="N1018" s="10"/>
      <c r="O1018" s="10"/>
      <c r="P1018" s="10"/>
      <c r="Q1018" s="10"/>
      <c r="R1018" s="10"/>
      <c r="S1018" s="10"/>
      <c r="T1018" s="10"/>
    </row>
    <row r="1019" spans="1:23" ht="18.75">
      <c r="A1019" s="106" t="s">
        <v>992</v>
      </c>
      <c r="B1019" s="106"/>
      <c r="C1019" s="47"/>
      <c r="D1019" s="47"/>
      <c r="E1019" s="47"/>
      <c r="F1019" s="47"/>
      <c r="G1019" s="47"/>
      <c r="H1019" s="47"/>
      <c r="I1019" s="47"/>
      <c r="J1019" s="47"/>
      <c r="K1019" s="47"/>
      <c r="L1019" s="47"/>
      <c r="M1019" s="47"/>
      <c r="N1019" s="47"/>
      <c r="O1019" s="47"/>
      <c r="P1019" s="47"/>
      <c r="Q1019" s="47"/>
      <c r="R1019" s="47"/>
      <c r="S1019" s="47"/>
      <c r="T1019" s="47"/>
    </row>
    <row r="1020" spans="1:23" ht="18.75">
      <c r="A1020" s="106" t="s">
        <v>993</v>
      </c>
      <c r="B1020" s="106"/>
      <c r="C1020" s="42"/>
      <c r="D1020" s="42"/>
      <c r="E1020" s="42"/>
      <c r="F1020" s="42"/>
      <c r="G1020" s="42"/>
      <c r="H1020" s="42"/>
      <c r="I1020" s="42"/>
      <c r="J1020" s="42"/>
      <c r="K1020" s="42"/>
      <c r="L1020" s="42"/>
      <c r="M1020" s="42"/>
      <c r="N1020" s="42"/>
      <c r="O1020" s="42"/>
      <c r="P1020" s="42"/>
      <c r="Q1020" s="42"/>
      <c r="R1020" s="42"/>
      <c r="S1020" s="42"/>
      <c r="T1020" s="42"/>
    </row>
    <row r="1021" spans="1:23" ht="18.75">
      <c r="A1021" s="106"/>
      <c r="B1021" s="106"/>
      <c r="D1021" s="47"/>
      <c r="E1021" s="47"/>
      <c r="F1021" s="47"/>
      <c r="G1021" s="47"/>
      <c r="H1021" s="47"/>
      <c r="I1021" s="47"/>
      <c r="J1021" s="47"/>
      <c r="K1021" s="47"/>
      <c r="L1021" s="47"/>
      <c r="M1021" s="47"/>
      <c r="N1021" s="47"/>
      <c r="O1021" s="47"/>
      <c r="P1021" s="47"/>
      <c r="Q1021" s="47"/>
      <c r="R1021" s="47"/>
      <c r="S1021" s="47"/>
      <c r="T1021" s="47"/>
    </row>
    <row r="1022" spans="1:23" ht="18.75">
      <c r="A1022" s="107" t="s">
        <v>209</v>
      </c>
      <c r="B1022" s="107"/>
      <c r="C1022" s="107"/>
      <c r="D1022" s="107"/>
      <c r="E1022" s="107"/>
      <c r="F1022" s="107"/>
      <c r="G1022" s="107"/>
      <c r="H1022" s="107"/>
      <c r="I1022" s="107"/>
      <c r="J1022" s="107"/>
      <c r="K1022" s="107"/>
      <c r="L1022" s="107"/>
      <c r="M1022" s="107"/>
      <c r="N1022" s="107"/>
      <c r="O1022" s="107"/>
      <c r="P1022" s="129" t="s">
        <v>313</v>
      </c>
      <c r="Q1022" s="129"/>
      <c r="R1022" s="129"/>
      <c r="S1022" s="129"/>
      <c r="T1022" s="129"/>
      <c r="U1022" s="129"/>
      <c r="V1022" s="129"/>
    </row>
    <row r="1023" spans="1:23">
      <c r="A1023" s="28"/>
      <c r="B1023" s="28"/>
      <c r="C1023" s="28"/>
      <c r="D1023" s="28"/>
      <c r="E1023" s="28"/>
      <c r="F1023" s="28"/>
      <c r="G1023" s="28"/>
      <c r="H1023" s="28"/>
      <c r="I1023" s="28"/>
      <c r="J1023" s="28"/>
      <c r="K1023" s="28"/>
      <c r="L1023" s="28"/>
      <c r="M1023" s="28"/>
      <c r="N1023" s="28"/>
      <c r="O1023" s="28"/>
      <c r="P1023" s="28"/>
      <c r="Q1023" s="28"/>
      <c r="R1023" s="28"/>
      <c r="S1023" s="28"/>
      <c r="T1023" s="28"/>
    </row>
    <row r="1024" spans="1:23" ht="24.75" customHeight="1">
      <c r="A1024" s="117" t="s">
        <v>170</v>
      </c>
      <c r="B1024" s="117"/>
      <c r="C1024" s="117"/>
      <c r="D1024" s="117"/>
      <c r="E1024" s="117"/>
      <c r="F1024" s="117"/>
      <c r="G1024" s="117"/>
      <c r="H1024" s="117"/>
      <c r="I1024" s="117"/>
      <c r="J1024" s="117"/>
      <c r="K1024" s="117"/>
      <c r="L1024" s="117"/>
      <c r="M1024" s="117"/>
      <c r="N1024" s="117"/>
      <c r="O1024" s="117"/>
      <c r="P1024" s="117"/>
      <c r="Q1024" s="117"/>
      <c r="R1024" s="117"/>
      <c r="S1024" s="117"/>
      <c r="T1024" s="126" t="s">
        <v>178</v>
      </c>
      <c r="U1024" s="101" t="s">
        <v>284</v>
      </c>
      <c r="V1024" s="101" t="s">
        <v>288</v>
      </c>
      <c r="W1024" s="101" t="s">
        <v>1006</v>
      </c>
    </row>
    <row r="1025" spans="1:24" ht="66.75" customHeight="1">
      <c r="A1025" s="101" t="s">
        <v>171</v>
      </c>
      <c r="B1025" s="117" t="s">
        <v>172</v>
      </c>
      <c r="C1025" s="101" t="s">
        <v>173</v>
      </c>
      <c r="D1025" s="101" t="s">
        <v>174</v>
      </c>
      <c r="E1025" s="101"/>
      <c r="F1025" s="101" t="s">
        <v>175</v>
      </c>
      <c r="G1025" s="101"/>
      <c r="H1025" s="101" t="s">
        <v>176</v>
      </c>
      <c r="I1025" s="101"/>
      <c r="J1025" s="101" t="s">
        <v>994</v>
      </c>
      <c r="K1025" s="101"/>
      <c r="L1025" s="175" t="s">
        <v>995</v>
      </c>
      <c r="M1025" s="176"/>
      <c r="N1025" s="175" t="s">
        <v>996</v>
      </c>
      <c r="O1025" s="176"/>
      <c r="P1025" s="101" t="s">
        <v>7</v>
      </c>
      <c r="Q1025" s="101"/>
      <c r="R1025" s="101" t="s">
        <v>177</v>
      </c>
      <c r="S1025" s="101"/>
      <c r="T1025" s="127"/>
      <c r="U1025" s="101"/>
      <c r="V1025" s="101"/>
      <c r="W1025" s="101"/>
    </row>
    <row r="1026" spans="1:24" ht="16.5">
      <c r="A1026" s="101"/>
      <c r="B1026" s="117"/>
      <c r="C1026" s="101"/>
      <c r="D1026" s="49" t="s">
        <v>179</v>
      </c>
      <c r="E1026" s="51" t="s">
        <v>3</v>
      </c>
      <c r="F1026" s="49" t="s">
        <v>179</v>
      </c>
      <c r="G1026" s="51" t="s">
        <v>3</v>
      </c>
      <c r="H1026" s="49" t="s">
        <v>179</v>
      </c>
      <c r="I1026" s="51" t="s">
        <v>3</v>
      </c>
      <c r="J1026" s="49" t="s">
        <v>179</v>
      </c>
      <c r="K1026" s="51" t="s">
        <v>3</v>
      </c>
      <c r="L1026" s="49" t="s">
        <v>179</v>
      </c>
      <c r="M1026" s="51" t="s">
        <v>3</v>
      </c>
      <c r="N1026" s="49" t="s">
        <v>179</v>
      </c>
      <c r="O1026" s="51" t="s">
        <v>3</v>
      </c>
      <c r="P1026" s="49" t="s">
        <v>179</v>
      </c>
      <c r="Q1026" s="51" t="s">
        <v>3</v>
      </c>
      <c r="R1026" s="49" t="s">
        <v>179</v>
      </c>
      <c r="S1026" s="51" t="s">
        <v>3</v>
      </c>
      <c r="T1026" s="128"/>
      <c r="U1026" s="101"/>
      <c r="V1026" s="101"/>
      <c r="W1026" s="101"/>
    </row>
    <row r="1027" spans="1:24" ht="18.75">
      <c r="A1027" s="27">
        <v>1</v>
      </c>
      <c r="B1027" s="77"/>
      <c r="C1027" s="27"/>
      <c r="D1027" s="27"/>
      <c r="E1027" s="16">
        <f>IF((C1027&lt;=7),VLOOKUP(D1027,'7 лет'!$A$5:$B$78,2),IF((C1027=8),VLOOKUP(D1027,'8 лет'!$A$5:$B$78,2),IF((C1027=9),VLOOKUP(D1027,'9 лет'!$A$5:$B$78,2),IF((C1027=10),VLOOKUP(D1027,'10 лет'!$A$5:$B$78,2),IF((C1027=11),VLOOKUP(D1027,'11 лет'!$A$5:$B$78,2),IF((C1027=12),VLOOKUP(D1027,'12 лет'!$A$5:$B$78,2),IF((C1027=13),VLOOKUP(D1027,'13 лет'!$A$5:$B$78,2),IF((C1027=14),VLOOKUP(D1027,'14 лет'!$A$5:$B$78,2),IF((C1027=15),VLOOKUP(D1027,'15 лет'!$A$5:$B$78,2),IF((C1027=16),VLOOKUP(D1027,'16 лет'!$A$5:$B$78,2),IF((C1027=17),VLOOKUP(D1027,'17 лет'!$A$5:$B$78,2))))))))))))</f>
        <v>0</v>
      </c>
      <c r="F1027" s="27"/>
      <c r="G1027" s="16">
        <f>IF((C1027&lt;=7),VLOOKUP(F1027,'7 лет'!$C$5:$D$79,2),IF((C1027=8),VLOOKUP(F1027,'8 лет'!$C$5:$D$79,2),IF((C1027=9),VLOOKUP(F1027,'9 лет'!$C$5:$D$79,2),IF((C1027=10),VLOOKUP(F1027,'10 лет'!$C$5:$D$79,2),IF((C1027=11),VLOOKUP(F1027,'11 лет'!$C$5:$D$79,2),IF((C1027=12),VLOOKUP(F1027,'12 лет'!$C$5:$D$79,2),IF((C1027=13),VLOOKUP(F1027,'13 лет'!$C$5:$D$79,2),IF((C1027=14),VLOOKUP(F1027,'14 лет'!$C$5:$D$79,2),IF((C1027=15),VLOOKUP(F1027,'15 лет'!$C$5:$D$79,2),IF((C1027=16),VLOOKUP(F1027,'16 лет'!$C$5:$D$79,2),IF((C1027=17),VLOOKUP(F1027,'17 лет'!$C$5:$D$79,2))))))))))))</f>
        <v>0</v>
      </c>
      <c r="H1027" s="27"/>
      <c r="I1027" s="16">
        <f>IF((C1027&lt;=7),VLOOKUP(H1027,'7 лет'!$E$5:$F$79,2),IF((C1027=8),VLOOKUP(H1027,'8 лет'!$E$5:$F$79,2),IF((C1027=9),VLOOKUP(H1027,'9 лет'!$E$5:$F$79,2),IF((C1027=10),VLOOKUP(H1027,'10 лет'!$E$5:$F$79,2),IF((C1027=11),VLOOKUP(H1027,'11 лет'!$E$5:$F$79,2),IF((C1027=12),VLOOKUP(H1027,'12 лет'!$E$5:$F$79,2),IF((C1027=13),VLOOKUP(H1027,'13 лет'!$E$5:$F$79,2),IF((C1027=14),VLOOKUP(H1027,'14 лет'!$E$5:$F$79,2),IF((C1027=15),VLOOKUP(H1027,'15 лет'!$E$5:$F$79,2),IF((C1027=16),VLOOKUP(H1027,'16 лет'!$E$5:$F$79,2),IF((C1027=17),VLOOKUP(H1027,'17 лет'!$E$5:$F$79,2))))))))))))</f>
        <v>0</v>
      </c>
      <c r="J1027" s="27"/>
      <c r="K1027" s="16">
        <f>IF((C1027&lt;=7),VLOOKUP(J1027,'7 лет'!$G$5:$H$79,2),IF((C1027=8),VLOOKUP(J1027,'8 лет'!$G$5:$H$79,2),IF((C1027=9),VLOOKUP(J1027,'9 лет'!$G$5:$H$79,2),IF((C1027=10),VLOOKUP(J1027,'10 лет'!$G$5:$H$79,2),IF((C1027=11),VLOOKUP(J1027,'11 лет'!$G$5:$H$79,2),IF((C1027=12),VLOOKUP(J1027,'12 лет'!$G$5:$H$79,2),IF((C1027=13),VLOOKUP(J1027,'13 лет'!$G$5:$H$79,2),IF((C1027=14),VLOOKUP(J1027,'14 лет'!$G$5:$H$79,2),IF(C1027&gt;=15,"0")))))))))</f>
        <v>0</v>
      </c>
      <c r="L1027" s="27"/>
      <c r="M1027" s="16" t="str">
        <f>IF((C1027=12),VLOOKUP(L1027,'12 лет'!$I$5:$J$81,2),IF((C1027=13),VLOOKUP(L1027,'13 лет'!$I$5:$J$81,2),IF((C1027=14),VLOOKUP(L1027,'14 лет'!$I$5:$J$80,2),IF((C1027=15),VLOOKUP(L1027,'15 лет'!$G$5:$H$82,2),IF((C1027=16),VLOOKUP(L1027,'16 лет'!$G$5:$H$81,2),IF((C1027=17),VLOOKUP(L1027,'17 лет'!$G$5:$H$81,2),IF(C1027&lt;12,"0")))))))</f>
        <v>0</v>
      </c>
      <c r="N1027" s="27"/>
      <c r="O1027" s="16" t="str">
        <f>IF((C1027=15),VLOOKUP(N1027,'15 лет'!$I$5:$J$100,2),IF((C1027=16),VLOOKUP(N1027,'16 лет'!$I$5:$J$94,2),IF((C1027=17),VLOOKUP(N1027,'17 лет'!$I$5:$J$97,2),IF(C1027&lt;15,"0"))))</f>
        <v>0</v>
      </c>
      <c r="P1027" s="11"/>
      <c r="Q1027" s="16">
        <f>IF((C1027&lt;=7),VLOOKUP(P1027,'7 лет'!$I$5:$J$79,2),IF((C1027=8),VLOOKUP(P1027,'8 лет'!$I$5:$J$79,2),IF((C1027=9),VLOOKUP(P1027,'9 лет'!$I$5:$J$79,2),IF((C1027=10),VLOOKUP(P1027,'10 лет'!$I$5:$J$79,2),IF((C1027=11),VLOOKUP(P1027,'11 лет'!$I$5:$J$79,2),IF((C1027=12),VLOOKUP(P1027,'12 лет'!$K$5:$L$79,2),IF((C1027=13),VLOOKUP(P1027,'13 лет'!$K$5:$L$79,2),IF((C1027=14),VLOOKUP(P1027,'14 лет'!$K$5:$L$79,2),IF((C1027=15),VLOOKUP(P1027,'15 лет'!$K$5:$L$79,2),IF((C1027=16),VLOOKUP(P1027,'16 лет'!$K$5:$L$79,2),IF((C1027=17),VLOOKUP(P1027,'17 лет'!$K$5:$L$79,2),)))))))))))</f>
        <v>50</v>
      </c>
      <c r="R1027" s="27"/>
      <c r="S1027" s="16">
        <f>IF((C1027&lt;=7),VLOOKUP(R1027,'7 лет'!$K$5:$L$79,2),IF((C1027=8),VLOOKUP(R1027,'8 лет'!$K$5:$L$79,2),IF((C1027=9),VLOOKUP(R1027,'9 лет'!$K$5:$L$79,2),IF((C1027=10),VLOOKUP(R1027,'10 лет'!$K$5:$L$79,2),IF((C1027=11),VLOOKUP(R1027,'11 лет'!$K$5:$L$79,2),IF((C1027=12),VLOOKUP(R1027,'12 лет'!$M$5:$N$79,2),IF((C1027=13),VLOOKUP(R1027,'13 лет'!$M$5:$N$79,2),IF((C1027=14),VLOOKUP(R1027,'14 лет'!$M$5:$N$79,2),IF((C1027=15),VLOOKUP(R1027,'15 лет'!$M$5:$N$79,2),IF((C1027=16),VLOOKUP(R1027,'16 лет'!$M$5:$N$79,2),IF((C1027=17),VLOOKUP(R1027,'17 лет'!$M$5:$N$79,2))))))))))))</f>
        <v>0</v>
      </c>
      <c r="T1027" s="32">
        <f>SUM(E1027+G1027+I1027+K1027+M1027+O1027+Q1027+S1027)</f>
        <v>50</v>
      </c>
      <c r="U1027" s="4">
        <f>'Личное первенство юноши'!U97</f>
        <v>28</v>
      </c>
      <c r="V1027" s="108">
        <f ca="1">'Командный зачет'!G38</f>
        <v>10</v>
      </c>
      <c r="W1027" s="98">
        <f ca="1">SUM(V1027*2)</f>
        <v>20</v>
      </c>
      <c r="X1027" t="str">
        <f>P1022</f>
        <v>Субъект РФ 29</v>
      </c>
    </row>
    <row r="1028" spans="1:24" ht="18.75">
      <c r="A1028" s="27">
        <v>2</v>
      </c>
      <c r="B1028" s="77"/>
      <c r="C1028" s="27"/>
      <c r="D1028" s="27"/>
      <c r="E1028" s="16">
        <f>IF((C1028&lt;=7),VLOOKUP(D1028,'7 лет'!$A$5:$B$78,2),IF((C1028=8),VLOOKUP(D1028,'8 лет'!$A$5:$B$78,2),IF((C1028=9),VLOOKUP(D1028,'9 лет'!$A$5:$B$78,2),IF((C1028=10),VLOOKUP(D1028,'10 лет'!$A$5:$B$78,2),IF((C1028=11),VLOOKUP(D1028,'11 лет'!$A$5:$B$78,2),IF((C1028=12),VLOOKUP(D1028,'12 лет'!$A$5:$B$78,2),IF((C1028=13),VLOOKUP(D1028,'13 лет'!$A$5:$B$78,2),IF((C1028=14),VLOOKUP(D1028,'14 лет'!$A$5:$B$78,2),IF((C1028=15),VLOOKUP(D1028,'15 лет'!$A$5:$B$78,2),IF((C1028=16),VLOOKUP(D1028,'16 лет'!$A$5:$B$78,2),IF((C1028=17),VLOOKUP(D1028,'17 лет'!$A$5:$B$78,2))))))))))))</f>
        <v>0</v>
      </c>
      <c r="F1028" s="27"/>
      <c r="G1028" s="16">
        <f>IF((C1028&lt;=7),VLOOKUP(F1028,'7 лет'!$C$5:$D$79,2),IF((C1028=8),VLOOKUP(F1028,'8 лет'!$C$5:$D$79,2),IF((C1028=9),VLOOKUP(F1028,'9 лет'!$C$5:$D$79,2),IF((C1028=10),VLOOKUP(F1028,'10 лет'!$C$5:$D$79,2),IF((C1028=11),VLOOKUP(F1028,'11 лет'!$C$5:$D$79,2),IF((C1028=12),VLOOKUP(F1028,'12 лет'!$C$5:$D$79,2),IF((C1028=13),VLOOKUP(F1028,'13 лет'!$C$5:$D$79,2),IF((C1028=14),VLOOKUP(F1028,'14 лет'!$C$5:$D$79,2),IF((C1028=15),VLOOKUP(F1028,'15 лет'!$C$5:$D$79,2),IF((C1028=16),VLOOKUP(F1028,'16 лет'!$C$5:$D$79,2),IF((C1028=17),VLOOKUP(F1028,'17 лет'!$C$5:$D$79,2))))))))))))</f>
        <v>0</v>
      </c>
      <c r="H1028" s="27"/>
      <c r="I1028" s="16">
        <f>IF((C1028&lt;=7),VLOOKUP(H1028,'7 лет'!$E$5:$F$79,2),IF((C1028=8),VLOOKUP(H1028,'8 лет'!$E$5:$F$79,2),IF((C1028=9),VLOOKUP(H1028,'9 лет'!$E$5:$F$79,2),IF((C1028=10),VLOOKUP(H1028,'10 лет'!$E$5:$F$79,2),IF((C1028=11),VLOOKUP(H1028,'11 лет'!$E$5:$F$79,2),IF((C1028=12),VLOOKUP(H1028,'12 лет'!$E$5:$F$79,2),IF((C1028=13),VLOOKUP(H1028,'13 лет'!$E$5:$F$79,2),IF((C1028=14),VLOOKUP(H1028,'14 лет'!$E$5:$F$79,2),IF((C1028=15),VLOOKUP(H1028,'15 лет'!$E$5:$F$79,2),IF((C1028=16),VLOOKUP(H1028,'16 лет'!$E$5:$F$79,2),IF((C1028=17),VLOOKUP(H1028,'17 лет'!$E$5:$F$79,2))))))))))))</f>
        <v>0</v>
      </c>
      <c r="J1028" s="27"/>
      <c r="K1028" s="16">
        <f>IF((C1028&lt;=7),VLOOKUP(J1028,'7 лет'!$G$5:$H$79,2),IF((C1028=8),VLOOKUP(J1028,'8 лет'!$G$5:$H$79,2),IF((C1028=9),VLOOKUP(J1028,'9 лет'!$G$5:$H$79,2),IF((C1028=10),VLOOKUP(J1028,'10 лет'!$G$5:$H$79,2),IF((C1028=11),VLOOKUP(J1028,'11 лет'!$G$5:$H$79,2),IF((C1028=12),VLOOKUP(J1028,'12 лет'!$G$5:$H$79,2),IF((C1028=13),VLOOKUP(J1028,'13 лет'!$G$5:$H$79,2),IF((C1028=14),VLOOKUP(J1028,'14 лет'!$G$5:$H$79,2),IF(C1028&gt;=15,"0")))))))))</f>
        <v>0</v>
      </c>
      <c r="L1028" s="27"/>
      <c r="M1028" s="16" t="str">
        <f>IF((C1028=12),VLOOKUP(L1028,'12 лет'!$I$5:$J$81,2),IF((C1028=13),VLOOKUP(L1028,'13 лет'!$I$5:$J$81,2),IF((C1028=14),VLOOKUP(L1028,'14 лет'!$I$5:$J$80,2),IF((C1028=15),VLOOKUP(L1028,'15 лет'!$G$5:$H$82,2),IF((C1028=16),VLOOKUP(L1028,'16 лет'!$G$5:$H$81,2),IF((C1028=17),VLOOKUP(L1028,'17 лет'!$G$5:$H$81,2),IF(C1028&lt;12,"0")))))))</f>
        <v>0</v>
      </c>
      <c r="N1028" s="27"/>
      <c r="O1028" s="16" t="str">
        <f>IF((C1028=15),VLOOKUP(N1028,'15 лет'!$I$5:$J$100,2),IF((C1028=16),VLOOKUP(N1028,'16 лет'!$I$5:$J$94,2),IF((C1028=17),VLOOKUP(N1028,'17 лет'!$I$5:$J$97,2),IF(C1028&lt;15,"0"))))</f>
        <v>0</v>
      </c>
      <c r="P1028" s="11"/>
      <c r="Q1028" s="16">
        <f>IF((C1028&lt;=7),VLOOKUP(P1028,'7 лет'!$I$5:$J$79,2),IF((C1028=8),VLOOKUP(P1028,'8 лет'!$I$5:$J$79,2),IF((C1028=9),VLOOKUP(P1028,'9 лет'!$I$5:$J$79,2),IF((C1028=10),VLOOKUP(P1028,'10 лет'!$I$5:$J$79,2),IF((C1028=11),VLOOKUP(P1028,'11 лет'!$I$5:$J$79,2),IF((C1028=12),VLOOKUP(P1028,'12 лет'!$K$5:$L$79,2),IF((C1028=13),VLOOKUP(P1028,'13 лет'!$K$5:$L$79,2),IF((C1028=14),VLOOKUP(P1028,'14 лет'!$K$5:$L$79,2),IF((C1028=15),VLOOKUP(P1028,'15 лет'!$K$5:$L$79,2),IF((C1028=16),VLOOKUP(P1028,'16 лет'!$K$5:$L$79,2),IF((C1028=17),VLOOKUP(P1028,'17 лет'!$K$5:$L$79,2),)))))))))))</f>
        <v>50</v>
      </c>
      <c r="R1028" s="27"/>
      <c r="S1028" s="16">
        <f>IF((C1028&lt;=7),VLOOKUP(R1028,'7 лет'!$K$5:$L$79,2),IF((C1028=8),VLOOKUP(R1028,'8 лет'!$K$5:$L$79,2),IF((C1028=9),VLOOKUP(R1028,'9 лет'!$K$5:$L$79,2),IF((C1028=10),VLOOKUP(R1028,'10 лет'!$K$5:$L$79,2),IF((C1028=11),VLOOKUP(R1028,'11 лет'!$K$5:$L$79,2),IF((C1028=12),VLOOKUP(R1028,'12 лет'!$M$5:$N$79,2),IF((C1028=13),VLOOKUP(R1028,'13 лет'!$M$5:$N$79,2),IF((C1028=14),VLOOKUP(R1028,'14 лет'!$M$5:$N$79,2),IF((C1028=15),VLOOKUP(R1028,'15 лет'!$M$5:$N$79,2),IF((C1028=16),VLOOKUP(R1028,'16 лет'!$M$5:$N$79,2),IF((C1028=17),VLOOKUP(R1028,'17 лет'!$M$5:$N$79,2))))))))))))</f>
        <v>0</v>
      </c>
      <c r="T1028" s="32">
        <f>SUM(E1028+G1028+I1028+K1028+M1028+O1028+Q1028+S1028)</f>
        <v>50</v>
      </c>
      <c r="U1028" s="4">
        <f>'Личное первенство юноши'!U98</f>
        <v>28</v>
      </c>
      <c r="V1028" s="109"/>
      <c r="W1028" s="99"/>
      <c r="X1028" t="str">
        <f>P1022</f>
        <v>Субъект РФ 29</v>
      </c>
    </row>
    <row r="1029" spans="1:24" ht="18.75">
      <c r="A1029" s="27">
        <v>3</v>
      </c>
      <c r="B1029" s="77"/>
      <c r="C1029" s="27"/>
      <c r="D1029" s="27"/>
      <c r="E1029" s="16">
        <f>IF((C1029&lt;=7),VLOOKUP(D1029,'7 лет'!$A$5:$B$78,2),IF((C1029=8),VLOOKUP(D1029,'8 лет'!$A$5:$B$78,2),IF((C1029=9),VLOOKUP(D1029,'9 лет'!$A$5:$B$78,2),IF((C1029=10),VLOOKUP(D1029,'10 лет'!$A$5:$B$78,2),IF((C1029=11),VLOOKUP(D1029,'11 лет'!$A$5:$B$78,2),IF((C1029=12),VLOOKUP(D1029,'12 лет'!$A$5:$B$78,2),IF((C1029=13),VLOOKUP(D1029,'13 лет'!$A$5:$B$78,2),IF((C1029=14),VLOOKUP(D1029,'14 лет'!$A$5:$B$78,2),IF((C1029=15),VLOOKUP(D1029,'15 лет'!$A$5:$B$78,2),IF((C1029=16),VLOOKUP(D1029,'16 лет'!$A$5:$B$78,2),IF((C1029=17),VLOOKUP(D1029,'17 лет'!$A$5:$B$78,2))))))))))))</f>
        <v>0</v>
      </c>
      <c r="F1029" s="27"/>
      <c r="G1029" s="16">
        <f>IF((C1029&lt;=7),VLOOKUP(F1029,'7 лет'!$C$5:$D$79,2),IF((C1029=8),VLOOKUP(F1029,'8 лет'!$C$5:$D$79,2),IF((C1029=9),VLOOKUP(F1029,'9 лет'!$C$5:$D$79,2),IF((C1029=10),VLOOKUP(F1029,'10 лет'!$C$5:$D$79,2),IF((C1029=11),VLOOKUP(F1029,'11 лет'!$C$5:$D$79,2),IF((C1029=12),VLOOKUP(F1029,'12 лет'!$C$5:$D$79,2),IF((C1029=13),VLOOKUP(F1029,'13 лет'!$C$5:$D$79,2),IF((C1029=14),VLOOKUP(F1029,'14 лет'!$C$5:$D$79,2),IF((C1029=15),VLOOKUP(F1029,'15 лет'!$C$5:$D$79,2),IF((C1029=16),VLOOKUP(F1029,'16 лет'!$C$5:$D$79,2),IF((C1029=17),VLOOKUP(F1029,'17 лет'!$C$5:$D$79,2))))))))))))</f>
        <v>0</v>
      </c>
      <c r="H1029" s="27"/>
      <c r="I1029" s="16">
        <f>IF((C1029&lt;=7),VLOOKUP(H1029,'7 лет'!$E$5:$F$79,2),IF((C1029=8),VLOOKUP(H1029,'8 лет'!$E$5:$F$79,2),IF((C1029=9),VLOOKUP(H1029,'9 лет'!$E$5:$F$79,2),IF((C1029=10),VLOOKUP(H1029,'10 лет'!$E$5:$F$79,2),IF((C1029=11),VLOOKUP(H1029,'11 лет'!$E$5:$F$79,2),IF((C1029=12),VLOOKUP(H1029,'12 лет'!$E$5:$F$79,2),IF((C1029=13),VLOOKUP(H1029,'13 лет'!$E$5:$F$79,2),IF((C1029=14),VLOOKUP(H1029,'14 лет'!$E$5:$F$79,2),IF((C1029=15),VLOOKUP(H1029,'15 лет'!$E$5:$F$79,2),IF((C1029=16),VLOOKUP(H1029,'16 лет'!$E$5:$F$79,2),IF((C1029=17),VLOOKUP(H1029,'17 лет'!$E$5:$F$79,2))))))))))))</f>
        <v>0</v>
      </c>
      <c r="J1029" s="27"/>
      <c r="K1029" s="16">
        <f>IF((C1029&lt;=7),VLOOKUP(J1029,'7 лет'!$G$5:$H$79,2),IF((C1029=8),VLOOKUP(J1029,'8 лет'!$G$5:$H$79,2),IF((C1029=9),VLOOKUP(J1029,'9 лет'!$G$5:$H$79,2),IF((C1029=10),VLOOKUP(J1029,'10 лет'!$G$5:$H$79,2),IF((C1029=11),VLOOKUP(J1029,'11 лет'!$G$5:$H$79,2),IF((C1029=12),VLOOKUP(J1029,'12 лет'!$G$5:$H$79,2),IF((C1029=13),VLOOKUP(J1029,'13 лет'!$G$5:$H$79,2),IF((C1029=14),VLOOKUP(J1029,'14 лет'!$G$5:$H$79,2),IF(C1029&gt;=15,"0")))))))))</f>
        <v>0</v>
      </c>
      <c r="L1029" s="27"/>
      <c r="M1029" s="16" t="str">
        <f>IF((C1029=12),VLOOKUP(L1029,'12 лет'!$I$5:$J$81,2),IF((C1029=13),VLOOKUP(L1029,'13 лет'!$I$5:$J$81,2),IF((C1029=14),VLOOKUP(L1029,'14 лет'!$I$5:$J$80,2),IF((C1029=15),VLOOKUP(L1029,'15 лет'!$G$5:$H$82,2),IF((C1029=16),VLOOKUP(L1029,'16 лет'!$G$5:$H$81,2),IF((C1029=17),VLOOKUP(L1029,'17 лет'!$G$5:$H$81,2),IF(C1029&lt;12,"0")))))))</f>
        <v>0</v>
      </c>
      <c r="N1029" s="27"/>
      <c r="O1029" s="16" t="str">
        <f>IF((C1029=15),VLOOKUP(N1029,'15 лет'!$I$5:$J$100,2),IF((C1029=16),VLOOKUP(N1029,'16 лет'!$I$5:$J$94,2),IF((C1029=17),VLOOKUP(N1029,'17 лет'!$I$5:$J$97,2),IF(C1029&lt;15,"0"))))</f>
        <v>0</v>
      </c>
      <c r="P1029" s="11"/>
      <c r="Q1029" s="16">
        <f>IF((C1029&lt;=7),VLOOKUP(P1029,'7 лет'!$I$5:$J$79,2),IF((C1029=8),VLOOKUP(P1029,'8 лет'!$I$5:$J$79,2),IF((C1029=9),VLOOKUP(P1029,'9 лет'!$I$5:$J$79,2),IF((C1029=10),VLOOKUP(P1029,'10 лет'!$I$5:$J$79,2),IF((C1029=11),VLOOKUP(P1029,'11 лет'!$I$5:$J$79,2),IF((C1029=12),VLOOKUP(P1029,'12 лет'!$K$5:$L$79,2),IF((C1029=13),VLOOKUP(P1029,'13 лет'!$K$5:$L$79,2),IF((C1029=14),VLOOKUP(P1029,'14 лет'!$K$5:$L$79,2),IF((C1029=15),VLOOKUP(P1029,'15 лет'!$K$5:$L$79,2),IF((C1029=16),VLOOKUP(P1029,'16 лет'!$K$5:$L$79,2),IF((C1029=17),VLOOKUP(P1029,'17 лет'!$K$5:$L$79,2),)))))))))))</f>
        <v>50</v>
      </c>
      <c r="R1029" s="27"/>
      <c r="S1029" s="16">
        <f>IF((C1029&lt;=7),VLOOKUP(R1029,'7 лет'!$K$5:$L$79,2),IF((C1029=8),VLOOKUP(R1029,'8 лет'!$K$5:$L$79,2),IF((C1029=9),VLOOKUP(R1029,'9 лет'!$K$5:$L$79,2),IF((C1029=10),VLOOKUP(R1029,'10 лет'!$K$5:$L$79,2),IF((C1029=11),VLOOKUP(R1029,'11 лет'!$K$5:$L$79,2),IF((C1029=12),VLOOKUP(R1029,'12 лет'!$M$5:$N$79,2),IF((C1029=13),VLOOKUP(R1029,'13 лет'!$M$5:$N$79,2),IF((C1029=14),VLOOKUP(R1029,'14 лет'!$M$5:$N$79,2),IF((C1029=15),VLOOKUP(R1029,'15 лет'!$M$5:$N$79,2),IF((C1029=16),VLOOKUP(R1029,'16 лет'!$M$5:$N$79,2),IF((C1029=17),VLOOKUP(R1029,'17 лет'!$M$5:$N$79,2))))))))))))</f>
        <v>0</v>
      </c>
      <c r="T1029" s="32">
        <f>SUM(E1029+G1029+I1029+K1029+M1029+O1029+Q1029+S1029)</f>
        <v>50</v>
      </c>
      <c r="U1029" s="4">
        <f>'Личное первенство юноши'!U99</f>
        <v>28</v>
      </c>
      <c r="V1029" s="109"/>
      <c r="W1029" s="99"/>
      <c r="X1029" t="str">
        <f>P1022</f>
        <v>Субъект РФ 29</v>
      </c>
    </row>
    <row r="1030" spans="1:24" ht="18.75">
      <c r="A1030" s="111"/>
      <c r="B1030" s="112"/>
      <c r="C1030" s="112"/>
      <c r="D1030" s="112"/>
      <c r="E1030" s="112"/>
      <c r="F1030" s="112"/>
      <c r="G1030" s="112"/>
      <c r="H1030" s="112"/>
      <c r="I1030" s="112"/>
      <c r="J1030" s="112"/>
      <c r="K1030" s="112"/>
      <c r="L1030" s="112"/>
      <c r="M1030" s="112"/>
      <c r="N1030" s="112"/>
      <c r="O1030" s="112"/>
      <c r="P1030" s="115" t="s">
        <v>285</v>
      </c>
      <c r="Q1030" s="115"/>
      <c r="R1030" s="115"/>
      <c r="S1030" s="116"/>
      <c r="T1030" s="113">
        <f ca="1">SUMPRODUCT(LARGE($T$1027:$T$1029,ROW(INDIRECT("T1:T"&amp;Z17))))</f>
        <v>100</v>
      </c>
      <c r="U1030" s="114"/>
      <c r="V1030" s="109"/>
      <c r="W1030" s="99"/>
    </row>
    <row r="1031" spans="1:24" ht="24.75" customHeight="1">
      <c r="A1031" s="123" t="s">
        <v>180</v>
      </c>
      <c r="B1031" s="124"/>
      <c r="C1031" s="124"/>
      <c r="D1031" s="124"/>
      <c r="E1031" s="124"/>
      <c r="F1031" s="124"/>
      <c r="G1031" s="124"/>
      <c r="H1031" s="124"/>
      <c r="I1031" s="124"/>
      <c r="J1031" s="124"/>
      <c r="K1031" s="124"/>
      <c r="L1031" s="124"/>
      <c r="M1031" s="124"/>
      <c r="N1031" s="124"/>
      <c r="O1031" s="124"/>
      <c r="P1031" s="124"/>
      <c r="Q1031" s="124"/>
      <c r="R1031" s="124"/>
      <c r="S1031" s="124"/>
      <c r="T1031" s="124"/>
      <c r="U1031" s="125"/>
      <c r="V1031" s="109"/>
      <c r="W1031" s="99"/>
    </row>
    <row r="1032" spans="1:24" ht="18.75">
      <c r="A1032" s="27">
        <v>1</v>
      </c>
      <c r="B1032" s="78"/>
      <c r="C1032" s="27"/>
      <c r="D1032" s="27"/>
      <c r="E1032" s="16">
        <f>IF((C1032&lt;=7),VLOOKUP(D1032,'7 лет'!$M$5:$N$78,2),IF((C1032=8),VLOOKUP(D1032,'8 лет'!$M$5:$N$78,2),IF((C1032=9),VLOOKUP(D1032,'9 лет'!$M$5:$N$78,2),IF((C1032=10),VLOOKUP(D1032,'10 лет'!$M$5:$N$78,2),IF((C1032=11),VLOOKUP(D1032,'11 лет'!$M$5:$N$78,2),IF((C1032=12),VLOOKUP(D1032,'12 лет'!$O$5:$P$78,2),IF((C1032=13),VLOOKUP(D1032,'13 лет'!$O$5:$P$78,2),IF((C1032=14),VLOOKUP(D1032,'14 лет'!$O$5:$P$78,2),IF((C1032=15),VLOOKUP(D1032,'15 лет'!$O$5:$P$78,2),IF((C1032=16),VLOOKUP(D1032,'16 лет'!$O$5:$P$78,2),IF((C1032=17),VLOOKUP(D1032,'17 лет'!$O$5:$P$78,2))))))))))))</f>
        <v>0</v>
      </c>
      <c r="F1032" s="27"/>
      <c r="G1032" s="16">
        <f>IF((C1032&lt;=7),VLOOKUP(F1032,'7 лет'!$O$5:$P$79,2),IF((C1032=8),VLOOKUP(F1032,'8 лет'!$O$5:$P$79,2),IF((C1032=9),VLOOKUP(F1032,'9 лет'!$O$5:$P$79,2),IF((C1032=10),VLOOKUP(F1032,'10 лет'!$O$5:$P$79,2),IF((C1032=11),VLOOKUP(F1032,'11 лет'!$O$5:$P$79,2),IF((C1032=12),VLOOKUP(F1032,'12 лет'!$Q$5:$R$79,2),IF((C1032=13),VLOOKUP(F1032,'13 лет'!$Q$5:$R$79,2),IF((C1032=14),VLOOKUP(F1032,'14 лет'!$Q$5:$R$79,2),IF((C1032=15),VLOOKUP(F1032,'15 лет'!$Q$5:$R$79,2),IF((C1032=16),VLOOKUP(F1032,'16 лет'!$Q$5:$R$79,2),IF((C1032=17),VLOOKUP(F1032,'17 лет'!$Q$5:$R$79,2))))))))))))</f>
        <v>0</v>
      </c>
      <c r="H1032" s="27"/>
      <c r="I1032" s="16">
        <f>IF((C1032&lt;=7),VLOOKUP(H1032,'7 лет'!$Q$5:$R$79,2),IF((C1032=8),VLOOKUP(H1032,'8 лет'!$Q$5:$R$79,2),IF((C1032=9),VLOOKUP(H1032,'9 лет'!$Q$5:$R$79,2),IF((C1032=10),VLOOKUP(H1032,'10 лет'!$Q$5:$R$79,2),IF((C1032=11),VLOOKUP(H1032,'11 лет'!$Q$5:$R$79,2),IF((C1032=12),VLOOKUP(H1032,'12 лет'!$S$5:$T$79,2),IF((C1032=13),VLOOKUP(H1032,'13 лет'!$S$5:$T$79,2),IF((C1032=14),VLOOKUP(H1032,'14 лет'!$S$5:$T$79,2),IF((C1032=15),VLOOKUP(H1032,'15 лет'!$S$5:$T$79,2),IF((C1032=16),VLOOKUP(H1032,'16 лет'!$S$5:$T$79,2),IF((C1032=17),VLOOKUP(H1032,'17 лет'!$S$5:$T$79,2))))))))))))</f>
        <v>0</v>
      </c>
      <c r="J1032" s="27"/>
      <c r="K1032" s="16">
        <f>IF((C1032&lt;=7),VLOOKUP(J1032,'7 лет'!$S$5:$T$79,2),IF((C1032=8),VLOOKUP(J1032,'8 лет'!$S$5:$T$79,2),IF((C1032=9),VLOOKUP(J1032,'9 лет'!$S$5:$T$79,2),IF((C1032=10),VLOOKUP(J1032,'10 лет'!$S$5:$T$79,2),IF((C1032=11),VLOOKUP(J1032,'11 лет'!$S$5:$T$79,2),IF((C1032=12),VLOOKUP(J1032,'12 лет'!$U$5:$V$79,2),IF((C1032=13),VLOOKUP(J1032,'13 лет'!$U$5:$V$79,2),IF((C1032=14),VLOOKUP(J1032,'14 лет'!$U$5:$V$79,2),IF(C1032&gt;=15,"0")))))))))</f>
        <v>0</v>
      </c>
      <c r="L1032" s="27"/>
      <c r="M1032" s="16" t="str">
        <f>IF((C1032=12),VLOOKUP(L1032,'12 лет'!$W$5:$X$85,2),IF((C1032=13),VLOOKUP(L1032,'13 лет'!$W$5:$X$84,2),IF((C1032=14),VLOOKUP(L1032,'14 лет'!$W$5:$X$82,2),IF((C1032=15),VLOOKUP(L1032,'15 лет'!$U$5:$V$82,2),IF((C1032=16),VLOOKUP(L1032,'16 лет'!$U$5:$V$78,2),IF((C1032=17),VLOOKUP(L1032,'17 лет'!$U$5:$V$78,2),IF(C1032&lt;12,"0")))))))</f>
        <v>0</v>
      </c>
      <c r="N1032" s="27"/>
      <c r="O1032" s="16" t="str">
        <f>IF((C1032=15),VLOOKUP(N1032,'15 лет'!$W$5:$X$115,2),IF((C1032=16),VLOOKUP(N1032,'16 лет'!$W$5:$X$113,2),IF((C1032=17),VLOOKUP(N1032,'17 лет'!$W$5:$X$113,2),IF(C1032&lt;15,"0"))))</f>
        <v>0</v>
      </c>
      <c r="P1032" s="11"/>
      <c r="Q1032" s="16">
        <f>IF((C1032&lt;=7),VLOOKUP(P1032,'7 лет'!$U$5:$V$79,2),IF((C1032=8),VLOOKUP(P1032,'8 лет'!$U$5:$V$79,2),IF((C1032=9),VLOOKUP(P1032,'9 лет'!$U$5:$V$79,2),IF((C1032=10),VLOOKUP(P1032,'10 лет'!$U$5:$V$79,2),IF((C1032=11),VLOOKUP(P1032,'11 лет'!$U$5:$V$79,2),IF((C1032=12),VLOOKUP(P1032,'12 лет'!$Y$5:$Z$79,2),IF((C1032=13),VLOOKUP(P1032,'13 лет'!$Y$5:$Z$79,2),IF((C1032=14),VLOOKUP(P1032,'14 лет'!$Y$5:$Z$79,2),IF((C1032=15),VLOOKUP(P1032,'15 лет'!$Y$5:$Z$79,2),IF((C1032=16),VLOOKUP(P1032,'16 лет'!$Y$5:$Z$79,2),IF((C1032=17),VLOOKUP(P1032,'17 лет'!$Y$5:$Z$79,2))))))))))))</f>
        <v>35</v>
      </c>
      <c r="R1032" s="27"/>
      <c r="S1032" s="16">
        <f>IF((C1032&lt;=7),VLOOKUP(R1032,'7 лет'!$W$5:$X$79,2),IF((C1032=8),VLOOKUP(R1032,'8 лет'!$W$5:$X$79,2),IF((C1032=9),VLOOKUP(R1032,'9 лет'!$W$5:$X$79,2),IF((C1032=10),VLOOKUP(R1032,'10 лет'!$W$5:$X$79,2),IF((C1032=11),VLOOKUP(R1032,'11 лет'!$W$5:$X$79,2),IF((C1032=12),VLOOKUP(R1032,'12 лет'!$AA$5:$AB$79,2),IF((C1032=13),VLOOKUP(R1032,'13 лет'!$AA$5:$AB$79,2),IF((C1032=14),VLOOKUP(R1032,'14 лет'!$AA$5:$AB$79,2),IF((C1032=15),VLOOKUP(R1032,'15 лет'!$AA$5:$AB$79,2),IF((C1032=16),VLOOKUP(R1032,'16 лет'!$AA$5:$AB$79,2),IF((C1032=17),VLOOKUP(R1032,'17 лет'!$AA$5:$AB$79,2))))))))))))</f>
        <v>0</v>
      </c>
      <c r="T1032" s="33">
        <f>SUM(E1032+G1032+I1032+K1032+M1032+O1032+Q1032+S1032)</f>
        <v>35</v>
      </c>
      <c r="U1032" s="4">
        <f>'Личное первенство девушки'!U97</f>
        <v>28</v>
      </c>
      <c r="V1032" s="109"/>
      <c r="W1032" s="99"/>
      <c r="X1032" t="str">
        <f>P1022</f>
        <v>Субъект РФ 29</v>
      </c>
    </row>
    <row r="1033" spans="1:24" ht="18.75">
      <c r="A1033" s="27">
        <v>2</v>
      </c>
      <c r="B1033" s="78"/>
      <c r="C1033" s="27"/>
      <c r="D1033" s="27"/>
      <c r="E1033" s="16">
        <f>IF((C1033&lt;=7),VLOOKUP(D1033,'7 лет'!$M$5:$N$78,2),IF((C1033=8),VLOOKUP(D1033,'8 лет'!$M$5:$N$78,2),IF((C1033=9),VLOOKUP(D1033,'9 лет'!$M$5:$N$78,2),IF((C1033=10),VLOOKUP(D1033,'10 лет'!$M$5:$N$78,2),IF((C1033=11),VLOOKUP(D1033,'11 лет'!$M$5:$N$78,2),IF((C1033=12),VLOOKUP(D1033,'12 лет'!$O$5:$P$78,2),IF((C1033=13),VLOOKUP(D1033,'13 лет'!$O$5:$P$78,2),IF((C1033=14),VLOOKUP(D1033,'14 лет'!$O$5:$P$78,2),IF((C1033=15),VLOOKUP(D1033,'15 лет'!$O$5:$P$78,2),IF((C1033=16),VLOOKUP(D1033,'16 лет'!$O$5:$P$78,2),IF((C1033=17),VLOOKUP(D1033,'17 лет'!$O$5:$P$78,2))))))))))))</f>
        <v>0</v>
      </c>
      <c r="F1033" s="27"/>
      <c r="G1033" s="16">
        <f>IF((C1033&lt;=7),VLOOKUP(F1033,'7 лет'!$O$5:$P$79,2),IF((C1033=8),VLOOKUP(F1033,'8 лет'!$O$5:$P$79,2),IF((C1033=9),VLOOKUP(F1033,'9 лет'!$O$5:$P$79,2),IF((C1033=10),VLOOKUP(F1033,'10 лет'!$O$5:$P$79,2),IF((C1033=11),VLOOKUP(F1033,'11 лет'!$O$5:$P$79,2),IF((C1033=12),VLOOKUP(F1033,'12 лет'!$Q$5:$R$79,2),IF((C1033=13),VLOOKUP(F1033,'13 лет'!$Q$5:$R$79,2),IF((C1033=14),VLOOKUP(F1033,'14 лет'!$Q$5:$R$79,2),IF((C1033=15),VLOOKUP(F1033,'15 лет'!$Q$5:$R$79,2),IF((C1033=16),VLOOKUP(F1033,'16 лет'!$Q$5:$R$79,2),IF((C1033=17),VLOOKUP(F1033,'17 лет'!$Q$5:$R$79,2))))))))))))</f>
        <v>0</v>
      </c>
      <c r="H1033" s="27"/>
      <c r="I1033" s="16">
        <f>IF((C1033&lt;=7),VLOOKUP(H1033,'7 лет'!$Q$5:$R$79,2),IF((C1033=8),VLOOKUP(H1033,'8 лет'!$Q$5:$R$79,2),IF((C1033=9),VLOOKUP(H1033,'9 лет'!$Q$5:$R$79,2),IF((C1033=10),VLOOKUP(H1033,'10 лет'!$Q$5:$R$79,2),IF((C1033=11),VLOOKUP(H1033,'11 лет'!$Q$5:$R$79,2),IF((C1033=12),VLOOKUP(H1033,'12 лет'!$S$5:$T$79,2),IF((C1033=13),VLOOKUP(H1033,'13 лет'!$S$5:$T$79,2),IF((C1033=14),VLOOKUP(H1033,'14 лет'!$S$5:$T$79,2),IF((C1033=15),VLOOKUP(H1033,'15 лет'!$S$5:$T$79,2),IF((C1033=16),VLOOKUP(H1033,'16 лет'!$S$5:$T$79,2),IF((C1033=17),VLOOKUP(H1033,'17 лет'!$S$5:$T$79,2))))))))))))</f>
        <v>0</v>
      </c>
      <c r="J1033" s="27"/>
      <c r="K1033" s="16">
        <f>IF((C1033&lt;=7),VLOOKUP(J1033,'7 лет'!$S$5:$T$79,2),IF((C1033=8),VLOOKUP(J1033,'8 лет'!$S$5:$T$79,2),IF((C1033=9),VLOOKUP(J1033,'9 лет'!$S$5:$T$79,2),IF((C1033=10),VLOOKUP(J1033,'10 лет'!$S$5:$T$79,2),IF((C1033=11),VLOOKUP(J1033,'11 лет'!$S$5:$T$79,2),IF((C1033=12),VLOOKUP(J1033,'12 лет'!$U$5:$V$79,2),IF((C1033=13),VLOOKUP(J1033,'13 лет'!$U$5:$V$79,2),IF((C1033=14),VLOOKUP(J1033,'14 лет'!$U$5:$V$79,2),IF(C1033&gt;=15,"0")))))))))</f>
        <v>0</v>
      </c>
      <c r="L1033" s="27"/>
      <c r="M1033" s="16" t="str">
        <f>IF((C1033=12),VLOOKUP(L1033,'12 лет'!$W$5:$X$85,2),IF((C1033=13),VLOOKUP(L1033,'13 лет'!$W$5:$X$84,2),IF((C1033=14),VLOOKUP(L1033,'14 лет'!$W$5:$X$82,2),IF((C1033=15),VLOOKUP(L1033,'15 лет'!$U$5:$V$82,2),IF((C1033=16),VLOOKUP(L1033,'16 лет'!$U$5:$V$78,2),IF((C1033=17),VLOOKUP(L1033,'17 лет'!$U$5:$V$78,2),IF(C1033&lt;12,"0")))))))</f>
        <v>0</v>
      </c>
      <c r="N1033" s="27"/>
      <c r="O1033" s="16" t="str">
        <f>IF((C1033=15),VLOOKUP(N1033,'15 лет'!$W$5:$X$115,2),IF((C1033=16),VLOOKUP(N1033,'16 лет'!$W$5:$X$113,2),IF((C1033=17),VLOOKUP(N1033,'17 лет'!$W$5:$X$113,2),IF(C1033&lt;15,"0"))))</f>
        <v>0</v>
      </c>
      <c r="P1033" s="11"/>
      <c r="Q1033" s="16">
        <f>IF((C1033&lt;=7),VLOOKUP(P1033,'7 лет'!$U$5:$V$79,2),IF((C1033=8),VLOOKUP(P1033,'8 лет'!$U$5:$V$79,2),IF((C1033=9),VLOOKUP(P1033,'9 лет'!$U$5:$V$79,2),IF((C1033=10),VLOOKUP(P1033,'10 лет'!$U$5:$V$79,2),IF((C1033=11),VLOOKUP(P1033,'11 лет'!$U$5:$V$79,2),IF((C1033=12),VLOOKUP(P1033,'12 лет'!$Y$5:$Z$79,2),IF((C1033=13),VLOOKUP(P1033,'13 лет'!$Y$5:$Z$79,2),IF((C1033=14),VLOOKUP(P1033,'14 лет'!$Y$5:$Z$79,2),IF((C1033=15),VLOOKUP(P1033,'15 лет'!$Y$5:$Z$79,2),IF((C1033=16),VLOOKUP(P1033,'16 лет'!$Y$5:$Z$79,2),IF((C1033=17),VLOOKUP(P1033,'17 лет'!$Y$5:$Z$79,2))))))))))))</f>
        <v>35</v>
      </c>
      <c r="R1033" s="27"/>
      <c r="S1033" s="16">
        <f>IF((C1033&lt;=7),VLOOKUP(R1033,'7 лет'!$W$5:$X$79,2),IF((C1033=8),VLOOKUP(R1033,'8 лет'!$W$5:$X$79,2),IF((C1033=9),VLOOKUP(R1033,'9 лет'!$W$5:$X$79,2),IF((C1033=10),VLOOKUP(R1033,'10 лет'!$W$5:$X$79,2),IF((C1033=11),VLOOKUP(R1033,'11 лет'!$W$5:$X$79,2),IF((C1033=12),VLOOKUP(R1033,'12 лет'!$AA$5:$AB$79,2),IF((C1033=13),VLOOKUP(R1033,'13 лет'!$AA$5:$AB$79,2),IF((C1033=14),VLOOKUP(R1033,'14 лет'!$AA$5:$AB$79,2),IF((C1033=15),VLOOKUP(R1033,'15 лет'!$AA$5:$AB$79,2),IF((C1033=16),VLOOKUP(R1033,'16 лет'!$AA$5:$AB$79,2),IF((C1033=17),VLOOKUP(R1033,'17 лет'!$AA$5:$AB$79,2))))))))))))</f>
        <v>0</v>
      </c>
      <c r="T1033" s="33">
        <f>SUM(E1033+G1033+I1033+K1033+M1033+O1033+Q1033+S1033)</f>
        <v>35</v>
      </c>
      <c r="U1033" s="4">
        <f>'Личное первенство девушки'!U98</f>
        <v>28</v>
      </c>
      <c r="V1033" s="109"/>
      <c r="W1033" s="99"/>
      <c r="X1033" t="str">
        <f>P1022</f>
        <v>Субъект РФ 29</v>
      </c>
    </row>
    <row r="1034" spans="1:24" ht="18.75">
      <c r="A1034" s="27">
        <v>3</v>
      </c>
      <c r="B1034" s="78"/>
      <c r="C1034" s="27"/>
      <c r="D1034" s="27"/>
      <c r="E1034" s="16">
        <f>IF((C1034&lt;=7),VLOOKUP(D1034,'7 лет'!$M$5:$N$78,2),IF((C1034=8),VLOOKUP(D1034,'8 лет'!$M$5:$N$78,2),IF((C1034=9),VLOOKUP(D1034,'9 лет'!$M$5:$N$78,2),IF((C1034=10),VLOOKUP(D1034,'10 лет'!$M$5:$N$78,2),IF((C1034=11),VLOOKUP(D1034,'11 лет'!$M$5:$N$78,2),IF((C1034=12),VLOOKUP(D1034,'12 лет'!$O$5:$P$78,2),IF((C1034=13),VLOOKUP(D1034,'13 лет'!$O$5:$P$78,2),IF((C1034=14),VLOOKUP(D1034,'14 лет'!$O$5:$P$78,2),IF((C1034=15),VLOOKUP(D1034,'15 лет'!$O$5:$P$78,2),IF((C1034=16),VLOOKUP(D1034,'16 лет'!$O$5:$P$78,2),IF((C1034=17),VLOOKUP(D1034,'17 лет'!$O$5:$P$78,2))))))))))))</f>
        <v>0</v>
      </c>
      <c r="F1034" s="27"/>
      <c r="G1034" s="16">
        <f>IF((C1034&lt;=7),VLOOKUP(F1034,'7 лет'!$O$5:$P$79,2),IF((C1034=8),VLOOKUP(F1034,'8 лет'!$O$5:$P$79,2),IF((C1034=9),VLOOKUP(F1034,'9 лет'!$O$5:$P$79,2),IF((C1034=10),VLOOKUP(F1034,'10 лет'!$O$5:$P$79,2),IF((C1034=11),VLOOKUP(F1034,'11 лет'!$O$5:$P$79,2),IF((C1034=12),VLOOKUP(F1034,'12 лет'!$Q$5:$R$79,2),IF((C1034=13),VLOOKUP(F1034,'13 лет'!$Q$5:$R$79,2),IF((C1034=14),VLOOKUP(F1034,'14 лет'!$Q$5:$R$79,2),IF((C1034=15),VLOOKUP(F1034,'15 лет'!$Q$5:$R$79,2),IF((C1034=16),VLOOKUP(F1034,'16 лет'!$Q$5:$R$79,2),IF((C1034=17),VLOOKUP(F1034,'17 лет'!$Q$5:$R$79,2))))))))))))</f>
        <v>0</v>
      </c>
      <c r="H1034" s="27"/>
      <c r="I1034" s="16">
        <f>IF((C1034&lt;=7),VLOOKUP(H1034,'7 лет'!$Q$5:$R$79,2),IF((C1034=8),VLOOKUP(H1034,'8 лет'!$Q$5:$R$79,2),IF((C1034=9),VLOOKUP(H1034,'9 лет'!$Q$5:$R$79,2),IF((C1034=10),VLOOKUP(H1034,'10 лет'!$Q$5:$R$79,2),IF((C1034=11),VLOOKUP(H1034,'11 лет'!$Q$5:$R$79,2),IF((C1034=12),VLOOKUP(H1034,'12 лет'!$S$5:$T$79,2),IF((C1034=13),VLOOKUP(H1034,'13 лет'!$S$5:$T$79,2),IF((C1034=14),VLOOKUP(H1034,'14 лет'!$S$5:$T$79,2),IF((C1034=15),VLOOKUP(H1034,'15 лет'!$S$5:$T$79,2),IF((C1034=16),VLOOKUP(H1034,'16 лет'!$S$5:$T$79,2),IF((C1034=17),VLOOKUP(H1034,'17 лет'!$S$5:$T$79,2))))))))))))</f>
        <v>0</v>
      </c>
      <c r="J1034" s="27"/>
      <c r="K1034" s="16">
        <f>IF((C1034&lt;=7),VLOOKUP(J1034,'7 лет'!$S$5:$T$79,2),IF((C1034=8),VLOOKUP(J1034,'8 лет'!$S$5:$T$79,2),IF((C1034=9),VLOOKUP(J1034,'9 лет'!$S$5:$T$79,2),IF((C1034=10),VLOOKUP(J1034,'10 лет'!$S$5:$T$79,2),IF((C1034=11),VLOOKUP(J1034,'11 лет'!$S$5:$T$79,2),IF((C1034=12),VLOOKUP(J1034,'12 лет'!$U$5:$V$79,2),IF((C1034=13),VLOOKUP(J1034,'13 лет'!$U$5:$V$79,2),IF((C1034=14),VLOOKUP(J1034,'14 лет'!$U$5:$V$79,2),IF(C1034&gt;=15,"0")))))))))</f>
        <v>0</v>
      </c>
      <c r="L1034" s="27"/>
      <c r="M1034" s="16" t="str">
        <f>IF((C1034=12),VLOOKUP(L1034,'12 лет'!$W$5:$X$85,2),IF((C1034=13),VLOOKUP(L1034,'13 лет'!$W$5:$X$84,2),IF((C1034=14),VLOOKUP(L1034,'14 лет'!$W$5:$X$82,2),IF((C1034=15),VLOOKUP(L1034,'15 лет'!$U$5:$V$82,2),IF((C1034=16),VLOOKUP(L1034,'16 лет'!$U$5:$V$78,2),IF((C1034=17),VLOOKUP(L1034,'17 лет'!$U$5:$V$78,2),IF(C1034&lt;12,"0")))))))</f>
        <v>0</v>
      </c>
      <c r="N1034" s="27"/>
      <c r="O1034" s="16" t="str">
        <f>IF((C1034=15),VLOOKUP(N1034,'15 лет'!$W$5:$X$115,2),IF((C1034=16),VLOOKUP(N1034,'16 лет'!$W$5:$X$113,2),IF((C1034=17),VLOOKUP(N1034,'17 лет'!$W$5:$X$113,2),IF(C1034&lt;15,"0"))))</f>
        <v>0</v>
      </c>
      <c r="P1034" s="11"/>
      <c r="Q1034" s="16">
        <f>IF((C1034&lt;=7),VLOOKUP(P1034,'7 лет'!$U$5:$V$79,2),IF((C1034=8),VLOOKUP(P1034,'8 лет'!$U$5:$V$79,2),IF((C1034=9),VLOOKUP(P1034,'9 лет'!$U$5:$V$79,2),IF((C1034=10),VLOOKUP(P1034,'10 лет'!$U$5:$V$79,2),IF((C1034=11),VLOOKUP(P1034,'11 лет'!$U$5:$V$79,2),IF((C1034=12),VLOOKUP(P1034,'12 лет'!$Y$5:$Z$79,2),IF((C1034=13),VLOOKUP(P1034,'13 лет'!$Y$5:$Z$79,2),IF((C1034=14),VLOOKUP(P1034,'14 лет'!$Y$5:$Z$79,2),IF((C1034=15),VLOOKUP(P1034,'15 лет'!$Y$5:$Z$79,2),IF((C1034=16),VLOOKUP(P1034,'16 лет'!$Y$5:$Z$79,2),IF((C1034=17),VLOOKUP(P1034,'17 лет'!$Y$5:$Z$79,2))))))))))))</f>
        <v>35</v>
      </c>
      <c r="R1034" s="27"/>
      <c r="S1034" s="16">
        <f>IF((C1034&lt;=7),VLOOKUP(R1034,'7 лет'!$W$5:$X$79,2),IF((C1034=8),VLOOKUP(R1034,'8 лет'!$W$5:$X$79,2),IF((C1034=9),VLOOKUP(R1034,'9 лет'!$W$5:$X$79,2),IF((C1034=10),VLOOKUP(R1034,'10 лет'!$W$5:$X$79,2),IF((C1034=11),VLOOKUP(R1034,'11 лет'!$W$5:$X$79,2),IF((C1034=12),VLOOKUP(R1034,'12 лет'!$AA$5:$AB$79,2),IF((C1034=13),VLOOKUP(R1034,'13 лет'!$AA$5:$AB$79,2),IF((C1034=14),VLOOKUP(R1034,'14 лет'!$AA$5:$AB$79,2),IF((C1034=15),VLOOKUP(R1034,'15 лет'!$AA$5:$AB$79,2),IF((C1034=16),VLOOKUP(R1034,'16 лет'!$AA$5:$AB$79,2),IF((C1034=17),VLOOKUP(R1034,'17 лет'!$AA$5:$AB$79,2))))))))))))</f>
        <v>0</v>
      </c>
      <c r="T1034" s="33">
        <f>SUM(E1034+G1034+I1034+K1034+M1034+O1034+Q1034+S1034)</f>
        <v>35</v>
      </c>
      <c r="U1034" s="4">
        <f>'Личное первенство девушки'!U99</f>
        <v>28</v>
      </c>
      <c r="V1034" s="109"/>
      <c r="W1034" s="99"/>
      <c r="X1034" t="str">
        <f>P1022</f>
        <v>Субъект РФ 29</v>
      </c>
    </row>
    <row r="1035" spans="1:24" ht="18.75">
      <c r="A1035" s="111"/>
      <c r="B1035" s="112"/>
      <c r="C1035" s="112"/>
      <c r="D1035" s="112"/>
      <c r="E1035" s="112"/>
      <c r="F1035" s="112"/>
      <c r="G1035" s="112"/>
      <c r="H1035" s="112"/>
      <c r="I1035" s="112"/>
      <c r="J1035" s="112"/>
      <c r="K1035" s="112"/>
      <c r="L1035" s="112"/>
      <c r="M1035" s="112"/>
      <c r="N1035" s="112"/>
      <c r="O1035" s="112"/>
      <c r="P1035" s="115" t="s">
        <v>286</v>
      </c>
      <c r="Q1035" s="115"/>
      <c r="R1035" s="115"/>
      <c r="S1035" s="116"/>
      <c r="T1035" s="113">
        <f ca="1">SUMPRODUCT(LARGE($T$1032:$T$1034,ROW(INDIRECT("T1:T"&amp;Z17))))</f>
        <v>70</v>
      </c>
      <c r="U1035" s="114"/>
      <c r="V1035" s="109"/>
      <c r="W1035" s="99"/>
    </row>
    <row r="1036" spans="1:24" ht="30" customHeight="1">
      <c r="A1036" s="119"/>
      <c r="B1036" s="120"/>
      <c r="C1036" s="120"/>
      <c r="D1036" s="120"/>
      <c r="E1036" s="120"/>
      <c r="F1036" s="120"/>
      <c r="G1036" s="120"/>
      <c r="H1036" s="120"/>
      <c r="I1036" s="120"/>
      <c r="J1036" s="120"/>
      <c r="K1036" s="120"/>
      <c r="L1036" s="120"/>
      <c r="M1036" s="120"/>
      <c r="N1036" s="120"/>
      <c r="O1036" s="120"/>
      <c r="P1036" s="118" t="s">
        <v>287</v>
      </c>
      <c r="Q1036" s="118"/>
      <c r="R1036" s="118"/>
      <c r="S1036" s="118"/>
      <c r="T1036" s="121">
        <f ca="1">SUM(T1030+T1035)</f>
        <v>170</v>
      </c>
      <c r="U1036" s="122"/>
      <c r="V1036" s="110"/>
      <c r="W1036" s="100"/>
    </row>
    <row r="1037" spans="1:24">
      <c r="A1037" s="14"/>
      <c r="B1037" s="14"/>
      <c r="C1037" s="14"/>
      <c r="D1037" s="14"/>
      <c r="E1037" s="14"/>
      <c r="F1037" s="14"/>
      <c r="G1037" s="14"/>
      <c r="H1037" s="14"/>
      <c r="I1037" s="14"/>
      <c r="J1037" s="14"/>
      <c r="K1037" s="14"/>
      <c r="L1037" s="14"/>
      <c r="M1037" s="14"/>
      <c r="N1037" s="14"/>
      <c r="O1037" s="14"/>
      <c r="P1037" s="14"/>
      <c r="Q1037" s="14"/>
      <c r="R1037" s="14"/>
      <c r="S1037" s="14"/>
      <c r="T1037" s="14"/>
    </row>
    <row r="1038" spans="1:24">
      <c r="A1038" s="15"/>
      <c r="C1038" s="15"/>
      <c r="D1038" s="15"/>
      <c r="E1038" s="15"/>
      <c r="F1038" s="15"/>
      <c r="G1038" s="15"/>
      <c r="H1038" s="15"/>
      <c r="I1038" s="15"/>
      <c r="J1038" s="15"/>
      <c r="K1038" s="14"/>
      <c r="L1038" s="14"/>
      <c r="M1038" s="15"/>
      <c r="N1038" s="15"/>
      <c r="O1038" s="15"/>
      <c r="P1038" s="15"/>
      <c r="Q1038" s="15"/>
      <c r="R1038" s="15"/>
      <c r="S1038" s="15"/>
      <c r="T1038" s="15"/>
    </row>
    <row r="1039" spans="1:24">
      <c r="A1039" s="15"/>
      <c r="C1039" s="15"/>
      <c r="D1039" s="15"/>
      <c r="E1039" s="15"/>
      <c r="F1039" s="15"/>
      <c r="G1039" s="15"/>
      <c r="H1039" s="15"/>
      <c r="I1039" s="15"/>
      <c r="J1039" s="15"/>
      <c r="K1039" s="14"/>
      <c r="L1039" s="14"/>
      <c r="M1039" s="15"/>
      <c r="N1039" s="15"/>
      <c r="O1039" s="15"/>
      <c r="P1039" s="15"/>
      <c r="Q1039" s="15"/>
      <c r="R1039" s="15"/>
      <c r="S1039" s="15"/>
      <c r="T1039" s="15"/>
    </row>
    <row r="1040" spans="1:24" ht="16.5">
      <c r="A1040" s="14"/>
      <c r="B1040" s="79" t="s">
        <v>181</v>
      </c>
      <c r="C1040" s="14"/>
      <c r="D1040" s="14"/>
      <c r="E1040" s="14"/>
      <c r="F1040" s="14"/>
      <c r="G1040" s="14"/>
      <c r="H1040" s="14"/>
      <c r="I1040" s="14"/>
      <c r="J1040" s="14"/>
      <c r="K1040" s="14"/>
      <c r="L1040" s="14"/>
      <c r="M1040" s="14"/>
      <c r="N1040" s="14"/>
      <c r="O1040" s="14"/>
      <c r="P1040" s="14"/>
      <c r="Q1040" s="14"/>
      <c r="R1040" s="14"/>
      <c r="S1040" s="14"/>
      <c r="T1040" s="14"/>
    </row>
    <row r="1041" spans="1:23">
      <c r="A1041" s="14"/>
      <c r="B1041" s="15"/>
      <c r="C1041" s="15"/>
      <c r="D1041" s="14"/>
      <c r="E1041" s="14"/>
      <c r="F1041" s="14"/>
      <c r="G1041" s="14"/>
      <c r="H1041" s="14"/>
      <c r="I1041" s="14"/>
      <c r="J1041" s="14"/>
      <c r="K1041" s="14"/>
      <c r="L1041" s="14"/>
      <c r="M1041" s="14"/>
      <c r="N1041" s="14"/>
      <c r="O1041" s="14"/>
      <c r="P1041" s="14"/>
      <c r="Q1041" s="14"/>
      <c r="R1041" s="14"/>
      <c r="S1041" s="14"/>
      <c r="T1041" s="14"/>
    </row>
    <row r="1042" spans="1:23">
      <c r="A1042" s="14"/>
      <c r="B1042" s="14"/>
      <c r="C1042" s="15"/>
      <c r="D1042" s="14"/>
      <c r="E1042" s="14"/>
      <c r="F1042" s="14"/>
      <c r="G1042" s="14"/>
      <c r="H1042" s="14"/>
      <c r="I1042" s="14"/>
      <c r="J1042" s="14"/>
      <c r="K1042" s="14"/>
      <c r="L1042" s="14"/>
      <c r="M1042" s="14"/>
      <c r="N1042" s="14"/>
      <c r="O1042" s="14"/>
      <c r="P1042" s="14"/>
      <c r="Q1042" s="14"/>
      <c r="R1042" s="14"/>
      <c r="S1042" s="14"/>
      <c r="T1042" s="14"/>
    </row>
    <row r="1043" spans="1:23" ht="16.5">
      <c r="A1043" s="14"/>
      <c r="B1043" s="79" t="s">
        <v>182</v>
      </c>
      <c r="C1043" s="15"/>
      <c r="D1043" s="14"/>
      <c r="E1043" s="14"/>
      <c r="F1043" s="14"/>
      <c r="G1043" s="14"/>
      <c r="H1043" s="14"/>
      <c r="I1043" s="14"/>
      <c r="J1043" s="14"/>
      <c r="K1043" s="14"/>
      <c r="L1043" s="14"/>
      <c r="M1043" s="14"/>
      <c r="N1043" s="14"/>
      <c r="O1043" s="14"/>
      <c r="P1043" s="14"/>
      <c r="Q1043" s="14"/>
      <c r="R1043" s="14"/>
      <c r="S1043" s="14"/>
      <c r="T1043" s="14"/>
    </row>
    <row r="1045" spans="1:23" ht="18.75">
      <c r="A1045" s="102" t="s">
        <v>991</v>
      </c>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row>
    <row r="1046" spans="1:23" ht="18.75">
      <c r="A1046" s="102" t="s">
        <v>990</v>
      </c>
      <c r="B1046" s="102"/>
      <c r="C1046" s="102"/>
      <c r="D1046" s="102"/>
      <c r="E1046" s="102"/>
      <c r="F1046" s="102"/>
      <c r="G1046" s="102"/>
      <c r="H1046" s="102"/>
      <c r="I1046" s="102"/>
      <c r="J1046" s="102"/>
      <c r="K1046" s="102"/>
      <c r="L1046" s="102"/>
      <c r="M1046" s="102"/>
      <c r="N1046" s="102"/>
      <c r="O1046" s="102"/>
      <c r="P1046" s="102"/>
      <c r="Q1046" s="102"/>
      <c r="R1046" s="102"/>
      <c r="S1046" s="102"/>
      <c r="T1046" s="102"/>
      <c r="U1046" s="102"/>
      <c r="V1046" s="102"/>
      <c r="W1046" s="102"/>
    </row>
    <row r="1048" spans="1:23">
      <c r="A1048" s="103" t="s">
        <v>169</v>
      </c>
      <c r="B1048" s="103"/>
      <c r="C1048" s="103"/>
      <c r="D1048" s="103"/>
      <c r="E1048" s="103"/>
      <c r="F1048" s="103"/>
      <c r="G1048" s="103"/>
      <c r="H1048" s="103"/>
      <c r="I1048" s="103"/>
      <c r="J1048" s="103"/>
      <c r="K1048" s="103"/>
      <c r="L1048" s="103"/>
      <c r="M1048" s="103"/>
      <c r="N1048" s="103"/>
      <c r="O1048" s="103"/>
      <c r="P1048" s="103"/>
      <c r="Q1048" s="103"/>
      <c r="R1048" s="103"/>
      <c r="S1048" s="103"/>
      <c r="T1048" s="103"/>
      <c r="U1048" s="103"/>
      <c r="V1048" s="103"/>
      <c r="W1048" s="103"/>
    </row>
    <row r="1049" spans="1:23">
      <c r="A1049" s="43"/>
      <c r="B1049" s="43"/>
      <c r="C1049" s="43"/>
      <c r="D1049" s="43"/>
      <c r="E1049" s="43"/>
      <c r="F1049" s="43"/>
      <c r="G1049" s="43"/>
      <c r="H1049" s="43"/>
      <c r="I1049" s="43"/>
      <c r="J1049" s="43"/>
      <c r="K1049" s="43"/>
      <c r="L1049" s="43"/>
      <c r="M1049" s="43"/>
      <c r="N1049" s="43"/>
      <c r="O1049" s="43"/>
      <c r="P1049" s="43"/>
      <c r="Q1049" s="43"/>
      <c r="R1049" s="43"/>
      <c r="S1049" s="43"/>
      <c r="T1049" s="43"/>
      <c r="U1049" s="43"/>
      <c r="V1049" s="43"/>
      <c r="W1049" s="43"/>
    </row>
    <row r="1050" spans="1:23" ht="18.75">
      <c r="A1050" s="104" t="s">
        <v>1005</v>
      </c>
      <c r="B1050" s="104"/>
      <c r="C1050" s="104"/>
      <c r="D1050" s="104"/>
      <c r="E1050" s="104"/>
      <c r="F1050" s="104"/>
      <c r="G1050" s="104"/>
      <c r="H1050" s="104"/>
      <c r="I1050" s="104"/>
      <c r="J1050" s="104"/>
      <c r="K1050" s="104"/>
      <c r="L1050" s="104"/>
      <c r="M1050" s="104"/>
      <c r="N1050" s="104"/>
      <c r="O1050" s="104"/>
      <c r="P1050" s="104"/>
      <c r="Q1050" s="104"/>
      <c r="R1050" s="104"/>
      <c r="S1050" s="104"/>
      <c r="T1050" s="104"/>
      <c r="U1050" s="104"/>
      <c r="V1050" s="104"/>
      <c r="W1050" s="104"/>
    </row>
    <row r="1051" spans="1:23" ht="18.75">
      <c r="A1051" s="104" t="s">
        <v>989</v>
      </c>
      <c r="B1051" s="104"/>
      <c r="C1051" s="104"/>
      <c r="D1051" s="104"/>
      <c r="E1051" s="104"/>
      <c r="F1051" s="104"/>
      <c r="G1051" s="104"/>
      <c r="H1051" s="104"/>
      <c r="I1051" s="104"/>
      <c r="J1051" s="104"/>
      <c r="K1051" s="104"/>
      <c r="L1051" s="104"/>
      <c r="M1051" s="104"/>
      <c r="N1051" s="104"/>
      <c r="O1051" s="104"/>
      <c r="P1051" s="104"/>
      <c r="Q1051" s="104"/>
      <c r="R1051" s="104"/>
      <c r="S1051" s="104"/>
      <c r="T1051" s="104"/>
      <c r="U1051" s="104"/>
      <c r="V1051" s="104"/>
      <c r="W1051" s="104"/>
    </row>
    <row r="1052" spans="1:23" ht="18.75">
      <c r="A1052" s="105" t="s">
        <v>1058</v>
      </c>
      <c r="B1052" s="105"/>
      <c r="C1052" s="105"/>
      <c r="D1052" s="105"/>
      <c r="E1052" s="105"/>
      <c r="F1052" s="105"/>
      <c r="G1052" s="105"/>
      <c r="H1052" s="105"/>
      <c r="I1052" s="105"/>
      <c r="J1052" s="105"/>
      <c r="K1052" s="105"/>
      <c r="L1052" s="105"/>
      <c r="M1052" s="105"/>
      <c r="N1052" s="105"/>
      <c r="O1052" s="105"/>
      <c r="P1052" s="105"/>
      <c r="Q1052" s="105"/>
      <c r="R1052" s="105"/>
      <c r="S1052" s="105"/>
      <c r="T1052" s="105"/>
      <c r="U1052" s="105"/>
      <c r="V1052" s="105"/>
      <c r="W1052" s="105"/>
    </row>
    <row r="1053" spans="1:23" ht="18.75">
      <c r="A1053" s="50"/>
      <c r="B1053" s="50"/>
      <c r="C1053" s="50"/>
      <c r="D1053" s="50"/>
      <c r="E1053" s="50"/>
      <c r="F1053" s="50"/>
      <c r="G1053" s="50"/>
      <c r="H1053" s="50"/>
      <c r="I1053" s="50"/>
      <c r="J1053" s="50"/>
      <c r="K1053" s="50"/>
      <c r="L1053" s="50"/>
      <c r="M1053" s="50"/>
      <c r="N1053" s="50"/>
      <c r="O1053" s="50"/>
      <c r="P1053" s="50"/>
      <c r="Q1053" s="50"/>
      <c r="R1053" s="50"/>
      <c r="S1053" s="50"/>
      <c r="T1053" s="50"/>
      <c r="U1053" s="50"/>
      <c r="V1053" s="50"/>
    </row>
    <row r="1054" spans="1:23">
      <c r="A1054" s="10"/>
      <c r="B1054" s="10"/>
      <c r="C1054" s="10"/>
      <c r="D1054" s="10"/>
      <c r="E1054" s="10"/>
      <c r="F1054" s="10"/>
      <c r="G1054" s="10"/>
      <c r="H1054" s="10"/>
      <c r="I1054" s="10"/>
      <c r="J1054" s="10"/>
      <c r="K1054" s="10"/>
      <c r="L1054" s="10"/>
      <c r="M1054" s="10"/>
      <c r="N1054" s="10"/>
      <c r="O1054" s="10"/>
      <c r="P1054" s="10"/>
      <c r="Q1054" s="10"/>
      <c r="R1054" s="10"/>
      <c r="S1054" s="10"/>
      <c r="T1054" s="10"/>
    </row>
    <row r="1055" spans="1:23" ht="18.75">
      <c r="A1055" s="106" t="s">
        <v>992</v>
      </c>
      <c r="B1055" s="106"/>
      <c r="C1055" s="47"/>
      <c r="D1055" s="47"/>
      <c r="E1055" s="47"/>
      <c r="F1055" s="47"/>
      <c r="G1055" s="47"/>
      <c r="H1055" s="47"/>
      <c r="I1055" s="47"/>
      <c r="J1055" s="47"/>
      <c r="K1055" s="47"/>
      <c r="L1055" s="47"/>
      <c r="M1055" s="47"/>
      <c r="N1055" s="47"/>
      <c r="O1055" s="47"/>
      <c r="P1055" s="47"/>
      <c r="Q1055" s="47"/>
      <c r="R1055" s="47"/>
      <c r="S1055" s="47"/>
      <c r="T1055" s="47"/>
    </row>
    <row r="1056" spans="1:23" ht="18.75">
      <c r="A1056" s="106" t="s">
        <v>993</v>
      </c>
      <c r="B1056" s="106"/>
      <c r="C1056" s="42"/>
      <c r="D1056" s="42"/>
      <c r="E1056" s="42"/>
      <c r="F1056" s="42"/>
      <c r="G1056" s="42"/>
      <c r="H1056" s="42"/>
      <c r="I1056" s="42"/>
      <c r="J1056" s="42"/>
      <c r="K1056" s="42"/>
      <c r="L1056" s="42"/>
      <c r="M1056" s="42"/>
      <c r="N1056" s="42"/>
      <c r="O1056" s="42"/>
      <c r="P1056" s="42"/>
      <c r="Q1056" s="42"/>
      <c r="R1056" s="42"/>
      <c r="S1056" s="42"/>
      <c r="T1056" s="42"/>
    </row>
    <row r="1057" spans="1:24" ht="18.75">
      <c r="A1057" s="106"/>
      <c r="B1057" s="106"/>
      <c r="D1057" s="47"/>
      <c r="E1057" s="47"/>
      <c r="F1057" s="47"/>
      <c r="G1057" s="47"/>
      <c r="H1057" s="47"/>
      <c r="I1057" s="47"/>
      <c r="J1057" s="47"/>
      <c r="K1057" s="47"/>
      <c r="L1057" s="47"/>
      <c r="M1057" s="47"/>
      <c r="N1057" s="47"/>
      <c r="O1057" s="47"/>
      <c r="P1057" s="47"/>
      <c r="Q1057" s="47"/>
      <c r="R1057" s="47"/>
      <c r="S1057" s="47"/>
      <c r="T1057" s="47"/>
    </row>
    <row r="1058" spans="1:24" ht="18.75">
      <c r="A1058" s="107" t="s">
        <v>210</v>
      </c>
      <c r="B1058" s="107"/>
      <c r="C1058" s="107"/>
      <c r="D1058" s="107"/>
      <c r="E1058" s="107"/>
      <c r="F1058" s="107"/>
      <c r="G1058" s="107"/>
      <c r="H1058" s="107"/>
      <c r="I1058" s="107"/>
      <c r="J1058" s="107"/>
      <c r="K1058" s="107"/>
      <c r="L1058" s="107"/>
      <c r="M1058" s="107"/>
      <c r="N1058" s="107"/>
      <c r="O1058" s="107"/>
      <c r="P1058" s="129" t="s">
        <v>314</v>
      </c>
      <c r="Q1058" s="129"/>
      <c r="R1058" s="129"/>
      <c r="S1058" s="129"/>
      <c r="T1058" s="129"/>
      <c r="U1058" s="129"/>
      <c r="V1058" s="129"/>
    </row>
    <row r="1059" spans="1:24">
      <c r="A1059" s="28"/>
      <c r="B1059" s="28"/>
      <c r="C1059" s="28"/>
      <c r="D1059" s="28"/>
      <c r="E1059" s="28"/>
      <c r="F1059" s="28"/>
      <c r="G1059" s="28"/>
      <c r="H1059" s="28"/>
      <c r="I1059" s="28"/>
      <c r="J1059" s="28"/>
      <c r="K1059" s="28"/>
      <c r="L1059" s="28"/>
      <c r="M1059" s="28"/>
      <c r="N1059" s="28"/>
      <c r="O1059" s="28"/>
      <c r="P1059" s="28"/>
      <c r="Q1059" s="28"/>
      <c r="R1059" s="28"/>
      <c r="S1059" s="28"/>
      <c r="T1059" s="28"/>
    </row>
    <row r="1060" spans="1:24" ht="24.75" customHeight="1">
      <c r="A1060" s="117" t="s">
        <v>170</v>
      </c>
      <c r="B1060" s="117"/>
      <c r="C1060" s="117"/>
      <c r="D1060" s="117"/>
      <c r="E1060" s="117"/>
      <c r="F1060" s="117"/>
      <c r="G1060" s="117"/>
      <c r="H1060" s="117"/>
      <c r="I1060" s="117"/>
      <c r="J1060" s="117"/>
      <c r="K1060" s="117"/>
      <c r="L1060" s="117"/>
      <c r="M1060" s="117"/>
      <c r="N1060" s="117"/>
      <c r="O1060" s="117"/>
      <c r="P1060" s="117"/>
      <c r="Q1060" s="117"/>
      <c r="R1060" s="117"/>
      <c r="S1060" s="117"/>
      <c r="T1060" s="126" t="s">
        <v>178</v>
      </c>
      <c r="U1060" s="101" t="s">
        <v>284</v>
      </c>
      <c r="V1060" s="101" t="s">
        <v>288</v>
      </c>
      <c r="W1060" s="101" t="s">
        <v>1006</v>
      </c>
    </row>
    <row r="1061" spans="1:24" ht="66.75" customHeight="1">
      <c r="A1061" s="101" t="s">
        <v>171</v>
      </c>
      <c r="B1061" s="117" t="s">
        <v>172</v>
      </c>
      <c r="C1061" s="101" t="s">
        <v>173</v>
      </c>
      <c r="D1061" s="101" t="s">
        <v>174</v>
      </c>
      <c r="E1061" s="101"/>
      <c r="F1061" s="101" t="s">
        <v>175</v>
      </c>
      <c r="G1061" s="101"/>
      <c r="H1061" s="101" t="s">
        <v>176</v>
      </c>
      <c r="I1061" s="101"/>
      <c r="J1061" s="101" t="s">
        <v>994</v>
      </c>
      <c r="K1061" s="101"/>
      <c r="L1061" s="175" t="s">
        <v>995</v>
      </c>
      <c r="M1061" s="176"/>
      <c r="N1061" s="175" t="s">
        <v>996</v>
      </c>
      <c r="O1061" s="176"/>
      <c r="P1061" s="101" t="s">
        <v>7</v>
      </c>
      <c r="Q1061" s="101"/>
      <c r="R1061" s="101" t="s">
        <v>177</v>
      </c>
      <c r="S1061" s="101"/>
      <c r="T1061" s="127"/>
      <c r="U1061" s="101"/>
      <c r="V1061" s="101"/>
      <c r="W1061" s="101"/>
    </row>
    <row r="1062" spans="1:24" ht="16.5">
      <c r="A1062" s="101"/>
      <c r="B1062" s="117"/>
      <c r="C1062" s="101"/>
      <c r="D1062" s="49" t="s">
        <v>179</v>
      </c>
      <c r="E1062" s="51" t="s">
        <v>3</v>
      </c>
      <c r="F1062" s="49" t="s">
        <v>179</v>
      </c>
      <c r="G1062" s="51" t="s">
        <v>3</v>
      </c>
      <c r="H1062" s="49" t="s">
        <v>179</v>
      </c>
      <c r="I1062" s="51" t="s">
        <v>3</v>
      </c>
      <c r="J1062" s="49" t="s">
        <v>179</v>
      </c>
      <c r="K1062" s="51" t="s">
        <v>3</v>
      </c>
      <c r="L1062" s="49" t="s">
        <v>179</v>
      </c>
      <c r="M1062" s="51" t="s">
        <v>3</v>
      </c>
      <c r="N1062" s="49" t="s">
        <v>179</v>
      </c>
      <c r="O1062" s="51" t="s">
        <v>3</v>
      </c>
      <c r="P1062" s="49" t="s">
        <v>179</v>
      </c>
      <c r="Q1062" s="51" t="s">
        <v>3</v>
      </c>
      <c r="R1062" s="49" t="s">
        <v>179</v>
      </c>
      <c r="S1062" s="51" t="s">
        <v>3</v>
      </c>
      <c r="T1062" s="128"/>
      <c r="U1062" s="101"/>
      <c r="V1062" s="101"/>
      <c r="W1062" s="101"/>
    </row>
    <row r="1063" spans="1:24" ht="18.75">
      <c r="A1063" s="27">
        <v>1</v>
      </c>
      <c r="B1063" s="77"/>
      <c r="C1063" s="27"/>
      <c r="D1063" s="27"/>
      <c r="E1063" s="16">
        <f>IF((C1063&lt;=7),VLOOKUP(D1063,'7 лет'!$A$5:$B$78,2),IF((C1063=8),VLOOKUP(D1063,'8 лет'!$A$5:$B$78,2),IF((C1063=9),VLOOKUP(D1063,'9 лет'!$A$5:$B$78,2),IF((C1063=10),VLOOKUP(D1063,'10 лет'!$A$5:$B$78,2),IF((C1063=11),VLOOKUP(D1063,'11 лет'!$A$5:$B$78,2),IF((C1063=12),VLOOKUP(D1063,'12 лет'!$A$5:$B$78,2),IF((C1063=13),VLOOKUP(D1063,'13 лет'!$A$5:$B$78,2),IF((C1063=14),VLOOKUP(D1063,'14 лет'!$A$5:$B$78,2),IF((C1063=15),VLOOKUP(D1063,'15 лет'!$A$5:$B$78,2),IF((C1063=16),VLOOKUP(D1063,'16 лет'!$A$5:$B$78,2),IF((C1063=17),VLOOKUP(D1063,'17 лет'!$A$5:$B$78,2))))))))))))</f>
        <v>0</v>
      </c>
      <c r="F1063" s="27"/>
      <c r="G1063" s="16">
        <f>IF((C1063&lt;=7),VLOOKUP(F1063,'7 лет'!$C$5:$D$79,2),IF((C1063=8),VLOOKUP(F1063,'8 лет'!$C$5:$D$79,2),IF((C1063=9),VLOOKUP(F1063,'9 лет'!$C$5:$D$79,2),IF((C1063=10),VLOOKUP(F1063,'10 лет'!$C$5:$D$79,2),IF((C1063=11),VLOOKUP(F1063,'11 лет'!$C$5:$D$79,2),IF((C1063=12),VLOOKUP(F1063,'12 лет'!$C$5:$D$79,2),IF((C1063=13),VLOOKUP(F1063,'13 лет'!$C$5:$D$79,2),IF((C1063=14),VLOOKUP(F1063,'14 лет'!$C$5:$D$79,2),IF((C1063=15),VLOOKUP(F1063,'15 лет'!$C$5:$D$79,2),IF((C1063=16),VLOOKUP(F1063,'16 лет'!$C$5:$D$79,2),IF((C1063=17),VLOOKUP(F1063,'17 лет'!$C$5:$D$79,2))))))))))))</f>
        <v>0</v>
      </c>
      <c r="H1063" s="27"/>
      <c r="I1063" s="16">
        <f>IF((C1063&lt;=7),VLOOKUP(H1063,'7 лет'!$E$5:$F$79,2),IF((C1063=8),VLOOKUP(H1063,'8 лет'!$E$5:$F$79,2),IF((C1063=9),VLOOKUP(H1063,'9 лет'!$E$5:$F$79,2),IF((C1063=10),VLOOKUP(H1063,'10 лет'!$E$5:$F$79,2),IF((C1063=11),VLOOKUP(H1063,'11 лет'!$E$5:$F$79,2),IF((C1063=12),VLOOKUP(H1063,'12 лет'!$E$5:$F$79,2),IF((C1063=13),VLOOKUP(H1063,'13 лет'!$E$5:$F$79,2),IF((C1063=14),VLOOKUP(H1063,'14 лет'!$E$5:$F$79,2),IF((C1063=15),VLOOKUP(H1063,'15 лет'!$E$5:$F$79,2),IF((C1063=16),VLOOKUP(H1063,'16 лет'!$E$5:$F$79,2),IF((C1063=17),VLOOKUP(H1063,'17 лет'!$E$5:$F$79,2))))))))))))</f>
        <v>0</v>
      </c>
      <c r="J1063" s="27"/>
      <c r="K1063" s="16">
        <f>IF((C1063&lt;=7),VLOOKUP(J1063,'7 лет'!$G$5:$H$79,2),IF((C1063=8),VLOOKUP(J1063,'8 лет'!$G$5:$H$79,2),IF((C1063=9),VLOOKUP(J1063,'9 лет'!$G$5:$H$79,2),IF((C1063=10),VLOOKUP(J1063,'10 лет'!$G$5:$H$79,2),IF((C1063=11),VLOOKUP(J1063,'11 лет'!$G$5:$H$79,2),IF((C1063=12),VLOOKUP(J1063,'12 лет'!$G$5:$H$79,2),IF((C1063=13),VLOOKUP(J1063,'13 лет'!$G$5:$H$79,2),IF((C1063=14),VLOOKUP(J1063,'14 лет'!$G$5:$H$79,2),IF(C1063&gt;=15,"0")))))))))</f>
        <v>0</v>
      </c>
      <c r="L1063" s="27"/>
      <c r="M1063" s="16" t="str">
        <f>IF((C1063=12),VLOOKUP(L1063,'12 лет'!$I$5:$J$81,2),IF((C1063=13),VLOOKUP(L1063,'13 лет'!$I$5:$J$81,2),IF((C1063=14),VLOOKUP(L1063,'14 лет'!$I$5:$J$80,2),IF((C1063=15),VLOOKUP(L1063,'15 лет'!$G$5:$H$82,2),IF((C1063=16),VLOOKUP(L1063,'16 лет'!$G$5:$H$81,2),IF((C1063=17),VLOOKUP(L1063,'17 лет'!$G$5:$H$81,2),IF(C1063&lt;12,"0")))))))</f>
        <v>0</v>
      </c>
      <c r="N1063" s="27"/>
      <c r="O1063" s="16" t="str">
        <f>IF((C1063=15),VLOOKUP(N1063,'15 лет'!$I$5:$J$100,2),IF((C1063=16),VLOOKUP(N1063,'16 лет'!$I$5:$J$94,2),IF((C1063=17),VLOOKUP(N1063,'17 лет'!$I$5:$J$97,2),IF(C1063&lt;15,"0"))))</f>
        <v>0</v>
      </c>
      <c r="P1063" s="11"/>
      <c r="Q1063" s="16">
        <f>IF((C1063&lt;=7),VLOOKUP(P1063,'7 лет'!$I$5:$J$79,2),IF((C1063=8),VLOOKUP(P1063,'8 лет'!$I$5:$J$79,2),IF((C1063=9),VLOOKUP(P1063,'9 лет'!$I$5:$J$79,2),IF((C1063=10),VLOOKUP(P1063,'10 лет'!$I$5:$J$79,2),IF((C1063=11),VLOOKUP(P1063,'11 лет'!$I$5:$J$79,2),IF((C1063=12),VLOOKUP(P1063,'12 лет'!$K$5:$L$79,2),IF((C1063=13),VLOOKUP(P1063,'13 лет'!$K$5:$L$79,2),IF((C1063=14),VLOOKUP(P1063,'14 лет'!$K$5:$L$79,2),IF((C1063=15),VLOOKUP(P1063,'15 лет'!$K$5:$L$79,2),IF((C1063=16),VLOOKUP(P1063,'16 лет'!$K$5:$L$79,2),IF((C1063=17),VLOOKUP(P1063,'17 лет'!$K$5:$L$79,2),)))))))))))</f>
        <v>50</v>
      </c>
      <c r="R1063" s="27"/>
      <c r="S1063" s="16">
        <f>IF((C1063&lt;=7),VLOOKUP(R1063,'7 лет'!$K$5:$L$79,2),IF((C1063=8),VLOOKUP(R1063,'8 лет'!$K$5:$L$79,2),IF((C1063=9),VLOOKUP(R1063,'9 лет'!$K$5:$L$79,2),IF((C1063=10),VLOOKUP(R1063,'10 лет'!$K$5:$L$79,2),IF((C1063=11),VLOOKUP(R1063,'11 лет'!$K$5:$L$79,2),IF((C1063=12),VLOOKUP(R1063,'12 лет'!$M$5:$N$79,2),IF((C1063=13),VLOOKUP(R1063,'13 лет'!$M$5:$N$79,2),IF((C1063=14),VLOOKUP(R1063,'14 лет'!$M$5:$N$79,2),IF((C1063=15),VLOOKUP(R1063,'15 лет'!$M$5:$N$79,2),IF((C1063=16),VLOOKUP(R1063,'16 лет'!$M$5:$N$79,2),IF((C1063=17),VLOOKUP(R1063,'17 лет'!$M$5:$N$79,2))))))))))))</f>
        <v>0</v>
      </c>
      <c r="T1063" s="32">
        <f>SUM(E1063+G1063+I1063+K1063+M1063+O1063+Q1063+S1063)</f>
        <v>50</v>
      </c>
      <c r="U1063" s="4">
        <f>'Личное первенство юноши'!U100</f>
        <v>28</v>
      </c>
      <c r="V1063" s="108">
        <f ca="1">'Командный зачет'!G39</f>
        <v>10</v>
      </c>
      <c r="W1063" s="98">
        <f ca="1">SUM(V1063*2)</f>
        <v>20</v>
      </c>
      <c r="X1063" t="str">
        <f>P1058</f>
        <v>Субъект РФ 30</v>
      </c>
    </row>
    <row r="1064" spans="1:24" ht="18.75">
      <c r="A1064" s="27">
        <v>2</v>
      </c>
      <c r="B1064" s="77"/>
      <c r="C1064" s="27"/>
      <c r="D1064" s="27"/>
      <c r="E1064" s="16">
        <f>IF((C1064&lt;=7),VLOOKUP(D1064,'7 лет'!$A$5:$B$78,2),IF((C1064=8),VLOOKUP(D1064,'8 лет'!$A$5:$B$78,2),IF((C1064=9),VLOOKUP(D1064,'9 лет'!$A$5:$B$78,2),IF((C1064=10),VLOOKUP(D1064,'10 лет'!$A$5:$B$78,2),IF((C1064=11),VLOOKUP(D1064,'11 лет'!$A$5:$B$78,2),IF((C1064=12),VLOOKUP(D1064,'12 лет'!$A$5:$B$78,2),IF((C1064=13),VLOOKUP(D1064,'13 лет'!$A$5:$B$78,2),IF((C1064=14),VLOOKUP(D1064,'14 лет'!$A$5:$B$78,2),IF((C1064=15),VLOOKUP(D1064,'15 лет'!$A$5:$B$78,2),IF((C1064=16),VLOOKUP(D1064,'16 лет'!$A$5:$B$78,2),IF((C1064=17),VLOOKUP(D1064,'17 лет'!$A$5:$B$78,2))))))))))))</f>
        <v>0</v>
      </c>
      <c r="F1064" s="27"/>
      <c r="G1064" s="16">
        <f>IF((C1064&lt;=7),VLOOKUP(F1064,'7 лет'!$C$5:$D$79,2),IF((C1064=8),VLOOKUP(F1064,'8 лет'!$C$5:$D$79,2),IF((C1064=9),VLOOKUP(F1064,'9 лет'!$C$5:$D$79,2),IF((C1064=10),VLOOKUP(F1064,'10 лет'!$C$5:$D$79,2),IF((C1064=11),VLOOKUP(F1064,'11 лет'!$C$5:$D$79,2),IF((C1064=12),VLOOKUP(F1064,'12 лет'!$C$5:$D$79,2),IF((C1064=13),VLOOKUP(F1064,'13 лет'!$C$5:$D$79,2),IF((C1064=14),VLOOKUP(F1064,'14 лет'!$C$5:$D$79,2),IF((C1064=15),VLOOKUP(F1064,'15 лет'!$C$5:$D$79,2),IF((C1064=16),VLOOKUP(F1064,'16 лет'!$C$5:$D$79,2),IF((C1064=17),VLOOKUP(F1064,'17 лет'!$C$5:$D$79,2))))))))))))</f>
        <v>0</v>
      </c>
      <c r="H1064" s="27"/>
      <c r="I1064" s="16">
        <f>IF((C1064&lt;=7),VLOOKUP(H1064,'7 лет'!$E$5:$F$79,2),IF((C1064=8),VLOOKUP(H1064,'8 лет'!$E$5:$F$79,2),IF((C1064=9),VLOOKUP(H1064,'9 лет'!$E$5:$F$79,2),IF((C1064=10),VLOOKUP(H1064,'10 лет'!$E$5:$F$79,2),IF((C1064=11),VLOOKUP(H1064,'11 лет'!$E$5:$F$79,2),IF((C1064=12),VLOOKUP(H1064,'12 лет'!$E$5:$F$79,2),IF((C1064=13),VLOOKUP(H1064,'13 лет'!$E$5:$F$79,2),IF((C1064=14),VLOOKUP(H1064,'14 лет'!$E$5:$F$79,2),IF((C1064=15),VLOOKUP(H1064,'15 лет'!$E$5:$F$79,2),IF((C1064=16),VLOOKUP(H1064,'16 лет'!$E$5:$F$79,2),IF((C1064=17),VLOOKUP(H1064,'17 лет'!$E$5:$F$79,2))))))))))))</f>
        <v>0</v>
      </c>
      <c r="J1064" s="27"/>
      <c r="K1064" s="16">
        <f>IF((C1064&lt;=7),VLOOKUP(J1064,'7 лет'!$G$5:$H$79,2),IF((C1064=8),VLOOKUP(J1064,'8 лет'!$G$5:$H$79,2),IF((C1064=9),VLOOKUP(J1064,'9 лет'!$G$5:$H$79,2),IF((C1064=10),VLOOKUP(J1064,'10 лет'!$G$5:$H$79,2),IF((C1064=11),VLOOKUP(J1064,'11 лет'!$G$5:$H$79,2),IF((C1064=12),VLOOKUP(J1064,'12 лет'!$G$5:$H$79,2),IF((C1064=13),VLOOKUP(J1064,'13 лет'!$G$5:$H$79,2),IF((C1064=14),VLOOKUP(J1064,'14 лет'!$G$5:$H$79,2),IF(C1064&gt;=15,"0")))))))))</f>
        <v>0</v>
      </c>
      <c r="L1064" s="27"/>
      <c r="M1064" s="16" t="str">
        <f>IF((C1064=12),VLOOKUP(L1064,'12 лет'!$I$5:$J$81,2),IF((C1064=13),VLOOKUP(L1064,'13 лет'!$I$5:$J$81,2),IF((C1064=14),VLOOKUP(L1064,'14 лет'!$I$5:$J$80,2),IF((C1064=15),VLOOKUP(L1064,'15 лет'!$G$5:$H$82,2),IF((C1064=16),VLOOKUP(L1064,'16 лет'!$G$5:$H$81,2),IF((C1064=17),VLOOKUP(L1064,'17 лет'!$G$5:$H$81,2),IF(C1064&lt;12,"0")))))))</f>
        <v>0</v>
      </c>
      <c r="N1064" s="27"/>
      <c r="O1064" s="16" t="str">
        <f>IF((C1064=15),VLOOKUP(N1064,'15 лет'!$I$5:$J$100,2),IF((C1064=16),VLOOKUP(N1064,'16 лет'!$I$5:$J$94,2),IF((C1064=17),VLOOKUP(N1064,'17 лет'!$I$5:$J$97,2),IF(C1064&lt;15,"0"))))</f>
        <v>0</v>
      </c>
      <c r="P1064" s="11"/>
      <c r="Q1064" s="16">
        <f>IF((C1064&lt;=7),VLOOKUP(P1064,'7 лет'!$I$5:$J$79,2),IF((C1064=8),VLOOKUP(P1064,'8 лет'!$I$5:$J$79,2),IF((C1064=9),VLOOKUP(P1064,'9 лет'!$I$5:$J$79,2),IF((C1064=10),VLOOKUP(P1064,'10 лет'!$I$5:$J$79,2),IF((C1064=11),VLOOKUP(P1064,'11 лет'!$I$5:$J$79,2),IF((C1064=12),VLOOKUP(P1064,'12 лет'!$K$5:$L$79,2),IF((C1064=13),VLOOKUP(P1064,'13 лет'!$K$5:$L$79,2),IF((C1064=14),VLOOKUP(P1064,'14 лет'!$K$5:$L$79,2),IF((C1064=15),VLOOKUP(P1064,'15 лет'!$K$5:$L$79,2),IF((C1064=16),VLOOKUP(P1064,'16 лет'!$K$5:$L$79,2),IF((C1064=17),VLOOKUP(P1064,'17 лет'!$K$5:$L$79,2),)))))))))))</f>
        <v>50</v>
      </c>
      <c r="R1064" s="27"/>
      <c r="S1064" s="16">
        <f>IF((C1064&lt;=7),VLOOKUP(R1064,'7 лет'!$K$5:$L$79,2),IF((C1064=8),VLOOKUP(R1064,'8 лет'!$K$5:$L$79,2),IF((C1064=9),VLOOKUP(R1064,'9 лет'!$K$5:$L$79,2),IF((C1064=10),VLOOKUP(R1064,'10 лет'!$K$5:$L$79,2),IF((C1064=11),VLOOKUP(R1064,'11 лет'!$K$5:$L$79,2),IF((C1064=12),VLOOKUP(R1064,'12 лет'!$M$5:$N$79,2),IF((C1064=13),VLOOKUP(R1064,'13 лет'!$M$5:$N$79,2),IF((C1064=14),VLOOKUP(R1064,'14 лет'!$M$5:$N$79,2),IF((C1064=15),VLOOKUP(R1064,'15 лет'!$M$5:$N$79,2),IF((C1064=16),VLOOKUP(R1064,'16 лет'!$M$5:$N$79,2),IF((C1064=17),VLOOKUP(R1064,'17 лет'!$M$5:$N$79,2))))))))))))</f>
        <v>0</v>
      </c>
      <c r="T1064" s="32">
        <f>SUM(E1064+G1064+I1064+K1064+M1064+O1064+Q1064+S1064)</f>
        <v>50</v>
      </c>
      <c r="U1064" s="4">
        <f>'Личное первенство юноши'!U101</f>
        <v>28</v>
      </c>
      <c r="V1064" s="109"/>
      <c r="W1064" s="99"/>
      <c r="X1064" t="str">
        <f>P1058</f>
        <v>Субъект РФ 30</v>
      </c>
    </row>
    <row r="1065" spans="1:24" ht="18.75">
      <c r="A1065" s="27">
        <v>3</v>
      </c>
      <c r="B1065" s="77"/>
      <c r="C1065" s="27"/>
      <c r="D1065" s="27"/>
      <c r="E1065" s="16">
        <f>IF((C1065&lt;=7),VLOOKUP(D1065,'7 лет'!$A$5:$B$78,2),IF((C1065=8),VLOOKUP(D1065,'8 лет'!$A$5:$B$78,2),IF((C1065=9),VLOOKUP(D1065,'9 лет'!$A$5:$B$78,2),IF((C1065=10),VLOOKUP(D1065,'10 лет'!$A$5:$B$78,2),IF((C1065=11),VLOOKUP(D1065,'11 лет'!$A$5:$B$78,2),IF((C1065=12),VLOOKUP(D1065,'12 лет'!$A$5:$B$78,2),IF((C1065=13),VLOOKUP(D1065,'13 лет'!$A$5:$B$78,2),IF((C1065=14),VLOOKUP(D1065,'14 лет'!$A$5:$B$78,2),IF((C1065=15),VLOOKUP(D1065,'15 лет'!$A$5:$B$78,2),IF((C1065=16),VLOOKUP(D1065,'16 лет'!$A$5:$B$78,2),IF((C1065=17),VLOOKUP(D1065,'17 лет'!$A$5:$B$78,2))))))))))))</f>
        <v>0</v>
      </c>
      <c r="F1065" s="27"/>
      <c r="G1065" s="16">
        <f>IF((C1065&lt;=7),VLOOKUP(F1065,'7 лет'!$C$5:$D$79,2),IF((C1065=8),VLOOKUP(F1065,'8 лет'!$C$5:$D$79,2),IF((C1065=9),VLOOKUP(F1065,'9 лет'!$C$5:$D$79,2),IF((C1065=10),VLOOKUP(F1065,'10 лет'!$C$5:$D$79,2),IF((C1065=11),VLOOKUP(F1065,'11 лет'!$C$5:$D$79,2),IF((C1065=12),VLOOKUP(F1065,'12 лет'!$C$5:$D$79,2),IF((C1065=13),VLOOKUP(F1065,'13 лет'!$C$5:$D$79,2),IF((C1065=14),VLOOKUP(F1065,'14 лет'!$C$5:$D$79,2),IF((C1065=15),VLOOKUP(F1065,'15 лет'!$C$5:$D$79,2),IF((C1065=16),VLOOKUP(F1065,'16 лет'!$C$5:$D$79,2),IF((C1065=17),VLOOKUP(F1065,'17 лет'!$C$5:$D$79,2))))))))))))</f>
        <v>0</v>
      </c>
      <c r="H1065" s="27"/>
      <c r="I1065" s="16">
        <f>IF((C1065&lt;=7),VLOOKUP(H1065,'7 лет'!$E$5:$F$79,2),IF((C1065=8),VLOOKUP(H1065,'8 лет'!$E$5:$F$79,2),IF((C1065=9),VLOOKUP(H1065,'9 лет'!$E$5:$F$79,2),IF((C1065=10),VLOOKUP(H1065,'10 лет'!$E$5:$F$79,2),IF((C1065=11),VLOOKUP(H1065,'11 лет'!$E$5:$F$79,2),IF((C1065=12),VLOOKUP(H1065,'12 лет'!$E$5:$F$79,2),IF((C1065=13),VLOOKUP(H1065,'13 лет'!$E$5:$F$79,2),IF((C1065=14),VLOOKUP(H1065,'14 лет'!$E$5:$F$79,2),IF((C1065=15),VLOOKUP(H1065,'15 лет'!$E$5:$F$79,2),IF((C1065=16),VLOOKUP(H1065,'16 лет'!$E$5:$F$79,2),IF((C1065=17),VLOOKUP(H1065,'17 лет'!$E$5:$F$79,2))))))))))))</f>
        <v>0</v>
      </c>
      <c r="J1065" s="27"/>
      <c r="K1065" s="16">
        <f>IF((C1065&lt;=7),VLOOKUP(J1065,'7 лет'!$G$5:$H$79,2),IF((C1065=8),VLOOKUP(J1065,'8 лет'!$G$5:$H$79,2),IF((C1065=9),VLOOKUP(J1065,'9 лет'!$G$5:$H$79,2),IF((C1065=10),VLOOKUP(J1065,'10 лет'!$G$5:$H$79,2),IF((C1065=11),VLOOKUP(J1065,'11 лет'!$G$5:$H$79,2),IF((C1065=12),VLOOKUP(J1065,'12 лет'!$G$5:$H$79,2),IF((C1065=13),VLOOKUP(J1065,'13 лет'!$G$5:$H$79,2),IF((C1065=14),VLOOKUP(J1065,'14 лет'!$G$5:$H$79,2),IF(C1065&gt;=15,"0")))))))))</f>
        <v>0</v>
      </c>
      <c r="L1065" s="27"/>
      <c r="M1065" s="16" t="str">
        <f>IF((C1065=12),VLOOKUP(L1065,'12 лет'!$I$5:$J$81,2),IF((C1065=13),VLOOKUP(L1065,'13 лет'!$I$5:$J$81,2),IF((C1065=14),VLOOKUP(L1065,'14 лет'!$I$5:$J$80,2),IF((C1065=15),VLOOKUP(L1065,'15 лет'!$G$5:$H$82,2),IF((C1065=16),VLOOKUP(L1065,'16 лет'!$G$5:$H$81,2),IF((C1065=17),VLOOKUP(L1065,'17 лет'!$G$5:$H$81,2),IF(C1065&lt;12,"0")))))))</f>
        <v>0</v>
      </c>
      <c r="N1065" s="27"/>
      <c r="O1065" s="16" t="str">
        <f>IF((C1065=15),VLOOKUP(N1065,'15 лет'!$I$5:$J$100,2),IF((C1065=16),VLOOKUP(N1065,'16 лет'!$I$5:$J$94,2),IF((C1065=17),VLOOKUP(N1065,'17 лет'!$I$5:$J$97,2),IF(C1065&lt;15,"0"))))</f>
        <v>0</v>
      </c>
      <c r="P1065" s="11"/>
      <c r="Q1065" s="16">
        <f>IF((C1065&lt;=7),VLOOKUP(P1065,'7 лет'!$I$5:$J$79,2),IF((C1065=8),VLOOKUP(P1065,'8 лет'!$I$5:$J$79,2),IF((C1065=9),VLOOKUP(P1065,'9 лет'!$I$5:$J$79,2),IF((C1065=10),VLOOKUP(P1065,'10 лет'!$I$5:$J$79,2),IF((C1065=11),VLOOKUP(P1065,'11 лет'!$I$5:$J$79,2),IF((C1065=12),VLOOKUP(P1065,'12 лет'!$K$5:$L$79,2),IF((C1065=13),VLOOKUP(P1065,'13 лет'!$K$5:$L$79,2),IF((C1065=14),VLOOKUP(P1065,'14 лет'!$K$5:$L$79,2),IF((C1065=15),VLOOKUP(P1065,'15 лет'!$K$5:$L$79,2),IF((C1065=16),VLOOKUP(P1065,'16 лет'!$K$5:$L$79,2),IF((C1065=17),VLOOKUP(P1065,'17 лет'!$K$5:$L$79,2),)))))))))))</f>
        <v>50</v>
      </c>
      <c r="R1065" s="27"/>
      <c r="S1065" s="16">
        <f>IF((C1065&lt;=7),VLOOKUP(R1065,'7 лет'!$K$5:$L$79,2),IF((C1065=8),VLOOKUP(R1065,'8 лет'!$K$5:$L$79,2),IF((C1065=9),VLOOKUP(R1065,'9 лет'!$K$5:$L$79,2),IF((C1065=10),VLOOKUP(R1065,'10 лет'!$K$5:$L$79,2),IF((C1065=11),VLOOKUP(R1065,'11 лет'!$K$5:$L$79,2),IF((C1065=12),VLOOKUP(R1065,'12 лет'!$M$5:$N$79,2),IF((C1065=13),VLOOKUP(R1065,'13 лет'!$M$5:$N$79,2),IF((C1065=14),VLOOKUP(R1065,'14 лет'!$M$5:$N$79,2),IF((C1065=15),VLOOKUP(R1065,'15 лет'!$M$5:$N$79,2),IF((C1065=16),VLOOKUP(R1065,'16 лет'!$M$5:$N$79,2),IF((C1065=17),VLOOKUP(R1065,'17 лет'!$M$5:$N$79,2))))))))))))</f>
        <v>0</v>
      </c>
      <c r="T1065" s="32">
        <f>SUM(E1065+G1065+I1065+K1065+M1065+O1065+Q1065+S1065)</f>
        <v>50</v>
      </c>
      <c r="U1065" s="4">
        <f>'Личное первенство юноши'!U102</f>
        <v>28</v>
      </c>
      <c r="V1065" s="109"/>
      <c r="W1065" s="99"/>
      <c r="X1065" t="str">
        <f>P1058</f>
        <v>Субъект РФ 30</v>
      </c>
    </row>
    <row r="1066" spans="1:24" ht="18.75">
      <c r="A1066" s="111"/>
      <c r="B1066" s="112"/>
      <c r="C1066" s="112"/>
      <c r="D1066" s="112"/>
      <c r="E1066" s="112"/>
      <c r="F1066" s="112"/>
      <c r="G1066" s="112"/>
      <c r="H1066" s="112"/>
      <c r="I1066" s="112"/>
      <c r="J1066" s="112"/>
      <c r="K1066" s="112"/>
      <c r="L1066" s="112"/>
      <c r="M1066" s="112"/>
      <c r="N1066" s="112"/>
      <c r="O1066" s="112"/>
      <c r="P1066" s="115" t="s">
        <v>285</v>
      </c>
      <c r="Q1066" s="115"/>
      <c r="R1066" s="115"/>
      <c r="S1066" s="116"/>
      <c r="T1066" s="113">
        <f ca="1">SUMPRODUCT(LARGE($T$1063:$T$1065,ROW(INDIRECT("T1:T"&amp;Z17))))</f>
        <v>100</v>
      </c>
      <c r="U1066" s="114"/>
      <c r="V1066" s="109"/>
      <c r="W1066" s="99"/>
    </row>
    <row r="1067" spans="1:24" ht="24.75" customHeight="1">
      <c r="A1067" s="123" t="s">
        <v>180</v>
      </c>
      <c r="B1067" s="124"/>
      <c r="C1067" s="124"/>
      <c r="D1067" s="124"/>
      <c r="E1067" s="124"/>
      <c r="F1067" s="124"/>
      <c r="G1067" s="124"/>
      <c r="H1067" s="124"/>
      <c r="I1067" s="124"/>
      <c r="J1067" s="124"/>
      <c r="K1067" s="124"/>
      <c r="L1067" s="124"/>
      <c r="M1067" s="124"/>
      <c r="N1067" s="124"/>
      <c r="O1067" s="124"/>
      <c r="P1067" s="124"/>
      <c r="Q1067" s="124"/>
      <c r="R1067" s="124"/>
      <c r="S1067" s="124"/>
      <c r="T1067" s="124"/>
      <c r="U1067" s="125"/>
      <c r="V1067" s="109"/>
      <c r="W1067" s="99"/>
    </row>
    <row r="1068" spans="1:24" ht="18.75">
      <c r="A1068" s="27">
        <v>1</v>
      </c>
      <c r="B1068" s="78"/>
      <c r="C1068" s="27"/>
      <c r="D1068" s="27"/>
      <c r="E1068" s="16">
        <f>IF((C1068&lt;=7),VLOOKUP(D1068,'7 лет'!$M$5:$N$78,2),IF((C1068=8),VLOOKUP(D1068,'8 лет'!$M$5:$N$78,2),IF((C1068=9),VLOOKUP(D1068,'9 лет'!$M$5:$N$78,2),IF((C1068=10),VLOOKUP(D1068,'10 лет'!$M$5:$N$78,2),IF((C1068=11),VLOOKUP(D1068,'11 лет'!$M$5:$N$78,2),IF((C1068=12),VLOOKUP(D1068,'12 лет'!$O$5:$P$78,2),IF((C1068=13),VLOOKUP(D1068,'13 лет'!$O$5:$P$78,2),IF((C1068=14),VLOOKUP(D1068,'14 лет'!$O$5:$P$78,2),IF((C1068=15),VLOOKUP(D1068,'15 лет'!$O$5:$P$78,2),IF((C1068=16),VLOOKUP(D1068,'16 лет'!$O$5:$P$78,2),IF((C1068=17),VLOOKUP(D1068,'17 лет'!$O$5:$P$78,2))))))))))))</f>
        <v>0</v>
      </c>
      <c r="F1068" s="27"/>
      <c r="G1068" s="16">
        <f>IF((C1068&lt;=7),VLOOKUP(F1068,'7 лет'!$O$5:$P$79,2),IF((C1068=8),VLOOKUP(F1068,'8 лет'!$O$5:$P$79,2),IF((C1068=9),VLOOKUP(F1068,'9 лет'!$O$5:$P$79,2),IF((C1068=10),VLOOKUP(F1068,'10 лет'!$O$5:$P$79,2),IF((C1068=11),VLOOKUP(F1068,'11 лет'!$O$5:$P$79,2),IF((C1068=12),VLOOKUP(F1068,'12 лет'!$Q$5:$R$79,2),IF((C1068=13),VLOOKUP(F1068,'13 лет'!$Q$5:$R$79,2),IF((C1068=14),VLOOKUP(F1068,'14 лет'!$Q$5:$R$79,2),IF((C1068=15),VLOOKUP(F1068,'15 лет'!$Q$5:$R$79,2),IF((C1068=16),VLOOKUP(F1068,'16 лет'!$Q$5:$R$79,2),IF((C1068=17),VLOOKUP(F1068,'17 лет'!$Q$5:$R$79,2))))))))))))</f>
        <v>0</v>
      </c>
      <c r="H1068" s="27"/>
      <c r="I1068" s="16">
        <f>IF((C1068&lt;=7),VLOOKUP(H1068,'7 лет'!$Q$5:$R$79,2),IF((C1068=8),VLOOKUP(H1068,'8 лет'!$Q$5:$R$79,2),IF((C1068=9),VLOOKUP(H1068,'9 лет'!$Q$5:$R$79,2),IF((C1068=10),VLOOKUP(H1068,'10 лет'!$Q$5:$R$79,2),IF((C1068=11),VLOOKUP(H1068,'11 лет'!$Q$5:$R$79,2),IF((C1068=12),VLOOKUP(H1068,'12 лет'!$S$5:$T$79,2),IF((C1068=13),VLOOKUP(H1068,'13 лет'!$S$5:$T$79,2),IF((C1068=14),VLOOKUP(H1068,'14 лет'!$S$5:$T$79,2),IF((C1068=15),VLOOKUP(H1068,'15 лет'!$S$5:$T$79,2),IF((C1068=16),VLOOKUP(H1068,'16 лет'!$S$5:$T$79,2),IF((C1068=17),VLOOKUP(H1068,'17 лет'!$S$5:$T$79,2))))))))))))</f>
        <v>0</v>
      </c>
      <c r="J1068" s="27"/>
      <c r="K1068" s="16">
        <f>IF((C1068&lt;=7),VLOOKUP(J1068,'7 лет'!$S$5:$T$79,2),IF((C1068=8),VLOOKUP(J1068,'8 лет'!$S$5:$T$79,2),IF((C1068=9),VLOOKUP(J1068,'9 лет'!$S$5:$T$79,2),IF((C1068=10),VLOOKUP(J1068,'10 лет'!$S$5:$T$79,2),IF((C1068=11),VLOOKUP(J1068,'11 лет'!$S$5:$T$79,2),IF((C1068=12),VLOOKUP(J1068,'12 лет'!$U$5:$V$79,2),IF((C1068=13),VLOOKUP(J1068,'13 лет'!$U$5:$V$79,2),IF((C1068=14),VLOOKUP(J1068,'14 лет'!$U$5:$V$79,2),IF(C1068&gt;=15,"0")))))))))</f>
        <v>0</v>
      </c>
      <c r="L1068" s="27"/>
      <c r="M1068" s="16" t="str">
        <f>IF((C1068=12),VLOOKUP(L1068,'12 лет'!$W$5:$X$85,2),IF((C1068=13),VLOOKUP(L1068,'13 лет'!$W$5:$X$84,2),IF((C1068=14),VLOOKUP(L1068,'14 лет'!$W$5:$X$82,2),IF((C1068=15),VLOOKUP(L1068,'15 лет'!$U$5:$V$82,2),IF((C1068=16),VLOOKUP(L1068,'16 лет'!$U$5:$V$78,2),IF((C1068=17),VLOOKUP(L1068,'17 лет'!$U$5:$V$78,2),IF(C1068&lt;12,"0")))))))</f>
        <v>0</v>
      </c>
      <c r="N1068" s="27"/>
      <c r="O1068" s="16" t="str">
        <f>IF((C1068=15),VLOOKUP(N1068,'15 лет'!$W$5:$X$115,2),IF((C1068=16),VLOOKUP(N1068,'16 лет'!$W$5:$X$113,2),IF((C1068=17),VLOOKUP(N1068,'17 лет'!$W$5:$X$113,2),IF(C1068&lt;15,"0"))))</f>
        <v>0</v>
      </c>
      <c r="P1068" s="11"/>
      <c r="Q1068" s="16">
        <f>IF((C1068&lt;=7),VLOOKUP(P1068,'7 лет'!$U$5:$V$79,2),IF((C1068=8),VLOOKUP(P1068,'8 лет'!$U$5:$V$79,2),IF((C1068=9),VLOOKUP(P1068,'9 лет'!$U$5:$V$79,2),IF((C1068=10),VLOOKUP(P1068,'10 лет'!$U$5:$V$79,2),IF((C1068=11),VLOOKUP(P1068,'11 лет'!$U$5:$V$79,2),IF((C1068=12),VLOOKUP(P1068,'12 лет'!$Y$5:$Z$79,2),IF((C1068=13),VLOOKUP(P1068,'13 лет'!$Y$5:$Z$79,2),IF((C1068=14),VLOOKUP(P1068,'14 лет'!$Y$5:$Z$79,2),IF((C1068=15),VLOOKUP(P1068,'15 лет'!$Y$5:$Z$79,2),IF((C1068=16),VLOOKUP(P1068,'16 лет'!$Y$5:$Z$79,2),IF((C1068=17),VLOOKUP(P1068,'17 лет'!$Y$5:$Z$79,2))))))))))))</f>
        <v>35</v>
      </c>
      <c r="R1068" s="27"/>
      <c r="S1068" s="16">
        <f>IF((C1068&lt;=7),VLOOKUP(R1068,'7 лет'!$W$5:$X$79,2),IF((C1068=8),VLOOKUP(R1068,'8 лет'!$W$5:$X$79,2),IF((C1068=9),VLOOKUP(R1068,'9 лет'!$W$5:$X$79,2),IF((C1068=10),VLOOKUP(R1068,'10 лет'!$W$5:$X$79,2),IF((C1068=11),VLOOKUP(R1068,'11 лет'!$W$5:$X$79,2),IF((C1068=12),VLOOKUP(R1068,'12 лет'!$AA$5:$AB$79,2),IF((C1068=13),VLOOKUP(R1068,'13 лет'!$AA$5:$AB$79,2),IF((C1068=14),VLOOKUP(R1068,'14 лет'!$AA$5:$AB$79,2),IF((C1068=15),VLOOKUP(R1068,'15 лет'!$AA$5:$AB$79,2),IF((C1068=16),VLOOKUP(R1068,'16 лет'!$AA$5:$AB$79,2),IF((C1068=17),VLOOKUP(R1068,'17 лет'!$AA$5:$AB$79,2))))))))))))</f>
        <v>0</v>
      </c>
      <c r="T1068" s="33">
        <f>SUM(E1068+G1068+I1068+K1068+M1068+O1068+Q1068+S1068)</f>
        <v>35</v>
      </c>
      <c r="U1068" s="4">
        <f>'Личное первенство девушки'!U100</f>
        <v>28</v>
      </c>
      <c r="V1068" s="109"/>
      <c r="W1068" s="99"/>
      <c r="X1068" t="str">
        <f>P1058</f>
        <v>Субъект РФ 30</v>
      </c>
    </row>
    <row r="1069" spans="1:24" ht="18.75">
      <c r="A1069" s="27">
        <v>2</v>
      </c>
      <c r="B1069" s="78"/>
      <c r="C1069" s="27"/>
      <c r="D1069" s="27"/>
      <c r="E1069" s="16">
        <f>IF((C1069&lt;=7),VLOOKUP(D1069,'7 лет'!$M$5:$N$78,2),IF((C1069=8),VLOOKUP(D1069,'8 лет'!$M$5:$N$78,2),IF((C1069=9),VLOOKUP(D1069,'9 лет'!$M$5:$N$78,2),IF((C1069=10),VLOOKUP(D1069,'10 лет'!$M$5:$N$78,2),IF((C1069=11),VLOOKUP(D1069,'11 лет'!$M$5:$N$78,2),IF((C1069=12),VLOOKUP(D1069,'12 лет'!$O$5:$P$78,2),IF((C1069=13),VLOOKUP(D1069,'13 лет'!$O$5:$P$78,2),IF((C1069=14),VLOOKUP(D1069,'14 лет'!$O$5:$P$78,2),IF((C1069=15),VLOOKUP(D1069,'15 лет'!$O$5:$P$78,2),IF((C1069=16),VLOOKUP(D1069,'16 лет'!$O$5:$P$78,2),IF((C1069=17),VLOOKUP(D1069,'17 лет'!$O$5:$P$78,2))))))))))))</f>
        <v>0</v>
      </c>
      <c r="F1069" s="27"/>
      <c r="G1069" s="16">
        <f>IF((C1069&lt;=7),VLOOKUP(F1069,'7 лет'!$O$5:$P$79,2),IF((C1069=8),VLOOKUP(F1069,'8 лет'!$O$5:$P$79,2),IF((C1069=9),VLOOKUP(F1069,'9 лет'!$O$5:$P$79,2),IF((C1069=10),VLOOKUP(F1069,'10 лет'!$O$5:$P$79,2),IF((C1069=11),VLOOKUP(F1069,'11 лет'!$O$5:$P$79,2),IF((C1069=12),VLOOKUP(F1069,'12 лет'!$Q$5:$R$79,2),IF((C1069=13),VLOOKUP(F1069,'13 лет'!$Q$5:$R$79,2),IF((C1069=14),VLOOKUP(F1069,'14 лет'!$Q$5:$R$79,2),IF((C1069=15),VLOOKUP(F1069,'15 лет'!$Q$5:$R$79,2),IF((C1069=16),VLOOKUP(F1069,'16 лет'!$Q$5:$R$79,2),IF((C1069=17),VLOOKUP(F1069,'17 лет'!$Q$5:$R$79,2))))))))))))</f>
        <v>0</v>
      </c>
      <c r="H1069" s="27"/>
      <c r="I1069" s="16">
        <f>IF((C1069&lt;=7),VLOOKUP(H1069,'7 лет'!$Q$5:$R$79,2),IF((C1069=8),VLOOKUP(H1069,'8 лет'!$Q$5:$R$79,2),IF((C1069=9),VLOOKUP(H1069,'9 лет'!$Q$5:$R$79,2),IF((C1069=10),VLOOKUP(H1069,'10 лет'!$Q$5:$R$79,2),IF((C1069=11),VLOOKUP(H1069,'11 лет'!$Q$5:$R$79,2),IF((C1069=12),VLOOKUP(H1069,'12 лет'!$S$5:$T$79,2),IF((C1069=13),VLOOKUP(H1069,'13 лет'!$S$5:$T$79,2),IF((C1069=14),VLOOKUP(H1069,'14 лет'!$S$5:$T$79,2),IF((C1069=15),VLOOKUP(H1069,'15 лет'!$S$5:$T$79,2),IF((C1069=16),VLOOKUP(H1069,'16 лет'!$S$5:$T$79,2),IF((C1069=17),VLOOKUP(H1069,'17 лет'!$S$5:$T$79,2))))))))))))</f>
        <v>0</v>
      </c>
      <c r="J1069" s="27"/>
      <c r="K1069" s="16">
        <f>IF((C1069&lt;=7),VLOOKUP(J1069,'7 лет'!$S$5:$T$79,2),IF((C1069=8),VLOOKUP(J1069,'8 лет'!$S$5:$T$79,2),IF((C1069=9),VLOOKUP(J1069,'9 лет'!$S$5:$T$79,2),IF((C1069=10),VLOOKUP(J1069,'10 лет'!$S$5:$T$79,2),IF((C1069=11),VLOOKUP(J1069,'11 лет'!$S$5:$T$79,2),IF((C1069=12),VLOOKUP(J1069,'12 лет'!$U$5:$V$79,2),IF((C1069=13),VLOOKUP(J1069,'13 лет'!$U$5:$V$79,2),IF((C1069=14),VLOOKUP(J1069,'14 лет'!$U$5:$V$79,2),IF(C1069&gt;=15,"0")))))))))</f>
        <v>0</v>
      </c>
      <c r="L1069" s="27"/>
      <c r="M1069" s="16" t="str">
        <f>IF((C1069=12),VLOOKUP(L1069,'12 лет'!$W$5:$X$85,2),IF((C1069=13),VLOOKUP(L1069,'13 лет'!$W$5:$X$84,2),IF((C1069=14),VLOOKUP(L1069,'14 лет'!$W$5:$X$82,2),IF((C1069=15),VLOOKUP(L1069,'15 лет'!$U$5:$V$82,2),IF((C1069=16),VLOOKUP(L1069,'16 лет'!$U$5:$V$78,2),IF((C1069=17),VLOOKUP(L1069,'17 лет'!$U$5:$V$78,2),IF(C1069&lt;12,"0")))))))</f>
        <v>0</v>
      </c>
      <c r="N1069" s="27"/>
      <c r="O1069" s="16" t="str">
        <f>IF((C1069=15),VLOOKUP(N1069,'15 лет'!$W$5:$X$115,2),IF((C1069=16),VLOOKUP(N1069,'16 лет'!$W$5:$X$113,2),IF((C1069=17),VLOOKUP(N1069,'17 лет'!$W$5:$X$113,2),IF(C1069&lt;15,"0"))))</f>
        <v>0</v>
      </c>
      <c r="P1069" s="11"/>
      <c r="Q1069" s="16">
        <f>IF((C1069&lt;=7),VLOOKUP(P1069,'7 лет'!$U$5:$V$79,2),IF((C1069=8),VLOOKUP(P1069,'8 лет'!$U$5:$V$79,2),IF((C1069=9),VLOOKUP(P1069,'9 лет'!$U$5:$V$79,2),IF((C1069=10),VLOOKUP(P1069,'10 лет'!$U$5:$V$79,2),IF((C1069=11),VLOOKUP(P1069,'11 лет'!$U$5:$V$79,2),IF((C1069=12),VLOOKUP(P1069,'12 лет'!$Y$5:$Z$79,2),IF((C1069=13),VLOOKUP(P1069,'13 лет'!$Y$5:$Z$79,2),IF((C1069=14),VLOOKUP(P1069,'14 лет'!$Y$5:$Z$79,2),IF((C1069=15),VLOOKUP(P1069,'15 лет'!$Y$5:$Z$79,2),IF((C1069=16),VLOOKUP(P1069,'16 лет'!$Y$5:$Z$79,2),IF((C1069=17),VLOOKUP(P1069,'17 лет'!$Y$5:$Z$79,2))))))))))))</f>
        <v>35</v>
      </c>
      <c r="R1069" s="27"/>
      <c r="S1069" s="16">
        <f>IF((C1069&lt;=7),VLOOKUP(R1069,'7 лет'!$W$5:$X$79,2),IF((C1069=8),VLOOKUP(R1069,'8 лет'!$W$5:$X$79,2),IF((C1069=9),VLOOKUP(R1069,'9 лет'!$W$5:$X$79,2),IF((C1069=10),VLOOKUP(R1069,'10 лет'!$W$5:$X$79,2),IF((C1069=11),VLOOKUP(R1069,'11 лет'!$W$5:$X$79,2),IF((C1069=12),VLOOKUP(R1069,'12 лет'!$AA$5:$AB$79,2),IF((C1069=13),VLOOKUP(R1069,'13 лет'!$AA$5:$AB$79,2),IF((C1069=14),VLOOKUP(R1069,'14 лет'!$AA$5:$AB$79,2),IF((C1069=15),VLOOKUP(R1069,'15 лет'!$AA$5:$AB$79,2),IF((C1069=16),VLOOKUP(R1069,'16 лет'!$AA$5:$AB$79,2),IF((C1069=17),VLOOKUP(R1069,'17 лет'!$AA$5:$AB$79,2))))))))))))</f>
        <v>0</v>
      </c>
      <c r="T1069" s="33">
        <f>SUM(E1069+G1069+I1069+K1069+M1069+O1069+Q1069+S1069)</f>
        <v>35</v>
      </c>
      <c r="U1069" s="4">
        <f>'Личное первенство девушки'!U101</f>
        <v>28</v>
      </c>
      <c r="V1069" s="109"/>
      <c r="W1069" s="99"/>
      <c r="X1069" t="str">
        <f>P1058</f>
        <v>Субъект РФ 30</v>
      </c>
    </row>
    <row r="1070" spans="1:24" ht="18.75">
      <c r="A1070" s="27">
        <v>3</v>
      </c>
      <c r="B1070" s="78"/>
      <c r="C1070" s="27"/>
      <c r="D1070" s="27"/>
      <c r="E1070" s="16">
        <f>IF((C1070&lt;=7),VLOOKUP(D1070,'7 лет'!$M$5:$N$78,2),IF((C1070=8),VLOOKUP(D1070,'8 лет'!$M$5:$N$78,2),IF((C1070=9),VLOOKUP(D1070,'9 лет'!$M$5:$N$78,2),IF((C1070=10),VLOOKUP(D1070,'10 лет'!$M$5:$N$78,2),IF((C1070=11),VLOOKUP(D1070,'11 лет'!$M$5:$N$78,2),IF((C1070=12),VLOOKUP(D1070,'12 лет'!$O$5:$P$78,2),IF((C1070=13),VLOOKUP(D1070,'13 лет'!$O$5:$P$78,2),IF((C1070=14),VLOOKUP(D1070,'14 лет'!$O$5:$P$78,2),IF((C1070=15),VLOOKUP(D1070,'15 лет'!$O$5:$P$78,2),IF((C1070=16),VLOOKUP(D1070,'16 лет'!$O$5:$P$78,2),IF((C1070=17),VLOOKUP(D1070,'17 лет'!$O$5:$P$78,2))))))))))))</f>
        <v>0</v>
      </c>
      <c r="F1070" s="27"/>
      <c r="G1070" s="16">
        <f>IF((C1070&lt;=7),VLOOKUP(F1070,'7 лет'!$O$5:$P$79,2),IF((C1070=8),VLOOKUP(F1070,'8 лет'!$O$5:$P$79,2),IF((C1070=9),VLOOKUP(F1070,'9 лет'!$O$5:$P$79,2),IF((C1070=10),VLOOKUP(F1070,'10 лет'!$O$5:$P$79,2),IF((C1070=11),VLOOKUP(F1070,'11 лет'!$O$5:$P$79,2),IF((C1070=12),VLOOKUP(F1070,'12 лет'!$Q$5:$R$79,2),IF((C1070=13),VLOOKUP(F1070,'13 лет'!$Q$5:$R$79,2),IF((C1070=14),VLOOKUP(F1070,'14 лет'!$Q$5:$R$79,2),IF((C1070=15),VLOOKUP(F1070,'15 лет'!$Q$5:$R$79,2),IF((C1070=16),VLOOKUP(F1070,'16 лет'!$Q$5:$R$79,2),IF((C1070=17),VLOOKUP(F1070,'17 лет'!$Q$5:$R$79,2))))))))))))</f>
        <v>0</v>
      </c>
      <c r="H1070" s="27"/>
      <c r="I1070" s="16">
        <f>IF((C1070&lt;=7),VLOOKUP(H1070,'7 лет'!$Q$5:$R$79,2),IF((C1070=8),VLOOKUP(H1070,'8 лет'!$Q$5:$R$79,2),IF((C1070=9),VLOOKUP(H1070,'9 лет'!$Q$5:$R$79,2),IF((C1070=10),VLOOKUP(H1070,'10 лет'!$Q$5:$R$79,2),IF((C1070=11),VLOOKUP(H1070,'11 лет'!$Q$5:$R$79,2),IF((C1070=12),VLOOKUP(H1070,'12 лет'!$S$5:$T$79,2),IF((C1070=13),VLOOKUP(H1070,'13 лет'!$S$5:$T$79,2),IF((C1070=14),VLOOKUP(H1070,'14 лет'!$S$5:$T$79,2),IF((C1070=15),VLOOKUP(H1070,'15 лет'!$S$5:$T$79,2),IF((C1070=16),VLOOKUP(H1070,'16 лет'!$S$5:$T$79,2),IF((C1070=17),VLOOKUP(H1070,'17 лет'!$S$5:$T$79,2))))))))))))</f>
        <v>0</v>
      </c>
      <c r="J1070" s="27"/>
      <c r="K1070" s="16">
        <f>IF((C1070&lt;=7),VLOOKUP(J1070,'7 лет'!$S$5:$T$79,2),IF((C1070=8),VLOOKUP(J1070,'8 лет'!$S$5:$T$79,2),IF((C1070=9),VLOOKUP(J1070,'9 лет'!$S$5:$T$79,2),IF((C1070=10),VLOOKUP(J1070,'10 лет'!$S$5:$T$79,2),IF((C1070=11),VLOOKUP(J1070,'11 лет'!$S$5:$T$79,2),IF((C1070=12),VLOOKUP(J1070,'12 лет'!$U$5:$V$79,2),IF((C1070=13),VLOOKUP(J1070,'13 лет'!$U$5:$V$79,2),IF((C1070=14),VLOOKUP(J1070,'14 лет'!$U$5:$V$79,2),IF(C1070&gt;=15,"0")))))))))</f>
        <v>0</v>
      </c>
      <c r="L1070" s="27"/>
      <c r="M1070" s="16" t="str">
        <f>IF((C1070=12),VLOOKUP(L1070,'12 лет'!$W$5:$X$85,2),IF((C1070=13),VLOOKUP(L1070,'13 лет'!$W$5:$X$84,2),IF((C1070=14),VLOOKUP(L1070,'14 лет'!$W$5:$X$82,2),IF((C1070=15),VLOOKUP(L1070,'15 лет'!$U$5:$V$82,2),IF((C1070=16),VLOOKUP(L1070,'16 лет'!$U$5:$V$78,2),IF((C1070=17),VLOOKUP(L1070,'17 лет'!$U$5:$V$78,2),IF(C1070&lt;12,"0")))))))</f>
        <v>0</v>
      </c>
      <c r="N1070" s="27"/>
      <c r="O1070" s="16" t="str">
        <f>IF((C1070=15),VLOOKUP(N1070,'15 лет'!$W$5:$X$115,2),IF((C1070=16),VLOOKUP(N1070,'16 лет'!$W$5:$X$113,2),IF((C1070=17),VLOOKUP(N1070,'17 лет'!$W$5:$X$113,2),IF(C1070&lt;15,"0"))))</f>
        <v>0</v>
      </c>
      <c r="P1070" s="11"/>
      <c r="Q1070" s="16">
        <f>IF((C1070&lt;=7),VLOOKUP(P1070,'7 лет'!$U$5:$V$79,2),IF((C1070=8),VLOOKUP(P1070,'8 лет'!$U$5:$V$79,2),IF((C1070=9),VLOOKUP(P1070,'9 лет'!$U$5:$V$79,2),IF((C1070=10),VLOOKUP(P1070,'10 лет'!$U$5:$V$79,2),IF((C1070=11),VLOOKUP(P1070,'11 лет'!$U$5:$V$79,2),IF((C1070=12),VLOOKUP(P1070,'12 лет'!$Y$5:$Z$79,2),IF((C1070=13),VLOOKUP(P1070,'13 лет'!$Y$5:$Z$79,2),IF((C1070=14),VLOOKUP(P1070,'14 лет'!$Y$5:$Z$79,2),IF((C1070=15),VLOOKUP(P1070,'15 лет'!$Y$5:$Z$79,2),IF((C1070=16),VLOOKUP(P1070,'16 лет'!$Y$5:$Z$79,2),IF((C1070=17),VLOOKUP(P1070,'17 лет'!$Y$5:$Z$79,2))))))))))))</f>
        <v>35</v>
      </c>
      <c r="R1070" s="27"/>
      <c r="S1070" s="16">
        <f>IF((C1070&lt;=7),VLOOKUP(R1070,'7 лет'!$W$5:$X$79,2),IF((C1070=8),VLOOKUP(R1070,'8 лет'!$W$5:$X$79,2),IF((C1070=9),VLOOKUP(R1070,'9 лет'!$W$5:$X$79,2),IF((C1070=10),VLOOKUP(R1070,'10 лет'!$W$5:$X$79,2),IF((C1070=11),VLOOKUP(R1070,'11 лет'!$W$5:$X$79,2),IF((C1070=12),VLOOKUP(R1070,'12 лет'!$AA$5:$AB$79,2),IF((C1070=13),VLOOKUP(R1070,'13 лет'!$AA$5:$AB$79,2),IF((C1070=14),VLOOKUP(R1070,'14 лет'!$AA$5:$AB$79,2),IF((C1070=15),VLOOKUP(R1070,'15 лет'!$AA$5:$AB$79,2),IF((C1070=16),VLOOKUP(R1070,'16 лет'!$AA$5:$AB$79,2),IF((C1070=17),VLOOKUP(R1070,'17 лет'!$AA$5:$AB$79,2))))))))))))</f>
        <v>0</v>
      </c>
      <c r="T1070" s="33">
        <f>SUM(E1070+G1070+I1070+K1070+M1070+O1070+Q1070+S1070)</f>
        <v>35</v>
      </c>
      <c r="U1070" s="4">
        <f>'Личное первенство девушки'!U102</f>
        <v>28</v>
      </c>
      <c r="V1070" s="109"/>
      <c r="W1070" s="99"/>
      <c r="X1070" t="str">
        <f>P1058</f>
        <v>Субъект РФ 30</v>
      </c>
    </row>
    <row r="1071" spans="1:24" ht="18.75">
      <c r="A1071" s="111"/>
      <c r="B1071" s="112"/>
      <c r="C1071" s="112"/>
      <c r="D1071" s="112"/>
      <c r="E1071" s="112"/>
      <c r="F1071" s="112"/>
      <c r="G1071" s="112"/>
      <c r="H1071" s="112"/>
      <c r="I1071" s="112"/>
      <c r="J1071" s="112"/>
      <c r="K1071" s="112"/>
      <c r="L1071" s="112"/>
      <c r="M1071" s="112"/>
      <c r="N1071" s="112"/>
      <c r="O1071" s="112"/>
      <c r="P1071" s="115" t="s">
        <v>286</v>
      </c>
      <c r="Q1071" s="115"/>
      <c r="R1071" s="115"/>
      <c r="S1071" s="116"/>
      <c r="T1071" s="113">
        <f ca="1">SUMPRODUCT(LARGE($T$1068:$T$1070,ROW(INDIRECT("T1:T"&amp;Z17))))</f>
        <v>70</v>
      </c>
      <c r="U1071" s="114"/>
      <c r="V1071" s="109"/>
      <c r="W1071" s="99"/>
    </row>
    <row r="1072" spans="1:24" ht="30" customHeight="1">
      <c r="A1072" s="119"/>
      <c r="B1072" s="120"/>
      <c r="C1072" s="120"/>
      <c r="D1072" s="120"/>
      <c r="E1072" s="120"/>
      <c r="F1072" s="120"/>
      <c r="G1072" s="120"/>
      <c r="H1072" s="120"/>
      <c r="I1072" s="120"/>
      <c r="J1072" s="120"/>
      <c r="K1072" s="120"/>
      <c r="L1072" s="120"/>
      <c r="M1072" s="120"/>
      <c r="N1072" s="120"/>
      <c r="O1072" s="120"/>
      <c r="P1072" s="118" t="s">
        <v>287</v>
      </c>
      <c r="Q1072" s="118"/>
      <c r="R1072" s="118"/>
      <c r="S1072" s="118"/>
      <c r="T1072" s="121">
        <f ca="1">SUM(T1066+T1071)</f>
        <v>170</v>
      </c>
      <c r="U1072" s="122"/>
      <c r="V1072" s="110"/>
      <c r="W1072" s="100"/>
    </row>
    <row r="1073" spans="1:23">
      <c r="A1073" s="14"/>
      <c r="B1073" s="14"/>
      <c r="C1073" s="14"/>
      <c r="D1073" s="14"/>
      <c r="E1073" s="14"/>
      <c r="F1073" s="14"/>
      <c r="G1073" s="14"/>
      <c r="H1073" s="14"/>
      <c r="I1073" s="14"/>
      <c r="J1073" s="14"/>
      <c r="K1073" s="14"/>
      <c r="L1073" s="14"/>
      <c r="M1073" s="14"/>
      <c r="N1073" s="14"/>
      <c r="O1073" s="14"/>
      <c r="P1073" s="14"/>
      <c r="Q1073" s="14"/>
      <c r="R1073" s="14"/>
      <c r="S1073" s="14"/>
      <c r="T1073" s="14"/>
    </row>
    <row r="1074" spans="1:23">
      <c r="A1074" s="15"/>
      <c r="C1074" s="15"/>
      <c r="D1074" s="15"/>
      <c r="E1074" s="15"/>
      <c r="F1074" s="15"/>
      <c r="G1074" s="15"/>
      <c r="H1074" s="15"/>
      <c r="I1074" s="15"/>
      <c r="J1074" s="15"/>
      <c r="K1074" s="14"/>
      <c r="L1074" s="14"/>
      <c r="M1074" s="15"/>
      <c r="N1074" s="15"/>
      <c r="O1074" s="15"/>
      <c r="P1074" s="15"/>
      <c r="Q1074" s="15"/>
      <c r="R1074" s="15"/>
      <c r="S1074" s="15"/>
      <c r="T1074" s="15"/>
    </row>
    <row r="1075" spans="1:23">
      <c r="A1075" s="15"/>
      <c r="C1075" s="15"/>
      <c r="D1075" s="15"/>
      <c r="E1075" s="15"/>
      <c r="F1075" s="15"/>
      <c r="G1075" s="15"/>
      <c r="H1075" s="15"/>
      <c r="I1075" s="15"/>
      <c r="J1075" s="15"/>
      <c r="K1075" s="14"/>
      <c r="L1075" s="14"/>
      <c r="M1075" s="15"/>
      <c r="N1075" s="15"/>
      <c r="O1075" s="15"/>
      <c r="P1075" s="15"/>
      <c r="Q1075" s="15"/>
      <c r="R1075" s="15"/>
      <c r="S1075" s="15"/>
      <c r="T1075" s="15"/>
    </row>
    <row r="1076" spans="1:23" ht="16.5">
      <c r="A1076" s="14"/>
      <c r="B1076" s="79" t="s">
        <v>181</v>
      </c>
      <c r="C1076" s="14"/>
      <c r="D1076" s="14"/>
      <c r="E1076" s="14"/>
      <c r="F1076" s="14"/>
      <c r="G1076" s="14"/>
      <c r="H1076" s="14"/>
      <c r="I1076" s="14"/>
      <c r="J1076" s="14"/>
      <c r="K1076" s="14"/>
      <c r="L1076" s="14"/>
      <c r="M1076" s="14"/>
      <c r="N1076" s="14"/>
      <c r="O1076" s="14"/>
      <c r="P1076" s="14"/>
      <c r="Q1076" s="14"/>
      <c r="R1076" s="14"/>
      <c r="S1076" s="14"/>
      <c r="T1076" s="14"/>
    </row>
    <row r="1077" spans="1:23">
      <c r="A1077" s="14"/>
      <c r="B1077" s="15"/>
      <c r="C1077" s="15"/>
      <c r="D1077" s="14"/>
      <c r="E1077" s="14"/>
      <c r="F1077" s="14"/>
      <c r="G1077" s="14"/>
      <c r="H1077" s="14"/>
      <c r="I1077" s="14"/>
      <c r="J1077" s="14"/>
      <c r="K1077" s="14"/>
      <c r="L1077" s="14"/>
      <c r="M1077" s="14"/>
      <c r="N1077" s="14"/>
      <c r="O1077" s="14"/>
      <c r="P1077" s="14"/>
      <c r="Q1077" s="14"/>
      <c r="R1077" s="14"/>
      <c r="S1077" s="14"/>
      <c r="T1077" s="14"/>
    </row>
    <row r="1078" spans="1:23">
      <c r="A1078" s="14"/>
      <c r="B1078" s="14"/>
      <c r="C1078" s="15"/>
      <c r="D1078" s="14"/>
      <c r="E1078" s="14"/>
      <c r="F1078" s="14"/>
      <c r="G1078" s="14"/>
      <c r="H1078" s="14"/>
      <c r="I1078" s="14"/>
      <c r="J1078" s="14"/>
      <c r="K1078" s="14"/>
      <c r="L1078" s="14"/>
      <c r="M1078" s="14"/>
      <c r="N1078" s="14"/>
      <c r="O1078" s="14"/>
      <c r="P1078" s="14"/>
      <c r="Q1078" s="14"/>
      <c r="R1078" s="14"/>
      <c r="S1078" s="14"/>
      <c r="T1078" s="14"/>
    </row>
    <row r="1079" spans="1:23" ht="16.5">
      <c r="A1079" s="14"/>
      <c r="B1079" s="79" t="s">
        <v>182</v>
      </c>
      <c r="C1079" s="15"/>
      <c r="D1079" s="14"/>
      <c r="E1079" s="14"/>
      <c r="F1079" s="14"/>
      <c r="G1079" s="14"/>
      <c r="H1079" s="14"/>
      <c r="I1079" s="14"/>
      <c r="J1079" s="14"/>
      <c r="K1079" s="14"/>
      <c r="L1079" s="14"/>
      <c r="M1079" s="14"/>
      <c r="N1079" s="14"/>
      <c r="O1079" s="14"/>
      <c r="P1079" s="14"/>
      <c r="Q1079" s="14"/>
      <c r="R1079" s="14"/>
      <c r="S1079" s="14"/>
      <c r="T1079" s="14"/>
    </row>
    <row r="1081" spans="1:23" ht="18.75">
      <c r="A1081" s="102" t="s">
        <v>991</v>
      </c>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row>
    <row r="1082" spans="1:23" ht="18.75">
      <c r="A1082" s="102" t="s">
        <v>990</v>
      </c>
      <c r="B1082" s="102"/>
      <c r="C1082" s="102"/>
      <c r="D1082" s="102"/>
      <c r="E1082" s="102"/>
      <c r="F1082" s="102"/>
      <c r="G1082" s="102"/>
      <c r="H1082" s="102"/>
      <c r="I1082" s="102"/>
      <c r="J1082" s="102"/>
      <c r="K1082" s="102"/>
      <c r="L1082" s="102"/>
      <c r="M1082" s="102"/>
      <c r="N1082" s="102"/>
      <c r="O1082" s="102"/>
      <c r="P1082" s="102"/>
      <c r="Q1082" s="102"/>
      <c r="R1082" s="102"/>
      <c r="S1082" s="102"/>
      <c r="T1082" s="102"/>
      <c r="U1082" s="102"/>
      <c r="V1082" s="102"/>
      <c r="W1082" s="102"/>
    </row>
    <row r="1084" spans="1:23">
      <c r="A1084" s="103" t="s">
        <v>169</v>
      </c>
      <c r="B1084" s="103"/>
      <c r="C1084" s="103"/>
      <c r="D1084" s="103"/>
      <c r="E1084" s="103"/>
      <c r="F1084" s="103"/>
      <c r="G1084" s="103"/>
      <c r="H1084" s="103"/>
      <c r="I1084" s="103"/>
      <c r="J1084" s="103"/>
      <c r="K1084" s="103"/>
      <c r="L1084" s="103"/>
      <c r="M1084" s="103"/>
      <c r="N1084" s="103"/>
      <c r="O1084" s="103"/>
      <c r="P1084" s="103"/>
      <c r="Q1084" s="103"/>
      <c r="R1084" s="103"/>
      <c r="S1084" s="103"/>
      <c r="T1084" s="103"/>
      <c r="U1084" s="103"/>
      <c r="V1084" s="103"/>
      <c r="W1084" s="103"/>
    </row>
    <row r="1085" spans="1:23">
      <c r="A1085" s="43"/>
      <c r="B1085" s="43"/>
      <c r="C1085" s="43"/>
      <c r="D1085" s="43"/>
      <c r="E1085" s="43"/>
      <c r="F1085" s="43"/>
      <c r="G1085" s="43"/>
      <c r="H1085" s="43"/>
      <c r="I1085" s="43"/>
      <c r="J1085" s="43"/>
      <c r="K1085" s="43"/>
      <c r="L1085" s="43"/>
      <c r="M1085" s="43"/>
      <c r="N1085" s="43"/>
      <c r="O1085" s="43"/>
      <c r="P1085" s="43"/>
      <c r="Q1085" s="43"/>
      <c r="R1085" s="43"/>
      <c r="S1085" s="43"/>
      <c r="T1085" s="43"/>
      <c r="U1085" s="43"/>
      <c r="V1085" s="43"/>
      <c r="W1085" s="43"/>
    </row>
    <row r="1086" spans="1:23" ht="18.75">
      <c r="A1086" s="104" t="s">
        <v>1005</v>
      </c>
      <c r="B1086" s="104"/>
      <c r="C1086" s="104"/>
      <c r="D1086" s="104"/>
      <c r="E1086" s="104"/>
      <c r="F1086" s="104"/>
      <c r="G1086" s="104"/>
      <c r="H1086" s="104"/>
      <c r="I1086" s="104"/>
      <c r="J1086" s="104"/>
      <c r="K1086" s="104"/>
      <c r="L1086" s="104"/>
      <c r="M1086" s="104"/>
      <c r="N1086" s="104"/>
      <c r="O1086" s="104"/>
      <c r="P1086" s="104"/>
      <c r="Q1086" s="104"/>
      <c r="R1086" s="104"/>
      <c r="S1086" s="104"/>
      <c r="T1086" s="104"/>
      <c r="U1086" s="104"/>
      <c r="V1086" s="104"/>
      <c r="W1086" s="104"/>
    </row>
    <row r="1087" spans="1:23" ht="18.75">
      <c r="A1087" s="104" t="s">
        <v>989</v>
      </c>
      <c r="B1087" s="104"/>
      <c r="C1087" s="104"/>
      <c r="D1087" s="104"/>
      <c r="E1087" s="104"/>
      <c r="F1087" s="104"/>
      <c r="G1087" s="104"/>
      <c r="H1087" s="104"/>
      <c r="I1087" s="104"/>
      <c r="J1087" s="104"/>
      <c r="K1087" s="104"/>
      <c r="L1087" s="104"/>
      <c r="M1087" s="104"/>
      <c r="N1087" s="104"/>
      <c r="O1087" s="104"/>
      <c r="P1087" s="104"/>
      <c r="Q1087" s="104"/>
      <c r="R1087" s="104"/>
      <c r="S1087" s="104"/>
      <c r="T1087" s="104"/>
      <c r="U1087" s="104"/>
      <c r="V1087" s="104"/>
      <c r="W1087" s="104"/>
    </row>
    <row r="1088" spans="1:23" ht="18.75">
      <c r="A1088" s="105" t="s">
        <v>1058</v>
      </c>
      <c r="B1088" s="105"/>
      <c r="C1088" s="105"/>
      <c r="D1088" s="105"/>
      <c r="E1088" s="105"/>
      <c r="F1088" s="105"/>
      <c r="G1088" s="105"/>
      <c r="H1088" s="105"/>
      <c r="I1088" s="105"/>
      <c r="J1088" s="105"/>
      <c r="K1088" s="105"/>
      <c r="L1088" s="105"/>
      <c r="M1088" s="105"/>
      <c r="N1088" s="105"/>
      <c r="O1088" s="105"/>
      <c r="P1088" s="105"/>
      <c r="Q1088" s="105"/>
      <c r="R1088" s="105"/>
      <c r="S1088" s="105"/>
      <c r="T1088" s="105"/>
      <c r="U1088" s="105"/>
      <c r="V1088" s="105"/>
      <c r="W1088" s="105"/>
    </row>
    <row r="1089" spans="1:24" ht="18.75">
      <c r="A1089" s="50"/>
      <c r="B1089" s="50"/>
      <c r="C1089" s="50"/>
      <c r="D1089" s="50"/>
      <c r="E1089" s="50"/>
      <c r="F1089" s="50"/>
      <c r="G1089" s="50"/>
      <c r="H1089" s="50"/>
      <c r="I1089" s="50"/>
      <c r="J1089" s="50"/>
      <c r="K1089" s="50"/>
      <c r="L1089" s="50"/>
      <c r="M1089" s="50"/>
      <c r="N1089" s="50"/>
      <c r="O1089" s="50"/>
      <c r="P1089" s="50"/>
      <c r="Q1089" s="50"/>
      <c r="R1089" s="50"/>
      <c r="S1089" s="50"/>
      <c r="T1089" s="50"/>
      <c r="U1089" s="50"/>
      <c r="V1089" s="50"/>
    </row>
    <row r="1090" spans="1:24">
      <c r="A1090" s="10"/>
      <c r="B1090" s="10"/>
      <c r="C1090" s="10"/>
      <c r="D1090" s="10"/>
      <c r="E1090" s="10"/>
      <c r="F1090" s="10"/>
      <c r="G1090" s="10"/>
      <c r="H1090" s="10"/>
      <c r="I1090" s="10"/>
      <c r="J1090" s="10"/>
      <c r="K1090" s="10"/>
      <c r="L1090" s="10"/>
      <c r="M1090" s="10"/>
      <c r="N1090" s="10"/>
      <c r="O1090" s="10"/>
      <c r="P1090" s="10"/>
      <c r="Q1090" s="10"/>
      <c r="R1090" s="10"/>
      <c r="S1090" s="10"/>
      <c r="T1090" s="10"/>
    </row>
    <row r="1091" spans="1:24" ht="18.75">
      <c r="A1091" s="106" t="s">
        <v>992</v>
      </c>
      <c r="B1091" s="106"/>
      <c r="C1091" s="47"/>
      <c r="D1091" s="47"/>
      <c r="E1091" s="47"/>
      <c r="F1091" s="47"/>
      <c r="G1091" s="47"/>
      <c r="H1091" s="47"/>
      <c r="I1091" s="47"/>
      <c r="J1091" s="47"/>
      <c r="K1091" s="47"/>
      <c r="L1091" s="47"/>
      <c r="M1091" s="47"/>
      <c r="N1091" s="47"/>
      <c r="O1091" s="47"/>
      <c r="P1091" s="47"/>
      <c r="Q1091" s="47"/>
      <c r="R1091" s="47"/>
      <c r="S1091" s="47"/>
      <c r="T1091" s="47"/>
    </row>
    <row r="1092" spans="1:24" ht="18.75">
      <c r="A1092" s="106" t="s">
        <v>993</v>
      </c>
      <c r="B1092" s="106"/>
      <c r="C1092" s="42"/>
      <c r="D1092" s="42"/>
      <c r="E1092" s="42"/>
      <c r="F1092" s="42"/>
      <c r="G1092" s="42"/>
      <c r="H1092" s="42"/>
      <c r="I1092" s="42"/>
      <c r="J1092" s="42"/>
      <c r="K1092" s="42"/>
      <c r="L1092" s="42"/>
      <c r="M1092" s="42"/>
      <c r="N1092" s="42"/>
      <c r="O1092" s="42"/>
      <c r="P1092" s="42"/>
      <c r="Q1092" s="42"/>
      <c r="R1092" s="42"/>
      <c r="S1092" s="42"/>
      <c r="T1092" s="42"/>
    </row>
    <row r="1093" spans="1:24" ht="18.75">
      <c r="A1093" s="106"/>
      <c r="B1093" s="106"/>
      <c r="D1093" s="47"/>
      <c r="E1093" s="47"/>
      <c r="F1093" s="47"/>
      <c r="G1093" s="47"/>
      <c r="H1093" s="47"/>
      <c r="I1093" s="47"/>
      <c r="J1093" s="47"/>
      <c r="K1093" s="47"/>
      <c r="L1093" s="47"/>
      <c r="M1093" s="47"/>
      <c r="N1093" s="47"/>
      <c r="O1093" s="47"/>
      <c r="P1093" s="47"/>
      <c r="Q1093" s="47"/>
      <c r="R1093" s="47"/>
      <c r="S1093" s="47"/>
      <c r="T1093" s="47"/>
    </row>
    <row r="1094" spans="1:24" ht="18.75">
      <c r="A1094" s="107" t="s">
        <v>211</v>
      </c>
      <c r="B1094" s="107"/>
      <c r="C1094" s="107"/>
      <c r="D1094" s="107"/>
      <c r="E1094" s="107"/>
      <c r="F1094" s="107"/>
      <c r="G1094" s="107"/>
      <c r="H1094" s="107"/>
      <c r="I1094" s="107"/>
      <c r="J1094" s="107"/>
      <c r="K1094" s="107"/>
      <c r="L1094" s="107"/>
      <c r="M1094" s="107"/>
      <c r="N1094" s="107"/>
      <c r="O1094" s="107"/>
      <c r="P1094" s="129" t="s">
        <v>315</v>
      </c>
      <c r="Q1094" s="129"/>
      <c r="R1094" s="129"/>
      <c r="S1094" s="129"/>
      <c r="T1094" s="129"/>
      <c r="U1094" s="129"/>
      <c r="V1094" s="129"/>
    </row>
    <row r="1095" spans="1:24">
      <c r="A1095" s="28"/>
      <c r="B1095" s="28"/>
      <c r="C1095" s="28"/>
      <c r="D1095" s="28"/>
      <c r="E1095" s="28"/>
      <c r="F1095" s="28"/>
      <c r="G1095" s="28"/>
      <c r="H1095" s="28"/>
      <c r="I1095" s="28"/>
      <c r="J1095" s="28"/>
      <c r="K1095" s="28"/>
      <c r="L1095" s="28"/>
      <c r="M1095" s="28"/>
      <c r="N1095" s="28"/>
      <c r="O1095" s="28"/>
      <c r="P1095" s="28"/>
      <c r="Q1095" s="28"/>
      <c r="R1095" s="28"/>
      <c r="S1095" s="28"/>
      <c r="T1095" s="28"/>
    </row>
    <row r="1096" spans="1:24" ht="24.75" customHeight="1">
      <c r="A1096" s="117" t="s">
        <v>170</v>
      </c>
      <c r="B1096" s="117"/>
      <c r="C1096" s="117"/>
      <c r="D1096" s="117"/>
      <c r="E1096" s="117"/>
      <c r="F1096" s="117"/>
      <c r="G1096" s="117"/>
      <c r="H1096" s="117"/>
      <c r="I1096" s="117"/>
      <c r="J1096" s="117"/>
      <c r="K1096" s="117"/>
      <c r="L1096" s="117"/>
      <c r="M1096" s="117"/>
      <c r="N1096" s="117"/>
      <c r="O1096" s="117"/>
      <c r="P1096" s="117"/>
      <c r="Q1096" s="117"/>
      <c r="R1096" s="117"/>
      <c r="S1096" s="117"/>
      <c r="T1096" s="126" t="s">
        <v>178</v>
      </c>
      <c r="U1096" s="101" t="s">
        <v>284</v>
      </c>
      <c r="V1096" s="101" t="s">
        <v>288</v>
      </c>
      <c r="W1096" s="101" t="s">
        <v>1006</v>
      </c>
    </row>
    <row r="1097" spans="1:24" ht="66.75" customHeight="1">
      <c r="A1097" s="101" t="s">
        <v>171</v>
      </c>
      <c r="B1097" s="117" t="s">
        <v>172</v>
      </c>
      <c r="C1097" s="101" t="s">
        <v>173</v>
      </c>
      <c r="D1097" s="101" t="s">
        <v>174</v>
      </c>
      <c r="E1097" s="101"/>
      <c r="F1097" s="101" t="s">
        <v>175</v>
      </c>
      <c r="G1097" s="101"/>
      <c r="H1097" s="101" t="s">
        <v>176</v>
      </c>
      <c r="I1097" s="101"/>
      <c r="J1097" s="101" t="s">
        <v>994</v>
      </c>
      <c r="K1097" s="101"/>
      <c r="L1097" s="175" t="s">
        <v>995</v>
      </c>
      <c r="M1097" s="176"/>
      <c r="N1097" s="175" t="s">
        <v>996</v>
      </c>
      <c r="O1097" s="176"/>
      <c r="P1097" s="101" t="s">
        <v>7</v>
      </c>
      <c r="Q1097" s="101"/>
      <c r="R1097" s="101" t="s">
        <v>177</v>
      </c>
      <c r="S1097" s="101"/>
      <c r="T1097" s="127"/>
      <c r="U1097" s="101"/>
      <c r="V1097" s="101"/>
      <c r="W1097" s="101"/>
    </row>
    <row r="1098" spans="1:24" ht="16.5">
      <c r="A1098" s="101"/>
      <c r="B1098" s="117"/>
      <c r="C1098" s="101"/>
      <c r="D1098" s="49" t="s">
        <v>179</v>
      </c>
      <c r="E1098" s="51" t="s">
        <v>3</v>
      </c>
      <c r="F1098" s="49" t="s">
        <v>179</v>
      </c>
      <c r="G1098" s="51" t="s">
        <v>3</v>
      </c>
      <c r="H1098" s="49" t="s">
        <v>179</v>
      </c>
      <c r="I1098" s="51" t="s">
        <v>3</v>
      </c>
      <c r="J1098" s="49" t="s">
        <v>179</v>
      </c>
      <c r="K1098" s="51" t="s">
        <v>3</v>
      </c>
      <c r="L1098" s="49" t="s">
        <v>179</v>
      </c>
      <c r="M1098" s="51" t="s">
        <v>3</v>
      </c>
      <c r="N1098" s="49" t="s">
        <v>179</v>
      </c>
      <c r="O1098" s="51" t="s">
        <v>3</v>
      </c>
      <c r="P1098" s="49" t="s">
        <v>179</v>
      </c>
      <c r="Q1098" s="51" t="s">
        <v>3</v>
      </c>
      <c r="R1098" s="49" t="s">
        <v>179</v>
      </c>
      <c r="S1098" s="51" t="s">
        <v>3</v>
      </c>
      <c r="T1098" s="128"/>
      <c r="U1098" s="101"/>
      <c r="V1098" s="101"/>
      <c r="W1098" s="101"/>
    </row>
    <row r="1099" spans="1:24" ht="18.75">
      <c r="A1099" s="27">
        <v>1</v>
      </c>
      <c r="B1099" s="77"/>
      <c r="C1099" s="27"/>
      <c r="D1099" s="27"/>
      <c r="E1099" s="16">
        <f>IF((C1099&lt;=7),VLOOKUP(D1099,'7 лет'!$A$5:$B$78,2),IF((C1099=8),VLOOKUP(D1099,'8 лет'!$A$5:$B$78,2),IF((C1099=9),VLOOKUP(D1099,'9 лет'!$A$5:$B$78,2),IF((C1099=10),VLOOKUP(D1099,'10 лет'!$A$5:$B$78,2),IF((C1099=11),VLOOKUP(D1099,'11 лет'!$A$5:$B$78,2),IF((C1099=12),VLOOKUP(D1099,'12 лет'!$A$5:$B$78,2),IF((C1099=13),VLOOKUP(D1099,'13 лет'!$A$5:$B$78,2),IF((C1099=14),VLOOKUP(D1099,'14 лет'!$A$5:$B$78,2),IF((C1099=15),VLOOKUP(D1099,'15 лет'!$A$5:$B$78,2),IF((C1099=16),VLOOKUP(D1099,'16 лет'!$A$5:$B$78,2),IF((C1099=17),VLOOKUP(D1099,'17 лет'!$A$5:$B$78,2))))))))))))</f>
        <v>0</v>
      </c>
      <c r="F1099" s="27"/>
      <c r="G1099" s="16">
        <f>IF((C1099&lt;=7),VLOOKUP(F1099,'7 лет'!$C$5:$D$79,2),IF((C1099=8),VLOOKUP(F1099,'8 лет'!$C$5:$D$79,2),IF((C1099=9),VLOOKUP(F1099,'9 лет'!$C$5:$D$79,2),IF((C1099=10),VLOOKUP(F1099,'10 лет'!$C$5:$D$79,2),IF((C1099=11),VLOOKUP(F1099,'11 лет'!$C$5:$D$79,2),IF((C1099=12),VLOOKUP(F1099,'12 лет'!$C$5:$D$79,2),IF((C1099=13),VLOOKUP(F1099,'13 лет'!$C$5:$D$79,2),IF((C1099=14),VLOOKUP(F1099,'14 лет'!$C$5:$D$79,2),IF((C1099=15),VLOOKUP(F1099,'15 лет'!$C$5:$D$79,2),IF((C1099=16),VLOOKUP(F1099,'16 лет'!$C$5:$D$79,2),IF((C1099=17),VLOOKUP(F1099,'17 лет'!$C$5:$D$79,2))))))))))))</f>
        <v>0</v>
      </c>
      <c r="H1099" s="27"/>
      <c r="I1099" s="16">
        <f>IF((C1099&lt;=7),VLOOKUP(H1099,'7 лет'!$E$5:$F$79,2),IF((C1099=8),VLOOKUP(H1099,'8 лет'!$E$5:$F$79,2),IF((C1099=9),VLOOKUP(H1099,'9 лет'!$E$5:$F$79,2),IF((C1099=10),VLOOKUP(H1099,'10 лет'!$E$5:$F$79,2),IF((C1099=11),VLOOKUP(H1099,'11 лет'!$E$5:$F$79,2),IF((C1099=12),VLOOKUP(H1099,'12 лет'!$E$5:$F$79,2),IF((C1099=13),VLOOKUP(H1099,'13 лет'!$E$5:$F$79,2),IF((C1099=14),VLOOKUP(H1099,'14 лет'!$E$5:$F$79,2),IF((C1099=15),VLOOKUP(H1099,'15 лет'!$E$5:$F$79,2),IF((C1099=16),VLOOKUP(H1099,'16 лет'!$E$5:$F$79,2),IF((C1099=17),VLOOKUP(H1099,'17 лет'!$E$5:$F$79,2))))))))))))</f>
        <v>0</v>
      </c>
      <c r="J1099" s="27"/>
      <c r="K1099" s="16">
        <f>IF((C1099&lt;=7),VLOOKUP(J1099,'7 лет'!$G$5:$H$79,2),IF((C1099=8),VLOOKUP(J1099,'8 лет'!$G$5:$H$79,2),IF((C1099=9),VLOOKUP(J1099,'9 лет'!$G$5:$H$79,2),IF((C1099=10),VLOOKUP(J1099,'10 лет'!$G$5:$H$79,2),IF((C1099=11),VLOOKUP(J1099,'11 лет'!$G$5:$H$79,2),IF((C1099=12),VLOOKUP(J1099,'12 лет'!$G$5:$H$79,2),IF((C1099=13),VLOOKUP(J1099,'13 лет'!$G$5:$H$79,2),IF((C1099=14),VLOOKUP(J1099,'14 лет'!$G$5:$H$79,2),IF(C1099&gt;=15,"0")))))))))</f>
        <v>0</v>
      </c>
      <c r="L1099" s="27"/>
      <c r="M1099" s="16" t="str">
        <f>IF((C1099=12),VLOOKUP(L1099,'12 лет'!$I$5:$J$81,2),IF((C1099=13),VLOOKUP(L1099,'13 лет'!$I$5:$J$81,2),IF((C1099=14),VLOOKUP(L1099,'14 лет'!$I$5:$J$80,2),IF((C1099=15),VLOOKUP(L1099,'15 лет'!$G$5:$H$82,2),IF((C1099=16),VLOOKUP(L1099,'16 лет'!$G$5:$H$81,2),IF((C1099=17),VLOOKUP(L1099,'17 лет'!$G$5:$H$81,2),IF(C1099&lt;12,"0")))))))</f>
        <v>0</v>
      </c>
      <c r="N1099" s="27"/>
      <c r="O1099" s="16" t="str">
        <f>IF((C1099=15),VLOOKUP(N1099,'15 лет'!$I$5:$J$100,2),IF((C1099=16),VLOOKUP(N1099,'16 лет'!$I$5:$J$94,2),IF((C1099=17),VLOOKUP(N1099,'17 лет'!$I$5:$J$97,2),IF(C1099&lt;15,"0"))))</f>
        <v>0</v>
      </c>
      <c r="P1099" s="11"/>
      <c r="Q1099" s="16">
        <f>IF((C1099&lt;=7),VLOOKUP(P1099,'7 лет'!$I$5:$J$79,2),IF((C1099=8),VLOOKUP(P1099,'8 лет'!$I$5:$J$79,2),IF((C1099=9),VLOOKUP(P1099,'9 лет'!$I$5:$J$79,2),IF((C1099=10),VLOOKUP(P1099,'10 лет'!$I$5:$J$79,2),IF((C1099=11),VLOOKUP(P1099,'11 лет'!$I$5:$J$79,2),IF((C1099=12),VLOOKUP(P1099,'12 лет'!$K$5:$L$79,2),IF((C1099=13),VLOOKUP(P1099,'13 лет'!$K$5:$L$79,2),IF((C1099=14),VLOOKUP(P1099,'14 лет'!$K$5:$L$79,2),IF((C1099=15),VLOOKUP(P1099,'15 лет'!$K$5:$L$79,2),IF((C1099=16),VLOOKUP(P1099,'16 лет'!$K$5:$L$79,2),IF((C1099=17),VLOOKUP(P1099,'17 лет'!$K$5:$L$79,2),)))))))))))</f>
        <v>50</v>
      </c>
      <c r="R1099" s="27"/>
      <c r="S1099" s="16">
        <f>IF((C1099&lt;=7),VLOOKUP(R1099,'7 лет'!$K$5:$L$79,2),IF((C1099=8),VLOOKUP(R1099,'8 лет'!$K$5:$L$79,2),IF((C1099=9),VLOOKUP(R1099,'9 лет'!$K$5:$L$79,2),IF((C1099=10),VLOOKUP(R1099,'10 лет'!$K$5:$L$79,2),IF((C1099=11),VLOOKUP(R1099,'11 лет'!$K$5:$L$79,2),IF((C1099=12),VLOOKUP(R1099,'12 лет'!$M$5:$N$79,2),IF((C1099=13),VLOOKUP(R1099,'13 лет'!$M$5:$N$79,2),IF((C1099=14),VLOOKUP(R1099,'14 лет'!$M$5:$N$79,2),IF((C1099=15),VLOOKUP(R1099,'15 лет'!$M$5:$N$79,2),IF((C1099=16),VLOOKUP(R1099,'16 лет'!$M$5:$N$79,2),IF((C1099=17),VLOOKUP(R1099,'17 лет'!$M$5:$N$79,2))))))))))))</f>
        <v>0</v>
      </c>
      <c r="T1099" s="32">
        <f>SUM(E1099+G1099+I1099+K1099+M1099+O1099+Q1099+S1099)</f>
        <v>50</v>
      </c>
      <c r="U1099" s="4">
        <f>'Личное первенство юноши'!U103</f>
        <v>28</v>
      </c>
      <c r="V1099" s="108">
        <f ca="1">'Командный зачет'!G40</f>
        <v>10</v>
      </c>
      <c r="W1099" s="98">
        <f ca="1">SUM(V1099*2)</f>
        <v>20</v>
      </c>
      <c r="X1099" t="str">
        <f>P1094</f>
        <v>Субъект РФ 31</v>
      </c>
    </row>
    <row r="1100" spans="1:24" ht="18.75">
      <c r="A1100" s="27">
        <v>2</v>
      </c>
      <c r="B1100" s="77"/>
      <c r="C1100" s="27"/>
      <c r="D1100" s="27"/>
      <c r="E1100" s="16">
        <f>IF((C1100&lt;=7),VLOOKUP(D1100,'7 лет'!$A$5:$B$78,2),IF((C1100=8),VLOOKUP(D1100,'8 лет'!$A$5:$B$78,2),IF((C1100=9),VLOOKUP(D1100,'9 лет'!$A$5:$B$78,2),IF((C1100=10),VLOOKUP(D1100,'10 лет'!$A$5:$B$78,2),IF((C1100=11),VLOOKUP(D1100,'11 лет'!$A$5:$B$78,2),IF((C1100=12),VLOOKUP(D1100,'12 лет'!$A$5:$B$78,2),IF((C1100=13),VLOOKUP(D1100,'13 лет'!$A$5:$B$78,2),IF((C1100=14),VLOOKUP(D1100,'14 лет'!$A$5:$B$78,2),IF((C1100=15),VLOOKUP(D1100,'15 лет'!$A$5:$B$78,2),IF((C1100=16),VLOOKUP(D1100,'16 лет'!$A$5:$B$78,2),IF((C1100=17),VLOOKUP(D1100,'17 лет'!$A$5:$B$78,2))))))))))))</f>
        <v>0</v>
      </c>
      <c r="F1100" s="27"/>
      <c r="G1100" s="16">
        <f>IF((C1100&lt;=7),VLOOKUP(F1100,'7 лет'!$C$5:$D$79,2),IF((C1100=8),VLOOKUP(F1100,'8 лет'!$C$5:$D$79,2),IF((C1100=9),VLOOKUP(F1100,'9 лет'!$C$5:$D$79,2),IF((C1100=10),VLOOKUP(F1100,'10 лет'!$C$5:$D$79,2),IF((C1100=11),VLOOKUP(F1100,'11 лет'!$C$5:$D$79,2),IF((C1100=12),VLOOKUP(F1100,'12 лет'!$C$5:$D$79,2),IF((C1100=13),VLOOKUP(F1100,'13 лет'!$C$5:$D$79,2),IF((C1100=14),VLOOKUP(F1100,'14 лет'!$C$5:$D$79,2),IF((C1100=15),VLOOKUP(F1100,'15 лет'!$C$5:$D$79,2),IF((C1100=16),VLOOKUP(F1100,'16 лет'!$C$5:$D$79,2),IF((C1100=17),VLOOKUP(F1100,'17 лет'!$C$5:$D$79,2))))))))))))</f>
        <v>0</v>
      </c>
      <c r="H1100" s="27"/>
      <c r="I1100" s="16">
        <f>IF((C1100&lt;=7),VLOOKUP(H1100,'7 лет'!$E$5:$F$79,2),IF((C1100=8),VLOOKUP(H1100,'8 лет'!$E$5:$F$79,2),IF((C1100=9),VLOOKUP(H1100,'9 лет'!$E$5:$F$79,2),IF((C1100=10),VLOOKUP(H1100,'10 лет'!$E$5:$F$79,2),IF((C1100=11),VLOOKUP(H1100,'11 лет'!$E$5:$F$79,2),IF((C1100=12),VLOOKUP(H1100,'12 лет'!$E$5:$F$79,2),IF((C1100=13),VLOOKUP(H1100,'13 лет'!$E$5:$F$79,2),IF((C1100=14),VLOOKUP(H1100,'14 лет'!$E$5:$F$79,2),IF((C1100=15),VLOOKUP(H1100,'15 лет'!$E$5:$F$79,2),IF((C1100=16),VLOOKUP(H1100,'16 лет'!$E$5:$F$79,2),IF((C1100=17),VLOOKUP(H1100,'17 лет'!$E$5:$F$79,2))))))))))))</f>
        <v>0</v>
      </c>
      <c r="J1100" s="27"/>
      <c r="K1100" s="16">
        <f>IF((C1100&lt;=7),VLOOKUP(J1100,'7 лет'!$G$5:$H$79,2),IF((C1100=8),VLOOKUP(J1100,'8 лет'!$G$5:$H$79,2),IF((C1100=9),VLOOKUP(J1100,'9 лет'!$G$5:$H$79,2),IF((C1100=10),VLOOKUP(J1100,'10 лет'!$G$5:$H$79,2),IF((C1100=11),VLOOKUP(J1100,'11 лет'!$G$5:$H$79,2),IF((C1100=12),VLOOKUP(J1100,'12 лет'!$G$5:$H$79,2),IF((C1100=13),VLOOKUP(J1100,'13 лет'!$G$5:$H$79,2),IF((C1100=14),VLOOKUP(J1100,'14 лет'!$G$5:$H$79,2),IF(C1100&gt;=15,"0")))))))))</f>
        <v>0</v>
      </c>
      <c r="L1100" s="27"/>
      <c r="M1100" s="16" t="str">
        <f>IF((C1100=12),VLOOKUP(L1100,'12 лет'!$I$5:$J$81,2),IF((C1100=13),VLOOKUP(L1100,'13 лет'!$I$5:$J$81,2),IF((C1100=14),VLOOKUP(L1100,'14 лет'!$I$5:$J$80,2),IF((C1100=15),VLOOKUP(L1100,'15 лет'!$G$5:$H$82,2),IF((C1100=16),VLOOKUP(L1100,'16 лет'!$G$5:$H$81,2),IF((C1100=17),VLOOKUP(L1100,'17 лет'!$G$5:$H$81,2),IF(C1100&lt;12,"0")))))))</f>
        <v>0</v>
      </c>
      <c r="N1100" s="27"/>
      <c r="O1100" s="16" t="str">
        <f>IF((C1100=15),VLOOKUP(N1100,'15 лет'!$I$5:$J$100,2),IF((C1100=16),VLOOKUP(N1100,'16 лет'!$I$5:$J$94,2),IF((C1100=17),VLOOKUP(N1100,'17 лет'!$I$5:$J$97,2),IF(C1100&lt;15,"0"))))</f>
        <v>0</v>
      </c>
      <c r="P1100" s="11"/>
      <c r="Q1100" s="16">
        <f>IF((C1100&lt;=7),VLOOKUP(P1100,'7 лет'!$I$5:$J$79,2),IF((C1100=8),VLOOKUP(P1100,'8 лет'!$I$5:$J$79,2),IF((C1100=9),VLOOKUP(P1100,'9 лет'!$I$5:$J$79,2),IF((C1100=10),VLOOKUP(P1100,'10 лет'!$I$5:$J$79,2),IF((C1100=11),VLOOKUP(P1100,'11 лет'!$I$5:$J$79,2),IF((C1100=12),VLOOKUP(P1100,'12 лет'!$K$5:$L$79,2),IF((C1100=13),VLOOKUP(P1100,'13 лет'!$K$5:$L$79,2),IF((C1100=14),VLOOKUP(P1100,'14 лет'!$K$5:$L$79,2),IF((C1100=15),VLOOKUP(P1100,'15 лет'!$K$5:$L$79,2),IF((C1100=16),VLOOKUP(P1100,'16 лет'!$K$5:$L$79,2),IF((C1100=17),VLOOKUP(P1100,'17 лет'!$K$5:$L$79,2),)))))))))))</f>
        <v>50</v>
      </c>
      <c r="R1100" s="27"/>
      <c r="S1100" s="16">
        <f>IF((C1100&lt;=7),VLOOKUP(R1100,'7 лет'!$K$5:$L$79,2),IF((C1100=8),VLOOKUP(R1100,'8 лет'!$K$5:$L$79,2),IF((C1100=9),VLOOKUP(R1100,'9 лет'!$K$5:$L$79,2),IF((C1100=10),VLOOKUP(R1100,'10 лет'!$K$5:$L$79,2),IF((C1100=11),VLOOKUP(R1100,'11 лет'!$K$5:$L$79,2),IF((C1100=12),VLOOKUP(R1100,'12 лет'!$M$5:$N$79,2),IF((C1100=13),VLOOKUP(R1100,'13 лет'!$M$5:$N$79,2),IF((C1100=14),VLOOKUP(R1100,'14 лет'!$M$5:$N$79,2),IF((C1100=15),VLOOKUP(R1100,'15 лет'!$M$5:$N$79,2),IF((C1100=16),VLOOKUP(R1100,'16 лет'!$M$5:$N$79,2),IF((C1100=17),VLOOKUP(R1100,'17 лет'!$M$5:$N$79,2))))))))))))</f>
        <v>0</v>
      </c>
      <c r="T1100" s="32">
        <f>SUM(E1100+G1100+I1100+K1100+M1100+O1100+Q1100+S1100)</f>
        <v>50</v>
      </c>
      <c r="U1100" s="4">
        <f>'Личное первенство юноши'!U104</f>
        <v>28</v>
      </c>
      <c r="V1100" s="109"/>
      <c r="W1100" s="99"/>
      <c r="X1100" t="str">
        <f>P1094</f>
        <v>Субъект РФ 31</v>
      </c>
    </row>
    <row r="1101" spans="1:24" ht="18.75">
      <c r="A1101" s="27">
        <v>3</v>
      </c>
      <c r="B1101" s="77"/>
      <c r="C1101" s="27"/>
      <c r="D1101" s="27"/>
      <c r="E1101" s="16">
        <f>IF((C1101&lt;=7),VLOOKUP(D1101,'7 лет'!$A$5:$B$78,2),IF((C1101=8),VLOOKUP(D1101,'8 лет'!$A$5:$B$78,2),IF((C1101=9),VLOOKUP(D1101,'9 лет'!$A$5:$B$78,2),IF((C1101=10),VLOOKUP(D1101,'10 лет'!$A$5:$B$78,2),IF((C1101=11),VLOOKUP(D1101,'11 лет'!$A$5:$B$78,2),IF((C1101=12),VLOOKUP(D1101,'12 лет'!$A$5:$B$78,2),IF((C1101=13),VLOOKUP(D1101,'13 лет'!$A$5:$B$78,2),IF((C1101=14),VLOOKUP(D1101,'14 лет'!$A$5:$B$78,2),IF((C1101=15),VLOOKUP(D1101,'15 лет'!$A$5:$B$78,2),IF((C1101=16),VLOOKUP(D1101,'16 лет'!$A$5:$B$78,2),IF((C1101=17),VLOOKUP(D1101,'17 лет'!$A$5:$B$78,2))))))))))))</f>
        <v>0</v>
      </c>
      <c r="F1101" s="27"/>
      <c r="G1101" s="16">
        <f>IF((C1101&lt;=7),VLOOKUP(F1101,'7 лет'!$C$5:$D$79,2),IF((C1101=8),VLOOKUP(F1101,'8 лет'!$C$5:$D$79,2),IF((C1101=9),VLOOKUP(F1101,'9 лет'!$C$5:$D$79,2),IF((C1101=10),VLOOKUP(F1101,'10 лет'!$C$5:$D$79,2),IF((C1101=11),VLOOKUP(F1101,'11 лет'!$C$5:$D$79,2),IF((C1101=12),VLOOKUP(F1101,'12 лет'!$C$5:$D$79,2),IF((C1101=13),VLOOKUP(F1101,'13 лет'!$C$5:$D$79,2),IF((C1101=14),VLOOKUP(F1101,'14 лет'!$C$5:$D$79,2),IF((C1101=15),VLOOKUP(F1101,'15 лет'!$C$5:$D$79,2),IF((C1101=16),VLOOKUP(F1101,'16 лет'!$C$5:$D$79,2),IF((C1101=17),VLOOKUP(F1101,'17 лет'!$C$5:$D$79,2))))))))))))</f>
        <v>0</v>
      </c>
      <c r="H1101" s="27"/>
      <c r="I1101" s="16">
        <f>IF((C1101&lt;=7),VLOOKUP(H1101,'7 лет'!$E$5:$F$79,2),IF((C1101=8),VLOOKUP(H1101,'8 лет'!$E$5:$F$79,2),IF((C1101=9),VLOOKUP(H1101,'9 лет'!$E$5:$F$79,2),IF((C1101=10),VLOOKUP(H1101,'10 лет'!$E$5:$F$79,2),IF((C1101=11),VLOOKUP(H1101,'11 лет'!$E$5:$F$79,2),IF((C1101=12),VLOOKUP(H1101,'12 лет'!$E$5:$F$79,2),IF((C1101=13),VLOOKUP(H1101,'13 лет'!$E$5:$F$79,2),IF((C1101=14),VLOOKUP(H1101,'14 лет'!$E$5:$F$79,2),IF((C1101=15),VLOOKUP(H1101,'15 лет'!$E$5:$F$79,2),IF((C1101=16),VLOOKUP(H1101,'16 лет'!$E$5:$F$79,2),IF((C1101=17),VLOOKUP(H1101,'17 лет'!$E$5:$F$79,2))))))))))))</f>
        <v>0</v>
      </c>
      <c r="J1101" s="27"/>
      <c r="K1101" s="16">
        <f>IF((C1101&lt;=7),VLOOKUP(J1101,'7 лет'!$G$5:$H$79,2),IF((C1101=8),VLOOKUP(J1101,'8 лет'!$G$5:$H$79,2),IF((C1101=9),VLOOKUP(J1101,'9 лет'!$G$5:$H$79,2),IF((C1101=10),VLOOKUP(J1101,'10 лет'!$G$5:$H$79,2),IF((C1101=11),VLOOKUP(J1101,'11 лет'!$G$5:$H$79,2),IF((C1101=12),VLOOKUP(J1101,'12 лет'!$G$5:$H$79,2),IF((C1101=13),VLOOKUP(J1101,'13 лет'!$G$5:$H$79,2),IF((C1101=14),VLOOKUP(J1101,'14 лет'!$G$5:$H$79,2),IF(C1101&gt;=15,"0")))))))))</f>
        <v>0</v>
      </c>
      <c r="L1101" s="27"/>
      <c r="M1101" s="16" t="str">
        <f>IF((C1101=12),VLOOKUP(L1101,'12 лет'!$I$5:$J$81,2),IF((C1101=13),VLOOKUP(L1101,'13 лет'!$I$5:$J$81,2),IF((C1101=14),VLOOKUP(L1101,'14 лет'!$I$5:$J$80,2),IF((C1101=15),VLOOKUP(L1101,'15 лет'!$G$5:$H$82,2),IF((C1101=16),VLOOKUP(L1101,'16 лет'!$G$5:$H$81,2),IF((C1101=17),VLOOKUP(L1101,'17 лет'!$G$5:$H$81,2),IF(C1101&lt;12,"0")))))))</f>
        <v>0</v>
      </c>
      <c r="N1101" s="27"/>
      <c r="O1101" s="16" t="str">
        <f>IF((C1101=15),VLOOKUP(N1101,'15 лет'!$I$5:$J$100,2),IF((C1101=16),VLOOKUP(N1101,'16 лет'!$I$5:$J$94,2),IF((C1101=17),VLOOKUP(N1101,'17 лет'!$I$5:$J$97,2),IF(C1101&lt;15,"0"))))</f>
        <v>0</v>
      </c>
      <c r="P1101" s="11"/>
      <c r="Q1101" s="16">
        <f>IF((C1101&lt;=7),VLOOKUP(P1101,'7 лет'!$I$5:$J$79,2),IF((C1101=8),VLOOKUP(P1101,'8 лет'!$I$5:$J$79,2),IF((C1101=9),VLOOKUP(P1101,'9 лет'!$I$5:$J$79,2),IF((C1101=10),VLOOKUP(P1101,'10 лет'!$I$5:$J$79,2),IF((C1101=11),VLOOKUP(P1101,'11 лет'!$I$5:$J$79,2),IF((C1101=12),VLOOKUP(P1101,'12 лет'!$K$5:$L$79,2),IF((C1101=13),VLOOKUP(P1101,'13 лет'!$K$5:$L$79,2),IF((C1101=14),VLOOKUP(P1101,'14 лет'!$K$5:$L$79,2),IF((C1101=15),VLOOKUP(P1101,'15 лет'!$K$5:$L$79,2),IF((C1101=16),VLOOKUP(P1101,'16 лет'!$K$5:$L$79,2),IF((C1101=17),VLOOKUP(P1101,'17 лет'!$K$5:$L$79,2),)))))))))))</f>
        <v>50</v>
      </c>
      <c r="R1101" s="27"/>
      <c r="S1101" s="16">
        <f>IF((C1101&lt;=7),VLOOKUP(R1101,'7 лет'!$K$5:$L$79,2),IF((C1101=8),VLOOKUP(R1101,'8 лет'!$K$5:$L$79,2),IF((C1101=9),VLOOKUP(R1101,'9 лет'!$K$5:$L$79,2),IF((C1101=10),VLOOKUP(R1101,'10 лет'!$K$5:$L$79,2),IF((C1101=11),VLOOKUP(R1101,'11 лет'!$K$5:$L$79,2),IF((C1101=12),VLOOKUP(R1101,'12 лет'!$M$5:$N$79,2),IF((C1101=13),VLOOKUP(R1101,'13 лет'!$M$5:$N$79,2),IF((C1101=14),VLOOKUP(R1101,'14 лет'!$M$5:$N$79,2),IF((C1101=15),VLOOKUP(R1101,'15 лет'!$M$5:$N$79,2),IF((C1101=16),VLOOKUP(R1101,'16 лет'!$M$5:$N$79,2),IF((C1101=17),VLOOKUP(R1101,'17 лет'!$M$5:$N$79,2))))))))))))</f>
        <v>0</v>
      </c>
      <c r="T1101" s="32">
        <f>SUM(E1101+G1101+I1101+K1101+M1101+O1101+Q1101+S1101)</f>
        <v>50</v>
      </c>
      <c r="U1101" s="4">
        <f>'Личное первенство юноши'!U105</f>
        <v>28</v>
      </c>
      <c r="V1101" s="109"/>
      <c r="W1101" s="99"/>
      <c r="X1101" t="str">
        <f>P1094</f>
        <v>Субъект РФ 31</v>
      </c>
    </row>
    <row r="1102" spans="1:24" ht="18.75">
      <c r="A1102" s="111"/>
      <c r="B1102" s="112"/>
      <c r="C1102" s="112"/>
      <c r="D1102" s="112"/>
      <c r="E1102" s="112"/>
      <c r="F1102" s="112"/>
      <c r="G1102" s="112"/>
      <c r="H1102" s="112"/>
      <c r="I1102" s="112"/>
      <c r="J1102" s="112"/>
      <c r="K1102" s="112"/>
      <c r="L1102" s="112"/>
      <c r="M1102" s="112"/>
      <c r="N1102" s="112"/>
      <c r="O1102" s="112"/>
      <c r="P1102" s="115" t="s">
        <v>285</v>
      </c>
      <c r="Q1102" s="115"/>
      <c r="R1102" s="115"/>
      <c r="S1102" s="116"/>
      <c r="T1102" s="113">
        <f ca="1">SUMPRODUCT(LARGE($T$1099:$T$1101,ROW(INDIRECT("T1:T"&amp;Z17))))</f>
        <v>100</v>
      </c>
      <c r="U1102" s="114"/>
      <c r="V1102" s="109"/>
      <c r="W1102" s="99"/>
    </row>
    <row r="1103" spans="1:24" ht="24.75" customHeight="1">
      <c r="A1103" s="123" t="s">
        <v>180</v>
      </c>
      <c r="B1103" s="124"/>
      <c r="C1103" s="124"/>
      <c r="D1103" s="124"/>
      <c r="E1103" s="124"/>
      <c r="F1103" s="124"/>
      <c r="G1103" s="124"/>
      <c r="H1103" s="124"/>
      <c r="I1103" s="124"/>
      <c r="J1103" s="124"/>
      <c r="K1103" s="124"/>
      <c r="L1103" s="124"/>
      <c r="M1103" s="124"/>
      <c r="N1103" s="124"/>
      <c r="O1103" s="124"/>
      <c r="P1103" s="124"/>
      <c r="Q1103" s="124"/>
      <c r="R1103" s="124"/>
      <c r="S1103" s="124"/>
      <c r="T1103" s="124"/>
      <c r="U1103" s="125"/>
      <c r="V1103" s="109"/>
      <c r="W1103" s="99"/>
    </row>
    <row r="1104" spans="1:24" ht="18.75">
      <c r="A1104" s="27">
        <v>1</v>
      </c>
      <c r="B1104" s="78"/>
      <c r="C1104" s="27"/>
      <c r="D1104" s="27"/>
      <c r="E1104" s="16">
        <f>IF((C1104&lt;=7),VLOOKUP(D1104,'7 лет'!$M$5:$N$78,2),IF((C1104=8),VLOOKUP(D1104,'8 лет'!$M$5:$N$78,2),IF((C1104=9),VLOOKUP(D1104,'9 лет'!$M$5:$N$78,2),IF((C1104=10),VLOOKUP(D1104,'10 лет'!$M$5:$N$78,2),IF((C1104=11),VLOOKUP(D1104,'11 лет'!$M$5:$N$78,2),IF((C1104=12),VLOOKUP(D1104,'12 лет'!$O$5:$P$78,2),IF((C1104=13),VLOOKUP(D1104,'13 лет'!$O$5:$P$78,2),IF((C1104=14),VLOOKUP(D1104,'14 лет'!$O$5:$P$78,2),IF((C1104=15),VLOOKUP(D1104,'15 лет'!$O$5:$P$78,2),IF((C1104=16),VLOOKUP(D1104,'16 лет'!$O$5:$P$78,2),IF((C1104=17),VLOOKUP(D1104,'17 лет'!$O$5:$P$78,2))))))))))))</f>
        <v>0</v>
      </c>
      <c r="F1104" s="27"/>
      <c r="G1104" s="16">
        <f>IF((C1104&lt;=7),VLOOKUP(F1104,'7 лет'!$O$5:$P$79,2),IF((C1104=8),VLOOKUP(F1104,'8 лет'!$O$5:$P$79,2),IF((C1104=9),VLOOKUP(F1104,'9 лет'!$O$5:$P$79,2),IF((C1104=10),VLOOKUP(F1104,'10 лет'!$O$5:$P$79,2),IF((C1104=11),VLOOKUP(F1104,'11 лет'!$O$5:$P$79,2),IF((C1104=12),VLOOKUP(F1104,'12 лет'!$Q$5:$R$79,2),IF((C1104=13),VLOOKUP(F1104,'13 лет'!$Q$5:$R$79,2),IF((C1104=14),VLOOKUP(F1104,'14 лет'!$Q$5:$R$79,2),IF((C1104=15),VLOOKUP(F1104,'15 лет'!$Q$5:$R$79,2),IF((C1104=16),VLOOKUP(F1104,'16 лет'!$Q$5:$R$79,2),IF((C1104=17),VLOOKUP(F1104,'17 лет'!$Q$5:$R$79,2))))))))))))</f>
        <v>0</v>
      </c>
      <c r="H1104" s="27"/>
      <c r="I1104" s="16">
        <f>IF((C1104&lt;=7),VLOOKUP(H1104,'7 лет'!$Q$5:$R$79,2),IF((C1104=8),VLOOKUP(H1104,'8 лет'!$Q$5:$R$79,2),IF((C1104=9),VLOOKUP(H1104,'9 лет'!$Q$5:$R$79,2),IF((C1104=10),VLOOKUP(H1104,'10 лет'!$Q$5:$R$79,2),IF((C1104=11),VLOOKUP(H1104,'11 лет'!$Q$5:$R$79,2),IF((C1104=12),VLOOKUP(H1104,'12 лет'!$S$5:$T$79,2),IF((C1104=13),VLOOKUP(H1104,'13 лет'!$S$5:$T$79,2),IF((C1104=14),VLOOKUP(H1104,'14 лет'!$S$5:$T$79,2),IF((C1104=15),VLOOKUP(H1104,'15 лет'!$S$5:$T$79,2),IF((C1104=16),VLOOKUP(H1104,'16 лет'!$S$5:$T$79,2),IF((C1104=17),VLOOKUP(H1104,'17 лет'!$S$5:$T$79,2))))))))))))</f>
        <v>0</v>
      </c>
      <c r="J1104" s="27"/>
      <c r="K1104" s="16">
        <f>IF((C1104&lt;=7),VLOOKUP(J1104,'7 лет'!$S$5:$T$79,2),IF((C1104=8),VLOOKUP(J1104,'8 лет'!$S$5:$T$79,2),IF((C1104=9),VLOOKUP(J1104,'9 лет'!$S$5:$T$79,2),IF((C1104=10),VLOOKUP(J1104,'10 лет'!$S$5:$T$79,2),IF((C1104=11),VLOOKUP(J1104,'11 лет'!$S$5:$T$79,2),IF((C1104=12),VLOOKUP(J1104,'12 лет'!$U$5:$V$79,2),IF((C1104=13),VLOOKUP(J1104,'13 лет'!$U$5:$V$79,2),IF((C1104=14),VLOOKUP(J1104,'14 лет'!$U$5:$V$79,2),IF(C1104&gt;=15,"0")))))))))</f>
        <v>0</v>
      </c>
      <c r="L1104" s="27"/>
      <c r="M1104" s="16" t="str">
        <f>IF((C1104=12),VLOOKUP(L1104,'12 лет'!$W$5:$X$85,2),IF((C1104=13),VLOOKUP(L1104,'13 лет'!$W$5:$X$84,2),IF((C1104=14),VLOOKUP(L1104,'14 лет'!$W$5:$X$82,2),IF((C1104=15),VLOOKUP(L1104,'15 лет'!$U$5:$V$82,2),IF((C1104=16),VLOOKUP(L1104,'16 лет'!$U$5:$V$78,2),IF((C1104=17),VLOOKUP(L1104,'17 лет'!$U$5:$V$78,2),IF(C1104&lt;12,"0")))))))</f>
        <v>0</v>
      </c>
      <c r="N1104" s="27"/>
      <c r="O1104" s="16" t="str">
        <f>IF((C1104=15),VLOOKUP(N1104,'15 лет'!$W$5:$X$115,2),IF((C1104=16),VLOOKUP(N1104,'16 лет'!$W$5:$X$113,2),IF((C1104=17),VLOOKUP(N1104,'17 лет'!$W$5:$X$113,2),IF(C1104&lt;15,"0"))))</f>
        <v>0</v>
      </c>
      <c r="P1104" s="11"/>
      <c r="Q1104" s="16">
        <f>IF((C1104&lt;=7),VLOOKUP(P1104,'7 лет'!$U$5:$V$79,2),IF((C1104=8),VLOOKUP(P1104,'8 лет'!$U$5:$V$79,2),IF((C1104=9),VLOOKUP(P1104,'9 лет'!$U$5:$V$79,2),IF((C1104=10),VLOOKUP(P1104,'10 лет'!$U$5:$V$79,2),IF((C1104=11),VLOOKUP(P1104,'11 лет'!$U$5:$V$79,2),IF((C1104=12),VLOOKUP(P1104,'12 лет'!$Y$5:$Z$79,2),IF((C1104=13),VLOOKUP(P1104,'13 лет'!$Y$5:$Z$79,2),IF((C1104=14),VLOOKUP(P1104,'14 лет'!$Y$5:$Z$79,2),IF((C1104=15),VLOOKUP(P1104,'15 лет'!$Y$5:$Z$79,2),IF((C1104=16),VLOOKUP(P1104,'16 лет'!$Y$5:$Z$79,2),IF((C1104=17),VLOOKUP(P1104,'17 лет'!$Y$5:$Z$79,2))))))))))))</f>
        <v>35</v>
      </c>
      <c r="R1104" s="27"/>
      <c r="S1104" s="16">
        <f>IF((C1104&lt;=7),VLOOKUP(R1104,'7 лет'!$W$5:$X$79,2),IF((C1104=8),VLOOKUP(R1104,'8 лет'!$W$5:$X$79,2),IF((C1104=9),VLOOKUP(R1104,'9 лет'!$W$5:$X$79,2),IF((C1104=10),VLOOKUP(R1104,'10 лет'!$W$5:$X$79,2),IF((C1104=11),VLOOKUP(R1104,'11 лет'!$W$5:$X$79,2),IF((C1104=12),VLOOKUP(R1104,'12 лет'!$AA$5:$AB$79,2),IF((C1104=13),VLOOKUP(R1104,'13 лет'!$AA$5:$AB$79,2),IF((C1104=14),VLOOKUP(R1104,'14 лет'!$AA$5:$AB$79,2),IF((C1104=15),VLOOKUP(R1104,'15 лет'!$AA$5:$AB$79,2),IF((C1104=16),VLOOKUP(R1104,'16 лет'!$AA$5:$AB$79,2),IF((C1104=17),VLOOKUP(R1104,'17 лет'!$AA$5:$AB$79,2))))))))))))</f>
        <v>0</v>
      </c>
      <c r="T1104" s="33">
        <f>SUM(E1104+G1104+I1104+K1104+M1104+O1104+Q1104+S1104)</f>
        <v>35</v>
      </c>
      <c r="U1104" s="4">
        <f>'Личное первенство девушки'!U103</f>
        <v>28</v>
      </c>
      <c r="V1104" s="109"/>
      <c r="W1104" s="99"/>
      <c r="X1104" t="str">
        <f>P1094</f>
        <v>Субъект РФ 31</v>
      </c>
    </row>
    <row r="1105" spans="1:24" ht="18.75">
      <c r="A1105" s="27">
        <v>2</v>
      </c>
      <c r="B1105" s="78"/>
      <c r="C1105" s="27"/>
      <c r="D1105" s="27"/>
      <c r="E1105" s="16">
        <f>IF((C1105&lt;=7),VLOOKUP(D1105,'7 лет'!$M$5:$N$78,2),IF((C1105=8),VLOOKUP(D1105,'8 лет'!$M$5:$N$78,2),IF((C1105=9),VLOOKUP(D1105,'9 лет'!$M$5:$N$78,2),IF((C1105=10),VLOOKUP(D1105,'10 лет'!$M$5:$N$78,2),IF((C1105=11),VLOOKUP(D1105,'11 лет'!$M$5:$N$78,2),IF((C1105=12),VLOOKUP(D1105,'12 лет'!$O$5:$P$78,2),IF((C1105=13),VLOOKUP(D1105,'13 лет'!$O$5:$P$78,2),IF((C1105=14),VLOOKUP(D1105,'14 лет'!$O$5:$P$78,2),IF((C1105=15),VLOOKUP(D1105,'15 лет'!$O$5:$P$78,2),IF((C1105=16),VLOOKUP(D1105,'16 лет'!$O$5:$P$78,2),IF((C1105=17),VLOOKUP(D1105,'17 лет'!$O$5:$P$78,2))))))))))))</f>
        <v>0</v>
      </c>
      <c r="F1105" s="27"/>
      <c r="G1105" s="16">
        <f>IF((C1105&lt;=7),VLOOKUP(F1105,'7 лет'!$O$5:$P$79,2),IF((C1105=8),VLOOKUP(F1105,'8 лет'!$O$5:$P$79,2),IF((C1105=9),VLOOKUP(F1105,'9 лет'!$O$5:$P$79,2),IF((C1105=10),VLOOKUP(F1105,'10 лет'!$O$5:$P$79,2),IF((C1105=11),VLOOKUP(F1105,'11 лет'!$O$5:$P$79,2),IF((C1105=12),VLOOKUP(F1105,'12 лет'!$Q$5:$R$79,2),IF((C1105=13),VLOOKUP(F1105,'13 лет'!$Q$5:$R$79,2),IF((C1105=14),VLOOKUP(F1105,'14 лет'!$Q$5:$R$79,2),IF((C1105=15),VLOOKUP(F1105,'15 лет'!$Q$5:$R$79,2),IF((C1105=16),VLOOKUP(F1105,'16 лет'!$Q$5:$R$79,2),IF((C1105=17),VLOOKUP(F1105,'17 лет'!$Q$5:$R$79,2))))))))))))</f>
        <v>0</v>
      </c>
      <c r="H1105" s="27"/>
      <c r="I1105" s="16">
        <f>IF((C1105&lt;=7),VLOOKUP(H1105,'7 лет'!$Q$5:$R$79,2),IF((C1105=8),VLOOKUP(H1105,'8 лет'!$Q$5:$R$79,2),IF((C1105=9),VLOOKUP(H1105,'9 лет'!$Q$5:$R$79,2),IF((C1105=10),VLOOKUP(H1105,'10 лет'!$Q$5:$R$79,2),IF((C1105=11),VLOOKUP(H1105,'11 лет'!$Q$5:$R$79,2),IF((C1105=12),VLOOKUP(H1105,'12 лет'!$S$5:$T$79,2),IF((C1105=13),VLOOKUP(H1105,'13 лет'!$S$5:$T$79,2),IF((C1105=14),VLOOKUP(H1105,'14 лет'!$S$5:$T$79,2),IF((C1105=15),VLOOKUP(H1105,'15 лет'!$S$5:$T$79,2),IF((C1105=16),VLOOKUP(H1105,'16 лет'!$S$5:$T$79,2),IF((C1105=17),VLOOKUP(H1105,'17 лет'!$S$5:$T$79,2))))))))))))</f>
        <v>0</v>
      </c>
      <c r="J1105" s="27"/>
      <c r="K1105" s="16">
        <f>IF((C1105&lt;=7),VLOOKUP(J1105,'7 лет'!$S$5:$T$79,2),IF((C1105=8),VLOOKUP(J1105,'8 лет'!$S$5:$T$79,2),IF((C1105=9),VLOOKUP(J1105,'9 лет'!$S$5:$T$79,2),IF((C1105=10),VLOOKUP(J1105,'10 лет'!$S$5:$T$79,2),IF((C1105=11),VLOOKUP(J1105,'11 лет'!$S$5:$T$79,2),IF((C1105=12),VLOOKUP(J1105,'12 лет'!$U$5:$V$79,2),IF((C1105=13),VLOOKUP(J1105,'13 лет'!$U$5:$V$79,2),IF((C1105=14),VLOOKUP(J1105,'14 лет'!$U$5:$V$79,2),IF(C1105&gt;=15,"0")))))))))</f>
        <v>0</v>
      </c>
      <c r="L1105" s="27"/>
      <c r="M1105" s="16" t="str">
        <f>IF((C1105=12),VLOOKUP(L1105,'12 лет'!$W$5:$X$85,2),IF((C1105=13),VLOOKUP(L1105,'13 лет'!$W$5:$X$84,2),IF((C1105=14),VLOOKUP(L1105,'14 лет'!$W$5:$X$82,2),IF((C1105=15),VLOOKUP(L1105,'15 лет'!$U$5:$V$82,2),IF((C1105=16),VLOOKUP(L1105,'16 лет'!$U$5:$V$78,2),IF((C1105=17),VLOOKUP(L1105,'17 лет'!$U$5:$V$78,2),IF(C1105&lt;12,"0")))))))</f>
        <v>0</v>
      </c>
      <c r="N1105" s="27"/>
      <c r="O1105" s="16" t="str">
        <f>IF((C1105=15),VLOOKUP(N1105,'15 лет'!$W$5:$X$115,2),IF((C1105=16),VLOOKUP(N1105,'16 лет'!$W$5:$X$113,2),IF((C1105=17),VLOOKUP(N1105,'17 лет'!$W$5:$X$113,2),IF(C1105&lt;15,"0"))))</f>
        <v>0</v>
      </c>
      <c r="P1105" s="11"/>
      <c r="Q1105" s="16">
        <f>IF((C1105&lt;=7),VLOOKUP(P1105,'7 лет'!$U$5:$V$79,2),IF((C1105=8),VLOOKUP(P1105,'8 лет'!$U$5:$V$79,2),IF((C1105=9),VLOOKUP(P1105,'9 лет'!$U$5:$V$79,2),IF((C1105=10),VLOOKUP(P1105,'10 лет'!$U$5:$V$79,2),IF((C1105=11),VLOOKUP(P1105,'11 лет'!$U$5:$V$79,2),IF((C1105=12),VLOOKUP(P1105,'12 лет'!$Y$5:$Z$79,2),IF((C1105=13),VLOOKUP(P1105,'13 лет'!$Y$5:$Z$79,2),IF((C1105=14),VLOOKUP(P1105,'14 лет'!$Y$5:$Z$79,2),IF((C1105=15),VLOOKUP(P1105,'15 лет'!$Y$5:$Z$79,2),IF((C1105=16),VLOOKUP(P1105,'16 лет'!$Y$5:$Z$79,2),IF((C1105=17),VLOOKUP(P1105,'17 лет'!$Y$5:$Z$79,2))))))))))))</f>
        <v>35</v>
      </c>
      <c r="R1105" s="27"/>
      <c r="S1105" s="16">
        <f>IF((C1105&lt;=7),VLOOKUP(R1105,'7 лет'!$W$5:$X$79,2),IF((C1105=8),VLOOKUP(R1105,'8 лет'!$W$5:$X$79,2),IF((C1105=9),VLOOKUP(R1105,'9 лет'!$W$5:$X$79,2),IF((C1105=10),VLOOKUP(R1105,'10 лет'!$W$5:$X$79,2),IF((C1105=11),VLOOKUP(R1105,'11 лет'!$W$5:$X$79,2),IF((C1105=12),VLOOKUP(R1105,'12 лет'!$AA$5:$AB$79,2),IF((C1105=13),VLOOKUP(R1105,'13 лет'!$AA$5:$AB$79,2),IF((C1105=14),VLOOKUP(R1105,'14 лет'!$AA$5:$AB$79,2),IF((C1105=15),VLOOKUP(R1105,'15 лет'!$AA$5:$AB$79,2),IF((C1105=16),VLOOKUP(R1105,'16 лет'!$AA$5:$AB$79,2),IF((C1105=17),VLOOKUP(R1105,'17 лет'!$AA$5:$AB$79,2))))))))))))</f>
        <v>0</v>
      </c>
      <c r="T1105" s="33">
        <f>SUM(E1105+G1105+I1105+K1105+M1105+O1105+Q1105+S1105)</f>
        <v>35</v>
      </c>
      <c r="U1105" s="4">
        <f>'Личное первенство девушки'!U104</f>
        <v>28</v>
      </c>
      <c r="V1105" s="109"/>
      <c r="W1105" s="99"/>
      <c r="X1105" t="str">
        <f>P1094</f>
        <v>Субъект РФ 31</v>
      </c>
    </row>
    <row r="1106" spans="1:24" ht="18.75">
      <c r="A1106" s="27">
        <v>3</v>
      </c>
      <c r="B1106" s="78"/>
      <c r="C1106" s="27"/>
      <c r="D1106" s="27"/>
      <c r="E1106" s="16">
        <f>IF((C1106&lt;=7),VLOOKUP(D1106,'7 лет'!$M$5:$N$78,2),IF((C1106=8),VLOOKUP(D1106,'8 лет'!$M$5:$N$78,2),IF((C1106=9),VLOOKUP(D1106,'9 лет'!$M$5:$N$78,2),IF((C1106=10),VLOOKUP(D1106,'10 лет'!$M$5:$N$78,2),IF((C1106=11),VLOOKUP(D1106,'11 лет'!$M$5:$N$78,2),IF((C1106=12),VLOOKUP(D1106,'12 лет'!$O$5:$P$78,2),IF((C1106=13),VLOOKUP(D1106,'13 лет'!$O$5:$P$78,2),IF((C1106=14),VLOOKUP(D1106,'14 лет'!$O$5:$P$78,2),IF((C1106=15),VLOOKUP(D1106,'15 лет'!$O$5:$P$78,2),IF((C1106=16),VLOOKUP(D1106,'16 лет'!$O$5:$P$78,2),IF((C1106=17),VLOOKUP(D1106,'17 лет'!$O$5:$P$78,2))))))))))))</f>
        <v>0</v>
      </c>
      <c r="F1106" s="27"/>
      <c r="G1106" s="16">
        <f>IF((C1106&lt;=7),VLOOKUP(F1106,'7 лет'!$O$5:$P$79,2),IF((C1106=8),VLOOKUP(F1106,'8 лет'!$O$5:$P$79,2),IF((C1106=9),VLOOKUP(F1106,'9 лет'!$O$5:$P$79,2),IF((C1106=10),VLOOKUP(F1106,'10 лет'!$O$5:$P$79,2),IF((C1106=11),VLOOKUP(F1106,'11 лет'!$O$5:$P$79,2),IF((C1106=12),VLOOKUP(F1106,'12 лет'!$Q$5:$R$79,2),IF((C1106=13),VLOOKUP(F1106,'13 лет'!$Q$5:$R$79,2),IF((C1106=14),VLOOKUP(F1106,'14 лет'!$Q$5:$R$79,2),IF((C1106=15),VLOOKUP(F1106,'15 лет'!$Q$5:$R$79,2),IF((C1106=16),VLOOKUP(F1106,'16 лет'!$Q$5:$R$79,2),IF((C1106=17),VLOOKUP(F1106,'17 лет'!$Q$5:$R$79,2))))))))))))</f>
        <v>0</v>
      </c>
      <c r="H1106" s="27"/>
      <c r="I1106" s="16">
        <f>IF((C1106&lt;=7),VLOOKUP(H1106,'7 лет'!$Q$5:$R$79,2),IF((C1106=8),VLOOKUP(H1106,'8 лет'!$Q$5:$R$79,2),IF((C1106=9),VLOOKUP(H1106,'9 лет'!$Q$5:$R$79,2),IF((C1106=10),VLOOKUP(H1106,'10 лет'!$Q$5:$R$79,2),IF((C1106=11),VLOOKUP(H1106,'11 лет'!$Q$5:$R$79,2),IF((C1106=12),VLOOKUP(H1106,'12 лет'!$S$5:$T$79,2),IF((C1106=13),VLOOKUP(H1106,'13 лет'!$S$5:$T$79,2),IF((C1106=14),VLOOKUP(H1106,'14 лет'!$S$5:$T$79,2),IF((C1106=15),VLOOKUP(H1106,'15 лет'!$S$5:$T$79,2),IF((C1106=16),VLOOKUP(H1106,'16 лет'!$S$5:$T$79,2),IF((C1106=17),VLOOKUP(H1106,'17 лет'!$S$5:$T$79,2))))))))))))</f>
        <v>0</v>
      </c>
      <c r="J1106" s="27"/>
      <c r="K1106" s="16">
        <f>IF((C1106&lt;=7),VLOOKUP(J1106,'7 лет'!$S$5:$T$79,2),IF((C1106=8),VLOOKUP(J1106,'8 лет'!$S$5:$T$79,2),IF((C1106=9),VLOOKUP(J1106,'9 лет'!$S$5:$T$79,2),IF((C1106=10),VLOOKUP(J1106,'10 лет'!$S$5:$T$79,2),IF((C1106=11),VLOOKUP(J1106,'11 лет'!$S$5:$T$79,2),IF((C1106=12),VLOOKUP(J1106,'12 лет'!$U$5:$V$79,2),IF((C1106=13),VLOOKUP(J1106,'13 лет'!$U$5:$V$79,2),IF((C1106=14),VLOOKUP(J1106,'14 лет'!$U$5:$V$79,2),IF(C1106&gt;=15,"0")))))))))</f>
        <v>0</v>
      </c>
      <c r="L1106" s="27"/>
      <c r="M1106" s="16" t="str">
        <f>IF((C1106=12),VLOOKUP(L1106,'12 лет'!$W$5:$X$85,2),IF((C1106=13),VLOOKUP(L1106,'13 лет'!$W$5:$X$84,2),IF((C1106=14),VLOOKUP(L1106,'14 лет'!$W$5:$X$82,2),IF((C1106=15),VLOOKUP(L1106,'15 лет'!$U$5:$V$82,2),IF((C1106=16),VLOOKUP(L1106,'16 лет'!$U$5:$V$78,2),IF((C1106=17),VLOOKUP(L1106,'17 лет'!$U$5:$V$78,2),IF(C1106&lt;12,"0")))))))</f>
        <v>0</v>
      </c>
      <c r="N1106" s="27"/>
      <c r="O1106" s="16" t="str">
        <f>IF((C1106=15),VLOOKUP(N1106,'15 лет'!$W$5:$X$115,2),IF((C1106=16),VLOOKUP(N1106,'16 лет'!$W$5:$X$113,2),IF((C1106=17),VLOOKUP(N1106,'17 лет'!$W$5:$X$113,2),IF(C1106&lt;15,"0"))))</f>
        <v>0</v>
      </c>
      <c r="P1106" s="11"/>
      <c r="Q1106" s="16">
        <f>IF((C1106&lt;=7),VLOOKUP(P1106,'7 лет'!$U$5:$V$79,2),IF((C1106=8),VLOOKUP(P1106,'8 лет'!$U$5:$V$79,2),IF((C1106=9),VLOOKUP(P1106,'9 лет'!$U$5:$V$79,2),IF((C1106=10),VLOOKUP(P1106,'10 лет'!$U$5:$V$79,2),IF((C1106=11),VLOOKUP(P1106,'11 лет'!$U$5:$V$79,2),IF((C1106=12),VLOOKUP(P1106,'12 лет'!$Y$5:$Z$79,2),IF((C1106=13),VLOOKUP(P1106,'13 лет'!$Y$5:$Z$79,2),IF((C1106=14),VLOOKUP(P1106,'14 лет'!$Y$5:$Z$79,2),IF((C1106=15),VLOOKUP(P1106,'15 лет'!$Y$5:$Z$79,2),IF((C1106=16),VLOOKUP(P1106,'16 лет'!$Y$5:$Z$79,2),IF((C1106=17),VLOOKUP(P1106,'17 лет'!$Y$5:$Z$79,2))))))))))))</f>
        <v>35</v>
      </c>
      <c r="R1106" s="27"/>
      <c r="S1106" s="16">
        <f>IF((C1106&lt;=7),VLOOKUP(R1106,'7 лет'!$W$5:$X$79,2),IF((C1106=8),VLOOKUP(R1106,'8 лет'!$W$5:$X$79,2),IF((C1106=9),VLOOKUP(R1106,'9 лет'!$W$5:$X$79,2),IF((C1106=10),VLOOKUP(R1106,'10 лет'!$W$5:$X$79,2),IF((C1106=11),VLOOKUP(R1106,'11 лет'!$W$5:$X$79,2),IF((C1106=12),VLOOKUP(R1106,'12 лет'!$AA$5:$AB$79,2),IF((C1106=13),VLOOKUP(R1106,'13 лет'!$AA$5:$AB$79,2),IF((C1106=14),VLOOKUP(R1106,'14 лет'!$AA$5:$AB$79,2),IF((C1106=15),VLOOKUP(R1106,'15 лет'!$AA$5:$AB$79,2),IF((C1106=16),VLOOKUP(R1106,'16 лет'!$AA$5:$AB$79,2),IF((C1106=17),VLOOKUP(R1106,'17 лет'!$AA$5:$AB$79,2))))))))))))</f>
        <v>0</v>
      </c>
      <c r="T1106" s="33">
        <f>SUM(E1106+G1106+I1106+K1106+M1106+O1106+Q1106+S1106)</f>
        <v>35</v>
      </c>
      <c r="U1106" s="4">
        <f>'Личное первенство девушки'!U105</f>
        <v>28</v>
      </c>
      <c r="V1106" s="109"/>
      <c r="W1106" s="99"/>
      <c r="X1106" t="str">
        <f>P1094</f>
        <v>Субъект РФ 31</v>
      </c>
    </row>
    <row r="1107" spans="1:24" ht="18.75">
      <c r="A1107" s="111"/>
      <c r="B1107" s="112"/>
      <c r="C1107" s="112"/>
      <c r="D1107" s="112"/>
      <c r="E1107" s="112"/>
      <c r="F1107" s="112"/>
      <c r="G1107" s="112"/>
      <c r="H1107" s="112"/>
      <c r="I1107" s="112"/>
      <c r="J1107" s="112"/>
      <c r="K1107" s="112"/>
      <c r="L1107" s="112"/>
      <c r="M1107" s="112"/>
      <c r="N1107" s="112"/>
      <c r="O1107" s="112"/>
      <c r="P1107" s="115" t="s">
        <v>286</v>
      </c>
      <c r="Q1107" s="115"/>
      <c r="R1107" s="115"/>
      <c r="S1107" s="116"/>
      <c r="T1107" s="113">
        <f ca="1">SUMPRODUCT(LARGE($T$1104:$T$1106,ROW(INDIRECT("T1:T"&amp;Z17))))</f>
        <v>70</v>
      </c>
      <c r="U1107" s="114"/>
      <c r="V1107" s="109"/>
      <c r="W1107" s="99"/>
    </row>
    <row r="1108" spans="1:24" ht="30" customHeight="1">
      <c r="A1108" s="119"/>
      <c r="B1108" s="120"/>
      <c r="C1108" s="120"/>
      <c r="D1108" s="120"/>
      <c r="E1108" s="120"/>
      <c r="F1108" s="120"/>
      <c r="G1108" s="120"/>
      <c r="H1108" s="120"/>
      <c r="I1108" s="120"/>
      <c r="J1108" s="120"/>
      <c r="K1108" s="120"/>
      <c r="L1108" s="120"/>
      <c r="M1108" s="120"/>
      <c r="N1108" s="120"/>
      <c r="O1108" s="120"/>
      <c r="P1108" s="118" t="s">
        <v>287</v>
      </c>
      <c r="Q1108" s="118"/>
      <c r="R1108" s="118"/>
      <c r="S1108" s="118"/>
      <c r="T1108" s="121">
        <f ca="1">SUM(T1102+T1107)</f>
        <v>170</v>
      </c>
      <c r="U1108" s="122"/>
      <c r="V1108" s="110"/>
      <c r="W1108" s="100"/>
    </row>
    <row r="1109" spans="1:24">
      <c r="A1109" s="14"/>
      <c r="B1109" s="14"/>
      <c r="C1109" s="14"/>
      <c r="D1109" s="14"/>
      <c r="E1109" s="14"/>
      <c r="F1109" s="14"/>
      <c r="G1109" s="14"/>
      <c r="H1109" s="14"/>
      <c r="I1109" s="14"/>
      <c r="J1109" s="14"/>
      <c r="K1109" s="14"/>
      <c r="L1109" s="14"/>
      <c r="M1109" s="14"/>
      <c r="N1109" s="14"/>
      <c r="O1109" s="14"/>
      <c r="P1109" s="14"/>
      <c r="Q1109" s="14"/>
      <c r="R1109" s="14"/>
      <c r="S1109" s="14"/>
      <c r="T1109" s="14"/>
    </row>
    <row r="1110" spans="1:24">
      <c r="A1110" s="15"/>
      <c r="C1110" s="15"/>
      <c r="D1110" s="15"/>
      <c r="E1110" s="15"/>
      <c r="F1110" s="15"/>
      <c r="G1110" s="15"/>
      <c r="H1110" s="15"/>
      <c r="I1110" s="15"/>
      <c r="J1110" s="15"/>
      <c r="K1110" s="14"/>
      <c r="L1110" s="14"/>
      <c r="M1110" s="15"/>
      <c r="N1110" s="15"/>
      <c r="O1110" s="15"/>
      <c r="P1110" s="15"/>
      <c r="Q1110" s="15"/>
      <c r="R1110" s="15"/>
      <c r="S1110" s="15"/>
      <c r="T1110" s="15"/>
    </row>
    <row r="1111" spans="1:24">
      <c r="A1111" s="15"/>
      <c r="C1111" s="15"/>
      <c r="D1111" s="15"/>
      <c r="E1111" s="15"/>
      <c r="F1111" s="15"/>
      <c r="G1111" s="15"/>
      <c r="H1111" s="15"/>
      <c r="I1111" s="15"/>
      <c r="J1111" s="15"/>
      <c r="K1111" s="14"/>
      <c r="L1111" s="14"/>
      <c r="M1111" s="15"/>
      <c r="N1111" s="15"/>
      <c r="O1111" s="15"/>
      <c r="P1111" s="15"/>
      <c r="Q1111" s="15"/>
      <c r="R1111" s="15"/>
      <c r="S1111" s="15"/>
      <c r="T1111" s="15"/>
    </row>
    <row r="1112" spans="1:24" ht="16.5">
      <c r="A1112" s="14"/>
      <c r="B1112" s="79" t="s">
        <v>181</v>
      </c>
      <c r="C1112" s="14"/>
      <c r="D1112" s="14"/>
      <c r="E1112" s="14"/>
      <c r="F1112" s="14"/>
      <c r="G1112" s="14"/>
      <c r="H1112" s="14"/>
      <c r="I1112" s="14"/>
      <c r="J1112" s="14"/>
      <c r="K1112" s="14"/>
      <c r="L1112" s="14"/>
      <c r="M1112" s="14"/>
      <c r="N1112" s="14"/>
      <c r="O1112" s="14"/>
      <c r="P1112" s="14"/>
      <c r="Q1112" s="14"/>
      <c r="R1112" s="14"/>
      <c r="S1112" s="14"/>
      <c r="T1112" s="14"/>
    </row>
    <row r="1113" spans="1:24">
      <c r="A1113" s="14"/>
      <c r="B1113" s="15"/>
      <c r="C1113" s="15"/>
      <c r="D1113" s="14"/>
      <c r="E1113" s="14"/>
      <c r="F1113" s="14"/>
      <c r="G1113" s="14"/>
      <c r="H1113" s="14"/>
      <c r="I1113" s="14"/>
      <c r="J1113" s="14"/>
      <c r="K1113" s="14"/>
      <c r="L1113" s="14"/>
      <c r="M1113" s="14"/>
      <c r="N1113" s="14"/>
      <c r="O1113" s="14"/>
      <c r="P1113" s="14"/>
      <c r="Q1113" s="14"/>
      <c r="R1113" s="14"/>
      <c r="S1113" s="14"/>
      <c r="T1113" s="14"/>
    </row>
    <row r="1114" spans="1:24">
      <c r="A1114" s="14"/>
      <c r="B1114" s="14"/>
      <c r="C1114" s="15"/>
      <c r="D1114" s="14"/>
      <c r="E1114" s="14"/>
      <c r="F1114" s="14"/>
      <c r="G1114" s="14"/>
      <c r="H1114" s="14"/>
      <c r="I1114" s="14"/>
      <c r="J1114" s="14"/>
      <c r="K1114" s="14"/>
      <c r="L1114" s="14"/>
      <c r="M1114" s="14"/>
      <c r="N1114" s="14"/>
      <c r="O1114" s="14"/>
      <c r="P1114" s="14"/>
      <c r="Q1114" s="14"/>
      <c r="R1114" s="14"/>
      <c r="S1114" s="14"/>
      <c r="T1114" s="14"/>
    </row>
    <row r="1115" spans="1:24" ht="16.5">
      <c r="A1115" s="14"/>
      <c r="B1115" s="79" t="s">
        <v>182</v>
      </c>
      <c r="C1115" s="15"/>
      <c r="D1115" s="14"/>
      <c r="E1115" s="14"/>
      <c r="F1115" s="14"/>
      <c r="G1115" s="14"/>
      <c r="H1115" s="14"/>
      <c r="I1115" s="14"/>
      <c r="J1115" s="14"/>
      <c r="K1115" s="14"/>
      <c r="L1115" s="14"/>
      <c r="M1115" s="14"/>
      <c r="N1115" s="14"/>
      <c r="O1115" s="14"/>
      <c r="P1115" s="14"/>
      <c r="Q1115" s="14"/>
      <c r="R1115" s="14"/>
      <c r="S1115" s="14"/>
      <c r="T1115" s="14"/>
    </row>
    <row r="1117" spans="1:24" ht="18.75">
      <c r="A1117" s="102" t="s">
        <v>991</v>
      </c>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row>
    <row r="1118" spans="1:24" ht="18.75">
      <c r="A1118" s="102" t="s">
        <v>990</v>
      </c>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row>
    <row r="1120" spans="1:24">
      <c r="A1120" s="103" t="s">
        <v>169</v>
      </c>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row>
    <row r="1121" spans="1:24">
      <c r="A1121" s="43"/>
      <c r="B1121" s="43"/>
      <c r="C1121" s="43"/>
      <c r="D1121" s="43"/>
      <c r="E1121" s="43"/>
      <c r="F1121" s="43"/>
      <c r="G1121" s="43"/>
      <c r="H1121" s="43"/>
      <c r="I1121" s="43"/>
      <c r="J1121" s="43"/>
      <c r="K1121" s="43"/>
      <c r="L1121" s="43"/>
      <c r="M1121" s="43"/>
      <c r="N1121" s="43"/>
      <c r="O1121" s="43"/>
      <c r="P1121" s="43"/>
      <c r="Q1121" s="43"/>
      <c r="R1121" s="43"/>
      <c r="S1121" s="43"/>
      <c r="T1121" s="43"/>
      <c r="U1121" s="43"/>
      <c r="V1121" s="43"/>
      <c r="W1121" s="43"/>
    </row>
    <row r="1122" spans="1:24" ht="18.75">
      <c r="A1122" s="104" t="s">
        <v>1005</v>
      </c>
      <c r="B1122" s="104"/>
      <c r="C1122" s="104"/>
      <c r="D1122" s="104"/>
      <c r="E1122" s="104"/>
      <c r="F1122" s="104"/>
      <c r="G1122" s="104"/>
      <c r="H1122" s="104"/>
      <c r="I1122" s="104"/>
      <c r="J1122" s="104"/>
      <c r="K1122" s="104"/>
      <c r="L1122" s="104"/>
      <c r="M1122" s="104"/>
      <c r="N1122" s="104"/>
      <c r="O1122" s="104"/>
      <c r="P1122" s="104"/>
      <c r="Q1122" s="104"/>
      <c r="R1122" s="104"/>
      <c r="S1122" s="104"/>
      <c r="T1122" s="104"/>
      <c r="U1122" s="104"/>
      <c r="V1122" s="104"/>
      <c r="W1122" s="104"/>
    </row>
    <row r="1123" spans="1:24" ht="18.75">
      <c r="A1123" s="104" t="s">
        <v>989</v>
      </c>
      <c r="B1123" s="104"/>
      <c r="C1123" s="104"/>
      <c r="D1123" s="104"/>
      <c r="E1123" s="104"/>
      <c r="F1123" s="104"/>
      <c r="G1123" s="104"/>
      <c r="H1123" s="104"/>
      <c r="I1123" s="104"/>
      <c r="J1123" s="104"/>
      <c r="K1123" s="104"/>
      <c r="L1123" s="104"/>
      <c r="M1123" s="104"/>
      <c r="N1123" s="104"/>
      <c r="O1123" s="104"/>
      <c r="P1123" s="104"/>
      <c r="Q1123" s="104"/>
      <c r="R1123" s="104"/>
      <c r="S1123" s="104"/>
      <c r="T1123" s="104"/>
      <c r="U1123" s="104"/>
      <c r="V1123" s="104"/>
      <c r="W1123" s="104"/>
    </row>
    <row r="1124" spans="1:24" ht="18.75">
      <c r="A1124" s="105" t="s">
        <v>1058</v>
      </c>
      <c r="B1124" s="105"/>
      <c r="C1124" s="105"/>
      <c r="D1124" s="105"/>
      <c r="E1124" s="105"/>
      <c r="F1124" s="105"/>
      <c r="G1124" s="105"/>
      <c r="H1124" s="105"/>
      <c r="I1124" s="105"/>
      <c r="J1124" s="105"/>
      <c r="K1124" s="105"/>
      <c r="L1124" s="105"/>
      <c r="M1124" s="105"/>
      <c r="N1124" s="105"/>
      <c r="O1124" s="105"/>
      <c r="P1124" s="105"/>
      <c r="Q1124" s="105"/>
      <c r="R1124" s="105"/>
      <c r="S1124" s="105"/>
      <c r="T1124" s="105"/>
      <c r="U1124" s="105"/>
      <c r="V1124" s="105"/>
      <c r="W1124" s="105"/>
    </row>
    <row r="1125" spans="1:24" ht="18.75">
      <c r="A1125" s="50"/>
      <c r="B1125" s="50"/>
      <c r="C1125" s="50"/>
      <c r="D1125" s="50"/>
      <c r="E1125" s="50"/>
      <c r="F1125" s="50"/>
      <c r="G1125" s="50"/>
      <c r="H1125" s="50"/>
      <c r="I1125" s="50"/>
      <c r="J1125" s="50"/>
      <c r="K1125" s="50"/>
      <c r="L1125" s="50"/>
      <c r="M1125" s="50"/>
      <c r="N1125" s="50"/>
      <c r="O1125" s="50"/>
      <c r="P1125" s="50"/>
      <c r="Q1125" s="50"/>
      <c r="R1125" s="50"/>
      <c r="S1125" s="50"/>
      <c r="T1125" s="50"/>
      <c r="U1125" s="50"/>
      <c r="V1125" s="50"/>
    </row>
    <row r="1126" spans="1:24">
      <c r="A1126" s="10"/>
      <c r="B1126" s="10"/>
      <c r="C1126" s="10"/>
      <c r="D1126" s="10"/>
      <c r="E1126" s="10"/>
      <c r="F1126" s="10"/>
      <c r="G1126" s="10"/>
      <c r="H1126" s="10"/>
      <c r="I1126" s="10"/>
      <c r="J1126" s="10"/>
      <c r="K1126" s="10"/>
      <c r="L1126" s="10"/>
      <c r="M1126" s="10"/>
      <c r="N1126" s="10"/>
      <c r="O1126" s="10"/>
      <c r="P1126" s="10"/>
      <c r="Q1126" s="10"/>
      <c r="R1126" s="10"/>
      <c r="S1126" s="10"/>
      <c r="T1126" s="10"/>
    </row>
    <row r="1127" spans="1:24" ht="18.75">
      <c r="A1127" s="106" t="s">
        <v>992</v>
      </c>
      <c r="B1127" s="106"/>
      <c r="C1127" s="47"/>
      <c r="D1127" s="47"/>
      <c r="E1127" s="47"/>
      <c r="F1127" s="47"/>
      <c r="G1127" s="47"/>
      <c r="H1127" s="47"/>
      <c r="I1127" s="47"/>
      <c r="J1127" s="47"/>
      <c r="K1127" s="47"/>
      <c r="L1127" s="47"/>
      <c r="M1127" s="47"/>
      <c r="N1127" s="47"/>
      <c r="O1127" s="47"/>
      <c r="P1127" s="47"/>
      <c r="Q1127" s="47"/>
      <c r="R1127" s="47"/>
      <c r="S1127" s="47"/>
      <c r="T1127" s="47"/>
    </row>
    <row r="1128" spans="1:24" ht="18.75">
      <c r="A1128" s="106" t="s">
        <v>993</v>
      </c>
      <c r="B1128" s="106"/>
      <c r="C1128" s="42"/>
      <c r="D1128" s="42"/>
      <c r="E1128" s="42"/>
      <c r="F1128" s="42"/>
      <c r="G1128" s="42"/>
      <c r="H1128" s="42"/>
      <c r="I1128" s="42"/>
      <c r="J1128" s="42"/>
      <c r="K1128" s="42"/>
      <c r="L1128" s="42"/>
      <c r="M1128" s="42"/>
      <c r="N1128" s="42"/>
      <c r="O1128" s="42"/>
      <c r="P1128" s="42"/>
      <c r="Q1128" s="42"/>
      <c r="R1128" s="42"/>
      <c r="S1128" s="42"/>
      <c r="T1128" s="42"/>
    </row>
    <row r="1129" spans="1:24" ht="18.75">
      <c r="A1129" s="106"/>
      <c r="B1129" s="106"/>
      <c r="D1129" s="47"/>
      <c r="E1129" s="47"/>
      <c r="F1129" s="47"/>
      <c r="G1129" s="47"/>
      <c r="H1129" s="47"/>
      <c r="I1129" s="47"/>
      <c r="J1129" s="47"/>
      <c r="K1129" s="47"/>
      <c r="L1129" s="47"/>
      <c r="M1129" s="47"/>
      <c r="N1129" s="47"/>
      <c r="O1129" s="47"/>
      <c r="P1129" s="47"/>
      <c r="Q1129" s="47"/>
      <c r="R1129" s="47"/>
      <c r="S1129" s="47"/>
      <c r="T1129" s="47"/>
    </row>
    <row r="1130" spans="1:24" ht="18.75">
      <c r="A1130" s="107" t="s">
        <v>212</v>
      </c>
      <c r="B1130" s="107"/>
      <c r="C1130" s="107"/>
      <c r="D1130" s="107"/>
      <c r="E1130" s="107"/>
      <c r="F1130" s="107"/>
      <c r="G1130" s="107"/>
      <c r="H1130" s="107"/>
      <c r="I1130" s="107"/>
      <c r="J1130" s="107"/>
      <c r="K1130" s="107"/>
      <c r="L1130" s="107"/>
      <c r="M1130" s="107"/>
      <c r="N1130" s="107"/>
      <c r="O1130" s="107"/>
      <c r="P1130" s="129" t="s">
        <v>316</v>
      </c>
      <c r="Q1130" s="129"/>
      <c r="R1130" s="129"/>
      <c r="S1130" s="129"/>
      <c r="T1130" s="129"/>
      <c r="U1130" s="129"/>
      <c r="V1130" s="129"/>
    </row>
    <row r="1131" spans="1:24">
      <c r="A1131" s="28"/>
      <c r="B1131" s="28"/>
      <c r="C1131" s="28"/>
      <c r="D1131" s="28"/>
      <c r="E1131" s="28"/>
      <c r="F1131" s="28"/>
      <c r="G1131" s="28"/>
      <c r="H1131" s="28"/>
      <c r="I1131" s="28"/>
      <c r="J1131" s="28"/>
      <c r="K1131" s="28"/>
      <c r="L1131" s="28"/>
      <c r="M1131" s="28"/>
      <c r="N1131" s="28"/>
      <c r="O1131" s="28"/>
      <c r="P1131" s="28"/>
      <c r="Q1131" s="28"/>
      <c r="R1131" s="28"/>
      <c r="S1131" s="28"/>
      <c r="T1131" s="28"/>
    </row>
    <row r="1132" spans="1:24" ht="24.75" customHeight="1">
      <c r="A1132" s="117" t="s">
        <v>170</v>
      </c>
      <c r="B1132" s="117"/>
      <c r="C1132" s="117"/>
      <c r="D1132" s="117"/>
      <c r="E1132" s="117"/>
      <c r="F1132" s="117"/>
      <c r="G1132" s="117"/>
      <c r="H1132" s="117"/>
      <c r="I1132" s="117"/>
      <c r="J1132" s="117"/>
      <c r="K1132" s="117"/>
      <c r="L1132" s="117"/>
      <c r="M1132" s="117"/>
      <c r="N1132" s="117"/>
      <c r="O1132" s="117"/>
      <c r="P1132" s="117"/>
      <c r="Q1132" s="117"/>
      <c r="R1132" s="117"/>
      <c r="S1132" s="117"/>
      <c r="T1132" s="126" t="s">
        <v>178</v>
      </c>
      <c r="U1132" s="101" t="s">
        <v>284</v>
      </c>
      <c r="V1132" s="101" t="s">
        <v>288</v>
      </c>
      <c r="W1132" s="101" t="s">
        <v>1006</v>
      </c>
    </row>
    <row r="1133" spans="1:24" ht="66.75" customHeight="1">
      <c r="A1133" s="101" t="s">
        <v>171</v>
      </c>
      <c r="B1133" s="117" t="s">
        <v>172</v>
      </c>
      <c r="C1133" s="101" t="s">
        <v>173</v>
      </c>
      <c r="D1133" s="101" t="s">
        <v>174</v>
      </c>
      <c r="E1133" s="101"/>
      <c r="F1133" s="101" t="s">
        <v>175</v>
      </c>
      <c r="G1133" s="101"/>
      <c r="H1133" s="101" t="s">
        <v>176</v>
      </c>
      <c r="I1133" s="101"/>
      <c r="J1133" s="101" t="s">
        <v>994</v>
      </c>
      <c r="K1133" s="101"/>
      <c r="L1133" s="175" t="s">
        <v>995</v>
      </c>
      <c r="M1133" s="176"/>
      <c r="N1133" s="175" t="s">
        <v>996</v>
      </c>
      <c r="O1133" s="176"/>
      <c r="P1133" s="101" t="s">
        <v>7</v>
      </c>
      <c r="Q1133" s="101"/>
      <c r="R1133" s="101" t="s">
        <v>177</v>
      </c>
      <c r="S1133" s="101"/>
      <c r="T1133" s="127"/>
      <c r="U1133" s="101"/>
      <c r="V1133" s="101"/>
      <c r="W1133" s="101"/>
    </row>
    <row r="1134" spans="1:24" ht="16.5">
      <c r="A1134" s="101"/>
      <c r="B1134" s="117"/>
      <c r="C1134" s="101"/>
      <c r="D1134" s="49" t="s">
        <v>179</v>
      </c>
      <c r="E1134" s="51" t="s">
        <v>3</v>
      </c>
      <c r="F1134" s="49" t="s">
        <v>179</v>
      </c>
      <c r="G1134" s="51" t="s">
        <v>3</v>
      </c>
      <c r="H1134" s="49" t="s">
        <v>179</v>
      </c>
      <c r="I1134" s="51" t="s">
        <v>3</v>
      </c>
      <c r="J1134" s="49" t="s">
        <v>179</v>
      </c>
      <c r="K1134" s="51" t="s">
        <v>3</v>
      </c>
      <c r="L1134" s="49" t="s">
        <v>179</v>
      </c>
      <c r="M1134" s="51" t="s">
        <v>3</v>
      </c>
      <c r="N1134" s="49" t="s">
        <v>179</v>
      </c>
      <c r="O1134" s="51" t="s">
        <v>3</v>
      </c>
      <c r="P1134" s="49" t="s">
        <v>179</v>
      </c>
      <c r="Q1134" s="51" t="s">
        <v>3</v>
      </c>
      <c r="R1134" s="49" t="s">
        <v>179</v>
      </c>
      <c r="S1134" s="51" t="s">
        <v>3</v>
      </c>
      <c r="T1134" s="128"/>
      <c r="U1134" s="101"/>
      <c r="V1134" s="101"/>
      <c r="W1134" s="101"/>
    </row>
    <row r="1135" spans="1:24" ht="18.75">
      <c r="A1135" s="27">
        <v>1</v>
      </c>
      <c r="B1135" s="77"/>
      <c r="C1135" s="27"/>
      <c r="D1135" s="27"/>
      <c r="E1135" s="16">
        <f>IF((C1135&lt;=7),VLOOKUP(D1135,'7 лет'!$A$5:$B$78,2),IF((C1135=8),VLOOKUP(D1135,'8 лет'!$A$5:$B$78,2),IF((C1135=9),VLOOKUP(D1135,'9 лет'!$A$5:$B$78,2),IF((C1135=10),VLOOKUP(D1135,'10 лет'!$A$5:$B$78,2),IF((C1135=11),VLOOKUP(D1135,'11 лет'!$A$5:$B$78,2),IF((C1135=12),VLOOKUP(D1135,'12 лет'!$A$5:$B$78,2),IF((C1135=13),VLOOKUP(D1135,'13 лет'!$A$5:$B$78,2),IF((C1135=14),VLOOKUP(D1135,'14 лет'!$A$5:$B$78,2),IF((C1135=15),VLOOKUP(D1135,'15 лет'!$A$5:$B$78,2),IF((C1135=16),VLOOKUP(D1135,'16 лет'!$A$5:$B$78,2),IF((C1135=17),VLOOKUP(D1135,'17 лет'!$A$5:$B$78,2))))))))))))</f>
        <v>0</v>
      </c>
      <c r="F1135" s="27"/>
      <c r="G1135" s="16">
        <f>IF((C1135&lt;=7),VLOOKUP(F1135,'7 лет'!$C$5:$D$79,2),IF((C1135=8),VLOOKUP(F1135,'8 лет'!$C$5:$D$79,2),IF((C1135=9),VLOOKUP(F1135,'9 лет'!$C$5:$D$79,2),IF((C1135=10),VLOOKUP(F1135,'10 лет'!$C$5:$D$79,2),IF((C1135=11),VLOOKUP(F1135,'11 лет'!$C$5:$D$79,2),IF((C1135=12),VLOOKUP(F1135,'12 лет'!$C$5:$D$79,2),IF((C1135=13),VLOOKUP(F1135,'13 лет'!$C$5:$D$79,2),IF((C1135=14),VLOOKUP(F1135,'14 лет'!$C$5:$D$79,2),IF((C1135=15),VLOOKUP(F1135,'15 лет'!$C$5:$D$79,2),IF((C1135=16),VLOOKUP(F1135,'16 лет'!$C$5:$D$79,2),IF((C1135=17),VLOOKUP(F1135,'17 лет'!$C$5:$D$79,2))))))))))))</f>
        <v>0</v>
      </c>
      <c r="H1135" s="27"/>
      <c r="I1135" s="16">
        <f>IF((C1135&lt;=7),VLOOKUP(H1135,'7 лет'!$E$5:$F$79,2),IF((C1135=8),VLOOKUP(H1135,'8 лет'!$E$5:$F$79,2),IF((C1135=9),VLOOKUP(H1135,'9 лет'!$E$5:$F$79,2),IF((C1135=10),VLOOKUP(H1135,'10 лет'!$E$5:$F$79,2),IF((C1135=11),VLOOKUP(H1135,'11 лет'!$E$5:$F$79,2),IF((C1135=12),VLOOKUP(H1135,'12 лет'!$E$5:$F$79,2),IF((C1135=13),VLOOKUP(H1135,'13 лет'!$E$5:$F$79,2),IF((C1135=14),VLOOKUP(H1135,'14 лет'!$E$5:$F$79,2),IF((C1135=15),VLOOKUP(H1135,'15 лет'!$E$5:$F$79,2),IF((C1135=16),VLOOKUP(H1135,'16 лет'!$E$5:$F$79,2),IF((C1135=17),VLOOKUP(H1135,'17 лет'!$E$5:$F$79,2))))))))))))</f>
        <v>0</v>
      </c>
      <c r="J1135" s="27"/>
      <c r="K1135" s="16">
        <f>IF((C1135&lt;=7),VLOOKUP(J1135,'7 лет'!$G$5:$H$79,2),IF((C1135=8),VLOOKUP(J1135,'8 лет'!$G$5:$H$79,2),IF((C1135=9),VLOOKUP(J1135,'9 лет'!$G$5:$H$79,2),IF((C1135=10),VLOOKUP(J1135,'10 лет'!$G$5:$H$79,2),IF((C1135=11),VLOOKUP(J1135,'11 лет'!$G$5:$H$79,2),IF((C1135=12),VLOOKUP(J1135,'12 лет'!$G$5:$H$79,2),IF((C1135=13),VLOOKUP(J1135,'13 лет'!$G$5:$H$79,2),IF((C1135=14),VLOOKUP(J1135,'14 лет'!$G$5:$H$79,2),IF(C1135&gt;=15,"0")))))))))</f>
        <v>0</v>
      </c>
      <c r="L1135" s="27"/>
      <c r="M1135" s="16" t="str">
        <f>IF((C1135=12),VLOOKUP(L1135,'12 лет'!$I$5:$J$81,2),IF((C1135=13),VLOOKUP(L1135,'13 лет'!$I$5:$J$81,2),IF((C1135=14),VLOOKUP(L1135,'14 лет'!$I$5:$J$80,2),IF((C1135=15),VLOOKUP(L1135,'15 лет'!$G$5:$H$82,2),IF((C1135=16),VLOOKUP(L1135,'16 лет'!$G$5:$H$81,2),IF((C1135=17),VLOOKUP(L1135,'17 лет'!$G$5:$H$81,2),IF(C1135&lt;12,"0")))))))</f>
        <v>0</v>
      </c>
      <c r="N1135" s="27"/>
      <c r="O1135" s="16" t="str">
        <f>IF((C1135=15),VLOOKUP(N1135,'15 лет'!$I$5:$J$100,2),IF((C1135=16),VLOOKUP(N1135,'16 лет'!$I$5:$J$94,2),IF((C1135=17),VLOOKUP(N1135,'17 лет'!$I$5:$J$97,2),IF(C1135&lt;15,"0"))))</f>
        <v>0</v>
      </c>
      <c r="P1135" s="11"/>
      <c r="Q1135" s="16">
        <f>IF((C1135&lt;=7),VLOOKUP(P1135,'7 лет'!$I$5:$J$79,2),IF((C1135=8),VLOOKUP(P1135,'8 лет'!$I$5:$J$79,2),IF((C1135=9),VLOOKUP(P1135,'9 лет'!$I$5:$J$79,2),IF((C1135=10),VLOOKUP(P1135,'10 лет'!$I$5:$J$79,2),IF((C1135=11),VLOOKUP(P1135,'11 лет'!$I$5:$J$79,2),IF((C1135=12),VLOOKUP(P1135,'12 лет'!$K$5:$L$79,2),IF((C1135=13),VLOOKUP(P1135,'13 лет'!$K$5:$L$79,2),IF((C1135=14),VLOOKUP(P1135,'14 лет'!$K$5:$L$79,2),IF((C1135=15),VLOOKUP(P1135,'15 лет'!$K$5:$L$79,2),IF((C1135=16),VLOOKUP(P1135,'16 лет'!$K$5:$L$79,2),IF((C1135=17),VLOOKUP(P1135,'17 лет'!$K$5:$L$79,2),)))))))))))</f>
        <v>50</v>
      </c>
      <c r="R1135" s="27"/>
      <c r="S1135" s="16">
        <f>IF((C1135&lt;=7),VLOOKUP(R1135,'7 лет'!$K$5:$L$79,2),IF((C1135=8),VLOOKUP(R1135,'8 лет'!$K$5:$L$79,2),IF((C1135=9),VLOOKUP(R1135,'9 лет'!$K$5:$L$79,2),IF((C1135=10),VLOOKUP(R1135,'10 лет'!$K$5:$L$79,2),IF((C1135=11),VLOOKUP(R1135,'11 лет'!$K$5:$L$79,2),IF((C1135=12),VLOOKUP(R1135,'12 лет'!$M$5:$N$79,2),IF((C1135=13),VLOOKUP(R1135,'13 лет'!$M$5:$N$79,2),IF((C1135=14),VLOOKUP(R1135,'14 лет'!$M$5:$N$79,2),IF((C1135=15),VLOOKUP(R1135,'15 лет'!$M$5:$N$79,2),IF((C1135=16),VLOOKUP(R1135,'16 лет'!$M$5:$N$79,2),IF((C1135=17),VLOOKUP(R1135,'17 лет'!$M$5:$N$79,2))))))))))))</f>
        <v>0</v>
      </c>
      <c r="T1135" s="32">
        <f>SUM(E1135+G1135+I1135+K1135+M1135+O1135+Q1135+S1135)</f>
        <v>50</v>
      </c>
      <c r="U1135" s="4">
        <f>'Личное первенство юноши'!U106</f>
        <v>28</v>
      </c>
      <c r="V1135" s="108">
        <f ca="1">'Командный зачет'!G41</f>
        <v>10</v>
      </c>
      <c r="W1135" s="98">
        <f ca="1">SUM(V1135*2)</f>
        <v>20</v>
      </c>
      <c r="X1135" t="str">
        <f>P1130</f>
        <v>Субъект РФ 32</v>
      </c>
    </row>
    <row r="1136" spans="1:24" ht="18.75">
      <c r="A1136" s="27">
        <v>2</v>
      </c>
      <c r="B1136" s="77"/>
      <c r="C1136" s="27"/>
      <c r="D1136" s="27"/>
      <c r="E1136" s="16">
        <f>IF((C1136&lt;=7),VLOOKUP(D1136,'7 лет'!$A$5:$B$78,2),IF((C1136=8),VLOOKUP(D1136,'8 лет'!$A$5:$B$78,2),IF((C1136=9),VLOOKUP(D1136,'9 лет'!$A$5:$B$78,2),IF((C1136=10),VLOOKUP(D1136,'10 лет'!$A$5:$B$78,2),IF((C1136=11),VLOOKUP(D1136,'11 лет'!$A$5:$B$78,2),IF((C1136=12),VLOOKUP(D1136,'12 лет'!$A$5:$B$78,2),IF((C1136=13),VLOOKUP(D1136,'13 лет'!$A$5:$B$78,2),IF((C1136=14),VLOOKUP(D1136,'14 лет'!$A$5:$B$78,2),IF((C1136=15),VLOOKUP(D1136,'15 лет'!$A$5:$B$78,2),IF((C1136=16),VLOOKUP(D1136,'16 лет'!$A$5:$B$78,2),IF((C1136=17),VLOOKUP(D1136,'17 лет'!$A$5:$B$78,2))))))))))))</f>
        <v>0</v>
      </c>
      <c r="F1136" s="27"/>
      <c r="G1136" s="16">
        <f>IF((C1136&lt;=7),VLOOKUP(F1136,'7 лет'!$C$5:$D$79,2),IF((C1136=8),VLOOKUP(F1136,'8 лет'!$C$5:$D$79,2),IF((C1136=9),VLOOKUP(F1136,'9 лет'!$C$5:$D$79,2),IF((C1136=10),VLOOKUP(F1136,'10 лет'!$C$5:$D$79,2),IF((C1136=11),VLOOKUP(F1136,'11 лет'!$C$5:$D$79,2),IF((C1136=12),VLOOKUP(F1136,'12 лет'!$C$5:$D$79,2),IF((C1136=13),VLOOKUP(F1136,'13 лет'!$C$5:$D$79,2),IF((C1136=14),VLOOKUP(F1136,'14 лет'!$C$5:$D$79,2),IF((C1136=15),VLOOKUP(F1136,'15 лет'!$C$5:$D$79,2),IF((C1136=16),VLOOKUP(F1136,'16 лет'!$C$5:$D$79,2),IF((C1136=17),VLOOKUP(F1136,'17 лет'!$C$5:$D$79,2))))))))))))</f>
        <v>0</v>
      </c>
      <c r="H1136" s="27"/>
      <c r="I1136" s="16">
        <f>IF((C1136&lt;=7),VLOOKUP(H1136,'7 лет'!$E$5:$F$79,2),IF((C1136=8),VLOOKUP(H1136,'8 лет'!$E$5:$F$79,2),IF((C1136=9),VLOOKUP(H1136,'9 лет'!$E$5:$F$79,2),IF((C1136=10),VLOOKUP(H1136,'10 лет'!$E$5:$F$79,2),IF((C1136=11),VLOOKUP(H1136,'11 лет'!$E$5:$F$79,2),IF((C1136=12),VLOOKUP(H1136,'12 лет'!$E$5:$F$79,2),IF((C1136=13),VLOOKUP(H1136,'13 лет'!$E$5:$F$79,2),IF((C1136=14),VLOOKUP(H1136,'14 лет'!$E$5:$F$79,2),IF((C1136=15),VLOOKUP(H1136,'15 лет'!$E$5:$F$79,2),IF((C1136=16),VLOOKUP(H1136,'16 лет'!$E$5:$F$79,2),IF((C1136=17),VLOOKUP(H1136,'17 лет'!$E$5:$F$79,2))))))))))))</f>
        <v>0</v>
      </c>
      <c r="J1136" s="27"/>
      <c r="K1136" s="16">
        <f>IF((C1136&lt;=7),VLOOKUP(J1136,'7 лет'!$G$5:$H$79,2),IF((C1136=8),VLOOKUP(J1136,'8 лет'!$G$5:$H$79,2),IF((C1136=9),VLOOKUP(J1136,'9 лет'!$G$5:$H$79,2),IF((C1136=10),VLOOKUP(J1136,'10 лет'!$G$5:$H$79,2),IF((C1136=11),VLOOKUP(J1136,'11 лет'!$G$5:$H$79,2),IF((C1136=12),VLOOKUP(J1136,'12 лет'!$G$5:$H$79,2),IF((C1136=13),VLOOKUP(J1136,'13 лет'!$G$5:$H$79,2),IF((C1136=14),VLOOKUP(J1136,'14 лет'!$G$5:$H$79,2),IF(C1136&gt;=15,"0")))))))))</f>
        <v>0</v>
      </c>
      <c r="L1136" s="27"/>
      <c r="M1136" s="16" t="str">
        <f>IF((C1136=12),VLOOKUP(L1136,'12 лет'!$I$5:$J$81,2),IF((C1136=13),VLOOKUP(L1136,'13 лет'!$I$5:$J$81,2),IF((C1136=14),VLOOKUP(L1136,'14 лет'!$I$5:$J$80,2),IF((C1136=15),VLOOKUP(L1136,'15 лет'!$G$5:$H$82,2),IF((C1136=16),VLOOKUP(L1136,'16 лет'!$G$5:$H$81,2),IF((C1136=17),VLOOKUP(L1136,'17 лет'!$G$5:$H$81,2),IF(C1136&lt;12,"0")))))))</f>
        <v>0</v>
      </c>
      <c r="N1136" s="27"/>
      <c r="O1136" s="16" t="str">
        <f>IF((C1136=15),VLOOKUP(N1136,'15 лет'!$I$5:$J$100,2),IF((C1136=16),VLOOKUP(N1136,'16 лет'!$I$5:$J$94,2),IF((C1136=17),VLOOKUP(N1136,'17 лет'!$I$5:$J$97,2),IF(C1136&lt;15,"0"))))</f>
        <v>0</v>
      </c>
      <c r="P1136" s="11"/>
      <c r="Q1136" s="16">
        <f>IF((C1136&lt;=7),VLOOKUP(P1136,'7 лет'!$I$5:$J$79,2),IF((C1136=8),VLOOKUP(P1136,'8 лет'!$I$5:$J$79,2),IF((C1136=9),VLOOKUP(P1136,'9 лет'!$I$5:$J$79,2),IF((C1136=10),VLOOKUP(P1136,'10 лет'!$I$5:$J$79,2),IF((C1136=11),VLOOKUP(P1136,'11 лет'!$I$5:$J$79,2),IF((C1136=12),VLOOKUP(P1136,'12 лет'!$K$5:$L$79,2),IF((C1136=13),VLOOKUP(P1136,'13 лет'!$K$5:$L$79,2),IF((C1136=14),VLOOKUP(P1136,'14 лет'!$K$5:$L$79,2),IF((C1136=15),VLOOKUP(P1136,'15 лет'!$K$5:$L$79,2),IF((C1136=16),VLOOKUP(P1136,'16 лет'!$K$5:$L$79,2),IF((C1136=17),VLOOKUP(P1136,'17 лет'!$K$5:$L$79,2),)))))))))))</f>
        <v>50</v>
      </c>
      <c r="R1136" s="27"/>
      <c r="S1136" s="16">
        <f>IF((C1136&lt;=7),VLOOKUP(R1136,'7 лет'!$K$5:$L$79,2),IF((C1136=8),VLOOKUP(R1136,'8 лет'!$K$5:$L$79,2),IF((C1136=9),VLOOKUP(R1136,'9 лет'!$K$5:$L$79,2),IF((C1136=10),VLOOKUP(R1136,'10 лет'!$K$5:$L$79,2),IF((C1136=11),VLOOKUP(R1136,'11 лет'!$K$5:$L$79,2),IF((C1136=12),VLOOKUP(R1136,'12 лет'!$M$5:$N$79,2),IF((C1136=13),VLOOKUP(R1136,'13 лет'!$M$5:$N$79,2),IF((C1136=14),VLOOKUP(R1136,'14 лет'!$M$5:$N$79,2),IF((C1136=15),VLOOKUP(R1136,'15 лет'!$M$5:$N$79,2),IF((C1136=16),VLOOKUP(R1136,'16 лет'!$M$5:$N$79,2),IF((C1136=17),VLOOKUP(R1136,'17 лет'!$M$5:$N$79,2))))))))))))</f>
        <v>0</v>
      </c>
      <c r="T1136" s="32">
        <f>SUM(E1136+G1136+I1136+K1136+M1136+O1136+Q1136+S1136)</f>
        <v>50</v>
      </c>
      <c r="U1136" s="4">
        <f>'Личное первенство юноши'!U107</f>
        <v>28</v>
      </c>
      <c r="V1136" s="109"/>
      <c r="W1136" s="99"/>
      <c r="X1136" t="str">
        <f>P1130</f>
        <v>Субъект РФ 32</v>
      </c>
    </row>
    <row r="1137" spans="1:24" ht="18.75">
      <c r="A1137" s="27">
        <v>3</v>
      </c>
      <c r="B1137" s="77"/>
      <c r="C1137" s="27"/>
      <c r="D1137" s="27"/>
      <c r="E1137" s="16">
        <f>IF((C1137&lt;=7),VLOOKUP(D1137,'7 лет'!$A$5:$B$78,2),IF((C1137=8),VLOOKUP(D1137,'8 лет'!$A$5:$B$78,2),IF((C1137=9),VLOOKUP(D1137,'9 лет'!$A$5:$B$78,2),IF((C1137=10),VLOOKUP(D1137,'10 лет'!$A$5:$B$78,2),IF((C1137=11),VLOOKUP(D1137,'11 лет'!$A$5:$B$78,2),IF((C1137=12),VLOOKUP(D1137,'12 лет'!$A$5:$B$78,2),IF((C1137=13),VLOOKUP(D1137,'13 лет'!$A$5:$B$78,2),IF((C1137=14),VLOOKUP(D1137,'14 лет'!$A$5:$B$78,2),IF((C1137=15),VLOOKUP(D1137,'15 лет'!$A$5:$B$78,2),IF((C1137=16),VLOOKUP(D1137,'16 лет'!$A$5:$B$78,2),IF((C1137=17),VLOOKUP(D1137,'17 лет'!$A$5:$B$78,2))))))))))))</f>
        <v>0</v>
      </c>
      <c r="F1137" s="27"/>
      <c r="G1137" s="16">
        <f>IF((C1137&lt;=7),VLOOKUP(F1137,'7 лет'!$C$5:$D$79,2),IF((C1137=8),VLOOKUP(F1137,'8 лет'!$C$5:$D$79,2),IF((C1137=9),VLOOKUP(F1137,'9 лет'!$C$5:$D$79,2),IF((C1137=10),VLOOKUP(F1137,'10 лет'!$C$5:$D$79,2),IF((C1137=11),VLOOKUP(F1137,'11 лет'!$C$5:$D$79,2),IF((C1137=12),VLOOKUP(F1137,'12 лет'!$C$5:$D$79,2),IF((C1137=13),VLOOKUP(F1137,'13 лет'!$C$5:$D$79,2),IF((C1137=14),VLOOKUP(F1137,'14 лет'!$C$5:$D$79,2),IF((C1137=15),VLOOKUP(F1137,'15 лет'!$C$5:$D$79,2),IF((C1137=16),VLOOKUP(F1137,'16 лет'!$C$5:$D$79,2),IF((C1137=17),VLOOKUP(F1137,'17 лет'!$C$5:$D$79,2))))))))))))</f>
        <v>0</v>
      </c>
      <c r="H1137" s="27"/>
      <c r="I1137" s="16">
        <f>IF((C1137&lt;=7),VLOOKUP(H1137,'7 лет'!$E$5:$F$79,2),IF((C1137=8),VLOOKUP(H1137,'8 лет'!$E$5:$F$79,2),IF((C1137=9),VLOOKUP(H1137,'9 лет'!$E$5:$F$79,2),IF((C1137=10),VLOOKUP(H1137,'10 лет'!$E$5:$F$79,2),IF((C1137=11),VLOOKUP(H1137,'11 лет'!$E$5:$F$79,2),IF((C1137=12),VLOOKUP(H1137,'12 лет'!$E$5:$F$79,2),IF((C1137=13),VLOOKUP(H1137,'13 лет'!$E$5:$F$79,2),IF((C1137=14),VLOOKUP(H1137,'14 лет'!$E$5:$F$79,2),IF((C1137=15),VLOOKUP(H1137,'15 лет'!$E$5:$F$79,2),IF((C1137=16),VLOOKUP(H1137,'16 лет'!$E$5:$F$79,2),IF((C1137=17),VLOOKUP(H1137,'17 лет'!$E$5:$F$79,2))))))))))))</f>
        <v>0</v>
      </c>
      <c r="J1137" s="27"/>
      <c r="K1137" s="16">
        <f>IF((C1137&lt;=7),VLOOKUP(J1137,'7 лет'!$G$5:$H$79,2),IF((C1137=8),VLOOKUP(J1137,'8 лет'!$G$5:$H$79,2),IF((C1137=9),VLOOKUP(J1137,'9 лет'!$G$5:$H$79,2),IF((C1137=10),VLOOKUP(J1137,'10 лет'!$G$5:$H$79,2),IF((C1137=11),VLOOKUP(J1137,'11 лет'!$G$5:$H$79,2),IF((C1137=12),VLOOKUP(J1137,'12 лет'!$G$5:$H$79,2),IF((C1137=13),VLOOKUP(J1137,'13 лет'!$G$5:$H$79,2),IF((C1137=14),VLOOKUP(J1137,'14 лет'!$G$5:$H$79,2),IF(C1137&gt;=15,"0")))))))))</f>
        <v>0</v>
      </c>
      <c r="L1137" s="27"/>
      <c r="M1137" s="16" t="str">
        <f>IF((C1137=12),VLOOKUP(L1137,'12 лет'!$I$5:$J$81,2),IF((C1137=13),VLOOKUP(L1137,'13 лет'!$I$5:$J$81,2),IF((C1137=14),VLOOKUP(L1137,'14 лет'!$I$5:$J$80,2),IF((C1137=15),VLOOKUP(L1137,'15 лет'!$G$5:$H$82,2),IF((C1137=16),VLOOKUP(L1137,'16 лет'!$G$5:$H$81,2),IF((C1137=17),VLOOKUP(L1137,'17 лет'!$G$5:$H$81,2),IF(C1137&lt;12,"0")))))))</f>
        <v>0</v>
      </c>
      <c r="N1137" s="27"/>
      <c r="O1137" s="16" t="str">
        <f>IF((C1137=15),VLOOKUP(N1137,'15 лет'!$I$5:$J$100,2),IF((C1137=16),VLOOKUP(N1137,'16 лет'!$I$5:$J$94,2),IF((C1137=17),VLOOKUP(N1137,'17 лет'!$I$5:$J$97,2),IF(C1137&lt;15,"0"))))</f>
        <v>0</v>
      </c>
      <c r="P1137" s="11"/>
      <c r="Q1137" s="16">
        <f>IF((C1137&lt;=7),VLOOKUP(P1137,'7 лет'!$I$5:$J$79,2),IF((C1137=8),VLOOKUP(P1137,'8 лет'!$I$5:$J$79,2),IF((C1137=9),VLOOKUP(P1137,'9 лет'!$I$5:$J$79,2),IF((C1137=10),VLOOKUP(P1137,'10 лет'!$I$5:$J$79,2),IF((C1137=11),VLOOKUP(P1137,'11 лет'!$I$5:$J$79,2),IF((C1137=12),VLOOKUP(P1137,'12 лет'!$K$5:$L$79,2),IF((C1137=13),VLOOKUP(P1137,'13 лет'!$K$5:$L$79,2),IF((C1137=14),VLOOKUP(P1137,'14 лет'!$K$5:$L$79,2),IF((C1137=15),VLOOKUP(P1137,'15 лет'!$K$5:$L$79,2),IF((C1137=16),VLOOKUP(P1137,'16 лет'!$K$5:$L$79,2),IF((C1137=17),VLOOKUP(P1137,'17 лет'!$K$5:$L$79,2),)))))))))))</f>
        <v>50</v>
      </c>
      <c r="R1137" s="27"/>
      <c r="S1137" s="16">
        <f>IF((C1137&lt;=7),VLOOKUP(R1137,'7 лет'!$K$5:$L$79,2),IF((C1137=8),VLOOKUP(R1137,'8 лет'!$K$5:$L$79,2),IF((C1137=9),VLOOKUP(R1137,'9 лет'!$K$5:$L$79,2),IF((C1137=10),VLOOKUP(R1137,'10 лет'!$K$5:$L$79,2),IF((C1137=11),VLOOKUP(R1137,'11 лет'!$K$5:$L$79,2),IF((C1137=12),VLOOKUP(R1137,'12 лет'!$M$5:$N$79,2),IF((C1137=13),VLOOKUP(R1137,'13 лет'!$M$5:$N$79,2),IF((C1137=14),VLOOKUP(R1137,'14 лет'!$M$5:$N$79,2),IF((C1137=15),VLOOKUP(R1137,'15 лет'!$M$5:$N$79,2),IF((C1137=16),VLOOKUP(R1137,'16 лет'!$M$5:$N$79,2),IF((C1137=17),VLOOKUP(R1137,'17 лет'!$M$5:$N$79,2))))))))))))</f>
        <v>0</v>
      </c>
      <c r="T1137" s="32">
        <f>SUM(E1137+G1137+I1137+K1137+M1137+O1137+Q1137+S1137)</f>
        <v>50</v>
      </c>
      <c r="U1137" s="4">
        <f>'Личное первенство юноши'!U108</f>
        <v>28</v>
      </c>
      <c r="V1137" s="109"/>
      <c r="W1137" s="99"/>
      <c r="X1137" t="str">
        <f>P1130</f>
        <v>Субъект РФ 32</v>
      </c>
    </row>
    <row r="1138" spans="1:24" ht="18.75">
      <c r="A1138" s="111"/>
      <c r="B1138" s="112"/>
      <c r="C1138" s="112"/>
      <c r="D1138" s="112"/>
      <c r="E1138" s="112"/>
      <c r="F1138" s="112"/>
      <c r="G1138" s="112"/>
      <c r="H1138" s="112"/>
      <c r="I1138" s="112"/>
      <c r="J1138" s="112"/>
      <c r="K1138" s="112"/>
      <c r="L1138" s="112"/>
      <c r="M1138" s="112"/>
      <c r="N1138" s="112"/>
      <c r="O1138" s="112"/>
      <c r="P1138" s="115" t="s">
        <v>285</v>
      </c>
      <c r="Q1138" s="115"/>
      <c r="R1138" s="115"/>
      <c r="S1138" s="116"/>
      <c r="T1138" s="113">
        <f ca="1">SUMPRODUCT(LARGE($T$1135:$T$1137,ROW(INDIRECT("T1:T"&amp;Z17))))</f>
        <v>100</v>
      </c>
      <c r="U1138" s="114"/>
      <c r="V1138" s="109"/>
      <c r="W1138" s="99"/>
    </row>
    <row r="1139" spans="1:24" ht="24.75" customHeight="1">
      <c r="A1139" s="123" t="s">
        <v>180</v>
      </c>
      <c r="B1139" s="124"/>
      <c r="C1139" s="124"/>
      <c r="D1139" s="124"/>
      <c r="E1139" s="124"/>
      <c r="F1139" s="124"/>
      <c r="G1139" s="124"/>
      <c r="H1139" s="124"/>
      <c r="I1139" s="124"/>
      <c r="J1139" s="124"/>
      <c r="K1139" s="124"/>
      <c r="L1139" s="124"/>
      <c r="M1139" s="124"/>
      <c r="N1139" s="124"/>
      <c r="O1139" s="124"/>
      <c r="P1139" s="124"/>
      <c r="Q1139" s="124"/>
      <c r="R1139" s="124"/>
      <c r="S1139" s="124"/>
      <c r="T1139" s="124"/>
      <c r="U1139" s="125"/>
      <c r="V1139" s="109"/>
      <c r="W1139" s="99"/>
    </row>
    <row r="1140" spans="1:24" ht="18.75">
      <c r="A1140" s="27">
        <v>1</v>
      </c>
      <c r="B1140" s="78"/>
      <c r="C1140" s="27"/>
      <c r="D1140" s="27"/>
      <c r="E1140" s="16">
        <f>IF((C1140&lt;=7),VLOOKUP(D1140,'7 лет'!$M$5:$N$78,2),IF((C1140=8),VLOOKUP(D1140,'8 лет'!$M$5:$N$78,2),IF((C1140=9),VLOOKUP(D1140,'9 лет'!$M$5:$N$78,2),IF((C1140=10),VLOOKUP(D1140,'10 лет'!$M$5:$N$78,2),IF((C1140=11),VLOOKUP(D1140,'11 лет'!$M$5:$N$78,2),IF((C1140=12),VLOOKUP(D1140,'12 лет'!$O$5:$P$78,2),IF((C1140=13),VLOOKUP(D1140,'13 лет'!$O$5:$P$78,2),IF((C1140=14),VLOOKUP(D1140,'14 лет'!$O$5:$P$78,2),IF((C1140=15),VLOOKUP(D1140,'15 лет'!$O$5:$P$78,2),IF((C1140=16),VLOOKUP(D1140,'16 лет'!$O$5:$P$78,2),IF((C1140=17),VLOOKUP(D1140,'17 лет'!$O$5:$P$78,2))))))))))))</f>
        <v>0</v>
      </c>
      <c r="F1140" s="27"/>
      <c r="G1140" s="16">
        <f>IF((C1140&lt;=7),VLOOKUP(F1140,'7 лет'!$O$5:$P$79,2),IF((C1140=8),VLOOKUP(F1140,'8 лет'!$O$5:$P$79,2),IF((C1140=9),VLOOKUP(F1140,'9 лет'!$O$5:$P$79,2),IF((C1140=10),VLOOKUP(F1140,'10 лет'!$O$5:$P$79,2),IF((C1140=11),VLOOKUP(F1140,'11 лет'!$O$5:$P$79,2),IF((C1140=12),VLOOKUP(F1140,'12 лет'!$Q$5:$R$79,2),IF((C1140=13),VLOOKUP(F1140,'13 лет'!$Q$5:$R$79,2),IF((C1140=14),VLOOKUP(F1140,'14 лет'!$Q$5:$R$79,2),IF((C1140=15),VLOOKUP(F1140,'15 лет'!$Q$5:$R$79,2),IF((C1140=16),VLOOKUP(F1140,'16 лет'!$Q$5:$R$79,2),IF((C1140=17),VLOOKUP(F1140,'17 лет'!$Q$5:$R$79,2))))))))))))</f>
        <v>0</v>
      </c>
      <c r="H1140" s="27"/>
      <c r="I1140" s="16">
        <f>IF((C1140&lt;=7),VLOOKUP(H1140,'7 лет'!$Q$5:$R$79,2),IF((C1140=8),VLOOKUP(H1140,'8 лет'!$Q$5:$R$79,2),IF((C1140=9),VLOOKUP(H1140,'9 лет'!$Q$5:$R$79,2),IF((C1140=10),VLOOKUP(H1140,'10 лет'!$Q$5:$R$79,2),IF((C1140=11),VLOOKUP(H1140,'11 лет'!$Q$5:$R$79,2),IF((C1140=12),VLOOKUP(H1140,'12 лет'!$S$5:$T$79,2),IF((C1140=13),VLOOKUP(H1140,'13 лет'!$S$5:$T$79,2),IF((C1140=14),VLOOKUP(H1140,'14 лет'!$S$5:$T$79,2),IF((C1140=15),VLOOKUP(H1140,'15 лет'!$S$5:$T$79,2),IF((C1140=16),VLOOKUP(H1140,'16 лет'!$S$5:$T$79,2),IF((C1140=17),VLOOKUP(H1140,'17 лет'!$S$5:$T$79,2))))))))))))</f>
        <v>0</v>
      </c>
      <c r="J1140" s="27"/>
      <c r="K1140" s="16">
        <f>IF((C1140&lt;=7),VLOOKUP(J1140,'7 лет'!$S$5:$T$79,2),IF((C1140=8),VLOOKUP(J1140,'8 лет'!$S$5:$T$79,2),IF((C1140=9),VLOOKUP(J1140,'9 лет'!$S$5:$T$79,2),IF((C1140=10),VLOOKUP(J1140,'10 лет'!$S$5:$T$79,2),IF((C1140=11),VLOOKUP(J1140,'11 лет'!$S$5:$T$79,2),IF((C1140=12),VLOOKUP(J1140,'12 лет'!$U$5:$V$79,2),IF((C1140=13),VLOOKUP(J1140,'13 лет'!$U$5:$V$79,2),IF((C1140=14),VLOOKUP(J1140,'14 лет'!$U$5:$V$79,2),IF(C1140&gt;=15,"0")))))))))</f>
        <v>0</v>
      </c>
      <c r="L1140" s="27"/>
      <c r="M1140" s="16" t="str">
        <f>IF((C1140=12),VLOOKUP(L1140,'12 лет'!$W$5:$X$85,2),IF((C1140=13),VLOOKUP(L1140,'13 лет'!$W$5:$X$84,2),IF((C1140=14),VLOOKUP(L1140,'14 лет'!$W$5:$X$82,2),IF((C1140=15),VLOOKUP(L1140,'15 лет'!$U$5:$V$82,2),IF((C1140=16),VLOOKUP(L1140,'16 лет'!$U$5:$V$78,2),IF((C1140=17),VLOOKUP(L1140,'17 лет'!$U$5:$V$78,2),IF(C1140&lt;12,"0")))))))</f>
        <v>0</v>
      </c>
      <c r="N1140" s="27"/>
      <c r="O1140" s="16" t="str">
        <f>IF((C1140=15),VLOOKUP(N1140,'15 лет'!$W$5:$X$115,2),IF((C1140=16),VLOOKUP(N1140,'16 лет'!$W$5:$X$113,2),IF((C1140=17),VLOOKUP(N1140,'17 лет'!$W$5:$X$113,2),IF(C1140&lt;15,"0"))))</f>
        <v>0</v>
      </c>
      <c r="P1140" s="11"/>
      <c r="Q1140" s="16">
        <f>IF((C1140&lt;=7),VLOOKUP(P1140,'7 лет'!$U$5:$V$79,2),IF((C1140=8),VLOOKUP(P1140,'8 лет'!$U$5:$V$79,2),IF((C1140=9),VLOOKUP(P1140,'9 лет'!$U$5:$V$79,2),IF((C1140=10),VLOOKUP(P1140,'10 лет'!$U$5:$V$79,2),IF((C1140=11),VLOOKUP(P1140,'11 лет'!$U$5:$V$79,2),IF((C1140=12),VLOOKUP(P1140,'12 лет'!$Y$5:$Z$79,2),IF((C1140=13),VLOOKUP(P1140,'13 лет'!$Y$5:$Z$79,2),IF((C1140=14),VLOOKUP(P1140,'14 лет'!$Y$5:$Z$79,2),IF((C1140=15),VLOOKUP(P1140,'15 лет'!$Y$5:$Z$79,2),IF((C1140=16),VLOOKUP(P1140,'16 лет'!$Y$5:$Z$79,2),IF((C1140=17),VLOOKUP(P1140,'17 лет'!$Y$5:$Z$79,2))))))))))))</f>
        <v>35</v>
      </c>
      <c r="R1140" s="27"/>
      <c r="S1140" s="16">
        <f>IF((C1140&lt;=7),VLOOKUP(R1140,'7 лет'!$W$5:$X$79,2),IF((C1140=8),VLOOKUP(R1140,'8 лет'!$W$5:$X$79,2),IF((C1140=9),VLOOKUP(R1140,'9 лет'!$W$5:$X$79,2),IF((C1140=10),VLOOKUP(R1140,'10 лет'!$W$5:$X$79,2),IF((C1140=11),VLOOKUP(R1140,'11 лет'!$W$5:$X$79,2),IF((C1140=12),VLOOKUP(R1140,'12 лет'!$AA$5:$AB$79,2),IF((C1140=13),VLOOKUP(R1140,'13 лет'!$AA$5:$AB$79,2),IF((C1140=14),VLOOKUP(R1140,'14 лет'!$AA$5:$AB$79,2),IF((C1140=15),VLOOKUP(R1140,'15 лет'!$AA$5:$AB$79,2),IF((C1140=16),VLOOKUP(R1140,'16 лет'!$AA$5:$AB$79,2),IF((C1140=17),VLOOKUP(R1140,'17 лет'!$AA$5:$AB$79,2))))))))))))</f>
        <v>0</v>
      </c>
      <c r="T1140" s="33">
        <f>SUM(E1140+G1140+I1140+K1140+M1140+O1140+Q1140+S1140)</f>
        <v>35</v>
      </c>
      <c r="U1140" s="4">
        <f>'Личное первенство девушки'!U106</f>
        <v>28</v>
      </c>
      <c r="V1140" s="109"/>
      <c r="W1140" s="99"/>
      <c r="X1140" t="str">
        <f>P1130</f>
        <v>Субъект РФ 32</v>
      </c>
    </row>
    <row r="1141" spans="1:24" ht="18.75">
      <c r="A1141" s="27">
        <v>2</v>
      </c>
      <c r="B1141" s="78"/>
      <c r="C1141" s="27"/>
      <c r="D1141" s="27"/>
      <c r="E1141" s="16">
        <f>IF((C1141&lt;=7),VLOOKUP(D1141,'7 лет'!$M$5:$N$78,2),IF((C1141=8),VLOOKUP(D1141,'8 лет'!$M$5:$N$78,2),IF((C1141=9),VLOOKUP(D1141,'9 лет'!$M$5:$N$78,2),IF((C1141=10),VLOOKUP(D1141,'10 лет'!$M$5:$N$78,2),IF((C1141=11),VLOOKUP(D1141,'11 лет'!$M$5:$N$78,2),IF((C1141=12),VLOOKUP(D1141,'12 лет'!$O$5:$P$78,2),IF((C1141=13),VLOOKUP(D1141,'13 лет'!$O$5:$P$78,2),IF((C1141=14),VLOOKUP(D1141,'14 лет'!$O$5:$P$78,2),IF((C1141=15),VLOOKUP(D1141,'15 лет'!$O$5:$P$78,2),IF((C1141=16),VLOOKUP(D1141,'16 лет'!$O$5:$P$78,2),IF((C1141=17),VLOOKUP(D1141,'17 лет'!$O$5:$P$78,2))))))))))))</f>
        <v>0</v>
      </c>
      <c r="F1141" s="27"/>
      <c r="G1141" s="16">
        <f>IF((C1141&lt;=7),VLOOKUP(F1141,'7 лет'!$O$5:$P$79,2),IF((C1141=8),VLOOKUP(F1141,'8 лет'!$O$5:$P$79,2),IF((C1141=9),VLOOKUP(F1141,'9 лет'!$O$5:$P$79,2),IF((C1141=10),VLOOKUP(F1141,'10 лет'!$O$5:$P$79,2),IF((C1141=11),VLOOKUP(F1141,'11 лет'!$O$5:$P$79,2),IF((C1141=12),VLOOKUP(F1141,'12 лет'!$Q$5:$R$79,2),IF((C1141=13),VLOOKUP(F1141,'13 лет'!$Q$5:$R$79,2),IF((C1141=14),VLOOKUP(F1141,'14 лет'!$Q$5:$R$79,2),IF((C1141=15),VLOOKUP(F1141,'15 лет'!$Q$5:$R$79,2),IF((C1141=16),VLOOKUP(F1141,'16 лет'!$Q$5:$R$79,2),IF((C1141=17),VLOOKUP(F1141,'17 лет'!$Q$5:$R$79,2))))))))))))</f>
        <v>0</v>
      </c>
      <c r="H1141" s="27"/>
      <c r="I1141" s="16">
        <f>IF((C1141&lt;=7),VLOOKUP(H1141,'7 лет'!$Q$5:$R$79,2),IF((C1141=8),VLOOKUP(H1141,'8 лет'!$Q$5:$R$79,2),IF((C1141=9),VLOOKUP(H1141,'9 лет'!$Q$5:$R$79,2),IF((C1141=10),VLOOKUP(H1141,'10 лет'!$Q$5:$R$79,2),IF((C1141=11),VLOOKUP(H1141,'11 лет'!$Q$5:$R$79,2),IF((C1141=12),VLOOKUP(H1141,'12 лет'!$S$5:$T$79,2),IF((C1141=13),VLOOKUP(H1141,'13 лет'!$S$5:$T$79,2),IF((C1141=14),VLOOKUP(H1141,'14 лет'!$S$5:$T$79,2),IF((C1141=15),VLOOKUP(H1141,'15 лет'!$S$5:$T$79,2),IF((C1141=16),VLOOKUP(H1141,'16 лет'!$S$5:$T$79,2),IF((C1141=17),VLOOKUP(H1141,'17 лет'!$S$5:$T$79,2))))))))))))</f>
        <v>0</v>
      </c>
      <c r="J1141" s="27"/>
      <c r="K1141" s="16">
        <f>IF((C1141&lt;=7),VLOOKUP(J1141,'7 лет'!$S$5:$T$79,2),IF((C1141=8),VLOOKUP(J1141,'8 лет'!$S$5:$T$79,2),IF((C1141=9),VLOOKUP(J1141,'9 лет'!$S$5:$T$79,2),IF((C1141=10),VLOOKUP(J1141,'10 лет'!$S$5:$T$79,2),IF((C1141=11),VLOOKUP(J1141,'11 лет'!$S$5:$T$79,2),IF((C1141=12),VLOOKUP(J1141,'12 лет'!$U$5:$V$79,2),IF((C1141=13),VLOOKUP(J1141,'13 лет'!$U$5:$V$79,2),IF((C1141=14),VLOOKUP(J1141,'14 лет'!$U$5:$V$79,2),IF(C1141&gt;=15,"0")))))))))</f>
        <v>0</v>
      </c>
      <c r="L1141" s="27"/>
      <c r="M1141" s="16" t="str">
        <f>IF((C1141=12),VLOOKUP(L1141,'12 лет'!$W$5:$X$85,2),IF((C1141=13),VLOOKUP(L1141,'13 лет'!$W$5:$X$84,2),IF((C1141=14),VLOOKUP(L1141,'14 лет'!$W$5:$X$82,2),IF((C1141=15),VLOOKUP(L1141,'15 лет'!$U$5:$V$82,2),IF((C1141=16),VLOOKUP(L1141,'16 лет'!$U$5:$V$78,2),IF((C1141=17),VLOOKUP(L1141,'17 лет'!$U$5:$V$78,2),IF(C1141&lt;12,"0")))))))</f>
        <v>0</v>
      </c>
      <c r="N1141" s="27"/>
      <c r="O1141" s="16" t="str">
        <f>IF((C1141=15),VLOOKUP(N1141,'15 лет'!$W$5:$X$115,2),IF((C1141=16),VLOOKUP(N1141,'16 лет'!$W$5:$X$113,2),IF((C1141=17),VLOOKUP(N1141,'17 лет'!$W$5:$X$113,2),IF(C1141&lt;15,"0"))))</f>
        <v>0</v>
      </c>
      <c r="P1141" s="11"/>
      <c r="Q1141" s="16">
        <f>IF((C1141&lt;=7),VLOOKUP(P1141,'7 лет'!$U$5:$V$79,2),IF((C1141=8),VLOOKUP(P1141,'8 лет'!$U$5:$V$79,2),IF((C1141=9),VLOOKUP(P1141,'9 лет'!$U$5:$V$79,2),IF((C1141=10),VLOOKUP(P1141,'10 лет'!$U$5:$V$79,2),IF((C1141=11),VLOOKUP(P1141,'11 лет'!$U$5:$V$79,2),IF((C1141=12),VLOOKUP(P1141,'12 лет'!$Y$5:$Z$79,2),IF((C1141=13),VLOOKUP(P1141,'13 лет'!$Y$5:$Z$79,2),IF((C1141=14),VLOOKUP(P1141,'14 лет'!$Y$5:$Z$79,2),IF((C1141=15),VLOOKUP(P1141,'15 лет'!$Y$5:$Z$79,2),IF((C1141=16),VLOOKUP(P1141,'16 лет'!$Y$5:$Z$79,2),IF((C1141=17),VLOOKUP(P1141,'17 лет'!$Y$5:$Z$79,2))))))))))))</f>
        <v>35</v>
      </c>
      <c r="R1141" s="27"/>
      <c r="S1141" s="16">
        <f>IF((C1141&lt;=7),VLOOKUP(R1141,'7 лет'!$W$5:$X$79,2),IF((C1141=8),VLOOKUP(R1141,'8 лет'!$W$5:$X$79,2),IF((C1141=9),VLOOKUP(R1141,'9 лет'!$W$5:$X$79,2),IF((C1141=10),VLOOKUP(R1141,'10 лет'!$W$5:$X$79,2),IF((C1141=11),VLOOKUP(R1141,'11 лет'!$W$5:$X$79,2),IF((C1141=12),VLOOKUP(R1141,'12 лет'!$AA$5:$AB$79,2),IF((C1141=13),VLOOKUP(R1141,'13 лет'!$AA$5:$AB$79,2),IF((C1141=14),VLOOKUP(R1141,'14 лет'!$AA$5:$AB$79,2),IF((C1141=15),VLOOKUP(R1141,'15 лет'!$AA$5:$AB$79,2),IF((C1141=16),VLOOKUP(R1141,'16 лет'!$AA$5:$AB$79,2),IF((C1141=17),VLOOKUP(R1141,'17 лет'!$AA$5:$AB$79,2))))))))))))</f>
        <v>0</v>
      </c>
      <c r="T1141" s="33">
        <f>SUM(E1141+G1141+I1141+K1141+M1141+O1141+Q1141+S1141)</f>
        <v>35</v>
      </c>
      <c r="U1141" s="4">
        <f>'Личное первенство девушки'!U107</f>
        <v>28</v>
      </c>
      <c r="V1141" s="109"/>
      <c r="W1141" s="99"/>
      <c r="X1141" t="str">
        <f>P1130</f>
        <v>Субъект РФ 32</v>
      </c>
    </row>
    <row r="1142" spans="1:24" ht="18.75">
      <c r="A1142" s="27">
        <v>3</v>
      </c>
      <c r="B1142" s="78"/>
      <c r="C1142" s="27"/>
      <c r="D1142" s="27"/>
      <c r="E1142" s="16">
        <f>IF((C1142&lt;=7),VLOOKUP(D1142,'7 лет'!$M$5:$N$78,2),IF((C1142=8),VLOOKUP(D1142,'8 лет'!$M$5:$N$78,2),IF((C1142=9),VLOOKUP(D1142,'9 лет'!$M$5:$N$78,2),IF((C1142=10),VLOOKUP(D1142,'10 лет'!$M$5:$N$78,2),IF((C1142=11),VLOOKUP(D1142,'11 лет'!$M$5:$N$78,2),IF((C1142=12),VLOOKUP(D1142,'12 лет'!$O$5:$P$78,2),IF((C1142=13),VLOOKUP(D1142,'13 лет'!$O$5:$P$78,2),IF((C1142=14),VLOOKUP(D1142,'14 лет'!$O$5:$P$78,2),IF((C1142=15),VLOOKUP(D1142,'15 лет'!$O$5:$P$78,2),IF((C1142=16),VLOOKUP(D1142,'16 лет'!$O$5:$P$78,2),IF((C1142=17),VLOOKUP(D1142,'17 лет'!$O$5:$P$78,2))))))))))))</f>
        <v>0</v>
      </c>
      <c r="F1142" s="27"/>
      <c r="G1142" s="16">
        <f>IF((C1142&lt;=7),VLOOKUP(F1142,'7 лет'!$O$5:$P$79,2),IF((C1142=8),VLOOKUP(F1142,'8 лет'!$O$5:$P$79,2),IF((C1142=9),VLOOKUP(F1142,'9 лет'!$O$5:$P$79,2),IF((C1142=10),VLOOKUP(F1142,'10 лет'!$O$5:$P$79,2),IF((C1142=11),VLOOKUP(F1142,'11 лет'!$O$5:$P$79,2),IF((C1142=12),VLOOKUP(F1142,'12 лет'!$Q$5:$R$79,2),IF((C1142=13),VLOOKUP(F1142,'13 лет'!$Q$5:$R$79,2),IF((C1142=14),VLOOKUP(F1142,'14 лет'!$Q$5:$R$79,2),IF((C1142=15),VLOOKUP(F1142,'15 лет'!$Q$5:$R$79,2),IF((C1142=16),VLOOKUP(F1142,'16 лет'!$Q$5:$R$79,2),IF((C1142=17),VLOOKUP(F1142,'17 лет'!$Q$5:$R$79,2))))))))))))</f>
        <v>0</v>
      </c>
      <c r="H1142" s="27"/>
      <c r="I1142" s="16">
        <f>IF((C1142&lt;=7),VLOOKUP(H1142,'7 лет'!$Q$5:$R$79,2),IF((C1142=8),VLOOKUP(H1142,'8 лет'!$Q$5:$R$79,2),IF((C1142=9),VLOOKUP(H1142,'9 лет'!$Q$5:$R$79,2),IF((C1142=10),VLOOKUP(H1142,'10 лет'!$Q$5:$R$79,2),IF((C1142=11),VLOOKUP(H1142,'11 лет'!$Q$5:$R$79,2),IF((C1142=12),VLOOKUP(H1142,'12 лет'!$S$5:$T$79,2),IF((C1142=13),VLOOKUP(H1142,'13 лет'!$S$5:$T$79,2),IF((C1142=14),VLOOKUP(H1142,'14 лет'!$S$5:$T$79,2),IF((C1142=15),VLOOKUP(H1142,'15 лет'!$S$5:$T$79,2),IF((C1142=16),VLOOKUP(H1142,'16 лет'!$S$5:$T$79,2),IF((C1142=17),VLOOKUP(H1142,'17 лет'!$S$5:$T$79,2))))))))))))</f>
        <v>0</v>
      </c>
      <c r="J1142" s="27"/>
      <c r="K1142" s="16">
        <f>IF((C1142&lt;=7),VLOOKUP(J1142,'7 лет'!$S$5:$T$79,2),IF((C1142=8),VLOOKUP(J1142,'8 лет'!$S$5:$T$79,2),IF((C1142=9),VLOOKUP(J1142,'9 лет'!$S$5:$T$79,2),IF((C1142=10),VLOOKUP(J1142,'10 лет'!$S$5:$T$79,2),IF((C1142=11),VLOOKUP(J1142,'11 лет'!$S$5:$T$79,2),IF((C1142=12),VLOOKUP(J1142,'12 лет'!$U$5:$V$79,2),IF((C1142=13),VLOOKUP(J1142,'13 лет'!$U$5:$V$79,2),IF((C1142=14),VLOOKUP(J1142,'14 лет'!$U$5:$V$79,2),IF(C1142&gt;=15,"0")))))))))</f>
        <v>0</v>
      </c>
      <c r="L1142" s="27"/>
      <c r="M1142" s="16" t="str">
        <f>IF((C1142=12),VLOOKUP(L1142,'12 лет'!$W$5:$X$85,2),IF((C1142=13),VLOOKUP(L1142,'13 лет'!$W$5:$X$84,2),IF((C1142=14),VLOOKUP(L1142,'14 лет'!$W$5:$X$82,2),IF((C1142=15),VLOOKUP(L1142,'15 лет'!$U$5:$V$82,2),IF((C1142=16),VLOOKUP(L1142,'16 лет'!$U$5:$V$78,2),IF((C1142=17),VLOOKUP(L1142,'17 лет'!$U$5:$V$78,2),IF(C1142&lt;12,"0")))))))</f>
        <v>0</v>
      </c>
      <c r="N1142" s="27"/>
      <c r="O1142" s="16" t="str">
        <f>IF((C1142=15),VLOOKUP(N1142,'15 лет'!$W$5:$X$115,2),IF((C1142=16),VLOOKUP(N1142,'16 лет'!$W$5:$X$113,2),IF((C1142=17),VLOOKUP(N1142,'17 лет'!$W$5:$X$113,2),IF(C1142&lt;15,"0"))))</f>
        <v>0</v>
      </c>
      <c r="P1142" s="11"/>
      <c r="Q1142" s="16">
        <f>IF((C1142&lt;=7),VLOOKUP(P1142,'7 лет'!$U$5:$V$79,2),IF((C1142=8),VLOOKUP(P1142,'8 лет'!$U$5:$V$79,2),IF((C1142=9),VLOOKUP(P1142,'9 лет'!$U$5:$V$79,2),IF((C1142=10),VLOOKUP(P1142,'10 лет'!$U$5:$V$79,2),IF((C1142=11),VLOOKUP(P1142,'11 лет'!$U$5:$V$79,2),IF((C1142=12),VLOOKUP(P1142,'12 лет'!$Y$5:$Z$79,2),IF((C1142=13),VLOOKUP(P1142,'13 лет'!$Y$5:$Z$79,2),IF((C1142=14),VLOOKUP(P1142,'14 лет'!$Y$5:$Z$79,2),IF((C1142=15),VLOOKUP(P1142,'15 лет'!$Y$5:$Z$79,2),IF((C1142=16),VLOOKUP(P1142,'16 лет'!$Y$5:$Z$79,2),IF((C1142=17),VLOOKUP(P1142,'17 лет'!$Y$5:$Z$79,2))))))))))))</f>
        <v>35</v>
      </c>
      <c r="R1142" s="27"/>
      <c r="S1142" s="16">
        <f>IF((C1142&lt;=7),VLOOKUP(R1142,'7 лет'!$W$5:$X$79,2),IF((C1142=8),VLOOKUP(R1142,'8 лет'!$W$5:$X$79,2),IF((C1142=9),VLOOKUP(R1142,'9 лет'!$W$5:$X$79,2),IF((C1142=10),VLOOKUP(R1142,'10 лет'!$W$5:$X$79,2),IF((C1142=11),VLOOKUP(R1142,'11 лет'!$W$5:$X$79,2),IF((C1142=12),VLOOKUP(R1142,'12 лет'!$AA$5:$AB$79,2),IF((C1142=13),VLOOKUP(R1142,'13 лет'!$AA$5:$AB$79,2),IF((C1142=14),VLOOKUP(R1142,'14 лет'!$AA$5:$AB$79,2),IF((C1142=15),VLOOKUP(R1142,'15 лет'!$AA$5:$AB$79,2),IF((C1142=16),VLOOKUP(R1142,'16 лет'!$AA$5:$AB$79,2),IF((C1142=17),VLOOKUP(R1142,'17 лет'!$AA$5:$AB$79,2))))))))))))</f>
        <v>0</v>
      </c>
      <c r="T1142" s="33">
        <f>SUM(E1142+G1142+I1142+K1142+M1142+O1142+Q1142+S1142)</f>
        <v>35</v>
      </c>
      <c r="U1142" s="4">
        <f>'Личное первенство девушки'!U108</f>
        <v>28</v>
      </c>
      <c r="V1142" s="109"/>
      <c r="W1142" s="99"/>
      <c r="X1142" t="str">
        <f>P1130</f>
        <v>Субъект РФ 32</v>
      </c>
    </row>
    <row r="1143" spans="1:24" ht="18.75">
      <c r="A1143" s="111"/>
      <c r="B1143" s="112"/>
      <c r="C1143" s="112"/>
      <c r="D1143" s="112"/>
      <c r="E1143" s="112"/>
      <c r="F1143" s="112"/>
      <c r="G1143" s="112"/>
      <c r="H1143" s="112"/>
      <c r="I1143" s="112"/>
      <c r="J1143" s="112"/>
      <c r="K1143" s="112"/>
      <c r="L1143" s="112"/>
      <c r="M1143" s="112"/>
      <c r="N1143" s="112"/>
      <c r="O1143" s="112"/>
      <c r="P1143" s="115" t="s">
        <v>286</v>
      </c>
      <c r="Q1143" s="115"/>
      <c r="R1143" s="115"/>
      <c r="S1143" s="116"/>
      <c r="T1143" s="113">
        <f ca="1">SUMPRODUCT(LARGE($T$1140:$T$1142,ROW(INDIRECT("T1:T"&amp;Z17))))</f>
        <v>70</v>
      </c>
      <c r="U1143" s="114"/>
      <c r="V1143" s="109"/>
      <c r="W1143" s="99"/>
    </row>
    <row r="1144" spans="1:24" ht="30" customHeight="1">
      <c r="A1144" s="119"/>
      <c r="B1144" s="120"/>
      <c r="C1144" s="120"/>
      <c r="D1144" s="120"/>
      <c r="E1144" s="120"/>
      <c r="F1144" s="120"/>
      <c r="G1144" s="120"/>
      <c r="H1144" s="120"/>
      <c r="I1144" s="120"/>
      <c r="J1144" s="120"/>
      <c r="K1144" s="120"/>
      <c r="L1144" s="120"/>
      <c r="M1144" s="120"/>
      <c r="N1144" s="120"/>
      <c r="O1144" s="120"/>
      <c r="P1144" s="118" t="s">
        <v>287</v>
      </c>
      <c r="Q1144" s="118"/>
      <c r="R1144" s="118"/>
      <c r="S1144" s="118"/>
      <c r="T1144" s="121">
        <f ca="1">SUM(T1138+T1143)</f>
        <v>170</v>
      </c>
      <c r="U1144" s="122"/>
      <c r="V1144" s="110"/>
      <c r="W1144" s="100"/>
    </row>
    <row r="1145" spans="1:24">
      <c r="A1145" s="14"/>
      <c r="B1145" s="14"/>
      <c r="C1145" s="14"/>
      <c r="D1145" s="14"/>
      <c r="E1145" s="14"/>
      <c r="F1145" s="14"/>
      <c r="G1145" s="14"/>
      <c r="H1145" s="14"/>
      <c r="I1145" s="14"/>
      <c r="J1145" s="14"/>
      <c r="K1145" s="14"/>
      <c r="L1145" s="14"/>
      <c r="M1145" s="14"/>
      <c r="N1145" s="14"/>
      <c r="O1145" s="14"/>
      <c r="P1145" s="14"/>
      <c r="Q1145" s="14"/>
      <c r="R1145" s="14"/>
      <c r="S1145" s="14"/>
      <c r="T1145" s="14"/>
    </row>
    <row r="1146" spans="1:24">
      <c r="A1146" s="15"/>
      <c r="C1146" s="15"/>
      <c r="D1146" s="15"/>
      <c r="E1146" s="15"/>
      <c r="F1146" s="15"/>
      <c r="G1146" s="15"/>
      <c r="H1146" s="15"/>
      <c r="I1146" s="15"/>
      <c r="J1146" s="15"/>
      <c r="K1146" s="14"/>
      <c r="L1146" s="14"/>
      <c r="M1146" s="15"/>
      <c r="N1146" s="15"/>
      <c r="O1146" s="15"/>
      <c r="P1146" s="15"/>
      <c r="Q1146" s="15"/>
      <c r="R1146" s="15"/>
      <c r="S1146" s="15"/>
      <c r="T1146" s="15"/>
    </row>
    <row r="1147" spans="1:24">
      <c r="A1147" s="15"/>
      <c r="C1147" s="15"/>
      <c r="D1147" s="15"/>
      <c r="E1147" s="15"/>
      <c r="F1147" s="15"/>
      <c r="G1147" s="15"/>
      <c r="H1147" s="15"/>
      <c r="I1147" s="15"/>
      <c r="J1147" s="15"/>
      <c r="K1147" s="14"/>
      <c r="L1147" s="14"/>
      <c r="M1147" s="15"/>
      <c r="N1147" s="15"/>
      <c r="O1147" s="15"/>
      <c r="P1147" s="15"/>
      <c r="Q1147" s="15"/>
      <c r="R1147" s="15"/>
      <c r="S1147" s="15"/>
      <c r="T1147" s="15"/>
    </row>
    <row r="1148" spans="1:24" ht="16.5">
      <c r="A1148" s="14"/>
      <c r="B1148" s="79" t="s">
        <v>181</v>
      </c>
      <c r="C1148" s="14"/>
      <c r="D1148" s="14"/>
      <c r="E1148" s="14"/>
      <c r="F1148" s="14"/>
      <c r="G1148" s="14"/>
      <c r="H1148" s="14"/>
      <c r="I1148" s="14"/>
      <c r="J1148" s="14"/>
      <c r="K1148" s="14"/>
      <c r="L1148" s="14"/>
      <c r="M1148" s="14"/>
      <c r="N1148" s="14"/>
      <c r="O1148" s="14"/>
      <c r="P1148" s="14"/>
      <c r="Q1148" s="14"/>
      <c r="R1148" s="14"/>
      <c r="S1148" s="14"/>
      <c r="T1148" s="14"/>
    </row>
    <row r="1149" spans="1:24">
      <c r="A1149" s="14"/>
      <c r="B1149" s="15"/>
      <c r="C1149" s="15"/>
      <c r="D1149" s="14"/>
      <c r="E1149" s="14"/>
      <c r="F1149" s="14"/>
      <c r="G1149" s="14"/>
      <c r="H1149" s="14"/>
      <c r="I1149" s="14"/>
      <c r="J1149" s="14"/>
      <c r="K1149" s="14"/>
      <c r="L1149" s="14"/>
      <c r="M1149" s="14"/>
      <c r="N1149" s="14"/>
      <c r="O1149" s="14"/>
      <c r="P1149" s="14"/>
      <c r="Q1149" s="14"/>
      <c r="R1149" s="14"/>
      <c r="S1149" s="14"/>
      <c r="T1149" s="14"/>
    </row>
    <row r="1150" spans="1:24">
      <c r="A1150" s="14"/>
      <c r="B1150" s="14"/>
      <c r="C1150" s="15"/>
      <c r="D1150" s="14"/>
      <c r="E1150" s="14"/>
      <c r="F1150" s="14"/>
      <c r="G1150" s="14"/>
      <c r="H1150" s="14"/>
      <c r="I1150" s="14"/>
      <c r="J1150" s="14"/>
      <c r="K1150" s="14"/>
      <c r="L1150" s="14"/>
      <c r="M1150" s="14"/>
      <c r="N1150" s="14"/>
      <c r="O1150" s="14"/>
      <c r="P1150" s="14"/>
      <c r="Q1150" s="14"/>
      <c r="R1150" s="14"/>
      <c r="S1150" s="14"/>
      <c r="T1150" s="14"/>
    </row>
    <row r="1151" spans="1:24" ht="16.5">
      <c r="A1151" s="14"/>
      <c r="B1151" s="79" t="s">
        <v>182</v>
      </c>
      <c r="C1151" s="15"/>
      <c r="D1151" s="14"/>
      <c r="E1151" s="14"/>
      <c r="F1151" s="14"/>
      <c r="G1151" s="14"/>
      <c r="H1151" s="14"/>
      <c r="I1151" s="14"/>
      <c r="J1151" s="14"/>
      <c r="K1151" s="14"/>
      <c r="L1151" s="14"/>
      <c r="M1151" s="14"/>
      <c r="N1151" s="14"/>
      <c r="O1151" s="14"/>
      <c r="P1151" s="14"/>
      <c r="Q1151" s="14"/>
      <c r="R1151" s="14"/>
      <c r="S1151" s="14"/>
      <c r="T1151" s="14"/>
    </row>
    <row r="1153" spans="1:23" ht="18.75">
      <c r="A1153" s="102" t="s">
        <v>991</v>
      </c>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row>
    <row r="1154" spans="1:23" ht="18.75">
      <c r="A1154" s="102" t="s">
        <v>990</v>
      </c>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row>
    <row r="1156" spans="1:23">
      <c r="A1156" s="103" t="s">
        <v>169</v>
      </c>
      <c r="B1156" s="103"/>
      <c r="C1156" s="103"/>
      <c r="D1156" s="103"/>
      <c r="E1156" s="103"/>
      <c r="F1156" s="103"/>
      <c r="G1156" s="103"/>
      <c r="H1156" s="103"/>
      <c r="I1156" s="103"/>
      <c r="J1156" s="103"/>
      <c r="K1156" s="103"/>
      <c r="L1156" s="103"/>
      <c r="M1156" s="103"/>
      <c r="N1156" s="103"/>
      <c r="O1156" s="103"/>
      <c r="P1156" s="103"/>
      <c r="Q1156" s="103"/>
      <c r="R1156" s="103"/>
      <c r="S1156" s="103"/>
      <c r="T1156" s="103"/>
      <c r="U1156" s="103"/>
      <c r="V1156" s="103"/>
      <c r="W1156" s="103"/>
    </row>
    <row r="1157" spans="1:23">
      <c r="A1157" s="43"/>
      <c r="B1157" s="43"/>
      <c r="C1157" s="43"/>
      <c r="D1157" s="43"/>
      <c r="E1157" s="43"/>
      <c r="F1157" s="43"/>
      <c r="G1157" s="43"/>
      <c r="H1157" s="43"/>
      <c r="I1157" s="43"/>
      <c r="J1157" s="43"/>
      <c r="K1157" s="43"/>
      <c r="L1157" s="43"/>
      <c r="M1157" s="43"/>
      <c r="N1157" s="43"/>
      <c r="O1157" s="43"/>
      <c r="P1157" s="43"/>
      <c r="Q1157" s="43"/>
      <c r="R1157" s="43"/>
      <c r="S1157" s="43"/>
      <c r="T1157" s="43"/>
      <c r="U1157" s="43"/>
      <c r="V1157" s="43"/>
      <c r="W1157" s="43"/>
    </row>
    <row r="1158" spans="1:23" ht="18.75">
      <c r="A1158" s="104" t="s">
        <v>1005</v>
      </c>
      <c r="B1158" s="104"/>
      <c r="C1158" s="104"/>
      <c r="D1158" s="104"/>
      <c r="E1158" s="104"/>
      <c r="F1158" s="104"/>
      <c r="G1158" s="104"/>
      <c r="H1158" s="104"/>
      <c r="I1158" s="104"/>
      <c r="J1158" s="104"/>
      <c r="K1158" s="104"/>
      <c r="L1158" s="104"/>
      <c r="M1158" s="104"/>
      <c r="N1158" s="104"/>
      <c r="O1158" s="104"/>
      <c r="P1158" s="104"/>
      <c r="Q1158" s="104"/>
      <c r="R1158" s="104"/>
      <c r="S1158" s="104"/>
      <c r="T1158" s="104"/>
      <c r="U1158" s="104"/>
      <c r="V1158" s="104"/>
      <c r="W1158" s="104"/>
    </row>
    <row r="1159" spans="1:23" ht="18.75">
      <c r="A1159" s="104" t="s">
        <v>989</v>
      </c>
      <c r="B1159" s="104"/>
      <c r="C1159" s="104"/>
      <c r="D1159" s="104"/>
      <c r="E1159" s="104"/>
      <c r="F1159" s="104"/>
      <c r="G1159" s="104"/>
      <c r="H1159" s="104"/>
      <c r="I1159" s="104"/>
      <c r="J1159" s="104"/>
      <c r="K1159" s="104"/>
      <c r="L1159" s="104"/>
      <c r="M1159" s="104"/>
      <c r="N1159" s="104"/>
      <c r="O1159" s="104"/>
      <c r="P1159" s="104"/>
      <c r="Q1159" s="104"/>
      <c r="R1159" s="104"/>
      <c r="S1159" s="104"/>
      <c r="T1159" s="104"/>
      <c r="U1159" s="104"/>
      <c r="V1159" s="104"/>
      <c r="W1159" s="104"/>
    </row>
    <row r="1160" spans="1:23" ht="18.75">
      <c r="A1160" s="105" t="s">
        <v>1058</v>
      </c>
      <c r="B1160" s="105"/>
      <c r="C1160" s="105"/>
      <c r="D1160" s="105"/>
      <c r="E1160" s="105"/>
      <c r="F1160" s="105"/>
      <c r="G1160" s="105"/>
      <c r="H1160" s="105"/>
      <c r="I1160" s="105"/>
      <c r="J1160" s="105"/>
      <c r="K1160" s="105"/>
      <c r="L1160" s="105"/>
      <c r="M1160" s="105"/>
      <c r="N1160" s="105"/>
      <c r="O1160" s="105"/>
      <c r="P1160" s="105"/>
      <c r="Q1160" s="105"/>
      <c r="R1160" s="105"/>
      <c r="S1160" s="105"/>
      <c r="T1160" s="105"/>
      <c r="U1160" s="105"/>
      <c r="V1160" s="105"/>
      <c r="W1160" s="105"/>
    </row>
    <row r="1161" spans="1:23" ht="18.75">
      <c r="A1161" s="50"/>
      <c r="B1161" s="50"/>
      <c r="C1161" s="50"/>
      <c r="D1161" s="50"/>
      <c r="E1161" s="50"/>
      <c r="F1161" s="50"/>
      <c r="G1161" s="50"/>
      <c r="H1161" s="50"/>
      <c r="I1161" s="50"/>
      <c r="J1161" s="50"/>
      <c r="K1161" s="50"/>
      <c r="L1161" s="50"/>
      <c r="M1161" s="50"/>
      <c r="N1161" s="50"/>
      <c r="O1161" s="50"/>
      <c r="P1161" s="50"/>
      <c r="Q1161" s="50"/>
      <c r="R1161" s="50"/>
      <c r="S1161" s="50"/>
      <c r="T1161" s="50"/>
      <c r="U1161" s="50"/>
      <c r="V1161" s="50"/>
    </row>
    <row r="1162" spans="1:23">
      <c r="A1162" s="10"/>
      <c r="B1162" s="10"/>
      <c r="C1162" s="10"/>
      <c r="D1162" s="10"/>
      <c r="E1162" s="10"/>
      <c r="F1162" s="10"/>
      <c r="G1162" s="10"/>
      <c r="H1162" s="10"/>
      <c r="I1162" s="10"/>
      <c r="J1162" s="10"/>
      <c r="K1162" s="10"/>
      <c r="L1162" s="10"/>
      <c r="M1162" s="10"/>
      <c r="N1162" s="10"/>
      <c r="O1162" s="10"/>
      <c r="P1162" s="10"/>
      <c r="Q1162" s="10"/>
      <c r="R1162" s="10"/>
      <c r="S1162" s="10"/>
      <c r="T1162" s="10"/>
    </row>
    <row r="1163" spans="1:23" ht="18.75">
      <c r="A1163" s="106" t="s">
        <v>992</v>
      </c>
      <c r="B1163" s="106"/>
      <c r="C1163" s="47"/>
      <c r="D1163" s="47"/>
      <c r="E1163" s="47"/>
      <c r="F1163" s="47"/>
      <c r="G1163" s="47"/>
      <c r="H1163" s="47"/>
      <c r="I1163" s="47"/>
      <c r="J1163" s="47"/>
      <c r="K1163" s="47"/>
      <c r="L1163" s="47"/>
      <c r="M1163" s="47"/>
      <c r="N1163" s="47"/>
      <c r="O1163" s="47"/>
      <c r="P1163" s="47"/>
      <c r="Q1163" s="47"/>
      <c r="R1163" s="47"/>
      <c r="S1163" s="47"/>
      <c r="T1163" s="47"/>
    </row>
    <row r="1164" spans="1:23" ht="18.75">
      <c r="A1164" s="106" t="s">
        <v>993</v>
      </c>
      <c r="B1164" s="106"/>
      <c r="C1164" s="42"/>
      <c r="D1164" s="42"/>
      <c r="E1164" s="42"/>
      <c r="F1164" s="42"/>
      <c r="G1164" s="42"/>
      <c r="H1164" s="42"/>
      <c r="I1164" s="42"/>
      <c r="J1164" s="42"/>
      <c r="K1164" s="42"/>
      <c r="L1164" s="42"/>
      <c r="M1164" s="42"/>
      <c r="N1164" s="42"/>
      <c r="O1164" s="42"/>
      <c r="P1164" s="42"/>
      <c r="Q1164" s="42"/>
      <c r="R1164" s="42"/>
      <c r="S1164" s="42"/>
      <c r="T1164" s="42"/>
    </row>
    <row r="1165" spans="1:23" ht="18.75">
      <c r="A1165" s="106"/>
      <c r="B1165" s="106"/>
      <c r="D1165" s="47"/>
      <c r="E1165" s="47"/>
      <c r="F1165" s="47"/>
      <c r="G1165" s="47"/>
      <c r="H1165" s="47"/>
      <c r="I1165" s="47"/>
      <c r="J1165" s="47"/>
      <c r="K1165" s="47"/>
      <c r="L1165" s="47"/>
      <c r="M1165" s="47"/>
      <c r="N1165" s="47"/>
      <c r="O1165" s="47"/>
      <c r="P1165" s="47"/>
      <c r="Q1165" s="47"/>
      <c r="R1165" s="47"/>
      <c r="S1165" s="47"/>
      <c r="T1165" s="47"/>
    </row>
    <row r="1166" spans="1:23" ht="18.75">
      <c r="A1166" s="107" t="s">
        <v>213</v>
      </c>
      <c r="B1166" s="107"/>
      <c r="C1166" s="107"/>
      <c r="D1166" s="107"/>
      <c r="E1166" s="107"/>
      <c r="F1166" s="107"/>
      <c r="G1166" s="107"/>
      <c r="H1166" s="107"/>
      <c r="I1166" s="107"/>
      <c r="J1166" s="107"/>
      <c r="K1166" s="107"/>
      <c r="L1166" s="107"/>
      <c r="M1166" s="107"/>
      <c r="N1166" s="107"/>
      <c r="O1166" s="107"/>
      <c r="P1166" s="129" t="s">
        <v>317</v>
      </c>
      <c r="Q1166" s="129"/>
      <c r="R1166" s="129"/>
      <c r="S1166" s="129"/>
      <c r="T1166" s="129"/>
      <c r="U1166" s="129"/>
      <c r="V1166" s="129"/>
    </row>
    <row r="1167" spans="1:23">
      <c r="A1167" s="28"/>
      <c r="B1167" s="28"/>
      <c r="C1167" s="28"/>
      <c r="D1167" s="28"/>
      <c r="E1167" s="28"/>
      <c r="F1167" s="28"/>
      <c r="G1167" s="28"/>
      <c r="H1167" s="28"/>
      <c r="I1167" s="28"/>
      <c r="J1167" s="28"/>
      <c r="K1167" s="28"/>
      <c r="L1167" s="28"/>
      <c r="M1167" s="28"/>
      <c r="N1167" s="28"/>
      <c r="O1167" s="28"/>
      <c r="P1167" s="28"/>
      <c r="Q1167" s="28"/>
      <c r="R1167" s="28"/>
      <c r="S1167" s="28"/>
      <c r="T1167" s="28"/>
    </row>
    <row r="1168" spans="1:23" ht="24.75" customHeight="1">
      <c r="A1168" s="117" t="s">
        <v>170</v>
      </c>
      <c r="B1168" s="117"/>
      <c r="C1168" s="117"/>
      <c r="D1168" s="117"/>
      <c r="E1168" s="117"/>
      <c r="F1168" s="117"/>
      <c r="G1168" s="117"/>
      <c r="H1168" s="117"/>
      <c r="I1168" s="117"/>
      <c r="J1168" s="117"/>
      <c r="K1168" s="117"/>
      <c r="L1168" s="117"/>
      <c r="M1168" s="117"/>
      <c r="N1168" s="117"/>
      <c r="O1168" s="117"/>
      <c r="P1168" s="117"/>
      <c r="Q1168" s="117"/>
      <c r="R1168" s="117"/>
      <c r="S1168" s="117"/>
      <c r="T1168" s="126" t="s">
        <v>178</v>
      </c>
      <c r="U1168" s="101" t="s">
        <v>284</v>
      </c>
      <c r="V1168" s="101" t="s">
        <v>288</v>
      </c>
      <c r="W1168" s="101" t="s">
        <v>1006</v>
      </c>
    </row>
    <row r="1169" spans="1:24" ht="66.75" customHeight="1">
      <c r="A1169" s="101" t="s">
        <v>171</v>
      </c>
      <c r="B1169" s="117" t="s">
        <v>172</v>
      </c>
      <c r="C1169" s="101" t="s">
        <v>173</v>
      </c>
      <c r="D1169" s="101" t="s">
        <v>174</v>
      </c>
      <c r="E1169" s="101"/>
      <c r="F1169" s="101" t="s">
        <v>175</v>
      </c>
      <c r="G1169" s="101"/>
      <c r="H1169" s="101" t="s">
        <v>176</v>
      </c>
      <c r="I1169" s="101"/>
      <c r="J1169" s="101" t="s">
        <v>994</v>
      </c>
      <c r="K1169" s="101"/>
      <c r="L1169" s="175" t="s">
        <v>995</v>
      </c>
      <c r="M1169" s="176"/>
      <c r="N1169" s="175" t="s">
        <v>996</v>
      </c>
      <c r="O1169" s="176"/>
      <c r="P1169" s="101" t="s">
        <v>7</v>
      </c>
      <c r="Q1169" s="101"/>
      <c r="R1169" s="101" t="s">
        <v>177</v>
      </c>
      <c r="S1169" s="101"/>
      <c r="T1169" s="127"/>
      <c r="U1169" s="101"/>
      <c r="V1169" s="101"/>
      <c r="W1169" s="101"/>
    </row>
    <row r="1170" spans="1:24" ht="16.5">
      <c r="A1170" s="101"/>
      <c r="B1170" s="117"/>
      <c r="C1170" s="101"/>
      <c r="D1170" s="49" t="s">
        <v>179</v>
      </c>
      <c r="E1170" s="51" t="s">
        <v>3</v>
      </c>
      <c r="F1170" s="49" t="s">
        <v>179</v>
      </c>
      <c r="G1170" s="51" t="s">
        <v>3</v>
      </c>
      <c r="H1170" s="49" t="s">
        <v>179</v>
      </c>
      <c r="I1170" s="51" t="s">
        <v>3</v>
      </c>
      <c r="J1170" s="49" t="s">
        <v>179</v>
      </c>
      <c r="K1170" s="51" t="s">
        <v>3</v>
      </c>
      <c r="L1170" s="49" t="s">
        <v>179</v>
      </c>
      <c r="M1170" s="51" t="s">
        <v>3</v>
      </c>
      <c r="N1170" s="49" t="s">
        <v>179</v>
      </c>
      <c r="O1170" s="51" t="s">
        <v>3</v>
      </c>
      <c r="P1170" s="49" t="s">
        <v>179</v>
      </c>
      <c r="Q1170" s="51" t="s">
        <v>3</v>
      </c>
      <c r="R1170" s="49" t="s">
        <v>179</v>
      </c>
      <c r="S1170" s="51" t="s">
        <v>3</v>
      </c>
      <c r="T1170" s="128"/>
      <c r="U1170" s="101"/>
      <c r="V1170" s="101"/>
      <c r="W1170" s="101"/>
    </row>
    <row r="1171" spans="1:24" ht="18.75">
      <c r="A1171" s="27">
        <v>1</v>
      </c>
      <c r="B1171" s="77"/>
      <c r="C1171" s="27"/>
      <c r="D1171" s="27"/>
      <c r="E1171" s="16">
        <f>IF((C1171&lt;=7),VLOOKUP(D1171,'7 лет'!$A$5:$B$78,2),IF((C1171=8),VLOOKUP(D1171,'8 лет'!$A$5:$B$78,2),IF((C1171=9),VLOOKUP(D1171,'9 лет'!$A$5:$B$78,2),IF((C1171=10),VLOOKUP(D1171,'10 лет'!$A$5:$B$78,2),IF((C1171=11),VLOOKUP(D1171,'11 лет'!$A$5:$B$78,2),IF((C1171=12),VLOOKUP(D1171,'12 лет'!$A$5:$B$78,2),IF((C1171=13),VLOOKUP(D1171,'13 лет'!$A$5:$B$78,2),IF((C1171=14),VLOOKUP(D1171,'14 лет'!$A$5:$B$78,2),IF((C1171=15),VLOOKUP(D1171,'15 лет'!$A$5:$B$78,2),IF((C1171=16),VLOOKUP(D1171,'16 лет'!$A$5:$B$78,2),IF((C1171=17),VLOOKUP(D1171,'17 лет'!$A$5:$B$78,2))))))))))))</f>
        <v>0</v>
      </c>
      <c r="F1171" s="27"/>
      <c r="G1171" s="16">
        <f>IF((C1171&lt;=7),VLOOKUP(F1171,'7 лет'!$C$5:$D$79,2),IF((C1171=8),VLOOKUP(F1171,'8 лет'!$C$5:$D$79,2),IF((C1171=9),VLOOKUP(F1171,'9 лет'!$C$5:$D$79,2),IF((C1171=10),VLOOKUP(F1171,'10 лет'!$C$5:$D$79,2),IF((C1171=11),VLOOKUP(F1171,'11 лет'!$C$5:$D$79,2),IF((C1171=12),VLOOKUP(F1171,'12 лет'!$C$5:$D$79,2),IF((C1171=13),VLOOKUP(F1171,'13 лет'!$C$5:$D$79,2),IF((C1171=14),VLOOKUP(F1171,'14 лет'!$C$5:$D$79,2),IF((C1171=15),VLOOKUP(F1171,'15 лет'!$C$5:$D$79,2),IF((C1171=16),VLOOKUP(F1171,'16 лет'!$C$5:$D$79,2),IF((C1171=17),VLOOKUP(F1171,'17 лет'!$C$5:$D$79,2))))))))))))</f>
        <v>0</v>
      </c>
      <c r="H1171" s="27"/>
      <c r="I1171" s="16">
        <f>IF((C1171&lt;=7),VLOOKUP(H1171,'7 лет'!$E$5:$F$79,2),IF((C1171=8),VLOOKUP(H1171,'8 лет'!$E$5:$F$79,2),IF((C1171=9),VLOOKUP(H1171,'9 лет'!$E$5:$F$79,2),IF((C1171=10),VLOOKUP(H1171,'10 лет'!$E$5:$F$79,2),IF((C1171=11),VLOOKUP(H1171,'11 лет'!$E$5:$F$79,2),IF((C1171=12),VLOOKUP(H1171,'12 лет'!$E$5:$F$79,2),IF((C1171=13),VLOOKUP(H1171,'13 лет'!$E$5:$F$79,2),IF((C1171=14),VLOOKUP(H1171,'14 лет'!$E$5:$F$79,2),IF((C1171=15),VLOOKUP(H1171,'15 лет'!$E$5:$F$79,2),IF((C1171=16),VLOOKUP(H1171,'16 лет'!$E$5:$F$79,2),IF((C1171=17),VLOOKUP(H1171,'17 лет'!$E$5:$F$79,2))))))))))))</f>
        <v>0</v>
      </c>
      <c r="J1171" s="27"/>
      <c r="K1171" s="16">
        <f>IF((C1171&lt;=7),VLOOKUP(J1171,'7 лет'!$G$5:$H$79,2),IF((C1171=8),VLOOKUP(J1171,'8 лет'!$G$5:$H$79,2),IF((C1171=9),VLOOKUP(J1171,'9 лет'!$G$5:$H$79,2),IF((C1171=10),VLOOKUP(J1171,'10 лет'!$G$5:$H$79,2),IF((C1171=11),VLOOKUP(J1171,'11 лет'!$G$5:$H$79,2),IF((C1171=12),VLOOKUP(J1171,'12 лет'!$G$5:$H$79,2),IF((C1171=13),VLOOKUP(J1171,'13 лет'!$G$5:$H$79,2),IF((C1171=14),VLOOKUP(J1171,'14 лет'!$G$5:$H$79,2),IF(C1171&gt;=15,"0")))))))))</f>
        <v>0</v>
      </c>
      <c r="L1171" s="27"/>
      <c r="M1171" s="16" t="str">
        <f>IF((C1171=12),VLOOKUP(L1171,'12 лет'!$I$5:$J$81,2),IF((C1171=13),VLOOKUP(L1171,'13 лет'!$I$5:$J$81,2),IF((C1171=14),VLOOKUP(L1171,'14 лет'!$I$5:$J$80,2),IF((C1171=15),VLOOKUP(L1171,'15 лет'!$G$5:$H$82,2),IF((C1171=16),VLOOKUP(L1171,'16 лет'!$G$5:$H$81,2),IF((C1171=17),VLOOKUP(L1171,'17 лет'!$G$5:$H$81,2),IF(C1171&lt;12,"0")))))))</f>
        <v>0</v>
      </c>
      <c r="N1171" s="27"/>
      <c r="O1171" s="16" t="str">
        <f>IF((C1171=15),VLOOKUP(N1171,'15 лет'!$I$5:$J$100,2),IF((C1171=16),VLOOKUP(N1171,'16 лет'!$I$5:$J$94,2),IF((C1171=17),VLOOKUP(N1171,'17 лет'!$I$5:$J$97,2),IF(C1171&lt;15,"0"))))</f>
        <v>0</v>
      </c>
      <c r="P1171" s="11"/>
      <c r="Q1171" s="16">
        <f>IF((C1171&lt;=7),VLOOKUP(P1171,'7 лет'!$I$5:$J$79,2),IF((C1171=8),VLOOKUP(P1171,'8 лет'!$I$5:$J$79,2),IF((C1171=9),VLOOKUP(P1171,'9 лет'!$I$5:$J$79,2),IF((C1171=10),VLOOKUP(P1171,'10 лет'!$I$5:$J$79,2),IF((C1171=11),VLOOKUP(P1171,'11 лет'!$I$5:$J$79,2),IF((C1171=12),VLOOKUP(P1171,'12 лет'!$K$5:$L$79,2),IF((C1171=13),VLOOKUP(P1171,'13 лет'!$K$5:$L$79,2),IF((C1171=14),VLOOKUP(P1171,'14 лет'!$K$5:$L$79,2),IF((C1171=15),VLOOKUP(P1171,'15 лет'!$K$5:$L$79,2),IF((C1171=16),VLOOKUP(P1171,'16 лет'!$K$5:$L$79,2),IF((C1171=17),VLOOKUP(P1171,'17 лет'!$K$5:$L$79,2),)))))))))))</f>
        <v>50</v>
      </c>
      <c r="R1171" s="27"/>
      <c r="S1171" s="16">
        <f>IF((C1171&lt;=7),VLOOKUP(R1171,'7 лет'!$K$5:$L$79,2),IF((C1171=8),VLOOKUP(R1171,'8 лет'!$K$5:$L$79,2),IF((C1171=9),VLOOKUP(R1171,'9 лет'!$K$5:$L$79,2),IF((C1171=10),VLOOKUP(R1171,'10 лет'!$K$5:$L$79,2),IF((C1171=11),VLOOKUP(R1171,'11 лет'!$K$5:$L$79,2),IF((C1171=12),VLOOKUP(R1171,'12 лет'!$M$5:$N$79,2),IF((C1171=13),VLOOKUP(R1171,'13 лет'!$M$5:$N$79,2),IF((C1171=14),VLOOKUP(R1171,'14 лет'!$M$5:$N$79,2),IF((C1171=15),VLOOKUP(R1171,'15 лет'!$M$5:$N$79,2),IF((C1171=16),VLOOKUP(R1171,'16 лет'!$M$5:$N$79,2),IF((C1171=17),VLOOKUP(R1171,'17 лет'!$M$5:$N$79,2))))))))))))</f>
        <v>0</v>
      </c>
      <c r="T1171" s="32">
        <f>SUM(E1171+G1171+I1171+K1171+M1171+O1171+Q1171+S1171)</f>
        <v>50</v>
      </c>
      <c r="U1171" s="4">
        <f>'Личное первенство юноши'!U109</f>
        <v>28</v>
      </c>
      <c r="V1171" s="108">
        <f ca="1">'Командный зачет'!G42</f>
        <v>10</v>
      </c>
      <c r="W1171" s="98">
        <f ca="1">SUM(V1171*2)</f>
        <v>20</v>
      </c>
      <c r="X1171" t="str">
        <f>P1166</f>
        <v>Субъект РФ 33</v>
      </c>
    </row>
    <row r="1172" spans="1:24" ht="18.75">
      <c r="A1172" s="27">
        <v>2</v>
      </c>
      <c r="B1172" s="77"/>
      <c r="C1172" s="27"/>
      <c r="D1172" s="27"/>
      <c r="E1172" s="16">
        <f>IF((C1172&lt;=7),VLOOKUP(D1172,'7 лет'!$A$5:$B$78,2),IF((C1172=8),VLOOKUP(D1172,'8 лет'!$A$5:$B$78,2),IF((C1172=9),VLOOKUP(D1172,'9 лет'!$A$5:$B$78,2),IF((C1172=10),VLOOKUP(D1172,'10 лет'!$A$5:$B$78,2),IF((C1172=11),VLOOKUP(D1172,'11 лет'!$A$5:$B$78,2),IF((C1172=12),VLOOKUP(D1172,'12 лет'!$A$5:$B$78,2),IF((C1172=13),VLOOKUP(D1172,'13 лет'!$A$5:$B$78,2),IF((C1172=14),VLOOKUP(D1172,'14 лет'!$A$5:$B$78,2),IF((C1172=15),VLOOKUP(D1172,'15 лет'!$A$5:$B$78,2),IF((C1172=16),VLOOKUP(D1172,'16 лет'!$A$5:$B$78,2),IF((C1172=17),VLOOKUP(D1172,'17 лет'!$A$5:$B$78,2))))))))))))</f>
        <v>0</v>
      </c>
      <c r="F1172" s="27"/>
      <c r="G1172" s="16">
        <f>IF((C1172&lt;=7),VLOOKUP(F1172,'7 лет'!$C$5:$D$79,2),IF((C1172=8),VLOOKUP(F1172,'8 лет'!$C$5:$D$79,2),IF((C1172=9),VLOOKUP(F1172,'9 лет'!$C$5:$D$79,2),IF((C1172=10),VLOOKUP(F1172,'10 лет'!$C$5:$D$79,2),IF((C1172=11),VLOOKUP(F1172,'11 лет'!$C$5:$D$79,2),IF((C1172=12),VLOOKUP(F1172,'12 лет'!$C$5:$D$79,2),IF((C1172=13),VLOOKUP(F1172,'13 лет'!$C$5:$D$79,2),IF((C1172=14),VLOOKUP(F1172,'14 лет'!$C$5:$D$79,2),IF((C1172=15),VLOOKUP(F1172,'15 лет'!$C$5:$D$79,2),IF((C1172=16),VLOOKUP(F1172,'16 лет'!$C$5:$D$79,2),IF((C1172=17),VLOOKUP(F1172,'17 лет'!$C$5:$D$79,2))))))))))))</f>
        <v>0</v>
      </c>
      <c r="H1172" s="27"/>
      <c r="I1172" s="16">
        <f>IF((C1172&lt;=7),VLOOKUP(H1172,'7 лет'!$E$5:$F$79,2),IF((C1172=8),VLOOKUP(H1172,'8 лет'!$E$5:$F$79,2),IF((C1172=9),VLOOKUP(H1172,'9 лет'!$E$5:$F$79,2),IF((C1172=10),VLOOKUP(H1172,'10 лет'!$E$5:$F$79,2),IF((C1172=11),VLOOKUP(H1172,'11 лет'!$E$5:$F$79,2),IF((C1172=12),VLOOKUP(H1172,'12 лет'!$E$5:$F$79,2),IF((C1172=13),VLOOKUP(H1172,'13 лет'!$E$5:$F$79,2),IF((C1172=14),VLOOKUP(H1172,'14 лет'!$E$5:$F$79,2),IF((C1172=15),VLOOKUP(H1172,'15 лет'!$E$5:$F$79,2),IF((C1172=16),VLOOKUP(H1172,'16 лет'!$E$5:$F$79,2),IF((C1172=17),VLOOKUP(H1172,'17 лет'!$E$5:$F$79,2))))))))))))</f>
        <v>0</v>
      </c>
      <c r="J1172" s="27"/>
      <c r="K1172" s="16">
        <f>IF((C1172&lt;=7),VLOOKUP(J1172,'7 лет'!$G$5:$H$79,2),IF((C1172=8),VLOOKUP(J1172,'8 лет'!$G$5:$H$79,2),IF((C1172=9),VLOOKUP(J1172,'9 лет'!$G$5:$H$79,2),IF((C1172=10),VLOOKUP(J1172,'10 лет'!$G$5:$H$79,2),IF((C1172=11),VLOOKUP(J1172,'11 лет'!$G$5:$H$79,2),IF((C1172=12),VLOOKUP(J1172,'12 лет'!$G$5:$H$79,2),IF((C1172=13),VLOOKUP(J1172,'13 лет'!$G$5:$H$79,2),IF((C1172=14),VLOOKUP(J1172,'14 лет'!$G$5:$H$79,2),IF(C1172&gt;=15,"0")))))))))</f>
        <v>0</v>
      </c>
      <c r="L1172" s="27"/>
      <c r="M1172" s="16" t="str">
        <f>IF((C1172=12),VLOOKUP(L1172,'12 лет'!$I$5:$J$81,2),IF((C1172=13),VLOOKUP(L1172,'13 лет'!$I$5:$J$81,2),IF((C1172=14),VLOOKUP(L1172,'14 лет'!$I$5:$J$80,2),IF((C1172=15),VLOOKUP(L1172,'15 лет'!$G$5:$H$82,2),IF((C1172=16),VLOOKUP(L1172,'16 лет'!$G$5:$H$81,2),IF((C1172=17),VLOOKUP(L1172,'17 лет'!$G$5:$H$81,2),IF(C1172&lt;12,"0")))))))</f>
        <v>0</v>
      </c>
      <c r="N1172" s="27"/>
      <c r="O1172" s="16" t="str">
        <f>IF((C1172=15),VLOOKUP(N1172,'15 лет'!$I$5:$J$100,2),IF((C1172=16),VLOOKUP(N1172,'16 лет'!$I$5:$J$94,2),IF((C1172=17),VLOOKUP(N1172,'17 лет'!$I$5:$J$97,2),IF(C1172&lt;15,"0"))))</f>
        <v>0</v>
      </c>
      <c r="P1172" s="11"/>
      <c r="Q1172" s="16">
        <f>IF((C1172&lt;=7),VLOOKUP(P1172,'7 лет'!$I$5:$J$79,2),IF((C1172=8),VLOOKUP(P1172,'8 лет'!$I$5:$J$79,2),IF((C1172=9),VLOOKUP(P1172,'9 лет'!$I$5:$J$79,2),IF((C1172=10),VLOOKUP(P1172,'10 лет'!$I$5:$J$79,2),IF((C1172=11),VLOOKUP(P1172,'11 лет'!$I$5:$J$79,2),IF((C1172=12),VLOOKUP(P1172,'12 лет'!$K$5:$L$79,2),IF((C1172=13),VLOOKUP(P1172,'13 лет'!$K$5:$L$79,2),IF((C1172=14),VLOOKUP(P1172,'14 лет'!$K$5:$L$79,2),IF((C1172=15),VLOOKUP(P1172,'15 лет'!$K$5:$L$79,2),IF((C1172=16),VLOOKUP(P1172,'16 лет'!$K$5:$L$79,2),IF((C1172=17),VLOOKUP(P1172,'17 лет'!$K$5:$L$79,2),)))))))))))</f>
        <v>50</v>
      </c>
      <c r="R1172" s="27"/>
      <c r="S1172" s="16">
        <f>IF((C1172&lt;=7),VLOOKUP(R1172,'7 лет'!$K$5:$L$79,2),IF((C1172=8),VLOOKUP(R1172,'8 лет'!$K$5:$L$79,2),IF((C1172=9),VLOOKUP(R1172,'9 лет'!$K$5:$L$79,2),IF((C1172=10),VLOOKUP(R1172,'10 лет'!$K$5:$L$79,2),IF((C1172=11),VLOOKUP(R1172,'11 лет'!$K$5:$L$79,2),IF((C1172=12),VLOOKUP(R1172,'12 лет'!$M$5:$N$79,2),IF((C1172=13),VLOOKUP(R1172,'13 лет'!$M$5:$N$79,2),IF((C1172=14),VLOOKUP(R1172,'14 лет'!$M$5:$N$79,2),IF((C1172=15),VLOOKUP(R1172,'15 лет'!$M$5:$N$79,2),IF((C1172=16),VLOOKUP(R1172,'16 лет'!$M$5:$N$79,2),IF((C1172=17),VLOOKUP(R1172,'17 лет'!$M$5:$N$79,2))))))))))))</f>
        <v>0</v>
      </c>
      <c r="T1172" s="32">
        <f>SUM(E1172+G1172+I1172+K1172+M1172+O1172+Q1172+S1172)</f>
        <v>50</v>
      </c>
      <c r="U1172" s="4">
        <f>'Личное первенство юноши'!U110</f>
        <v>28</v>
      </c>
      <c r="V1172" s="109"/>
      <c r="W1172" s="99"/>
      <c r="X1172" t="str">
        <f>P1166</f>
        <v>Субъект РФ 33</v>
      </c>
    </row>
    <row r="1173" spans="1:24" ht="18.75">
      <c r="A1173" s="27">
        <v>3</v>
      </c>
      <c r="B1173" s="77"/>
      <c r="C1173" s="27"/>
      <c r="D1173" s="27"/>
      <c r="E1173" s="16">
        <f>IF((C1173&lt;=7),VLOOKUP(D1173,'7 лет'!$A$5:$B$78,2),IF((C1173=8),VLOOKUP(D1173,'8 лет'!$A$5:$B$78,2),IF((C1173=9),VLOOKUP(D1173,'9 лет'!$A$5:$B$78,2),IF((C1173=10),VLOOKUP(D1173,'10 лет'!$A$5:$B$78,2),IF((C1173=11),VLOOKUP(D1173,'11 лет'!$A$5:$B$78,2),IF((C1173=12),VLOOKUP(D1173,'12 лет'!$A$5:$B$78,2),IF((C1173=13),VLOOKUP(D1173,'13 лет'!$A$5:$B$78,2),IF((C1173=14),VLOOKUP(D1173,'14 лет'!$A$5:$B$78,2),IF((C1173=15),VLOOKUP(D1173,'15 лет'!$A$5:$B$78,2),IF((C1173=16),VLOOKUP(D1173,'16 лет'!$A$5:$B$78,2),IF((C1173=17),VLOOKUP(D1173,'17 лет'!$A$5:$B$78,2))))))))))))</f>
        <v>0</v>
      </c>
      <c r="F1173" s="27"/>
      <c r="G1173" s="16">
        <f>IF((C1173&lt;=7),VLOOKUP(F1173,'7 лет'!$C$5:$D$79,2),IF((C1173=8),VLOOKUP(F1173,'8 лет'!$C$5:$D$79,2),IF((C1173=9),VLOOKUP(F1173,'9 лет'!$C$5:$D$79,2),IF((C1173=10),VLOOKUP(F1173,'10 лет'!$C$5:$D$79,2),IF((C1173=11),VLOOKUP(F1173,'11 лет'!$C$5:$D$79,2),IF((C1173=12),VLOOKUP(F1173,'12 лет'!$C$5:$D$79,2),IF((C1173=13),VLOOKUP(F1173,'13 лет'!$C$5:$D$79,2),IF((C1173=14),VLOOKUP(F1173,'14 лет'!$C$5:$D$79,2),IF((C1173=15),VLOOKUP(F1173,'15 лет'!$C$5:$D$79,2),IF((C1173=16),VLOOKUP(F1173,'16 лет'!$C$5:$D$79,2),IF((C1173=17),VLOOKUP(F1173,'17 лет'!$C$5:$D$79,2))))))))))))</f>
        <v>0</v>
      </c>
      <c r="H1173" s="27"/>
      <c r="I1173" s="16">
        <f>IF((C1173&lt;=7),VLOOKUP(H1173,'7 лет'!$E$5:$F$79,2),IF((C1173=8),VLOOKUP(H1173,'8 лет'!$E$5:$F$79,2),IF((C1173=9),VLOOKUP(H1173,'9 лет'!$E$5:$F$79,2),IF((C1173=10),VLOOKUP(H1173,'10 лет'!$E$5:$F$79,2),IF((C1173=11),VLOOKUP(H1173,'11 лет'!$E$5:$F$79,2),IF((C1173=12),VLOOKUP(H1173,'12 лет'!$E$5:$F$79,2),IF((C1173=13),VLOOKUP(H1173,'13 лет'!$E$5:$F$79,2),IF((C1173=14),VLOOKUP(H1173,'14 лет'!$E$5:$F$79,2),IF((C1173=15),VLOOKUP(H1173,'15 лет'!$E$5:$F$79,2),IF((C1173=16),VLOOKUP(H1173,'16 лет'!$E$5:$F$79,2),IF((C1173=17),VLOOKUP(H1173,'17 лет'!$E$5:$F$79,2))))))))))))</f>
        <v>0</v>
      </c>
      <c r="J1173" s="27"/>
      <c r="K1173" s="16">
        <f>IF((C1173&lt;=7),VLOOKUP(J1173,'7 лет'!$G$5:$H$79,2),IF((C1173=8),VLOOKUP(J1173,'8 лет'!$G$5:$H$79,2),IF((C1173=9),VLOOKUP(J1173,'9 лет'!$G$5:$H$79,2),IF((C1173=10),VLOOKUP(J1173,'10 лет'!$G$5:$H$79,2),IF((C1173=11),VLOOKUP(J1173,'11 лет'!$G$5:$H$79,2),IF((C1173=12),VLOOKUP(J1173,'12 лет'!$G$5:$H$79,2),IF((C1173=13),VLOOKUP(J1173,'13 лет'!$G$5:$H$79,2),IF((C1173=14),VLOOKUP(J1173,'14 лет'!$G$5:$H$79,2),IF(C1173&gt;=15,"0")))))))))</f>
        <v>0</v>
      </c>
      <c r="L1173" s="27"/>
      <c r="M1173" s="16" t="str">
        <f>IF((C1173=12),VLOOKUP(L1173,'12 лет'!$I$5:$J$81,2),IF((C1173=13),VLOOKUP(L1173,'13 лет'!$I$5:$J$81,2),IF((C1173=14),VLOOKUP(L1173,'14 лет'!$I$5:$J$80,2),IF((C1173=15),VLOOKUP(L1173,'15 лет'!$G$5:$H$82,2),IF((C1173=16),VLOOKUP(L1173,'16 лет'!$G$5:$H$81,2),IF((C1173=17),VLOOKUP(L1173,'17 лет'!$G$5:$H$81,2),IF(C1173&lt;12,"0")))))))</f>
        <v>0</v>
      </c>
      <c r="N1173" s="27"/>
      <c r="O1173" s="16" t="str">
        <f>IF((C1173=15),VLOOKUP(N1173,'15 лет'!$I$5:$J$100,2),IF((C1173=16),VLOOKUP(N1173,'16 лет'!$I$5:$J$94,2),IF((C1173=17),VLOOKUP(N1173,'17 лет'!$I$5:$J$97,2),IF(C1173&lt;15,"0"))))</f>
        <v>0</v>
      </c>
      <c r="P1173" s="11"/>
      <c r="Q1173" s="16">
        <f>IF((C1173&lt;=7),VLOOKUP(P1173,'7 лет'!$I$5:$J$79,2),IF((C1173=8),VLOOKUP(P1173,'8 лет'!$I$5:$J$79,2),IF((C1173=9),VLOOKUP(P1173,'9 лет'!$I$5:$J$79,2),IF((C1173=10),VLOOKUP(P1173,'10 лет'!$I$5:$J$79,2),IF((C1173=11),VLOOKUP(P1173,'11 лет'!$I$5:$J$79,2),IF((C1173=12),VLOOKUP(P1173,'12 лет'!$K$5:$L$79,2),IF((C1173=13),VLOOKUP(P1173,'13 лет'!$K$5:$L$79,2),IF((C1173=14),VLOOKUP(P1173,'14 лет'!$K$5:$L$79,2),IF((C1173=15),VLOOKUP(P1173,'15 лет'!$K$5:$L$79,2),IF((C1173=16),VLOOKUP(P1173,'16 лет'!$K$5:$L$79,2),IF((C1173=17),VLOOKUP(P1173,'17 лет'!$K$5:$L$79,2),)))))))))))</f>
        <v>50</v>
      </c>
      <c r="R1173" s="27"/>
      <c r="S1173" s="16">
        <f>IF((C1173&lt;=7),VLOOKUP(R1173,'7 лет'!$K$5:$L$79,2),IF((C1173=8),VLOOKUP(R1173,'8 лет'!$K$5:$L$79,2),IF((C1173=9),VLOOKUP(R1173,'9 лет'!$K$5:$L$79,2),IF((C1173=10),VLOOKUP(R1173,'10 лет'!$K$5:$L$79,2),IF((C1173=11),VLOOKUP(R1173,'11 лет'!$K$5:$L$79,2),IF((C1173=12),VLOOKUP(R1173,'12 лет'!$M$5:$N$79,2),IF((C1173=13),VLOOKUP(R1173,'13 лет'!$M$5:$N$79,2),IF((C1173=14),VLOOKUP(R1173,'14 лет'!$M$5:$N$79,2),IF((C1173=15),VLOOKUP(R1173,'15 лет'!$M$5:$N$79,2),IF((C1173=16),VLOOKUP(R1173,'16 лет'!$M$5:$N$79,2),IF((C1173=17),VLOOKUP(R1173,'17 лет'!$M$5:$N$79,2))))))))))))</f>
        <v>0</v>
      </c>
      <c r="T1173" s="32">
        <f>SUM(E1173+G1173+I1173+K1173+M1173+O1173+Q1173+S1173)</f>
        <v>50</v>
      </c>
      <c r="U1173" s="4">
        <f>'Личное первенство юноши'!U111</f>
        <v>28</v>
      </c>
      <c r="V1173" s="109"/>
      <c r="W1173" s="99"/>
      <c r="X1173" t="str">
        <f>P1166</f>
        <v>Субъект РФ 33</v>
      </c>
    </row>
    <row r="1174" spans="1:24" ht="18.75">
      <c r="A1174" s="111"/>
      <c r="B1174" s="112"/>
      <c r="C1174" s="112"/>
      <c r="D1174" s="112"/>
      <c r="E1174" s="112"/>
      <c r="F1174" s="112"/>
      <c r="G1174" s="112"/>
      <c r="H1174" s="112"/>
      <c r="I1174" s="112"/>
      <c r="J1174" s="112"/>
      <c r="K1174" s="112"/>
      <c r="L1174" s="112"/>
      <c r="M1174" s="112"/>
      <c r="N1174" s="112"/>
      <c r="O1174" s="112"/>
      <c r="P1174" s="115" t="s">
        <v>285</v>
      </c>
      <c r="Q1174" s="115"/>
      <c r="R1174" s="115"/>
      <c r="S1174" s="116"/>
      <c r="T1174" s="113">
        <f ca="1">SUMPRODUCT(LARGE($T$1171:$T$1173,ROW(INDIRECT("T1:T"&amp;Z17))))</f>
        <v>100</v>
      </c>
      <c r="U1174" s="114"/>
      <c r="V1174" s="109"/>
      <c r="W1174" s="99"/>
    </row>
    <row r="1175" spans="1:24" ht="24.75" customHeight="1">
      <c r="A1175" s="123" t="s">
        <v>180</v>
      </c>
      <c r="B1175" s="124"/>
      <c r="C1175" s="124"/>
      <c r="D1175" s="124"/>
      <c r="E1175" s="124"/>
      <c r="F1175" s="124"/>
      <c r="G1175" s="124"/>
      <c r="H1175" s="124"/>
      <c r="I1175" s="124"/>
      <c r="J1175" s="124"/>
      <c r="K1175" s="124"/>
      <c r="L1175" s="124"/>
      <c r="M1175" s="124"/>
      <c r="N1175" s="124"/>
      <c r="O1175" s="124"/>
      <c r="P1175" s="124"/>
      <c r="Q1175" s="124"/>
      <c r="R1175" s="124"/>
      <c r="S1175" s="124"/>
      <c r="T1175" s="124"/>
      <c r="U1175" s="125"/>
      <c r="V1175" s="109"/>
      <c r="W1175" s="99"/>
    </row>
    <row r="1176" spans="1:24" ht="18.75">
      <c r="A1176" s="27">
        <v>1</v>
      </c>
      <c r="B1176" s="78"/>
      <c r="C1176" s="27"/>
      <c r="D1176" s="27"/>
      <c r="E1176" s="16">
        <f>IF((C1176&lt;=7),VLOOKUP(D1176,'7 лет'!$M$5:$N$78,2),IF((C1176=8),VLOOKUP(D1176,'8 лет'!$M$5:$N$78,2),IF((C1176=9),VLOOKUP(D1176,'9 лет'!$M$5:$N$78,2),IF((C1176=10),VLOOKUP(D1176,'10 лет'!$M$5:$N$78,2),IF((C1176=11),VLOOKUP(D1176,'11 лет'!$M$5:$N$78,2),IF((C1176=12),VLOOKUP(D1176,'12 лет'!$O$5:$P$78,2),IF((C1176=13),VLOOKUP(D1176,'13 лет'!$O$5:$P$78,2),IF((C1176=14),VLOOKUP(D1176,'14 лет'!$O$5:$P$78,2),IF((C1176=15),VLOOKUP(D1176,'15 лет'!$O$5:$P$78,2),IF((C1176=16),VLOOKUP(D1176,'16 лет'!$O$5:$P$78,2),IF((C1176=17),VLOOKUP(D1176,'17 лет'!$O$5:$P$78,2))))))))))))</f>
        <v>0</v>
      </c>
      <c r="F1176" s="27"/>
      <c r="G1176" s="16">
        <f>IF((C1176&lt;=7),VLOOKUP(F1176,'7 лет'!$O$5:$P$79,2),IF((C1176=8),VLOOKUP(F1176,'8 лет'!$O$5:$P$79,2),IF((C1176=9),VLOOKUP(F1176,'9 лет'!$O$5:$P$79,2),IF((C1176=10),VLOOKUP(F1176,'10 лет'!$O$5:$P$79,2),IF((C1176=11),VLOOKUP(F1176,'11 лет'!$O$5:$P$79,2),IF((C1176=12),VLOOKUP(F1176,'12 лет'!$Q$5:$R$79,2),IF((C1176=13),VLOOKUP(F1176,'13 лет'!$Q$5:$R$79,2),IF((C1176=14),VLOOKUP(F1176,'14 лет'!$Q$5:$R$79,2),IF((C1176=15),VLOOKUP(F1176,'15 лет'!$Q$5:$R$79,2),IF((C1176=16),VLOOKUP(F1176,'16 лет'!$Q$5:$R$79,2),IF((C1176=17),VLOOKUP(F1176,'17 лет'!$Q$5:$R$79,2))))))))))))</f>
        <v>0</v>
      </c>
      <c r="H1176" s="27"/>
      <c r="I1176" s="16">
        <f>IF((C1176&lt;=7),VLOOKUP(H1176,'7 лет'!$Q$5:$R$79,2),IF((C1176=8),VLOOKUP(H1176,'8 лет'!$Q$5:$R$79,2),IF((C1176=9),VLOOKUP(H1176,'9 лет'!$Q$5:$R$79,2),IF((C1176=10),VLOOKUP(H1176,'10 лет'!$Q$5:$R$79,2),IF((C1176=11),VLOOKUP(H1176,'11 лет'!$Q$5:$R$79,2),IF((C1176=12),VLOOKUP(H1176,'12 лет'!$S$5:$T$79,2),IF((C1176=13),VLOOKUP(H1176,'13 лет'!$S$5:$T$79,2),IF((C1176=14),VLOOKUP(H1176,'14 лет'!$S$5:$T$79,2),IF((C1176=15),VLOOKUP(H1176,'15 лет'!$S$5:$T$79,2),IF((C1176=16),VLOOKUP(H1176,'16 лет'!$S$5:$T$79,2),IF((C1176=17),VLOOKUP(H1176,'17 лет'!$S$5:$T$79,2))))))))))))</f>
        <v>0</v>
      </c>
      <c r="J1176" s="27"/>
      <c r="K1176" s="16">
        <f>IF((C1176&lt;=7),VLOOKUP(J1176,'7 лет'!$S$5:$T$79,2),IF((C1176=8),VLOOKUP(J1176,'8 лет'!$S$5:$T$79,2),IF((C1176=9),VLOOKUP(J1176,'9 лет'!$S$5:$T$79,2),IF((C1176=10),VLOOKUP(J1176,'10 лет'!$S$5:$T$79,2),IF((C1176=11),VLOOKUP(J1176,'11 лет'!$S$5:$T$79,2),IF((C1176=12),VLOOKUP(J1176,'12 лет'!$U$5:$V$79,2),IF((C1176=13),VLOOKUP(J1176,'13 лет'!$U$5:$V$79,2),IF((C1176=14),VLOOKUP(J1176,'14 лет'!$U$5:$V$79,2),IF(C1176&gt;=15,"0")))))))))</f>
        <v>0</v>
      </c>
      <c r="L1176" s="27"/>
      <c r="M1176" s="16" t="str">
        <f>IF((C1176=12),VLOOKUP(L1176,'12 лет'!$W$5:$X$85,2),IF((C1176=13),VLOOKUP(L1176,'13 лет'!$W$5:$X$84,2),IF((C1176=14),VLOOKUP(L1176,'14 лет'!$W$5:$X$82,2),IF((C1176=15),VLOOKUP(L1176,'15 лет'!$U$5:$V$82,2),IF((C1176=16),VLOOKUP(L1176,'16 лет'!$U$5:$V$78,2),IF((C1176=17),VLOOKUP(L1176,'17 лет'!$U$5:$V$78,2),IF(C1176&lt;12,"0")))))))</f>
        <v>0</v>
      </c>
      <c r="N1176" s="27"/>
      <c r="O1176" s="16" t="str">
        <f>IF((C1176=15),VLOOKUP(N1176,'15 лет'!$W$5:$X$115,2),IF((C1176=16),VLOOKUP(N1176,'16 лет'!$W$5:$X$113,2),IF((C1176=17),VLOOKUP(N1176,'17 лет'!$W$5:$X$113,2),IF(C1176&lt;15,"0"))))</f>
        <v>0</v>
      </c>
      <c r="P1176" s="11"/>
      <c r="Q1176" s="16">
        <f>IF((C1176&lt;=7),VLOOKUP(P1176,'7 лет'!$U$5:$V$79,2),IF((C1176=8),VLOOKUP(P1176,'8 лет'!$U$5:$V$79,2),IF((C1176=9),VLOOKUP(P1176,'9 лет'!$U$5:$V$79,2),IF((C1176=10),VLOOKUP(P1176,'10 лет'!$U$5:$V$79,2),IF((C1176=11),VLOOKUP(P1176,'11 лет'!$U$5:$V$79,2),IF((C1176=12),VLOOKUP(P1176,'12 лет'!$Y$5:$Z$79,2),IF((C1176=13),VLOOKUP(P1176,'13 лет'!$Y$5:$Z$79,2),IF((C1176=14),VLOOKUP(P1176,'14 лет'!$Y$5:$Z$79,2),IF((C1176=15),VLOOKUP(P1176,'15 лет'!$Y$5:$Z$79,2),IF((C1176=16),VLOOKUP(P1176,'16 лет'!$Y$5:$Z$79,2),IF((C1176=17),VLOOKUP(P1176,'17 лет'!$Y$5:$Z$79,2))))))))))))</f>
        <v>35</v>
      </c>
      <c r="R1176" s="27"/>
      <c r="S1176" s="16">
        <f>IF((C1176&lt;=7),VLOOKUP(R1176,'7 лет'!$W$5:$X$79,2),IF((C1176=8),VLOOKUP(R1176,'8 лет'!$W$5:$X$79,2),IF((C1176=9),VLOOKUP(R1176,'9 лет'!$W$5:$X$79,2),IF((C1176=10),VLOOKUP(R1176,'10 лет'!$W$5:$X$79,2),IF((C1176=11),VLOOKUP(R1176,'11 лет'!$W$5:$X$79,2),IF((C1176=12),VLOOKUP(R1176,'12 лет'!$AA$5:$AB$79,2),IF((C1176=13),VLOOKUP(R1176,'13 лет'!$AA$5:$AB$79,2),IF((C1176=14),VLOOKUP(R1176,'14 лет'!$AA$5:$AB$79,2),IF((C1176=15),VLOOKUP(R1176,'15 лет'!$AA$5:$AB$79,2),IF((C1176=16),VLOOKUP(R1176,'16 лет'!$AA$5:$AB$79,2),IF((C1176=17),VLOOKUP(R1176,'17 лет'!$AA$5:$AB$79,2))))))))))))</f>
        <v>0</v>
      </c>
      <c r="T1176" s="33">
        <f>SUM(E1176+G1176+I1176+K1176+M1176+O1176+Q1176+S1176)</f>
        <v>35</v>
      </c>
      <c r="U1176" s="4">
        <f>'Личное первенство девушки'!U109</f>
        <v>28</v>
      </c>
      <c r="V1176" s="109"/>
      <c r="W1176" s="99"/>
      <c r="X1176" t="str">
        <f>P1166</f>
        <v>Субъект РФ 33</v>
      </c>
    </row>
    <row r="1177" spans="1:24" ht="18.75">
      <c r="A1177" s="27">
        <v>2</v>
      </c>
      <c r="B1177" s="78"/>
      <c r="C1177" s="27"/>
      <c r="D1177" s="27"/>
      <c r="E1177" s="16">
        <f>IF((C1177&lt;=7),VLOOKUP(D1177,'7 лет'!$M$5:$N$78,2),IF((C1177=8),VLOOKUP(D1177,'8 лет'!$M$5:$N$78,2),IF((C1177=9),VLOOKUP(D1177,'9 лет'!$M$5:$N$78,2),IF((C1177=10),VLOOKUP(D1177,'10 лет'!$M$5:$N$78,2),IF((C1177=11),VLOOKUP(D1177,'11 лет'!$M$5:$N$78,2),IF((C1177=12),VLOOKUP(D1177,'12 лет'!$O$5:$P$78,2),IF((C1177=13),VLOOKUP(D1177,'13 лет'!$O$5:$P$78,2),IF((C1177=14),VLOOKUP(D1177,'14 лет'!$O$5:$P$78,2),IF((C1177=15),VLOOKUP(D1177,'15 лет'!$O$5:$P$78,2),IF((C1177=16),VLOOKUP(D1177,'16 лет'!$O$5:$P$78,2),IF((C1177=17),VLOOKUP(D1177,'17 лет'!$O$5:$P$78,2))))))))))))</f>
        <v>0</v>
      </c>
      <c r="F1177" s="27"/>
      <c r="G1177" s="16">
        <f>IF((C1177&lt;=7),VLOOKUP(F1177,'7 лет'!$O$5:$P$79,2),IF((C1177=8),VLOOKUP(F1177,'8 лет'!$O$5:$P$79,2),IF((C1177=9),VLOOKUP(F1177,'9 лет'!$O$5:$P$79,2),IF((C1177=10),VLOOKUP(F1177,'10 лет'!$O$5:$P$79,2),IF((C1177=11),VLOOKUP(F1177,'11 лет'!$O$5:$P$79,2),IF((C1177=12),VLOOKUP(F1177,'12 лет'!$Q$5:$R$79,2),IF((C1177=13),VLOOKUP(F1177,'13 лет'!$Q$5:$R$79,2),IF((C1177=14),VLOOKUP(F1177,'14 лет'!$Q$5:$R$79,2),IF((C1177=15),VLOOKUP(F1177,'15 лет'!$Q$5:$R$79,2),IF((C1177=16),VLOOKUP(F1177,'16 лет'!$Q$5:$R$79,2),IF((C1177=17),VLOOKUP(F1177,'17 лет'!$Q$5:$R$79,2))))))))))))</f>
        <v>0</v>
      </c>
      <c r="H1177" s="27"/>
      <c r="I1177" s="16">
        <f>IF((C1177&lt;=7),VLOOKUP(H1177,'7 лет'!$Q$5:$R$79,2),IF((C1177=8),VLOOKUP(H1177,'8 лет'!$Q$5:$R$79,2),IF((C1177=9),VLOOKUP(H1177,'9 лет'!$Q$5:$R$79,2),IF((C1177=10),VLOOKUP(H1177,'10 лет'!$Q$5:$R$79,2),IF((C1177=11),VLOOKUP(H1177,'11 лет'!$Q$5:$R$79,2),IF((C1177=12),VLOOKUP(H1177,'12 лет'!$S$5:$T$79,2),IF((C1177=13),VLOOKUP(H1177,'13 лет'!$S$5:$T$79,2),IF((C1177=14),VLOOKUP(H1177,'14 лет'!$S$5:$T$79,2),IF((C1177=15),VLOOKUP(H1177,'15 лет'!$S$5:$T$79,2),IF((C1177=16),VLOOKUP(H1177,'16 лет'!$S$5:$T$79,2),IF((C1177=17),VLOOKUP(H1177,'17 лет'!$S$5:$T$79,2))))))))))))</f>
        <v>0</v>
      </c>
      <c r="J1177" s="27"/>
      <c r="K1177" s="16">
        <f>IF((C1177&lt;=7),VLOOKUP(J1177,'7 лет'!$S$5:$T$79,2),IF((C1177=8),VLOOKUP(J1177,'8 лет'!$S$5:$T$79,2),IF((C1177=9),VLOOKUP(J1177,'9 лет'!$S$5:$T$79,2),IF((C1177=10),VLOOKUP(J1177,'10 лет'!$S$5:$T$79,2),IF((C1177=11),VLOOKUP(J1177,'11 лет'!$S$5:$T$79,2),IF((C1177=12),VLOOKUP(J1177,'12 лет'!$U$5:$V$79,2),IF((C1177=13),VLOOKUP(J1177,'13 лет'!$U$5:$V$79,2),IF((C1177=14),VLOOKUP(J1177,'14 лет'!$U$5:$V$79,2),IF(C1177&gt;=15,"0")))))))))</f>
        <v>0</v>
      </c>
      <c r="L1177" s="27"/>
      <c r="M1177" s="16" t="str">
        <f>IF((C1177=12),VLOOKUP(L1177,'12 лет'!$W$5:$X$85,2),IF((C1177=13),VLOOKUP(L1177,'13 лет'!$W$5:$X$84,2),IF((C1177=14),VLOOKUP(L1177,'14 лет'!$W$5:$X$82,2),IF((C1177=15),VLOOKUP(L1177,'15 лет'!$U$5:$V$82,2),IF((C1177=16),VLOOKUP(L1177,'16 лет'!$U$5:$V$78,2),IF((C1177=17),VLOOKUP(L1177,'17 лет'!$U$5:$V$78,2),IF(C1177&lt;12,"0")))))))</f>
        <v>0</v>
      </c>
      <c r="N1177" s="27"/>
      <c r="O1177" s="16" t="str">
        <f>IF((C1177=15),VLOOKUP(N1177,'15 лет'!$W$5:$X$115,2),IF((C1177=16),VLOOKUP(N1177,'16 лет'!$W$5:$X$113,2),IF((C1177=17),VLOOKUP(N1177,'17 лет'!$W$5:$X$113,2),IF(C1177&lt;15,"0"))))</f>
        <v>0</v>
      </c>
      <c r="P1177" s="11"/>
      <c r="Q1177" s="16">
        <f>IF((C1177&lt;=7),VLOOKUP(P1177,'7 лет'!$U$5:$V$79,2),IF((C1177=8),VLOOKUP(P1177,'8 лет'!$U$5:$V$79,2),IF((C1177=9),VLOOKUP(P1177,'9 лет'!$U$5:$V$79,2),IF((C1177=10),VLOOKUP(P1177,'10 лет'!$U$5:$V$79,2),IF((C1177=11),VLOOKUP(P1177,'11 лет'!$U$5:$V$79,2),IF((C1177=12),VLOOKUP(P1177,'12 лет'!$Y$5:$Z$79,2),IF((C1177=13),VLOOKUP(P1177,'13 лет'!$Y$5:$Z$79,2),IF((C1177=14),VLOOKUP(P1177,'14 лет'!$Y$5:$Z$79,2),IF((C1177=15),VLOOKUP(P1177,'15 лет'!$Y$5:$Z$79,2),IF((C1177=16),VLOOKUP(P1177,'16 лет'!$Y$5:$Z$79,2),IF((C1177=17),VLOOKUP(P1177,'17 лет'!$Y$5:$Z$79,2))))))))))))</f>
        <v>35</v>
      </c>
      <c r="R1177" s="27"/>
      <c r="S1177" s="16">
        <f>IF((C1177&lt;=7),VLOOKUP(R1177,'7 лет'!$W$5:$X$79,2),IF((C1177=8),VLOOKUP(R1177,'8 лет'!$W$5:$X$79,2),IF((C1177=9),VLOOKUP(R1177,'9 лет'!$W$5:$X$79,2),IF((C1177=10),VLOOKUP(R1177,'10 лет'!$W$5:$X$79,2),IF((C1177=11),VLOOKUP(R1177,'11 лет'!$W$5:$X$79,2),IF((C1177=12),VLOOKUP(R1177,'12 лет'!$AA$5:$AB$79,2),IF((C1177=13),VLOOKUP(R1177,'13 лет'!$AA$5:$AB$79,2),IF((C1177=14),VLOOKUP(R1177,'14 лет'!$AA$5:$AB$79,2),IF((C1177=15),VLOOKUP(R1177,'15 лет'!$AA$5:$AB$79,2),IF((C1177=16),VLOOKUP(R1177,'16 лет'!$AA$5:$AB$79,2),IF((C1177=17),VLOOKUP(R1177,'17 лет'!$AA$5:$AB$79,2))))))))))))</f>
        <v>0</v>
      </c>
      <c r="T1177" s="33">
        <f>SUM(E1177+G1177+I1177+K1177+M1177+O1177+Q1177+S1177)</f>
        <v>35</v>
      </c>
      <c r="U1177" s="4">
        <f>'Личное первенство девушки'!U110</f>
        <v>28</v>
      </c>
      <c r="V1177" s="109"/>
      <c r="W1177" s="99"/>
      <c r="X1177" t="str">
        <f>P1166</f>
        <v>Субъект РФ 33</v>
      </c>
    </row>
    <row r="1178" spans="1:24" ht="18.75">
      <c r="A1178" s="27">
        <v>3</v>
      </c>
      <c r="B1178" s="78"/>
      <c r="C1178" s="27"/>
      <c r="D1178" s="27"/>
      <c r="E1178" s="16">
        <f>IF((C1178&lt;=7),VLOOKUP(D1178,'7 лет'!$M$5:$N$78,2),IF((C1178=8),VLOOKUP(D1178,'8 лет'!$M$5:$N$78,2),IF((C1178=9),VLOOKUP(D1178,'9 лет'!$M$5:$N$78,2),IF((C1178=10),VLOOKUP(D1178,'10 лет'!$M$5:$N$78,2),IF((C1178=11),VLOOKUP(D1178,'11 лет'!$M$5:$N$78,2),IF((C1178=12),VLOOKUP(D1178,'12 лет'!$O$5:$P$78,2),IF((C1178=13),VLOOKUP(D1178,'13 лет'!$O$5:$P$78,2),IF((C1178=14),VLOOKUP(D1178,'14 лет'!$O$5:$P$78,2),IF((C1178=15),VLOOKUP(D1178,'15 лет'!$O$5:$P$78,2),IF((C1178=16),VLOOKUP(D1178,'16 лет'!$O$5:$P$78,2),IF((C1178=17),VLOOKUP(D1178,'17 лет'!$O$5:$P$78,2))))))))))))</f>
        <v>0</v>
      </c>
      <c r="F1178" s="27"/>
      <c r="G1178" s="16">
        <f>IF((C1178&lt;=7),VLOOKUP(F1178,'7 лет'!$O$5:$P$79,2),IF((C1178=8),VLOOKUP(F1178,'8 лет'!$O$5:$P$79,2),IF((C1178=9),VLOOKUP(F1178,'9 лет'!$O$5:$P$79,2),IF((C1178=10),VLOOKUP(F1178,'10 лет'!$O$5:$P$79,2),IF((C1178=11),VLOOKUP(F1178,'11 лет'!$O$5:$P$79,2),IF((C1178=12),VLOOKUP(F1178,'12 лет'!$Q$5:$R$79,2),IF((C1178=13),VLOOKUP(F1178,'13 лет'!$Q$5:$R$79,2),IF((C1178=14),VLOOKUP(F1178,'14 лет'!$Q$5:$R$79,2),IF((C1178=15),VLOOKUP(F1178,'15 лет'!$Q$5:$R$79,2),IF((C1178=16),VLOOKUP(F1178,'16 лет'!$Q$5:$R$79,2),IF((C1178=17),VLOOKUP(F1178,'17 лет'!$Q$5:$R$79,2))))))))))))</f>
        <v>0</v>
      </c>
      <c r="H1178" s="27"/>
      <c r="I1178" s="16">
        <f>IF((C1178&lt;=7),VLOOKUP(H1178,'7 лет'!$Q$5:$R$79,2),IF((C1178=8),VLOOKUP(H1178,'8 лет'!$Q$5:$R$79,2),IF((C1178=9),VLOOKUP(H1178,'9 лет'!$Q$5:$R$79,2),IF((C1178=10),VLOOKUP(H1178,'10 лет'!$Q$5:$R$79,2),IF((C1178=11),VLOOKUP(H1178,'11 лет'!$Q$5:$R$79,2),IF((C1178=12),VLOOKUP(H1178,'12 лет'!$S$5:$T$79,2),IF((C1178=13),VLOOKUP(H1178,'13 лет'!$S$5:$T$79,2),IF((C1178=14),VLOOKUP(H1178,'14 лет'!$S$5:$T$79,2),IF((C1178=15),VLOOKUP(H1178,'15 лет'!$S$5:$T$79,2),IF((C1178=16),VLOOKUP(H1178,'16 лет'!$S$5:$T$79,2),IF((C1178=17),VLOOKUP(H1178,'17 лет'!$S$5:$T$79,2))))))))))))</f>
        <v>0</v>
      </c>
      <c r="J1178" s="27"/>
      <c r="K1178" s="16">
        <f>IF((C1178&lt;=7),VLOOKUP(J1178,'7 лет'!$S$5:$T$79,2),IF((C1178=8),VLOOKUP(J1178,'8 лет'!$S$5:$T$79,2),IF((C1178=9),VLOOKUP(J1178,'9 лет'!$S$5:$T$79,2),IF((C1178=10),VLOOKUP(J1178,'10 лет'!$S$5:$T$79,2),IF((C1178=11),VLOOKUP(J1178,'11 лет'!$S$5:$T$79,2),IF((C1178=12),VLOOKUP(J1178,'12 лет'!$U$5:$V$79,2),IF((C1178=13),VLOOKUP(J1178,'13 лет'!$U$5:$V$79,2),IF((C1178=14),VLOOKUP(J1178,'14 лет'!$U$5:$V$79,2),IF(C1178&gt;=15,"0")))))))))</f>
        <v>0</v>
      </c>
      <c r="L1178" s="27"/>
      <c r="M1178" s="16" t="str">
        <f>IF((C1178=12),VLOOKUP(L1178,'12 лет'!$W$5:$X$85,2),IF((C1178=13),VLOOKUP(L1178,'13 лет'!$W$5:$X$84,2),IF((C1178=14),VLOOKUP(L1178,'14 лет'!$W$5:$X$82,2),IF((C1178=15),VLOOKUP(L1178,'15 лет'!$U$5:$V$82,2),IF((C1178=16),VLOOKUP(L1178,'16 лет'!$U$5:$V$78,2),IF((C1178=17),VLOOKUP(L1178,'17 лет'!$U$5:$V$78,2),IF(C1178&lt;12,"0")))))))</f>
        <v>0</v>
      </c>
      <c r="N1178" s="27"/>
      <c r="O1178" s="16" t="str">
        <f>IF((C1178=15),VLOOKUP(N1178,'15 лет'!$W$5:$X$115,2),IF((C1178=16),VLOOKUP(N1178,'16 лет'!$W$5:$X$113,2),IF((C1178=17),VLOOKUP(N1178,'17 лет'!$W$5:$X$113,2),IF(C1178&lt;15,"0"))))</f>
        <v>0</v>
      </c>
      <c r="P1178" s="11"/>
      <c r="Q1178" s="16">
        <f>IF((C1178&lt;=7),VLOOKUP(P1178,'7 лет'!$U$5:$V$79,2),IF((C1178=8),VLOOKUP(P1178,'8 лет'!$U$5:$V$79,2),IF((C1178=9),VLOOKUP(P1178,'9 лет'!$U$5:$V$79,2),IF((C1178=10),VLOOKUP(P1178,'10 лет'!$U$5:$V$79,2),IF((C1178=11),VLOOKUP(P1178,'11 лет'!$U$5:$V$79,2),IF((C1178=12),VLOOKUP(P1178,'12 лет'!$Y$5:$Z$79,2),IF((C1178=13),VLOOKUP(P1178,'13 лет'!$Y$5:$Z$79,2),IF((C1178=14),VLOOKUP(P1178,'14 лет'!$Y$5:$Z$79,2),IF((C1178=15),VLOOKUP(P1178,'15 лет'!$Y$5:$Z$79,2),IF((C1178=16),VLOOKUP(P1178,'16 лет'!$Y$5:$Z$79,2),IF((C1178=17),VLOOKUP(P1178,'17 лет'!$Y$5:$Z$79,2))))))))))))</f>
        <v>35</v>
      </c>
      <c r="R1178" s="27"/>
      <c r="S1178" s="16">
        <f>IF((C1178&lt;=7),VLOOKUP(R1178,'7 лет'!$W$5:$X$79,2),IF((C1178=8),VLOOKUP(R1178,'8 лет'!$W$5:$X$79,2),IF((C1178=9),VLOOKUP(R1178,'9 лет'!$W$5:$X$79,2),IF((C1178=10),VLOOKUP(R1178,'10 лет'!$W$5:$X$79,2),IF((C1178=11),VLOOKUP(R1178,'11 лет'!$W$5:$X$79,2),IF((C1178=12),VLOOKUP(R1178,'12 лет'!$AA$5:$AB$79,2),IF((C1178=13),VLOOKUP(R1178,'13 лет'!$AA$5:$AB$79,2),IF((C1178=14),VLOOKUP(R1178,'14 лет'!$AA$5:$AB$79,2),IF((C1178=15),VLOOKUP(R1178,'15 лет'!$AA$5:$AB$79,2),IF((C1178=16),VLOOKUP(R1178,'16 лет'!$AA$5:$AB$79,2),IF((C1178=17),VLOOKUP(R1178,'17 лет'!$AA$5:$AB$79,2))))))))))))</f>
        <v>0</v>
      </c>
      <c r="T1178" s="33">
        <f>SUM(E1178+G1178+I1178+K1178+M1178+O1178+Q1178+S1178)</f>
        <v>35</v>
      </c>
      <c r="U1178" s="4">
        <f>'Личное первенство девушки'!U111</f>
        <v>28</v>
      </c>
      <c r="V1178" s="109"/>
      <c r="W1178" s="99"/>
      <c r="X1178" t="str">
        <f>P1166</f>
        <v>Субъект РФ 33</v>
      </c>
    </row>
    <row r="1179" spans="1:24" ht="18.75">
      <c r="A1179" s="111"/>
      <c r="B1179" s="112"/>
      <c r="C1179" s="112"/>
      <c r="D1179" s="112"/>
      <c r="E1179" s="112"/>
      <c r="F1179" s="112"/>
      <c r="G1179" s="112"/>
      <c r="H1179" s="112"/>
      <c r="I1179" s="112"/>
      <c r="J1179" s="112"/>
      <c r="K1179" s="112"/>
      <c r="L1179" s="112"/>
      <c r="M1179" s="112"/>
      <c r="N1179" s="112"/>
      <c r="O1179" s="112"/>
      <c r="P1179" s="115" t="s">
        <v>286</v>
      </c>
      <c r="Q1179" s="115"/>
      <c r="R1179" s="115"/>
      <c r="S1179" s="116"/>
      <c r="T1179" s="113">
        <f ca="1">SUMPRODUCT(LARGE($T$1176:$T$1178,ROW(INDIRECT("T1:T"&amp;Z17))))</f>
        <v>70</v>
      </c>
      <c r="U1179" s="114"/>
      <c r="V1179" s="109"/>
      <c r="W1179" s="99"/>
    </row>
    <row r="1180" spans="1:24" ht="30" customHeight="1">
      <c r="A1180" s="119"/>
      <c r="B1180" s="120"/>
      <c r="C1180" s="120"/>
      <c r="D1180" s="120"/>
      <c r="E1180" s="120"/>
      <c r="F1180" s="120"/>
      <c r="G1180" s="120"/>
      <c r="H1180" s="120"/>
      <c r="I1180" s="120"/>
      <c r="J1180" s="120"/>
      <c r="K1180" s="120"/>
      <c r="L1180" s="120"/>
      <c r="M1180" s="120"/>
      <c r="N1180" s="120"/>
      <c r="O1180" s="120"/>
      <c r="P1180" s="118" t="s">
        <v>287</v>
      </c>
      <c r="Q1180" s="118"/>
      <c r="R1180" s="118"/>
      <c r="S1180" s="118"/>
      <c r="T1180" s="121">
        <f ca="1">SUM(T1174+T1179)</f>
        <v>170</v>
      </c>
      <c r="U1180" s="122"/>
      <c r="V1180" s="110"/>
      <c r="W1180" s="100"/>
    </row>
    <row r="1181" spans="1:24">
      <c r="A1181" s="14"/>
      <c r="B1181" s="14"/>
      <c r="C1181" s="14"/>
      <c r="D1181" s="14"/>
      <c r="E1181" s="14"/>
      <c r="F1181" s="14"/>
      <c r="G1181" s="14"/>
      <c r="H1181" s="14"/>
      <c r="I1181" s="14"/>
      <c r="J1181" s="14"/>
      <c r="K1181" s="14"/>
      <c r="L1181" s="14"/>
      <c r="M1181" s="14"/>
      <c r="N1181" s="14"/>
      <c r="O1181" s="14"/>
      <c r="P1181" s="14"/>
      <c r="Q1181" s="14"/>
      <c r="R1181" s="14"/>
      <c r="S1181" s="14"/>
      <c r="T1181" s="14"/>
    </row>
    <row r="1182" spans="1:24">
      <c r="A1182" s="15"/>
      <c r="C1182" s="15"/>
      <c r="D1182" s="15"/>
      <c r="E1182" s="15"/>
      <c r="F1182" s="15"/>
      <c r="G1182" s="15"/>
      <c r="H1182" s="15"/>
      <c r="I1182" s="15"/>
      <c r="J1182" s="15"/>
      <c r="K1182" s="14"/>
      <c r="L1182" s="14"/>
      <c r="M1182" s="15"/>
      <c r="N1182" s="15"/>
      <c r="O1182" s="15"/>
      <c r="P1182" s="15"/>
      <c r="Q1182" s="15"/>
      <c r="R1182" s="15"/>
      <c r="S1182" s="15"/>
      <c r="T1182" s="15"/>
    </row>
    <row r="1183" spans="1:24">
      <c r="A1183" s="15"/>
      <c r="C1183" s="15"/>
      <c r="D1183" s="15"/>
      <c r="E1183" s="15"/>
      <c r="F1183" s="15"/>
      <c r="G1183" s="15"/>
      <c r="H1183" s="15"/>
      <c r="I1183" s="15"/>
      <c r="J1183" s="15"/>
      <c r="K1183" s="14"/>
      <c r="L1183" s="14"/>
      <c r="M1183" s="15"/>
      <c r="N1183" s="15"/>
      <c r="O1183" s="15"/>
      <c r="P1183" s="15"/>
      <c r="Q1183" s="15"/>
      <c r="R1183" s="15"/>
      <c r="S1183" s="15"/>
      <c r="T1183" s="15"/>
    </row>
    <row r="1184" spans="1:24" ht="16.5">
      <c r="A1184" s="14"/>
      <c r="B1184" s="79" t="s">
        <v>181</v>
      </c>
      <c r="C1184" s="14"/>
      <c r="D1184" s="14"/>
      <c r="E1184" s="14"/>
      <c r="F1184" s="14"/>
      <c r="G1184" s="14"/>
      <c r="H1184" s="14"/>
      <c r="I1184" s="14"/>
      <c r="J1184" s="14"/>
      <c r="K1184" s="14"/>
      <c r="L1184" s="14"/>
      <c r="M1184" s="14"/>
      <c r="N1184" s="14"/>
      <c r="O1184" s="14"/>
      <c r="P1184" s="14"/>
      <c r="Q1184" s="14"/>
      <c r="R1184" s="14"/>
      <c r="S1184" s="14"/>
      <c r="T1184" s="14"/>
    </row>
    <row r="1185" spans="1:23">
      <c r="A1185" s="14"/>
      <c r="B1185" s="15"/>
      <c r="C1185" s="15"/>
      <c r="D1185" s="14"/>
      <c r="E1185" s="14"/>
      <c r="F1185" s="14"/>
      <c r="G1185" s="14"/>
      <c r="H1185" s="14"/>
      <c r="I1185" s="14"/>
      <c r="J1185" s="14"/>
      <c r="K1185" s="14"/>
      <c r="L1185" s="14"/>
      <c r="M1185" s="14"/>
      <c r="N1185" s="14"/>
      <c r="O1185" s="14"/>
      <c r="P1185" s="14"/>
      <c r="Q1185" s="14"/>
      <c r="R1185" s="14"/>
      <c r="S1185" s="14"/>
      <c r="T1185" s="14"/>
    </row>
    <row r="1186" spans="1:23">
      <c r="A1186" s="14"/>
      <c r="B1186" s="14"/>
      <c r="C1186" s="15"/>
      <c r="D1186" s="14"/>
      <c r="E1186" s="14"/>
      <c r="F1186" s="14"/>
      <c r="G1186" s="14"/>
      <c r="H1186" s="14"/>
      <c r="I1186" s="14"/>
      <c r="J1186" s="14"/>
      <c r="K1186" s="14"/>
      <c r="L1186" s="14"/>
      <c r="M1186" s="14"/>
      <c r="N1186" s="14"/>
      <c r="O1186" s="14"/>
      <c r="P1186" s="14"/>
      <c r="Q1186" s="14"/>
      <c r="R1186" s="14"/>
      <c r="S1186" s="14"/>
      <c r="T1186" s="14"/>
    </row>
    <row r="1187" spans="1:23" ht="16.5">
      <c r="A1187" s="14"/>
      <c r="B1187" s="79" t="s">
        <v>182</v>
      </c>
      <c r="C1187" s="15"/>
      <c r="D1187" s="14"/>
      <c r="E1187" s="14"/>
      <c r="F1187" s="14"/>
      <c r="G1187" s="14"/>
      <c r="H1187" s="14"/>
      <c r="I1187" s="14"/>
      <c r="J1187" s="14"/>
      <c r="K1187" s="14"/>
      <c r="L1187" s="14"/>
      <c r="M1187" s="14"/>
      <c r="N1187" s="14"/>
      <c r="O1187" s="14"/>
      <c r="P1187" s="14"/>
      <c r="Q1187" s="14"/>
      <c r="R1187" s="14"/>
      <c r="S1187" s="14"/>
      <c r="T1187" s="14"/>
    </row>
    <row r="1189" spans="1:23" ht="18.75">
      <c r="A1189" s="102" t="s">
        <v>991</v>
      </c>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row>
    <row r="1190" spans="1:23" ht="18.75">
      <c r="A1190" s="102" t="s">
        <v>990</v>
      </c>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row>
    <row r="1192" spans="1:23">
      <c r="A1192" s="103" t="s">
        <v>169</v>
      </c>
      <c r="B1192" s="103"/>
      <c r="C1192" s="103"/>
      <c r="D1192" s="103"/>
      <c r="E1192" s="103"/>
      <c r="F1192" s="103"/>
      <c r="G1192" s="103"/>
      <c r="H1192" s="103"/>
      <c r="I1192" s="103"/>
      <c r="J1192" s="103"/>
      <c r="K1192" s="103"/>
      <c r="L1192" s="103"/>
      <c r="M1192" s="103"/>
      <c r="N1192" s="103"/>
      <c r="O1192" s="103"/>
      <c r="P1192" s="103"/>
      <c r="Q1192" s="103"/>
      <c r="R1192" s="103"/>
      <c r="S1192" s="103"/>
      <c r="T1192" s="103"/>
      <c r="U1192" s="103"/>
      <c r="V1192" s="103"/>
      <c r="W1192" s="103"/>
    </row>
    <row r="1193" spans="1:23">
      <c r="A1193" s="43"/>
      <c r="B1193" s="43"/>
      <c r="C1193" s="43"/>
      <c r="D1193" s="43"/>
      <c r="E1193" s="43"/>
      <c r="F1193" s="43"/>
      <c r="G1193" s="43"/>
      <c r="H1193" s="43"/>
      <c r="I1193" s="43"/>
      <c r="J1193" s="43"/>
      <c r="K1193" s="43"/>
      <c r="L1193" s="43"/>
      <c r="M1193" s="43"/>
      <c r="N1193" s="43"/>
      <c r="O1193" s="43"/>
      <c r="P1193" s="43"/>
      <c r="Q1193" s="43"/>
      <c r="R1193" s="43"/>
      <c r="S1193" s="43"/>
      <c r="T1193" s="43"/>
      <c r="U1193" s="43"/>
      <c r="V1193" s="43"/>
      <c r="W1193" s="43"/>
    </row>
    <row r="1194" spans="1:23" ht="18.75">
      <c r="A1194" s="104" t="s">
        <v>1005</v>
      </c>
      <c r="B1194" s="104"/>
      <c r="C1194" s="104"/>
      <c r="D1194" s="104"/>
      <c r="E1194" s="104"/>
      <c r="F1194" s="104"/>
      <c r="G1194" s="104"/>
      <c r="H1194" s="104"/>
      <c r="I1194" s="104"/>
      <c r="J1194" s="104"/>
      <c r="K1194" s="104"/>
      <c r="L1194" s="104"/>
      <c r="M1194" s="104"/>
      <c r="N1194" s="104"/>
      <c r="O1194" s="104"/>
      <c r="P1194" s="104"/>
      <c r="Q1194" s="104"/>
      <c r="R1194" s="104"/>
      <c r="S1194" s="104"/>
      <c r="T1194" s="104"/>
      <c r="U1194" s="104"/>
      <c r="V1194" s="104"/>
      <c r="W1194" s="104"/>
    </row>
    <row r="1195" spans="1:23" ht="18.75">
      <c r="A1195" s="104" t="s">
        <v>989</v>
      </c>
      <c r="B1195" s="104"/>
      <c r="C1195" s="104"/>
      <c r="D1195" s="104"/>
      <c r="E1195" s="104"/>
      <c r="F1195" s="104"/>
      <c r="G1195" s="104"/>
      <c r="H1195" s="104"/>
      <c r="I1195" s="104"/>
      <c r="J1195" s="104"/>
      <c r="K1195" s="104"/>
      <c r="L1195" s="104"/>
      <c r="M1195" s="104"/>
      <c r="N1195" s="104"/>
      <c r="O1195" s="104"/>
      <c r="P1195" s="104"/>
      <c r="Q1195" s="104"/>
      <c r="R1195" s="104"/>
      <c r="S1195" s="104"/>
      <c r="T1195" s="104"/>
      <c r="U1195" s="104"/>
      <c r="V1195" s="104"/>
      <c r="W1195" s="104"/>
    </row>
    <row r="1196" spans="1:23" ht="18.75">
      <c r="A1196" s="105" t="s">
        <v>1058</v>
      </c>
      <c r="B1196" s="105"/>
      <c r="C1196" s="105"/>
      <c r="D1196" s="105"/>
      <c r="E1196" s="105"/>
      <c r="F1196" s="105"/>
      <c r="G1196" s="105"/>
      <c r="H1196" s="105"/>
      <c r="I1196" s="105"/>
      <c r="J1196" s="105"/>
      <c r="K1196" s="105"/>
      <c r="L1196" s="105"/>
      <c r="M1196" s="105"/>
      <c r="N1196" s="105"/>
      <c r="O1196" s="105"/>
      <c r="P1196" s="105"/>
      <c r="Q1196" s="105"/>
      <c r="R1196" s="105"/>
      <c r="S1196" s="105"/>
      <c r="T1196" s="105"/>
      <c r="U1196" s="105"/>
      <c r="V1196" s="105"/>
      <c r="W1196" s="105"/>
    </row>
    <row r="1197" spans="1:23" ht="18.75">
      <c r="A1197" s="50"/>
      <c r="B1197" s="50"/>
      <c r="C1197" s="50"/>
      <c r="D1197" s="50"/>
      <c r="E1197" s="50"/>
      <c r="F1197" s="50"/>
      <c r="G1197" s="50"/>
      <c r="H1197" s="50"/>
      <c r="I1197" s="50"/>
      <c r="J1197" s="50"/>
      <c r="K1197" s="50"/>
      <c r="L1197" s="50"/>
      <c r="M1197" s="50"/>
      <c r="N1197" s="50"/>
      <c r="O1197" s="50"/>
      <c r="P1197" s="50"/>
      <c r="Q1197" s="50"/>
      <c r="R1197" s="50"/>
      <c r="S1197" s="50"/>
      <c r="T1197" s="50"/>
      <c r="U1197" s="50"/>
      <c r="V1197" s="50"/>
    </row>
    <row r="1198" spans="1:23">
      <c r="A1198" s="10"/>
      <c r="B1198" s="10"/>
      <c r="C1198" s="10"/>
      <c r="D1198" s="10"/>
      <c r="E1198" s="10"/>
      <c r="F1198" s="10"/>
      <c r="G1198" s="10"/>
      <c r="H1198" s="10"/>
      <c r="I1198" s="10"/>
      <c r="J1198" s="10"/>
      <c r="K1198" s="10"/>
      <c r="L1198" s="10"/>
      <c r="M1198" s="10"/>
      <c r="N1198" s="10"/>
      <c r="O1198" s="10"/>
      <c r="P1198" s="10"/>
      <c r="Q1198" s="10"/>
      <c r="R1198" s="10"/>
      <c r="S1198" s="10"/>
      <c r="T1198" s="10"/>
    </row>
    <row r="1199" spans="1:23" ht="18.75">
      <c r="A1199" s="106" t="s">
        <v>992</v>
      </c>
      <c r="B1199" s="106"/>
      <c r="C1199" s="47"/>
      <c r="D1199" s="47"/>
      <c r="E1199" s="47"/>
      <c r="F1199" s="47"/>
      <c r="G1199" s="47"/>
      <c r="H1199" s="47"/>
      <c r="I1199" s="47"/>
      <c r="J1199" s="47"/>
      <c r="K1199" s="47"/>
      <c r="L1199" s="47"/>
      <c r="M1199" s="47"/>
      <c r="N1199" s="47"/>
      <c r="O1199" s="47"/>
      <c r="P1199" s="47"/>
      <c r="Q1199" s="47"/>
      <c r="R1199" s="47"/>
      <c r="S1199" s="47"/>
      <c r="T1199" s="47"/>
    </row>
    <row r="1200" spans="1:23" ht="18.75">
      <c r="A1200" s="106" t="s">
        <v>993</v>
      </c>
      <c r="B1200" s="106"/>
      <c r="C1200" s="42"/>
      <c r="D1200" s="42"/>
      <c r="E1200" s="42"/>
      <c r="F1200" s="42"/>
      <c r="G1200" s="42"/>
      <c r="H1200" s="42"/>
      <c r="I1200" s="42"/>
      <c r="J1200" s="42"/>
      <c r="K1200" s="42"/>
      <c r="L1200" s="42"/>
      <c r="M1200" s="42"/>
      <c r="N1200" s="42"/>
      <c r="O1200" s="42"/>
      <c r="P1200" s="42"/>
      <c r="Q1200" s="42"/>
      <c r="R1200" s="42"/>
      <c r="S1200" s="42"/>
      <c r="T1200" s="42"/>
    </row>
    <row r="1201" spans="1:24" ht="18.75">
      <c r="A1201" s="106"/>
      <c r="B1201" s="106"/>
      <c r="D1201" s="47"/>
      <c r="E1201" s="47"/>
      <c r="F1201" s="47"/>
      <c r="G1201" s="47"/>
      <c r="H1201" s="47"/>
      <c r="I1201" s="47"/>
      <c r="J1201" s="47"/>
      <c r="K1201" s="47"/>
      <c r="L1201" s="47"/>
      <c r="M1201" s="47"/>
      <c r="N1201" s="47"/>
      <c r="O1201" s="47"/>
      <c r="P1201" s="47"/>
      <c r="Q1201" s="47"/>
      <c r="R1201" s="47"/>
      <c r="S1201" s="47"/>
      <c r="T1201" s="47"/>
    </row>
    <row r="1202" spans="1:24" ht="18.75">
      <c r="A1202" s="107" t="s">
        <v>214</v>
      </c>
      <c r="B1202" s="107"/>
      <c r="C1202" s="107"/>
      <c r="D1202" s="107"/>
      <c r="E1202" s="107"/>
      <c r="F1202" s="107"/>
      <c r="G1202" s="107"/>
      <c r="H1202" s="107"/>
      <c r="I1202" s="107"/>
      <c r="J1202" s="107"/>
      <c r="K1202" s="107"/>
      <c r="L1202" s="107"/>
      <c r="M1202" s="107"/>
      <c r="N1202" s="107"/>
      <c r="O1202" s="107"/>
      <c r="P1202" s="129" t="s">
        <v>318</v>
      </c>
      <c r="Q1202" s="129"/>
      <c r="R1202" s="129"/>
      <c r="S1202" s="129"/>
      <c r="T1202" s="129"/>
      <c r="U1202" s="129"/>
      <c r="V1202" s="129"/>
    </row>
    <row r="1203" spans="1:24">
      <c r="A1203" s="28"/>
      <c r="B1203" s="28"/>
      <c r="C1203" s="28"/>
      <c r="D1203" s="28"/>
      <c r="E1203" s="28"/>
      <c r="F1203" s="28"/>
      <c r="G1203" s="28"/>
      <c r="H1203" s="28"/>
      <c r="I1203" s="28"/>
      <c r="J1203" s="28"/>
      <c r="K1203" s="28"/>
      <c r="L1203" s="28"/>
      <c r="M1203" s="28"/>
      <c r="N1203" s="28"/>
      <c r="O1203" s="28"/>
      <c r="P1203" s="28"/>
      <c r="Q1203" s="28"/>
      <c r="R1203" s="28"/>
      <c r="S1203" s="28"/>
      <c r="T1203" s="28"/>
    </row>
    <row r="1204" spans="1:24" ht="24.75" customHeight="1">
      <c r="A1204" s="117" t="s">
        <v>170</v>
      </c>
      <c r="B1204" s="117"/>
      <c r="C1204" s="117"/>
      <c r="D1204" s="117"/>
      <c r="E1204" s="117"/>
      <c r="F1204" s="117"/>
      <c r="G1204" s="117"/>
      <c r="H1204" s="117"/>
      <c r="I1204" s="117"/>
      <c r="J1204" s="117"/>
      <c r="K1204" s="117"/>
      <c r="L1204" s="117"/>
      <c r="M1204" s="117"/>
      <c r="N1204" s="117"/>
      <c r="O1204" s="117"/>
      <c r="P1204" s="117"/>
      <c r="Q1204" s="117"/>
      <c r="R1204" s="117"/>
      <c r="S1204" s="117"/>
      <c r="T1204" s="126" t="s">
        <v>178</v>
      </c>
      <c r="U1204" s="101" t="s">
        <v>284</v>
      </c>
      <c r="V1204" s="101" t="s">
        <v>288</v>
      </c>
      <c r="W1204" s="101" t="s">
        <v>1006</v>
      </c>
    </row>
    <row r="1205" spans="1:24" ht="66.75" customHeight="1">
      <c r="A1205" s="101" t="s">
        <v>171</v>
      </c>
      <c r="B1205" s="117" t="s">
        <v>172</v>
      </c>
      <c r="C1205" s="101" t="s">
        <v>173</v>
      </c>
      <c r="D1205" s="101" t="s">
        <v>174</v>
      </c>
      <c r="E1205" s="101"/>
      <c r="F1205" s="101" t="s">
        <v>175</v>
      </c>
      <c r="G1205" s="101"/>
      <c r="H1205" s="101" t="s">
        <v>176</v>
      </c>
      <c r="I1205" s="101"/>
      <c r="J1205" s="101" t="s">
        <v>994</v>
      </c>
      <c r="K1205" s="101"/>
      <c r="L1205" s="175" t="s">
        <v>995</v>
      </c>
      <c r="M1205" s="176"/>
      <c r="N1205" s="175" t="s">
        <v>996</v>
      </c>
      <c r="O1205" s="176"/>
      <c r="P1205" s="101" t="s">
        <v>7</v>
      </c>
      <c r="Q1205" s="101"/>
      <c r="R1205" s="101" t="s">
        <v>177</v>
      </c>
      <c r="S1205" s="101"/>
      <c r="T1205" s="127"/>
      <c r="U1205" s="101"/>
      <c r="V1205" s="101"/>
      <c r="W1205" s="101"/>
    </row>
    <row r="1206" spans="1:24" ht="16.5">
      <c r="A1206" s="101"/>
      <c r="B1206" s="117"/>
      <c r="C1206" s="101"/>
      <c r="D1206" s="49" t="s">
        <v>179</v>
      </c>
      <c r="E1206" s="51" t="s">
        <v>3</v>
      </c>
      <c r="F1206" s="49" t="s">
        <v>179</v>
      </c>
      <c r="G1206" s="51" t="s">
        <v>3</v>
      </c>
      <c r="H1206" s="49" t="s">
        <v>179</v>
      </c>
      <c r="I1206" s="51" t="s">
        <v>3</v>
      </c>
      <c r="J1206" s="49" t="s">
        <v>179</v>
      </c>
      <c r="K1206" s="51" t="s">
        <v>3</v>
      </c>
      <c r="L1206" s="49" t="s">
        <v>179</v>
      </c>
      <c r="M1206" s="51" t="s">
        <v>3</v>
      </c>
      <c r="N1206" s="49" t="s">
        <v>179</v>
      </c>
      <c r="O1206" s="51" t="s">
        <v>3</v>
      </c>
      <c r="P1206" s="49" t="s">
        <v>179</v>
      </c>
      <c r="Q1206" s="51" t="s">
        <v>3</v>
      </c>
      <c r="R1206" s="49" t="s">
        <v>179</v>
      </c>
      <c r="S1206" s="51" t="s">
        <v>3</v>
      </c>
      <c r="T1206" s="128"/>
      <c r="U1206" s="101"/>
      <c r="V1206" s="101"/>
      <c r="W1206" s="101"/>
    </row>
    <row r="1207" spans="1:24" ht="18.75">
      <c r="A1207" s="27">
        <v>1</v>
      </c>
      <c r="B1207" s="77"/>
      <c r="C1207" s="27"/>
      <c r="D1207" s="27"/>
      <c r="E1207" s="16">
        <f>IF((C1207&lt;=7),VLOOKUP(D1207,'7 лет'!$A$5:$B$78,2),IF((C1207=8),VLOOKUP(D1207,'8 лет'!$A$5:$B$78,2),IF((C1207=9),VLOOKUP(D1207,'9 лет'!$A$5:$B$78,2),IF((C1207=10),VLOOKUP(D1207,'10 лет'!$A$5:$B$78,2),IF((C1207=11),VLOOKUP(D1207,'11 лет'!$A$5:$B$78,2),IF((C1207=12),VLOOKUP(D1207,'12 лет'!$A$5:$B$78,2),IF((C1207=13),VLOOKUP(D1207,'13 лет'!$A$5:$B$78,2),IF((C1207=14),VLOOKUP(D1207,'14 лет'!$A$5:$B$78,2),IF((C1207=15),VLOOKUP(D1207,'15 лет'!$A$5:$B$78,2),IF((C1207=16),VLOOKUP(D1207,'16 лет'!$A$5:$B$78,2),IF((C1207=17),VLOOKUP(D1207,'17 лет'!$A$5:$B$78,2))))))))))))</f>
        <v>0</v>
      </c>
      <c r="F1207" s="27"/>
      <c r="G1207" s="16">
        <f>IF((C1207&lt;=7),VLOOKUP(F1207,'7 лет'!$C$5:$D$79,2),IF((C1207=8),VLOOKUP(F1207,'8 лет'!$C$5:$D$79,2),IF((C1207=9),VLOOKUP(F1207,'9 лет'!$C$5:$D$79,2),IF((C1207=10),VLOOKUP(F1207,'10 лет'!$C$5:$D$79,2),IF((C1207=11),VLOOKUP(F1207,'11 лет'!$C$5:$D$79,2),IF((C1207=12),VLOOKUP(F1207,'12 лет'!$C$5:$D$79,2),IF((C1207=13),VLOOKUP(F1207,'13 лет'!$C$5:$D$79,2),IF((C1207=14),VLOOKUP(F1207,'14 лет'!$C$5:$D$79,2),IF((C1207=15),VLOOKUP(F1207,'15 лет'!$C$5:$D$79,2),IF((C1207=16),VLOOKUP(F1207,'16 лет'!$C$5:$D$79,2),IF((C1207=17),VLOOKUP(F1207,'17 лет'!$C$5:$D$79,2))))))))))))</f>
        <v>0</v>
      </c>
      <c r="H1207" s="27"/>
      <c r="I1207" s="16">
        <f>IF((C1207&lt;=7),VLOOKUP(H1207,'7 лет'!$E$5:$F$79,2),IF((C1207=8),VLOOKUP(H1207,'8 лет'!$E$5:$F$79,2),IF((C1207=9),VLOOKUP(H1207,'9 лет'!$E$5:$F$79,2),IF((C1207=10),VLOOKUP(H1207,'10 лет'!$E$5:$F$79,2),IF((C1207=11),VLOOKUP(H1207,'11 лет'!$E$5:$F$79,2),IF((C1207=12),VLOOKUP(H1207,'12 лет'!$E$5:$F$79,2),IF((C1207=13),VLOOKUP(H1207,'13 лет'!$E$5:$F$79,2),IF((C1207=14),VLOOKUP(H1207,'14 лет'!$E$5:$F$79,2),IF((C1207=15),VLOOKUP(H1207,'15 лет'!$E$5:$F$79,2),IF((C1207=16),VLOOKUP(H1207,'16 лет'!$E$5:$F$79,2),IF((C1207=17),VLOOKUP(H1207,'17 лет'!$E$5:$F$79,2))))))))))))</f>
        <v>0</v>
      </c>
      <c r="J1207" s="27"/>
      <c r="K1207" s="16">
        <f>IF((C1207&lt;=7),VLOOKUP(J1207,'7 лет'!$G$5:$H$79,2),IF((C1207=8),VLOOKUP(J1207,'8 лет'!$G$5:$H$79,2),IF((C1207=9),VLOOKUP(J1207,'9 лет'!$G$5:$H$79,2),IF((C1207=10),VLOOKUP(J1207,'10 лет'!$G$5:$H$79,2),IF((C1207=11),VLOOKUP(J1207,'11 лет'!$G$5:$H$79,2),IF((C1207=12),VLOOKUP(J1207,'12 лет'!$G$5:$H$79,2),IF((C1207=13),VLOOKUP(J1207,'13 лет'!$G$5:$H$79,2),IF((C1207=14),VLOOKUP(J1207,'14 лет'!$G$5:$H$79,2),IF(C1207&gt;=15,"0")))))))))</f>
        <v>0</v>
      </c>
      <c r="L1207" s="27"/>
      <c r="M1207" s="16" t="str">
        <f>IF((C1207=12),VLOOKUP(L1207,'12 лет'!$I$5:$J$81,2),IF((C1207=13),VLOOKUP(L1207,'13 лет'!$I$5:$J$81,2),IF((C1207=14),VLOOKUP(L1207,'14 лет'!$I$5:$J$80,2),IF((C1207=15),VLOOKUP(L1207,'15 лет'!$G$5:$H$82,2),IF((C1207=16),VLOOKUP(L1207,'16 лет'!$G$5:$H$81,2),IF((C1207=17),VLOOKUP(L1207,'17 лет'!$G$5:$H$81,2),IF(C1207&lt;12,"0")))))))</f>
        <v>0</v>
      </c>
      <c r="N1207" s="27"/>
      <c r="O1207" s="16" t="str">
        <f>IF((C1207=15),VLOOKUP(N1207,'15 лет'!$I$5:$J$100,2),IF((C1207=16),VLOOKUP(N1207,'16 лет'!$I$5:$J$94,2),IF((C1207=17),VLOOKUP(N1207,'17 лет'!$I$5:$J$97,2),IF(C1207&lt;15,"0"))))</f>
        <v>0</v>
      </c>
      <c r="P1207" s="11"/>
      <c r="Q1207" s="16">
        <f>IF((C1207&lt;=7),VLOOKUP(P1207,'7 лет'!$I$5:$J$79,2),IF((C1207=8),VLOOKUP(P1207,'8 лет'!$I$5:$J$79,2),IF((C1207=9),VLOOKUP(P1207,'9 лет'!$I$5:$J$79,2),IF((C1207=10),VLOOKUP(P1207,'10 лет'!$I$5:$J$79,2),IF((C1207=11),VLOOKUP(P1207,'11 лет'!$I$5:$J$79,2),IF((C1207=12),VLOOKUP(P1207,'12 лет'!$K$5:$L$79,2),IF((C1207=13),VLOOKUP(P1207,'13 лет'!$K$5:$L$79,2),IF((C1207=14),VLOOKUP(P1207,'14 лет'!$K$5:$L$79,2),IF((C1207=15),VLOOKUP(P1207,'15 лет'!$K$5:$L$79,2),IF((C1207=16),VLOOKUP(P1207,'16 лет'!$K$5:$L$79,2),IF((C1207=17),VLOOKUP(P1207,'17 лет'!$K$5:$L$79,2),)))))))))))</f>
        <v>50</v>
      </c>
      <c r="R1207" s="27"/>
      <c r="S1207" s="16">
        <f>IF((C1207&lt;=7),VLOOKUP(R1207,'7 лет'!$K$5:$L$79,2),IF((C1207=8),VLOOKUP(R1207,'8 лет'!$K$5:$L$79,2),IF((C1207=9),VLOOKUP(R1207,'9 лет'!$K$5:$L$79,2),IF((C1207=10),VLOOKUP(R1207,'10 лет'!$K$5:$L$79,2),IF((C1207=11),VLOOKUP(R1207,'11 лет'!$K$5:$L$79,2),IF((C1207=12),VLOOKUP(R1207,'12 лет'!$M$5:$N$79,2),IF((C1207=13),VLOOKUP(R1207,'13 лет'!$M$5:$N$79,2),IF((C1207=14),VLOOKUP(R1207,'14 лет'!$M$5:$N$79,2),IF((C1207=15),VLOOKUP(R1207,'15 лет'!$M$5:$N$79,2),IF((C1207=16),VLOOKUP(R1207,'16 лет'!$M$5:$N$79,2),IF((C1207=17),VLOOKUP(R1207,'17 лет'!$M$5:$N$79,2))))))))))))</f>
        <v>0</v>
      </c>
      <c r="T1207" s="32">
        <f>SUM(E1207+G1207+I1207+K1207+M1207+O1207+Q1207+S1207)</f>
        <v>50</v>
      </c>
      <c r="U1207" s="4">
        <f>'Личное первенство юноши'!U112</f>
        <v>28</v>
      </c>
      <c r="V1207" s="108">
        <f ca="1">'Командный зачет'!G43</f>
        <v>10</v>
      </c>
      <c r="W1207" s="98">
        <f ca="1">+SUM(V1207*2)</f>
        <v>20</v>
      </c>
      <c r="X1207" t="str">
        <f>P1202</f>
        <v>Субъект РФ 34</v>
      </c>
    </row>
    <row r="1208" spans="1:24" ht="18.75">
      <c r="A1208" s="27">
        <v>2</v>
      </c>
      <c r="B1208" s="77"/>
      <c r="C1208" s="27"/>
      <c r="D1208" s="27"/>
      <c r="E1208" s="16">
        <f>IF((C1208&lt;=7),VLOOKUP(D1208,'7 лет'!$A$5:$B$78,2),IF((C1208=8),VLOOKUP(D1208,'8 лет'!$A$5:$B$78,2),IF((C1208=9),VLOOKUP(D1208,'9 лет'!$A$5:$B$78,2),IF((C1208=10),VLOOKUP(D1208,'10 лет'!$A$5:$B$78,2),IF((C1208=11),VLOOKUP(D1208,'11 лет'!$A$5:$B$78,2),IF((C1208=12),VLOOKUP(D1208,'12 лет'!$A$5:$B$78,2),IF((C1208=13),VLOOKUP(D1208,'13 лет'!$A$5:$B$78,2),IF((C1208=14),VLOOKUP(D1208,'14 лет'!$A$5:$B$78,2),IF((C1208=15),VLOOKUP(D1208,'15 лет'!$A$5:$B$78,2),IF((C1208=16),VLOOKUP(D1208,'16 лет'!$A$5:$B$78,2),IF((C1208=17),VLOOKUP(D1208,'17 лет'!$A$5:$B$78,2))))))))))))</f>
        <v>0</v>
      </c>
      <c r="F1208" s="27"/>
      <c r="G1208" s="16">
        <f>IF((C1208&lt;=7),VLOOKUP(F1208,'7 лет'!$C$5:$D$79,2),IF((C1208=8),VLOOKUP(F1208,'8 лет'!$C$5:$D$79,2),IF((C1208=9),VLOOKUP(F1208,'9 лет'!$C$5:$D$79,2),IF((C1208=10),VLOOKUP(F1208,'10 лет'!$C$5:$D$79,2),IF((C1208=11),VLOOKUP(F1208,'11 лет'!$C$5:$D$79,2),IF((C1208=12),VLOOKUP(F1208,'12 лет'!$C$5:$D$79,2),IF((C1208=13),VLOOKUP(F1208,'13 лет'!$C$5:$D$79,2),IF((C1208=14),VLOOKUP(F1208,'14 лет'!$C$5:$D$79,2),IF((C1208=15),VLOOKUP(F1208,'15 лет'!$C$5:$D$79,2),IF((C1208=16),VLOOKUP(F1208,'16 лет'!$C$5:$D$79,2),IF((C1208=17),VLOOKUP(F1208,'17 лет'!$C$5:$D$79,2))))))))))))</f>
        <v>0</v>
      </c>
      <c r="H1208" s="27"/>
      <c r="I1208" s="16">
        <f>IF((C1208&lt;=7),VLOOKUP(H1208,'7 лет'!$E$5:$F$79,2),IF((C1208=8),VLOOKUP(H1208,'8 лет'!$E$5:$F$79,2),IF((C1208=9),VLOOKUP(H1208,'9 лет'!$E$5:$F$79,2),IF((C1208=10),VLOOKUP(H1208,'10 лет'!$E$5:$F$79,2),IF((C1208=11),VLOOKUP(H1208,'11 лет'!$E$5:$F$79,2),IF((C1208=12),VLOOKUP(H1208,'12 лет'!$E$5:$F$79,2),IF((C1208=13),VLOOKUP(H1208,'13 лет'!$E$5:$F$79,2),IF((C1208=14),VLOOKUP(H1208,'14 лет'!$E$5:$F$79,2),IF((C1208=15),VLOOKUP(H1208,'15 лет'!$E$5:$F$79,2),IF((C1208=16),VLOOKUP(H1208,'16 лет'!$E$5:$F$79,2),IF((C1208=17),VLOOKUP(H1208,'17 лет'!$E$5:$F$79,2))))))))))))</f>
        <v>0</v>
      </c>
      <c r="J1208" s="27"/>
      <c r="K1208" s="16">
        <f>IF((C1208&lt;=7),VLOOKUP(J1208,'7 лет'!$G$5:$H$79,2),IF((C1208=8),VLOOKUP(J1208,'8 лет'!$G$5:$H$79,2),IF((C1208=9),VLOOKUP(J1208,'9 лет'!$G$5:$H$79,2),IF((C1208=10),VLOOKUP(J1208,'10 лет'!$G$5:$H$79,2),IF((C1208=11),VLOOKUP(J1208,'11 лет'!$G$5:$H$79,2),IF((C1208=12),VLOOKUP(J1208,'12 лет'!$G$5:$H$79,2),IF((C1208=13),VLOOKUP(J1208,'13 лет'!$G$5:$H$79,2),IF((C1208=14),VLOOKUP(J1208,'14 лет'!$G$5:$H$79,2),IF(C1208&gt;=15,"0")))))))))</f>
        <v>0</v>
      </c>
      <c r="L1208" s="27"/>
      <c r="M1208" s="16" t="str">
        <f>IF((C1208=12),VLOOKUP(L1208,'12 лет'!$I$5:$J$81,2),IF((C1208=13),VLOOKUP(L1208,'13 лет'!$I$5:$J$81,2),IF((C1208=14),VLOOKUP(L1208,'14 лет'!$I$5:$J$80,2),IF((C1208=15),VLOOKUP(L1208,'15 лет'!$G$5:$H$82,2),IF((C1208=16),VLOOKUP(L1208,'16 лет'!$G$5:$H$81,2),IF((C1208=17),VLOOKUP(L1208,'17 лет'!$G$5:$H$81,2),IF(C1208&lt;12,"0")))))))</f>
        <v>0</v>
      </c>
      <c r="N1208" s="27"/>
      <c r="O1208" s="16" t="str">
        <f>IF((C1208=15),VLOOKUP(N1208,'15 лет'!$I$5:$J$100,2),IF((C1208=16),VLOOKUP(N1208,'16 лет'!$I$5:$J$94,2),IF((C1208=17),VLOOKUP(N1208,'17 лет'!$I$5:$J$97,2),IF(C1208&lt;15,"0"))))</f>
        <v>0</v>
      </c>
      <c r="P1208" s="11"/>
      <c r="Q1208" s="16">
        <f>IF((C1208&lt;=7),VLOOKUP(P1208,'7 лет'!$I$5:$J$79,2),IF((C1208=8),VLOOKUP(P1208,'8 лет'!$I$5:$J$79,2),IF((C1208=9),VLOOKUP(P1208,'9 лет'!$I$5:$J$79,2),IF((C1208=10),VLOOKUP(P1208,'10 лет'!$I$5:$J$79,2),IF((C1208=11),VLOOKUP(P1208,'11 лет'!$I$5:$J$79,2),IF((C1208=12),VLOOKUP(P1208,'12 лет'!$K$5:$L$79,2),IF((C1208=13),VLOOKUP(P1208,'13 лет'!$K$5:$L$79,2),IF((C1208=14),VLOOKUP(P1208,'14 лет'!$K$5:$L$79,2),IF((C1208=15),VLOOKUP(P1208,'15 лет'!$K$5:$L$79,2),IF((C1208=16),VLOOKUP(P1208,'16 лет'!$K$5:$L$79,2),IF((C1208=17),VLOOKUP(P1208,'17 лет'!$K$5:$L$79,2),)))))))))))</f>
        <v>50</v>
      </c>
      <c r="R1208" s="27"/>
      <c r="S1208" s="16">
        <f>IF((C1208&lt;=7),VLOOKUP(R1208,'7 лет'!$K$5:$L$79,2),IF((C1208=8),VLOOKUP(R1208,'8 лет'!$K$5:$L$79,2),IF((C1208=9),VLOOKUP(R1208,'9 лет'!$K$5:$L$79,2),IF((C1208=10),VLOOKUP(R1208,'10 лет'!$K$5:$L$79,2),IF((C1208=11),VLOOKUP(R1208,'11 лет'!$K$5:$L$79,2),IF((C1208=12),VLOOKUP(R1208,'12 лет'!$M$5:$N$79,2),IF((C1208=13),VLOOKUP(R1208,'13 лет'!$M$5:$N$79,2),IF((C1208=14),VLOOKUP(R1208,'14 лет'!$M$5:$N$79,2),IF((C1208=15),VLOOKUP(R1208,'15 лет'!$M$5:$N$79,2),IF((C1208=16),VLOOKUP(R1208,'16 лет'!$M$5:$N$79,2),IF((C1208=17),VLOOKUP(R1208,'17 лет'!$M$5:$N$79,2))))))))))))</f>
        <v>0</v>
      </c>
      <c r="T1208" s="32">
        <f>SUM(E1208+G1208+I1208+K1208+M1208+O1208+Q1208+S1208)</f>
        <v>50</v>
      </c>
      <c r="U1208" s="4">
        <f>'Личное первенство юноши'!U113</f>
        <v>28</v>
      </c>
      <c r="V1208" s="109"/>
      <c r="W1208" s="99"/>
      <c r="X1208" t="str">
        <f>P1202</f>
        <v>Субъект РФ 34</v>
      </c>
    </row>
    <row r="1209" spans="1:24" ht="18.75">
      <c r="A1209" s="27">
        <v>3</v>
      </c>
      <c r="B1209" s="77"/>
      <c r="C1209" s="27"/>
      <c r="D1209" s="27"/>
      <c r="E1209" s="16">
        <f>IF((C1209&lt;=7),VLOOKUP(D1209,'7 лет'!$A$5:$B$78,2),IF((C1209=8),VLOOKUP(D1209,'8 лет'!$A$5:$B$78,2),IF((C1209=9),VLOOKUP(D1209,'9 лет'!$A$5:$B$78,2),IF((C1209=10),VLOOKUP(D1209,'10 лет'!$A$5:$B$78,2),IF((C1209=11),VLOOKUP(D1209,'11 лет'!$A$5:$B$78,2),IF((C1209=12),VLOOKUP(D1209,'12 лет'!$A$5:$B$78,2),IF((C1209=13),VLOOKUP(D1209,'13 лет'!$A$5:$B$78,2),IF((C1209=14),VLOOKUP(D1209,'14 лет'!$A$5:$B$78,2),IF((C1209=15),VLOOKUP(D1209,'15 лет'!$A$5:$B$78,2),IF((C1209=16),VLOOKUP(D1209,'16 лет'!$A$5:$B$78,2),IF((C1209=17),VLOOKUP(D1209,'17 лет'!$A$5:$B$78,2))))))))))))</f>
        <v>0</v>
      </c>
      <c r="F1209" s="27"/>
      <c r="G1209" s="16">
        <f>IF((C1209&lt;=7),VLOOKUP(F1209,'7 лет'!$C$5:$D$79,2),IF((C1209=8),VLOOKUP(F1209,'8 лет'!$C$5:$D$79,2),IF((C1209=9),VLOOKUP(F1209,'9 лет'!$C$5:$D$79,2),IF((C1209=10),VLOOKUP(F1209,'10 лет'!$C$5:$D$79,2),IF((C1209=11),VLOOKUP(F1209,'11 лет'!$C$5:$D$79,2),IF((C1209=12),VLOOKUP(F1209,'12 лет'!$C$5:$D$79,2),IF((C1209=13),VLOOKUP(F1209,'13 лет'!$C$5:$D$79,2),IF((C1209=14),VLOOKUP(F1209,'14 лет'!$C$5:$D$79,2),IF((C1209=15),VLOOKUP(F1209,'15 лет'!$C$5:$D$79,2),IF((C1209=16),VLOOKUP(F1209,'16 лет'!$C$5:$D$79,2),IF((C1209=17),VLOOKUP(F1209,'17 лет'!$C$5:$D$79,2))))))))))))</f>
        <v>0</v>
      </c>
      <c r="H1209" s="27"/>
      <c r="I1209" s="16">
        <f>IF((C1209&lt;=7),VLOOKUP(H1209,'7 лет'!$E$5:$F$79,2),IF((C1209=8),VLOOKUP(H1209,'8 лет'!$E$5:$F$79,2),IF((C1209=9),VLOOKUP(H1209,'9 лет'!$E$5:$F$79,2),IF((C1209=10),VLOOKUP(H1209,'10 лет'!$E$5:$F$79,2),IF((C1209=11),VLOOKUP(H1209,'11 лет'!$E$5:$F$79,2),IF((C1209=12),VLOOKUP(H1209,'12 лет'!$E$5:$F$79,2),IF((C1209=13),VLOOKUP(H1209,'13 лет'!$E$5:$F$79,2),IF((C1209=14),VLOOKUP(H1209,'14 лет'!$E$5:$F$79,2),IF((C1209=15),VLOOKUP(H1209,'15 лет'!$E$5:$F$79,2),IF((C1209=16),VLOOKUP(H1209,'16 лет'!$E$5:$F$79,2),IF((C1209=17),VLOOKUP(H1209,'17 лет'!$E$5:$F$79,2))))))))))))</f>
        <v>0</v>
      </c>
      <c r="J1209" s="27"/>
      <c r="K1209" s="16">
        <f>IF((C1209&lt;=7),VLOOKUP(J1209,'7 лет'!$G$5:$H$79,2),IF((C1209=8),VLOOKUP(J1209,'8 лет'!$G$5:$H$79,2),IF((C1209=9),VLOOKUP(J1209,'9 лет'!$G$5:$H$79,2),IF((C1209=10),VLOOKUP(J1209,'10 лет'!$G$5:$H$79,2),IF((C1209=11),VLOOKUP(J1209,'11 лет'!$G$5:$H$79,2),IF((C1209=12),VLOOKUP(J1209,'12 лет'!$G$5:$H$79,2),IF((C1209=13),VLOOKUP(J1209,'13 лет'!$G$5:$H$79,2),IF((C1209=14),VLOOKUP(J1209,'14 лет'!$G$5:$H$79,2),IF(C1209&gt;=15,"0")))))))))</f>
        <v>0</v>
      </c>
      <c r="L1209" s="27"/>
      <c r="M1209" s="16" t="str">
        <f>IF((C1209=12),VLOOKUP(L1209,'12 лет'!$I$5:$J$81,2),IF((C1209=13),VLOOKUP(L1209,'13 лет'!$I$5:$J$81,2),IF((C1209=14),VLOOKUP(L1209,'14 лет'!$I$5:$J$80,2),IF((C1209=15),VLOOKUP(L1209,'15 лет'!$G$5:$H$82,2),IF((C1209=16),VLOOKUP(L1209,'16 лет'!$G$5:$H$81,2),IF((C1209=17),VLOOKUP(L1209,'17 лет'!$G$5:$H$81,2),IF(C1209&lt;12,"0")))))))</f>
        <v>0</v>
      </c>
      <c r="N1209" s="27"/>
      <c r="O1209" s="16" t="str">
        <f>IF((C1209=15),VLOOKUP(N1209,'15 лет'!$I$5:$J$100,2),IF((C1209=16),VLOOKUP(N1209,'16 лет'!$I$5:$J$94,2),IF((C1209=17),VLOOKUP(N1209,'17 лет'!$I$5:$J$97,2),IF(C1209&lt;15,"0"))))</f>
        <v>0</v>
      </c>
      <c r="P1209" s="11"/>
      <c r="Q1209" s="16">
        <f>IF((C1209&lt;=7),VLOOKUP(P1209,'7 лет'!$I$5:$J$79,2),IF((C1209=8),VLOOKUP(P1209,'8 лет'!$I$5:$J$79,2),IF((C1209=9),VLOOKUP(P1209,'9 лет'!$I$5:$J$79,2),IF((C1209=10),VLOOKUP(P1209,'10 лет'!$I$5:$J$79,2),IF((C1209=11),VLOOKUP(P1209,'11 лет'!$I$5:$J$79,2),IF((C1209=12),VLOOKUP(P1209,'12 лет'!$K$5:$L$79,2),IF((C1209=13),VLOOKUP(P1209,'13 лет'!$K$5:$L$79,2),IF((C1209=14),VLOOKUP(P1209,'14 лет'!$K$5:$L$79,2),IF((C1209=15),VLOOKUP(P1209,'15 лет'!$K$5:$L$79,2),IF((C1209=16),VLOOKUP(P1209,'16 лет'!$K$5:$L$79,2),IF((C1209=17),VLOOKUP(P1209,'17 лет'!$K$5:$L$79,2),)))))))))))</f>
        <v>50</v>
      </c>
      <c r="R1209" s="27"/>
      <c r="S1209" s="16">
        <f>IF((C1209&lt;=7),VLOOKUP(R1209,'7 лет'!$K$5:$L$79,2),IF((C1209=8),VLOOKUP(R1209,'8 лет'!$K$5:$L$79,2),IF((C1209=9),VLOOKUP(R1209,'9 лет'!$K$5:$L$79,2),IF((C1209=10),VLOOKUP(R1209,'10 лет'!$K$5:$L$79,2),IF((C1209=11),VLOOKUP(R1209,'11 лет'!$K$5:$L$79,2),IF((C1209=12),VLOOKUP(R1209,'12 лет'!$M$5:$N$79,2),IF((C1209=13),VLOOKUP(R1209,'13 лет'!$M$5:$N$79,2),IF((C1209=14),VLOOKUP(R1209,'14 лет'!$M$5:$N$79,2),IF((C1209=15),VLOOKUP(R1209,'15 лет'!$M$5:$N$79,2),IF((C1209=16),VLOOKUP(R1209,'16 лет'!$M$5:$N$79,2),IF((C1209=17),VLOOKUP(R1209,'17 лет'!$M$5:$N$79,2))))))))))))</f>
        <v>0</v>
      </c>
      <c r="T1209" s="32">
        <f>SUM(E1209+G1209+I1209+K1209+M1209+O1209+Q1209+S1209)</f>
        <v>50</v>
      </c>
      <c r="U1209" s="4">
        <f>'Личное первенство юноши'!U114</f>
        <v>28</v>
      </c>
      <c r="V1209" s="109"/>
      <c r="W1209" s="99"/>
      <c r="X1209" t="str">
        <f>P1202</f>
        <v>Субъект РФ 34</v>
      </c>
    </row>
    <row r="1210" spans="1:24" ht="18.75">
      <c r="A1210" s="111"/>
      <c r="B1210" s="112"/>
      <c r="C1210" s="112"/>
      <c r="D1210" s="112"/>
      <c r="E1210" s="112"/>
      <c r="F1210" s="112"/>
      <c r="G1210" s="112"/>
      <c r="H1210" s="112"/>
      <c r="I1210" s="112"/>
      <c r="J1210" s="112"/>
      <c r="K1210" s="112"/>
      <c r="L1210" s="112"/>
      <c r="M1210" s="112"/>
      <c r="N1210" s="112"/>
      <c r="O1210" s="112"/>
      <c r="P1210" s="115" t="s">
        <v>285</v>
      </c>
      <c r="Q1210" s="115"/>
      <c r="R1210" s="115"/>
      <c r="S1210" s="116"/>
      <c r="T1210" s="113">
        <f ca="1">SUMPRODUCT(LARGE($T$1207:$T$1209,ROW(INDIRECT("T1:T"&amp;Z17))))</f>
        <v>100</v>
      </c>
      <c r="U1210" s="114"/>
      <c r="V1210" s="109"/>
      <c r="W1210" s="99"/>
    </row>
    <row r="1211" spans="1:24" ht="24.75" customHeight="1">
      <c r="A1211" s="123" t="s">
        <v>180</v>
      </c>
      <c r="B1211" s="124"/>
      <c r="C1211" s="124"/>
      <c r="D1211" s="124"/>
      <c r="E1211" s="124"/>
      <c r="F1211" s="124"/>
      <c r="G1211" s="124"/>
      <c r="H1211" s="124"/>
      <c r="I1211" s="124"/>
      <c r="J1211" s="124"/>
      <c r="K1211" s="124"/>
      <c r="L1211" s="124"/>
      <c r="M1211" s="124"/>
      <c r="N1211" s="124"/>
      <c r="O1211" s="124"/>
      <c r="P1211" s="124"/>
      <c r="Q1211" s="124"/>
      <c r="R1211" s="124"/>
      <c r="S1211" s="124"/>
      <c r="T1211" s="124"/>
      <c r="U1211" s="125"/>
      <c r="V1211" s="109"/>
      <c r="W1211" s="99"/>
    </row>
    <row r="1212" spans="1:24" ht="18.75">
      <c r="A1212" s="27">
        <v>1</v>
      </c>
      <c r="B1212" s="78"/>
      <c r="C1212" s="27"/>
      <c r="D1212" s="27"/>
      <c r="E1212" s="16">
        <f>IF((C1212&lt;=7),VLOOKUP(D1212,'7 лет'!$M$5:$N$78,2),IF((C1212=8),VLOOKUP(D1212,'8 лет'!$M$5:$N$78,2),IF((C1212=9),VLOOKUP(D1212,'9 лет'!$M$5:$N$78,2),IF((C1212=10),VLOOKUP(D1212,'10 лет'!$M$5:$N$78,2),IF((C1212=11),VLOOKUP(D1212,'11 лет'!$M$5:$N$78,2),IF((C1212=12),VLOOKUP(D1212,'12 лет'!$O$5:$P$78,2),IF((C1212=13),VLOOKUP(D1212,'13 лет'!$O$5:$P$78,2),IF((C1212=14),VLOOKUP(D1212,'14 лет'!$O$5:$P$78,2),IF((C1212=15),VLOOKUP(D1212,'15 лет'!$O$5:$P$78,2),IF((C1212=16),VLOOKUP(D1212,'16 лет'!$O$5:$P$78,2),IF((C1212=17),VLOOKUP(D1212,'17 лет'!$O$5:$P$78,2))))))))))))</f>
        <v>0</v>
      </c>
      <c r="F1212" s="27"/>
      <c r="G1212" s="16">
        <f>IF((C1212&lt;=7),VLOOKUP(F1212,'7 лет'!$O$5:$P$79,2),IF((C1212=8),VLOOKUP(F1212,'8 лет'!$O$5:$P$79,2),IF((C1212=9),VLOOKUP(F1212,'9 лет'!$O$5:$P$79,2),IF((C1212=10),VLOOKUP(F1212,'10 лет'!$O$5:$P$79,2),IF((C1212=11),VLOOKUP(F1212,'11 лет'!$O$5:$P$79,2),IF((C1212=12),VLOOKUP(F1212,'12 лет'!$Q$5:$R$79,2),IF((C1212=13),VLOOKUP(F1212,'13 лет'!$Q$5:$R$79,2),IF((C1212=14),VLOOKUP(F1212,'14 лет'!$Q$5:$R$79,2),IF((C1212=15),VLOOKUP(F1212,'15 лет'!$Q$5:$R$79,2),IF((C1212=16),VLOOKUP(F1212,'16 лет'!$Q$5:$R$79,2),IF((C1212=17),VLOOKUP(F1212,'17 лет'!$Q$5:$R$79,2))))))))))))</f>
        <v>0</v>
      </c>
      <c r="H1212" s="27"/>
      <c r="I1212" s="16">
        <f>IF((C1212&lt;=7),VLOOKUP(H1212,'7 лет'!$Q$5:$R$79,2),IF((C1212=8),VLOOKUP(H1212,'8 лет'!$Q$5:$R$79,2),IF((C1212=9),VLOOKUP(H1212,'9 лет'!$Q$5:$R$79,2),IF((C1212=10),VLOOKUP(H1212,'10 лет'!$Q$5:$R$79,2),IF((C1212=11),VLOOKUP(H1212,'11 лет'!$Q$5:$R$79,2),IF((C1212=12),VLOOKUP(H1212,'12 лет'!$S$5:$T$79,2),IF((C1212=13),VLOOKUP(H1212,'13 лет'!$S$5:$T$79,2),IF((C1212=14),VLOOKUP(H1212,'14 лет'!$S$5:$T$79,2),IF((C1212=15),VLOOKUP(H1212,'15 лет'!$S$5:$T$79,2),IF((C1212=16),VLOOKUP(H1212,'16 лет'!$S$5:$T$79,2),IF((C1212=17),VLOOKUP(H1212,'17 лет'!$S$5:$T$79,2))))))))))))</f>
        <v>0</v>
      </c>
      <c r="J1212" s="27"/>
      <c r="K1212" s="16">
        <f>IF((C1212&lt;=7),VLOOKUP(J1212,'7 лет'!$S$5:$T$79,2),IF((C1212=8),VLOOKUP(J1212,'8 лет'!$S$5:$T$79,2),IF((C1212=9),VLOOKUP(J1212,'9 лет'!$S$5:$T$79,2),IF((C1212=10),VLOOKUP(J1212,'10 лет'!$S$5:$T$79,2),IF((C1212=11),VLOOKUP(J1212,'11 лет'!$S$5:$T$79,2),IF((C1212=12),VLOOKUP(J1212,'12 лет'!$U$5:$V$79,2),IF((C1212=13),VLOOKUP(J1212,'13 лет'!$U$5:$V$79,2),IF((C1212=14),VLOOKUP(J1212,'14 лет'!$U$5:$V$79,2),IF(C1212&gt;=15,"0")))))))))</f>
        <v>0</v>
      </c>
      <c r="L1212" s="27"/>
      <c r="M1212" s="16" t="str">
        <f>IF((C1212=12),VLOOKUP(L1212,'12 лет'!$W$5:$X$85,2),IF((C1212=13),VLOOKUP(L1212,'13 лет'!$W$5:$X$84,2),IF((C1212=14),VLOOKUP(L1212,'14 лет'!$W$5:$X$82,2),IF((C1212=15),VLOOKUP(L1212,'15 лет'!$U$5:$V$82,2),IF((C1212=16),VLOOKUP(L1212,'16 лет'!$U$5:$V$78,2),IF((C1212=17),VLOOKUP(L1212,'17 лет'!$U$5:$V$78,2),IF(C1212&lt;12,"0")))))))</f>
        <v>0</v>
      </c>
      <c r="N1212" s="27"/>
      <c r="O1212" s="16" t="str">
        <f>IF((C1212=15),VLOOKUP(N1212,'15 лет'!$W$5:$X$115,2),IF((C1212=16),VLOOKUP(N1212,'16 лет'!$W$5:$X$113,2),IF((C1212=17),VLOOKUP(N1212,'17 лет'!$W$5:$X$113,2),IF(C1212&lt;15,"0"))))</f>
        <v>0</v>
      </c>
      <c r="P1212" s="11"/>
      <c r="Q1212" s="16">
        <f>IF((C1212&lt;=7),VLOOKUP(P1212,'7 лет'!$U$5:$V$79,2),IF((C1212=8),VLOOKUP(P1212,'8 лет'!$U$5:$V$79,2),IF((C1212=9),VLOOKUP(P1212,'9 лет'!$U$5:$V$79,2),IF((C1212=10),VLOOKUP(P1212,'10 лет'!$U$5:$V$79,2),IF((C1212=11),VLOOKUP(P1212,'11 лет'!$U$5:$V$79,2),IF((C1212=12),VLOOKUP(P1212,'12 лет'!$Y$5:$Z$79,2),IF((C1212=13),VLOOKUP(P1212,'13 лет'!$Y$5:$Z$79,2),IF((C1212=14),VLOOKUP(P1212,'14 лет'!$Y$5:$Z$79,2),IF((C1212=15),VLOOKUP(P1212,'15 лет'!$Y$5:$Z$79,2),IF((C1212=16),VLOOKUP(P1212,'16 лет'!$Y$5:$Z$79,2),IF((C1212=17),VLOOKUP(P1212,'17 лет'!$Y$5:$Z$79,2))))))))))))</f>
        <v>35</v>
      </c>
      <c r="R1212" s="27"/>
      <c r="S1212" s="16">
        <f>IF((C1212&lt;=7),VLOOKUP(R1212,'7 лет'!$W$5:$X$79,2),IF((C1212=8),VLOOKUP(R1212,'8 лет'!$W$5:$X$79,2),IF((C1212=9),VLOOKUP(R1212,'9 лет'!$W$5:$X$79,2),IF((C1212=10),VLOOKUP(R1212,'10 лет'!$W$5:$X$79,2),IF((C1212=11),VLOOKUP(R1212,'11 лет'!$W$5:$X$79,2),IF((C1212=12),VLOOKUP(R1212,'12 лет'!$AA$5:$AB$79,2),IF((C1212=13),VLOOKUP(R1212,'13 лет'!$AA$5:$AB$79,2),IF((C1212=14),VLOOKUP(R1212,'14 лет'!$AA$5:$AB$79,2),IF((C1212=15),VLOOKUP(R1212,'15 лет'!$AA$5:$AB$79,2),IF((C1212=16),VLOOKUP(R1212,'16 лет'!$AA$5:$AB$79,2),IF((C1212=17),VLOOKUP(R1212,'17 лет'!$AA$5:$AB$79,2))))))))))))</f>
        <v>0</v>
      </c>
      <c r="T1212" s="33">
        <f>SUM(E1212+G1212+I1212+K1212+M1212+O1212+Q1212+S1212)</f>
        <v>35</v>
      </c>
      <c r="U1212" s="4">
        <f>'Личное первенство девушки'!U112</f>
        <v>28</v>
      </c>
      <c r="V1212" s="109"/>
      <c r="W1212" s="99"/>
      <c r="X1212" t="str">
        <f>P1202</f>
        <v>Субъект РФ 34</v>
      </c>
    </row>
    <row r="1213" spans="1:24" ht="18.75">
      <c r="A1213" s="27">
        <v>2</v>
      </c>
      <c r="B1213" s="78"/>
      <c r="C1213" s="27"/>
      <c r="D1213" s="27"/>
      <c r="E1213" s="16">
        <f>IF((C1213&lt;=7),VLOOKUP(D1213,'7 лет'!$M$5:$N$78,2),IF((C1213=8),VLOOKUP(D1213,'8 лет'!$M$5:$N$78,2),IF((C1213=9),VLOOKUP(D1213,'9 лет'!$M$5:$N$78,2),IF((C1213=10),VLOOKUP(D1213,'10 лет'!$M$5:$N$78,2),IF((C1213=11),VLOOKUP(D1213,'11 лет'!$M$5:$N$78,2),IF((C1213=12),VLOOKUP(D1213,'12 лет'!$O$5:$P$78,2),IF((C1213=13),VLOOKUP(D1213,'13 лет'!$O$5:$P$78,2),IF((C1213=14),VLOOKUP(D1213,'14 лет'!$O$5:$P$78,2),IF((C1213=15),VLOOKUP(D1213,'15 лет'!$O$5:$P$78,2),IF((C1213=16),VLOOKUP(D1213,'16 лет'!$O$5:$P$78,2),IF((C1213=17),VLOOKUP(D1213,'17 лет'!$O$5:$P$78,2))))))))))))</f>
        <v>0</v>
      </c>
      <c r="F1213" s="27"/>
      <c r="G1213" s="16">
        <f>IF((C1213&lt;=7),VLOOKUP(F1213,'7 лет'!$O$5:$P$79,2),IF((C1213=8),VLOOKUP(F1213,'8 лет'!$O$5:$P$79,2),IF((C1213=9),VLOOKUP(F1213,'9 лет'!$O$5:$P$79,2),IF((C1213=10),VLOOKUP(F1213,'10 лет'!$O$5:$P$79,2),IF((C1213=11),VLOOKUP(F1213,'11 лет'!$O$5:$P$79,2),IF((C1213=12),VLOOKUP(F1213,'12 лет'!$Q$5:$R$79,2),IF((C1213=13),VLOOKUP(F1213,'13 лет'!$Q$5:$R$79,2),IF((C1213=14),VLOOKUP(F1213,'14 лет'!$Q$5:$R$79,2),IF((C1213=15),VLOOKUP(F1213,'15 лет'!$Q$5:$R$79,2),IF((C1213=16),VLOOKUP(F1213,'16 лет'!$Q$5:$R$79,2),IF((C1213=17),VLOOKUP(F1213,'17 лет'!$Q$5:$R$79,2))))))))))))</f>
        <v>0</v>
      </c>
      <c r="H1213" s="27"/>
      <c r="I1213" s="16">
        <f>IF((C1213&lt;=7),VLOOKUP(H1213,'7 лет'!$Q$5:$R$79,2),IF((C1213=8),VLOOKUP(H1213,'8 лет'!$Q$5:$R$79,2),IF((C1213=9),VLOOKUP(H1213,'9 лет'!$Q$5:$R$79,2),IF((C1213=10),VLOOKUP(H1213,'10 лет'!$Q$5:$R$79,2),IF((C1213=11),VLOOKUP(H1213,'11 лет'!$Q$5:$R$79,2),IF((C1213=12),VLOOKUP(H1213,'12 лет'!$S$5:$T$79,2),IF((C1213=13),VLOOKUP(H1213,'13 лет'!$S$5:$T$79,2),IF((C1213=14),VLOOKUP(H1213,'14 лет'!$S$5:$T$79,2),IF((C1213=15),VLOOKUP(H1213,'15 лет'!$S$5:$T$79,2),IF((C1213=16),VLOOKUP(H1213,'16 лет'!$S$5:$T$79,2),IF((C1213=17),VLOOKUP(H1213,'17 лет'!$S$5:$T$79,2))))))))))))</f>
        <v>0</v>
      </c>
      <c r="J1213" s="27"/>
      <c r="K1213" s="16">
        <f>IF((C1213&lt;=7),VLOOKUP(J1213,'7 лет'!$S$5:$T$79,2),IF((C1213=8),VLOOKUP(J1213,'8 лет'!$S$5:$T$79,2),IF((C1213=9),VLOOKUP(J1213,'9 лет'!$S$5:$T$79,2),IF((C1213=10),VLOOKUP(J1213,'10 лет'!$S$5:$T$79,2),IF((C1213=11),VLOOKUP(J1213,'11 лет'!$S$5:$T$79,2),IF((C1213=12),VLOOKUP(J1213,'12 лет'!$U$5:$V$79,2),IF((C1213=13),VLOOKUP(J1213,'13 лет'!$U$5:$V$79,2),IF((C1213=14),VLOOKUP(J1213,'14 лет'!$U$5:$V$79,2),IF(C1213&gt;=15,"0")))))))))</f>
        <v>0</v>
      </c>
      <c r="L1213" s="27"/>
      <c r="M1213" s="16" t="str">
        <f>IF((C1213=12),VLOOKUP(L1213,'12 лет'!$W$5:$X$85,2),IF((C1213=13),VLOOKUP(L1213,'13 лет'!$W$5:$X$84,2),IF((C1213=14),VLOOKUP(L1213,'14 лет'!$W$5:$X$82,2),IF((C1213=15),VLOOKUP(L1213,'15 лет'!$U$5:$V$82,2),IF((C1213=16),VLOOKUP(L1213,'16 лет'!$U$5:$V$78,2),IF((C1213=17),VLOOKUP(L1213,'17 лет'!$U$5:$V$78,2),IF(C1213&lt;12,"0")))))))</f>
        <v>0</v>
      </c>
      <c r="N1213" s="27"/>
      <c r="O1213" s="16" t="str">
        <f>IF((C1213=15),VLOOKUP(N1213,'15 лет'!$W$5:$X$115,2),IF((C1213=16),VLOOKUP(N1213,'16 лет'!$W$5:$X$113,2),IF((C1213=17),VLOOKUP(N1213,'17 лет'!$W$5:$X$113,2),IF(C1213&lt;15,"0"))))</f>
        <v>0</v>
      </c>
      <c r="P1213" s="11"/>
      <c r="Q1213" s="16">
        <f>IF((C1213&lt;=7),VLOOKUP(P1213,'7 лет'!$U$5:$V$79,2),IF((C1213=8),VLOOKUP(P1213,'8 лет'!$U$5:$V$79,2),IF((C1213=9),VLOOKUP(P1213,'9 лет'!$U$5:$V$79,2),IF((C1213=10),VLOOKUP(P1213,'10 лет'!$U$5:$V$79,2),IF((C1213=11),VLOOKUP(P1213,'11 лет'!$U$5:$V$79,2),IF((C1213=12),VLOOKUP(P1213,'12 лет'!$Y$5:$Z$79,2),IF((C1213=13),VLOOKUP(P1213,'13 лет'!$Y$5:$Z$79,2),IF((C1213=14),VLOOKUP(P1213,'14 лет'!$Y$5:$Z$79,2),IF((C1213=15),VLOOKUP(P1213,'15 лет'!$Y$5:$Z$79,2),IF((C1213=16),VLOOKUP(P1213,'16 лет'!$Y$5:$Z$79,2),IF((C1213=17),VLOOKUP(P1213,'17 лет'!$Y$5:$Z$79,2))))))))))))</f>
        <v>35</v>
      </c>
      <c r="R1213" s="27"/>
      <c r="S1213" s="16">
        <f>IF((C1213&lt;=7),VLOOKUP(R1213,'7 лет'!$W$5:$X$79,2),IF((C1213=8),VLOOKUP(R1213,'8 лет'!$W$5:$X$79,2),IF((C1213=9),VLOOKUP(R1213,'9 лет'!$W$5:$X$79,2),IF((C1213=10),VLOOKUP(R1213,'10 лет'!$W$5:$X$79,2),IF((C1213=11),VLOOKUP(R1213,'11 лет'!$W$5:$X$79,2),IF((C1213=12),VLOOKUP(R1213,'12 лет'!$AA$5:$AB$79,2),IF((C1213=13),VLOOKUP(R1213,'13 лет'!$AA$5:$AB$79,2),IF((C1213=14),VLOOKUP(R1213,'14 лет'!$AA$5:$AB$79,2),IF((C1213=15),VLOOKUP(R1213,'15 лет'!$AA$5:$AB$79,2),IF((C1213=16),VLOOKUP(R1213,'16 лет'!$AA$5:$AB$79,2),IF((C1213=17),VLOOKUP(R1213,'17 лет'!$AA$5:$AB$79,2))))))))))))</f>
        <v>0</v>
      </c>
      <c r="T1213" s="33">
        <f>SUM(E1213+G1213+I1213+K1213+M1213+O1213+Q1213+S1213)</f>
        <v>35</v>
      </c>
      <c r="U1213" s="4">
        <f>'Личное первенство девушки'!U113</f>
        <v>28</v>
      </c>
      <c r="V1213" s="109"/>
      <c r="W1213" s="99"/>
      <c r="X1213" t="str">
        <f>P1202</f>
        <v>Субъект РФ 34</v>
      </c>
    </row>
    <row r="1214" spans="1:24" ht="18.75">
      <c r="A1214" s="27">
        <v>3</v>
      </c>
      <c r="B1214" s="78"/>
      <c r="C1214" s="27"/>
      <c r="D1214" s="27"/>
      <c r="E1214" s="16">
        <f>IF((C1214&lt;=7),VLOOKUP(D1214,'7 лет'!$M$5:$N$78,2),IF((C1214=8),VLOOKUP(D1214,'8 лет'!$M$5:$N$78,2),IF((C1214=9),VLOOKUP(D1214,'9 лет'!$M$5:$N$78,2),IF((C1214=10),VLOOKUP(D1214,'10 лет'!$M$5:$N$78,2),IF((C1214=11),VLOOKUP(D1214,'11 лет'!$M$5:$N$78,2),IF((C1214=12),VLOOKUP(D1214,'12 лет'!$O$5:$P$78,2),IF((C1214=13),VLOOKUP(D1214,'13 лет'!$O$5:$P$78,2),IF((C1214=14),VLOOKUP(D1214,'14 лет'!$O$5:$P$78,2),IF((C1214=15),VLOOKUP(D1214,'15 лет'!$O$5:$P$78,2),IF((C1214=16),VLOOKUP(D1214,'16 лет'!$O$5:$P$78,2),IF((C1214=17),VLOOKUP(D1214,'17 лет'!$O$5:$P$78,2))))))))))))</f>
        <v>0</v>
      </c>
      <c r="F1214" s="27"/>
      <c r="G1214" s="16">
        <f>IF((C1214&lt;=7),VLOOKUP(F1214,'7 лет'!$O$5:$P$79,2),IF((C1214=8),VLOOKUP(F1214,'8 лет'!$O$5:$P$79,2),IF((C1214=9),VLOOKUP(F1214,'9 лет'!$O$5:$P$79,2),IF((C1214=10),VLOOKUP(F1214,'10 лет'!$O$5:$P$79,2),IF((C1214=11),VLOOKUP(F1214,'11 лет'!$O$5:$P$79,2),IF((C1214=12),VLOOKUP(F1214,'12 лет'!$Q$5:$R$79,2),IF((C1214=13),VLOOKUP(F1214,'13 лет'!$Q$5:$R$79,2),IF((C1214=14),VLOOKUP(F1214,'14 лет'!$Q$5:$R$79,2),IF((C1214=15),VLOOKUP(F1214,'15 лет'!$Q$5:$R$79,2),IF((C1214=16),VLOOKUP(F1214,'16 лет'!$Q$5:$R$79,2),IF((C1214=17),VLOOKUP(F1214,'17 лет'!$Q$5:$R$79,2))))))))))))</f>
        <v>0</v>
      </c>
      <c r="H1214" s="27"/>
      <c r="I1214" s="16">
        <f>IF((C1214&lt;=7),VLOOKUP(H1214,'7 лет'!$Q$5:$R$79,2),IF((C1214=8),VLOOKUP(H1214,'8 лет'!$Q$5:$R$79,2),IF((C1214=9),VLOOKUP(H1214,'9 лет'!$Q$5:$R$79,2),IF((C1214=10),VLOOKUP(H1214,'10 лет'!$Q$5:$R$79,2),IF((C1214=11),VLOOKUP(H1214,'11 лет'!$Q$5:$R$79,2),IF((C1214=12),VLOOKUP(H1214,'12 лет'!$S$5:$T$79,2),IF((C1214=13),VLOOKUP(H1214,'13 лет'!$S$5:$T$79,2),IF((C1214=14),VLOOKUP(H1214,'14 лет'!$S$5:$T$79,2),IF((C1214=15),VLOOKUP(H1214,'15 лет'!$S$5:$T$79,2),IF((C1214=16),VLOOKUP(H1214,'16 лет'!$S$5:$T$79,2),IF((C1214=17),VLOOKUP(H1214,'17 лет'!$S$5:$T$79,2))))))))))))</f>
        <v>0</v>
      </c>
      <c r="J1214" s="27"/>
      <c r="K1214" s="16">
        <f>IF((C1214&lt;=7),VLOOKUP(J1214,'7 лет'!$S$5:$T$79,2),IF((C1214=8),VLOOKUP(J1214,'8 лет'!$S$5:$T$79,2),IF((C1214=9),VLOOKUP(J1214,'9 лет'!$S$5:$T$79,2),IF((C1214=10),VLOOKUP(J1214,'10 лет'!$S$5:$T$79,2),IF((C1214=11),VLOOKUP(J1214,'11 лет'!$S$5:$T$79,2),IF((C1214=12),VLOOKUP(J1214,'12 лет'!$U$5:$V$79,2),IF((C1214=13),VLOOKUP(J1214,'13 лет'!$U$5:$V$79,2),IF((C1214=14),VLOOKUP(J1214,'14 лет'!$U$5:$V$79,2),IF(C1214&gt;=15,"0")))))))))</f>
        <v>0</v>
      </c>
      <c r="L1214" s="27"/>
      <c r="M1214" s="16" t="str">
        <f>IF((C1214=12),VLOOKUP(L1214,'12 лет'!$W$5:$X$85,2),IF((C1214=13),VLOOKUP(L1214,'13 лет'!$W$5:$X$84,2),IF((C1214=14),VLOOKUP(L1214,'14 лет'!$W$5:$X$82,2),IF((C1214=15),VLOOKUP(L1214,'15 лет'!$U$5:$V$82,2),IF((C1214=16),VLOOKUP(L1214,'16 лет'!$U$5:$V$78,2),IF((C1214=17),VLOOKUP(L1214,'17 лет'!$U$5:$V$78,2),IF(C1214&lt;12,"0")))))))</f>
        <v>0</v>
      </c>
      <c r="N1214" s="27"/>
      <c r="O1214" s="16" t="str">
        <f>IF((C1214=15),VLOOKUP(N1214,'15 лет'!$W$5:$X$115,2),IF((C1214=16),VLOOKUP(N1214,'16 лет'!$W$5:$X$113,2),IF((C1214=17),VLOOKUP(N1214,'17 лет'!$W$5:$X$113,2),IF(C1214&lt;15,"0"))))</f>
        <v>0</v>
      </c>
      <c r="P1214" s="11"/>
      <c r="Q1214" s="16">
        <f>IF((C1214&lt;=7),VLOOKUP(P1214,'7 лет'!$U$5:$V$79,2),IF((C1214=8),VLOOKUP(P1214,'8 лет'!$U$5:$V$79,2),IF((C1214=9),VLOOKUP(P1214,'9 лет'!$U$5:$V$79,2),IF((C1214=10),VLOOKUP(P1214,'10 лет'!$U$5:$V$79,2),IF((C1214=11),VLOOKUP(P1214,'11 лет'!$U$5:$V$79,2),IF((C1214=12),VLOOKUP(P1214,'12 лет'!$Y$5:$Z$79,2),IF((C1214=13),VLOOKUP(P1214,'13 лет'!$Y$5:$Z$79,2),IF((C1214=14),VLOOKUP(P1214,'14 лет'!$Y$5:$Z$79,2),IF((C1214=15),VLOOKUP(P1214,'15 лет'!$Y$5:$Z$79,2),IF((C1214=16),VLOOKUP(P1214,'16 лет'!$Y$5:$Z$79,2),IF((C1214=17),VLOOKUP(P1214,'17 лет'!$Y$5:$Z$79,2))))))))))))</f>
        <v>35</v>
      </c>
      <c r="R1214" s="27"/>
      <c r="S1214" s="16">
        <f>IF((C1214&lt;=7),VLOOKUP(R1214,'7 лет'!$W$5:$X$79,2),IF((C1214=8),VLOOKUP(R1214,'8 лет'!$W$5:$X$79,2),IF((C1214=9),VLOOKUP(R1214,'9 лет'!$W$5:$X$79,2),IF((C1214=10),VLOOKUP(R1214,'10 лет'!$W$5:$X$79,2),IF((C1214=11),VLOOKUP(R1214,'11 лет'!$W$5:$X$79,2),IF((C1214=12),VLOOKUP(R1214,'12 лет'!$AA$5:$AB$79,2),IF((C1214=13),VLOOKUP(R1214,'13 лет'!$AA$5:$AB$79,2),IF((C1214=14),VLOOKUP(R1214,'14 лет'!$AA$5:$AB$79,2),IF((C1214=15),VLOOKUP(R1214,'15 лет'!$AA$5:$AB$79,2),IF((C1214=16),VLOOKUP(R1214,'16 лет'!$AA$5:$AB$79,2),IF((C1214=17),VLOOKUP(R1214,'17 лет'!$AA$5:$AB$79,2))))))))))))</f>
        <v>0</v>
      </c>
      <c r="T1214" s="33">
        <f>SUM(E1214+G1214+I1214+K1214+M1214+O1214+Q1214+S1214)</f>
        <v>35</v>
      </c>
      <c r="U1214" s="4">
        <f>'Личное первенство девушки'!U114</f>
        <v>28</v>
      </c>
      <c r="V1214" s="109"/>
      <c r="W1214" s="99"/>
      <c r="X1214" t="str">
        <f>P1202</f>
        <v>Субъект РФ 34</v>
      </c>
    </row>
    <row r="1215" spans="1:24" ht="18.75">
      <c r="A1215" s="111"/>
      <c r="B1215" s="112"/>
      <c r="C1215" s="112"/>
      <c r="D1215" s="112"/>
      <c r="E1215" s="112"/>
      <c r="F1215" s="112"/>
      <c r="G1215" s="112"/>
      <c r="H1215" s="112"/>
      <c r="I1215" s="112"/>
      <c r="J1215" s="112"/>
      <c r="K1215" s="112"/>
      <c r="L1215" s="112"/>
      <c r="M1215" s="112"/>
      <c r="N1215" s="112"/>
      <c r="O1215" s="112"/>
      <c r="P1215" s="115" t="s">
        <v>286</v>
      </c>
      <c r="Q1215" s="115"/>
      <c r="R1215" s="115"/>
      <c r="S1215" s="116"/>
      <c r="T1215" s="113">
        <f ca="1">SUMPRODUCT(LARGE($T$1212:$T$1214,ROW(INDIRECT("T1:T"&amp;Z17))))</f>
        <v>70</v>
      </c>
      <c r="U1215" s="114"/>
      <c r="V1215" s="109"/>
      <c r="W1215" s="99"/>
    </row>
    <row r="1216" spans="1:24" ht="30" customHeight="1">
      <c r="A1216" s="119"/>
      <c r="B1216" s="120"/>
      <c r="C1216" s="120"/>
      <c r="D1216" s="120"/>
      <c r="E1216" s="120"/>
      <c r="F1216" s="120"/>
      <c r="G1216" s="120"/>
      <c r="H1216" s="120"/>
      <c r="I1216" s="120"/>
      <c r="J1216" s="120"/>
      <c r="K1216" s="120"/>
      <c r="L1216" s="120"/>
      <c r="M1216" s="120"/>
      <c r="N1216" s="120"/>
      <c r="O1216" s="120"/>
      <c r="P1216" s="118" t="s">
        <v>287</v>
      </c>
      <c r="Q1216" s="118"/>
      <c r="R1216" s="118"/>
      <c r="S1216" s="118"/>
      <c r="T1216" s="121">
        <f ca="1">SUM(T1210+T1215)</f>
        <v>170</v>
      </c>
      <c r="U1216" s="122"/>
      <c r="V1216" s="110"/>
      <c r="W1216" s="100"/>
    </row>
    <row r="1217" spans="1:23">
      <c r="A1217" s="14"/>
      <c r="B1217" s="14"/>
      <c r="C1217" s="14"/>
      <c r="D1217" s="14"/>
      <c r="E1217" s="14"/>
      <c r="F1217" s="14"/>
      <c r="G1217" s="14"/>
      <c r="H1217" s="14"/>
      <c r="I1217" s="14"/>
      <c r="J1217" s="14"/>
      <c r="K1217" s="14"/>
      <c r="L1217" s="14"/>
      <c r="M1217" s="14"/>
      <c r="N1217" s="14"/>
      <c r="O1217" s="14"/>
      <c r="P1217" s="14"/>
      <c r="Q1217" s="14"/>
      <c r="R1217" s="14"/>
      <c r="S1217" s="14"/>
      <c r="T1217" s="14"/>
    </row>
    <row r="1218" spans="1:23">
      <c r="A1218" s="15"/>
      <c r="C1218" s="15"/>
      <c r="D1218" s="15"/>
      <c r="E1218" s="15"/>
      <c r="F1218" s="15"/>
      <c r="G1218" s="15"/>
      <c r="H1218" s="15"/>
      <c r="I1218" s="15"/>
      <c r="J1218" s="15"/>
      <c r="K1218" s="14"/>
      <c r="L1218" s="14"/>
      <c r="M1218" s="15"/>
      <c r="N1218" s="15"/>
      <c r="O1218" s="15"/>
      <c r="P1218" s="15"/>
      <c r="Q1218" s="15"/>
      <c r="R1218" s="15"/>
      <c r="S1218" s="15"/>
      <c r="T1218" s="15"/>
    </row>
    <row r="1219" spans="1:23">
      <c r="A1219" s="15"/>
      <c r="C1219" s="15"/>
      <c r="D1219" s="15"/>
      <c r="E1219" s="15"/>
      <c r="F1219" s="15"/>
      <c r="G1219" s="15"/>
      <c r="H1219" s="15"/>
      <c r="I1219" s="15"/>
      <c r="J1219" s="15"/>
      <c r="K1219" s="14"/>
      <c r="L1219" s="14"/>
      <c r="M1219" s="15"/>
      <c r="N1219" s="15"/>
      <c r="O1219" s="15"/>
      <c r="P1219" s="15"/>
      <c r="Q1219" s="15"/>
      <c r="R1219" s="15"/>
      <c r="S1219" s="15"/>
      <c r="T1219" s="15"/>
    </row>
    <row r="1220" spans="1:23" ht="16.5">
      <c r="A1220" s="14"/>
      <c r="B1220" s="79" t="s">
        <v>181</v>
      </c>
      <c r="C1220" s="14"/>
      <c r="D1220" s="14"/>
      <c r="E1220" s="14"/>
      <c r="F1220" s="14"/>
      <c r="G1220" s="14"/>
      <c r="H1220" s="14"/>
      <c r="I1220" s="14"/>
      <c r="J1220" s="14"/>
      <c r="K1220" s="14"/>
      <c r="L1220" s="14"/>
      <c r="M1220" s="14"/>
      <c r="N1220" s="14"/>
      <c r="O1220" s="14"/>
      <c r="P1220" s="14"/>
      <c r="Q1220" s="14"/>
      <c r="R1220" s="14"/>
      <c r="S1220" s="14"/>
      <c r="T1220" s="14"/>
    </row>
    <row r="1221" spans="1:23">
      <c r="A1221" s="14"/>
      <c r="B1221" s="15"/>
      <c r="C1221" s="15"/>
      <c r="D1221" s="14"/>
      <c r="E1221" s="14"/>
      <c r="F1221" s="14"/>
      <c r="G1221" s="14"/>
      <c r="H1221" s="14"/>
      <c r="I1221" s="14"/>
      <c r="J1221" s="14"/>
      <c r="K1221" s="14"/>
      <c r="L1221" s="14"/>
      <c r="M1221" s="14"/>
      <c r="N1221" s="14"/>
      <c r="O1221" s="14"/>
      <c r="P1221" s="14"/>
      <c r="Q1221" s="14"/>
      <c r="R1221" s="14"/>
      <c r="S1221" s="14"/>
      <c r="T1221" s="14"/>
    </row>
    <row r="1222" spans="1:23">
      <c r="A1222" s="14"/>
      <c r="B1222" s="14"/>
      <c r="C1222" s="15"/>
      <c r="D1222" s="14"/>
      <c r="E1222" s="14"/>
      <c r="F1222" s="14"/>
      <c r="G1222" s="14"/>
      <c r="H1222" s="14"/>
      <c r="I1222" s="14"/>
      <c r="J1222" s="14"/>
      <c r="K1222" s="14"/>
      <c r="L1222" s="14"/>
      <c r="M1222" s="14"/>
      <c r="N1222" s="14"/>
      <c r="O1222" s="14"/>
      <c r="P1222" s="14"/>
      <c r="Q1222" s="14"/>
      <c r="R1222" s="14"/>
      <c r="S1222" s="14"/>
      <c r="T1222" s="14"/>
    </row>
    <row r="1223" spans="1:23" ht="16.5">
      <c r="A1223" s="14"/>
      <c r="B1223" s="79" t="s">
        <v>182</v>
      </c>
      <c r="C1223" s="15"/>
      <c r="D1223" s="14"/>
      <c r="E1223" s="14"/>
      <c r="F1223" s="14"/>
      <c r="G1223" s="14"/>
      <c r="H1223" s="14"/>
      <c r="I1223" s="14"/>
      <c r="J1223" s="14"/>
      <c r="K1223" s="14"/>
      <c r="L1223" s="14"/>
      <c r="M1223" s="14"/>
      <c r="N1223" s="14"/>
      <c r="O1223" s="14"/>
      <c r="P1223" s="14"/>
      <c r="Q1223" s="14"/>
      <c r="R1223" s="14"/>
      <c r="S1223" s="14"/>
      <c r="T1223" s="14"/>
    </row>
    <row r="1225" spans="1:23" ht="18.75">
      <c r="A1225" s="102" t="s">
        <v>991</v>
      </c>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row>
    <row r="1226" spans="1:23" ht="18.75">
      <c r="A1226" s="102" t="s">
        <v>990</v>
      </c>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row>
    <row r="1228" spans="1:23">
      <c r="A1228" s="103" t="s">
        <v>169</v>
      </c>
      <c r="B1228" s="103"/>
      <c r="C1228" s="103"/>
      <c r="D1228" s="103"/>
      <c r="E1228" s="103"/>
      <c r="F1228" s="103"/>
      <c r="G1228" s="103"/>
      <c r="H1228" s="103"/>
      <c r="I1228" s="103"/>
      <c r="J1228" s="103"/>
      <c r="K1228" s="103"/>
      <c r="L1228" s="103"/>
      <c r="M1228" s="103"/>
      <c r="N1228" s="103"/>
      <c r="O1228" s="103"/>
      <c r="P1228" s="103"/>
      <c r="Q1228" s="103"/>
      <c r="R1228" s="103"/>
      <c r="S1228" s="103"/>
      <c r="T1228" s="103"/>
      <c r="U1228" s="103"/>
      <c r="V1228" s="103"/>
      <c r="W1228" s="103"/>
    </row>
    <row r="1229" spans="1:23">
      <c r="A1229" s="43"/>
      <c r="B1229" s="43"/>
      <c r="C1229" s="43"/>
      <c r="D1229" s="43"/>
      <c r="E1229" s="43"/>
      <c r="F1229" s="43"/>
      <c r="G1229" s="43"/>
      <c r="H1229" s="43"/>
      <c r="I1229" s="43"/>
      <c r="J1229" s="43"/>
      <c r="K1229" s="43"/>
      <c r="L1229" s="43"/>
      <c r="M1229" s="43"/>
      <c r="N1229" s="43"/>
      <c r="O1229" s="43"/>
      <c r="P1229" s="43"/>
      <c r="Q1229" s="43"/>
      <c r="R1229" s="43"/>
      <c r="S1229" s="43"/>
      <c r="T1229" s="43"/>
      <c r="U1229" s="43"/>
      <c r="V1229" s="43"/>
      <c r="W1229" s="43"/>
    </row>
    <row r="1230" spans="1:23" ht="18.75">
      <c r="A1230" s="104" t="s">
        <v>1005</v>
      </c>
      <c r="B1230" s="104"/>
      <c r="C1230" s="104"/>
      <c r="D1230" s="104"/>
      <c r="E1230" s="104"/>
      <c r="F1230" s="104"/>
      <c r="G1230" s="104"/>
      <c r="H1230" s="104"/>
      <c r="I1230" s="104"/>
      <c r="J1230" s="104"/>
      <c r="K1230" s="104"/>
      <c r="L1230" s="104"/>
      <c r="M1230" s="104"/>
      <c r="N1230" s="104"/>
      <c r="O1230" s="104"/>
      <c r="P1230" s="104"/>
      <c r="Q1230" s="104"/>
      <c r="R1230" s="104"/>
      <c r="S1230" s="104"/>
      <c r="T1230" s="104"/>
      <c r="U1230" s="104"/>
      <c r="V1230" s="104"/>
      <c r="W1230" s="104"/>
    </row>
    <row r="1231" spans="1:23" ht="18.75">
      <c r="A1231" s="104" t="s">
        <v>989</v>
      </c>
      <c r="B1231" s="104"/>
      <c r="C1231" s="104"/>
      <c r="D1231" s="104"/>
      <c r="E1231" s="104"/>
      <c r="F1231" s="104"/>
      <c r="G1231" s="104"/>
      <c r="H1231" s="104"/>
      <c r="I1231" s="104"/>
      <c r="J1231" s="104"/>
      <c r="K1231" s="104"/>
      <c r="L1231" s="104"/>
      <c r="M1231" s="104"/>
      <c r="N1231" s="104"/>
      <c r="O1231" s="104"/>
      <c r="P1231" s="104"/>
      <c r="Q1231" s="104"/>
      <c r="R1231" s="104"/>
      <c r="S1231" s="104"/>
      <c r="T1231" s="104"/>
      <c r="U1231" s="104"/>
      <c r="V1231" s="104"/>
      <c r="W1231" s="104"/>
    </row>
    <row r="1232" spans="1:23" ht="18.75">
      <c r="A1232" s="105" t="s">
        <v>1058</v>
      </c>
      <c r="B1232" s="105"/>
      <c r="C1232" s="105"/>
      <c r="D1232" s="105"/>
      <c r="E1232" s="105"/>
      <c r="F1232" s="105"/>
      <c r="G1232" s="105"/>
      <c r="H1232" s="105"/>
      <c r="I1232" s="105"/>
      <c r="J1232" s="105"/>
      <c r="K1232" s="105"/>
      <c r="L1232" s="105"/>
      <c r="M1232" s="105"/>
      <c r="N1232" s="105"/>
      <c r="O1232" s="105"/>
      <c r="P1232" s="105"/>
      <c r="Q1232" s="105"/>
      <c r="R1232" s="105"/>
      <c r="S1232" s="105"/>
      <c r="T1232" s="105"/>
      <c r="U1232" s="105"/>
      <c r="V1232" s="105"/>
      <c r="W1232" s="105"/>
    </row>
    <row r="1233" spans="1:24" ht="18.75">
      <c r="A1233" s="50"/>
      <c r="B1233" s="50"/>
      <c r="C1233" s="50"/>
      <c r="D1233" s="50"/>
      <c r="E1233" s="50"/>
      <c r="F1233" s="50"/>
      <c r="G1233" s="50"/>
      <c r="H1233" s="50"/>
      <c r="I1233" s="50"/>
      <c r="J1233" s="50"/>
      <c r="K1233" s="50"/>
      <c r="L1233" s="50"/>
      <c r="M1233" s="50"/>
      <c r="N1233" s="50"/>
      <c r="O1233" s="50"/>
      <c r="P1233" s="50"/>
      <c r="Q1233" s="50"/>
      <c r="R1233" s="50"/>
      <c r="S1233" s="50"/>
      <c r="T1233" s="50"/>
      <c r="U1233" s="50"/>
      <c r="V1233" s="50"/>
    </row>
    <row r="1234" spans="1:24">
      <c r="A1234" s="10"/>
      <c r="B1234" s="10"/>
      <c r="C1234" s="10"/>
      <c r="D1234" s="10"/>
      <c r="E1234" s="10"/>
      <c r="F1234" s="10"/>
      <c r="G1234" s="10"/>
      <c r="H1234" s="10"/>
      <c r="I1234" s="10"/>
      <c r="J1234" s="10"/>
      <c r="K1234" s="10"/>
      <c r="L1234" s="10"/>
      <c r="M1234" s="10"/>
      <c r="N1234" s="10"/>
      <c r="O1234" s="10"/>
      <c r="P1234" s="10"/>
      <c r="Q1234" s="10"/>
      <c r="R1234" s="10"/>
      <c r="S1234" s="10"/>
      <c r="T1234" s="10"/>
    </row>
    <row r="1235" spans="1:24" ht="18.75">
      <c r="A1235" s="106" t="s">
        <v>992</v>
      </c>
      <c r="B1235" s="106"/>
      <c r="C1235" s="47"/>
      <c r="D1235" s="47"/>
      <c r="E1235" s="47"/>
      <c r="F1235" s="47"/>
      <c r="G1235" s="47"/>
      <c r="H1235" s="47"/>
      <c r="I1235" s="47"/>
      <c r="J1235" s="47"/>
      <c r="K1235" s="47"/>
      <c r="L1235" s="47"/>
      <c r="M1235" s="47"/>
      <c r="N1235" s="47"/>
      <c r="O1235" s="47"/>
      <c r="P1235" s="47"/>
      <c r="Q1235" s="47"/>
      <c r="R1235" s="47"/>
      <c r="S1235" s="47"/>
      <c r="T1235" s="47"/>
    </row>
    <row r="1236" spans="1:24" ht="18.75">
      <c r="A1236" s="106" t="s">
        <v>993</v>
      </c>
      <c r="B1236" s="106"/>
      <c r="C1236" s="42"/>
      <c r="D1236" s="42"/>
      <c r="E1236" s="42"/>
      <c r="F1236" s="42"/>
      <c r="G1236" s="42"/>
      <c r="H1236" s="42"/>
      <c r="I1236" s="42"/>
      <c r="J1236" s="42"/>
      <c r="K1236" s="42"/>
      <c r="L1236" s="42"/>
      <c r="M1236" s="42"/>
      <c r="N1236" s="42"/>
      <c r="O1236" s="42"/>
      <c r="P1236" s="42"/>
      <c r="Q1236" s="42"/>
      <c r="R1236" s="42"/>
      <c r="S1236" s="42"/>
      <c r="T1236" s="42"/>
    </row>
    <row r="1237" spans="1:24" ht="18.75">
      <c r="A1237" s="106"/>
      <c r="B1237" s="106"/>
      <c r="D1237" s="47"/>
      <c r="E1237" s="47"/>
      <c r="F1237" s="47"/>
      <c r="G1237" s="47"/>
      <c r="H1237" s="47"/>
      <c r="I1237" s="47"/>
      <c r="J1237" s="47"/>
      <c r="K1237" s="47"/>
      <c r="L1237" s="47"/>
      <c r="M1237" s="47"/>
      <c r="N1237" s="47"/>
      <c r="O1237" s="47"/>
      <c r="P1237" s="47"/>
      <c r="Q1237" s="47"/>
      <c r="R1237" s="47"/>
      <c r="S1237" s="47"/>
      <c r="T1237" s="47"/>
    </row>
    <row r="1238" spans="1:24" ht="18.75">
      <c r="A1238" s="107" t="s">
        <v>215</v>
      </c>
      <c r="B1238" s="107"/>
      <c r="C1238" s="107"/>
      <c r="D1238" s="107"/>
      <c r="E1238" s="107"/>
      <c r="F1238" s="107"/>
      <c r="G1238" s="107"/>
      <c r="H1238" s="107"/>
      <c r="I1238" s="107"/>
      <c r="J1238" s="107"/>
      <c r="K1238" s="107"/>
      <c r="L1238" s="107"/>
      <c r="M1238" s="107"/>
      <c r="N1238" s="107"/>
      <c r="O1238" s="107"/>
      <c r="P1238" s="129" t="s">
        <v>319</v>
      </c>
      <c r="Q1238" s="129"/>
      <c r="R1238" s="129"/>
      <c r="S1238" s="129"/>
      <c r="T1238" s="129"/>
      <c r="U1238" s="129"/>
      <c r="V1238" s="129"/>
    </row>
    <row r="1239" spans="1:24">
      <c r="A1239" s="28"/>
      <c r="B1239" s="28"/>
      <c r="C1239" s="28"/>
      <c r="D1239" s="28"/>
      <c r="E1239" s="28"/>
      <c r="F1239" s="28"/>
      <c r="G1239" s="28"/>
      <c r="H1239" s="28"/>
      <c r="I1239" s="28"/>
      <c r="J1239" s="28"/>
      <c r="K1239" s="28"/>
      <c r="L1239" s="28"/>
      <c r="M1239" s="28"/>
      <c r="N1239" s="28"/>
      <c r="O1239" s="28"/>
      <c r="P1239" s="28"/>
      <c r="Q1239" s="28"/>
      <c r="R1239" s="28"/>
      <c r="S1239" s="28"/>
      <c r="T1239" s="28"/>
    </row>
    <row r="1240" spans="1:24" ht="24.75" customHeight="1">
      <c r="A1240" s="117" t="s">
        <v>170</v>
      </c>
      <c r="B1240" s="117"/>
      <c r="C1240" s="117"/>
      <c r="D1240" s="117"/>
      <c r="E1240" s="117"/>
      <c r="F1240" s="117"/>
      <c r="G1240" s="117"/>
      <c r="H1240" s="117"/>
      <c r="I1240" s="117"/>
      <c r="J1240" s="117"/>
      <c r="K1240" s="117"/>
      <c r="L1240" s="117"/>
      <c r="M1240" s="117"/>
      <c r="N1240" s="117"/>
      <c r="O1240" s="117"/>
      <c r="P1240" s="117"/>
      <c r="Q1240" s="117"/>
      <c r="R1240" s="117"/>
      <c r="S1240" s="117"/>
      <c r="T1240" s="126" t="s">
        <v>178</v>
      </c>
      <c r="U1240" s="101" t="s">
        <v>284</v>
      </c>
      <c r="V1240" s="101" t="s">
        <v>288</v>
      </c>
      <c r="W1240" s="101" t="s">
        <v>1006</v>
      </c>
    </row>
    <row r="1241" spans="1:24" ht="66.75" customHeight="1">
      <c r="A1241" s="101" t="s">
        <v>171</v>
      </c>
      <c r="B1241" s="117" t="s">
        <v>172</v>
      </c>
      <c r="C1241" s="101" t="s">
        <v>173</v>
      </c>
      <c r="D1241" s="101" t="s">
        <v>174</v>
      </c>
      <c r="E1241" s="101"/>
      <c r="F1241" s="101" t="s">
        <v>175</v>
      </c>
      <c r="G1241" s="101"/>
      <c r="H1241" s="101" t="s">
        <v>176</v>
      </c>
      <c r="I1241" s="101"/>
      <c r="J1241" s="101" t="s">
        <v>994</v>
      </c>
      <c r="K1241" s="101"/>
      <c r="L1241" s="175" t="s">
        <v>995</v>
      </c>
      <c r="M1241" s="176"/>
      <c r="N1241" s="175" t="s">
        <v>996</v>
      </c>
      <c r="O1241" s="176"/>
      <c r="P1241" s="101" t="s">
        <v>7</v>
      </c>
      <c r="Q1241" s="101"/>
      <c r="R1241" s="101" t="s">
        <v>177</v>
      </c>
      <c r="S1241" s="101"/>
      <c r="T1241" s="127"/>
      <c r="U1241" s="101"/>
      <c r="V1241" s="101"/>
      <c r="W1241" s="101"/>
    </row>
    <row r="1242" spans="1:24" ht="16.5">
      <c r="A1242" s="101"/>
      <c r="B1242" s="117"/>
      <c r="C1242" s="101"/>
      <c r="D1242" s="49" t="s">
        <v>179</v>
      </c>
      <c r="E1242" s="51" t="s">
        <v>3</v>
      </c>
      <c r="F1242" s="49" t="s">
        <v>179</v>
      </c>
      <c r="G1242" s="51" t="s">
        <v>3</v>
      </c>
      <c r="H1242" s="49" t="s">
        <v>179</v>
      </c>
      <c r="I1242" s="51" t="s">
        <v>3</v>
      </c>
      <c r="J1242" s="49" t="s">
        <v>179</v>
      </c>
      <c r="K1242" s="51" t="s">
        <v>3</v>
      </c>
      <c r="L1242" s="49" t="s">
        <v>179</v>
      </c>
      <c r="M1242" s="51" t="s">
        <v>3</v>
      </c>
      <c r="N1242" s="49" t="s">
        <v>179</v>
      </c>
      <c r="O1242" s="51" t="s">
        <v>3</v>
      </c>
      <c r="P1242" s="49" t="s">
        <v>179</v>
      </c>
      <c r="Q1242" s="51" t="s">
        <v>3</v>
      </c>
      <c r="R1242" s="49" t="s">
        <v>179</v>
      </c>
      <c r="S1242" s="51" t="s">
        <v>3</v>
      </c>
      <c r="T1242" s="128"/>
      <c r="U1242" s="101"/>
      <c r="V1242" s="101"/>
      <c r="W1242" s="101"/>
    </row>
    <row r="1243" spans="1:24" ht="18.75">
      <c r="A1243" s="27">
        <v>1</v>
      </c>
      <c r="B1243" s="77"/>
      <c r="C1243" s="27"/>
      <c r="D1243" s="27"/>
      <c r="E1243" s="16">
        <f>IF((C1243&lt;=7),VLOOKUP(D1243,'7 лет'!$A$5:$B$78,2),IF((C1243=8),VLOOKUP(D1243,'8 лет'!$A$5:$B$78,2),IF((C1243=9),VLOOKUP(D1243,'9 лет'!$A$5:$B$78,2),IF((C1243=10),VLOOKUP(D1243,'10 лет'!$A$5:$B$78,2),IF((C1243=11),VLOOKUP(D1243,'11 лет'!$A$5:$B$78,2),IF((C1243=12),VLOOKUP(D1243,'12 лет'!$A$5:$B$78,2),IF((C1243=13),VLOOKUP(D1243,'13 лет'!$A$5:$B$78,2),IF((C1243=14),VLOOKUP(D1243,'14 лет'!$A$5:$B$78,2),IF((C1243=15),VLOOKUP(D1243,'15 лет'!$A$5:$B$78,2),IF((C1243=16),VLOOKUP(D1243,'16 лет'!$A$5:$B$78,2),IF((C1243=17),VLOOKUP(D1243,'17 лет'!$A$5:$B$78,2))))))))))))</f>
        <v>0</v>
      </c>
      <c r="F1243" s="27"/>
      <c r="G1243" s="16">
        <f>IF((C1243&lt;=7),VLOOKUP(F1243,'7 лет'!$C$5:$D$79,2),IF((C1243=8),VLOOKUP(F1243,'8 лет'!$C$5:$D$79,2),IF((C1243=9),VLOOKUP(F1243,'9 лет'!$C$5:$D$79,2),IF((C1243=10),VLOOKUP(F1243,'10 лет'!$C$5:$D$79,2),IF((C1243=11),VLOOKUP(F1243,'11 лет'!$C$5:$D$79,2),IF((C1243=12),VLOOKUP(F1243,'12 лет'!$C$5:$D$79,2),IF((C1243=13),VLOOKUP(F1243,'13 лет'!$C$5:$D$79,2),IF((C1243=14),VLOOKUP(F1243,'14 лет'!$C$5:$D$79,2),IF((C1243=15),VLOOKUP(F1243,'15 лет'!$C$5:$D$79,2),IF((C1243=16),VLOOKUP(F1243,'16 лет'!$C$5:$D$79,2),IF((C1243=17),VLOOKUP(F1243,'17 лет'!$C$5:$D$79,2))))))))))))</f>
        <v>0</v>
      </c>
      <c r="H1243" s="27"/>
      <c r="I1243" s="16">
        <f>IF((C1243&lt;=7),VLOOKUP(H1243,'7 лет'!$E$5:$F$79,2),IF((C1243=8),VLOOKUP(H1243,'8 лет'!$E$5:$F$79,2),IF((C1243=9),VLOOKUP(H1243,'9 лет'!$E$5:$F$79,2),IF((C1243=10),VLOOKUP(H1243,'10 лет'!$E$5:$F$79,2),IF((C1243=11),VLOOKUP(H1243,'11 лет'!$E$5:$F$79,2),IF((C1243=12),VLOOKUP(H1243,'12 лет'!$E$5:$F$79,2),IF((C1243=13),VLOOKUP(H1243,'13 лет'!$E$5:$F$79,2),IF((C1243=14),VLOOKUP(H1243,'14 лет'!$E$5:$F$79,2),IF((C1243=15),VLOOKUP(H1243,'15 лет'!$E$5:$F$79,2),IF((C1243=16),VLOOKUP(H1243,'16 лет'!$E$5:$F$79,2),IF((C1243=17),VLOOKUP(H1243,'17 лет'!$E$5:$F$79,2))))))))))))</f>
        <v>0</v>
      </c>
      <c r="J1243" s="27"/>
      <c r="K1243" s="16">
        <f>IF((C1243&lt;=7),VLOOKUP(J1243,'7 лет'!$G$5:$H$79,2),IF((C1243=8),VLOOKUP(J1243,'8 лет'!$G$5:$H$79,2),IF((C1243=9),VLOOKUP(J1243,'9 лет'!$G$5:$H$79,2),IF((C1243=10),VLOOKUP(J1243,'10 лет'!$G$5:$H$79,2),IF((C1243=11),VLOOKUP(J1243,'11 лет'!$G$5:$H$79,2),IF((C1243=12),VLOOKUP(J1243,'12 лет'!$G$5:$H$79,2),IF((C1243=13),VLOOKUP(J1243,'13 лет'!$G$5:$H$79,2),IF((C1243=14),VLOOKUP(J1243,'14 лет'!$G$5:$H$79,2),IF(C1243&gt;=15,"0")))))))))</f>
        <v>0</v>
      </c>
      <c r="L1243" s="27"/>
      <c r="M1243" s="16" t="str">
        <f>IF((C1243=12),VLOOKUP(L1243,'12 лет'!$I$5:$J$81,2),IF((C1243=13),VLOOKUP(L1243,'13 лет'!$I$5:$J$81,2),IF((C1243=14),VLOOKUP(L1243,'14 лет'!$I$5:$J$80,2),IF((C1243=15),VLOOKUP(L1243,'15 лет'!$G$5:$H$82,2),IF((C1243=16),VLOOKUP(L1243,'16 лет'!$G$5:$H$81,2),IF((C1243=17),VLOOKUP(L1243,'17 лет'!$G$5:$H$81,2),IF(C1243&lt;12,"0")))))))</f>
        <v>0</v>
      </c>
      <c r="N1243" s="27"/>
      <c r="O1243" s="16" t="str">
        <f>IF((C1243=15),VLOOKUP(N1243,'15 лет'!$I$5:$J$100,2),IF((C1243=16),VLOOKUP(N1243,'16 лет'!$I$5:$J$94,2),IF((C1243=17),VLOOKUP(N1243,'17 лет'!$I$5:$J$97,2),IF(C1243&lt;15,"0"))))</f>
        <v>0</v>
      </c>
      <c r="P1243" s="11"/>
      <c r="Q1243" s="16">
        <f>IF((C1243&lt;=7),VLOOKUP(P1243,'7 лет'!$I$5:$J$79,2),IF((C1243=8),VLOOKUP(P1243,'8 лет'!$I$5:$J$79,2),IF((C1243=9),VLOOKUP(P1243,'9 лет'!$I$5:$J$79,2),IF((C1243=10),VLOOKUP(P1243,'10 лет'!$I$5:$J$79,2),IF((C1243=11),VLOOKUP(P1243,'11 лет'!$I$5:$J$79,2),IF((C1243=12),VLOOKUP(P1243,'12 лет'!$K$5:$L$79,2),IF((C1243=13),VLOOKUP(P1243,'13 лет'!$K$5:$L$79,2),IF((C1243=14),VLOOKUP(P1243,'14 лет'!$K$5:$L$79,2),IF((C1243=15),VLOOKUP(P1243,'15 лет'!$K$5:$L$79,2),IF((C1243=16),VLOOKUP(P1243,'16 лет'!$K$5:$L$79,2),IF((C1243=17),VLOOKUP(P1243,'17 лет'!$K$5:$L$79,2),)))))))))))</f>
        <v>50</v>
      </c>
      <c r="R1243" s="27"/>
      <c r="S1243" s="16">
        <f>IF((C1243&lt;=7),VLOOKUP(R1243,'7 лет'!$K$5:$L$79,2),IF((C1243=8),VLOOKUP(R1243,'8 лет'!$K$5:$L$79,2),IF((C1243=9),VLOOKUP(R1243,'9 лет'!$K$5:$L$79,2),IF((C1243=10),VLOOKUP(R1243,'10 лет'!$K$5:$L$79,2),IF((C1243=11),VLOOKUP(R1243,'11 лет'!$K$5:$L$79,2),IF((C1243=12),VLOOKUP(R1243,'12 лет'!$M$5:$N$79,2),IF((C1243=13),VLOOKUP(R1243,'13 лет'!$M$5:$N$79,2),IF((C1243=14),VLOOKUP(R1243,'14 лет'!$M$5:$N$79,2),IF((C1243=15),VLOOKUP(R1243,'15 лет'!$M$5:$N$79,2),IF((C1243=16),VLOOKUP(R1243,'16 лет'!$M$5:$N$79,2),IF((C1243=17),VLOOKUP(R1243,'17 лет'!$M$5:$N$79,2))))))))))))</f>
        <v>0</v>
      </c>
      <c r="T1243" s="32">
        <f>SUM(E1243+G1243+I1243+K1243+M1243+O1243+Q1243+S1243)</f>
        <v>50</v>
      </c>
      <c r="U1243" s="4">
        <f>'Личное первенство юноши'!U115</f>
        <v>28</v>
      </c>
      <c r="V1243" s="108">
        <f ca="1">'Командный зачет'!G44</f>
        <v>10</v>
      </c>
      <c r="W1243" s="98">
        <f ca="1">+SUM(V1243*2)</f>
        <v>20</v>
      </c>
      <c r="X1243" t="str">
        <f>P1238</f>
        <v>Субъект РФ 35</v>
      </c>
    </row>
    <row r="1244" spans="1:24" ht="18.75">
      <c r="A1244" s="27">
        <v>2</v>
      </c>
      <c r="B1244" s="77"/>
      <c r="C1244" s="27"/>
      <c r="D1244" s="27"/>
      <c r="E1244" s="16">
        <f>IF((C1244&lt;=7),VLOOKUP(D1244,'7 лет'!$A$5:$B$78,2),IF((C1244=8),VLOOKUP(D1244,'8 лет'!$A$5:$B$78,2),IF((C1244=9),VLOOKUP(D1244,'9 лет'!$A$5:$B$78,2),IF((C1244=10),VLOOKUP(D1244,'10 лет'!$A$5:$B$78,2),IF((C1244=11),VLOOKUP(D1244,'11 лет'!$A$5:$B$78,2),IF((C1244=12),VLOOKUP(D1244,'12 лет'!$A$5:$B$78,2),IF((C1244=13),VLOOKUP(D1244,'13 лет'!$A$5:$B$78,2),IF((C1244=14),VLOOKUP(D1244,'14 лет'!$A$5:$B$78,2),IF((C1244=15),VLOOKUP(D1244,'15 лет'!$A$5:$B$78,2),IF((C1244=16),VLOOKUP(D1244,'16 лет'!$A$5:$B$78,2),IF((C1244=17),VLOOKUP(D1244,'17 лет'!$A$5:$B$78,2))))))))))))</f>
        <v>0</v>
      </c>
      <c r="F1244" s="27"/>
      <c r="G1244" s="16">
        <f>IF((C1244&lt;=7),VLOOKUP(F1244,'7 лет'!$C$5:$D$79,2),IF((C1244=8),VLOOKUP(F1244,'8 лет'!$C$5:$D$79,2),IF((C1244=9),VLOOKUP(F1244,'9 лет'!$C$5:$D$79,2),IF((C1244=10),VLOOKUP(F1244,'10 лет'!$C$5:$D$79,2),IF((C1244=11),VLOOKUP(F1244,'11 лет'!$C$5:$D$79,2),IF((C1244=12),VLOOKUP(F1244,'12 лет'!$C$5:$D$79,2),IF((C1244=13),VLOOKUP(F1244,'13 лет'!$C$5:$D$79,2),IF((C1244=14),VLOOKUP(F1244,'14 лет'!$C$5:$D$79,2),IF((C1244=15),VLOOKUP(F1244,'15 лет'!$C$5:$D$79,2),IF((C1244=16),VLOOKUP(F1244,'16 лет'!$C$5:$D$79,2),IF((C1244=17),VLOOKUP(F1244,'17 лет'!$C$5:$D$79,2))))))))))))</f>
        <v>0</v>
      </c>
      <c r="H1244" s="27"/>
      <c r="I1244" s="16">
        <f>IF((C1244&lt;=7),VLOOKUP(H1244,'7 лет'!$E$5:$F$79,2),IF((C1244=8),VLOOKUP(H1244,'8 лет'!$E$5:$F$79,2),IF((C1244=9),VLOOKUP(H1244,'9 лет'!$E$5:$F$79,2),IF((C1244=10),VLOOKUP(H1244,'10 лет'!$E$5:$F$79,2),IF((C1244=11),VLOOKUP(H1244,'11 лет'!$E$5:$F$79,2),IF((C1244=12),VLOOKUP(H1244,'12 лет'!$E$5:$F$79,2),IF((C1244=13),VLOOKUP(H1244,'13 лет'!$E$5:$F$79,2),IF((C1244=14),VLOOKUP(H1244,'14 лет'!$E$5:$F$79,2),IF((C1244=15),VLOOKUP(H1244,'15 лет'!$E$5:$F$79,2),IF((C1244=16),VLOOKUP(H1244,'16 лет'!$E$5:$F$79,2),IF((C1244=17),VLOOKUP(H1244,'17 лет'!$E$5:$F$79,2))))))))))))</f>
        <v>0</v>
      </c>
      <c r="J1244" s="27"/>
      <c r="K1244" s="16">
        <f>IF((C1244&lt;=7),VLOOKUP(J1244,'7 лет'!$G$5:$H$79,2),IF((C1244=8),VLOOKUP(J1244,'8 лет'!$G$5:$H$79,2),IF((C1244=9),VLOOKUP(J1244,'9 лет'!$G$5:$H$79,2),IF((C1244=10),VLOOKUP(J1244,'10 лет'!$G$5:$H$79,2),IF((C1244=11),VLOOKUP(J1244,'11 лет'!$G$5:$H$79,2),IF((C1244=12),VLOOKUP(J1244,'12 лет'!$G$5:$H$79,2),IF((C1244=13),VLOOKUP(J1244,'13 лет'!$G$5:$H$79,2),IF((C1244=14),VLOOKUP(J1244,'14 лет'!$G$5:$H$79,2),IF(C1244&gt;=15,"0")))))))))</f>
        <v>0</v>
      </c>
      <c r="L1244" s="27"/>
      <c r="M1244" s="16" t="str">
        <f>IF((C1244=12),VLOOKUP(L1244,'12 лет'!$I$5:$J$81,2),IF((C1244=13),VLOOKUP(L1244,'13 лет'!$I$5:$J$81,2),IF((C1244=14),VLOOKUP(L1244,'14 лет'!$I$5:$J$80,2),IF((C1244=15),VLOOKUP(L1244,'15 лет'!$G$5:$H$82,2),IF((C1244=16),VLOOKUP(L1244,'16 лет'!$G$5:$H$81,2),IF((C1244=17),VLOOKUP(L1244,'17 лет'!$G$5:$H$81,2),IF(C1244&lt;12,"0")))))))</f>
        <v>0</v>
      </c>
      <c r="N1244" s="27"/>
      <c r="O1244" s="16" t="str">
        <f>IF((C1244=15),VLOOKUP(N1244,'15 лет'!$I$5:$J$100,2),IF((C1244=16),VLOOKUP(N1244,'16 лет'!$I$5:$J$94,2),IF((C1244=17),VLOOKUP(N1244,'17 лет'!$I$5:$J$97,2),IF(C1244&lt;15,"0"))))</f>
        <v>0</v>
      </c>
      <c r="P1244" s="11"/>
      <c r="Q1244" s="16">
        <f>IF((C1244&lt;=7),VLOOKUP(P1244,'7 лет'!$I$5:$J$79,2),IF((C1244=8),VLOOKUP(P1244,'8 лет'!$I$5:$J$79,2),IF((C1244=9),VLOOKUP(P1244,'9 лет'!$I$5:$J$79,2),IF((C1244=10),VLOOKUP(P1244,'10 лет'!$I$5:$J$79,2),IF((C1244=11),VLOOKUP(P1244,'11 лет'!$I$5:$J$79,2),IF((C1244=12),VLOOKUP(P1244,'12 лет'!$K$5:$L$79,2),IF((C1244=13),VLOOKUP(P1244,'13 лет'!$K$5:$L$79,2),IF((C1244=14),VLOOKUP(P1244,'14 лет'!$K$5:$L$79,2),IF((C1244=15),VLOOKUP(P1244,'15 лет'!$K$5:$L$79,2),IF((C1244=16),VLOOKUP(P1244,'16 лет'!$K$5:$L$79,2),IF((C1244=17),VLOOKUP(P1244,'17 лет'!$K$5:$L$79,2),)))))))))))</f>
        <v>50</v>
      </c>
      <c r="R1244" s="27"/>
      <c r="S1244" s="16">
        <f>IF((C1244&lt;=7),VLOOKUP(R1244,'7 лет'!$K$5:$L$79,2),IF((C1244=8),VLOOKUP(R1244,'8 лет'!$K$5:$L$79,2),IF((C1244=9),VLOOKUP(R1244,'9 лет'!$K$5:$L$79,2),IF((C1244=10),VLOOKUP(R1244,'10 лет'!$K$5:$L$79,2),IF((C1244=11),VLOOKUP(R1244,'11 лет'!$K$5:$L$79,2),IF((C1244=12),VLOOKUP(R1244,'12 лет'!$M$5:$N$79,2),IF((C1244=13),VLOOKUP(R1244,'13 лет'!$M$5:$N$79,2),IF((C1244=14),VLOOKUP(R1244,'14 лет'!$M$5:$N$79,2),IF((C1244=15),VLOOKUP(R1244,'15 лет'!$M$5:$N$79,2),IF((C1244=16),VLOOKUP(R1244,'16 лет'!$M$5:$N$79,2),IF((C1244=17),VLOOKUP(R1244,'17 лет'!$M$5:$N$79,2))))))))))))</f>
        <v>0</v>
      </c>
      <c r="T1244" s="32">
        <f>SUM(E1244+G1244+I1244+K1244+M1244+O1244+Q1244+S1244)</f>
        <v>50</v>
      </c>
      <c r="U1244" s="4">
        <f>'Личное первенство юноши'!U116</f>
        <v>28</v>
      </c>
      <c r="V1244" s="109"/>
      <c r="W1244" s="99"/>
      <c r="X1244" t="str">
        <f>P1238</f>
        <v>Субъект РФ 35</v>
      </c>
    </row>
    <row r="1245" spans="1:24" ht="18.75">
      <c r="A1245" s="27">
        <v>3</v>
      </c>
      <c r="B1245" s="77"/>
      <c r="C1245" s="27"/>
      <c r="D1245" s="27"/>
      <c r="E1245" s="16">
        <f>IF((C1245&lt;=7),VLOOKUP(D1245,'7 лет'!$A$5:$B$78,2),IF((C1245=8),VLOOKUP(D1245,'8 лет'!$A$5:$B$78,2),IF((C1245=9),VLOOKUP(D1245,'9 лет'!$A$5:$B$78,2),IF((C1245=10),VLOOKUP(D1245,'10 лет'!$A$5:$B$78,2),IF((C1245=11),VLOOKUP(D1245,'11 лет'!$A$5:$B$78,2),IF((C1245=12),VLOOKUP(D1245,'12 лет'!$A$5:$B$78,2),IF((C1245=13),VLOOKUP(D1245,'13 лет'!$A$5:$B$78,2),IF((C1245=14),VLOOKUP(D1245,'14 лет'!$A$5:$B$78,2),IF((C1245=15),VLOOKUP(D1245,'15 лет'!$A$5:$B$78,2),IF((C1245=16),VLOOKUP(D1245,'16 лет'!$A$5:$B$78,2),IF((C1245=17),VLOOKUP(D1245,'17 лет'!$A$5:$B$78,2))))))))))))</f>
        <v>0</v>
      </c>
      <c r="F1245" s="27"/>
      <c r="G1245" s="16">
        <f>IF((C1245&lt;=7),VLOOKUP(F1245,'7 лет'!$C$5:$D$79,2),IF((C1245=8),VLOOKUP(F1245,'8 лет'!$C$5:$D$79,2),IF((C1245=9),VLOOKUP(F1245,'9 лет'!$C$5:$D$79,2),IF((C1245=10),VLOOKUP(F1245,'10 лет'!$C$5:$D$79,2),IF((C1245=11),VLOOKUP(F1245,'11 лет'!$C$5:$D$79,2),IF((C1245=12),VLOOKUP(F1245,'12 лет'!$C$5:$D$79,2),IF((C1245=13),VLOOKUP(F1245,'13 лет'!$C$5:$D$79,2),IF((C1245=14),VLOOKUP(F1245,'14 лет'!$C$5:$D$79,2),IF((C1245=15),VLOOKUP(F1245,'15 лет'!$C$5:$D$79,2),IF((C1245=16),VLOOKUP(F1245,'16 лет'!$C$5:$D$79,2),IF((C1245=17),VLOOKUP(F1245,'17 лет'!$C$5:$D$79,2))))))))))))</f>
        <v>0</v>
      </c>
      <c r="H1245" s="27"/>
      <c r="I1245" s="16">
        <f>IF((C1245&lt;=7),VLOOKUP(H1245,'7 лет'!$E$5:$F$79,2),IF((C1245=8),VLOOKUP(H1245,'8 лет'!$E$5:$F$79,2),IF((C1245=9),VLOOKUP(H1245,'9 лет'!$E$5:$F$79,2),IF((C1245=10),VLOOKUP(H1245,'10 лет'!$E$5:$F$79,2),IF((C1245=11),VLOOKUP(H1245,'11 лет'!$E$5:$F$79,2),IF((C1245=12),VLOOKUP(H1245,'12 лет'!$E$5:$F$79,2),IF((C1245=13),VLOOKUP(H1245,'13 лет'!$E$5:$F$79,2),IF((C1245=14),VLOOKUP(H1245,'14 лет'!$E$5:$F$79,2),IF((C1245=15),VLOOKUP(H1245,'15 лет'!$E$5:$F$79,2),IF((C1245=16),VLOOKUP(H1245,'16 лет'!$E$5:$F$79,2),IF((C1245=17),VLOOKUP(H1245,'17 лет'!$E$5:$F$79,2))))))))))))</f>
        <v>0</v>
      </c>
      <c r="J1245" s="27"/>
      <c r="K1245" s="16">
        <f>IF((C1245&lt;=7),VLOOKUP(J1245,'7 лет'!$G$5:$H$79,2),IF((C1245=8),VLOOKUP(J1245,'8 лет'!$G$5:$H$79,2),IF((C1245=9),VLOOKUP(J1245,'9 лет'!$G$5:$H$79,2),IF((C1245=10),VLOOKUP(J1245,'10 лет'!$G$5:$H$79,2),IF((C1245=11),VLOOKUP(J1245,'11 лет'!$G$5:$H$79,2),IF((C1245=12),VLOOKUP(J1245,'12 лет'!$G$5:$H$79,2),IF((C1245=13),VLOOKUP(J1245,'13 лет'!$G$5:$H$79,2),IF((C1245=14),VLOOKUP(J1245,'14 лет'!$G$5:$H$79,2),IF(C1245&gt;=15,"0")))))))))</f>
        <v>0</v>
      </c>
      <c r="L1245" s="27"/>
      <c r="M1245" s="16" t="str">
        <f>IF((C1245=12),VLOOKUP(L1245,'12 лет'!$I$5:$J$81,2),IF((C1245=13),VLOOKUP(L1245,'13 лет'!$I$5:$J$81,2),IF((C1245=14),VLOOKUP(L1245,'14 лет'!$I$5:$J$80,2),IF((C1245=15),VLOOKUP(L1245,'15 лет'!$G$5:$H$82,2),IF((C1245=16),VLOOKUP(L1245,'16 лет'!$G$5:$H$81,2),IF((C1245=17),VLOOKUP(L1245,'17 лет'!$G$5:$H$81,2),IF(C1245&lt;12,"0")))))))</f>
        <v>0</v>
      </c>
      <c r="N1245" s="27"/>
      <c r="O1245" s="16" t="str">
        <f>IF((C1245=15),VLOOKUP(N1245,'15 лет'!$I$5:$J$100,2),IF((C1245=16),VLOOKUP(N1245,'16 лет'!$I$5:$J$94,2),IF((C1245=17),VLOOKUP(N1245,'17 лет'!$I$5:$J$97,2),IF(C1245&lt;15,"0"))))</f>
        <v>0</v>
      </c>
      <c r="P1245" s="11"/>
      <c r="Q1245" s="16">
        <f>IF((C1245&lt;=7),VLOOKUP(P1245,'7 лет'!$I$5:$J$79,2),IF((C1245=8),VLOOKUP(P1245,'8 лет'!$I$5:$J$79,2),IF((C1245=9),VLOOKUP(P1245,'9 лет'!$I$5:$J$79,2),IF((C1245=10),VLOOKUP(P1245,'10 лет'!$I$5:$J$79,2),IF((C1245=11),VLOOKUP(P1245,'11 лет'!$I$5:$J$79,2),IF((C1245=12),VLOOKUP(P1245,'12 лет'!$K$5:$L$79,2),IF((C1245=13),VLOOKUP(P1245,'13 лет'!$K$5:$L$79,2),IF((C1245=14),VLOOKUP(P1245,'14 лет'!$K$5:$L$79,2),IF((C1245=15),VLOOKUP(P1245,'15 лет'!$K$5:$L$79,2),IF((C1245=16),VLOOKUP(P1245,'16 лет'!$K$5:$L$79,2),IF((C1245=17),VLOOKUP(P1245,'17 лет'!$K$5:$L$79,2),)))))))))))</f>
        <v>50</v>
      </c>
      <c r="R1245" s="27"/>
      <c r="S1245" s="16">
        <f>IF((C1245&lt;=7),VLOOKUP(R1245,'7 лет'!$K$5:$L$79,2),IF((C1245=8),VLOOKUP(R1245,'8 лет'!$K$5:$L$79,2),IF((C1245=9),VLOOKUP(R1245,'9 лет'!$K$5:$L$79,2),IF((C1245=10),VLOOKUP(R1245,'10 лет'!$K$5:$L$79,2),IF((C1245=11),VLOOKUP(R1245,'11 лет'!$K$5:$L$79,2),IF((C1245=12),VLOOKUP(R1245,'12 лет'!$M$5:$N$79,2),IF((C1245=13),VLOOKUP(R1245,'13 лет'!$M$5:$N$79,2),IF((C1245=14),VLOOKUP(R1245,'14 лет'!$M$5:$N$79,2),IF((C1245=15),VLOOKUP(R1245,'15 лет'!$M$5:$N$79,2),IF((C1245=16),VLOOKUP(R1245,'16 лет'!$M$5:$N$79,2),IF((C1245=17),VLOOKUP(R1245,'17 лет'!$M$5:$N$79,2))))))))))))</f>
        <v>0</v>
      </c>
      <c r="T1245" s="32">
        <f>SUM(E1245+G1245+I1245+K1245+M1245+O1245+Q1245+S1245)</f>
        <v>50</v>
      </c>
      <c r="U1245" s="4">
        <f>'Личное первенство юноши'!U117</f>
        <v>28</v>
      </c>
      <c r="V1245" s="109"/>
      <c r="W1245" s="99"/>
      <c r="X1245" t="str">
        <f>P1238</f>
        <v>Субъект РФ 35</v>
      </c>
    </row>
    <row r="1246" spans="1:24" ht="18.75">
      <c r="A1246" s="111"/>
      <c r="B1246" s="112"/>
      <c r="C1246" s="112"/>
      <c r="D1246" s="112"/>
      <c r="E1246" s="112"/>
      <c r="F1246" s="112"/>
      <c r="G1246" s="112"/>
      <c r="H1246" s="112"/>
      <c r="I1246" s="112"/>
      <c r="J1246" s="112"/>
      <c r="K1246" s="112"/>
      <c r="L1246" s="112"/>
      <c r="M1246" s="112"/>
      <c r="N1246" s="112"/>
      <c r="O1246" s="112"/>
      <c r="P1246" s="115" t="s">
        <v>285</v>
      </c>
      <c r="Q1246" s="115"/>
      <c r="R1246" s="115"/>
      <c r="S1246" s="116"/>
      <c r="T1246" s="113">
        <f ca="1">SUMPRODUCT(LARGE($T$1243:$T$1245,ROW(INDIRECT("T1:T"&amp;Z17))))</f>
        <v>100</v>
      </c>
      <c r="U1246" s="114"/>
      <c r="V1246" s="109"/>
      <c r="W1246" s="99"/>
    </row>
    <row r="1247" spans="1:24" ht="24.75" customHeight="1">
      <c r="A1247" s="123" t="s">
        <v>180</v>
      </c>
      <c r="B1247" s="124"/>
      <c r="C1247" s="124"/>
      <c r="D1247" s="124"/>
      <c r="E1247" s="124"/>
      <c r="F1247" s="124"/>
      <c r="G1247" s="124"/>
      <c r="H1247" s="124"/>
      <c r="I1247" s="124"/>
      <c r="J1247" s="124"/>
      <c r="K1247" s="124"/>
      <c r="L1247" s="124"/>
      <c r="M1247" s="124"/>
      <c r="N1247" s="124"/>
      <c r="O1247" s="124"/>
      <c r="P1247" s="124"/>
      <c r="Q1247" s="124"/>
      <c r="R1247" s="124"/>
      <c r="S1247" s="124"/>
      <c r="T1247" s="124"/>
      <c r="U1247" s="125"/>
      <c r="V1247" s="109"/>
      <c r="W1247" s="99"/>
    </row>
    <row r="1248" spans="1:24" ht="18.75">
      <c r="A1248" s="27">
        <v>1</v>
      </c>
      <c r="B1248" s="27"/>
      <c r="C1248" s="27"/>
      <c r="D1248" s="27"/>
      <c r="E1248" s="16">
        <f>IF((C1248&lt;=7),VLOOKUP(D1248,'7 лет'!$M$5:$N$78,2),IF((C1248=8),VLOOKUP(D1248,'8 лет'!$M$5:$N$78,2),IF((C1248=9),VLOOKUP(D1248,'9 лет'!$M$5:$N$78,2),IF((C1248=10),VLOOKUP(D1248,'10 лет'!$M$5:$N$78,2),IF((C1248=11),VLOOKUP(D1248,'11 лет'!$M$5:$N$78,2),IF((C1248=12),VLOOKUP(D1248,'12 лет'!$O$5:$P$78,2),IF((C1248=13),VLOOKUP(D1248,'13 лет'!$O$5:$P$78,2),IF((C1248=14),VLOOKUP(D1248,'14 лет'!$O$5:$P$78,2),IF((C1248=15),VLOOKUP(D1248,'15 лет'!$O$5:$P$78,2),IF((C1248=16),VLOOKUP(D1248,'16 лет'!$O$5:$P$78,2),IF((C1248=17),VLOOKUP(D1248,'17 лет'!$O$5:$P$78,2))))))))))))</f>
        <v>0</v>
      </c>
      <c r="F1248" s="27"/>
      <c r="G1248" s="16">
        <f>IF((C1248&lt;=7),VLOOKUP(F1248,'7 лет'!$O$5:$P$79,2),IF((C1248=8),VLOOKUP(F1248,'8 лет'!$O$5:$P$79,2),IF((C1248=9),VLOOKUP(F1248,'9 лет'!$O$5:$P$79,2),IF((C1248=10),VLOOKUP(F1248,'10 лет'!$O$5:$P$79,2),IF((C1248=11),VLOOKUP(F1248,'11 лет'!$O$5:$P$79,2),IF((C1248=12),VLOOKUP(F1248,'12 лет'!$Q$5:$R$79,2),IF((C1248=13),VLOOKUP(F1248,'13 лет'!$Q$5:$R$79,2),IF((C1248=14),VLOOKUP(F1248,'14 лет'!$Q$5:$R$79,2),IF((C1248=15),VLOOKUP(F1248,'15 лет'!$Q$5:$R$79,2),IF((C1248=16),VLOOKUP(F1248,'16 лет'!$Q$5:$R$79,2),IF((C1248=17),VLOOKUP(F1248,'17 лет'!$Q$5:$R$79,2))))))))))))</f>
        <v>0</v>
      </c>
      <c r="H1248" s="27"/>
      <c r="I1248" s="16">
        <f>IF((C1248&lt;=7),VLOOKUP(H1248,'7 лет'!$Q$5:$R$79,2),IF((C1248=8),VLOOKUP(H1248,'8 лет'!$Q$5:$R$79,2),IF((C1248=9),VLOOKUP(H1248,'9 лет'!$Q$5:$R$79,2),IF((C1248=10),VLOOKUP(H1248,'10 лет'!$Q$5:$R$79,2),IF((C1248=11),VLOOKUP(H1248,'11 лет'!$Q$5:$R$79,2),IF((C1248=12),VLOOKUP(H1248,'12 лет'!$S$5:$T$79,2),IF((C1248=13),VLOOKUP(H1248,'13 лет'!$S$5:$T$79,2),IF((C1248=14),VLOOKUP(H1248,'14 лет'!$S$5:$T$79,2),IF((C1248=15),VLOOKUP(H1248,'15 лет'!$S$5:$T$79,2),IF((C1248=16),VLOOKUP(H1248,'16 лет'!$S$5:$T$79,2),IF((C1248=17),VLOOKUP(H1248,'17 лет'!$S$5:$T$79,2))))))))))))</f>
        <v>0</v>
      </c>
      <c r="J1248" s="27"/>
      <c r="K1248" s="16">
        <f>IF((C1248&lt;=7),VLOOKUP(J1248,'7 лет'!$S$5:$T$79,2),IF((C1248=8),VLOOKUP(J1248,'8 лет'!$S$5:$T$79,2),IF((C1248=9),VLOOKUP(J1248,'9 лет'!$S$5:$T$79,2),IF((C1248=10),VLOOKUP(J1248,'10 лет'!$S$5:$T$79,2),IF((C1248=11),VLOOKUP(J1248,'11 лет'!$S$5:$T$79,2),IF((C1248=12),VLOOKUP(J1248,'12 лет'!$U$5:$V$79,2),IF((C1248=13),VLOOKUP(J1248,'13 лет'!$U$5:$V$79,2),IF((C1248=14),VLOOKUP(J1248,'14 лет'!$U$5:$V$79,2),IF(C1248&gt;=15,"0")))))))))</f>
        <v>0</v>
      </c>
      <c r="L1248" s="27"/>
      <c r="M1248" s="16" t="str">
        <f>IF((C1248=12),VLOOKUP(L1248,'12 лет'!$W$5:$X$85,2),IF((C1248=13),VLOOKUP(L1248,'13 лет'!$W$5:$X$84,2),IF((C1248=14),VLOOKUP(L1248,'14 лет'!$W$5:$X$82,2),IF((C1248=15),VLOOKUP(L1248,'15 лет'!$U$5:$V$82,2),IF((C1248=16),VLOOKUP(L1248,'16 лет'!$U$5:$V$78,2),IF((C1248=17),VLOOKUP(L1248,'17 лет'!$U$5:$V$78,2),IF(C1248&lt;12,"0")))))))</f>
        <v>0</v>
      </c>
      <c r="N1248" s="27"/>
      <c r="O1248" s="16" t="str">
        <f>IF((C1248=15),VLOOKUP(N1248,'15 лет'!$W$5:$X$115,2),IF((C1248=16),VLOOKUP(N1248,'16 лет'!$W$5:$X$113,2),IF((C1248=17),VLOOKUP(N1248,'17 лет'!$W$5:$X$113,2),IF(C1248&lt;15,"0"))))</f>
        <v>0</v>
      </c>
      <c r="P1248" s="11"/>
      <c r="Q1248" s="16">
        <f>IF((C1248&lt;=7),VLOOKUP(P1248,'7 лет'!$U$5:$V$79,2),IF((C1248=8),VLOOKUP(P1248,'8 лет'!$U$5:$V$79,2),IF((C1248=9),VLOOKUP(P1248,'9 лет'!$U$5:$V$79,2),IF((C1248=10),VLOOKUP(P1248,'10 лет'!$U$5:$V$79,2),IF((C1248=11),VLOOKUP(P1248,'11 лет'!$U$5:$V$79,2),IF((C1248=12),VLOOKUP(P1248,'12 лет'!$Y$5:$Z$79,2),IF((C1248=13),VLOOKUP(P1248,'13 лет'!$Y$5:$Z$79,2),IF((C1248=14),VLOOKUP(P1248,'14 лет'!$Y$5:$Z$79,2),IF((C1248=15),VLOOKUP(P1248,'15 лет'!$Y$5:$Z$79,2),IF((C1248=16),VLOOKUP(P1248,'16 лет'!$Y$5:$Z$79,2),IF((C1248=17),VLOOKUP(P1248,'17 лет'!$Y$5:$Z$79,2))))))))))))</f>
        <v>35</v>
      </c>
      <c r="R1248" s="27"/>
      <c r="S1248" s="16">
        <f>IF((C1248&lt;=7),VLOOKUP(R1248,'7 лет'!$W$5:$X$79,2),IF((C1248=8),VLOOKUP(R1248,'8 лет'!$W$5:$X$79,2),IF((C1248=9),VLOOKUP(R1248,'9 лет'!$W$5:$X$79,2),IF((C1248=10),VLOOKUP(R1248,'10 лет'!$W$5:$X$79,2),IF((C1248=11),VLOOKUP(R1248,'11 лет'!$W$5:$X$79,2),IF((C1248=12),VLOOKUP(R1248,'12 лет'!$AA$5:$AB$79,2),IF((C1248=13),VLOOKUP(R1248,'13 лет'!$AA$5:$AB$79,2),IF((C1248=14),VLOOKUP(R1248,'14 лет'!$AA$5:$AB$79,2),IF((C1248=15),VLOOKUP(R1248,'15 лет'!$AA$5:$AB$79,2),IF((C1248=16),VLOOKUP(R1248,'16 лет'!$AA$5:$AB$79,2),IF((C1248=17),VLOOKUP(R1248,'17 лет'!$AA$5:$AB$79,2))))))))))))</f>
        <v>0</v>
      </c>
      <c r="T1248" s="33">
        <f>SUM(E1248+G1248+I1248+K1248+M1248+O1248+Q1248+S1248)</f>
        <v>35</v>
      </c>
      <c r="U1248" s="4">
        <f>'Личное первенство девушки'!U115</f>
        <v>28</v>
      </c>
      <c r="V1248" s="109"/>
      <c r="W1248" s="99"/>
      <c r="X1248" t="str">
        <f>P1238</f>
        <v>Субъект РФ 35</v>
      </c>
    </row>
    <row r="1249" spans="1:24" ht="18.75">
      <c r="A1249" s="27">
        <v>2</v>
      </c>
      <c r="B1249" s="27"/>
      <c r="C1249" s="27"/>
      <c r="D1249" s="27"/>
      <c r="E1249" s="16">
        <f>IF((C1249&lt;=7),VLOOKUP(D1249,'7 лет'!$M$5:$N$78,2),IF((C1249=8),VLOOKUP(D1249,'8 лет'!$M$5:$N$78,2),IF((C1249=9),VLOOKUP(D1249,'9 лет'!$M$5:$N$78,2),IF((C1249=10),VLOOKUP(D1249,'10 лет'!$M$5:$N$78,2),IF((C1249=11),VLOOKUP(D1249,'11 лет'!$M$5:$N$78,2),IF((C1249=12),VLOOKUP(D1249,'12 лет'!$O$5:$P$78,2),IF((C1249=13),VLOOKUP(D1249,'13 лет'!$O$5:$P$78,2),IF((C1249=14),VLOOKUP(D1249,'14 лет'!$O$5:$P$78,2),IF((C1249=15),VLOOKUP(D1249,'15 лет'!$O$5:$P$78,2),IF((C1249=16),VLOOKUP(D1249,'16 лет'!$O$5:$P$78,2),IF((C1249=17),VLOOKUP(D1249,'17 лет'!$O$5:$P$78,2))))))))))))</f>
        <v>0</v>
      </c>
      <c r="F1249" s="27"/>
      <c r="G1249" s="16">
        <f>IF((C1249&lt;=7),VLOOKUP(F1249,'7 лет'!$O$5:$P$79,2),IF((C1249=8),VLOOKUP(F1249,'8 лет'!$O$5:$P$79,2),IF((C1249=9),VLOOKUP(F1249,'9 лет'!$O$5:$P$79,2),IF((C1249=10),VLOOKUP(F1249,'10 лет'!$O$5:$P$79,2),IF((C1249=11),VLOOKUP(F1249,'11 лет'!$O$5:$P$79,2),IF((C1249=12),VLOOKUP(F1249,'12 лет'!$Q$5:$R$79,2),IF((C1249=13),VLOOKUP(F1249,'13 лет'!$Q$5:$R$79,2),IF((C1249=14),VLOOKUP(F1249,'14 лет'!$Q$5:$R$79,2),IF((C1249=15),VLOOKUP(F1249,'15 лет'!$Q$5:$R$79,2),IF((C1249=16),VLOOKUP(F1249,'16 лет'!$Q$5:$R$79,2),IF((C1249=17),VLOOKUP(F1249,'17 лет'!$Q$5:$R$79,2))))))))))))</f>
        <v>0</v>
      </c>
      <c r="H1249" s="27"/>
      <c r="I1249" s="16">
        <f>IF((C1249&lt;=7),VLOOKUP(H1249,'7 лет'!$Q$5:$R$79,2),IF((C1249=8),VLOOKUP(H1249,'8 лет'!$Q$5:$R$79,2),IF((C1249=9),VLOOKUP(H1249,'9 лет'!$Q$5:$R$79,2),IF((C1249=10),VLOOKUP(H1249,'10 лет'!$Q$5:$R$79,2),IF((C1249=11),VLOOKUP(H1249,'11 лет'!$Q$5:$R$79,2),IF((C1249=12),VLOOKUP(H1249,'12 лет'!$S$5:$T$79,2),IF((C1249=13),VLOOKUP(H1249,'13 лет'!$S$5:$T$79,2),IF((C1249=14),VLOOKUP(H1249,'14 лет'!$S$5:$T$79,2),IF((C1249=15),VLOOKUP(H1249,'15 лет'!$S$5:$T$79,2),IF((C1249=16),VLOOKUP(H1249,'16 лет'!$S$5:$T$79,2),IF((C1249=17),VLOOKUP(H1249,'17 лет'!$S$5:$T$79,2))))))))))))</f>
        <v>0</v>
      </c>
      <c r="J1249" s="27"/>
      <c r="K1249" s="16">
        <f>IF((C1249&lt;=7),VLOOKUP(J1249,'7 лет'!$S$5:$T$79,2),IF((C1249=8),VLOOKUP(J1249,'8 лет'!$S$5:$T$79,2),IF((C1249=9),VLOOKUP(J1249,'9 лет'!$S$5:$T$79,2),IF((C1249=10),VLOOKUP(J1249,'10 лет'!$S$5:$T$79,2),IF((C1249=11),VLOOKUP(J1249,'11 лет'!$S$5:$T$79,2),IF((C1249=12),VLOOKUP(J1249,'12 лет'!$U$5:$V$79,2),IF((C1249=13),VLOOKUP(J1249,'13 лет'!$U$5:$V$79,2),IF((C1249=14),VLOOKUP(J1249,'14 лет'!$U$5:$V$79,2),IF(C1249&gt;=15,"0")))))))))</f>
        <v>0</v>
      </c>
      <c r="L1249" s="27"/>
      <c r="M1249" s="16" t="str">
        <f>IF((C1249=12),VLOOKUP(L1249,'12 лет'!$W$5:$X$85,2),IF((C1249=13),VLOOKUP(L1249,'13 лет'!$W$5:$X$84,2),IF((C1249=14),VLOOKUP(L1249,'14 лет'!$W$5:$X$82,2),IF((C1249=15),VLOOKUP(L1249,'15 лет'!$U$5:$V$82,2),IF((C1249=16),VLOOKUP(L1249,'16 лет'!$U$5:$V$78,2),IF((C1249=17),VLOOKUP(L1249,'17 лет'!$U$5:$V$78,2),IF(C1249&lt;12,"0")))))))</f>
        <v>0</v>
      </c>
      <c r="N1249" s="27"/>
      <c r="O1249" s="16" t="str">
        <f>IF((C1249=15),VLOOKUP(N1249,'15 лет'!$W$5:$X$115,2),IF((C1249=16),VLOOKUP(N1249,'16 лет'!$W$5:$X$113,2),IF((C1249=17),VLOOKUP(N1249,'17 лет'!$W$5:$X$113,2),IF(C1249&lt;15,"0"))))</f>
        <v>0</v>
      </c>
      <c r="P1249" s="11"/>
      <c r="Q1249" s="16">
        <f>IF((C1249&lt;=7),VLOOKUP(P1249,'7 лет'!$U$5:$V$79,2),IF((C1249=8),VLOOKUP(P1249,'8 лет'!$U$5:$V$79,2),IF((C1249=9),VLOOKUP(P1249,'9 лет'!$U$5:$V$79,2),IF((C1249=10),VLOOKUP(P1249,'10 лет'!$U$5:$V$79,2),IF((C1249=11),VLOOKUP(P1249,'11 лет'!$U$5:$V$79,2),IF((C1249=12),VLOOKUP(P1249,'12 лет'!$Y$5:$Z$79,2),IF((C1249=13),VLOOKUP(P1249,'13 лет'!$Y$5:$Z$79,2),IF((C1249=14),VLOOKUP(P1249,'14 лет'!$Y$5:$Z$79,2),IF((C1249=15),VLOOKUP(P1249,'15 лет'!$Y$5:$Z$79,2),IF((C1249=16),VLOOKUP(P1249,'16 лет'!$Y$5:$Z$79,2),IF((C1249=17),VLOOKUP(P1249,'17 лет'!$Y$5:$Z$79,2))))))))))))</f>
        <v>35</v>
      </c>
      <c r="R1249" s="27"/>
      <c r="S1249" s="16">
        <f>IF((C1249&lt;=7),VLOOKUP(R1249,'7 лет'!$W$5:$X$79,2),IF((C1249=8),VLOOKUP(R1249,'8 лет'!$W$5:$X$79,2),IF((C1249=9),VLOOKUP(R1249,'9 лет'!$W$5:$X$79,2),IF((C1249=10),VLOOKUP(R1249,'10 лет'!$W$5:$X$79,2),IF((C1249=11),VLOOKUP(R1249,'11 лет'!$W$5:$X$79,2),IF((C1249=12),VLOOKUP(R1249,'12 лет'!$AA$5:$AB$79,2),IF((C1249=13),VLOOKUP(R1249,'13 лет'!$AA$5:$AB$79,2),IF((C1249=14),VLOOKUP(R1249,'14 лет'!$AA$5:$AB$79,2),IF((C1249=15),VLOOKUP(R1249,'15 лет'!$AA$5:$AB$79,2),IF((C1249=16),VLOOKUP(R1249,'16 лет'!$AA$5:$AB$79,2),IF((C1249=17),VLOOKUP(R1249,'17 лет'!$AA$5:$AB$79,2))))))))))))</f>
        <v>0</v>
      </c>
      <c r="T1249" s="33">
        <f>SUM(E1249+G1249+I1249+K1249+M1249+O1249+Q1249+S1249)</f>
        <v>35</v>
      </c>
      <c r="U1249" s="4">
        <f>'Личное первенство девушки'!U116</f>
        <v>28</v>
      </c>
      <c r="V1249" s="109"/>
      <c r="W1249" s="99"/>
      <c r="X1249" t="str">
        <f>P1238</f>
        <v>Субъект РФ 35</v>
      </c>
    </row>
    <row r="1250" spans="1:24" ht="18.75">
      <c r="A1250" s="27">
        <v>3</v>
      </c>
      <c r="B1250" s="27"/>
      <c r="C1250" s="27"/>
      <c r="D1250" s="27"/>
      <c r="E1250" s="16">
        <f>IF((C1250&lt;=7),VLOOKUP(D1250,'7 лет'!$M$5:$N$78,2),IF((C1250=8),VLOOKUP(D1250,'8 лет'!$M$5:$N$78,2),IF((C1250=9),VLOOKUP(D1250,'9 лет'!$M$5:$N$78,2),IF((C1250=10),VLOOKUP(D1250,'10 лет'!$M$5:$N$78,2),IF((C1250=11),VLOOKUP(D1250,'11 лет'!$M$5:$N$78,2),IF((C1250=12),VLOOKUP(D1250,'12 лет'!$O$5:$P$78,2),IF((C1250=13),VLOOKUP(D1250,'13 лет'!$O$5:$P$78,2),IF((C1250=14),VLOOKUP(D1250,'14 лет'!$O$5:$P$78,2),IF((C1250=15),VLOOKUP(D1250,'15 лет'!$O$5:$P$78,2),IF((C1250=16),VLOOKUP(D1250,'16 лет'!$O$5:$P$78,2),IF((C1250=17),VLOOKUP(D1250,'17 лет'!$O$5:$P$78,2))))))))))))</f>
        <v>0</v>
      </c>
      <c r="F1250" s="27"/>
      <c r="G1250" s="16">
        <f>IF((C1250&lt;=7),VLOOKUP(F1250,'7 лет'!$O$5:$P$79,2),IF((C1250=8),VLOOKUP(F1250,'8 лет'!$O$5:$P$79,2),IF((C1250=9),VLOOKUP(F1250,'9 лет'!$O$5:$P$79,2),IF((C1250=10),VLOOKUP(F1250,'10 лет'!$O$5:$P$79,2),IF((C1250=11),VLOOKUP(F1250,'11 лет'!$O$5:$P$79,2),IF((C1250=12),VLOOKUP(F1250,'12 лет'!$Q$5:$R$79,2),IF((C1250=13),VLOOKUP(F1250,'13 лет'!$Q$5:$R$79,2),IF((C1250=14),VLOOKUP(F1250,'14 лет'!$Q$5:$R$79,2),IF((C1250=15),VLOOKUP(F1250,'15 лет'!$Q$5:$R$79,2),IF((C1250=16),VLOOKUP(F1250,'16 лет'!$Q$5:$R$79,2),IF((C1250=17),VLOOKUP(F1250,'17 лет'!$Q$5:$R$79,2))))))))))))</f>
        <v>0</v>
      </c>
      <c r="H1250" s="27"/>
      <c r="I1250" s="16">
        <f>IF((C1250&lt;=7),VLOOKUP(H1250,'7 лет'!$Q$5:$R$79,2),IF((C1250=8),VLOOKUP(H1250,'8 лет'!$Q$5:$R$79,2),IF((C1250=9),VLOOKUP(H1250,'9 лет'!$Q$5:$R$79,2),IF((C1250=10),VLOOKUP(H1250,'10 лет'!$Q$5:$R$79,2),IF((C1250=11),VLOOKUP(H1250,'11 лет'!$Q$5:$R$79,2),IF((C1250=12),VLOOKUP(H1250,'12 лет'!$S$5:$T$79,2),IF((C1250=13),VLOOKUP(H1250,'13 лет'!$S$5:$T$79,2),IF((C1250=14),VLOOKUP(H1250,'14 лет'!$S$5:$T$79,2),IF((C1250=15),VLOOKUP(H1250,'15 лет'!$S$5:$T$79,2),IF((C1250=16),VLOOKUP(H1250,'16 лет'!$S$5:$T$79,2),IF((C1250=17),VLOOKUP(H1250,'17 лет'!$S$5:$T$79,2))))))))))))</f>
        <v>0</v>
      </c>
      <c r="J1250" s="27"/>
      <c r="K1250" s="16">
        <f>IF((C1250&lt;=7),VLOOKUP(J1250,'7 лет'!$S$5:$T$79,2),IF((C1250=8),VLOOKUP(J1250,'8 лет'!$S$5:$T$79,2),IF((C1250=9),VLOOKUP(J1250,'9 лет'!$S$5:$T$79,2),IF((C1250=10),VLOOKUP(J1250,'10 лет'!$S$5:$T$79,2),IF((C1250=11),VLOOKUP(J1250,'11 лет'!$S$5:$T$79,2),IF((C1250=12),VLOOKUP(J1250,'12 лет'!$U$5:$V$79,2),IF((C1250=13),VLOOKUP(J1250,'13 лет'!$U$5:$V$79,2),IF((C1250=14),VLOOKUP(J1250,'14 лет'!$U$5:$V$79,2),IF(C1250&gt;=15,"0")))))))))</f>
        <v>0</v>
      </c>
      <c r="L1250" s="27"/>
      <c r="M1250" s="16" t="str">
        <f>IF((C1250=12),VLOOKUP(L1250,'12 лет'!$W$5:$X$85,2),IF((C1250=13),VLOOKUP(L1250,'13 лет'!$W$5:$X$84,2),IF((C1250=14),VLOOKUP(L1250,'14 лет'!$W$5:$X$82,2),IF((C1250=15),VLOOKUP(L1250,'15 лет'!$U$5:$V$82,2),IF((C1250=16),VLOOKUP(L1250,'16 лет'!$U$5:$V$78,2),IF((C1250=17),VLOOKUP(L1250,'17 лет'!$U$5:$V$78,2),IF(C1250&lt;12,"0")))))))</f>
        <v>0</v>
      </c>
      <c r="N1250" s="27"/>
      <c r="O1250" s="16" t="str">
        <f>IF((C1250=15),VLOOKUP(N1250,'15 лет'!$W$5:$X$115,2),IF((C1250=16),VLOOKUP(N1250,'16 лет'!$W$5:$X$113,2),IF((C1250=17),VLOOKUP(N1250,'17 лет'!$W$5:$X$113,2),IF(C1250&lt;15,"0"))))</f>
        <v>0</v>
      </c>
      <c r="P1250" s="11"/>
      <c r="Q1250" s="16">
        <f>IF((C1250&lt;=7),VLOOKUP(P1250,'7 лет'!$U$5:$V$79,2),IF((C1250=8),VLOOKUP(P1250,'8 лет'!$U$5:$V$79,2),IF((C1250=9),VLOOKUP(P1250,'9 лет'!$U$5:$V$79,2),IF((C1250=10),VLOOKUP(P1250,'10 лет'!$U$5:$V$79,2),IF((C1250=11),VLOOKUP(P1250,'11 лет'!$U$5:$V$79,2),IF((C1250=12),VLOOKUP(P1250,'12 лет'!$Y$5:$Z$79,2),IF((C1250=13),VLOOKUP(P1250,'13 лет'!$Y$5:$Z$79,2),IF((C1250=14),VLOOKUP(P1250,'14 лет'!$Y$5:$Z$79,2),IF((C1250=15),VLOOKUP(P1250,'15 лет'!$Y$5:$Z$79,2),IF((C1250=16),VLOOKUP(P1250,'16 лет'!$Y$5:$Z$79,2),IF((C1250=17),VLOOKUP(P1250,'17 лет'!$Y$5:$Z$79,2))))))))))))</f>
        <v>35</v>
      </c>
      <c r="R1250" s="27"/>
      <c r="S1250" s="16">
        <f>IF((C1250&lt;=7),VLOOKUP(R1250,'7 лет'!$W$5:$X$79,2),IF((C1250=8),VLOOKUP(R1250,'8 лет'!$W$5:$X$79,2),IF((C1250=9),VLOOKUP(R1250,'9 лет'!$W$5:$X$79,2),IF((C1250=10),VLOOKUP(R1250,'10 лет'!$W$5:$X$79,2),IF((C1250=11),VLOOKUP(R1250,'11 лет'!$W$5:$X$79,2),IF((C1250=12),VLOOKUP(R1250,'12 лет'!$AA$5:$AB$79,2),IF((C1250=13),VLOOKUP(R1250,'13 лет'!$AA$5:$AB$79,2),IF((C1250=14),VLOOKUP(R1250,'14 лет'!$AA$5:$AB$79,2),IF((C1250=15),VLOOKUP(R1250,'15 лет'!$AA$5:$AB$79,2),IF((C1250=16),VLOOKUP(R1250,'16 лет'!$AA$5:$AB$79,2),IF((C1250=17),VLOOKUP(R1250,'17 лет'!$AA$5:$AB$79,2))))))))))))</f>
        <v>0</v>
      </c>
      <c r="T1250" s="33">
        <f>SUM(E1250+G1250+I1250+K1250+M1250+O1250+Q1250+S1250)</f>
        <v>35</v>
      </c>
      <c r="U1250" s="4">
        <f>'Личное первенство девушки'!U117</f>
        <v>28</v>
      </c>
      <c r="V1250" s="109"/>
      <c r="W1250" s="99"/>
      <c r="X1250" t="str">
        <f>P1238</f>
        <v>Субъект РФ 35</v>
      </c>
    </row>
    <row r="1251" spans="1:24" ht="18.75">
      <c r="A1251" s="111"/>
      <c r="B1251" s="112"/>
      <c r="C1251" s="112"/>
      <c r="D1251" s="112"/>
      <c r="E1251" s="112"/>
      <c r="F1251" s="112"/>
      <c r="G1251" s="112"/>
      <c r="H1251" s="112"/>
      <c r="I1251" s="112"/>
      <c r="J1251" s="112"/>
      <c r="K1251" s="112"/>
      <c r="L1251" s="112"/>
      <c r="M1251" s="112"/>
      <c r="N1251" s="112"/>
      <c r="O1251" s="112"/>
      <c r="P1251" s="115" t="s">
        <v>286</v>
      </c>
      <c r="Q1251" s="115"/>
      <c r="R1251" s="115"/>
      <c r="S1251" s="116"/>
      <c r="T1251" s="113">
        <f ca="1">SUMPRODUCT(LARGE($T$1248:$T$1250,ROW(INDIRECT("T1:T"&amp;Z17))))</f>
        <v>70</v>
      </c>
      <c r="U1251" s="114"/>
      <c r="V1251" s="109"/>
      <c r="W1251" s="99"/>
    </row>
    <row r="1252" spans="1:24" ht="30" customHeight="1">
      <c r="A1252" s="119"/>
      <c r="B1252" s="120"/>
      <c r="C1252" s="120"/>
      <c r="D1252" s="120"/>
      <c r="E1252" s="120"/>
      <c r="F1252" s="120"/>
      <c r="G1252" s="120"/>
      <c r="H1252" s="120"/>
      <c r="I1252" s="120"/>
      <c r="J1252" s="120"/>
      <c r="K1252" s="120"/>
      <c r="L1252" s="120"/>
      <c r="M1252" s="120"/>
      <c r="N1252" s="120"/>
      <c r="O1252" s="120"/>
      <c r="P1252" s="132" t="s">
        <v>287</v>
      </c>
      <c r="Q1252" s="132"/>
      <c r="R1252" s="132"/>
      <c r="S1252" s="132"/>
      <c r="T1252" s="121">
        <f ca="1">SUM(T1246+T1251)</f>
        <v>170</v>
      </c>
      <c r="U1252" s="122"/>
      <c r="V1252" s="110"/>
      <c r="W1252" s="100"/>
    </row>
    <row r="1253" spans="1:24">
      <c r="A1253" s="14"/>
      <c r="B1253" s="14"/>
      <c r="C1253" s="14"/>
      <c r="D1253" s="14"/>
      <c r="E1253" s="14"/>
      <c r="F1253" s="14"/>
      <c r="G1253" s="14"/>
      <c r="H1253" s="14"/>
      <c r="I1253" s="14"/>
      <c r="J1253" s="14"/>
      <c r="K1253" s="14"/>
      <c r="L1253" s="14"/>
      <c r="M1253" s="14"/>
      <c r="N1253" s="14"/>
      <c r="O1253" s="14"/>
      <c r="P1253" s="14"/>
      <c r="Q1253" s="14"/>
      <c r="R1253" s="14"/>
      <c r="S1253" s="14"/>
      <c r="T1253" s="14"/>
    </row>
    <row r="1254" spans="1:24">
      <c r="A1254" s="15"/>
      <c r="C1254" s="15"/>
      <c r="D1254" s="15"/>
      <c r="E1254" s="15"/>
      <c r="F1254" s="15"/>
      <c r="G1254" s="15"/>
      <c r="H1254" s="15"/>
      <c r="I1254" s="15"/>
      <c r="J1254" s="15"/>
      <c r="K1254" s="14"/>
      <c r="L1254" s="14"/>
      <c r="M1254" s="15"/>
      <c r="N1254" s="15"/>
      <c r="O1254" s="15"/>
      <c r="P1254" s="15"/>
      <c r="Q1254" s="15"/>
      <c r="R1254" s="15"/>
      <c r="S1254" s="15"/>
      <c r="T1254" s="15"/>
    </row>
    <row r="1255" spans="1:24">
      <c r="A1255" s="15"/>
      <c r="C1255" s="15"/>
      <c r="D1255" s="15"/>
      <c r="E1255" s="15"/>
      <c r="F1255" s="15"/>
      <c r="G1255" s="15"/>
      <c r="H1255" s="15"/>
      <c r="I1255" s="15"/>
      <c r="J1255" s="15"/>
      <c r="K1255" s="14"/>
      <c r="L1255" s="14"/>
      <c r="M1255" s="15"/>
      <c r="N1255" s="15"/>
      <c r="O1255" s="15"/>
      <c r="P1255" s="15"/>
      <c r="Q1255" s="15"/>
      <c r="R1255" s="15"/>
      <c r="S1255" s="15"/>
      <c r="T1255" s="15"/>
    </row>
    <row r="1256" spans="1:24" ht="16.5">
      <c r="A1256" s="14"/>
      <c r="B1256" s="79" t="s">
        <v>181</v>
      </c>
      <c r="C1256" s="14"/>
      <c r="D1256" s="14"/>
      <c r="E1256" s="14"/>
      <c r="F1256" s="14"/>
      <c r="G1256" s="14"/>
      <c r="H1256" s="14"/>
      <c r="I1256" s="14"/>
      <c r="J1256" s="14"/>
      <c r="K1256" s="14"/>
      <c r="L1256" s="14"/>
      <c r="M1256" s="14"/>
      <c r="N1256" s="14"/>
      <c r="O1256" s="14"/>
      <c r="P1256" s="14"/>
      <c r="Q1256" s="14"/>
      <c r="R1256" s="14"/>
      <c r="S1256" s="14"/>
      <c r="T1256" s="14"/>
    </row>
    <row r="1257" spans="1:24">
      <c r="A1257" s="14"/>
      <c r="B1257" s="15"/>
      <c r="C1257" s="15"/>
      <c r="D1257" s="14"/>
      <c r="E1257" s="14"/>
      <c r="F1257" s="14"/>
      <c r="G1257" s="14"/>
      <c r="H1257" s="14"/>
      <c r="I1257" s="14"/>
      <c r="J1257" s="14"/>
      <c r="K1257" s="14"/>
      <c r="L1257" s="14"/>
      <c r="M1257" s="14"/>
      <c r="N1257" s="14"/>
      <c r="O1257" s="14"/>
      <c r="P1257" s="14"/>
      <c r="Q1257" s="14"/>
      <c r="R1257" s="14"/>
      <c r="S1257" s="14"/>
      <c r="T1257" s="14"/>
    </row>
    <row r="1258" spans="1:24">
      <c r="A1258" s="14"/>
      <c r="B1258" s="14"/>
      <c r="C1258" s="15"/>
      <c r="D1258" s="14"/>
      <c r="E1258" s="14"/>
      <c r="F1258" s="14"/>
      <c r="G1258" s="14"/>
      <c r="H1258" s="14"/>
      <c r="I1258" s="14"/>
      <c r="J1258" s="14"/>
      <c r="K1258" s="14"/>
      <c r="L1258" s="14"/>
      <c r="M1258" s="14"/>
      <c r="N1258" s="14"/>
      <c r="O1258" s="14"/>
      <c r="P1258" s="14"/>
      <c r="Q1258" s="14"/>
      <c r="R1258" s="14"/>
      <c r="S1258" s="14"/>
      <c r="T1258" s="14"/>
    </row>
    <row r="1259" spans="1:24" ht="16.5">
      <c r="A1259" s="14"/>
      <c r="B1259" s="79" t="s">
        <v>182</v>
      </c>
      <c r="C1259" s="15"/>
      <c r="D1259" s="14"/>
      <c r="E1259" s="14"/>
      <c r="F1259" s="14"/>
      <c r="G1259" s="14"/>
      <c r="H1259" s="14"/>
      <c r="I1259" s="14"/>
      <c r="J1259" s="14"/>
      <c r="K1259" s="14"/>
      <c r="L1259" s="14"/>
      <c r="M1259" s="14"/>
      <c r="N1259" s="14"/>
      <c r="O1259" s="14"/>
      <c r="P1259" s="14"/>
      <c r="Q1259" s="14"/>
      <c r="R1259" s="14"/>
      <c r="S1259" s="14"/>
      <c r="T1259" s="14"/>
    </row>
    <row r="1261" spans="1:24" ht="18.75">
      <c r="A1261" s="102" t="s">
        <v>991</v>
      </c>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row>
    <row r="1262" spans="1:24" ht="18.75">
      <c r="A1262" s="102" t="s">
        <v>990</v>
      </c>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row>
    <row r="1264" spans="1:24">
      <c r="A1264" s="103" t="s">
        <v>169</v>
      </c>
      <c r="B1264" s="103"/>
      <c r="C1264" s="103"/>
      <c r="D1264" s="103"/>
      <c r="E1264" s="103"/>
      <c r="F1264" s="103"/>
      <c r="G1264" s="103"/>
      <c r="H1264" s="103"/>
      <c r="I1264" s="103"/>
      <c r="J1264" s="103"/>
      <c r="K1264" s="103"/>
      <c r="L1264" s="103"/>
      <c r="M1264" s="103"/>
      <c r="N1264" s="103"/>
      <c r="O1264" s="103"/>
      <c r="P1264" s="103"/>
      <c r="Q1264" s="103"/>
      <c r="R1264" s="103"/>
      <c r="S1264" s="103"/>
      <c r="T1264" s="103"/>
      <c r="U1264" s="103"/>
      <c r="V1264" s="103"/>
      <c r="W1264" s="103"/>
    </row>
    <row r="1265" spans="1:24">
      <c r="A1265" s="43"/>
      <c r="B1265" s="43"/>
      <c r="C1265" s="43"/>
      <c r="D1265" s="43"/>
      <c r="E1265" s="43"/>
      <c r="F1265" s="43"/>
      <c r="G1265" s="43"/>
      <c r="H1265" s="43"/>
      <c r="I1265" s="43"/>
      <c r="J1265" s="43"/>
      <c r="K1265" s="43"/>
      <c r="L1265" s="43"/>
      <c r="M1265" s="43"/>
      <c r="N1265" s="43"/>
      <c r="O1265" s="43"/>
      <c r="P1265" s="43"/>
      <c r="Q1265" s="43"/>
      <c r="R1265" s="43"/>
      <c r="S1265" s="43"/>
      <c r="T1265" s="43"/>
      <c r="U1265" s="43"/>
      <c r="V1265" s="43"/>
      <c r="W1265" s="43"/>
    </row>
    <row r="1266" spans="1:24" ht="18.75">
      <c r="A1266" s="104" t="s">
        <v>1005</v>
      </c>
      <c r="B1266" s="104"/>
      <c r="C1266" s="104"/>
      <c r="D1266" s="104"/>
      <c r="E1266" s="104"/>
      <c r="F1266" s="104"/>
      <c r="G1266" s="104"/>
      <c r="H1266" s="104"/>
      <c r="I1266" s="104"/>
      <c r="J1266" s="104"/>
      <c r="K1266" s="104"/>
      <c r="L1266" s="104"/>
      <c r="M1266" s="104"/>
      <c r="N1266" s="104"/>
      <c r="O1266" s="104"/>
      <c r="P1266" s="104"/>
      <c r="Q1266" s="104"/>
      <c r="R1266" s="104"/>
      <c r="S1266" s="104"/>
      <c r="T1266" s="104"/>
      <c r="U1266" s="104"/>
      <c r="V1266" s="104"/>
      <c r="W1266" s="104"/>
    </row>
    <row r="1267" spans="1:24" ht="18.75">
      <c r="A1267" s="104" t="s">
        <v>989</v>
      </c>
      <c r="B1267" s="104"/>
      <c r="C1267" s="104"/>
      <c r="D1267" s="104"/>
      <c r="E1267" s="104"/>
      <c r="F1267" s="104"/>
      <c r="G1267" s="104"/>
      <c r="H1267" s="104"/>
      <c r="I1267" s="104"/>
      <c r="J1267" s="104"/>
      <c r="K1267" s="104"/>
      <c r="L1267" s="104"/>
      <c r="M1267" s="104"/>
      <c r="N1267" s="104"/>
      <c r="O1267" s="104"/>
      <c r="P1267" s="104"/>
      <c r="Q1267" s="104"/>
      <c r="R1267" s="104"/>
      <c r="S1267" s="104"/>
      <c r="T1267" s="104"/>
      <c r="U1267" s="104"/>
      <c r="V1267" s="104"/>
      <c r="W1267" s="104"/>
    </row>
    <row r="1268" spans="1:24" ht="18.75">
      <c r="A1268" s="105" t="s">
        <v>1058</v>
      </c>
      <c r="B1268" s="105"/>
      <c r="C1268" s="105"/>
      <c r="D1268" s="105"/>
      <c r="E1268" s="105"/>
      <c r="F1268" s="105"/>
      <c r="G1268" s="105"/>
      <c r="H1268" s="105"/>
      <c r="I1268" s="105"/>
      <c r="J1268" s="105"/>
      <c r="K1268" s="105"/>
      <c r="L1268" s="105"/>
      <c r="M1268" s="105"/>
      <c r="N1268" s="105"/>
      <c r="O1268" s="105"/>
      <c r="P1268" s="105"/>
      <c r="Q1268" s="105"/>
      <c r="R1268" s="105"/>
      <c r="S1268" s="105"/>
      <c r="T1268" s="105"/>
      <c r="U1268" s="105"/>
      <c r="V1268" s="105"/>
      <c r="W1268" s="105"/>
    </row>
    <row r="1269" spans="1:24" ht="18.75">
      <c r="A1269" s="50"/>
      <c r="B1269" s="50"/>
      <c r="C1269" s="50"/>
      <c r="D1269" s="50"/>
      <c r="E1269" s="50"/>
      <c r="F1269" s="50"/>
      <c r="G1269" s="50"/>
      <c r="H1269" s="50"/>
      <c r="I1269" s="50"/>
      <c r="J1269" s="50"/>
      <c r="K1269" s="50"/>
      <c r="L1269" s="50"/>
      <c r="M1269" s="50"/>
      <c r="N1269" s="50"/>
      <c r="O1269" s="50"/>
      <c r="P1269" s="50"/>
      <c r="Q1269" s="50"/>
      <c r="R1269" s="50"/>
      <c r="S1269" s="50"/>
      <c r="T1269" s="50"/>
      <c r="U1269" s="50"/>
      <c r="V1269" s="50"/>
    </row>
    <row r="1270" spans="1:24">
      <c r="A1270" s="10"/>
      <c r="B1270" s="10"/>
      <c r="C1270" s="10"/>
      <c r="D1270" s="10"/>
      <c r="E1270" s="10"/>
      <c r="F1270" s="10"/>
      <c r="G1270" s="10"/>
      <c r="H1270" s="10"/>
      <c r="I1270" s="10"/>
      <c r="J1270" s="10"/>
      <c r="K1270" s="10"/>
      <c r="L1270" s="10"/>
      <c r="M1270" s="10"/>
      <c r="N1270" s="10"/>
      <c r="O1270" s="10"/>
      <c r="P1270" s="10"/>
      <c r="Q1270" s="10"/>
      <c r="R1270" s="10"/>
      <c r="S1270" s="10"/>
      <c r="T1270" s="10"/>
    </row>
    <row r="1271" spans="1:24" ht="18.75">
      <c r="A1271" s="106" t="s">
        <v>992</v>
      </c>
      <c r="B1271" s="106"/>
      <c r="C1271" s="47"/>
      <c r="D1271" s="47"/>
      <c r="E1271" s="47"/>
      <c r="F1271" s="47"/>
      <c r="G1271" s="47"/>
      <c r="H1271" s="47"/>
      <c r="I1271" s="47"/>
      <c r="J1271" s="47"/>
      <c r="K1271" s="47"/>
      <c r="L1271" s="47"/>
      <c r="M1271" s="47"/>
      <c r="N1271" s="47"/>
      <c r="O1271" s="47"/>
      <c r="P1271" s="47"/>
      <c r="Q1271" s="47"/>
      <c r="R1271" s="47"/>
      <c r="S1271" s="47"/>
      <c r="T1271" s="47"/>
    </row>
    <row r="1272" spans="1:24" ht="18.75">
      <c r="A1272" s="106" t="s">
        <v>993</v>
      </c>
      <c r="B1272" s="106"/>
      <c r="C1272" s="42"/>
      <c r="D1272" s="42"/>
      <c r="E1272" s="42"/>
      <c r="F1272" s="42"/>
      <c r="G1272" s="42"/>
      <c r="H1272" s="42"/>
      <c r="I1272" s="42"/>
      <c r="J1272" s="42"/>
      <c r="K1272" s="42"/>
      <c r="L1272" s="42"/>
      <c r="M1272" s="42"/>
      <c r="N1272" s="42"/>
      <c r="O1272" s="42"/>
      <c r="P1272" s="42"/>
      <c r="Q1272" s="42"/>
      <c r="R1272" s="42"/>
      <c r="S1272" s="42"/>
      <c r="T1272" s="42"/>
    </row>
    <row r="1273" spans="1:24" ht="18.75">
      <c r="A1273" s="106"/>
      <c r="B1273" s="106"/>
      <c r="D1273" s="47"/>
      <c r="E1273" s="47"/>
      <c r="F1273" s="47"/>
      <c r="G1273" s="47"/>
      <c r="H1273" s="47"/>
      <c r="I1273" s="47"/>
      <c r="J1273" s="47"/>
      <c r="K1273" s="47"/>
      <c r="L1273" s="47"/>
      <c r="M1273" s="47"/>
      <c r="N1273" s="47"/>
      <c r="O1273" s="47"/>
      <c r="P1273" s="47"/>
      <c r="Q1273" s="47"/>
      <c r="R1273" s="47"/>
      <c r="S1273" s="47"/>
      <c r="T1273" s="47"/>
    </row>
    <row r="1274" spans="1:24" ht="18.75">
      <c r="A1274" s="107" t="s">
        <v>216</v>
      </c>
      <c r="B1274" s="107"/>
      <c r="C1274" s="107"/>
      <c r="D1274" s="107"/>
      <c r="E1274" s="107"/>
      <c r="F1274" s="107"/>
      <c r="G1274" s="107"/>
      <c r="H1274" s="107"/>
      <c r="I1274" s="107"/>
      <c r="J1274" s="107"/>
      <c r="K1274" s="107"/>
      <c r="L1274" s="107"/>
      <c r="M1274" s="107"/>
      <c r="N1274" s="107"/>
      <c r="O1274" s="107"/>
      <c r="P1274" s="129" t="s">
        <v>320</v>
      </c>
      <c r="Q1274" s="129"/>
      <c r="R1274" s="129"/>
      <c r="S1274" s="129"/>
      <c r="T1274" s="129"/>
      <c r="U1274" s="129"/>
      <c r="V1274" s="129"/>
    </row>
    <row r="1275" spans="1:24">
      <c r="A1275" s="28"/>
      <c r="B1275" s="28"/>
      <c r="C1275" s="28"/>
      <c r="D1275" s="28"/>
      <c r="E1275" s="28"/>
      <c r="F1275" s="28"/>
      <c r="G1275" s="28"/>
      <c r="H1275" s="28"/>
      <c r="I1275" s="28"/>
      <c r="J1275" s="28"/>
      <c r="K1275" s="28"/>
      <c r="L1275" s="28"/>
      <c r="M1275" s="28"/>
      <c r="N1275" s="28"/>
      <c r="O1275" s="28"/>
      <c r="P1275" s="28"/>
      <c r="Q1275" s="28"/>
      <c r="R1275" s="28"/>
      <c r="S1275" s="28"/>
      <c r="T1275" s="28"/>
    </row>
    <row r="1276" spans="1:24" ht="24" customHeight="1">
      <c r="A1276" s="117" t="s">
        <v>170</v>
      </c>
      <c r="B1276" s="117"/>
      <c r="C1276" s="117"/>
      <c r="D1276" s="117"/>
      <c r="E1276" s="117"/>
      <c r="F1276" s="117"/>
      <c r="G1276" s="117"/>
      <c r="H1276" s="117"/>
      <c r="I1276" s="117"/>
      <c r="J1276" s="117"/>
      <c r="K1276" s="117"/>
      <c r="L1276" s="117"/>
      <c r="M1276" s="117"/>
      <c r="N1276" s="117"/>
      <c r="O1276" s="117"/>
      <c r="P1276" s="117"/>
      <c r="Q1276" s="117"/>
      <c r="R1276" s="117"/>
      <c r="S1276" s="117"/>
      <c r="T1276" s="126" t="s">
        <v>178</v>
      </c>
      <c r="U1276" s="101" t="s">
        <v>284</v>
      </c>
      <c r="V1276" s="101" t="s">
        <v>288</v>
      </c>
      <c r="W1276" s="101" t="s">
        <v>1006</v>
      </c>
    </row>
    <row r="1277" spans="1:24" ht="66" customHeight="1">
      <c r="A1277" s="101" t="s">
        <v>171</v>
      </c>
      <c r="B1277" s="117" t="s">
        <v>172</v>
      </c>
      <c r="C1277" s="101" t="s">
        <v>173</v>
      </c>
      <c r="D1277" s="101" t="s">
        <v>174</v>
      </c>
      <c r="E1277" s="101"/>
      <c r="F1277" s="101" t="s">
        <v>175</v>
      </c>
      <c r="G1277" s="101"/>
      <c r="H1277" s="101" t="s">
        <v>176</v>
      </c>
      <c r="I1277" s="101"/>
      <c r="J1277" s="101" t="s">
        <v>994</v>
      </c>
      <c r="K1277" s="101"/>
      <c r="L1277" s="175" t="s">
        <v>995</v>
      </c>
      <c r="M1277" s="176"/>
      <c r="N1277" s="175" t="s">
        <v>996</v>
      </c>
      <c r="O1277" s="176"/>
      <c r="P1277" s="101" t="s">
        <v>7</v>
      </c>
      <c r="Q1277" s="101"/>
      <c r="R1277" s="101" t="s">
        <v>177</v>
      </c>
      <c r="S1277" s="101"/>
      <c r="T1277" s="127"/>
      <c r="U1277" s="101"/>
      <c r="V1277" s="101"/>
      <c r="W1277" s="101"/>
    </row>
    <row r="1278" spans="1:24" ht="16.5">
      <c r="A1278" s="101"/>
      <c r="B1278" s="117"/>
      <c r="C1278" s="101"/>
      <c r="D1278" s="49" t="s">
        <v>179</v>
      </c>
      <c r="E1278" s="51" t="s">
        <v>3</v>
      </c>
      <c r="F1278" s="49" t="s">
        <v>179</v>
      </c>
      <c r="G1278" s="51" t="s">
        <v>3</v>
      </c>
      <c r="H1278" s="49" t="s">
        <v>179</v>
      </c>
      <c r="I1278" s="51" t="s">
        <v>3</v>
      </c>
      <c r="J1278" s="49" t="s">
        <v>179</v>
      </c>
      <c r="K1278" s="51" t="s">
        <v>3</v>
      </c>
      <c r="L1278" s="49" t="s">
        <v>179</v>
      </c>
      <c r="M1278" s="51" t="s">
        <v>3</v>
      </c>
      <c r="N1278" s="49" t="s">
        <v>179</v>
      </c>
      <c r="O1278" s="51" t="s">
        <v>3</v>
      </c>
      <c r="P1278" s="49" t="s">
        <v>179</v>
      </c>
      <c r="Q1278" s="51" t="s">
        <v>3</v>
      </c>
      <c r="R1278" s="49" t="s">
        <v>179</v>
      </c>
      <c r="S1278" s="51" t="s">
        <v>3</v>
      </c>
      <c r="T1278" s="128"/>
      <c r="U1278" s="101"/>
      <c r="V1278" s="101"/>
      <c r="W1278" s="101"/>
    </row>
    <row r="1279" spans="1:24" ht="18.75">
      <c r="A1279" s="27">
        <v>1</v>
      </c>
      <c r="B1279" s="77"/>
      <c r="C1279" s="27"/>
      <c r="D1279" s="27"/>
      <c r="E1279" s="16">
        <f>IF((C1279&lt;=7),VLOOKUP(D1279,'7 лет'!$A$5:$B$78,2),IF((C1279=8),VLOOKUP(D1279,'8 лет'!$A$5:$B$78,2),IF((C1279=9),VLOOKUP(D1279,'9 лет'!$A$5:$B$78,2),IF((C1279=10),VLOOKUP(D1279,'10 лет'!$A$5:$B$78,2),IF((C1279=11),VLOOKUP(D1279,'11 лет'!$A$5:$B$78,2),IF((C1279=12),VLOOKUP(D1279,'12 лет'!$A$5:$B$78,2),IF((C1279=13),VLOOKUP(D1279,'13 лет'!$A$5:$B$78,2),IF((C1279=14),VLOOKUP(D1279,'14 лет'!$A$5:$B$78,2),IF((C1279=15),VLOOKUP(D1279,'15 лет'!$A$5:$B$78,2),IF((C1279=16),VLOOKUP(D1279,'16 лет'!$A$5:$B$78,2),IF((C1279=17),VLOOKUP(D1279,'17 лет'!$A$5:$B$78,2))))))))))))</f>
        <v>0</v>
      </c>
      <c r="F1279" s="27"/>
      <c r="G1279" s="16">
        <f>IF((C1279&lt;=7),VLOOKUP(F1279,'7 лет'!$C$5:$D$79,2),IF((C1279=8),VLOOKUP(F1279,'8 лет'!$C$5:$D$79,2),IF((C1279=9),VLOOKUP(F1279,'9 лет'!$C$5:$D$79,2),IF((C1279=10),VLOOKUP(F1279,'10 лет'!$C$5:$D$79,2),IF((C1279=11),VLOOKUP(F1279,'11 лет'!$C$5:$D$79,2),IF((C1279=12),VLOOKUP(F1279,'12 лет'!$C$5:$D$79,2),IF((C1279=13),VLOOKUP(F1279,'13 лет'!$C$5:$D$79,2),IF((C1279=14),VLOOKUP(F1279,'14 лет'!$C$5:$D$79,2),IF((C1279=15),VLOOKUP(F1279,'15 лет'!$C$5:$D$79,2),IF((C1279=16),VLOOKUP(F1279,'16 лет'!$C$5:$D$79,2),IF((C1279=17),VLOOKUP(F1279,'17 лет'!$C$5:$D$79,2))))))))))))</f>
        <v>0</v>
      </c>
      <c r="H1279" s="27"/>
      <c r="I1279" s="16">
        <f>IF((C1279&lt;=7),VLOOKUP(H1279,'7 лет'!$E$5:$F$79,2),IF((C1279=8),VLOOKUP(H1279,'8 лет'!$E$5:$F$79,2),IF((C1279=9),VLOOKUP(H1279,'9 лет'!$E$5:$F$79,2),IF((C1279=10),VLOOKUP(H1279,'10 лет'!$E$5:$F$79,2),IF((C1279=11),VLOOKUP(H1279,'11 лет'!$E$5:$F$79,2),IF((C1279=12),VLOOKUP(H1279,'12 лет'!$E$5:$F$79,2),IF((C1279=13),VLOOKUP(H1279,'13 лет'!$E$5:$F$79,2),IF((C1279=14),VLOOKUP(H1279,'14 лет'!$E$5:$F$79,2),IF((C1279=15),VLOOKUP(H1279,'15 лет'!$E$5:$F$79,2),IF((C1279=16),VLOOKUP(H1279,'16 лет'!$E$5:$F$79,2),IF((C1279=17),VLOOKUP(H1279,'17 лет'!$E$5:$F$79,2))))))))))))</f>
        <v>0</v>
      </c>
      <c r="J1279" s="27"/>
      <c r="K1279" s="16">
        <f>IF((C1279&lt;=7),VLOOKUP(J1279,'7 лет'!$G$5:$H$79,2),IF((C1279=8),VLOOKUP(J1279,'8 лет'!$G$5:$H$79,2),IF((C1279=9),VLOOKUP(J1279,'9 лет'!$G$5:$H$79,2),IF((C1279=10),VLOOKUP(J1279,'10 лет'!$G$5:$H$79,2),IF((C1279=11),VLOOKUP(J1279,'11 лет'!$G$5:$H$79,2),IF((C1279=12),VLOOKUP(J1279,'12 лет'!$G$5:$H$79,2),IF((C1279=13),VLOOKUP(J1279,'13 лет'!$G$5:$H$79,2),IF((C1279=14),VLOOKUP(J1279,'14 лет'!$G$5:$H$79,2),IF(C1279&gt;=15,"0")))))))))</f>
        <v>0</v>
      </c>
      <c r="L1279" s="27"/>
      <c r="M1279" s="16" t="str">
        <f>IF((C1279=12),VLOOKUP(L1279,'12 лет'!$I$5:$J$81,2),IF((C1279=13),VLOOKUP(L1279,'13 лет'!$I$5:$J$81,2),IF((C1279=14),VLOOKUP(L1279,'14 лет'!$I$5:$J$80,2),IF((C1279=15),VLOOKUP(L1279,'15 лет'!$G$5:$H$82,2),IF((C1279=16),VLOOKUP(L1279,'16 лет'!$G$5:$H$81,2),IF((C1279=17),VLOOKUP(L1279,'17 лет'!$G$5:$H$81,2),IF(C1279&lt;12,"0")))))))</f>
        <v>0</v>
      </c>
      <c r="N1279" s="27"/>
      <c r="O1279" s="16" t="str">
        <f>IF((C1279=15),VLOOKUP(N1279,'15 лет'!$I$5:$J$100,2),IF((C1279=16),VLOOKUP(N1279,'16 лет'!$I$5:$J$94,2),IF((C1279=17),VLOOKUP(N1279,'17 лет'!$I$5:$J$97,2),IF(C1279&lt;15,"0"))))</f>
        <v>0</v>
      </c>
      <c r="P1279" s="11"/>
      <c r="Q1279" s="16">
        <f>IF((C1279&lt;=7),VLOOKUP(P1279,'7 лет'!$I$5:$J$79,2),IF((C1279=8),VLOOKUP(P1279,'8 лет'!$I$5:$J$79,2),IF((C1279=9),VLOOKUP(P1279,'9 лет'!$I$5:$J$79,2),IF((C1279=10),VLOOKUP(P1279,'10 лет'!$I$5:$J$79,2),IF((C1279=11),VLOOKUP(P1279,'11 лет'!$I$5:$J$79,2),IF((C1279=12),VLOOKUP(P1279,'12 лет'!$K$5:$L$79,2),IF((C1279=13),VLOOKUP(P1279,'13 лет'!$K$5:$L$79,2),IF((C1279=14),VLOOKUP(P1279,'14 лет'!$K$5:$L$79,2),IF((C1279=15),VLOOKUP(P1279,'15 лет'!$K$5:$L$79,2),IF((C1279=16),VLOOKUP(P1279,'16 лет'!$K$5:$L$79,2),IF((C1279=17),VLOOKUP(P1279,'17 лет'!$K$5:$L$79,2),)))))))))))</f>
        <v>50</v>
      </c>
      <c r="R1279" s="27"/>
      <c r="S1279" s="16">
        <f>IF((C1279&lt;=7),VLOOKUP(R1279,'7 лет'!$K$5:$L$79,2),IF((C1279=8),VLOOKUP(R1279,'8 лет'!$K$5:$L$79,2),IF((C1279=9),VLOOKUP(R1279,'9 лет'!$K$5:$L$79,2),IF((C1279=10),VLOOKUP(R1279,'10 лет'!$K$5:$L$79,2),IF((C1279=11),VLOOKUP(R1279,'11 лет'!$K$5:$L$79,2),IF((C1279=12),VLOOKUP(R1279,'12 лет'!$M$5:$N$79,2),IF((C1279=13),VLOOKUP(R1279,'13 лет'!$M$5:$N$79,2),IF((C1279=14),VLOOKUP(R1279,'14 лет'!$M$5:$N$79,2),IF((C1279=15),VLOOKUP(R1279,'15 лет'!$M$5:$N$79,2),IF((C1279=16),VLOOKUP(R1279,'16 лет'!$M$5:$N$79,2),IF((C1279=17),VLOOKUP(R1279,'17 лет'!$M$5:$N$79,2))))))))))))</f>
        <v>0</v>
      </c>
      <c r="T1279" s="32">
        <f>SUM(E1279+G1279+I1279+K1279+M1279+O1279+Q1279+S1279)</f>
        <v>50</v>
      </c>
      <c r="U1279" s="4">
        <f>'Личное первенство юноши'!U118</f>
        <v>28</v>
      </c>
      <c r="V1279" s="108">
        <f ca="1">'Командный зачет'!G45</f>
        <v>10</v>
      </c>
      <c r="W1279" s="98">
        <f ca="1">SUM(V1279*2)</f>
        <v>20</v>
      </c>
      <c r="X1279" t="str">
        <f>P1274</f>
        <v>Субъект РФ 36</v>
      </c>
    </row>
    <row r="1280" spans="1:24" ht="18.75">
      <c r="A1280" s="27">
        <v>2</v>
      </c>
      <c r="B1280" s="77"/>
      <c r="C1280" s="27"/>
      <c r="D1280" s="27"/>
      <c r="E1280" s="16">
        <f>IF((C1280&lt;=7),VLOOKUP(D1280,'7 лет'!$A$5:$B$78,2),IF((C1280=8),VLOOKUP(D1280,'8 лет'!$A$5:$B$78,2),IF((C1280=9),VLOOKUP(D1280,'9 лет'!$A$5:$B$78,2),IF((C1280=10),VLOOKUP(D1280,'10 лет'!$A$5:$B$78,2),IF((C1280=11),VLOOKUP(D1280,'11 лет'!$A$5:$B$78,2),IF((C1280=12),VLOOKUP(D1280,'12 лет'!$A$5:$B$78,2),IF((C1280=13),VLOOKUP(D1280,'13 лет'!$A$5:$B$78,2),IF((C1280=14),VLOOKUP(D1280,'14 лет'!$A$5:$B$78,2),IF((C1280=15),VLOOKUP(D1280,'15 лет'!$A$5:$B$78,2),IF((C1280=16),VLOOKUP(D1280,'16 лет'!$A$5:$B$78,2),IF((C1280=17),VLOOKUP(D1280,'17 лет'!$A$5:$B$78,2))))))))))))</f>
        <v>0</v>
      </c>
      <c r="F1280" s="27"/>
      <c r="G1280" s="16">
        <f>IF((C1280&lt;=7),VLOOKUP(F1280,'7 лет'!$C$5:$D$79,2),IF((C1280=8),VLOOKUP(F1280,'8 лет'!$C$5:$D$79,2),IF((C1280=9),VLOOKUP(F1280,'9 лет'!$C$5:$D$79,2),IF((C1280=10),VLOOKUP(F1280,'10 лет'!$C$5:$D$79,2),IF((C1280=11),VLOOKUP(F1280,'11 лет'!$C$5:$D$79,2),IF((C1280=12),VLOOKUP(F1280,'12 лет'!$C$5:$D$79,2),IF((C1280=13),VLOOKUP(F1280,'13 лет'!$C$5:$D$79,2),IF((C1280=14),VLOOKUP(F1280,'14 лет'!$C$5:$D$79,2),IF((C1280=15),VLOOKUP(F1280,'15 лет'!$C$5:$D$79,2),IF((C1280=16),VLOOKUP(F1280,'16 лет'!$C$5:$D$79,2),IF((C1280=17),VLOOKUP(F1280,'17 лет'!$C$5:$D$79,2))))))))))))</f>
        <v>0</v>
      </c>
      <c r="H1280" s="27"/>
      <c r="I1280" s="16">
        <f>IF((C1280&lt;=7),VLOOKUP(H1280,'7 лет'!$E$5:$F$79,2),IF((C1280=8),VLOOKUP(H1280,'8 лет'!$E$5:$F$79,2),IF((C1280=9),VLOOKUP(H1280,'9 лет'!$E$5:$F$79,2),IF((C1280=10),VLOOKUP(H1280,'10 лет'!$E$5:$F$79,2),IF((C1280=11),VLOOKUP(H1280,'11 лет'!$E$5:$F$79,2),IF((C1280=12),VLOOKUP(H1280,'12 лет'!$E$5:$F$79,2),IF((C1280=13),VLOOKUP(H1280,'13 лет'!$E$5:$F$79,2),IF((C1280=14),VLOOKUP(H1280,'14 лет'!$E$5:$F$79,2),IF((C1280=15),VLOOKUP(H1280,'15 лет'!$E$5:$F$79,2),IF((C1280=16),VLOOKUP(H1280,'16 лет'!$E$5:$F$79,2),IF((C1280=17),VLOOKUP(H1280,'17 лет'!$E$5:$F$79,2))))))))))))</f>
        <v>0</v>
      </c>
      <c r="J1280" s="27"/>
      <c r="K1280" s="16">
        <f>IF((C1280&lt;=7),VLOOKUP(J1280,'7 лет'!$G$5:$H$79,2),IF((C1280=8),VLOOKUP(J1280,'8 лет'!$G$5:$H$79,2),IF((C1280=9),VLOOKUP(J1280,'9 лет'!$G$5:$H$79,2),IF((C1280=10),VLOOKUP(J1280,'10 лет'!$G$5:$H$79,2),IF((C1280=11),VLOOKUP(J1280,'11 лет'!$G$5:$H$79,2),IF((C1280=12),VLOOKUP(J1280,'12 лет'!$G$5:$H$79,2),IF((C1280=13),VLOOKUP(J1280,'13 лет'!$G$5:$H$79,2),IF((C1280=14),VLOOKUP(J1280,'14 лет'!$G$5:$H$79,2),IF(C1280&gt;=15,"0")))))))))</f>
        <v>0</v>
      </c>
      <c r="L1280" s="27"/>
      <c r="M1280" s="16" t="str">
        <f>IF((C1280=12),VLOOKUP(L1280,'12 лет'!$I$5:$J$81,2),IF((C1280=13),VLOOKUP(L1280,'13 лет'!$I$5:$J$81,2),IF((C1280=14),VLOOKUP(L1280,'14 лет'!$I$5:$J$80,2),IF((C1280=15),VLOOKUP(L1280,'15 лет'!$G$5:$H$82,2),IF((C1280=16),VLOOKUP(L1280,'16 лет'!$G$5:$H$81,2),IF((C1280=17),VLOOKUP(L1280,'17 лет'!$G$5:$H$81,2),IF(C1280&lt;12,"0")))))))</f>
        <v>0</v>
      </c>
      <c r="N1280" s="27"/>
      <c r="O1280" s="16" t="str">
        <f>IF((C1280=15),VLOOKUP(N1280,'15 лет'!$I$5:$J$100,2),IF((C1280=16),VLOOKUP(N1280,'16 лет'!$I$5:$J$94,2),IF((C1280=17),VLOOKUP(N1280,'17 лет'!$I$5:$J$97,2),IF(C1280&lt;15,"0"))))</f>
        <v>0</v>
      </c>
      <c r="P1280" s="11"/>
      <c r="Q1280" s="16">
        <f>IF((C1280&lt;=7),VLOOKUP(P1280,'7 лет'!$I$5:$J$79,2),IF((C1280=8),VLOOKUP(P1280,'8 лет'!$I$5:$J$79,2),IF((C1280=9),VLOOKUP(P1280,'9 лет'!$I$5:$J$79,2),IF((C1280=10),VLOOKUP(P1280,'10 лет'!$I$5:$J$79,2),IF((C1280=11),VLOOKUP(P1280,'11 лет'!$I$5:$J$79,2),IF((C1280=12),VLOOKUP(P1280,'12 лет'!$K$5:$L$79,2),IF((C1280=13),VLOOKUP(P1280,'13 лет'!$K$5:$L$79,2),IF((C1280=14),VLOOKUP(P1280,'14 лет'!$K$5:$L$79,2),IF((C1280=15),VLOOKUP(P1280,'15 лет'!$K$5:$L$79,2),IF((C1280=16),VLOOKUP(P1280,'16 лет'!$K$5:$L$79,2),IF((C1280=17),VLOOKUP(P1280,'17 лет'!$K$5:$L$79,2),)))))))))))</f>
        <v>50</v>
      </c>
      <c r="R1280" s="27"/>
      <c r="S1280" s="16">
        <f>IF((C1280&lt;=7),VLOOKUP(R1280,'7 лет'!$K$5:$L$79,2),IF((C1280=8),VLOOKUP(R1280,'8 лет'!$K$5:$L$79,2),IF((C1280=9),VLOOKUP(R1280,'9 лет'!$K$5:$L$79,2),IF((C1280=10),VLOOKUP(R1280,'10 лет'!$K$5:$L$79,2),IF((C1280=11),VLOOKUP(R1280,'11 лет'!$K$5:$L$79,2),IF((C1280=12),VLOOKUP(R1280,'12 лет'!$M$5:$N$79,2),IF((C1280=13),VLOOKUP(R1280,'13 лет'!$M$5:$N$79,2),IF((C1280=14),VLOOKUP(R1280,'14 лет'!$M$5:$N$79,2),IF((C1280=15),VLOOKUP(R1280,'15 лет'!$M$5:$N$79,2),IF((C1280=16),VLOOKUP(R1280,'16 лет'!$M$5:$N$79,2),IF((C1280=17),VLOOKUP(R1280,'17 лет'!$M$5:$N$79,2))))))))))))</f>
        <v>0</v>
      </c>
      <c r="T1280" s="32">
        <f>SUM(E1280+G1280+I1280+K1280+M1280+O1280+Q1280+S1280)</f>
        <v>50</v>
      </c>
      <c r="U1280" s="4">
        <f>'Личное первенство юноши'!U119</f>
        <v>28</v>
      </c>
      <c r="V1280" s="109"/>
      <c r="W1280" s="99"/>
      <c r="X1280" t="str">
        <f>P1274</f>
        <v>Субъект РФ 36</v>
      </c>
    </row>
    <row r="1281" spans="1:24" ht="18.75">
      <c r="A1281" s="27">
        <v>3</v>
      </c>
      <c r="B1281" s="77"/>
      <c r="C1281" s="27"/>
      <c r="D1281" s="27"/>
      <c r="E1281" s="16">
        <f>IF((C1281&lt;=7),VLOOKUP(D1281,'7 лет'!$A$5:$B$78,2),IF((C1281=8),VLOOKUP(D1281,'8 лет'!$A$5:$B$78,2),IF((C1281=9),VLOOKUP(D1281,'9 лет'!$A$5:$B$78,2),IF((C1281=10),VLOOKUP(D1281,'10 лет'!$A$5:$B$78,2),IF((C1281=11),VLOOKUP(D1281,'11 лет'!$A$5:$B$78,2),IF((C1281=12),VLOOKUP(D1281,'12 лет'!$A$5:$B$78,2),IF((C1281=13),VLOOKUP(D1281,'13 лет'!$A$5:$B$78,2),IF((C1281=14),VLOOKUP(D1281,'14 лет'!$A$5:$B$78,2),IF((C1281=15),VLOOKUP(D1281,'15 лет'!$A$5:$B$78,2),IF((C1281=16),VLOOKUP(D1281,'16 лет'!$A$5:$B$78,2),IF((C1281=17),VLOOKUP(D1281,'17 лет'!$A$5:$B$78,2))))))))))))</f>
        <v>0</v>
      </c>
      <c r="F1281" s="27"/>
      <c r="G1281" s="16">
        <f>IF((C1281&lt;=7),VLOOKUP(F1281,'7 лет'!$C$5:$D$79,2),IF((C1281=8),VLOOKUP(F1281,'8 лет'!$C$5:$D$79,2),IF((C1281=9),VLOOKUP(F1281,'9 лет'!$C$5:$D$79,2),IF((C1281=10),VLOOKUP(F1281,'10 лет'!$C$5:$D$79,2),IF((C1281=11),VLOOKUP(F1281,'11 лет'!$C$5:$D$79,2),IF((C1281=12),VLOOKUP(F1281,'12 лет'!$C$5:$D$79,2),IF((C1281=13),VLOOKUP(F1281,'13 лет'!$C$5:$D$79,2),IF((C1281=14),VLOOKUP(F1281,'14 лет'!$C$5:$D$79,2),IF((C1281=15),VLOOKUP(F1281,'15 лет'!$C$5:$D$79,2),IF((C1281=16),VLOOKUP(F1281,'16 лет'!$C$5:$D$79,2),IF((C1281=17),VLOOKUP(F1281,'17 лет'!$C$5:$D$79,2))))))))))))</f>
        <v>0</v>
      </c>
      <c r="H1281" s="27"/>
      <c r="I1281" s="16">
        <f>IF((C1281&lt;=7),VLOOKUP(H1281,'7 лет'!$E$5:$F$79,2),IF((C1281=8),VLOOKUP(H1281,'8 лет'!$E$5:$F$79,2),IF((C1281=9),VLOOKUP(H1281,'9 лет'!$E$5:$F$79,2),IF((C1281=10),VLOOKUP(H1281,'10 лет'!$E$5:$F$79,2),IF((C1281=11),VLOOKUP(H1281,'11 лет'!$E$5:$F$79,2),IF((C1281=12),VLOOKUP(H1281,'12 лет'!$E$5:$F$79,2),IF((C1281=13),VLOOKUP(H1281,'13 лет'!$E$5:$F$79,2),IF((C1281=14),VLOOKUP(H1281,'14 лет'!$E$5:$F$79,2),IF((C1281=15),VLOOKUP(H1281,'15 лет'!$E$5:$F$79,2),IF((C1281=16),VLOOKUP(H1281,'16 лет'!$E$5:$F$79,2),IF((C1281=17),VLOOKUP(H1281,'17 лет'!$E$5:$F$79,2))))))))))))</f>
        <v>0</v>
      </c>
      <c r="J1281" s="27"/>
      <c r="K1281" s="16">
        <f>IF((C1281&lt;=7),VLOOKUP(J1281,'7 лет'!$G$5:$H$79,2),IF((C1281=8),VLOOKUP(J1281,'8 лет'!$G$5:$H$79,2),IF((C1281=9),VLOOKUP(J1281,'9 лет'!$G$5:$H$79,2),IF((C1281=10),VLOOKUP(J1281,'10 лет'!$G$5:$H$79,2),IF((C1281=11),VLOOKUP(J1281,'11 лет'!$G$5:$H$79,2),IF((C1281=12),VLOOKUP(J1281,'12 лет'!$G$5:$H$79,2),IF((C1281=13),VLOOKUP(J1281,'13 лет'!$G$5:$H$79,2),IF((C1281=14),VLOOKUP(J1281,'14 лет'!$G$5:$H$79,2),IF(C1281&gt;=15,"0")))))))))</f>
        <v>0</v>
      </c>
      <c r="L1281" s="27"/>
      <c r="M1281" s="16" t="str">
        <f>IF((C1281=12),VLOOKUP(L1281,'12 лет'!$I$5:$J$81,2),IF((C1281=13),VLOOKUP(L1281,'13 лет'!$I$5:$J$81,2),IF((C1281=14),VLOOKUP(L1281,'14 лет'!$I$5:$J$80,2),IF((C1281=15),VLOOKUP(L1281,'15 лет'!$G$5:$H$82,2),IF((C1281=16),VLOOKUP(L1281,'16 лет'!$G$5:$H$81,2),IF((C1281=17),VLOOKUP(L1281,'17 лет'!$G$5:$H$81,2),IF(C1281&lt;12,"0")))))))</f>
        <v>0</v>
      </c>
      <c r="N1281" s="27"/>
      <c r="O1281" s="16" t="str">
        <f>IF((C1281=15),VLOOKUP(N1281,'15 лет'!$I$5:$J$100,2),IF((C1281=16),VLOOKUP(N1281,'16 лет'!$I$5:$J$94,2),IF((C1281=17),VLOOKUP(N1281,'17 лет'!$I$5:$J$97,2),IF(C1281&lt;15,"0"))))</f>
        <v>0</v>
      </c>
      <c r="P1281" s="11"/>
      <c r="Q1281" s="16">
        <f>IF((C1281&lt;=7),VLOOKUP(P1281,'7 лет'!$I$5:$J$79,2),IF((C1281=8),VLOOKUP(P1281,'8 лет'!$I$5:$J$79,2),IF((C1281=9),VLOOKUP(P1281,'9 лет'!$I$5:$J$79,2),IF((C1281=10),VLOOKUP(P1281,'10 лет'!$I$5:$J$79,2),IF((C1281=11),VLOOKUP(P1281,'11 лет'!$I$5:$J$79,2),IF((C1281=12),VLOOKUP(P1281,'12 лет'!$K$5:$L$79,2),IF((C1281=13),VLOOKUP(P1281,'13 лет'!$K$5:$L$79,2),IF((C1281=14),VLOOKUP(P1281,'14 лет'!$K$5:$L$79,2),IF((C1281=15),VLOOKUP(P1281,'15 лет'!$K$5:$L$79,2),IF((C1281=16),VLOOKUP(P1281,'16 лет'!$K$5:$L$79,2),IF((C1281=17),VLOOKUP(P1281,'17 лет'!$K$5:$L$79,2),)))))))))))</f>
        <v>50</v>
      </c>
      <c r="R1281" s="27"/>
      <c r="S1281" s="16">
        <f>IF((C1281&lt;=7),VLOOKUP(R1281,'7 лет'!$K$5:$L$79,2),IF((C1281=8),VLOOKUP(R1281,'8 лет'!$K$5:$L$79,2),IF((C1281=9),VLOOKUP(R1281,'9 лет'!$K$5:$L$79,2),IF((C1281=10),VLOOKUP(R1281,'10 лет'!$K$5:$L$79,2),IF((C1281=11),VLOOKUP(R1281,'11 лет'!$K$5:$L$79,2),IF((C1281=12),VLOOKUP(R1281,'12 лет'!$M$5:$N$79,2),IF((C1281=13),VLOOKUP(R1281,'13 лет'!$M$5:$N$79,2),IF((C1281=14),VLOOKUP(R1281,'14 лет'!$M$5:$N$79,2),IF((C1281=15),VLOOKUP(R1281,'15 лет'!$M$5:$N$79,2),IF((C1281=16),VLOOKUP(R1281,'16 лет'!$M$5:$N$79,2),IF((C1281=17),VLOOKUP(R1281,'17 лет'!$M$5:$N$79,2))))))))))))</f>
        <v>0</v>
      </c>
      <c r="T1281" s="32">
        <f>SUM(E1281+G1281+I1281+K1281+M1281+O1281+Q1281+S1281)</f>
        <v>50</v>
      </c>
      <c r="U1281" s="4">
        <f>'Личное первенство юноши'!U120</f>
        <v>28</v>
      </c>
      <c r="V1281" s="109"/>
      <c r="W1281" s="99"/>
      <c r="X1281" t="str">
        <f>P1274</f>
        <v>Субъект РФ 36</v>
      </c>
    </row>
    <row r="1282" spans="1:24" ht="18.75">
      <c r="A1282" s="111"/>
      <c r="B1282" s="112"/>
      <c r="C1282" s="112"/>
      <c r="D1282" s="112"/>
      <c r="E1282" s="112"/>
      <c r="F1282" s="112"/>
      <c r="G1282" s="112"/>
      <c r="H1282" s="112"/>
      <c r="I1282" s="112"/>
      <c r="J1282" s="112"/>
      <c r="K1282" s="112"/>
      <c r="L1282" s="112"/>
      <c r="M1282" s="112"/>
      <c r="N1282" s="112"/>
      <c r="O1282" s="112"/>
      <c r="P1282" s="115" t="s">
        <v>285</v>
      </c>
      <c r="Q1282" s="115"/>
      <c r="R1282" s="115"/>
      <c r="S1282" s="116"/>
      <c r="T1282" s="113">
        <f ca="1">SUMPRODUCT(LARGE($T$1279:$T$1281,ROW(INDIRECT("T1:T"&amp;Z17))))</f>
        <v>100</v>
      </c>
      <c r="U1282" s="114"/>
      <c r="V1282" s="109"/>
      <c r="W1282" s="99"/>
    </row>
    <row r="1283" spans="1:24" ht="24.75" customHeight="1">
      <c r="A1283" s="133" t="s">
        <v>180</v>
      </c>
      <c r="B1283" s="134"/>
      <c r="C1283" s="134"/>
      <c r="D1283" s="134"/>
      <c r="E1283" s="134"/>
      <c r="F1283" s="134"/>
      <c r="G1283" s="134"/>
      <c r="H1283" s="134"/>
      <c r="I1283" s="134"/>
      <c r="J1283" s="134"/>
      <c r="K1283" s="134"/>
      <c r="L1283" s="134"/>
      <c r="M1283" s="134"/>
      <c r="N1283" s="134"/>
      <c r="O1283" s="134"/>
      <c r="P1283" s="134"/>
      <c r="Q1283" s="134"/>
      <c r="R1283" s="134"/>
      <c r="S1283" s="134"/>
      <c r="T1283" s="134"/>
      <c r="U1283" s="135"/>
      <c r="V1283" s="109"/>
      <c r="W1283" s="99"/>
    </row>
    <row r="1284" spans="1:24" ht="18.75">
      <c r="A1284" s="27">
        <v>1</v>
      </c>
      <c r="B1284" s="78"/>
      <c r="C1284" s="27"/>
      <c r="D1284" s="27"/>
      <c r="E1284" s="16">
        <f>IF((C1284&lt;=7),VLOOKUP(D1284,'7 лет'!$M$5:$N$78,2),IF((C1284=8),VLOOKUP(D1284,'8 лет'!$M$5:$N$78,2),IF((C1284=9),VLOOKUP(D1284,'9 лет'!$M$5:$N$78,2),IF((C1284=10),VLOOKUP(D1284,'10 лет'!$M$5:$N$78,2),IF((C1284=11),VLOOKUP(D1284,'11 лет'!$M$5:$N$78,2),IF((C1284=12),VLOOKUP(D1284,'12 лет'!$O$5:$P$78,2),IF((C1284=13),VLOOKUP(D1284,'13 лет'!$O$5:$P$78,2),IF((C1284=14),VLOOKUP(D1284,'14 лет'!$O$5:$P$78,2),IF((C1284=15),VLOOKUP(D1284,'15 лет'!$O$5:$P$78,2),IF((C1284=16),VLOOKUP(D1284,'16 лет'!$O$5:$P$78,2),IF((C1284=17),VLOOKUP(D1284,'17 лет'!$O$5:$P$78,2))))))))))))</f>
        <v>0</v>
      </c>
      <c r="F1284" s="27"/>
      <c r="G1284" s="16">
        <f>IF((C1284&lt;=7),VLOOKUP(F1284,'7 лет'!$O$5:$P$79,2),IF((C1284=8),VLOOKUP(F1284,'8 лет'!$O$5:$P$79,2),IF((C1284=9),VLOOKUP(F1284,'9 лет'!$O$5:$P$79,2),IF((C1284=10),VLOOKUP(F1284,'10 лет'!$O$5:$P$79,2),IF((C1284=11),VLOOKUP(F1284,'11 лет'!$O$5:$P$79,2),IF((C1284=12),VLOOKUP(F1284,'12 лет'!$Q$5:$R$79,2),IF((C1284=13),VLOOKUP(F1284,'13 лет'!$Q$5:$R$79,2),IF((C1284=14),VLOOKUP(F1284,'14 лет'!$Q$5:$R$79,2),IF((C1284=15),VLOOKUP(F1284,'15 лет'!$Q$5:$R$79,2),IF((C1284=16),VLOOKUP(F1284,'16 лет'!$Q$5:$R$79,2),IF((C1284=17),VLOOKUP(F1284,'17 лет'!$Q$5:$R$79,2))))))))))))</f>
        <v>0</v>
      </c>
      <c r="H1284" s="27"/>
      <c r="I1284" s="16">
        <f>IF((C1284&lt;=7),VLOOKUP(H1284,'7 лет'!$Q$5:$R$79,2),IF((C1284=8),VLOOKUP(H1284,'8 лет'!$Q$5:$R$79,2),IF((C1284=9),VLOOKUP(H1284,'9 лет'!$Q$5:$R$79,2),IF((C1284=10),VLOOKUP(H1284,'10 лет'!$Q$5:$R$79,2),IF((C1284=11),VLOOKUP(H1284,'11 лет'!$Q$5:$R$79,2),IF((C1284=12),VLOOKUP(H1284,'12 лет'!$S$5:$T$79,2),IF((C1284=13),VLOOKUP(H1284,'13 лет'!$S$5:$T$79,2),IF((C1284=14),VLOOKUP(H1284,'14 лет'!$S$5:$T$79,2),IF((C1284=15),VLOOKUP(H1284,'15 лет'!$S$5:$T$79,2),IF((C1284=16),VLOOKUP(H1284,'16 лет'!$S$5:$T$79,2),IF((C1284=17),VLOOKUP(H1284,'17 лет'!$S$5:$T$79,2))))))))))))</f>
        <v>0</v>
      </c>
      <c r="J1284" s="27"/>
      <c r="K1284" s="16">
        <f>IF((C1284&lt;=7),VLOOKUP(J1284,'7 лет'!$S$5:$T$79,2),IF((C1284=8),VLOOKUP(J1284,'8 лет'!$S$5:$T$79,2),IF((C1284=9),VLOOKUP(J1284,'9 лет'!$S$5:$T$79,2),IF((C1284=10),VLOOKUP(J1284,'10 лет'!$S$5:$T$79,2),IF((C1284=11),VLOOKUP(J1284,'11 лет'!$S$5:$T$79,2),IF((C1284=12),VLOOKUP(J1284,'12 лет'!$U$5:$V$79,2),IF((C1284=13),VLOOKUP(J1284,'13 лет'!$U$5:$V$79,2),IF((C1284=14),VLOOKUP(J1284,'14 лет'!$U$5:$V$79,2),IF(C1284&gt;=15,"0")))))))))</f>
        <v>0</v>
      </c>
      <c r="L1284" s="27"/>
      <c r="M1284" s="16" t="str">
        <f>IF((C1284=12),VLOOKUP(L1284,'12 лет'!$W$5:$X$85,2),IF((C1284=13),VLOOKUP(L1284,'13 лет'!$W$5:$X$84,2),IF((C1284=14),VLOOKUP(L1284,'14 лет'!$W$5:$X$82,2),IF((C1284=15),VLOOKUP(L1284,'15 лет'!$U$5:$V$82,2),IF((C1284=16),VLOOKUP(L1284,'16 лет'!$U$5:$V$78,2),IF((C1284=17),VLOOKUP(L1284,'17 лет'!$U$5:$V$78,2),IF(C1284&lt;12,"0")))))))</f>
        <v>0</v>
      </c>
      <c r="N1284" s="27"/>
      <c r="O1284" s="16" t="str">
        <f>IF((C1284=15),VLOOKUP(N1284,'15 лет'!$W$5:$X$115,2),IF((C1284=16),VLOOKUP(N1284,'16 лет'!$W$5:$X$113,2),IF((C1284=17),VLOOKUP(N1284,'17 лет'!$W$5:$X$113,2),IF(C1284&lt;15,"0"))))</f>
        <v>0</v>
      </c>
      <c r="P1284" s="11"/>
      <c r="Q1284" s="16">
        <f>IF((C1284&lt;=7),VLOOKUP(P1284,'7 лет'!$U$5:$V$79,2),IF((C1284=8),VLOOKUP(P1284,'8 лет'!$U$5:$V$79,2),IF((C1284=9),VLOOKUP(P1284,'9 лет'!$U$5:$V$79,2),IF((C1284=10),VLOOKUP(P1284,'10 лет'!$U$5:$V$79,2),IF((C1284=11),VLOOKUP(P1284,'11 лет'!$U$5:$V$79,2),IF((C1284=12),VLOOKUP(P1284,'12 лет'!$Y$5:$Z$79,2),IF((C1284=13),VLOOKUP(P1284,'13 лет'!$Y$5:$Z$79,2),IF((C1284=14),VLOOKUP(P1284,'14 лет'!$Y$5:$Z$79,2),IF((C1284=15),VLOOKUP(P1284,'15 лет'!$Y$5:$Z$79,2),IF((C1284=16),VLOOKUP(P1284,'16 лет'!$Y$5:$Z$79,2),IF((C1284=17),VLOOKUP(P1284,'17 лет'!$Y$5:$Z$79,2))))))))))))</f>
        <v>35</v>
      </c>
      <c r="R1284" s="27"/>
      <c r="S1284" s="16">
        <f>IF((C1284&lt;=7),VLOOKUP(R1284,'7 лет'!$W$5:$X$79,2),IF((C1284=8),VLOOKUP(R1284,'8 лет'!$W$5:$X$79,2),IF((C1284=9),VLOOKUP(R1284,'9 лет'!$W$5:$X$79,2),IF((C1284=10),VLOOKUP(R1284,'10 лет'!$W$5:$X$79,2),IF((C1284=11),VLOOKUP(R1284,'11 лет'!$W$5:$X$79,2),IF((C1284=12),VLOOKUP(R1284,'12 лет'!$AA$5:$AB$79,2),IF((C1284=13),VLOOKUP(R1284,'13 лет'!$AA$5:$AB$79,2),IF((C1284=14),VLOOKUP(R1284,'14 лет'!$AA$5:$AB$79,2),IF((C1284=15),VLOOKUP(R1284,'15 лет'!$AA$5:$AB$79,2),IF((C1284=16),VLOOKUP(R1284,'16 лет'!$AA$5:$AB$79,2),IF((C1284=17),VLOOKUP(R1284,'17 лет'!$AA$5:$AB$79,2))))))))))))</f>
        <v>0</v>
      </c>
      <c r="T1284" s="33">
        <f>SUM(E1284+G1284+I1284+K1284+M1284+O1284+Q1284+S1284)</f>
        <v>35</v>
      </c>
      <c r="U1284" s="4">
        <f>'Личное первенство девушки'!U118</f>
        <v>28</v>
      </c>
      <c r="V1284" s="109"/>
      <c r="W1284" s="99"/>
      <c r="X1284" t="str">
        <f>P1274</f>
        <v>Субъект РФ 36</v>
      </c>
    </row>
    <row r="1285" spans="1:24" ht="18.75">
      <c r="A1285" s="27">
        <v>2</v>
      </c>
      <c r="B1285" s="78"/>
      <c r="C1285" s="27"/>
      <c r="D1285" s="27"/>
      <c r="E1285" s="16">
        <f>IF((C1285&lt;=7),VLOOKUP(D1285,'7 лет'!$M$5:$N$78,2),IF((C1285=8),VLOOKUP(D1285,'8 лет'!$M$5:$N$78,2),IF((C1285=9),VLOOKUP(D1285,'9 лет'!$M$5:$N$78,2),IF((C1285=10),VLOOKUP(D1285,'10 лет'!$M$5:$N$78,2),IF((C1285=11),VLOOKUP(D1285,'11 лет'!$M$5:$N$78,2),IF((C1285=12),VLOOKUP(D1285,'12 лет'!$O$5:$P$78,2),IF((C1285=13),VLOOKUP(D1285,'13 лет'!$O$5:$P$78,2),IF((C1285=14),VLOOKUP(D1285,'14 лет'!$O$5:$P$78,2),IF((C1285=15),VLOOKUP(D1285,'15 лет'!$O$5:$P$78,2),IF((C1285=16),VLOOKUP(D1285,'16 лет'!$O$5:$P$78,2),IF((C1285=17),VLOOKUP(D1285,'17 лет'!$O$5:$P$78,2))))))))))))</f>
        <v>0</v>
      </c>
      <c r="F1285" s="27"/>
      <c r="G1285" s="16">
        <f>IF((C1285&lt;=7),VLOOKUP(F1285,'7 лет'!$O$5:$P$79,2),IF((C1285=8),VLOOKUP(F1285,'8 лет'!$O$5:$P$79,2),IF((C1285=9),VLOOKUP(F1285,'9 лет'!$O$5:$P$79,2),IF((C1285=10),VLOOKUP(F1285,'10 лет'!$O$5:$P$79,2),IF((C1285=11),VLOOKUP(F1285,'11 лет'!$O$5:$P$79,2),IF((C1285=12),VLOOKUP(F1285,'12 лет'!$Q$5:$R$79,2),IF((C1285=13),VLOOKUP(F1285,'13 лет'!$Q$5:$R$79,2),IF((C1285=14),VLOOKUP(F1285,'14 лет'!$Q$5:$R$79,2),IF((C1285=15),VLOOKUP(F1285,'15 лет'!$Q$5:$R$79,2),IF((C1285=16),VLOOKUP(F1285,'16 лет'!$Q$5:$R$79,2),IF((C1285=17),VLOOKUP(F1285,'17 лет'!$Q$5:$R$79,2))))))))))))</f>
        <v>0</v>
      </c>
      <c r="H1285" s="27"/>
      <c r="I1285" s="16">
        <f>IF((C1285&lt;=7),VLOOKUP(H1285,'7 лет'!$Q$5:$R$79,2),IF((C1285=8),VLOOKUP(H1285,'8 лет'!$Q$5:$R$79,2),IF((C1285=9),VLOOKUP(H1285,'9 лет'!$Q$5:$R$79,2),IF((C1285=10),VLOOKUP(H1285,'10 лет'!$Q$5:$R$79,2),IF((C1285=11),VLOOKUP(H1285,'11 лет'!$Q$5:$R$79,2),IF((C1285=12),VLOOKUP(H1285,'12 лет'!$S$5:$T$79,2),IF((C1285=13),VLOOKUP(H1285,'13 лет'!$S$5:$T$79,2),IF((C1285=14),VLOOKUP(H1285,'14 лет'!$S$5:$T$79,2),IF((C1285=15),VLOOKUP(H1285,'15 лет'!$S$5:$T$79,2),IF((C1285=16),VLOOKUP(H1285,'16 лет'!$S$5:$T$79,2),IF((C1285=17),VLOOKUP(H1285,'17 лет'!$S$5:$T$79,2))))))))))))</f>
        <v>0</v>
      </c>
      <c r="J1285" s="27"/>
      <c r="K1285" s="16">
        <f>IF((C1285&lt;=7),VLOOKUP(J1285,'7 лет'!$S$5:$T$79,2),IF((C1285=8),VLOOKUP(J1285,'8 лет'!$S$5:$T$79,2),IF((C1285=9),VLOOKUP(J1285,'9 лет'!$S$5:$T$79,2),IF((C1285=10),VLOOKUP(J1285,'10 лет'!$S$5:$T$79,2),IF((C1285=11),VLOOKUP(J1285,'11 лет'!$S$5:$T$79,2),IF((C1285=12),VLOOKUP(J1285,'12 лет'!$U$5:$V$79,2),IF((C1285=13),VLOOKUP(J1285,'13 лет'!$U$5:$V$79,2),IF((C1285=14),VLOOKUP(J1285,'14 лет'!$U$5:$V$79,2),IF(C1285&gt;=15,"0")))))))))</f>
        <v>0</v>
      </c>
      <c r="L1285" s="27"/>
      <c r="M1285" s="16" t="str">
        <f>IF((C1285=12),VLOOKUP(L1285,'12 лет'!$W$5:$X$85,2),IF((C1285=13),VLOOKUP(L1285,'13 лет'!$W$5:$X$84,2),IF((C1285=14),VLOOKUP(L1285,'14 лет'!$W$5:$X$82,2),IF((C1285=15),VLOOKUP(L1285,'15 лет'!$U$5:$V$82,2),IF((C1285=16),VLOOKUP(L1285,'16 лет'!$U$5:$V$78,2),IF((C1285=17),VLOOKUP(L1285,'17 лет'!$U$5:$V$78,2),IF(C1285&lt;12,"0")))))))</f>
        <v>0</v>
      </c>
      <c r="N1285" s="27"/>
      <c r="O1285" s="16" t="str">
        <f>IF((C1285=15),VLOOKUP(N1285,'15 лет'!$W$5:$X$115,2),IF((C1285=16),VLOOKUP(N1285,'16 лет'!$W$5:$X$113,2),IF((C1285=17),VLOOKUP(N1285,'17 лет'!$W$5:$X$113,2),IF(C1285&lt;15,"0"))))</f>
        <v>0</v>
      </c>
      <c r="P1285" s="11"/>
      <c r="Q1285" s="16">
        <f>IF((C1285&lt;=7),VLOOKUP(P1285,'7 лет'!$U$5:$V$79,2),IF((C1285=8),VLOOKUP(P1285,'8 лет'!$U$5:$V$79,2),IF((C1285=9),VLOOKUP(P1285,'9 лет'!$U$5:$V$79,2),IF((C1285=10),VLOOKUP(P1285,'10 лет'!$U$5:$V$79,2),IF((C1285=11),VLOOKUP(P1285,'11 лет'!$U$5:$V$79,2),IF((C1285=12),VLOOKUP(P1285,'12 лет'!$Y$5:$Z$79,2),IF((C1285=13),VLOOKUP(P1285,'13 лет'!$Y$5:$Z$79,2),IF((C1285=14),VLOOKUP(P1285,'14 лет'!$Y$5:$Z$79,2),IF((C1285=15),VLOOKUP(P1285,'15 лет'!$Y$5:$Z$79,2),IF((C1285=16),VLOOKUP(P1285,'16 лет'!$Y$5:$Z$79,2),IF((C1285=17),VLOOKUP(P1285,'17 лет'!$Y$5:$Z$79,2))))))))))))</f>
        <v>35</v>
      </c>
      <c r="R1285" s="27"/>
      <c r="S1285" s="16">
        <f>IF((C1285&lt;=7),VLOOKUP(R1285,'7 лет'!$W$5:$X$79,2),IF((C1285=8),VLOOKUP(R1285,'8 лет'!$W$5:$X$79,2),IF((C1285=9),VLOOKUP(R1285,'9 лет'!$W$5:$X$79,2),IF((C1285=10),VLOOKUP(R1285,'10 лет'!$W$5:$X$79,2),IF((C1285=11),VLOOKUP(R1285,'11 лет'!$W$5:$X$79,2),IF((C1285=12),VLOOKUP(R1285,'12 лет'!$AA$5:$AB$79,2),IF((C1285=13),VLOOKUP(R1285,'13 лет'!$AA$5:$AB$79,2),IF((C1285=14),VLOOKUP(R1285,'14 лет'!$AA$5:$AB$79,2),IF((C1285=15),VLOOKUP(R1285,'15 лет'!$AA$5:$AB$79,2),IF((C1285=16),VLOOKUP(R1285,'16 лет'!$AA$5:$AB$79,2),IF((C1285=17),VLOOKUP(R1285,'17 лет'!$AA$5:$AB$79,2))))))))))))</f>
        <v>0</v>
      </c>
      <c r="T1285" s="33">
        <f>SUM(E1285+G1285+I1285+K1285+M1285+O1285+Q1285+S1285)</f>
        <v>35</v>
      </c>
      <c r="U1285" s="4">
        <f>'Личное первенство девушки'!U119</f>
        <v>28</v>
      </c>
      <c r="V1285" s="109"/>
      <c r="W1285" s="99"/>
      <c r="X1285" t="str">
        <f>P1274</f>
        <v>Субъект РФ 36</v>
      </c>
    </row>
    <row r="1286" spans="1:24" ht="18.75">
      <c r="A1286" s="27">
        <v>3</v>
      </c>
      <c r="B1286" s="78"/>
      <c r="C1286" s="27"/>
      <c r="D1286" s="27"/>
      <c r="E1286" s="16">
        <f>IF((C1286&lt;=7),VLOOKUP(D1286,'7 лет'!$M$5:$N$78,2),IF((C1286=8),VLOOKUP(D1286,'8 лет'!$M$5:$N$78,2),IF((C1286=9),VLOOKUP(D1286,'9 лет'!$M$5:$N$78,2),IF((C1286=10),VLOOKUP(D1286,'10 лет'!$M$5:$N$78,2),IF((C1286=11),VLOOKUP(D1286,'11 лет'!$M$5:$N$78,2),IF((C1286=12),VLOOKUP(D1286,'12 лет'!$O$5:$P$78,2),IF((C1286=13),VLOOKUP(D1286,'13 лет'!$O$5:$P$78,2),IF((C1286=14),VLOOKUP(D1286,'14 лет'!$O$5:$P$78,2),IF((C1286=15),VLOOKUP(D1286,'15 лет'!$O$5:$P$78,2),IF((C1286=16),VLOOKUP(D1286,'16 лет'!$O$5:$P$78,2),IF((C1286=17),VLOOKUP(D1286,'17 лет'!$O$5:$P$78,2))))))))))))</f>
        <v>0</v>
      </c>
      <c r="F1286" s="27"/>
      <c r="G1286" s="16">
        <f>IF((C1286&lt;=7),VLOOKUP(F1286,'7 лет'!$O$5:$P$79,2),IF((C1286=8),VLOOKUP(F1286,'8 лет'!$O$5:$P$79,2),IF((C1286=9),VLOOKUP(F1286,'9 лет'!$O$5:$P$79,2),IF((C1286=10),VLOOKUP(F1286,'10 лет'!$O$5:$P$79,2),IF((C1286=11),VLOOKUP(F1286,'11 лет'!$O$5:$P$79,2),IF((C1286=12),VLOOKUP(F1286,'12 лет'!$Q$5:$R$79,2),IF((C1286=13),VLOOKUP(F1286,'13 лет'!$Q$5:$R$79,2),IF((C1286=14),VLOOKUP(F1286,'14 лет'!$Q$5:$R$79,2),IF((C1286=15),VLOOKUP(F1286,'15 лет'!$Q$5:$R$79,2),IF((C1286=16),VLOOKUP(F1286,'16 лет'!$Q$5:$R$79,2),IF((C1286=17),VLOOKUP(F1286,'17 лет'!$Q$5:$R$79,2))))))))))))</f>
        <v>0</v>
      </c>
      <c r="H1286" s="27"/>
      <c r="I1286" s="16">
        <f>IF((C1286&lt;=7),VLOOKUP(H1286,'7 лет'!$Q$5:$R$79,2),IF((C1286=8),VLOOKUP(H1286,'8 лет'!$Q$5:$R$79,2),IF((C1286=9),VLOOKUP(H1286,'9 лет'!$Q$5:$R$79,2),IF((C1286=10),VLOOKUP(H1286,'10 лет'!$Q$5:$R$79,2),IF((C1286=11),VLOOKUP(H1286,'11 лет'!$Q$5:$R$79,2),IF((C1286=12),VLOOKUP(H1286,'12 лет'!$S$5:$T$79,2),IF((C1286=13),VLOOKUP(H1286,'13 лет'!$S$5:$T$79,2),IF((C1286=14),VLOOKUP(H1286,'14 лет'!$S$5:$T$79,2),IF((C1286=15),VLOOKUP(H1286,'15 лет'!$S$5:$T$79,2),IF((C1286=16),VLOOKUP(H1286,'16 лет'!$S$5:$T$79,2),IF((C1286=17),VLOOKUP(H1286,'17 лет'!$S$5:$T$79,2))))))))))))</f>
        <v>0</v>
      </c>
      <c r="J1286" s="27"/>
      <c r="K1286" s="16">
        <f>IF((C1286&lt;=7),VLOOKUP(J1286,'7 лет'!$S$5:$T$79,2),IF((C1286=8),VLOOKUP(J1286,'8 лет'!$S$5:$T$79,2),IF((C1286=9),VLOOKUP(J1286,'9 лет'!$S$5:$T$79,2),IF((C1286=10),VLOOKUP(J1286,'10 лет'!$S$5:$T$79,2),IF((C1286=11),VLOOKUP(J1286,'11 лет'!$S$5:$T$79,2),IF((C1286=12),VLOOKUP(J1286,'12 лет'!$U$5:$V$79,2),IF((C1286=13),VLOOKUP(J1286,'13 лет'!$U$5:$V$79,2),IF((C1286=14),VLOOKUP(J1286,'14 лет'!$U$5:$V$79,2),IF(C1286&gt;=15,"0")))))))))</f>
        <v>0</v>
      </c>
      <c r="L1286" s="27"/>
      <c r="M1286" s="16" t="str">
        <f>IF((C1286=12),VLOOKUP(L1286,'12 лет'!$W$5:$X$85,2),IF((C1286=13),VLOOKUP(L1286,'13 лет'!$W$5:$X$84,2),IF((C1286=14),VLOOKUP(L1286,'14 лет'!$W$5:$X$82,2),IF((C1286=15),VLOOKUP(L1286,'15 лет'!$U$5:$V$82,2),IF((C1286=16),VLOOKUP(L1286,'16 лет'!$U$5:$V$78,2),IF((C1286=17),VLOOKUP(L1286,'17 лет'!$U$5:$V$78,2),IF(C1286&lt;12,"0")))))))</f>
        <v>0</v>
      </c>
      <c r="N1286" s="27"/>
      <c r="O1286" s="16" t="str">
        <f>IF((C1286=15),VLOOKUP(N1286,'15 лет'!$W$5:$X$115,2),IF((C1286=16),VLOOKUP(N1286,'16 лет'!$W$5:$X$113,2),IF((C1286=17),VLOOKUP(N1286,'17 лет'!$W$5:$X$113,2),IF(C1286&lt;15,"0"))))</f>
        <v>0</v>
      </c>
      <c r="P1286" s="11"/>
      <c r="Q1286" s="16">
        <f>IF((C1286&lt;=7),VLOOKUP(P1286,'7 лет'!$U$5:$V$79,2),IF((C1286=8),VLOOKUP(P1286,'8 лет'!$U$5:$V$79,2),IF((C1286=9),VLOOKUP(P1286,'9 лет'!$U$5:$V$79,2),IF((C1286=10),VLOOKUP(P1286,'10 лет'!$U$5:$V$79,2),IF((C1286=11),VLOOKUP(P1286,'11 лет'!$U$5:$V$79,2),IF((C1286=12),VLOOKUP(P1286,'12 лет'!$Y$5:$Z$79,2),IF((C1286=13),VLOOKUP(P1286,'13 лет'!$Y$5:$Z$79,2),IF((C1286=14),VLOOKUP(P1286,'14 лет'!$Y$5:$Z$79,2),IF((C1286=15),VLOOKUP(P1286,'15 лет'!$Y$5:$Z$79,2),IF((C1286=16),VLOOKUP(P1286,'16 лет'!$Y$5:$Z$79,2),IF((C1286=17),VLOOKUP(P1286,'17 лет'!$Y$5:$Z$79,2))))))))))))</f>
        <v>35</v>
      </c>
      <c r="R1286" s="27"/>
      <c r="S1286" s="16">
        <f>IF((C1286&lt;=7),VLOOKUP(R1286,'7 лет'!$W$5:$X$79,2),IF((C1286=8),VLOOKUP(R1286,'8 лет'!$W$5:$X$79,2),IF((C1286=9),VLOOKUP(R1286,'9 лет'!$W$5:$X$79,2),IF((C1286=10),VLOOKUP(R1286,'10 лет'!$W$5:$X$79,2),IF((C1286=11),VLOOKUP(R1286,'11 лет'!$W$5:$X$79,2),IF((C1286=12),VLOOKUP(R1286,'12 лет'!$AA$5:$AB$79,2),IF((C1286=13),VLOOKUP(R1286,'13 лет'!$AA$5:$AB$79,2),IF((C1286=14),VLOOKUP(R1286,'14 лет'!$AA$5:$AB$79,2),IF((C1286=15),VLOOKUP(R1286,'15 лет'!$AA$5:$AB$79,2),IF((C1286=16),VLOOKUP(R1286,'16 лет'!$AA$5:$AB$79,2),IF((C1286=17),VLOOKUP(R1286,'17 лет'!$AA$5:$AB$79,2))))))))))))</f>
        <v>0</v>
      </c>
      <c r="T1286" s="33">
        <f>SUM(E1286+G1286+I1286+K1286+M1286+O1286+Q1286+S1286)</f>
        <v>35</v>
      </c>
      <c r="U1286" s="4">
        <f>'Личное первенство девушки'!U120</f>
        <v>28</v>
      </c>
      <c r="V1286" s="109"/>
      <c r="W1286" s="99"/>
      <c r="X1286" t="str">
        <f>P1274</f>
        <v>Субъект РФ 36</v>
      </c>
    </row>
    <row r="1287" spans="1:24" ht="18.75">
      <c r="A1287" s="138"/>
      <c r="B1287" s="136"/>
      <c r="C1287" s="136"/>
      <c r="D1287" s="136"/>
      <c r="E1287" s="136"/>
      <c r="F1287" s="136"/>
      <c r="G1287" s="136"/>
      <c r="H1287" s="136"/>
      <c r="I1287" s="136"/>
      <c r="J1287" s="136"/>
      <c r="K1287" s="136"/>
      <c r="L1287" s="136"/>
      <c r="M1287" s="136"/>
      <c r="N1287" s="136"/>
      <c r="O1287" s="136"/>
      <c r="P1287" s="136"/>
      <c r="Q1287" s="136"/>
      <c r="R1287" s="136"/>
      <c r="S1287" s="137"/>
      <c r="T1287" s="113">
        <f ca="1">SUMPRODUCT(LARGE($T$1284:$T$1286,ROW(INDIRECT("T1:T"&amp;Z17))))</f>
        <v>70</v>
      </c>
      <c r="U1287" s="114"/>
      <c r="V1287" s="109"/>
      <c r="W1287" s="99"/>
    </row>
    <row r="1288" spans="1:24" ht="30" customHeight="1">
      <c r="A1288" s="133"/>
      <c r="B1288" s="134"/>
      <c r="C1288" s="134"/>
      <c r="D1288" s="134"/>
      <c r="E1288" s="134"/>
      <c r="F1288" s="134"/>
      <c r="G1288" s="134"/>
      <c r="H1288" s="134"/>
      <c r="I1288" s="134"/>
      <c r="J1288" s="134"/>
      <c r="K1288" s="134"/>
      <c r="L1288" s="134"/>
      <c r="M1288" s="134"/>
      <c r="N1288" s="134"/>
      <c r="O1288" s="134"/>
      <c r="P1288" s="134"/>
      <c r="Q1288" s="134"/>
      <c r="R1288" s="134"/>
      <c r="S1288" s="135"/>
      <c r="T1288" s="121">
        <f ca="1">SUM(T1282+T1287)</f>
        <v>170</v>
      </c>
      <c r="U1288" s="122"/>
      <c r="V1288" s="110"/>
      <c r="W1288" s="100"/>
    </row>
    <row r="1289" spans="1:24">
      <c r="A1289" s="14"/>
      <c r="B1289" s="14"/>
      <c r="C1289" s="14"/>
      <c r="D1289" s="14"/>
      <c r="E1289" s="14"/>
      <c r="F1289" s="14"/>
      <c r="G1289" s="14"/>
      <c r="H1289" s="14"/>
      <c r="I1289" s="14"/>
      <c r="J1289" s="14"/>
      <c r="K1289" s="14"/>
      <c r="L1289" s="14"/>
      <c r="M1289" s="14"/>
      <c r="N1289" s="14"/>
      <c r="O1289" s="14"/>
      <c r="P1289" s="14"/>
      <c r="Q1289" s="14"/>
      <c r="R1289" s="14"/>
      <c r="S1289" s="14"/>
      <c r="T1289" s="14"/>
    </row>
    <row r="1290" spans="1:24">
      <c r="A1290" s="15"/>
      <c r="C1290" s="15"/>
      <c r="D1290" s="15"/>
      <c r="E1290" s="15"/>
      <c r="F1290" s="15"/>
      <c r="G1290" s="15"/>
      <c r="H1290" s="15"/>
      <c r="I1290" s="15"/>
      <c r="J1290" s="15"/>
      <c r="K1290" s="14"/>
      <c r="L1290" s="14"/>
      <c r="M1290" s="15"/>
      <c r="N1290" s="15"/>
      <c r="O1290" s="15"/>
      <c r="P1290" s="15"/>
      <c r="Q1290" s="15"/>
      <c r="R1290" s="15"/>
      <c r="S1290" s="15"/>
      <c r="T1290" s="15"/>
    </row>
    <row r="1291" spans="1:24">
      <c r="A1291" s="15"/>
      <c r="C1291" s="15"/>
      <c r="D1291" s="15"/>
      <c r="E1291" s="15"/>
      <c r="F1291" s="15"/>
      <c r="G1291" s="15"/>
      <c r="H1291" s="15"/>
      <c r="I1291" s="15"/>
      <c r="J1291" s="15"/>
      <c r="K1291" s="14"/>
      <c r="L1291" s="14"/>
      <c r="M1291" s="15"/>
      <c r="N1291" s="15"/>
      <c r="O1291" s="15"/>
      <c r="P1291" s="15"/>
      <c r="Q1291" s="15"/>
      <c r="R1291" s="15"/>
      <c r="S1291" s="15"/>
      <c r="T1291" s="15"/>
    </row>
    <row r="1292" spans="1:24" ht="16.5">
      <c r="A1292" s="14"/>
      <c r="B1292" s="79" t="s">
        <v>181</v>
      </c>
      <c r="C1292" s="14"/>
      <c r="D1292" s="14"/>
      <c r="E1292" s="14"/>
      <c r="F1292" s="14"/>
      <c r="G1292" s="14"/>
      <c r="H1292" s="14"/>
      <c r="I1292" s="14"/>
      <c r="J1292" s="14"/>
      <c r="K1292" s="14"/>
      <c r="L1292" s="14"/>
      <c r="M1292" s="14"/>
      <c r="N1292" s="14"/>
      <c r="O1292" s="14"/>
      <c r="P1292" s="14"/>
      <c r="Q1292" s="14"/>
      <c r="R1292" s="14"/>
      <c r="S1292" s="14"/>
      <c r="T1292" s="14"/>
    </row>
    <row r="1293" spans="1:24">
      <c r="A1293" s="14"/>
      <c r="B1293" s="15"/>
      <c r="C1293" s="15"/>
      <c r="D1293" s="14"/>
      <c r="E1293" s="14"/>
      <c r="F1293" s="14"/>
      <c r="G1293" s="14"/>
      <c r="H1293" s="14"/>
      <c r="I1293" s="14"/>
      <c r="J1293" s="14"/>
      <c r="K1293" s="14"/>
      <c r="L1293" s="14"/>
      <c r="M1293" s="14"/>
      <c r="N1293" s="14"/>
      <c r="O1293" s="14"/>
      <c r="P1293" s="14"/>
      <c r="Q1293" s="14"/>
      <c r="R1293" s="14"/>
      <c r="S1293" s="14"/>
      <c r="T1293" s="14"/>
    </row>
    <row r="1294" spans="1:24">
      <c r="A1294" s="14"/>
      <c r="B1294" s="14"/>
      <c r="C1294" s="15"/>
      <c r="D1294" s="14"/>
      <c r="E1294" s="14"/>
      <c r="F1294" s="14"/>
      <c r="G1294" s="14"/>
      <c r="H1294" s="14"/>
      <c r="I1294" s="14"/>
      <c r="J1294" s="14"/>
      <c r="K1294" s="14"/>
      <c r="L1294" s="14"/>
      <c r="M1294" s="14"/>
      <c r="N1294" s="14"/>
      <c r="O1294" s="14"/>
      <c r="P1294" s="14"/>
      <c r="Q1294" s="14"/>
      <c r="R1294" s="14"/>
      <c r="S1294" s="14"/>
      <c r="T1294" s="14"/>
    </row>
    <row r="1295" spans="1:24" ht="16.5">
      <c r="A1295" s="14"/>
      <c r="B1295" s="79" t="s">
        <v>182</v>
      </c>
      <c r="C1295" s="15"/>
      <c r="D1295" s="14"/>
      <c r="E1295" s="14"/>
      <c r="F1295" s="14"/>
      <c r="G1295" s="14"/>
      <c r="H1295" s="14"/>
      <c r="I1295" s="14"/>
      <c r="J1295" s="14"/>
      <c r="K1295" s="14"/>
      <c r="L1295" s="14"/>
      <c r="M1295" s="14"/>
      <c r="N1295" s="14"/>
      <c r="O1295" s="14"/>
      <c r="P1295" s="14"/>
      <c r="Q1295" s="14"/>
      <c r="R1295" s="14"/>
      <c r="S1295" s="14"/>
      <c r="T1295" s="14"/>
    </row>
    <row r="1297" spans="1:23" ht="18.75">
      <c r="A1297" s="102" t="s">
        <v>991</v>
      </c>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row>
    <row r="1298" spans="1:23" ht="18.75">
      <c r="A1298" s="102" t="s">
        <v>990</v>
      </c>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row>
    <row r="1300" spans="1:23">
      <c r="A1300" s="103" t="s">
        <v>169</v>
      </c>
      <c r="B1300" s="103"/>
      <c r="C1300" s="103"/>
      <c r="D1300" s="103"/>
      <c r="E1300" s="103"/>
      <c r="F1300" s="103"/>
      <c r="G1300" s="103"/>
      <c r="H1300" s="103"/>
      <c r="I1300" s="103"/>
      <c r="J1300" s="103"/>
      <c r="K1300" s="103"/>
      <c r="L1300" s="103"/>
      <c r="M1300" s="103"/>
      <c r="N1300" s="103"/>
      <c r="O1300" s="103"/>
      <c r="P1300" s="103"/>
      <c r="Q1300" s="103"/>
      <c r="R1300" s="103"/>
      <c r="S1300" s="103"/>
      <c r="T1300" s="103"/>
      <c r="U1300" s="103"/>
      <c r="V1300" s="103"/>
      <c r="W1300" s="103"/>
    </row>
    <row r="1301" spans="1:23">
      <c r="A1301" s="43"/>
      <c r="B1301" s="43"/>
      <c r="C1301" s="43"/>
      <c r="D1301" s="43"/>
      <c r="E1301" s="43"/>
      <c r="F1301" s="43"/>
      <c r="G1301" s="43"/>
      <c r="H1301" s="43"/>
      <c r="I1301" s="43"/>
      <c r="J1301" s="43"/>
      <c r="K1301" s="43"/>
      <c r="L1301" s="43"/>
      <c r="M1301" s="43"/>
      <c r="N1301" s="43"/>
      <c r="O1301" s="43"/>
      <c r="P1301" s="43"/>
      <c r="Q1301" s="43"/>
      <c r="R1301" s="43"/>
      <c r="S1301" s="43"/>
      <c r="T1301" s="43"/>
      <c r="U1301" s="43"/>
      <c r="V1301" s="43"/>
      <c r="W1301" s="43"/>
    </row>
    <row r="1302" spans="1:23" ht="18.75">
      <c r="A1302" s="104" t="s">
        <v>1005</v>
      </c>
      <c r="B1302" s="104"/>
      <c r="C1302" s="104"/>
      <c r="D1302" s="104"/>
      <c r="E1302" s="104"/>
      <c r="F1302" s="104"/>
      <c r="G1302" s="104"/>
      <c r="H1302" s="104"/>
      <c r="I1302" s="104"/>
      <c r="J1302" s="104"/>
      <c r="K1302" s="104"/>
      <c r="L1302" s="104"/>
      <c r="M1302" s="104"/>
      <c r="N1302" s="104"/>
      <c r="O1302" s="104"/>
      <c r="P1302" s="104"/>
      <c r="Q1302" s="104"/>
      <c r="R1302" s="104"/>
      <c r="S1302" s="104"/>
      <c r="T1302" s="104"/>
      <c r="U1302" s="104"/>
      <c r="V1302" s="104"/>
      <c r="W1302" s="104"/>
    </row>
    <row r="1303" spans="1:23" ht="18.75">
      <c r="A1303" s="104" t="s">
        <v>989</v>
      </c>
      <c r="B1303" s="104"/>
      <c r="C1303" s="104"/>
      <c r="D1303" s="104"/>
      <c r="E1303" s="104"/>
      <c r="F1303" s="104"/>
      <c r="G1303" s="104"/>
      <c r="H1303" s="104"/>
      <c r="I1303" s="104"/>
      <c r="J1303" s="104"/>
      <c r="K1303" s="104"/>
      <c r="L1303" s="104"/>
      <c r="M1303" s="104"/>
      <c r="N1303" s="104"/>
      <c r="O1303" s="104"/>
      <c r="P1303" s="104"/>
      <c r="Q1303" s="104"/>
      <c r="R1303" s="104"/>
      <c r="S1303" s="104"/>
      <c r="T1303" s="104"/>
      <c r="U1303" s="104"/>
      <c r="V1303" s="104"/>
      <c r="W1303" s="104"/>
    </row>
    <row r="1304" spans="1:23" ht="18.75">
      <c r="A1304" s="105" t="s">
        <v>1058</v>
      </c>
      <c r="B1304" s="105"/>
      <c r="C1304" s="105"/>
      <c r="D1304" s="105"/>
      <c r="E1304" s="105"/>
      <c r="F1304" s="105"/>
      <c r="G1304" s="105"/>
      <c r="H1304" s="105"/>
      <c r="I1304" s="105"/>
      <c r="J1304" s="105"/>
      <c r="K1304" s="105"/>
      <c r="L1304" s="105"/>
      <c r="M1304" s="105"/>
      <c r="N1304" s="105"/>
      <c r="O1304" s="105"/>
      <c r="P1304" s="105"/>
      <c r="Q1304" s="105"/>
      <c r="R1304" s="105"/>
      <c r="S1304" s="105"/>
      <c r="T1304" s="105"/>
      <c r="U1304" s="105"/>
      <c r="V1304" s="105"/>
      <c r="W1304" s="105"/>
    </row>
    <row r="1305" spans="1:23" ht="18.75">
      <c r="A1305" s="50"/>
      <c r="B1305" s="50"/>
      <c r="C1305" s="50"/>
      <c r="D1305" s="50"/>
      <c r="E1305" s="50"/>
      <c r="F1305" s="50"/>
      <c r="G1305" s="50"/>
      <c r="H1305" s="50"/>
      <c r="I1305" s="50"/>
      <c r="J1305" s="50"/>
      <c r="K1305" s="50"/>
      <c r="L1305" s="50"/>
      <c r="M1305" s="50"/>
      <c r="N1305" s="50"/>
      <c r="O1305" s="50"/>
      <c r="P1305" s="50"/>
      <c r="Q1305" s="50"/>
      <c r="R1305" s="50"/>
      <c r="S1305" s="50"/>
      <c r="T1305" s="50"/>
      <c r="U1305" s="50"/>
      <c r="V1305" s="50"/>
    </row>
    <row r="1306" spans="1:23">
      <c r="A1306" s="10"/>
      <c r="B1306" s="10"/>
      <c r="C1306" s="10"/>
      <c r="D1306" s="10"/>
      <c r="E1306" s="10"/>
      <c r="F1306" s="10"/>
      <c r="G1306" s="10"/>
      <c r="H1306" s="10"/>
      <c r="I1306" s="10"/>
      <c r="J1306" s="10"/>
      <c r="K1306" s="10"/>
      <c r="L1306" s="10"/>
      <c r="M1306" s="10"/>
      <c r="N1306" s="10"/>
      <c r="O1306" s="10"/>
      <c r="P1306" s="10"/>
      <c r="Q1306" s="10"/>
      <c r="R1306" s="10"/>
      <c r="S1306" s="10"/>
      <c r="T1306" s="10"/>
    </row>
    <row r="1307" spans="1:23" ht="18.75">
      <c r="A1307" s="106" t="s">
        <v>992</v>
      </c>
      <c r="B1307" s="106"/>
      <c r="C1307" s="47"/>
      <c r="D1307" s="47"/>
      <c r="E1307" s="47"/>
      <c r="F1307" s="47"/>
      <c r="G1307" s="47"/>
      <c r="H1307" s="47"/>
      <c r="I1307" s="47"/>
      <c r="J1307" s="47"/>
      <c r="K1307" s="47"/>
      <c r="L1307" s="47"/>
      <c r="M1307" s="47"/>
      <c r="N1307" s="47"/>
      <c r="O1307" s="47"/>
      <c r="P1307" s="47"/>
      <c r="Q1307" s="47"/>
      <c r="R1307" s="47"/>
      <c r="S1307" s="47"/>
      <c r="T1307" s="47"/>
    </row>
    <row r="1308" spans="1:23" ht="18.75">
      <c r="A1308" s="106" t="s">
        <v>993</v>
      </c>
      <c r="B1308" s="106"/>
      <c r="C1308" s="42"/>
      <c r="D1308" s="42"/>
      <c r="E1308" s="42"/>
      <c r="F1308" s="42"/>
      <c r="G1308" s="42"/>
      <c r="H1308" s="42"/>
      <c r="I1308" s="42"/>
      <c r="J1308" s="42"/>
      <c r="K1308" s="42"/>
      <c r="L1308" s="42"/>
      <c r="M1308" s="42"/>
      <c r="N1308" s="42"/>
      <c r="O1308" s="42"/>
      <c r="P1308" s="42"/>
      <c r="Q1308" s="42"/>
      <c r="R1308" s="42"/>
      <c r="S1308" s="42"/>
      <c r="T1308" s="42"/>
    </row>
    <row r="1309" spans="1:23" ht="18.75">
      <c r="A1309" s="106"/>
      <c r="B1309" s="106"/>
      <c r="D1309" s="47"/>
      <c r="E1309" s="47"/>
      <c r="F1309" s="47"/>
      <c r="G1309" s="47"/>
      <c r="H1309" s="47"/>
      <c r="I1309" s="47"/>
      <c r="J1309" s="47"/>
      <c r="K1309" s="47"/>
      <c r="L1309" s="47"/>
      <c r="M1309" s="47"/>
      <c r="N1309" s="47"/>
      <c r="O1309" s="47"/>
      <c r="P1309" s="47"/>
      <c r="Q1309" s="47"/>
      <c r="R1309" s="47"/>
      <c r="S1309" s="47"/>
      <c r="T1309" s="47"/>
    </row>
    <row r="1310" spans="1:23" ht="18.75">
      <c r="A1310" s="107" t="s">
        <v>217</v>
      </c>
      <c r="B1310" s="107"/>
      <c r="C1310" s="107"/>
      <c r="D1310" s="107"/>
      <c r="E1310" s="107"/>
      <c r="F1310" s="107"/>
      <c r="G1310" s="107"/>
      <c r="H1310" s="107"/>
      <c r="I1310" s="107"/>
      <c r="J1310" s="107"/>
      <c r="K1310" s="107"/>
      <c r="L1310" s="107"/>
      <c r="M1310" s="107"/>
      <c r="N1310" s="107"/>
      <c r="O1310" s="107"/>
      <c r="P1310" s="129" t="s">
        <v>321</v>
      </c>
      <c r="Q1310" s="129"/>
      <c r="R1310" s="129"/>
      <c r="S1310" s="129"/>
      <c r="T1310" s="129"/>
      <c r="U1310" s="129"/>
      <c r="V1310" s="129"/>
    </row>
    <row r="1311" spans="1:23">
      <c r="A1311" s="28"/>
      <c r="B1311" s="28"/>
      <c r="C1311" s="28"/>
      <c r="D1311" s="28"/>
      <c r="E1311" s="28"/>
      <c r="F1311" s="28"/>
      <c r="G1311" s="28"/>
      <c r="H1311" s="28"/>
      <c r="I1311" s="28"/>
      <c r="J1311" s="28"/>
      <c r="K1311" s="28"/>
      <c r="L1311" s="28"/>
      <c r="M1311" s="28"/>
      <c r="N1311" s="28"/>
      <c r="O1311" s="28"/>
      <c r="P1311" s="28"/>
      <c r="Q1311" s="28"/>
      <c r="R1311" s="28"/>
      <c r="S1311" s="28"/>
      <c r="T1311" s="28"/>
    </row>
    <row r="1312" spans="1:23" ht="30" customHeight="1">
      <c r="A1312" s="117" t="s">
        <v>170</v>
      </c>
      <c r="B1312" s="117"/>
      <c r="C1312" s="117"/>
      <c r="D1312" s="117"/>
      <c r="E1312" s="117"/>
      <c r="F1312" s="117"/>
      <c r="G1312" s="117"/>
      <c r="H1312" s="117"/>
      <c r="I1312" s="117"/>
      <c r="J1312" s="117"/>
      <c r="K1312" s="117"/>
      <c r="L1312" s="117"/>
      <c r="M1312" s="117"/>
      <c r="N1312" s="117"/>
      <c r="O1312" s="117"/>
      <c r="P1312" s="117"/>
      <c r="Q1312" s="117"/>
      <c r="R1312" s="117"/>
      <c r="S1312" s="117"/>
      <c r="T1312" s="126" t="s">
        <v>178</v>
      </c>
      <c r="U1312" s="101" t="s">
        <v>284</v>
      </c>
      <c r="V1312" s="101" t="s">
        <v>288</v>
      </c>
      <c r="W1312" s="101" t="s">
        <v>1006</v>
      </c>
    </row>
    <row r="1313" spans="1:24" ht="66.75" customHeight="1">
      <c r="A1313" s="101" t="s">
        <v>171</v>
      </c>
      <c r="B1313" s="117" t="s">
        <v>172</v>
      </c>
      <c r="C1313" s="101" t="s">
        <v>173</v>
      </c>
      <c r="D1313" s="101" t="s">
        <v>174</v>
      </c>
      <c r="E1313" s="101"/>
      <c r="F1313" s="101" t="s">
        <v>175</v>
      </c>
      <c r="G1313" s="101"/>
      <c r="H1313" s="101" t="s">
        <v>176</v>
      </c>
      <c r="I1313" s="101"/>
      <c r="J1313" s="101" t="s">
        <v>994</v>
      </c>
      <c r="K1313" s="101"/>
      <c r="L1313" s="175" t="s">
        <v>995</v>
      </c>
      <c r="M1313" s="176"/>
      <c r="N1313" s="175" t="s">
        <v>996</v>
      </c>
      <c r="O1313" s="176"/>
      <c r="P1313" s="101" t="s">
        <v>7</v>
      </c>
      <c r="Q1313" s="101"/>
      <c r="R1313" s="101" t="s">
        <v>177</v>
      </c>
      <c r="S1313" s="101"/>
      <c r="T1313" s="127"/>
      <c r="U1313" s="101"/>
      <c r="V1313" s="101"/>
      <c r="W1313" s="101"/>
    </row>
    <row r="1314" spans="1:24" ht="16.5">
      <c r="A1314" s="101"/>
      <c r="B1314" s="117"/>
      <c r="C1314" s="101"/>
      <c r="D1314" s="49" t="s">
        <v>179</v>
      </c>
      <c r="E1314" s="51" t="s">
        <v>3</v>
      </c>
      <c r="F1314" s="49" t="s">
        <v>179</v>
      </c>
      <c r="G1314" s="51" t="s">
        <v>3</v>
      </c>
      <c r="H1314" s="49" t="s">
        <v>179</v>
      </c>
      <c r="I1314" s="51" t="s">
        <v>3</v>
      </c>
      <c r="J1314" s="49" t="s">
        <v>179</v>
      </c>
      <c r="K1314" s="51" t="s">
        <v>3</v>
      </c>
      <c r="L1314" s="49" t="s">
        <v>179</v>
      </c>
      <c r="M1314" s="51" t="s">
        <v>3</v>
      </c>
      <c r="N1314" s="49" t="s">
        <v>179</v>
      </c>
      <c r="O1314" s="51" t="s">
        <v>3</v>
      </c>
      <c r="P1314" s="49" t="s">
        <v>179</v>
      </c>
      <c r="Q1314" s="51" t="s">
        <v>3</v>
      </c>
      <c r="R1314" s="49" t="s">
        <v>179</v>
      </c>
      <c r="S1314" s="51" t="s">
        <v>3</v>
      </c>
      <c r="T1314" s="128"/>
      <c r="U1314" s="101"/>
      <c r="V1314" s="101"/>
      <c r="W1314" s="101"/>
    </row>
    <row r="1315" spans="1:24" ht="18.75">
      <c r="A1315" s="27">
        <v>1</v>
      </c>
      <c r="B1315" s="77"/>
      <c r="C1315" s="27"/>
      <c r="D1315" s="27"/>
      <c r="E1315" s="16">
        <f>IF((C1315&lt;=7),VLOOKUP(D1315,'7 лет'!$A$5:$B$78,2),IF((C1315=8),VLOOKUP(D1315,'8 лет'!$A$5:$B$78,2),IF((C1315=9),VLOOKUP(D1315,'9 лет'!$A$5:$B$78,2),IF((C1315=10),VLOOKUP(D1315,'10 лет'!$A$5:$B$78,2),IF((C1315=11),VLOOKUP(D1315,'11 лет'!$A$5:$B$78,2),IF((C1315=12),VLOOKUP(D1315,'12 лет'!$A$5:$B$78,2),IF((C1315=13),VLOOKUP(D1315,'13 лет'!$A$5:$B$78,2),IF((C1315=14),VLOOKUP(D1315,'14 лет'!$A$5:$B$78,2),IF((C1315=15),VLOOKUP(D1315,'15 лет'!$A$5:$B$78,2),IF((C1315=16),VLOOKUP(D1315,'16 лет'!$A$5:$B$78,2),IF((C1315=17),VLOOKUP(D1315,'17 лет'!$A$5:$B$78,2))))))))))))</f>
        <v>0</v>
      </c>
      <c r="F1315" s="27"/>
      <c r="G1315" s="16">
        <f>IF((C1315&lt;=7),VLOOKUP(F1315,'7 лет'!$C$5:$D$79,2),IF((C1315=8),VLOOKUP(F1315,'8 лет'!$C$5:$D$79,2),IF((C1315=9),VLOOKUP(F1315,'9 лет'!$C$5:$D$79,2),IF((C1315=10),VLOOKUP(F1315,'10 лет'!$C$5:$D$79,2),IF((C1315=11),VLOOKUP(F1315,'11 лет'!$C$5:$D$79,2),IF((C1315=12),VLOOKUP(F1315,'12 лет'!$C$5:$D$79,2),IF((C1315=13),VLOOKUP(F1315,'13 лет'!$C$5:$D$79,2),IF((C1315=14),VLOOKUP(F1315,'14 лет'!$C$5:$D$79,2),IF((C1315=15),VLOOKUP(F1315,'15 лет'!$C$5:$D$79,2),IF((C1315=16),VLOOKUP(F1315,'16 лет'!$C$5:$D$79,2),IF((C1315=17),VLOOKUP(F1315,'17 лет'!$C$5:$D$79,2))))))))))))</f>
        <v>0</v>
      </c>
      <c r="H1315" s="27"/>
      <c r="I1315" s="16">
        <f>IF((C1315&lt;=7),VLOOKUP(H1315,'7 лет'!$E$5:$F$79,2),IF((C1315=8),VLOOKUP(H1315,'8 лет'!$E$5:$F$79,2),IF((C1315=9),VLOOKUP(H1315,'9 лет'!$E$5:$F$79,2),IF((C1315=10),VLOOKUP(H1315,'10 лет'!$E$5:$F$79,2),IF((C1315=11),VLOOKUP(H1315,'11 лет'!$E$5:$F$79,2),IF((C1315=12),VLOOKUP(H1315,'12 лет'!$E$5:$F$79,2),IF((C1315=13),VLOOKUP(H1315,'13 лет'!$E$5:$F$79,2),IF((C1315=14),VLOOKUP(H1315,'14 лет'!$E$5:$F$79,2),IF((C1315=15),VLOOKUP(H1315,'15 лет'!$E$5:$F$79,2),IF((C1315=16),VLOOKUP(H1315,'16 лет'!$E$5:$F$79,2),IF((C1315=17),VLOOKUP(H1315,'17 лет'!$E$5:$F$79,2))))))))))))</f>
        <v>0</v>
      </c>
      <c r="J1315" s="27"/>
      <c r="K1315" s="16">
        <f>IF((C1315&lt;=7),VLOOKUP(J1315,'7 лет'!$G$5:$H$79,2),IF((C1315=8),VLOOKUP(J1315,'8 лет'!$G$5:$H$79,2),IF((C1315=9),VLOOKUP(J1315,'9 лет'!$G$5:$H$79,2),IF((C1315=10),VLOOKUP(J1315,'10 лет'!$G$5:$H$79,2),IF((C1315=11),VLOOKUP(J1315,'11 лет'!$G$5:$H$79,2),IF((C1315=12),VLOOKUP(J1315,'12 лет'!$G$5:$H$79,2),IF((C1315=13),VLOOKUP(J1315,'13 лет'!$G$5:$H$79,2),IF((C1315=14),VLOOKUP(J1315,'14 лет'!$G$5:$H$79,2),IF(C1315&gt;=15,"0")))))))))</f>
        <v>0</v>
      </c>
      <c r="L1315" s="27"/>
      <c r="M1315" s="16" t="str">
        <f>IF((C1315=12),VLOOKUP(L1315,'12 лет'!$I$5:$J$81,2),IF((C1315=13),VLOOKUP(L1315,'13 лет'!$I$5:$J$81,2),IF((C1315=14),VLOOKUP(L1315,'14 лет'!$I$5:$J$80,2),IF((C1315=15),VLOOKUP(L1315,'15 лет'!$G$5:$H$82,2),IF((C1315=16),VLOOKUP(L1315,'16 лет'!$G$5:$H$81,2),IF((C1315=17),VLOOKUP(L1315,'17 лет'!$G$5:$H$81,2),IF(C1315&lt;12,"0")))))))</f>
        <v>0</v>
      </c>
      <c r="N1315" s="27"/>
      <c r="O1315" s="16" t="str">
        <f>IF((C1315=15),VLOOKUP(N1315,'15 лет'!$I$5:$J$100,2),IF((C1315=16),VLOOKUP(N1315,'16 лет'!$I$5:$J$94,2),IF((C1315=17),VLOOKUP(N1315,'17 лет'!$I$5:$J$97,2),IF(C1315&lt;15,"0"))))</f>
        <v>0</v>
      </c>
      <c r="P1315" s="11"/>
      <c r="Q1315" s="16">
        <f>IF((C1315&lt;=7),VLOOKUP(P1315,'7 лет'!$I$5:$J$79,2),IF((C1315=8),VLOOKUP(P1315,'8 лет'!$I$5:$J$79,2),IF((C1315=9),VLOOKUP(P1315,'9 лет'!$I$5:$J$79,2),IF((C1315=10),VLOOKUP(P1315,'10 лет'!$I$5:$J$79,2),IF((C1315=11),VLOOKUP(P1315,'11 лет'!$I$5:$J$79,2),IF((C1315=12),VLOOKUP(P1315,'12 лет'!$K$5:$L$79,2),IF((C1315=13),VLOOKUP(P1315,'13 лет'!$K$5:$L$79,2),IF((C1315=14),VLOOKUP(P1315,'14 лет'!$K$5:$L$79,2),IF((C1315=15),VLOOKUP(P1315,'15 лет'!$K$5:$L$79,2),IF((C1315=16),VLOOKUP(P1315,'16 лет'!$K$5:$L$79,2),IF((C1315=17),VLOOKUP(P1315,'17 лет'!$K$5:$L$79,2),)))))))))))</f>
        <v>50</v>
      </c>
      <c r="R1315" s="27"/>
      <c r="S1315" s="16">
        <f>IF((C1315&lt;=7),VLOOKUP(R1315,'7 лет'!$K$5:$L$79,2),IF((C1315=8),VLOOKUP(R1315,'8 лет'!$K$5:$L$79,2),IF((C1315=9),VLOOKUP(R1315,'9 лет'!$K$5:$L$79,2),IF((C1315=10),VLOOKUP(R1315,'10 лет'!$K$5:$L$79,2),IF((C1315=11),VLOOKUP(R1315,'11 лет'!$K$5:$L$79,2),IF((C1315=12),VLOOKUP(R1315,'12 лет'!$M$5:$N$79,2),IF((C1315=13),VLOOKUP(R1315,'13 лет'!$M$5:$N$79,2),IF((C1315=14),VLOOKUP(R1315,'14 лет'!$M$5:$N$79,2),IF((C1315=15),VLOOKUP(R1315,'15 лет'!$M$5:$N$79,2),IF((C1315=16),VLOOKUP(R1315,'16 лет'!$M$5:$N$79,2),IF((C1315=17),VLOOKUP(R1315,'17 лет'!$M$5:$N$79,2))))))))))))</f>
        <v>0</v>
      </c>
      <c r="T1315" s="32">
        <f>SUM(E1315+G1315+I1315+K1315+M1315+O1315+Q1315+S1315)</f>
        <v>50</v>
      </c>
      <c r="U1315" s="4">
        <f>'Личное первенство юноши'!U121</f>
        <v>28</v>
      </c>
      <c r="V1315" s="108">
        <f ca="1">'Командный зачет'!G46</f>
        <v>10</v>
      </c>
      <c r="W1315" s="98">
        <f ca="1">SUM(V1315*2)</f>
        <v>20</v>
      </c>
      <c r="X1315" t="str">
        <f>P1310</f>
        <v>Субъект РФ 37</v>
      </c>
    </row>
    <row r="1316" spans="1:24" ht="18.75">
      <c r="A1316" s="27">
        <v>2</v>
      </c>
      <c r="B1316" s="77"/>
      <c r="C1316" s="27"/>
      <c r="D1316" s="27"/>
      <c r="E1316" s="16">
        <f>IF((C1316&lt;=7),VLOOKUP(D1316,'7 лет'!$A$5:$B$78,2),IF((C1316=8),VLOOKUP(D1316,'8 лет'!$A$5:$B$78,2),IF((C1316=9),VLOOKUP(D1316,'9 лет'!$A$5:$B$78,2),IF((C1316=10),VLOOKUP(D1316,'10 лет'!$A$5:$B$78,2),IF((C1316=11),VLOOKUP(D1316,'11 лет'!$A$5:$B$78,2),IF((C1316=12),VLOOKUP(D1316,'12 лет'!$A$5:$B$78,2),IF((C1316=13),VLOOKUP(D1316,'13 лет'!$A$5:$B$78,2),IF((C1316=14),VLOOKUP(D1316,'14 лет'!$A$5:$B$78,2),IF((C1316=15),VLOOKUP(D1316,'15 лет'!$A$5:$B$78,2),IF((C1316=16),VLOOKUP(D1316,'16 лет'!$A$5:$B$78,2),IF((C1316=17),VLOOKUP(D1316,'17 лет'!$A$5:$B$78,2))))))))))))</f>
        <v>0</v>
      </c>
      <c r="F1316" s="27"/>
      <c r="G1316" s="16">
        <f>IF((C1316&lt;=7),VLOOKUP(F1316,'7 лет'!$C$5:$D$79,2),IF((C1316=8),VLOOKUP(F1316,'8 лет'!$C$5:$D$79,2),IF((C1316=9),VLOOKUP(F1316,'9 лет'!$C$5:$D$79,2),IF((C1316=10),VLOOKUP(F1316,'10 лет'!$C$5:$D$79,2),IF((C1316=11),VLOOKUP(F1316,'11 лет'!$C$5:$D$79,2),IF((C1316=12),VLOOKUP(F1316,'12 лет'!$C$5:$D$79,2),IF((C1316=13),VLOOKUP(F1316,'13 лет'!$C$5:$D$79,2),IF((C1316=14),VLOOKUP(F1316,'14 лет'!$C$5:$D$79,2),IF((C1316=15),VLOOKUP(F1316,'15 лет'!$C$5:$D$79,2),IF((C1316=16),VLOOKUP(F1316,'16 лет'!$C$5:$D$79,2),IF((C1316=17),VLOOKUP(F1316,'17 лет'!$C$5:$D$79,2))))))))))))</f>
        <v>0</v>
      </c>
      <c r="H1316" s="27"/>
      <c r="I1316" s="16">
        <f>IF((C1316&lt;=7),VLOOKUP(H1316,'7 лет'!$E$5:$F$79,2),IF((C1316=8),VLOOKUP(H1316,'8 лет'!$E$5:$F$79,2),IF((C1316=9),VLOOKUP(H1316,'9 лет'!$E$5:$F$79,2),IF((C1316=10),VLOOKUP(H1316,'10 лет'!$E$5:$F$79,2),IF((C1316=11),VLOOKUP(H1316,'11 лет'!$E$5:$F$79,2),IF((C1316=12),VLOOKUP(H1316,'12 лет'!$E$5:$F$79,2),IF((C1316=13),VLOOKUP(H1316,'13 лет'!$E$5:$F$79,2),IF((C1316=14),VLOOKUP(H1316,'14 лет'!$E$5:$F$79,2),IF((C1316=15),VLOOKUP(H1316,'15 лет'!$E$5:$F$79,2),IF((C1316=16),VLOOKUP(H1316,'16 лет'!$E$5:$F$79,2),IF((C1316=17),VLOOKUP(H1316,'17 лет'!$E$5:$F$79,2))))))))))))</f>
        <v>0</v>
      </c>
      <c r="J1316" s="27"/>
      <c r="K1316" s="16">
        <f>IF((C1316&lt;=7),VLOOKUP(J1316,'7 лет'!$G$5:$H$79,2),IF((C1316=8),VLOOKUP(J1316,'8 лет'!$G$5:$H$79,2),IF((C1316=9),VLOOKUP(J1316,'9 лет'!$G$5:$H$79,2),IF((C1316=10),VLOOKUP(J1316,'10 лет'!$G$5:$H$79,2),IF((C1316=11),VLOOKUP(J1316,'11 лет'!$G$5:$H$79,2),IF((C1316=12),VLOOKUP(J1316,'12 лет'!$G$5:$H$79,2),IF((C1316=13),VLOOKUP(J1316,'13 лет'!$G$5:$H$79,2),IF((C1316=14),VLOOKUP(J1316,'14 лет'!$G$5:$H$79,2),IF(C1316&gt;=15,"0")))))))))</f>
        <v>0</v>
      </c>
      <c r="L1316" s="27"/>
      <c r="M1316" s="16" t="str">
        <f>IF((C1316=12),VLOOKUP(L1316,'12 лет'!$I$5:$J$81,2),IF((C1316=13),VLOOKUP(L1316,'13 лет'!$I$5:$J$81,2),IF((C1316=14),VLOOKUP(L1316,'14 лет'!$I$5:$J$80,2),IF((C1316=15),VLOOKUP(L1316,'15 лет'!$G$5:$H$82,2),IF((C1316=16),VLOOKUP(L1316,'16 лет'!$G$5:$H$81,2),IF((C1316=17),VLOOKUP(L1316,'17 лет'!$G$5:$H$81,2),IF(C1316&lt;12,"0")))))))</f>
        <v>0</v>
      </c>
      <c r="N1316" s="27"/>
      <c r="O1316" s="16" t="str">
        <f>IF((C1316=15),VLOOKUP(N1316,'15 лет'!$I$5:$J$100,2),IF((C1316=16),VLOOKUP(N1316,'16 лет'!$I$5:$J$94,2),IF((C1316=17),VLOOKUP(N1316,'17 лет'!$I$5:$J$97,2),IF(C1316&lt;15,"0"))))</f>
        <v>0</v>
      </c>
      <c r="P1316" s="11"/>
      <c r="Q1316" s="16">
        <f>IF((C1316&lt;=7),VLOOKUP(P1316,'7 лет'!$I$5:$J$79,2),IF((C1316=8),VLOOKUP(P1316,'8 лет'!$I$5:$J$79,2),IF((C1316=9),VLOOKUP(P1316,'9 лет'!$I$5:$J$79,2),IF((C1316=10),VLOOKUP(P1316,'10 лет'!$I$5:$J$79,2),IF((C1316=11),VLOOKUP(P1316,'11 лет'!$I$5:$J$79,2),IF((C1316=12),VLOOKUP(P1316,'12 лет'!$K$5:$L$79,2),IF((C1316=13),VLOOKUP(P1316,'13 лет'!$K$5:$L$79,2),IF((C1316=14),VLOOKUP(P1316,'14 лет'!$K$5:$L$79,2),IF((C1316=15),VLOOKUP(P1316,'15 лет'!$K$5:$L$79,2),IF((C1316=16),VLOOKUP(P1316,'16 лет'!$K$5:$L$79,2),IF((C1316=17),VLOOKUP(P1316,'17 лет'!$K$5:$L$79,2),)))))))))))</f>
        <v>50</v>
      </c>
      <c r="R1316" s="27"/>
      <c r="S1316" s="16">
        <f>IF((C1316&lt;=7),VLOOKUP(R1316,'7 лет'!$K$5:$L$79,2),IF((C1316=8),VLOOKUP(R1316,'8 лет'!$K$5:$L$79,2),IF((C1316=9),VLOOKUP(R1316,'9 лет'!$K$5:$L$79,2),IF((C1316=10),VLOOKUP(R1316,'10 лет'!$K$5:$L$79,2),IF((C1316=11),VLOOKUP(R1316,'11 лет'!$K$5:$L$79,2),IF((C1316=12),VLOOKUP(R1316,'12 лет'!$M$5:$N$79,2),IF((C1316=13),VLOOKUP(R1316,'13 лет'!$M$5:$N$79,2),IF((C1316=14),VLOOKUP(R1316,'14 лет'!$M$5:$N$79,2),IF((C1316=15),VLOOKUP(R1316,'15 лет'!$M$5:$N$79,2),IF((C1316=16),VLOOKUP(R1316,'16 лет'!$M$5:$N$79,2),IF((C1316=17),VLOOKUP(R1316,'17 лет'!$M$5:$N$79,2))))))))))))</f>
        <v>0</v>
      </c>
      <c r="T1316" s="32">
        <f>SUM(E1316+G1316+I1316+K1316+M1316+O1316+Q1316+S1316)</f>
        <v>50</v>
      </c>
      <c r="U1316" s="4">
        <f>'Личное первенство юноши'!U122</f>
        <v>28</v>
      </c>
      <c r="V1316" s="109"/>
      <c r="W1316" s="99"/>
      <c r="X1316" t="str">
        <f>P1310</f>
        <v>Субъект РФ 37</v>
      </c>
    </row>
    <row r="1317" spans="1:24" ht="18.75">
      <c r="A1317" s="27">
        <v>3</v>
      </c>
      <c r="B1317" s="77"/>
      <c r="C1317" s="27"/>
      <c r="D1317" s="27"/>
      <c r="E1317" s="16">
        <f>IF((C1317&lt;=7),VLOOKUP(D1317,'7 лет'!$A$5:$B$78,2),IF((C1317=8),VLOOKUP(D1317,'8 лет'!$A$5:$B$78,2),IF((C1317=9),VLOOKUP(D1317,'9 лет'!$A$5:$B$78,2),IF((C1317=10),VLOOKUP(D1317,'10 лет'!$A$5:$B$78,2),IF((C1317=11),VLOOKUP(D1317,'11 лет'!$A$5:$B$78,2),IF((C1317=12),VLOOKUP(D1317,'12 лет'!$A$5:$B$78,2),IF((C1317=13),VLOOKUP(D1317,'13 лет'!$A$5:$B$78,2),IF((C1317=14),VLOOKUP(D1317,'14 лет'!$A$5:$B$78,2),IF((C1317=15),VLOOKUP(D1317,'15 лет'!$A$5:$B$78,2),IF((C1317=16),VLOOKUP(D1317,'16 лет'!$A$5:$B$78,2),IF((C1317=17),VLOOKUP(D1317,'17 лет'!$A$5:$B$78,2))))))))))))</f>
        <v>0</v>
      </c>
      <c r="F1317" s="27"/>
      <c r="G1317" s="16">
        <f>IF((C1317&lt;=7),VLOOKUP(F1317,'7 лет'!$C$5:$D$79,2),IF((C1317=8),VLOOKUP(F1317,'8 лет'!$C$5:$D$79,2),IF((C1317=9),VLOOKUP(F1317,'9 лет'!$C$5:$D$79,2),IF((C1317=10),VLOOKUP(F1317,'10 лет'!$C$5:$D$79,2),IF((C1317=11),VLOOKUP(F1317,'11 лет'!$C$5:$D$79,2),IF((C1317=12),VLOOKUP(F1317,'12 лет'!$C$5:$D$79,2),IF((C1317=13),VLOOKUP(F1317,'13 лет'!$C$5:$D$79,2),IF((C1317=14),VLOOKUP(F1317,'14 лет'!$C$5:$D$79,2),IF((C1317=15),VLOOKUP(F1317,'15 лет'!$C$5:$D$79,2),IF((C1317=16),VLOOKUP(F1317,'16 лет'!$C$5:$D$79,2),IF((C1317=17),VLOOKUP(F1317,'17 лет'!$C$5:$D$79,2))))))))))))</f>
        <v>0</v>
      </c>
      <c r="H1317" s="27"/>
      <c r="I1317" s="16">
        <f>IF((C1317&lt;=7),VLOOKUP(H1317,'7 лет'!$E$5:$F$79,2),IF((C1317=8),VLOOKUP(H1317,'8 лет'!$E$5:$F$79,2),IF((C1317=9),VLOOKUP(H1317,'9 лет'!$E$5:$F$79,2),IF((C1317=10),VLOOKUP(H1317,'10 лет'!$E$5:$F$79,2),IF((C1317=11),VLOOKUP(H1317,'11 лет'!$E$5:$F$79,2),IF((C1317=12),VLOOKUP(H1317,'12 лет'!$E$5:$F$79,2),IF((C1317=13),VLOOKUP(H1317,'13 лет'!$E$5:$F$79,2),IF((C1317=14),VLOOKUP(H1317,'14 лет'!$E$5:$F$79,2),IF((C1317=15),VLOOKUP(H1317,'15 лет'!$E$5:$F$79,2),IF((C1317=16),VLOOKUP(H1317,'16 лет'!$E$5:$F$79,2),IF((C1317=17),VLOOKUP(H1317,'17 лет'!$E$5:$F$79,2))))))))))))</f>
        <v>0</v>
      </c>
      <c r="J1317" s="27"/>
      <c r="K1317" s="16">
        <f>IF((C1317&lt;=7),VLOOKUP(J1317,'7 лет'!$G$5:$H$79,2),IF((C1317=8),VLOOKUP(J1317,'8 лет'!$G$5:$H$79,2),IF((C1317=9),VLOOKUP(J1317,'9 лет'!$G$5:$H$79,2),IF((C1317=10),VLOOKUP(J1317,'10 лет'!$G$5:$H$79,2),IF((C1317=11),VLOOKUP(J1317,'11 лет'!$G$5:$H$79,2),IF((C1317=12),VLOOKUP(J1317,'12 лет'!$G$5:$H$79,2),IF((C1317=13),VLOOKUP(J1317,'13 лет'!$G$5:$H$79,2),IF((C1317=14),VLOOKUP(J1317,'14 лет'!$G$5:$H$79,2),IF(C1317&gt;=15,"0")))))))))</f>
        <v>0</v>
      </c>
      <c r="L1317" s="27"/>
      <c r="M1317" s="16" t="str">
        <f>IF((C1317=12),VLOOKUP(L1317,'12 лет'!$I$5:$J$81,2),IF((C1317=13),VLOOKUP(L1317,'13 лет'!$I$5:$J$81,2),IF((C1317=14),VLOOKUP(L1317,'14 лет'!$I$5:$J$80,2),IF((C1317=15),VLOOKUP(L1317,'15 лет'!$G$5:$H$82,2),IF((C1317=16),VLOOKUP(L1317,'16 лет'!$G$5:$H$81,2),IF((C1317=17),VLOOKUP(L1317,'17 лет'!$G$5:$H$81,2),IF(C1317&lt;12,"0")))))))</f>
        <v>0</v>
      </c>
      <c r="N1317" s="27"/>
      <c r="O1317" s="16" t="str">
        <f>IF((C1317=15),VLOOKUP(N1317,'15 лет'!$I$5:$J$100,2),IF((C1317=16),VLOOKUP(N1317,'16 лет'!$I$5:$J$94,2),IF((C1317=17),VLOOKUP(N1317,'17 лет'!$I$5:$J$97,2),IF(C1317&lt;15,"0"))))</f>
        <v>0</v>
      </c>
      <c r="P1317" s="11"/>
      <c r="Q1317" s="16">
        <f>IF((C1317&lt;=7),VLOOKUP(P1317,'7 лет'!$I$5:$J$79,2),IF((C1317=8),VLOOKUP(P1317,'8 лет'!$I$5:$J$79,2),IF((C1317=9),VLOOKUP(P1317,'9 лет'!$I$5:$J$79,2),IF((C1317=10),VLOOKUP(P1317,'10 лет'!$I$5:$J$79,2),IF((C1317=11),VLOOKUP(P1317,'11 лет'!$I$5:$J$79,2),IF((C1317=12),VLOOKUP(P1317,'12 лет'!$K$5:$L$79,2),IF((C1317=13),VLOOKUP(P1317,'13 лет'!$K$5:$L$79,2),IF((C1317=14),VLOOKUP(P1317,'14 лет'!$K$5:$L$79,2),IF((C1317=15),VLOOKUP(P1317,'15 лет'!$K$5:$L$79,2),IF((C1317=16),VLOOKUP(P1317,'16 лет'!$K$5:$L$79,2),IF((C1317=17),VLOOKUP(P1317,'17 лет'!$K$5:$L$79,2),)))))))))))</f>
        <v>50</v>
      </c>
      <c r="R1317" s="27"/>
      <c r="S1317" s="16">
        <f>IF((C1317&lt;=7),VLOOKUP(R1317,'7 лет'!$K$5:$L$79,2),IF((C1317=8),VLOOKUP(R1317,'8 лет'!$K$5:$L$79,2),IF((C1317=9),VLOOKUP(R1317,'9 лет'!$K$5:$L$79,2),IF((C1317=10),VLOOKUP(R1317,'10 лет'!$K$5:$L$79,2),IF((C1317=11),VLOOKUP(R1317,'11 лет'!$K$5:$L$79,2),IF((C1317=12),VLOOKUP(R1317,'12 лет'!$M$5:$N$79,2),IF((C1317=13),VLOOKUP(R1317,'13 лет'!$M$5:$N$79,2),IF((C1317=14),VLOOKUP(R1317,'14 лет'!$M$5:$N$79,2),IF((C1317=15),VLOOKUP(R1317,'15 лет'!$M$5:$N$79,2),IF((C1317=16),VLOOKUP(R1317,'16 лет'!$M$5:$N$79,2),IF((C1317=17),VLOOKUP(R1317,'17 лет'!$M$5:$N$79,2))))))))))))</f>
        <v>0</v>
      </c>
      <c r="T1317" s="32">
        <f>SUM(E1317+G1317+I1317+K1317+M1317+O1317+Q1317+S1317)</f>
        <v>50</v>
      </c>
      <c r="U1317" s="4">
        <f>'Личное первенство юноши'!U123</f>
        <v>28</v>
      </c>
      <c r="V1317" s="109"/>
      <c r="W1317" s="99"/>
      <c r="X1317" t="str">
        <f>P1310</f>
        <v>Субъект РФ 37</v>
      </c>
    </row>
    <row r="1318" spans="1:24" ht="18.75">
      <c r="A1318" s="111"/>
      <c r="B1318" s="112"/>
      <c r="C1318" s="112"/>
      <c r="D1318" s="112"/>
      <c r="E1318" s="112"/>
      <c r="F1318" s="112"/>
      <c r="G1318" s="112"/>
      <c r="H1318" s="112"/>
      <c r="I1318" s="112"/>
      <c r="J1318" s="112"/>
      <c r="K1318" s="112"/>
      <c r="L1318" s="112"/>
      <c r="M1318" s="112"/>
      <c r="N1318" s="112"/>
      <c r="O1318" s="112"/>
      <c r="P1318" s="115" t="s">
        <v>285</v>
      </c>
      <c r="Q1318" s="115"/>
      <c r="R1318" s="115"/>
      <c r="S1318" s="116"/>
      <c r="T1318" s="113">
        <f ca="1">SUMPRODUCT(LARGE($T$1315:$T$1317,ROW(INDIRECT("T1:T"&amp;Z17))))</f>
        <v>100</v>
      </c>
      <c r="U1318" s="114"/>
      <c r="V1318" s="109"/>
      <c r="W1318" s="99"/>
    </row>
    <row r="1319" spans="1:24" ht="24.75" customHeight="1">
      <c r="A1319" s="123" t="s">
        <v>180</v>
      </c>
      <c r="B1319" s="124"/>
      <c r="C1319" s="124"/>
      <c r="D1319" s="124"/>
      <c r="E1319" s="124"/>
      <c r="F1319" s="124"/>
      <c r="G1319" s="124"/>
      <c r="H1319" s="124"/>
      <c r="I1319" s="124"/>
      <c r="J1319" s="124"/>
      <c r="K1319" s="124"/>
      <c r="L1319" s="124"/>
      <c r="M1319" s="124"/>
      <c r="N1319" s="124"/>
      <c r="O1319" s="124"/>
      <c r="P1319" s="124"/>
      <c r="Q1319" s="124"/>
      <c r="R1319" s="124"/>
      <c r="S1319" s="124"/>
      <c r="T1319" s="124"/>
      <c r="U1319" s="125"/>
      <c r="V1319" s="109"/>
      <c r="W1319" s="99"/>
    </row>
    <row r="1320" spans="1:24" ht="18.75">
      <c r="A1320" s="27">
        <v>1</v>
      </c>
      <c r="B1320" s="78"/>
      <c r="C1320" s="27"/>
      <c r="D1320" s="27"/>
      <c r="E1320" s="16">
        <f>IF((C1320&lt;=7),VLOOKUP(D1320,'7 лет'!$M$5:$N$78,2),IF((C1320=8),VLOOKUP(D1320,'8 лет'!$M$5:$N$78,2),IF((C1320=9),VLOOKUP(D1320,'9 лет'!$M$5:$N$78,2),IF((C1320=10),VLOOKUP(D1320,'10 лет'!$M$5:$N$78,2),IF((C1320=11),VLOOKUP(D1320,'11 лет'!$M$5:$N$78,2),IF((C1320=12),VLOOKUP(D1320,'12 лет'!$O$5:$P$78,2),IF((C1320=13),VLOOKUP(D1320,'13 лет'!$O$5:$P$78,2),IF((C1320=14),VLOOKUP(D1320,'14 лет'!$O$5:$P$78,2),IF((C1320=15),VLOOKUP(D1320,'15 лет'!$O$5:$P$78,2),IF((C1320=16),VLOOKUP(D1320,'16 лет'!$O$5:$P$78,2),IF((C1320=17),VLOOKUP(D1320,'17 лет'!$O$5:$P$78,2))))))))))))</f>
        <v>0</v>
      </c>
      <c r="F1320" s="27"/>
      <c r="G1320" s="16">
        <f>IF((C1320&lt;=7),VLOOKUP(F1320,'7 лет'!$O$5:$P$79,2),IF((C1320=8),VLOOKUP(F1320,'8 лет'!$O$5:$P$79,2),IF((C1320=9),VLOOKUP(F1320,'9 лет'!$O$5:$P$79,2),IF((C1320=10),VLOOKUP(F1320,'10 лет'!$O$5:$P$79,2),IF((C1320=11),VLOOKUP(F1320,'11 лет'!$O$5:$P$79,2),IF((C1320=12),VLOOKUP(F1320,'12 лет'!$Q$5:$R$79,2),IF((C1320=13),VLOOKUP(F1320,'13 лет'!$Q$5:$R$79,2),IF((C1320=14),VLOOKUP(F1320,'14 лет'!$Q$5:$R$79,2),IF((C1320=15),VLOOKUP(F1320,'15 лет'!$Q$5:$R$79,2),IF((C1320=16),VLOOKUP(F1320,'16 лет'!$Q$5:$R$79,2),IF((C1320=17),VLOOKUP(F1320,'17 лет'!$Q$5:$R$79,2))))))))))))</f>
        <v>0</v>
      </c>
      <c r="H1320" s="27"/>
      <c r="I1320" s="16">
        <f>IF((C1320&lt;=7),VLOOKUP(H1320,'7 лет'!$Q$5:$R$79,2),IF((C1320=8),VLOOKUP(H1320,'8 лет'!$Q$5:$R$79,2),IF((C1320=9),VLOOKUP(H1320,'9 лет'!$Q$5:$R$79,2),IF((C1320=10),VLOOKUP(H1320,'10 лет'!$Q$5:$R$79,2),IF((C1320=11),VLOOKUP(H1320,'11 лет'!$Q$5:$R$79,2),IF((C1320=12),VLOOKUP(H1320,'12 лет'!$S$5:$T$79,2),IF((C1320=13),VLOOKUP(H1320,'13 лет'!$S$5:$T$79,2),IF((C1320=14),VLOOKUP(H1320,'14 лет'!$S$5:$T$79,2),IF((C1320=15),VLOOKUP(H1320,'15 лет'!$S$5:$T$79,2),IF((C1320=16),VLOOKUP(H1320,'16 лет'!$S$5:$T$79,2),IF((C1320=17),VLOOKUP(H1320,'17 лет'!$S$5:$T$79,2))))))))))))</f>
        <v>0</v>
      </c>
      <c r="J1320" s="27"/>
      <c r="K1320" s="16">
        <f>IF((C1320&lt;=7),VLOOKUP(J1320,'7 лет'!$S$5:$T$79,2),IF((C1320=8),VLOOKUP(J1320,'8 лет'!$S$5:$T$79,2),IF((C1320=9),VLOOKUP(J1320,'9 лет'!$S$5:$T$79,2),IF((C1320=10),VLOOKUP(J1320,'10 лет'!$S$5:$T$79,2),IF((C1320=11),VLOOKUP(J1320,'11 лет'!$S$5:$T$79,2),IF((C1320=12),VLOOKUP(J1320,'12 лет'!$U$5:$V$79,2),IF((C1320=13),VLOOKUP(J1320,'13 лет'!$U$5:$V$79,2),IF((C1320=14),VLOOKUP(J1320,'14 лет'!$U$5:$V$79,2),IF(C1320&gt;=15,"0")))))))))</f>
        <v>0</v>
      </c>
      <c r="L1320" s="27"/>
      <c r="M1320" s="16" t="str">
        <f>IF((C1320=12),VLOOKUP(L1320,'12 лет'!$W$5:$X$85,2),IF((C1320=13),VLOOKUP(L1320,'13 лет'!$W$5:$X$84,2),IF((C1320=14),VLOOKUP(L1320,'14 лет'!$W$5:$X$82,2),IF((C1320=15),VLOOKUP(L1320,'15 лет'!$U$5:$V$82,2),IF((C1320=16),VLOOKUP(L1320,'16 лет'!$U$5:$V$78,2),IF((C1320=17),VLOOKUP(L1320,'17 лет'!$U$5:$V$78,2),IF(C1320&lt;12,"0")))))))</f>
        <v>0</v>
      </c>
      <c r="N1320" s="27"/>
      <c r="O1320" s="16" t="str">
        <f>IF((C1320=15),VLOOKUP(N1320,'15 лет'!$W$5:$X$115,2),IF((C1320=16),VLOOKUP(N1320,'16 лет'!$W$5:$X$113,2),IF((C1320=17),VLOOKUP(N1320,'17 лет'!$W$5:$X$113,2),IF(C1320&lt;15,"0"))))</f>
        <v>0</v>
      </c>
      <c r="P1320" s="11"/>
      <c r="Q1320" s="16">
        <f>IF((C1320&lt;=7),VLOOKUP(P1320,'7 лет'!$U$5:$V$79,2),IF((C1320=8),VLOOKUP(P1320,'8 лет'!$U$5:$V$79,2),IF((C1320=9),VLOOKUP(P1320,'9 лет'!$U$5:$V$79,2),IF((C1320=10),VLOOKUP(P1320,'10 лет'!$U$5:$V$79,2),IF((C1320=11),VLOOKUP(P1320,'11 лет'!$U$5:$V$79,2),IF((C1320=12),VLOOKUP(P1320,'12 лет'!$Y$5:$Z$79,2),IF((C1320=13),VLOOKUP(P1320,'13 лет'!$Y$5:$Z$79,2),IF((C1320=14),VLOOKUP(P1320,'14 лет'!$Y$5:$Z$79,2),IF((C1320=15),VLOOKUP(P1320,'15 лет'!$Y$5:$Z$79,2),IF((C1320=16),VLOOKUP(P1320,'16 лет'!$Y$5:$Z$79,2),IF((C1320=17),VLOOKUP(P1320,'17 лет'!$Y$5:$Z$79,2))))))))))))</f>
        <v>35</v>
      </c>
      <c r="R1320" s="27"/>
      <c r="S1320" s="16">
        <f>IF((C1320&lt;=7),VLOOKUP(R1320,'7 лет'!$W$5:$X$79,2),IF((C1320=8),VLOOKUP(R1320,'8 лет'!$W$5:$X$79,2),IF((C1320=9),VLOOKUP(R1320,'9 лет'!$W$5:$X$79,2),IF((C1320=10),VLOOKUP(R1320,'10 лет'!$W$5:$X$79,2),IF((C1320=11),VLOOKUP(R1320,'11 лет'!$W$5:$X$79,2),IF((C1320=12),VLOOKUP(R1320,'12 лет'!$AA$5:$AB$79,2),IF((C1320=13),VLOOKUP(R1320,'13 лет'!$AA$5:$AB$79,2),IF((C1320=14),VLOOKUP(R1320,'14 лет'!$AA$5:$AB$79,2),IF((C1320=15),VLOOKUP(R1320,'15 лет'!$AA$5:$AB$79,2),IF((C1320=16),VLOOKUP(R1320,'16 лет'!$AA$5:$AB$79,2),IF((C1320=17),VLOOKUP(R1320,'17 лет'!$AA$5:$AB$79,2))))))))))))</f>
        <v>0</v>
      </c>
      <c r="T1320" s="33">
        <f>SUM(E1320+G1320+I1320+K1320+M1320+O1320+Q1320+S1320)</f>
        <v>35</v>
      </c>
      <c r="U1320" s="4">
        <f>'Личное первенство девушки'!U121</f>
        <v>28</v>
      </c>
      <c r="V1320" s="109"/>
      <c r="W1320" s="99"/>
      <c r="X1320" t="str">
        <f>P1310</f>
        <v>Субъект РФ 37</v>
      </c>
    </row>
    <row r="1321" spans="1:24" ht="18.75">
      <c r="A1321" s="27">
        <v>2</v>
      </c>
      <c r="B1321" s="78"/>
      <c r="C1321" s="27"/>
      <c r="D1321" s="27"/>
      <c r="E1321" s="16">
        <f>IF((C1321&lt;=7),VLOOKUP(D1321,'7 лет'!$M$5:$N$78,2),IF((C1321=8),VLOOKUP(D1321,'8 лет'!$M$5:$N$78,2),IF((C1321=9),VLOOKUP(D1321,'9 лет'!$M$5:$N$78,2),IF((C1321=10),VLOOKUP(D1321,'10 лет'!$M$5:$N$78,2),IF((C1321=11),VLOOKUP(D1321,'11 лет'!$M$5:$N$78,2),IF((C1321=12),VLOOKUP(D1321,'12 лет'!$O$5:$P$78,2),IF((C1321=13),VLOOKUP(D1321,'13 лет'!$O$5:$P$78,2),IF((C1321=14),VLOOKUP(D1321,'14 лет'!$O$5:$P$78,2),IF((C1321=15),VLOOKUP(D1321,'15 лет'!$O$5:$P$78,2),IF((C1321=16),VLOOKUP(D1321,'16 лет'!$O$5:$P$78,2),IF((C1321=17),VLOOKUP(D1321,'17 лет'!$O$5:$P$78,2))))))))))))</f>
        <v>0</v>
      </c>
      <c r="F1321" s="27"/>
      <c r="G1321" s="16">
        <f>IF((C1321&lt;=7),VLOOKUP(F1321,'7 лет'!$O$5:$P$79,2),IF((C1321=8),VLOOKUP(F1321,'8 лет'!$O$5:$P$79,2),IF((C1321=9),VLOOKUP(F1321,'9 лет'!$O$5:$P$79,2),IF((C1321=10),VLOOKUP(F1321,'10 лет'!$O$5:$P$79,2),IF((C1321=11),VLOOKUP(F1321,'11 лет'!$O$5:$P$79,2),IF((C1321=12),VLOOKUP(F1321,'12 лет'!$Q$5:$R$79,2),IF((C1321=13),VLOOKUP(F1321,'13 лет'!$Q$5:$R$79,2),IF((C1321=14),VLOOKUP(F1321,'14 лет'!$Q$5:$R$79,2),IF((C1321=15),VLOOKUP(F1321,'15 лет'!$Q$5:$R$79,2),IF((C1321=16),VLOOKUP(F1321,'16 лет'!$Q$5:$R$79,2),IF((C1321=17),VLOOKUP(F1321,'17 лет'!$Q$5:$R$79,2))))))))))))</f>
        <v>0</v>
      </c>
      <c r="H1321" s="27"/>
      <c r="I1321" s="16">
        <f>IF((C1321&lt;=7),VLOOKUP(H1321,'7 лет'!$Q$5:$R$79,2),IF((C1321=8),VLOOKUP(H1321,'8 лет'!$Q$5:$R$79,2),IF((C1321=9),VLOOKUP(H1321,'9 лет'!$Q$5:$R$79,2),IF((C1321=10),VLOOKUP(H1321,'10 лет'!$Q$5:$R$79,2),IF((C1321=11),VLOOKUP(H1321,'11 лет'!$Q$5:$R$79,2),IF((C1321=12),VLOOKUP(H1321,'12 лет'!$S$5:$T$79,2),IF((C1321=13),VLOOKUP(H1321,'13 лет'!$S$5:$T$79,2),IF((C1321=14),VLOOKUP(H1321,'14 лет'!$S$5:$T$79,2),IF((C1321=15),VLOOKUP(H1321,'15 лет'!$S$5:$T$79,2),IF((C1321=16),VLOOKUP(H1321,'16 лет'!$S$5:$T$79,2),IF((C1321=17),VLOOKUP(H1321,'17 лет'!$S$5:$T$79,2))))))))))))</f>
        <v>0</v>
      </c>
      <c r="J1321" s="27"/>
      <c r="K1321" s="16">
        <f>IF((C1321&lt;=7),VLOOKUP(J1321,'7 лет'!$S$5:$T$79,2),IF((C1321=8),VLOOKUP(J1321,'8 лет'!$S$5:$T$79,2),IF((C1321=9),VLOOKUP(J1321,'9 лет'!$S$5:$T$79,2),IF((C1321=10),VLOOKUP(J1321,'10 лет'!$S$5:$T$79,2),IF((C1321=11),VLOOKUP(J1321,'11 лет'!$S$5:$T$79,2),IF((C1321=12),VLOOKUP(J1321,'12 лет'!$U$5:$V$79,2),IF((C1321=13),VLOOKUP(J1321,'13 лет'!$U$5:$V$79,2),IF((C1321=14),VLOOKUP(J1321,'14 лет'!$U$5:$V$79,2),IF(C1321&gt;=15,"0")))))))))</f>
        <v>0</v>
      </c>
      <c r="L1321" s="27"/>
      <c r="M1321" s="16" t="str">
        <f>IF((C1321=12),VLOOKUP(L1321,'12 лет'!$W$5:$X$85,2),IF((C1321=13),VLOOKUP(L1321,'13 лет'!$W$5:$X$84,2),IF((C1321=14),VLOOKUP(L1321,'14 лет'!$W$5:$X$82,2),IF((C1321=15),VLOOKUP(L1321,'15 лет'!$U$5:$V$82,2),IF((C1321=16),VLOOKUP(L1321,'16 лет'!$U$5:$V$78,2),IF((C1321=17),VLOOKUP(L1321,'17 лет'!$U$5:$V$78,2),IF(C1321&lt;12,"0")))))))</f>
        <v>0</v>
      </c>
      <c r="N1321" s="27"/>
      <c r="O1321" s="16" t="str">
        <f>IF((C1321=15),VLOOKUP(N1321,'15 лет'!$W$5:$X$115,2),IF((C1321=16),VLOOKUP(N1321,'16 лет'!$W$5:$X$113,2),IF((C1321=17),VLOOKUP(N1321,'17 лет'!$W$5:$X$113,2),IF(C1321&lt;15,"0"))))</f>
        <v>0</v>
      </c>
      <c r="P1321" s="11"/>
      <c r="Q1321" s="16">
        <f>IF((C1321&lt;=7),VLOOKUP(P1321,'7 лет'!$U$5:$V$79,2),IF((C1321=8),VLOOKUP(P1321,'8 лет'!$U$5:$V$79,2),IF((C1321=9),VLOOKUP(P1321,'9 лет'!$U$5:$V$79,2),IF((C1321=10),VLOOKUP(P1321,'10 лет'!$U$5:$V$79,2),IF((C1321=11),VLOOKUP(P1321,'11 лет'!$U$5:$V$79,2),IF((C1321=12),VLOOKUP(P1321,'12 лет'!$Y$5:$Z$79,2),IF((C1321=13),VLOOKUP(P1321,'13 лет'!$Y$5:$Z$79,2),IF((C1321=14),VLOOKUP(P1321,'14 лет'!$Y$5:$Z$79,2),IF((C1321=15),VLOOKUP(P1321,'15 лет'!$Y$5:$Z$79,2),IF((C1321=16),VLOOKUP(P1321,'16 лет'!$Y$5:$Z$79,2),IF((C1321=17),VLOOKUP(P1321,'17 лет'!$Y$5:$Z$79,2))))))))))))</f>
        <v>35</v>
      </c>
      <c r="R1321" s="27"/>
      <c r="S1321" s="16">
        <f>IF((C1321&lt;=7),VLOOKUP(R1321,'7 лет'!$W$5:$X$79,2),IF((C1321=8),VLOOKUP(R1321,'8 лет'!$W$5:$X$79,2),IF((C1321=9),VLOOKUP(R1321,'9 лет'!$W$5:$X$79,2),IF((C1321=10),VLOOKUP(R1321,'10 лет'!$W$5:$X$79,2),IF((C1321=11),VLOOKUP(R1321,'11 лет'!$W$5:$X$79,2),IF((C1321=12),VLOOKUP(R1321,'12 лет'!$AA$5:$AB$79,2),IF((C1321=13),VLOOKUP(R1321,'13 лет'!$AA$5:$AB$79,2),IF((C1321=14),VLOOKUP(R1321,'14 лет'!$AA$5:$AB$79,2),IF((C1321=15),VLOOKUP(R1321,'15 лет'!$AA$5:$AB$79,2),IF((C1321=16),VLOOKUP(R1321,'16 лет'!$AA$5:$AB$79,2),IF((C1321=17),VLOOKUP(R1321,'17 лет'!$AA$5:$AB$79,2))))))))))))</f>
        <v>0</v>
      </c>
      <c r="T1321" s="33">
        <f>SUM(E1321+G1321+I1321+K1321+M1321+O1321+Q1321+S1321)</f>
        <v>35</v>
      </c>
      <c r="U1321" s="4">
        <f>'Личное первенство девушки'!U122</f>
        <v>28</v>
      </c>
      <c r="V1321" s="109"/>
      <c r="W1321" s="99"/>
      <c r="X1321" t="str">
        <f>P1310</f>
        <v>Субъект РФ 37</v>
      </c>
    </row>
    <row r="1322" spans="1:24" ht="18.75">
      <c r="A1322" s="27">
        <v>3</v>
      </c>
      <c r="B1322" s="78"/>
      <c r="C1322" s="27"/>
      <c r="D1322" s="27"/>
      <c r="E1322" s="16">
        <f>IF((C1322&lt;=7),VLOOKUP(D1322,'7 лет'!$M$5:$N$78,2),IF((C1322=8),VLOOKUP(D1322,'8 лет'!$M$5:$N$78,2),IF((C1322=9),VLOOKUP(D1322,'9 лет'!$M$5:$N$78,2),IF((C1322=10),VLOOKUP(D1322,'10 лет'!$M$5:$N$78,2),IF((C1322=11),VLOOKUP(D1322,'11 лет'!$M$5:$N$78,2),IF((C1322=12),VLOOKUP(D1322,'12 лет'!$O$5:$P$78,2),IF((C1322=13),VLOOKUP(D1322,'13 лет'!$O$5:$P$78,2),IF((C1322=14),VLOOKUP(D1322,'14 лет'!$O$5:$P$78,2),IF((C1322=15),VLOOKUP(D1322,'15 лет'!$O$5:$P$78,2),IF((C1322=16),VLOOKUP(D1322,'16 лет'!$O$5:$P$78,2),IF((C1322=17),VLOOKUP(D1322,'17 лет'!$O$5:$P$78,2))))))))))))</f>
        <v>0</v>
      </c>
      <c r="F1322" s="27"/>
      <c r="G1322" s="16">
        <f>IF((C1322&lt;=7),VLOOKUP(F1322,'7 лет'!$O$5:$P$79,2),IF((C1322=8),VLOOKUP(F1322,'8 лет'!$O$5:$P$79,2),IF((C1322=9),VLOOKUP(F1322,'9 лет'!$O$5:$P$79,2),IF((C1322=10),VLOOKUP(F1322,'10 лет'!$O$5:$P$79,2),IF((C1322=11),VLOOKUP(F1322,'11 лет'!$O$5:$P$79,2),IF((C1322=12),VLOOKUP(F1322,'12 лет'!$Q$5:$R$79,2),IF((C1322=13),VLOOKUP(F1322,'13 лет'!$Q$5:$R$79,2),IF((C1322=14),VLOOKUP(F1322,'14 лет'!$Q$5:$R$79,2),IF((C1322=15),VLOOKUP(F1322,'15 лет'!$Q$5:$R$79,2),IF((C1322=16),VLOOKUP(F1322,'16 лет'!$Q$5:$R$79,2),IF((C1322=17),VLOOKUP(F1322,'17 лет'!$Q$5:$R$79,2))))))))))))</f>
        <v>0</v>
      </c>
      <c r="H1322" s="27"/>
      <c r="I1322" s="16">
        <f>IF((C1322&lt;=7),VLOOKUP(H1322,'7 лет'!$Q$5:$R$79,2),IF((C1322=8),VLOOKUP(H1322,'8 лет'!$Q$5:$R$79,2),IF((C1322=9),VLOOKUP(H1322,'9 лет'!$Q$5:$R$79,2),IF((C1322=10),VLOOKUP(H1322,'10 лет'!$Q$5:$R$79,2),IF((C1322=11),VLOOKUP(H1322,'11 лет'!$Q$5:$R$79,2),IF((C1322=12),VLOOKUP(H1322,'12 лет'!$S$5:$T$79,2),IF((C1322=13),VLOOKUP(H1322,'13 лет'!$S$5:$T$79,2),IF((C1322=14),VLOOKUP(H1322,'14 лет'!$S$5:$T$79,2),IF((C1322=15),VLOOKUP(H1322,'15 лет'!$S$5:$T$79,2),IF((C1322=16),VLOOKUP(H1322,'16 лет'!$S$5:$T$79,2),IF((C1322=17),VLOOKUP(H1322,'17 лет'!$S$5:$T$79,2))))))))))))</f>
        <v>0</v>
      </c>
      <c r="J1322" s="27"/>
      <c r="K1322" s="16">
        <f>IF((C1322&lt;=7),VLOOKUP(J1322,'7 лет'!$S$5:$T$79,2),IF((C1322=8),VLOOKUP(J1322,'8 лет'!$S$5:$T$79,2),IF((C1322=9),VLOOKUP(J1322,'9 лет'!$S$5:$T$79,2),IF((C1322=10),VLOOKUP(J1322,'10 лет'!$S$5:$T$79,2),IF((C1322=11),VLOOKUP(J1322,'11 лет'!$S$5:$T$79,2),IF((C1322=12),VLOOKUP(J1322,'12 лет'!$U$5:$V$79,2),IF((C1322=13),VLOOKUP(J1322,'13 лет'!$U$5:$V$79,2),IF((C1322=14),VLOOKUP(J1322,'14 лет'!$U$5:$V$79,2),IF(C1322&gt;=15,"0")))))))))</f>
        <v>0</v>
      </c>
      <c r="L1322" s="27"/>
      <c r="M1322" s="16" t="str">
        <f>IF((C1322=12),VLOOKUP(L1322,'12 лет'!$W$5:$X$85,2),IF((C1322=13),VLOOKUP(L1322,'13 лет'!$W$5:$X$84,2),IF((C1322=14),VLOOKUP(L1322,'14 лет'!$W$5:$X$82,2),IF((C1322=15),VLOOKUP(L1322,'15 лет'!$U$5:$V$82,2),IF((C1322=16),VLOOKUP(L1322,'16 лет'!$U$5:$V$78,2),IF((C1322=17),VLOOKUP(L1322,'17 лет'!$U$5:$V$78,2),IF(C1322&lt;12,"0")))))))</f>
        <v>0</v>
      </c>
      <c r="N1322" s="27"/>
      <c r="O1322" s="16" t="str">
        <f>IF((C1322=15),VLOOKUP(N1322,'15 лет'!$W$5:$X$115,2),IF((C1322=16),VLOOKUP(N1322,'16 лет'!$W$5:$X$113,2),IF((C1322=17),VLOOKUP(N1322,'17 лет'!$W$5:$X$113,2),IF(C1322&lt;15,"0"))))</f>
        <v>0</v>
      </c>
      <c r="P1322" s="11"/>
      <c r="Q1322" s="16">
        <f>IF((C1322&lt;=7),VLOOKUP(P1322,'7 лет'!$U$5:$V$79,2),IF((C1322=8),VLOOKUP(P1322,'8 лет'!$U$5:$V$79,2),IF((C1322=9),VLOOKUP(P1322,'9 лет'!$U$5:$V$79,2),IF((C1322=10),VLOOKUP(P1322,'10 лет'!$U$5:$V$79,2),IF((C1322=11),VLOOKUP(P1322,'11 лет'!$U$5:$V$79,2),IF((C1322=12),VLOOKUP(P1322,'12 лет'!$Y$5:$Z$79,2),IF((C1322=13),VLOOKUP(P1322,'13 лет'!$Y$5:$Z$79,2),IF((C1322=14),VLOOKUP(P1322,'14 лет'!$Y$5:$Z$79,2),IF((C1322=15),VLOOKUP(P1322,'15 лет'!$Y$5:$Z$79,2),IF((C1322=16),VLOOKUP(P1322,'16 лет'!$Y$5:$Z$79,2),IF((C1322=17),VLOOKUP(P1322,'17 лет'!$Y$5:$Z$79,2))))))))))))</f>
        <v>35</v>
      </c>
      <c r="R1322" s="27"/>
      <c r="S1322" s="16">
        <f>IF((C1322&lt;=7),VLOOKUP(R1322,'7 лет'!$W$5:$X$79,2),IF((C1322=8),VLOOKUP(R1322,'8 лет'!$W$5:$X$79,2),IF((C1322=9),VLOOKUP(R1322,'9 лет'!$W$5:$X$79,2),IF((C1322=10),VLOOKUP(R1322,'10 лет'!$W$5:$X$79,2),IF((C1322=11),VLOOKUP(R1322,'11 лет'!$W$5:$X$79,2),IF((C1322=12),VLOOKUP(R1322,'12 лет'!$AA$5:$AB$79,2),IF((C1322=13),VLOOKUP(R1322,'13 лет'!$AA$5:$AB$79,2),IF((C1322=14),VLOOKUP(R1322,'14 лет'!$AA$5:$AB$79,2),IF((C1322=15),VLOOKUP(R1322,'15 лет'!$AA$5:$AB$79,2),IF((C1322=16),VLOOKUP(R1322,'16 лет'!$AA$5:$AB$79,2),IF((C1322=17),VLOOKUP(R1322,'17 лет'!$AA$5:$AB$79,2))))))))))))</f>
        <v>0</v>
      </c>
      <c r="T1322" s="33">
        <f>SUM(E1322+G1322+I1322+K1322+M1322+O1322+Q1322+S1322)</f>
        <v>35</v>
      </c>
      <c r="U1322" s="4">
        <f>'Личное первенство девушки'!U123</f>
        <v>28</v>
      </c>
      <c r="V1322" s="109"/>
      <c r="W1322" s="99"/>
      <c r="X1322" t="str">
        <f>P1310</f>
        <v>Субъект РФ 37</v>
      </c>
    </row>
    <row r="1323" spans="1:24" ht="18.75">
      <c r="A1323" s="111"/>
      <c r="B1323" s="112"/>
      <c r="C1323" s="112"/>
      <c r="D1323" s="112"/>
      <c r="E1323" s="112"/>
      <c r="F1323" s="112"/>
      <c r="G1323" s="112"/>
      <c r="H1323" s="112"/>
      <c r="I1323" s="112"/>
      <c r="J1323" s="112"/>
      <c r="K1323" s="112"/>
      <c r="L1323" s="112"/>
      <c r="M1323" s="112"/>
      <c r="N1323" s="112"/>
      <c r="O1323" s="112"/>
      <c r="P1323" s="115" t="s">
        <v>286</v>
      </c>
      <c r="Q1323" s="115"/>
      <c r="R1323" s="115"/>
      <c r="S1323" s="116"/>
      <c r="T1323" s="113">
        <f ca="1">SUMPRODUCT(LARGE($T$1320:$T$1322,ROW(INDIRECT("T1:T"&amp;Z17))))</f>
        <v>70</v>
      </c>
      <c r="U1323" s="114"/>
      <c r="V1323" s="109"/>
      <c r="W1323" s="99"/>
    </row>
    <row r="1324" spans="1:24" ht="30" customHeight="1">
      <c r="A1324" s="119"/>
      <c r="B1324" s="120"/>
      <c r="C1324" s="120"/>
      <c r="D1324" s="120"/>
      <c r="E1324" s="120"/>
      <c r="F1324" s="120"/>
      <c r="G1324" s="120"/>
      <c r="H1324" s="120"/>
      <c r="I1324" s="120"/>
      <c r="J1324" s="120"/>
      <c r="K1324" s="120"/>
      <c r="L1324" s="120"/>
      <c r="M1324" s="120"/>
      <c r="N1324" s="120"/>
      <c r="O1324" s="120"/>
      <c r="P1324" s="118" t="s">
        <v>287</v>
      </c>
      <c r="Q1324" s="118"/>
      <c r="R1324" s="118"/>
      <c r="S1324" s="118"/>
      <c r="T1324" s="121">
        <f ca="1">SUM(T1318+T1323)</f>
        <v>170</v>
      </c>
      <c r="U1324" s="122"/>
      <c r="V1324" s="110"/>
      <c r="W1324" s="100"/>
    </row>
    <row r="1325" spans="1:24">
      <c r="A1325" s="14"/>
      <c r="B1325" s="14"/>
      <c r="C1325" s="14"/>
      <c r="D1325" s="14"/>
      <c r="E1325" s="14"/>
      <c r="F1325" s="14"/>
      <c r="G1325" s="14"/>
      <c r="H1325" s="14"/>
      <c r="I1325" s="14"/>
      <c r="J1325" s="14"/>
      <c r="K1325" s="14"/>
      <c r="L1325" s="14"/>
      <c r="M1325" s="14"/>
      <c r="N1325" s="14"/>
      <c r="O1325" s="14"/>
      <c r="P1325" s="14"/>
      <c r="Q1325" s="14"/>
      <c r="R1325" s="14"/>
      <c r="S1325" s="14"/>
      <c r="T1325" s="14"/>
    </row>
    <row r="1326" spans="1:24">
      <c r="A1326" s="15"/>
      <c r="C1326" s="15"/>
      <c r="D1326" s="15"/>
      <c r="E1326" s="15"/>
      <c r="F1326" s="15"/>
      <c r="G1326" s="15"/>
      <c r="H1326" s="15"/>
      <c r="I1326" s="15"/>
      <c r="J1326" s="15"/>
      <c r="K1326" s="14"/>
      <c r="L1326" s="14"/>
      <c r="M1326" s="15"/>
      <c r="N1326" s="15"/>
      <c r="O1326" s="15"/>
      <c r="P1326" s="15"/>
      <c r="Q1326" s="15"/>
      <c r="R1326" s="15"/>
      <c r="S1326" s="15"/>
      <c r="T1326" s="15"/>
    </row>
    <row r="1327" spans="1:24">
      <c r="A1327" s="15"/>
      <c r="C1327" s="15"/>
      <c r="D1327" s="15"/>
      <c r="E1327" s="15"/>
      <c r="F1327" s="15"/>
      <c r="G1327" s="15"/>
      <c r="H1327" s="15"/>
      <c r="I1327" s="15"/>
      <c r="J1327" s="15"/>
      <c r="K1327" s="14"/>
      <c r="L1327" s="14"/>
      <c r="M1327" s="15"/>
      <c r="N1327" s="15"/>
      <c r="O1327" s="15"/>
      <c r="P1327" s="15"/>
      <c r="Q1327" s="15"/>
      <c r="R1327" s="15"/>
      <c r="S1327" s="15"/>
      <c r="T1327" s="15"/>
    </row>
    <row r="1328" spans="1:24" ht="16.5">
      <c r="A1328" s="14"/>
      <c r="B1328" s="79" t="s">
        <v>181</v>
      </c>
      <c r="C1328" s="14"/>
      <c r="D1328" s="14"/>
      <c r="E1328" s="14"/>
      <c r="F1328" s="14"/>
      <c r="G1328" s="14"/>
      <c r="H1328" s="14"/>
      <c r="I1328" s="14"/>
      <c r="J1328" s="14"/>
      <c r="K1328" s="14"/>
      <c r="L1328" s="14"/>
      <c r="M1328" s="14"/>
      <c r="N1328" s="14"/>
      <c r="O1328" s="14"/>
      <c r="P1328" s="14"/>
      <c r="Q1328" s="14"/>
      <c r="R1328" s="14"/>
      <c r="S1328" s="14"/>
      <c r="T1328" s="14"/>
    </row>
    <row r="1329" spans="1:23">
      <c r="A1329" s="14"/>
      <c r="B1329" s="15"/>
      <c r="C1329" s="15"/>
      <c r="D1329" s="14"/>
      <c r="E1329" s="14"/>
      <c r="F1329" s="14"/>
      <c r="G1329" s="14"/>
      <c r="H1329" s="14"/>
      <c r="I1329" s="14"/>
      <c r="J1329" s="14"/>
      <c r="K1329" s="14"/>
      <c r="L1329" s="14"/>
      <c r="M1329" s="14"/>
      <c r="N1329" s="14"/>
      <c r="O1329" s="14"/>
      <c r="P1329" s="14"/>
      <c r="Q1329" s="14"/>
      <c r="R1329" s="14"/>
      <c r="S1329" s="14"/>
      <c r="T1329" s="14"/>
    </row>
    <row r="1330" spans="1:23">
      <c r="A1330" s="14"/>
      <c r="B1330" s="14"/>
      <c r="C1330" s="15"/>
      <c r="D1330" s="14"/>
      <c r="E1330" s="14"/>
      <c r="F1330" s="14"/>
      <c r="G1330" s="14"/>
      <c r="H1330" s="14"/>
      <c r="I1330" s="14"/>
      <c r="J1330" s="14"/>
      <c r="K1330" s="14"/>
      <c r="L1330" s="14"/>
      <c r="M1330" s="14"/>
      <c r="N1330" s="14"/>
      <c r="O1330" s="14"/>
      <c r="P1330" s="14"/>
      <c r="Q1330" s="14"/>
      <c r="R1330" s="14"/>
      <c r="S1330" s="14"/>
      <c r="T1330" s="14"/>
    </row>
    <row r="1331" spans="1:23" ht="16.5">
      <c r="A1331" s="14"/>
      <c r="B1331" s="79" t="s">
        <v>182</v>
      </c>
      <c r="C1331" s="15"/>
      <c r="D1331" s="14"/>
      <c r="E1331" s="14"/>
      <c r="F1331" s="14"/>
      <c r="G1331" s="14"/>
      <c r="H1331" s="14"/>
      <c r="I1331" s="14"/>
      <c r="J1331" s="14"/>
      <c r="K1331" s="14"/>
      <c r="L1331" s="14"/>
      <c r="M1331" s="14"/>
      <c r="N1331" s="14"/>
      <c r="O1331" s="14"/>
      <c r="P1331" s="14"/>
      <c r="Q1331" s="14"/>
      <c r="R1331" s="14"/>
      <c r="S1331" s="14"/>
      <c r="T1331" s="14"/>
    </row>
    <row r="1333" spans="1:23" ht="18.75">
      <c r="A1333" s="102" t="s">
        <v>991</v>
      </c>
      <c r="B1333" s="102"/>
      <c r="C1333" s="102"/>
      <c r="D1333" s="102"/>
      <c r="E1333" s="102"/>
      <c r="F1333" s="102"/>
      <c r="G1333" s="102"/>
      <c r="H1333" s="102"/>
      <c r="I1333" s="102"/>
      <c r="J1333" s="102"/>
      <c r="K1333" s="102"/>
      <c r="L1333" s="102"/>
      <c r="M1333" s="102"/>
      <c r="N1333" s="102"/>
      <c r="O1333" s="102"/>
      <c r="P1333" s="102"/>
      <c r="Q1333" s="102"/>
      <c r="R1333" s="102"/>
      <c r="S1333" s="102"/>
      <c r="T1333" s="102"/>
      <c r="U1333" s="102"/>
      <c r="V1333" s="102"/>
      <c r="W1333" s="102"/>
    </row>
    <row r="1334" spans="1:23" ht="18.75">
      <c r="A1334" s="102" t="s">
        <v>990</v>
      </c>
      <c r="B1334" s="102"/>
      <c r="C1334" s="102"/>
      <c r="D1334" s="102"/>
      <c r="E1334" s="102"/>
      <c r="F1334" s="102"/>
      <c r="G1334" s="102"/>
      <c r="H1334" s="102"/>
      <c r="I1334" s="102"/>
      <c r="J1334" s="102"/>
      <c r="K1334" s="102"/>
      <c r="L1334" s="102"/>
      <c r="M1334" s="102"/>
      <c r="N1334" s="102"/>
      <c r="O1334" s="102"/>
      <c r="P1334" s="102"/>
      <c r="Q1334" s="102"/>
      <c r="R1334" s="102"/>
      <c r="S1334" s="102"/>
      <c r="T1334" s="102"/>
      <c r="U1334" s="102"/>
      <c r="V1334" s="102"/>
      <c r="W1334" s="102"/>
    </row>
    <row r="1336" spans="1:23">
      <c r="A1336" s="103" t="s">
        <v>169</v>
      </c>
      <c r="B1336" s="103"/>
      <c r="C1336" s="103"/>
      <c r="D1336" s="103"/>
      <c r="E1336" s="103"/>
      <c r="F1336" s="103"/>
      <c r="G1336" s="103"/>
      <c r="H1336" s="103"/>
      <c r="I1336" s="103"/>
      <c r="J1336" s="103"/>
      <c r="K1336" s="103"/>
      <c r="L1336" s="103"/>
      <c r="M1336" s="103"/>
      <c r="N1336" s="103"/>
      <c r="O1336" s="103"/>
      <c r="P1336" s="103"/>
      <c r="Q1336" s="103"/>
      <c r="R1336" s="103"/>
      <c r="S1336" s="103"/>
      <c r="T1336" s="103"/>
      <c r="U1336" s="103"/>
      <c r="V1336" s="103"/>
      <c r="W1336" s="103"/>
    </row>
    <row r="1337" spans="1:23">
      <c r="A1337" s="43"/>
      <c r="B1337" s="43"/>
      <c r="C1337" s="43"/>
      <c r="D1337" s="43"/>
      <c r="E1337" s="43"/>
      <c r="F1337" s="43"/>
      <c r="G1337" s="43"/>
      <c r="H1337" s="43"/>
      <c r="I1337" s="43"/>
      <c r="J1337" s="43"/>
      <c r="K1337" s="43"/>
      <c r="L1337" s="43"/>
      <c r="M1337" s="43"/>
      <c r="N1337" s="43"/>
      <c r="O1337" s="43"/>
      <c r="P1337" s="43"/>
      <c r="Q1337" s="43"/>
      <c r="R1337" s="43"/>
      <c r="S1337" s="43"/>
      <c r="T1337" s="43"/>
      <c r="U1337" s="43"/>
      <c r="V1337" s="43"/>
      <c r="W1337" s="43"/>
    </row>
    <row r="1338" spans="1:23" ht="18.75">
      <c r="A1338" s="104" t="s">
        <v>1005</v>
      </c>
      <c r="B1338" s="104"/>
      <c r="C1338" s="104"/>
      <c r="D1338" s="104"/>
      <c r="E1338" s="104"/>
      <c r="F1338" s="104"/>
      <c r="G1338" s="104"/>
      <c r="H1338" s="104"/>
      <c r="I1338" s="104"/>
      <c r="J1338" s="104"/>
      <c r="K1338" s="104"/>
      <c r="L1338" s="104"/>
      <c r="M1338" s="104"/>
      <c r="N1338" s="104"/>
      <c r="O1338" s="104"/>
      <c r="P1338" s="104"/>
      <c r="Q1338" s="104"/>
      <c r="R1338" s="104"/>
      <c r="S1338" s="104"/>
      <c r="T1338" s="104"/>
      <c r="U1338" s="104"/>
      <c r="V1338" s="104"/>
      <c r="W1338" s="104"/>
    </row>
    <row r="1339" spans="1:23" ht="18.75">
      <c r="A1339" s="104" t="s">
        <v>989</v>
      </c>
      <c r="B1339" s="104"/>
      <c r="C1339" s="104"/>
      <c r="D1339" s="104"/>
      <c r="E1339" s="104"/>
      <c r="F1339" s="104"/>
      <c r="G1339" s="104"/>
      <c r="H1339" s="104"/>
      <c r="I1339" s="104"/>
      <c r="J1339" s="104"/>
      <c r="K1339" s="104"/>
      <c r="L1339" s="104"/>
      <c r="M1339" s="104"/>
      <c r="N1339" s="104"/>
      <c r="O1339" s="104"/>
      <c r="P1339" s="104"/>
      <c r="Q1339" s="104"/>
      <c r="R1339" s="104"/>
      <c r="S1339" s="104"/>
      <c r="T1339" s="104"/>
      <c r="U1339" s="104"/>
      <c r="V1339" s="104"/>
      <c r="W1339" s="104"/>
    </row>
    <row r="1340" spans="1:23" ht="18.75">
      <c r="A1340" s="105" t="s">
        <v>1058</v>
      </c>
      <c r="B1340" s="105"/>
      <c r="C1340" s="105"/>
      <c r="D1340" s="105"/>
      <c r="E1340" s="105"/>
      <c r="F1340" s="105"/>
      <c r="G1340" s="105"/>
      <c r="H1340" s="105"/>
      <c r="I1340" s="105"/>
      <c r="J1340" s="105"/>
      <c r="K1340" s="105"/>
      <c r="L1340" s="105"/>
      <c r="M1340" s="105"/>
      <c r="N1340" s="105"/>
      <c r="O1340" s="105"/>
      <c r="P1340" s="105"/>
      <c r="Q1340" s="105"/>
      <c r="R1340" s="105"/>
      <c r="S1340" s="105"/>
      <c r="T1340" s="105"/>
      <c r="U1340" s="105"/>
      <c r="V1340" s="105"/>
      <c r="W1340" s="105"/>
    </row>
    <row r="1341" spans="1:23" ht="18.75">
      <c r="A1341" s="50"/>
      <c r="B1341" s="50"/>
      <c r="C1341" s="50"/>
      <c r="D1341" s="50"/>
      <c r="E1341" s="50"/>
      <c r="F1341" s="50"/>
      <c r="G1341" s="50"/>
      <c r="H1341" s="50"/>
      <c r="I1341" s="50"/>
      <c r="J1341" s="50"/>
      <c r="K1341" s="50"/>
      <c r="L1341" s="50"/>
      <c r="M1341" s="50"/>
      <c r="N1341" s="50"/>
      <c r="O1341" s="50"/>
      <c r="P1341" s="50"/>
      <c r="Q1341" s="50"/>
      <c r="R1341" s="50"/>
      <c r="S1341" s="50"/>
      <c r="T1341" s="50"/>
      <c r="U1341" s="50"/>
      <c r="V1341" s="50"/>
    </row>
    <row r="1342" spans="1:23">
      <c r="A1342" s="10"/>
      <c r="B1342" s="10"/>
      <c r="C1342" s="10"/>
      <c r="D1342" s="10"/>
      <c r="E1342" s="10"/>
      <c r="F1342" s="10"/>
      <c r="G1342" s="10"/>
      <c r="H1342" s="10"/>
      <c r="I1342" s="10"/>
      <c r="J1342" s="10"/>
      <c r="K1342" s="10"/>
      <c r="L1342" s="10"/>
      <c r="M1342" s="10"/>
      <c r="N1342" s="10"/>
      <c r="O1342" s="10"/>
      <c r="P1342" s="10"/>
      <c r="Q1342" s="10"/>
      <c r="R1342" s="10"/>
      <c r="S1342" s="10"/>
      <c r="T1342" s="10"/>
    </row>
    <row r="1343" spans="1:23" ht="18.75">
      <c r="A1343" s="106" t="s">
        <v>992</v>
      </c>
      <c r="B1343" s="106"/>
      <c r="C1343" s="47"/>
      <c r="D1343" s="47"/>
      <c r="E1343" s="47"/>
      <c r="F1343" s="47"/>
      <c r="G1343" s="47"/>
      <c r="H1343" s="47"/>
      <c r="I1343" s="47"/>
      <c r="J1343" s="47"/>
      <c r="K1343" s="47"/>
      <c r="L1343" s="47"/>
      <c r="M1343" s="47"/>
      <c r="N1343" s="47"/>
      <c r="O1343" s="47"/>
      <c r="P1343" s="47"/>
      <c r="Q1343" s="47"/>
      <c r="R1343" s="47"/>
      <c r="S1343" s="47"/>
      <c r="T1343" s="47"/>
    </row>
    <row r="1344" spans="1:23" ht="18.75">
      <c r="A1344" s="106" t="s">
        <v>993</v>
      </c>
      <c r="B1344" s="106"/>
      <c r="C1344" s="42"/>
      <c r="D1344" s="42"/>
      <c r="E1344" s="42"/>
      <c r="F1344" s="42"/>
      <c r="G1344" s="42"/>
      <c r="H1344" s="42"/>
      <c r="I1344" s="42"/>
      <c r="J1344" s="42"/>
      <c r="K1344" s="42"/>
      <c r="L1344" s="42"/>
      <c r="M1344" s="42"/>
      <c r="N1344" s="42"/>
      <c r="O1344" s="42"/>
      <c r="P1344" s="42"/>
      <c r="Q1344" s="42"/>
      <c r="R1344" s="42"/>
      <c r="S1344" s="42"/>
      <c r="T1344" s="42"/>
    </row>
    <row r="1345" spans="1:24" ht="18.75">
      <c r="A1345" s="106"/>
      <c r="B1345" s="106"/>
      <c r="D1345" s="47"/>
      <c r="E1345" s="47"/>
      <c r="F1345" s="47"/>
      <c r="G1345" s="47"/>
      <c r="H1345" s="47"/>
      <c r="I1345" s="47"/>
      <c r="J1345" s="47"/>
      <c r="K1345" s="47"/>
      <c r="L1345" s="47"/>
      <c r="M1345" s="47"/>
      <c r="N1345" s="47"/>
      <c r="O1345" s="47"/>
      <c r="P1345" s="47"/>
      <c r="Q1345" s="47"/>
      <c r="R1345" s="47"/>
      <c r="S1345" s="47"/>
      <c r="T1345" s="47"/>
    </row>
    <row r="1346" spans="1:24" ht="18.75">
      <c r="A1346" s="107" t="s">
        <v>218</v>
      </c>
      <c r="B1346" s="107"/>
      <c r="C1346" s="107"/>
      <c r="D1346" s="107"/>
      <c r="E1346" s="107"/>
      <c r="F1346" s="107"/>
      <c r="G1346" s="107"/>
      <c r="H1346" s="107"/>
      <c r="I1346" s="107"/>
      <c r="J1346" s="107"/>
      <c r="K1346" s="107"/>
      <c r="L1346" s="107"/>
      <c r="M1346" s="107"/>
      <c r="N1346" s="107"/>
      <c r="O1346" s="107"/>
      <c r="P1346" s="129" t="s">
        <v>322</v>
      </c>
      <c r="Q1346" s="129"/>
      <c r="R1346" s="129"/>
      <c r="S1346" s="129"/>
      <c r="T1346" s="129"/>
      <c r="U1346" s="129"/>
      <c r="V1346" s="129"/>
    </row>
    <row r="1347" spans="1:24">
      <c r="A1347" s="28"/>
      <c r="B1347" s="28"/>
      <c r="C1347" s="28"/>
      <c r="D1347" s="28"/>
      <c r="E1347" s="28"/>
      <c r="F1347" s="28"/>
      <c r="G1347" s="28"/>
      <c r="H1347" s="28"/>
      <c r="I1347" s="28"/>
      <c r="J1347" s="28"/>
      <c r="K1347" s="28"/>
      <c r="L1347" s="28"/>
      <c r="M1347" s="28"/>
      <c r="N1347" s="28"/>
      <c r="O1347" s="28"/>
      <c r="P1347" s="28"/>
      <c r="Q1347" s="28"/>
      <c r="R1347" s="28"/>
      <c r="S1347" s="28"/>
      <c r="T1347" s="28"/>
    </row>
    <row r="1348" spans="1:24" ht="24.75" customHeight="1">
      <c r="A1348" s="117" t="s">
        <v>170</v>
      </c>
      <c r="B1348" s="117"/>
      <c r="C1348" s="117"/>
      <c r="D1348" s="117"/>
      <c r="E1348" s="117"/>
      <c r="F1348" s="117"/>
      <c r="G1348" s="117"/>
      <c r="H1348" s="117"/>
      <c r="I1348" s="117"/>
      <c r="J1348" s="117"/>
      <c r="K1348" s="117"/>
      <c r="L1348" s="117"/>
      <c r="M1348" s="117"/>
      <c r="N1348" s="117"/>
      <c r="O1348" s="117"/>
      <c r="P1348" s="117"/>
      <c r="Q1348" s="117"/>
      <c r="R1348" s="117"/>
      <c r="S1348" s="117"/>
      <c r="T1348" s="126" t="s">
        <v>178</v>
      </c>
      <c r="U1348" s="101" t="s">
        <v>284</v>
      </c>
      <c r="V1348" s="101" t="s">
        <v>288</v>
      </c>
      <c r="W1348" s="101" t="s">
        <v>1006</v>
      </c>
    </row>
    <row r="1349" spans="1:24" ht="66.75" customHeight="1">
      <c r="A1349" s="101" t="s">
        <v>171</v>
      </c>
      <c r="B1349" s="117" t="s">
        <v>172</v>
      </c>
      <c r="C1349" s="101" t="s">
        <v>173</v>
      </c>
      <c r="D1349" s="101" t="s">
        <v>174</v>
      </c>
      <c r="E1349" s="101"/>
      <c r="F1349" s="101" t="s">
        <v>175</v>
      </c>
      <c r="G1349" s="101"/>
      <c r="H1349" s="101" t="s">
        <v>176</v>
      </c>
      <c r="I1349" s="101"/>
      <c r="J1349" s="101" t="s">
        <v>994</v>
      </c>
      <c r="K1349" s="101"/>
      <c r="L1349" s="175" t="s">
        <v>995</v>
      </c>
      <c r="M1349" s="176"/>
      <c r="N1349" s="175" t="s">
        <v>996</v>
      </c>
      <c r="O1349" s="176"/>
      <c r="P1349" s="101" t="s">
        <v>7</v>
      </c>
      <c r="Q1349" s="101"/>
      <c r="R1349" s="101" t="s">
        <v>177</v>
      </c>
      <c r="S1349" s="101"/>
      <c r="T1349" s="127"/>
      <c r="U1349" s="101"/>
      <c r="V1349" s="101"/>
      <c r="W1349" s="101"/>
    </row>
    <row r="1350" spans="1:24" ht="16.5">
      <c r="A1350" s="101"/>
      <c r="B1350" s="117"/>
      <c r="C1350" s="101"/>
      <c r="D1350" s="49" t="s">
        <v>179</v>
      </c>
      <c r="E1350" s="51" t="s">
        <v>3</v>
      </c>
      <c r="F1350" s="49" t="s">
        <v>179</v>
      </c>
      <c r="G1350" s="51" t="s">
        <v>3</v>
      </c>
      <c r="H1350" s="49" t="s">
        <v>179</v>
      </c>
      <c r="I1350" s="51" t="s">
        <v>3</v>
      </c>
      <c r="J1350" s="49" t="s">
        <v>179</v>
      </c>
      <c r="K1350" s="51" t="s">
        <v>3</v>
      </c>
      <c r="L1350" s="49" t="s">
        <v>179</v>
      </c>
      <c r="M1350" s="51" t="s">
        <v>3</v>
      </c>
      <c r="N1350" s="49" t="s">
        <v>179</v>
      </c>
      <c r="O1350" s="51" t="s">
        <v>3</v>
      </c>
      <c r="P1350" s="49" t="s">
        <v>179</v>
      </c>
      <c r="Q1350" s="51" t="s">
        <v>3</v>
      </c>
      <c r="R1350" s="49" t="s">
        <v>179</v>
      </c>
      <c r="S1350" s="51" t="s">
        <v>3</v>
      </c>
      <c r="T1350" s="128"/>
      <c r="U1350" s="101"/>
      <c r="V1350" s="101"/>
      <c r="W1350" s="101"/>
    </row>
    <row r="1351" spans="1:24" ht="18.75">
      <c r="A1351" s="27">
        <v>1</v>
      </c>
      <c r="B1351" s="77"/>
      <c r="C1351" s="27"/>
      <c r="D1351" s="27"/>
      <c r="E1351" s="16">
        <f>IF((C1351&lt;=7),VLOOKUP(D1351,'7 лет'!$A$5:$B$78,2),IF((C1351=8),VLOOKUP(D1351,'8 лет'!$A$5:$B$78,2),IF((C1351=9),VLOOKUP(D1351,'9 лет'!$A$5:$B$78,2),IF((C1351=10),VLOOKUP(D1351,'10 лет'!$A$5:$B$78,2),IF((C1351=11),VLOOKUP(D1351,'11 лет'!$A$5:$B$78,2),IF((C1351=12),VLOOKUP(D1351,'12 лет'!$A$5:$B$78,2),IF((C1351=13),VLOOKUP(D1351,'13 лет'!$A$5:$B$78,2),IF((C1351=14),VLOOKUP(D1351,'14 лет'!$A$5:$B$78,2),IF((C1351=15),VLOOKUP(D1351,'15 лет'!$A$5:$B$78,2),IF((C1351=16),VLOOKUP(D1351,'16 лет'!$A$5:$B$78,2),IF((C1351=17),VLOOKUP(D1351,'17 лет'!$A$5:$B$78,2))))))))))))</f>
        <v>0</v>
      </c>
      <c r="F1351" s="27"/>
      <c r="G1351" s="16">
        <f>IF((C1351&lt;=7),VLOOKUP(F1351,'7 лет'!$C$5:$D$79,2),IF((C1351=8),VLOOKUP(F1351,'8 лет'!$C$5:$D$79,2),IF((C1351=9),VLOOKUP(F1351,'9 лет'!$C$5:$D$79,2),IF((C1351=10),VLOOKUP(F1351,'10 лет'!$C$5:$D$79,2),IF((C1351=11),VLOOKUP(F1351,'11 лет'!$C$5:$D$79,2),IF((C1351=12),VLOOKUP(F1351,'12 лет'!$C$5:$D$79,2),IF((C1351=13),VLOOKUP(F1351,'13 лет'!$C$5:$D$79,2),IF((C1351=14),VLOOKUP(F1351,'14 лет'!$C$5:$D$79,2),IF((C1351=15),VLOOKUP(F1351,'15 лет'!$C$5:$D$79,2),IF((C1351=16),VLOOKUP(F1351,'16 лет'!$C$5:$D$79,2),IF((C1351=17),VLOOKUP(F1351,'17 лет'!$C$5:$D$79,2))))))))))))</f>
        <v>0</v>
      </c>
      <c r="H1351" s="27"/>
      <c r="I1351" s="16">
        <f>IF((C1351&lt;=7),VLOOKUP(H1351,'7 лет'!$E$5:$F$79,2),IF((C1351=8),VLOOKUP(H1351,'8 лет'!$E$5:$F$79,2),IF((C1351=9),VLOOKUP(H1351,'9 лет'!$E$5:$F$79,2),IF((C1351=10),VLOOKUP(H1351,'10 лет'!$E$5:$F$79,2),IF((C1351=11),VLOOKUP(H1351,'11 лет'!$E$5:$F$79,2),IF((C1351=12),VLOOKUP(H1351,'12 лет'!$E$5:$F$79,2),IF((C1351=13),VLOOKUP(H1351,'13 лет'!$E$5:$F$79,2),IF((C1351=14),VLOOKUP(H1351,'14 лет'!$E$5:$F$79,2),IF((C1351=15),VLOOKUP(H1351,'15 лет'!$E$5:$F$79,2),IF((C1351=16),VLOOKUP(H1351,'16 лет'!$E$5:$F$79,2),IF((C1351=17),VLOOKUP(H1351,'17 лет'!$E$5:$F$79,2))))))))))))</f>
        <v>0</v>
      </c>
      <c r="J1351" s="27"/>
      <c r="K1351" s="16">
        <f>IF((C1351&lt;=7),VLOOKUP(J1351,'7 лет'!$G$5:$H$79,2),IF((C1351=8),VLOOKUP(J1351,'8 лет'!$G$5:$H$79,2),IF((C1351=9),VLOOKUP(J1351,'9 лет'!$G$5:$H$79,2),IF((C1351=10),VLOOKUP(J1351,'10 лет'!$G$5:$H$79,2),IF((C1351=11),VLOOKUP(J1351,'11 лет'!$G$5:$H$79,2),IF((C1351=12),VLOOKUP(J1351,'12 лет'!$G$5:$H$79,2),IF((C1351=13),VLOOKUP(J1351,'13 лет'!$G$5:$H$79,2),IF((C1351=14),VLOOKUP(J1351,'14 лет'!$G$5:$H$79,2),IF(C1351&gt;=15,"0")))))))))</f>
        <v>0</v>
      </c>
      <c r="L1351" s="27"/>
      <c r="M1351" s="16" t="str">
        <f>IF((C1351=12),VLOOKUP(L1351,'12 лет'!$I$5:$J$81,2),IF((C1351=13),VLOOKUP(L1351,'13 лет'!$I$5:$J$81,2),IF((C1351=14),VLOOKUP(L1351,'14 лет'!$I$5:$J$80,2),IF((C1351=15),VLOOKUP(L1351,'15 лет'!$G$5:$H$82,2),IF((C1351=16),VLOOKUP(L1351,'16 лет'!$G$5:$H$81,2),IF((C1351=17),VLOOKUP(L1351,'17 лет'!$G$5:$H$81,2),IF(C1351&lt;12,"0")))))))</f>
        <v>0</v>
      </c>
      <c r="N1351" s="27"/>
      <c r="O1351" s="16" t="str">
        <f>IF((C1351=15),VLOOKUP(N1351,'15 лет'!$I$5:$J$100,2),IF((C1351=16),VLOOKUP(N1351,'16 лет'!$I$5:$J$94,2),IF((C1351=17),VLOOKUP(N1351,'17 лет'!$I$5:$J$97,2),IF(C1351&lt;15,"0"))))</f>
        <v>0</v>
      </c>
      <c r="P1351" s="11"/>
      <c r="Q1351" s="16">
        <f>IF((C1351&lt;=7),VLOOKUP(P1351,'7 лет'!$I$5:$J$79,2),IF((C1351=8),VLOOKUP(P1351,'8 лет'!$I$5:$J$79,2),IF((C1351=9),VLOOKUP(P1351,'9 лет'!$I$5:$J$79,2),IF((C1351=10),VLOOKUP(P1351,'10 лет'!$I$5:$J$79,2),IF((C1351=11),VLOOKUP(P1351,'11 лет'!$I$5:$J$79,2),IF((C1351=12),VLOOKUP(P1351,'12 лет'!$K$5:$L$79,2),IF((C1351=13),VLOOKUP(P1351,'13 лет'!$K$5:$L$79,2),IF((C1351=14),VLOOKUP(P1351,'14 лет'!$K$5:$L$79,2),IF((C1351=15),VLOOKUP(P1351,'15 лет'!$K$5:$L$79,2),IF((C1351=16),VLOOKUP(P1351,'16 лет'!$K$5:$L$79,2),IF((C1351=17),VLOOKUP(P1351,'17 лет'!$K$5:$L$79,2),)))))))))))</f>
        <v>50</v>
      </c>
      <c r="R1351" s="27"/>
      <c r="S1351" s="16">
        <f>IF((C1351&lt;=7),VLOOKUP(R1351,'7 лет'!$K$5:$L$79,2),IF((C1351=8),VLOOKUP(R1351,'8 лет'!$K$5:$L$79,2),IF((C1351=9),VLOOKUP(R1351,'9 лет'!$K$5:$L$79,2),IF((C1351=10),VLOOKUP(R1351,'10 лет'!$K$5:$L$79,2),IF((C1351=11),VLOOKUP(R1351,'11 лет'!$K$5:$L$79,2),IF((C1351=12),VLOOKUP(R1351,'12 лет'!$M$5:$N$79,2),IF((C1351=13),VLOOKUP(R1351,'13 лет'!$M$5:$N$79,2),IF((C1351=14),VLOOKUP(R1351,'14 лет'!$M$5:$N$79,2),IF((C1351=15),VLOOKUP(R1351,'15 лет'!$M$5:$N$79,2),IF((C1351=16),VLOOKUP(R1351,'16 лет'!$M$5:$N$79,2),IF((C1351=17),VLOOKUP(R1351,'17 лет'!$M$5:$N$79,2))))))))))))</f>
        <v>0</v>
      </c>
      <c r="T1351" s="32">
        <f>SUM(E1351+G1351+I1351+K1351+M1351+O1351+Q1351+S1351)</f>
        <v>50</v>
      </c>
      <c r="U1351" s="4">
        <f>'Личное первенство юноши'!U124</f>
        <v>28</v>
      </c>
      <c r="V1351" s="108">
        <f ca="1">'Командный зачет'!G47</f>
        <v>10</v>
      </c>
      <c r="W1351" s="98">
        <f ca="1">SUM(V1351*2)</f>
        <v>20</v>
      </c>
      <c r="X1351" t="str">
        <f>P1346</f>
        <v>Субъект РФ 38</v>
      </c>
    </row>
    <row r="1352" spans="1:24" ht="18.75">
      <c r="A1352" s="27">
        <v>2</v>
      </c>
      <c r="B1352" s="77"/>
      <c r="C1352" s="27"/>
      <c r="D1352" s="27"/>
      <c r="E1352" s="16">
        <f>IF((C1352&lt;=7),VLOOKUP(D1352,'7 лет'!$A$5:$B$78,2),IF((C1352=8),VLOOKUP(D1352,'8 лет'!$A$5:$B$78,2),IF((C1352=9),VLOOKUP(D1352,'9 лет'!$A$5:$B$78,2),IF((C1352=10),VLOOKUP(D1352,'10 лет'!$A$5:$B$78,2),IF((C1352=11),VLOOKUP(D1352,'11 лет'!$A$5:$B$78,2),IF((C1352=12),VLOOKUP(D1352,'12 лет'!$A$5:$B$78,2),IF((C1352=13),VLOOKUP(D1352,'13 лет'!$A$5:$B$78,2),IF((C1352=14),VLOOKUP(D1352,'14 лет'!$A$5:$B$78,2),IF((C1352=15),VLOOKUP(D1352,'15 лет'!$A$5:$B$78,2),IF((C1352=16),VLOOKUP(D1352,'16 лет'!$A$5:$B$78,2),IF((C1352=17),VLOOKUP(D1352,'17 лет'!$A$5:$B$78,2))))))))))))</f>
        <v>0</v>
      </c>
      <c r="F1352" s="27"/>
      <c r="G1352" s="16">
        <f>IF((C1352&lt;=7),VLOOKUP(F1352,'7 лет'!$C$5:$D$79,2),IF((C1352=8),VLOOKUP(F1352,'8 лет'!$C$5:$D$79,2),IF((C1352=9),VLOOKUP(F1352,'9 лет'!$C$5:$D$79,2),IF((C1352=10),VLOOKUP(F1352,'10 лет'!$C$5:$D$79,2),IF((C1352=11),VLOOKUP(F1352,'11 лет'!$C$5:$D$79,2),IF((C1352=12),VLOOKUP(F1352,'12 лет'!$C$5:$D$79,2),IF((C1352=13),VLOOKUP(F1352,'13 лет'!$C$5:$D$79,2),IF((C1352=14),VLOOKUP(F1352,'14 лет'!$C$5:$D$79,2),IF((C1352=15),VLOOKUP(F1352,'15 лет'!$C$5:$D$79,2),IF((C1352=16),VLOOKUP(F1352,'16 лет'!$C$5:$D$79,2),IF((C1352=17),VLOOKUP(F1352,'17 лет'!$C$5:$D$79,2))))))))))))</f>
        <v>0</v>
      </c>
      <c r="H1352" s="27"/>
      <c r="I1352" s="16">
        <f>IF((C1352&lt;=7),VLOOKUP(H1352,'7 лет'!$E$5:$F$79,2),IF((C1352=8),VLOOKUP(H1352,'8 лет'!$E$5:$F$79,2),IF((C1352=9),VLOOKUP(H1352,'9 лет'!$E$5:$F$79,2),IF((C1352=10),VLOOKUP(H1352,'10 лет'!$E$5:$F$79,2),IF((C1352=11),VLOOKUP(H1352,'11 лет'!$E$5:$F$79,2),IF((C1352=12),VLOOKUP(H1352,'12 лет'!$E$5:$F$79,2),IF((C1352=13),VLOOKUP(H1352,'13 лет'!$E$5:$F$79,2),IF((C1352=14),VLOOKUP(H1352,'14 лет'!$E$5:$F$79,2),IF((C1352=15),VLOOKUP(H1352,'15 лет'!$E$5:$F$79,2),IF((C1352=16),VLOOKUP(H1352,'16 лет'!$E$5:$F$79,2),IF((C1352=17),VLOOKUP(H1352,'17 лет'!$E$5:$F$79,2))))))))))))</f>
        <v>0</v>
      </c>
      <c r="J1352" s="27"/>
      <c r="K1352" s="16">
        <f>IF((C1352&lt;=7),VLOOKUP(J1352,'7 лет'!$G$5:$H$79,2),IF((C1352=8),VLOOKUP(J1352,'8 лет'!$G$5:$H$79,2),IF((C1352=9),VLOOKUP(J1352,'9 лет'!$G$5:$H$79,2),IF((C1352=10),VLOOKUP(J1352,'10 лет'!$G$5:$H$79,2),IF((C1352=11),VLOOKUP(J1352,'11 лет'!$G$5:$H$79,2),IF((C1352=12),VLOOKUP(J1352,'12 лет'!$G$5:$H$79,2),IF((C1352=13),VLOOKUP(J1352,'13 лет'!$G$5:$H$79,2),IF((C1352=14),VLOOKUP(J1352,'14 лет'!$G$5:$H$79,2),IF(C1352&gt;=15,"0")))))))))</f>
        <v>0</v>
      </c>
      <c r="L1352" s="27"/>
      <c r="M1352" s="16" t="str">
        <f>IF((C1352=12),VLOOKUP(L1352,'12 лет'!$I$5:$J$81,2),IF((C1352=13),VLOOKUP(L1352,'13 лет'!$I$5:$J$81,2),IF((C1352=14),VLOOKUP(L1352,'14 лет'!$I$5:$J$80,2),IF((C1352=15),VLOOKUP(L1352,'15 лет'!$G$5:$H$82,2),IF((C1352=16),VLOOKUP(L1352,'16 лет'!$G$5:$H$81,2),IF((C1352=17),VLOOKUP(L1352,'17 лет'!$G$5:$H$81,2),IF(C1352&lt;12,"0")))))))</f>
        <v>0</v>
      </c>
      <c r="N1352" s="27"/>
      <c r="O1352" s="16" t="str">
        <f>IF((C1352=15),VLOOKUP(N1352,'15 лет'!$I$5:$J$100,2),IF((C1352=16),VLOOKUP(N1352,'16 лет'!$I$5:$J$94,2),IF((C1352=17),VLOOKUP(N1352,'17 лет'!$I$5:$J$97,2),IF(C1352&lt;15,"0"))))</f>
        <v>0</v>
      </c>
      <c r="P1352" s="11"/>
      <c r="Q1352" s="16">
        <f>IF((C1352&lt;=7),VLOOKUP(P1352,'7 лет'!$I$5:$J$79,2),IF((C1352=8),VLOOKUP(P1352,'8 лет'!$I$5:$J$79,2),IF((C1352=9),VLOOKUP(P1352,'9 лет'!$I$5:$J$79,2),IF((C1352=10),VLOOKUP(P1352,'10 лет'!$I$5:$J$79,2),IF((C1352=11),VLOOKUP(P1352,'11 лет'!$I$5:$J$79,2),IF((C1352=12),VLOOKUP(P1352,'12 лет'!$K$5:$L$79,2),IF((C1352=13),VLOOKUP(P1352,'13 лет'!$K$5:$L$79,2),IF((C1352=14),VLOOKUP(P1352,'14 лет'!$K$5:$L$79,2),IF((C1352=15),VLOOKUP(P1352,'15 лет'!$K$5:$L$79,2),IF((C1352=16),VLOOKUP(P1352,'16 лет'!$K$5:$L$79,2),IF((C1352=17),VLOOKUP(P1352,'17 лет'!$K$5:$L$79,2),)))))))))))</f>
        <v>50</v>
      </c>
      <c r="R1352" s="27"/>
      <c r="S1352" s="16">
        <f>IF((C1352&lt;=7),VLOOKUP(R1352,'7 лет'!$K$5:$L$79,2),IF((C1352=8),VLOOKUP(R1352,'8 лет'!$K$5:$L$79,2),IF((C1352=9),VLOOKUP(R1352,'9 лет'!$K$5:$L$79,2),IF((C1352=10),VLOOKUP(R1352,'10 лет'!$K$5:$L$79,2),IF((C1352=11),VLOOKUP(R1352,'11 лет'!$K$5:$L$79,2),IF((C1352=12),VLOOKUP(R1352,'12 лет'!$M$5:$N$79,2),IF((C1352=13),VLOOKUP(R1352,'13 лет'!$M$5:$N$79,2),IF((C1352=14),VLOOKUP(R1352,'14 лет'!$M$5:$N$79,2),IF((C1352=15),VLOOKUP(R1352,'15 лет'!$M$5:$N$79,2),IF((C1352=16),VLOOKUP(R1352,'16 лет'!$M$5:$N$79,2),IF((C1352=17),VLOOKUP(R1352,'17 лет'!$M$5:$N$79,2))))))))))))</f>
        <v>0</v>
      </c>
      <c r="T1352" s="32">
        <f>SUM(E1352+G1352+I1352+K1352+M1352+O1352+Q1352+S1352)</f>
        <v>50</v>
      </c>
      <c r="U1352" s="4">
        <f>'Личное первенство юноши'!U125</f>
        <v>28</v>
      </c>
      <c r="V1352" s="109"/>
      <c r="W1352" s="99"/>
      <c r="X1352" t="str">
        <f>P1346</f>
        <v>Субъект РФ 38</v>
      </c>
    </row>
    <row r="1353" spans="1:24" ht="18.75">
      <c r="A1353" s="27">
        <v>3</v>
      </c>
      <c r="B1353" s="77"/>
      <c r="C1353" s="27"/>
      <c r="D1353" s="27"/>
      <c r="E1353" s="16">
        <f>IF((C1353&lt;=7),VLOOKUP(D1353,'7 лет'!$A$5:$B$78,2),IF((C1353=8),VLOOKUP(D1353,'8 лет'!$A$5:$B$78,2),IF((C1353=9),VLOOKUP(D1353,'9 лет'!$A$5:$B$78,2),IF((C1353=10),VLOOKUP(D1353,'10 лет'!$A$5:$B$78,2),IF((C1353=11),VLOOKUP(D1353,'11 лет'!$A$5:$B$78,2),IF((C1353=12),VLOOKUP(D1353,'12 лет'!$A$5:$B$78,2),IF((C1353=13),VLOOKUP(D1353,'13 лет'!$A$5:$B$78,2),IF((C1353=14),VLOOKUP(D1353,'14 лет'!$A$5:$B$78,2),IF((C1353=15),VLOOKUP(D1353,'15 лет'!$A$5:$B$78,2),IF((C1353=16),VLOOKUP(D1353,'16 лет'!$A$5:$B$78,2),IF((C1353=17),VLOOKUP(D1353,'17 лет'!$A$5:$B$78,2))))))))))))</f>
        <v>0</v>
      </c>
      <c r="F1353" s="27"/>
      <c r="G1353" s="16">
        <f>IF((C1353&lt;=7),VLOOKUP(F1353,'7 лет'!$C$5:$D$79,2),IF((C1353=8),VLOOKUP(F1353,'8 лет'!$C$5:$D$79,2),IF((C1353=9),VLOOKUP(F1353,'9 лет'!$C$5:$D$79,2),IF((C1353=10),VLOOKUP(F1353,'10 лет'!$C$5:$D$79,2),IF((C1353=11),VLOOKUP(F1353,'11 лет'!$C$5:$D$79,2),IF((C1353=12),VLOOKUP(F1353,'12 лет'!$C$5:$D$79,2),IF((C1353=13),VLOOKUP(F1353,'13 лет'!$C$5:$D$79,2),IF((C1353=14),VLOOKUP(F1353,'14 лет'!$C$5:$D$79,2),IF((C1353=15),VLOOKUP(F1353,'15 лет'!$C$5:$D$79,2),IF((C1353=16),VLOOKUP(F1353,'16 лет'!$C$5:$D$79,2),IF((C1353=17),VLOOKUP(F1353,'17 лет'!$C$5:$D$79,2))))))))))))</f>
        <v>0</v>
      </c>
      <c r="H1353" s="27"/>
      <c r="I1353" s="16">
        <f>IF((C1353&lt;=7),VLOOKUP(H1353,'7 лет'!$E$5:$F$79,2),IF((C1353=8),VLOOKUP(H1353,'8 лет'!$E$5:$F$79,2),IF((C1353=9),VLOOKUP(H1353,'9 лет'!$E$5:$F$79,2),IF((C1353=10),VLOOKUP(H1353,'10 лет'!$E$5:$F$79,2),IF((C1353=11),VLOOKUP(H1353,'11 лет'!$E$5:$F$79,2),IF((C1353=12),VLOOKUP(H1353,'12 лет'!$E$5:$F$79,2),IF((C1353=13),VLOOKUP(H1353,'13 лет'!$E$5:$F$79,2),IF((C1353=14),VLOOKUP(H1353,'14 лет'!$E$5:$F$79,2),IF((C1353=15),VLOOKUP(H1353,'15 лет'!$E$5:$F$79,2),IF((C1353=16),VLOOKUP(H1353,'16 лет'!$E$5:$F$79,2),IF((C1353=17),VLOOKUP(H1353,'17 лет'!$E$5:$F$79,2))))))))))))</f>
        <v>0</v>
      </c>
      <c r="J1353" s="27"/>
      <c r="K1353" s="16">
        <f>IF((C1353&lt;=7),VLOOKUP(J1353,'7 лет'!$G$5:$H$79,2),IF((C1353=8),VLOOKUP(J1353,'8 лет'!$G$5:$H$79,2),IF((C1353=9),VLOOKUP(J1353,'9 лет'!$G$5:$H$79,2),IF((C1353=10),VLOOKUP(J1353,'10 лет'!$G$5:$H$79,2),IF((C1353=11),VLOOKUP(J1353,'11 лет'!$G$5:$H$79,2),IF((C1353=12),VLOOKUP(J1353,'12 лет'!$G$5:$H$79,2),IF((C1353=13),VLOOKUP(J1353,'13 лет'!$G$5:$H$79,2),IF((C1353=14),VLOOKUP(J1353,'14 лет'!$G$5:$H$79,2),IF(C1353&gt;=15,"0")))))))))</f>
        <v>0</v>
      </c>
      <c r="L1353" s="27"/>
      <c r="M1353" s="16" t="str">
        <f>IF((C1353=12),VLOOKUP(L1353,'12 лет'!$I$5:$J$81,2),IF((C1353=13),VLOOKUP(L1353,'13 лет'!$I$5:$J$81,2),IF((C1353=14),VLOOKUP(L1353,'14 лет'!$I$5:$J$80,2),IF((C1353=15),VLOOKUP(L1353,'15 лет'!$G$5:$H$82,2),IF((C1353=16),VLOOKUP(L1353,'16 лет'!$G$5:$H$81,2),IF((C1353=17),VLOOKUP(L1353,'17 лет'!$G$5:$H$81,2),IF(C1353&lt;12,"0")))))))</f>
        <v>0</v>
      </c>
      <c r="N1353" s="27"/>
      <c r="O1353" s="16" t="str">
        <f>IF((C1353=15),VLOOKUP(N1353,'15 лет'!$I$5:$J$100,2),IF((C1353=16),VLOOKUP(N1353,'16 лет'!$I$5:$J$94,2),IF((C1353=17),VLOOKUP(N1353,'17 лет'!$I$5:$J$97,2),IF(C1353&lt;15,"0"))))</f>
        <v>0</v>
      </c>
      <c r="P1353" s="11"/>
      <c r="Q1353" s="16">
        <f>IF((C1353&lt;=7),VLOOKUP(P1353,'7 лет'!$I$5:$J$79,2),IF((C1353=8),VLOOKUP(P1353,'8 лет'!$I$5:$J$79,2),IF((C1353=9),VLOOKUP(P1353,'9 лет'!$I$5:$J$79,2),IF((C1353=10),VLOOKUP(P1353,'10 лет'!$I$5:$J$79,2),IF((C1353=11),VLOOKUP(P1353,'11 лет'!$I$5:$J$79,2),IF((C1353=12),VLOOKUP(P1353,'12 лет'!$K$5:$L$79,2),IF((C1353=13),VLOOKUP(P1353,'13 лет'!$K$5:$L$79,2),IF((C1353=14),VLOOKUP(P1353,'14 лет'!$K$5:$L$79,2),IF((C1353=15),VLOOKUP(P1353,'15 лет'!$K$5:$L$79,2),IF((C1353=16),VLOOKUP(P1353,'16 лет'!$K$5:$L$79,2),IF((C1353=17),VLOOKUP(P1353,'17 лет'!$K$5:$L$79,2),)))))))))))</f>
        <v>50</v>
      </c>
      <c r="R1353" s="27"/>
      <c r="S1353" s="16">
        <f>IF((C1353&lt;=7),VLOOKUP(R1353,'7 лет'!$K$5:$L$79,2),IF((C1353=8),VLOOKUP(R1353,'8 лет'!$K$5:$L$79,2),IF((C1353=9),VLOOKUP(R1353,'9 лет'!$K$5:$L$79,2),IF((C1353=10),VLOOKUP(R1353,'10 лет'!$K$5:$L$79,2),IF((C1353=11),VLOOKUP(R1353,'11 лет'!$K$5:$L$79,2),IF((C1353=12),VLOOKUP(R1353,'12 лет'!$M$5:$N$79,2),IF((C1353=13),VLOOKUP(R1353,'13 лет'!$M$5:$N$79,2),IF((C1353=14),VLOOKUP(R1353,'14 лет'!$M$5:$N$79,2),IF((C1353=15),VLOOKUP(R1353,'15 лет'!$M$5:$N$79,2),IF((C1353=16),VLOOKUP(R1353,'16 лет'!$M$5:$N$79,2),IF((C1353=17),VLOOKUP(R1353,'17 лет'!$M$5:$N$79,2))))))))))))</f>
        <v>0</v>
      </c>
      <c r="T1353" s="32">
        <f>SUM(E1353+G1353+I1353+K1353+M1353+O1353+Q1353+S1353)</f>
        <v>50</v>
      </c>
      <c r="U1353" s="4">
        <f>'Личное первенство юноши'!U126</f>
        <v>28</v>
      </c>
      <c r="V1353" s="109"/>
      <c r="W1353" s="99"/>
      <c r="X1353" t="str">
        <f>P1346</f>
        <v>Субъект РФ 38</v>
      </c>
    </row>
    <row r="1354" spans="1:24" ht="18.75">
      <c r="A1354" s="111"/>
      <c r="B1354" s="112"/>
      <c r="C1354" s="112"/>
      <c r="D1354" s="112"/>
      <c r="E1354" s="112"/>
      <c r="F1354" s="112"/>
      <c r="G1354" s="112"/>
      <c r="H1354" s="112"/>
      <c r="I1354" s="112"/>
      <c r="J1354" s="112"/>
      <c r="K1354" s="112"/>
      <c r="L1354" s="112"/>
      <c r="M1354" s="112"/>
      <c r="N1354" s="112"/>
      <c r="O1354" s="112"/>
      <c r="P1354" s="115" t="s">
        <v>285</v>
      </c>
      <c r="Q1354" s="115"/>
      <c r="R1354" s="115"/>
      <c r="S1354" s="116"/>
      <c r="T1354" s="113">
        <f ca="1">SUMPRODUCT(LARGE($T$1351:$T$1353,ROW(INDIRECT("T1:T"&amp;Z17))))</f>
        <v>100</v>
      </c>
      <c r="U1354" s="114"/>
      <c r="V1354" s="109"/>
      <c r="W1354" s="99"/>
    </row>
    <row r="1355" spans="1:24" ht="24.75" customHeight="1">
      <c r="A1355" s="123" t="s">
        <v>180</v>
      </c>
      <c r="B1355" s="124"/>
      <c r="C1355" s="124"/>
      <c r="D1355" s="124"/>
      <c r="E1355" s="124"/>
      <c r="F1355" s="124"/>
      <c r="G1355" s="124"/>
      <c r="H1355" s="124"/>
      <c r="I1355" s="124"/>
      <c r="J1355" s="124"/>
      <c r="K1355" s="124"/>
      <c r="L1355" s="124"/>
      <c r="M1355" s="124"/>
      <c r="N1355" s="124"/>
      <c r="O1355" s="124"/>
      <c r="P1355" s="124"/>
      <c r="Q1355" s="124"/>
      <c r="R1355" s="124"/>
      <c r="S1355" s="124"/>
      <c r="T1355" s="124"/>
      <c r="U1355" s="125"/>
      <c r="V1355" s="109"/>
      <c r="W1355" s="99"/>
    </row>
    <row r="1356" spans="1:24" ht="18.75">
      <c r="A1356" s="27">
        <v>1</v>
      </c>
      <c r="B1356" s="78"/>
      <c r="C1356" s="27"/>
      <c r="D1356" s="27"/>
      <c r="E1356" s="16">
        <f>IF((C1356&lt;=7),VLOOKUP(D1356,'7 лет'!$M$5:$N$78,2),IF((C1356=8),VLOOKUP(D1356,'8 лет'!$M$5:$N$78,2),IF((C1356=9),VLOOKUP(D1356,'9 лет'!$M$5:$N$78,2),IF((C1356=10),VLOOKUP(D1356,'10 лет'!$M$5:$N$78,2),IF((C1356=11),VLOOKUP(D1356,'11 лет'!$M$5:$N$78,2),IF((C1356=12),VLOOKUP(D1356,'12 лет'!$O$5:$P$78,2),IF((C1356=13),VLOOKUP(D1356,'13 лет'!$O$5:$P$78,2),IF((C1356=14),VLOOKUP(D1356,'14 лет'!$O$5:$P$78,2),IF((C1356=15),VLOOKUP(D1356,'15 лет'!$O$5:$P$78,2),IF((C1356=16),VLOOKUP(D1356,'16 лет'!$O$5:$P$78,2),IF((C1356=17),VLOOKUP(D1356,'17 лет'!$O$5:$P$78,2))))))))))))</f>
        <v>0</v>
      </c>
      <c r="F1356" s="27"/>
      <c r="G1356" s="16">
        <f>IF((C1356&lt;=7),VLOOKUP(F1356,'7 лет'!$O$5:$P$79,2),IF((C1356=8),VLOOKUP(F1356,'8 лет'!$O$5:$P$79,2),IF((C1356=9),VLOOKUP(F1356,'9 лет'!$O$5:$P$79,2),IF((C1356=10),VLOOKUP(F1356,'10 лет'!$O$5:$P$79,2),IF((C1356=11),VLOOKUP(F1356,'11 лет'!$O$5:$P$79,2),IF((C1356=12),VLOOKUP(F1356,'12 лет'!$Q$5:$R$79,2),IF((C1356=13),VLOOKUP(F1356,'13 лет'!$Q$5:$R$79,2),IF((C1356=14),VLOOKUP(F1356,'14 лет'!$Q$5:$R$79,2),IF((C1356=15),VLOOKUP(F1356,'15 лет'!$Q$5:$R$79,2),IF((C1356=16),VLOOKUP(F1356,'16 лет'!$Q$5:$R$79,2),IF((C1356=17),VLOOKUP(F1356,'17 лет'!$Q$5:$R$79,2))))))))))))</f>
        <v>0</v>
      </c>
      <c r="H1356" s="27"/>
      <c r="I1356" s="16">
        <f>IF((C1356&lt;=7),VLOOKUP(H1356,'7 лет'!$Q$5:$R$79,2),IF((C1356=8),VLOOKUP(H1356,'8 лет'!$Q$5:$R$79,2),IF((C1356=9),VLOOKUP(H1356,'9 лет'!$Q$5:$R$79,2),IF((C1356=10),VLOOKUP(H1356,'10 лет'!$Q$5:$R$79,2),IF((C1356=11),VLOOKUP(H1356,'11 лет'!$Q$5:$R$79,2),IF((C1356=12),VLOOKUP(H1356,'12 лет'!$S$5:$T$79,2),IF((C1356=13),VLOOKUP(H1356,'13 лет'!$S$5:$T$79,2),IF((C1356=14),VLOOKUP(H1356,'14 лет'!$S$5:$T$79,2),IF((C1356=15),VLOOKUP(H1356,'15 лет'!$S$5:$T$79,2),IF((C1356=16),VLOOKUP(H1356,'16 лет'!$S$5:$T$79,2),IF((C1356=17),VLOOKUP(H1356,'17 лет'!$S$5:$T$79,2))))))))))))</f>
        <v>0</v>
      </c>
      <c r="J1356" s="27"/>
      <c r="K1356" s="16">
        <f>IF((C1356&lt;=7),VLOOKUP(J1356,'7 лет'!$S$5:$T$79,2),IF((C1356=8),VLOOKUP(J1356,'8 лет'!$S$5:$T$79,2),IF((C1356=9),VLOOKUP(J1356,'9 лет'!$S$5:$T$79,2),IF((C1356=10),VLOOKUP(J1356,'10 лет'!$S$5:$T$79,2),IF((C1356=11),VLOOKUP(J1356,'11 лет'!$S$5:$T$79,2),IF((C1356=12),VLOOKUP(J1356,'12 лет'!$U$5:$V$79,2),IF((C1356=13),VLOOKUP(J1356,'13 лет'!$U$5:$V$79,2),IF((C1356=14),VLOOKUP(J1356,'14 лет'!$U$5:$V$79,2),IF(C1356&gt;=15,"0")))))))))</f>
        <v>0</v>
      </c>
      <c r="L1356" s="27"/>
      <c r="M1356" s="16" t="str">
        <f>IF((C1356=12),VLOOKUP(L1356,'12 лет'!$W$5:$X$85,2),IF((C1356=13),VLOOKUP(L1356,'13 лет'!$W$5:$X$84,2),IF((C1356=14),VLOOKUP(L1356,'14 лет'!$W$5:$X$82,2),IF((C1356=15),VLOOKUP(L1356,'15 лет'!$U$5:$V$82,2),IF((C1356=16),VLOOKUP(L1356,'16 лет'!$U$5:$V$78,2),IF((C1356=17),VLOOKUP(L1356,'17 лет'!$U$5:$V$78,2),IF(C1356&lt;12,"0")))))))</f>
        <v>0</v>
      </c>
      <c r="N1356" s="27"/>
      <c r="O1356" s="16" t="str">
        <f>IF((C1356=15),VLOOKUP(N1356,'15 лет'!$W$5:$X$115,2),IF((C1356=16),VLOOKUP(N1356,'16 лет'!$W$5:$X$113,2),IF((C1356=17),VLOOKUP(N1356,'17 лет'!$W$5:$X$113,2),IF(C1356&lt;15,"0"))))</f>
        <v>0</v>
      </c>
      <c r="P1356" s="11"/>
      <c r="Q1356" s="16">
        <f>IF((C1356&lt;=7),VLOOKUP(P1356,'7 лет'!$U$5:$V$79,2),IF((C1356=8),VLOOKUP(P1356,'8 лет'!$U$5:$V$79,2),IF((C1356=9),VLOOKUP(P1356,'9 лет'!$U$5:$V$79,2),IF((C1356=10),VLOOKUP(P1356,'10 лет'!$U$5:$V$79,2),IF((C1356=11),VLOOKUP(P1356,'11 лет'!$U$5:$V$79,2),IF((C1356=12),VLOOKUP(P1356,'12 лет'!$Y$5:$Z$79,2),IF((C1356=13),VLOOKUP(P1356,'13 лет'!$Y$5:$Z$79,2),IF((C1356=14),VLOOKUP(P1356,'14 лет'!$Y$5:$Z$79,2),IF((C1356=15),VLOOKUP(P1356,'15 лет'!$Y$5:$Z$79,2),IF((C1356=16),VLOOKUP(P1356,'16 лет'!$Y$5:$Z$79,2),IF((C1356=17),VLOOKUP(P1356,'17 лет'!$Y$5:$Z$79,2))))))))))))</f>
        <v>35</v>
      </c>
      <c r="R1356" s="27"/>
      <c r="S1356" s="16">
        <f>IF((C1356&lt;=7),VLOOKUP(R1356,'7 лет'!$W$5:$X$79,2),IF((C1356=8),VLOOKUP(R1356,'8 лет'!$W$5:$X$79,2),IF((C1356=9),VLOOKUP(R1356,'9 лет'!$W$5:$X$79,2),IF((C1356=10),VLOOKUP(R1356,'10 лет'!$W$5:$X$79,2),IF((C1356=11),VLOOKUP(R1356,'11 лет'!$W$5:$X$79,2),IF((C1356=12),VLOOKUP(R1356,'12 лет'!$AA$5:$AB$79,2),IF((C1356=13),VLOOKUP(R1356,'13 лет'!$AA$5:$AB$79,2),IF((C1356=14),VLOOKUP(R1356,'14 лет'!$AA$5:$AB$79,2),IF((C1356=15),VLOOKUP(R1356,'15 лет'!$AA$5:$AB$79,2),IF((C1356=16),VLOOKUP(R1356,'16 лет'!$AA$5:$AB$79,2),IF((C1356=17),VLOOKUP(R1356,'17 лет'!$AA$5:$AB$79,2))))))))))))</f>
        <v>0</v>
      </c>
      <c r="T1356" s="33">
        <f>SUM(E1356+G1356+I1356+K1356+M1356+O1356+Q1356+S1356)</f>
        <v>35</v>
      </c>
      <c r="U1356" s="4">
        <f>'Личное первенство девушки'!U124</f>
        <v>28</v>
      </c>
      <c r="V1356" s="109"/>
      <c r="W1356" s="99"/>
      <c r="X1356" t="str">
        <f>P1346</f>
        <v>Субъект РФ 38</v>
      </c>
    </row>
    <row r="1357" spans="1:24" ht="18.75">
      <c r="A1357" s="27">
        <v>2</v>
      </c>
      <c r="B1357" s="78"/>
      <c r="C1357" s="27"/>
      <c r="D1357" s="27"/>
      <c r="E1357" s="16">
        <f>IF((C1357&lt;=7),VLOOKUP(D1357,'7 лет'!$M$5:$N$78,2),IF((C1357=8),VLOOKUP(D1357,'8 лет'!$M$5:$N$78,2),IF((C1357=9),VLOOKUP(D1357,'9 лет'!$M$5:$N$78,2),IF((C1357=10),VLOOKUP(D1357,'10 лет'!$M$5:$N$78,2),IF((C1357=11),VLOOKUP(D1357,'11 лет'!$M$5:$N$78,2),IF((C1357=12),VLOOKUP(D1357,'12 лет'!$O$5:$P$78,2),IF((C1357=13),VLOOKUP(D1357,'13 лет'!$O$5:$P$78,2),IF((C1357=14),VLOOKUP(D1357,'14 лет'!$O$5:$P$78,2),IF((C1357=15),VLOOKUP(D1357,'15 лет'!$O$5:$P$78,2),IF((C1357=16),VLOOKUP(D1357,'16 лет'!$O$5:$P$78,2),IF((C1357=17),VLOOKUP(D1357,'17 лет'!$O$5:$P$78,2))))))))))))</f>
        <v>0</v>
      </c>
      <c r="F1357" s="27"/>
      <c r="G1357" s="16">
        <f>IF((C1357&lt;=7),VLOOKUP(F1357,'7 лет'!$O$5:$P$79,2),IF((C1357=8),VLOOKUP(F1357,'8 лет'!$O$5:$P$79,2),IF((C1357=9),VLOOKUP(F1357,'9 лет'!$O$5:$P$79,2),IF((C1357=10),VLOOKUP(F1357,'10 лет'!$O$5:$P$79,2),IF((C1357=11),VLOOKUP(F1357,'11 лет'!$O$5:$P$79,2),IF((C1357=12),VLOOKUP(F1357,'12 лет'!$Q$5:$R$79,2),IF((C1357=13),VLOOKUP(F1357,'13 лет'!$Q$5:$R$79,2),IF((C1357=14),VLOOKUP(F1357,'14 лет'!$Q$5:$R$79,2),IF((C1357=15),VLOOKUP(F1357,'15 лет'!$Q$5:$R$79,2),IF((C1357=16),VLOOKUP(F1357,'16 лет'!$Q$5:$R$79,2),IF((C1357=17),VLOOKUP(F1357,'17 лет'!$Q$5:$R$79,2))))))))))))</f>
        <v>0</v>
      </c>
      <c r="H1357" s="27"/>
      <c r="I1357" s="16">
        <f>IF((C1357&lt;=7),VLOOKUP(H1357,'7 лет'!$Q$5:$R$79,2),IF((C1357=8),VLOOKUP(H1357,'8 лет'!$Q$5:$R$79,2),IF((C1357=9),VLOOKUP(H1357,'9 лет'!$Q$5:$R$79,2),IF((C1357=10),VLOOKUP(H1357,'10 лет'!$Q$5:$R$79,2),IF((C1357=11),VLOOKUP(H1357,'11 лет'!$Q$5:$R$79,2),IF((C1357=12),VLOOKUP(H1357,'12 лет'!$S$5:$T$79,2),IF((C1357=13),VLOOKUP(H1357,'13 лет'!$S$5:$T$79,2),IF((C1357=14),VLOOKUP(H1357,'14 лет'!$S$5:$T$79,2),IF((C1357=15),VLOOKUP(H1357,'15 лет'!$S$5:$T$79,2),IF((C1357=16),VLOOKUP(H1357,'16 лет'!$S$5:$T$79,2),IF((C1357=17),VLOOKUP(H1357,'17 лет'!$S$5:$T$79,2))))))))))))</f>
        <v>0</v>
      </c>
      <c r="J1357" s="27"/>
      <c r="K1357" s="16">
        <f>IF((C1357&lt;=7),VLOOKUP(J1357,'7 лет'!$S$5:$T$79,2),IF((C1357=8),VLOOKUP(J1357,'8 лет'!$S$5:$T$79,2),IF((C1357=9),VLOOKUP(J1357,'9 лет'!$S$5:$T$79,2),IF((C1357=10),VLOOKUP(J1357,'10 лет'!$S$5:$T$79,2),IF((C1357=11),VLOOKUP(J1357,'11 лет'!$S$5:$T$79,2),IF((C1357=12),VLOOKUP(J1357,'12 лет'!$U$5:$V$79,2),IF((C1357=13),VLOOKUP(J1357,'13 лет'!$U$5:$V$79,2),IF((C1357=14),VLOOKUP(J1357,'14 лет'!$U$5:$V$79,2),IF(C1357&gt;=15,"0")))))))))</f>
        <v>0</v>
      </c>
      <c r="L1357" s="27"/>
      <c r="M1357" s="16" t="str">
        <f>IF((C1357=12),VLOOKUP(L1357,'12 лет'!$W$5:$X$85,2),IF((C1357=13),VLOOKUP(L1357,'13 лет'!$W$5:$X$84,2),IF((C1357=14),VLOOKUP(L1357,'14 лет'!$W$5:$X$82,2),IF((C1357=15),VLOOKUP(L1357,'15 лет'!$U$5:$V$82,2),IF((C1357=16),VLOOKUP(L1357,'16 лет'!$U$5:$V$78,2),IF((C1357=17),VLOOKUP(L1357,'17 лет'!$U$5:$V$78,2),IF(C1357&lt;12,"0")))))))</f>
        <v>0</v>
      </c>
      <c r="N1357" s="27"/>
      <c r="O1357" s="16" t="str">
        <f>IF((C1357=15),VLOOKUP(N1357,'15 лет'!$W$5:$X$115,2),IF((C1357=16),VLOOKUP(N1357,'16 лет'!$W$5:$X$113,2),IF((C1357=17),VLOOKUP(N1357,'17 лет'!$W$5:$X$113,2),IF(C1357&lt;15,"0"))))</f>
        <v>0</v>
      </c>
      <c r="P1357" s="11"/>
      <c r="Q1357" s="16">
        <f>IF((C1357&lt;=7),VLOOKUP(P1357,'7 лет'!$U$5:$V$79,2),IF((C1357=8),VLOOKUP(P1357,'8 лет'!$U$5:$V$79,2),IF((C1357=9),VLOOKUP(P1357,'9 лет'!$U$5:$V$79,2),IF((C1357=10),VLOOKUP(P1357,'10 лет'!$U$5:$V$79,2),IF((C1357=11),VLOOKUP(P1357,'11 лет'!$U$5:$V$79,2),IF((C1357=12),VLOOKUP(P1357,'12 лет'!$Y$5:$Z$79,2),IF((C1357=13),VLOOKUP(P1357,'13 лет'!$Y$5:$Z$79,2),IF((C1357=14),VLOOKUP(P1357,'14 лет'!$Y$5:$Z$79,2),IF((C1357=15),VLOOKUP(P1357,'15 лет'!$Y$5:$Z$79,2),IF((C1357=16),VLOOKUP(P1357,'16 лет'!$Y$5:$Z$79,2),IF((C1357=17),VLOOKUP(P1357,'17 лет'!$Y$5:$Z$79,2))))))))))))</f>
        <v>35</v>
      </c>
      <c r="R1357" s="27"/>
      <c r="S1357" s="16">
        <f>IF((C1357&lt;=7),VLOOKUP(R1357,'7 лет'!$W$5:$X$79,2),IF((C1357=8),VLOOKUP(R1357,'8 лет'!$W$5:$X$79,2),IF((C1357=9),VLOOKUP(R1357,'9 лет'!$W$5:$X$79,2),IF((C1357=10),VLOOKUP(R1357,'10 лет'!$W$5:$X$79,2),IF((C1357=11),VLOOKUP(R1357,'11 лет'!$W$5:$X$79,2),IF((C1357=12),VLOOKUP(R1357,'12 лет'!$AA$5:$AB$79,2),IF((C1357=13),VLOOKUP(R1357,'13 лет'!$AA$5:$AB$79,2),IF((C1357=14),VLOOKUP(R1357,'14 лет'!$AA$5:$AB$79,2),IF((C1357=15),VLOOKUP(R1357,'15 лет'!$AA$5:$AB$79,2),IF((C1357=16),VLOOKUP(R1357,'16 лет'!$AA$5:$AB$79,2),IF((C1357=17),VLOOKUP(R1357,'17 лет'!$AA$5:$AB$79,2))))))))))))</f>
        <v>0</v>
      </c>
      <c r="T1357" s="33">
        <f>SUM(E1357+G1357+I1357+K1357+M1357+O1357+Q1357+S1357)</f>
        <v>35</v>
      </c>
      <c r="U1357" s="4">
        <f>'Личное первенство девушки'!U125</f>
        <v>28</v>
      </c>
      <c r="V1357" s="109"/>
      <c r="W1357" s="99"/>
      <c r="X1357" t="str">
        <f>P1346</f>
        <v>Субъект РФ 38</v>
      </c>
    </row>
    <row r="1358" spans="1:24" ht="18.75">
      <c r="A1358" s="27">
        <v>3</v>
      </c>
      <c r="B1358" s="78"/>
      <c r="C1358" s="27"/>
      <c r="D1358" s="27"/>
      <c r="E1358" s="16">
        <f>IF((C1358&lt;=7),VLOOKUP(D1358,'7 лет'!$M$5:$N$78,2),IF((C1358=8),VLOOKUP(D1358,'8 лет'!$M$5:$N$78,2),IF((C1358=9),VLOOKUP(D1358,'9 лет'!$M$5:$N$78,2),IF((C1358=10),VLOOKUP(D1358,'10 лет'!$M$5:$N$78,2),IF((C1358=11),VLOOKUP(D1358,'11 лет'!$M$5:$N$78,2),IF((C1358=12),VLOOKUP(D1358,'12 лет'!$O$5:$P$78,2),IF((C1358=13),VLOOKUP(D1358,'13 лет'!$O$5:$P$78,2),IF((C1358=14),VLOOKUP(D1358,'14 лет'!$O$5:$P$78,2),IF((C1358=15),VLOOKUP(D1358,'15 лет'!$O$5:$P$78,2),IF((C1358=16),VLOOKUP(D1358,'16 лет'!$O$5:$P$78,2),IF((C1358=17),VLOOKUP(D1358,'17 лет'!$O$5:$P$78,2))))))))))))</f>
        <v>0</v>
      </c>
      <c r="F1358" s="27"/>
      <c r="G1358" s="16">
        <f>IF((C1358&lt;=7),VLOOKUP(F1358,'7 лет'!$O$5:$P$79,2),IF((C1358=8),VLOOKUP(F1358,'8 лет'!$O$5:$P$79,2),IF((C1358=9),VLOOKUP(F1358,'9 лет'!$O$5:$P$79,2),IF((C1358=10),VLOOKUP(F1358,'10 лет'!$O$5:$P$79,2),IF((C1358=11),VLOOKUP(F1358,'11 лет'!$O$5:$P$79,2),IF((C1358=12),VLOOKUP(F1358,'12 лет'!$Q$5:$R$79,2),IF((C1358=13),VLOOKUP(F1358,'13 лет'!$Q$5:$R$79,2),IF((C1358=14),VLOOKUP(F1358,'14 лет'!$Q$5:$R$79,2),IF((C1358=15),VLOOKUP(F1358,'15 лет'!$Q$5:$R$79,2),IF((C1358=16),VLOOKUP(F1358,'16 лет'!$Q$5:$R$79,2),IF((C1358=17),VLOOKUP(F1358,'17 лет'!$Q$5:$R$79,2))))))))))))</f>
        <v>0</v>
      </c>
      <c r="H1358" s="27"/>
      <c r="I1358" s="16">
        <f>IF((C1358&lt;=7),VLOOKUP(H1358,'7 лет'!$Q$5:$R$79,2),IF((C1358=8),VLOOKUP(H1358,'8 лет'!$Q$5:$R$79,2),IF((C1358=9),VLOOKUP(H1358,'9 лет'!$Q$5:$R$79,2),IF((C1358=10),VLOOKUP(H1358,'10 лет'!$Q$5:$R$79,2),IF((C1358=11),VLOOKUP(H1358,'11 лет'!$Q$5:$R$79,2),IF((C1358=12),VLOOKUP(H1358,'12 лет'!$S$5:$T$79,2),IF((C1358=13),VLOOKUP(H1358,'13 лет'!$S$5:$T$79,2),IF((C1358=14),VLOOKUP(H1358,'14 лет'!$S$5:$T$79,2),IF((C1358=15),VLOOKUP(H1358,'15 лет'!$S$5:$T$79,2),IF((C1358=16),VLOOKUP(H1358,'16 лет'!$S$5:$T$79,2),IF((C1358=17),VLOOKUP(H1358,'17 лет'!$S$5:$T$79,2))))))))))))</f>
        <v>0</v>
      </c>
      <c r="J1358" s="27"/>
      <c r="K1358" s="16">
        <f>IF((C1358&lt;=7),VLOOKUP(J1358,'7 лет'!$S$5:$T$79,2),IF((C1358=8),VLOOKUP(J1358,'8 лет'!$S$5:$T$79,2),IF((C1358=9),VLOOKUP(J1358,'9 лет'!$S$5:$T$79,2),IF((C1358=10),VLOOKUP(J1358,'10 лет'!$S$5:$T$79,2),IF((C1358=11),VLOOKUP(J1358,'11 лет'!$S$5:$T$79,2),IF((C1358=12),VLOOKUP(J1358,'12 лет'!$U$5:$V$79,2),IF((C1358=13),VLOOKUP(J1358,'13 лет'!$U$5:$V$79,2),IF((C1358=14),VLOOKUP(J1358,'14 лет'!$U$5:$V$79,2),IF(C1358&gt;=15,"0")))))))))</f>
        <v>0</v>
      </c>
      <c r="L1358" s="27"/>
      <c r="M1358" s="16" t="str">
        <f>IF((C1358=12),VLOOKUP(L1358,'12 лет'!$W$5:$X$85,2),IF((C1358=13),VLOOKUP(L1358,'13 лет'!$W$5:$X$84,2),IF((C1358=14),VLOOKUP(L1358,'14 лет'!$W$5:$X$82,2),IF((C1358=15),VLOOKUP(L1358,'15 лет'!$U$5:$V$82,2),IF((C1358=16),VLOOKUP(L1358,'16 лет'!$U$5:$V$78,2),IF((C1358=17),VLOOKUP(L1358,'17 лет'!$U$5:$V$78,2),IF(C1358&lt;12,"0")))))))</f>
        <v>0</v>
      </c>
      <c r="N1358" s="27"/>
      <c r="O1358" s="16" t="str">
        <f>IF((C1358=15),VLOOKUP(N1358,'15 лет'!$W$5:$X$115,2),IF((C1358=16),VLOOKUP(N1358,'16 лет'!$W$5:$X$113,2),IF((C1358=17),VLOOKUP(N1358,'17 лет'!$W$5:$X$113,2),IF(C1358&lt;15,"0"))))</f>
        <v>0</v>
      </c>
      <c r="P1358" s="11"/>
      <c r="Q1358" s="16">
        <f>IF((C1358&lt;=7),VLOOKUP(P1358,'7 лет'!$U$5:$V$79,2),IF((C1358=8),VLOOKUP(P1358,'8 лет'!$U$5:$V$79,2),IF((C1358=9),VLOOKUP(P1358,'9 лет'!$U$5:$V$79,2),IF((C1358=10),VLOOKUP(P1358,'10 лет'!$U$5:$V$79,2),IF((C1358=11),VLOOKUP(P1358,'11 лет'!$U$5:$V$79,2),IF((C1358=12),VLOOKUP(P1358,'12 лет'!$Y$5:$Z$79,2),IF((C1358=13),VLOOKUP(P1358,'13 лет'!$Y$5:$Z$79,2),IF((C1358=14),VLOOKUP(P1358,'14 лет'!$Y$5:$Z$79,2),IF((C1358=15),VLOOKUP(P1358,'15 лет'!$Y$5:$Z$79,2),IF((C1358=16),VLOOKUP(P1358,'16 лет'!$Y$5:$Z$79,2),IF((C1358=17),VLOOKUP(P1358,'17 лет'!$Y$5:$Z$79,2))))))))))))</f>
        <v>35</v>
      </c>
      <c r="R1358" s="27"/>
      <c r="S1358" s="16">
        <f>IF((C1358&lt;=7),VLOOKUP(R1358,'7 лет'!$W$5:$X$79,2),IF((C1358=8),VLOOKUP(R1358,'8 лет'!$W$5:$X$79,2),IF((C1358=9),VLOOKUP(R1358,'9 лет'!$W$5:$X$79,2),IF((C1358=10),VLOOKUP(R1358,'10 лет'!$W$5:$X$79,2),IF((C1358=11),VLOOKUP(R1358,'11 лет'!$W$5:$X$79,2),IF((C1358=12),VLOOKUP(R1358,'12 лет'!$AA$5:$AB$79,2),IF((C1358=13),VLOOKUP(R1358,'13 лет'!$AA$5:$AB$79,2),IF((C1358=14),VLOOKUP(R1358,'14 лет'!$AA$5:$AB$79,2),IF((C1358=15),VLOOKUP(R1358,'15 лет'!$AA$5:$AB$79,2),IF((C1358=16),VLOOKUP(R1358,'16 лет'!$AA$5:$AB$79,2),IF((C1358=17),VLOOKUP(R1358,'17 лет'!$AA$5:$AB$79,2))))))))))))</f>
        <v>0</v>
      </c>
      <c r="T1358" s="33">
        <f>SUM(E1358+G1358+I1358+K1358+M1358+O1358+Q1358+S1358)</f>
        <v>35</v>
      </c>
      <c r="U1358" s="4">
        <f>'Личное первенство девушки'!U126</f>
        <v>28</v>
      </c>
      <c r="V1358" s="109"/>
      <c r="W1358" s="99"/>
      <c r="X1358" t="str">
        <f>P1346</f>
        <v>Субъект РФ 38</v>
      </c>
    </row>
    <row r="1359" spans="1:24" ht="18.75">
      <c r="A1359" s="111"/>
      <c r="B1359" s="112"/>
      <c r="C1359" s="112"/>
      <c r="D1359" s="112"/>
      <c r="E1359" s="112"/>
      <c r="F1359" s="112"/>
      <c r="G1359" s="112"/>
      <c r="H1359" s="112"/>
      <c r="I1359" s="112"/>
      <c r="J1359" s="112"/>
      <c r="K1359" s="112"/>
      <c r="L1359" s="112"/>
      <c r="M1359" s="112"/>
      <c r="N1359" s="112"/>
      <c r="O1359" s="112"/>
      <c r="P1359" s="115" t="s">
        <v>286</v>
      </c>
      <c r="Q1359" s="115"/>
      <c r="R1359" s="115"/>
      <c r="S1359" s="116"/>
      <c r="T1359" s="113">
        <f ca="1">SUMPRODUCT(LARGE($T$1356:$T$1358,ROW(INDIRECT("T1:T"&amp;Z17))))</f>
        <v>70</v>
      </c>
      <c r="U1359" s="114"/>
      <c r="V1359" s="109"/>
      <c r="W1359" s="99"/>
    </row>
    <row r="1360" spans="1:24" ht="30" customHeight="1">
      <c r="A1360" s="119"/>
      <c r="B1360" s="120"/>
      <c r="C1360" s="120"/>
      <c r="D1360" s="120"/>
      <c r="E1360" s="120"/>
      <c r="F1360" s="120"/>
      <c r="G1360" s="120"/>
      <c r="H1360" s="120"/>
      <c r="I1360" s="120"/>
      <c r="J1360" s="120"/>
      <c r="K1360" s="120"/>
      <c r="L1360" s="120"/>
      <c r="M1360" s="120"/>
      <c r="N1360" s="120"/>
      <c r="O1360" s="120"/>
      <c r="P1360" s="118" t="s">
        <v>287</v>
      </c>
      <c r="Q1360" s="118"/>
      <c r="R1360" s="118"/>
      <c r="S1360" s="118"/>
      <c r="T1360" s="121">
        <f ca="1">SUM(T1354+T1359)</f>
        <v>170</v>
      </c>
      <c r="U1360" s="122"/>
      <c r="V1360" s="110"/>
      <c r="W1360" s="100"/>
    </row>
    <row r="1361" spans="1:23">
      <c r="A1361" s="14"/>
      <c r="B1361" s="14"/>
      <c r="C1361" s="14"/>
      <c r="D1361" s="14"/>
      <c r="E1361" s="14"/>
      <c r="F1361" s="14"/>
      <c r="G1361" s="14"/>
      <c r="H1361" s="14"/>
      <c r="I1361" s="14"/>
      <c r="J1361" s="14"/>
      <c r="K1361" s="14"/>
      <c r="L1361" s="14"/>
      <c r="M1361" s="14"/>
      <c r="N1361" s="14"/>
      <c r="O1361" s="14"/>
      <c r="P1361" s="14"/>
      <c r="Q1361" s="14"/>
      <c r="R1361" s="14"/>
      <c r="S1361" s="14"/>
      <c r="T1361" s="14"/>
    </row>
    <row r="1362" spans="1:23">
      <c r="A1362" s="15"/>
      <c r="C1362" s="15"/>
      <c r="D1362" s="15"/>
      <c r="E1362" s="15"/>
      <c r="F1362" s="15"/>
      <c r="G1362" s="15"/>
      <c r="H1362" s="15"/>
      <c r="I1362" s="15"/>
      <c r="J1362" s="15"/>
      <c r="K1362" s="14"/>
      <c r="L1362" s="14"/>
      <c r="M1362" s="15"/>
      <c r="N1362" s="15"/>
      <c r="O1362" s="15"/>
      <c r="P1362" s="15"/>
      <c r="Q1362" s="15"/>
      <c r="R1362" s="15"/>
      <c r="S1362" s="15"/>
      <c r="T1362" s="15"/>
    </row>
    <row r="1363" spans="1:23">
      <c r="A1363" s="15"/>
      <c r="C1363" s="15"/>
      <c r="D1363" s="15"/>
      <c r="E1363" s="15"/>
      <c r="F1363" s="15"/>
      <c r="G1363" s="15"/>
      <c r="H1363" s="15"/>
      <c r="I1363" s="15"/>
      <c r="J1363" s="15"/>
      <c r="K1363" s="14"/>
      <c r="L1363" s="14"/>
      <c r="M1363" s="15"/>
      <c r="N1363" s="15"/>
      <c r="O1363" s="15"/>
      <c r="P1363" s="15"/>
      <c r="Q1363" s="15"/>
      <c r="R1363" s="15"/>
      <c r="S1363" s="15"/>
      <c r="T1363" s="15"/>
    </row>
    <row r="1364" spans="1:23" ht="16.5">
      <c r="A1364" s="14"/>
      <c r="B1364" s="79" t="s">
        <v>181</v>
      </c>
      <c r="C1364" s="14"/>
      <c r="D1364" s="14"/>
      <c r="E1364" s="14"/>
      <c r="F1364" s="14"/>
      <c r="G1364" s="14"/>
      <c r="H1364" s="14"/>
      <c r="I1364" s="14"/>
      <c r="J1364" s="14"/>
      <c r="K1364" s="14"/>
      <c r="L1364" s="14"/>
      <c r="M1364" s="14"/>
      <c r="N1364" s="14"/>
      <c r="O1364" s="14"/>
      <c r="P1364" s="14"/>
      <c r="Q1364" s="14"/>
      <c r="R1364" s="14"/>
      <c r="S1364" s="14"/>
      <c r="T1364" s="14"/>
    </row>
    <row r="1365" spans="1:23">
      <c r="A1365" s="14"/>
      <c r="B1365" s="15"/>
      <c r="C1365" s="15"/>
      <c r="D1365" s="14"/>
      <c r="E1365" s="14"/>
      <c r="F1365" s="14"/>
      <c r="G1365" s="14"/>
      <c r="H1365" s="14"/>
      <c r="I1365" s="14"/>
      <c r="J1365" s="14"/>
      <c r="K1365" s="14"/>
      <c r="L1365" s="14"/>
      <c r="M1365" s="14"/>
      <c r="N1365" s="14"/>
      <c r="O1365" s="14"/>
      <c r="P1365" s="14"/>
      <c r="Q1365" s="14"/>
      <c r="R1365" s="14"/>
      <c r="S1365" s="14"/>
      <c r="T1365" s="14"/>
    </row>
    <row r="1366" spans="1:23">
      <c r="A1366" s="14"/>
      <c r="B1366" s="14"/>
      <c r="C1366" s="15"/>
      <c r="D1366" s="14"/>
      <c r="E1366" s="14"/>
      <c r="F1366" s="14"/>
      <c r="G1366" s="14"/>
      <c r="H1366" s="14"/>
      <c r="I1366" s="14"/>
      <c r="J1366" s="14"/>
      <c r="K1366" s="14"/>
      <c r="L1366" s="14"/>
      <c r="M1366" s="14"/>
      <c r="N1366" s="14"/>
      <c r="O1366" s="14"/>
      <c r="P1366" s="14"/>
      <c r="Q1366" s="14"/>
      <c r="R1366" s="14"/>
      <c r="S1366" s="14"/>
      <c r="T1366" s="14"/>
    </row>
    <row r="1367" spans="1:23" ht="16.5">
      <c r="A1367" s="14"/>
      <c r="B1367" s="79" t="s">
        <v>182</v>
      </c>
      <c r="C1367" s="15"/>
      <c r="D1367" s="14"/>
      <c r="E1367" s="14"/>
      <c r="F1367" s="14"/>
      <c r="G1367" s="14"/>
      <c r="H1367" s="14"/>
      <c r="I1367" s="14"/>
      <c r="J1367" s="14"/>
      <c r="K1367" s="14"/>
      <c r="L1367" s="14"/>
      <c r="M1367" s="14"/>
      <c r="N1367" s="14"/>
      <c r="O1367" s="14"/>
      <c r="P1367" s="14"/>
      <c r="Q1367" s="14"/>
      <c r="R1367" s="14"/>
      <c r="S1367" s="14"/>
      <c r="T1367" s="14"/>
    </row>
    <row r="1369" spans="1:23" ht="18.75">
      <c r="A1369" s="102" t="s">
        <v>991</v>
      </c>
      <c r="B1369" s="102"/>
      <c r="C1369" s="102"/>
      <c r="D1369" s="102"/>
      <c r="E1369" s="102"/>
      <c r="F1369" s="102"/>
      <c r="G1369" s="102"/>
      <c r="H1369" s="102"/>
      <c r="I1369" s="102"/>
      <c r="J1369" s="102"/>
      <c r="K1369" s="102"/>
      <c r="L1369" s="102"/>
      <c r="M1369" s="102"/>
      <c r="N1369" s="102"/>
      <c r="O1369" s="102"/>
      <c r="P1369" s="102"/>
      <c r="Q1369" s="102"/>
      <c r="R1369" s="102"/>
      <c r="S1369" s="102"/>
      <c r="T1369" s="102"/>
      <c r="U1369" s="102"/>
      <c r="V1369" s="102"/>
      <c r="W1369" s="102"/>
    </row>
    <row r="1370" spans="1:23" ht="18.75">
      <c r="A1370" s="102" t="s">
        <v>990</v>
      </c>
      <c r="B1370" s="102"/>
      <c r="C1370" s="102"/>
      <c r="D1370" s="102"/>
      <c r="E1370" s="102"/>
      <c r="F1370" s="102"/>
      <c r="G1370" s="102"/>
      <c r="H1370" s="102"/>
      <c r="I1370" s="102"/>
      <c r="J1370" s="102"/>
      <c r="K1370" s="102"/>
      <c r="L1370" s="102"/>
      <c r="M1370" s="102"/>
      <c r="N1370" s="102"/>
      <c r="O1370" s="102"/>
      <c r="P1370" s="102"/>
      <c r="Q1370" s="102"/>
      <c r="R1370" s="102"/>
      <c r="S1370" s="102"/>
      <c r="T1370" s="102"/>
      <c r="U1370" s="102"/>
      <c r="V1370" s="102"/>
      <c r="W1370" s="102"/>
    </row>
    <row r="1372" spans="1:23">
      <c r="A1372" s="103" t="s">
        <v>169</v>
      </c>
      <c r="B1372" s="103"/>
      <c r="C1372" s="103"/>
      <c r="D1372" s="103"/>
      <c r="E1372" s="103"/>
      <c r="F1372" s="103"/>
      <c r="G1372" s="103"/>
      <c r="H1372" s="103"/>
      <c r="I1372" s="103"/>
      <c r="J1372" s="103"/>
      <c r="K1372" s="103"/>
      <c r="L1372" s="103"/>
      <c r="M1372" s="103"/>
      <c r="N1372" s="103"/>
      <c r="O1372" s="103"/>
      <c r="P1372" s="103"/>
      <c r="Q1372" s="103"/>
      <c r="R1372" s="103"/>
      <c r="S1372" s="103"/>
      <c r="T1372" s="103"/>
      <c r="U1372" s="103"/>
      <c r="V1372" s="103"/>
      <c r="W1372" s="103"/>
    </row>
    <row r="1373" spans="1:23">
      <c r="A1373" s="43"/>
      <c r="B1373" s="43"/>
      <c r="C1373" s="43"/>
      <c r="D1373" s="43"/>
      <c r="E1373" s="43"/>
      <c r="F1373" s="43"/>
      <c r="G1373" s="43"/>
      <c r="H1373" s="43"/>
      <c r="I1373" s="43"/>
      <c r="J1373" s="43"/>
      <c r="K1373" s="43"/>
      <c r="L1373" s="43"/>
      <c r="M1373" s="43"/>
      <c r="N1373" s="43"/>
      <c r="O1373" s="43"/>
      <c r="P1373" s="43"/>
      <c r="Q1373" s="43"/>
      <c r="R1373" s="43"/>
      <c r="S1373" s="43"/>
      <c r="T1373" s="43"/>
      <c r="U1373" s="43"/>
      <c r="V1373" s="43"/>
      <c r="W1373" s="43"/>
    </row>
    <row r="1374" spans="1:23" ht="18.75">
      <c r="A1374" s="104" t="s">
        <v>1005</v>
      </c>
      <c r="B1374" s="104"/>
      <c r="C1374" s="104"/>
      <c r="D1374" s="104"/>
      <c r="E1374" s="104"/>
      <c r="F1374" s="104"/>
      <c r="G1374" s="104"/>
      <c r="H1374" s="104"/>
      <c r="I1374" s="104"/>
      <c r="J1374" s="104"/>
      <c r="K1374" s="104"/>
      <c r="L1374" s="104"/>
      <c r="M1374" s="104"/>
      <c r="N1374" s="104"/>
      <c r="O1374" s="104"/>
      <c r="P1374" s="104"/>
      <c r="Q1374" s="104"/>
      <c r="R1374" s="104"/>
      <c r="S1374" s="104"/>
      <c r="T1374" s="104"/>
      <c r="U1374" s="104"/>
      <c r="V1374" s="104"/>
      <c r="W1374" s="104"/>
    </row>
    <row r="1375" spans="1:23" ht="18.75">
      <c r="A1375" s="104" t="s">
        <v>989</v>
      </c>
      <c r="B1375" s="104"/>
      <c r="C1375" s="104"/>
      <c r="D1375" s="104"/>
      <c r="E1375" s="104"/>
      <c r="F1375" s="104"/>
      <c r="G1375" s="104"/>
      <c r="H1375" s="104"/>
      <c r="I1375" s="104"/>
      <c r="J1375" s="104"/>
      <c r="K1375" s="104"/>
      <c r="L1375" s="104"/>
      <c r="M1375" s="104"/>
      <c r="N1375" s="104"/>
      <c r="O1375" s="104"/>
      <c r="P1375" s="104"/>
      <c r="Q1375" s="104"/>
      <c r="R1375" s="104"/>
      <c r="S1375" s="104"/>
      <c r="T1375" s="104"/>
      <c r="U1375" s="104"/>
      <c r="V1375" s="104"/>
      <c r="W1375" s="104"/>
    </row>
    <row r="1376" spans="1:23" ht="18.75">
      <c r="A1376" s="105" t="s">
        <v>1058</v>
      </c>
      <c r="B1376" s="105"/>
      <c r="C1376" s="105"/>
      <c r="D1376" s="105"/>
      <c r="E1376" s="105"/>
      <c r="F1376" s="105"/>
      <c r="G1376" s="105"/>
      <c r="H1376" s="105"/>
      <c r="I1376" s="105"/>
      <c r="J1376" s="105"/>
      <c r="K1376" s="105"/>
      <c r="L1376" s="105"/>
      <c r="M1376" s="105"/>
      <c r="N1376" s="105"/>
      <c r="O1376" s="105"/>
      <c r="P1376" s="105"/>
      <c r="Q1376" s="105"/>
      <c r="R1376" s="105"/>
      <c r="S1376" s="105"/>
      <c r="T1376" s="105"/>
      <c r="U1376" s="105"/>
      <c r="V1376" s="105"/>
      <c r="W1376" s="105"/>
    </row>
    <row r="1377" spans="1:24" ht="18.75">
      <c r="A1377" s="50"/>
      <c r="B1377" s="50"/>
      <c r="C1377" s="50"/>
      <c r="D1377" s="50"/>
      <c r="E1377" s="50"/>
      <c r="F1377" s="50"/>
      <c r="G1377" s="50"/>
      <c r="H1377" s="50"/>
      <c r="I1377" s="50"/>
      <c r="J1377" s="50"/>
      <c r="K1377" s="50"/>
      <c r="L1377" s="50"/>
      <c r="M1377" s="50"/>
      <c r="N1377" s="50"/>
      <c r="O1377" s="50"/>
      <c r="P1377" s="50"/>
      <c r="Q1377" s="50"/>
      <c r="R1377" s="50"/>
      <c r="S1377" s="50"/>
      <c r="T1377" s="50"/>
      <c r="U1377" s="50"/>
      <c r="V1377" s="50"/>
    </row>
    <row r="1378" spans="1:24">
      <c r="A1378" s="10"/>
      <c r="B1378" s="10"/>
      <c r="C1378" s="10"/>
      <c r="D1378" s="10"/>
      <c r="E1378" s="10"/>
      <c r="F1378" s="10"/>
      <c r="G1378" s="10"/>
      <c r="H1378" s="10"/>
      <c r="I1378" s="10"/>
      <c r="J1378" s="10"/>
      <c r="K1378" s="10"/>
      <c r="L1378" s="10"/>
      <c r="M1378" s="10"/>
      <c r="N1378" s="10"/>
      <c r="O1378" s="10"/>
      <c r="P1378" s="10"/>
      <c r="Q1378" s="10"/>
      <c r="R1378" s="10"/>
      <c r="S1378" s="10"/>
      <c r="T1378" s="10"/>
    </row>
    <row r="1379" spans="1:24" ht="18.75">
      <c r="A1379" s="106" t="s">
        <v>992</v>
      </c>
      <c r="B1379" s="106"/>
      <c r="C1379" s="47"/>
      <c r="D1379" s="47"/>
      <c r="E1379" s="47"/>
      <c r="F1379" s="47"/>
      <c r="G1379" s="47"/>
      <c r="H1379" s="47"/>
      <c r="I1379" s="47"/>
      <c r="J1379" s="47"/>
      <c r="K1379" s="47"/>
      <c r="L1379" s="47"/>
      <c r="M1379" s="47"/>
      <c r="N1379" s="47"/>
      <c r="O1379" s="47"/>
      <c r="P1379" s="47"/>
      <c r="Q1379" s="47"/>
      <c r="R1379" s="47"/>
      <c r="S1379" s="47"/>
      <c r="T1379" s="47"/>
    </row>
    <row r="1380" spans="1:24" ht="18.75">
      <c r="A1380" s="106" t="s">
        <v>993</v>
      </c>
      <c r="B1380" s="106"/>
      <c r="C1380" s="42"/>
      <c r="D1380" s="42"/>
      <c r="E1380" s="42"/>
      <c r="F1380" s="42"/>
      <c r="G1380" s="42"/>
      <c r="H1380" s="42"/>
      <c r="I1380" s="42"/>
      <c r="J1380" s="42"/>
      <c r="K1380" s="42"/>
      <c r="L1380" s="42"/>
      <c r="M1380" s="42"/>
      <c r="N1380" s="42"/>
      <c r="O1380" s="42"/>
      <c r="P1380" s="42"/>
      <c r="Q1380" s="42"/>
      <c r="R1380" s="42"/>
      <c r="S1380" s="42"/>
      <c r="T1380" s="42"/>
    </row>
    <row r="1381" spans="1:24" ht="18.75">
      <c r="A1381" s="106"/>
      <c r="B1381" s="106"/>
      <c r="D1381" s="47"/>
      <c r="E1381" s="47"/>
      <c r="F1381" s="47"/>
      <c r="G1381" s="47"/>
      <c r="H1381" s="47"/>
      <c r="I1381" s="47"/>
      <c r="J1381" s="47"/>
      <c r="K1381" s="47"/>
      <c r="L1381" s="47"/>
      <c r="M1381" s="47"/>
      <c r="N1381" s="47"/>
      <c r="O1381" s="47"/>
      <c r="P1381" s="47"/>
      <c r="Q1381" s="47"/>
      <c r="R1381" s="47"/>
      <c r="S1381" s="47"/>
      <c r="T1381" s="47"/>
    </row>
    <row r="1382" spans="1:24" ht="18.75">
      <c r="A1382" s="107" t="s">
        <v>219</v>
      </c>
      <c r="B1382" s="107"/>
      <c r="C1382" s="107"/>
      <c r="D1382" s="107"/>
      <c r="E1382" s="107"/>
      <c r="F1382" s="107"/>
      <c r="G1382" s="107"/>
      <c r="H1382" s="107"/>
      <c r="I1382" s="107"/>
      <c r="J1382" s="107"/>
      <c r="K1382" s="107"/>
      <c r="L1382" s="107"/>
      <c r="M1382" s="107"/>
      <c r="N1382" s="107"/>
      <c r="O1382" s="107"/>
      <c r="P1382" s="129" t="s">
        <v>323</v>
      </c>
      <c r="Q1382" s="129"/>
      <c r="R1382" s="129"/>
      <c r="S1382" s="129"/>
      <c r="T1382" s="129"/>
      <c r="U1382" s="129"/>
      <c r="V1382" s="129"/>
    </row>
    <row r="1383" spans="1:24">
      <c r="A1383" s="28"/>
      <c r="B1383" s="28"/>
      <c r="C1383" s="28"/>
      <c r="D1383" s="28"/>
      <c r="E1383" s="28"/>
      <c r="F1383" s="28"/>
      <c r="G1383" s="28"/>
      <c r="H1383" s="28"/>
      <c r="I1383" s="28"/>
      <c r="J1383" s="28"/>
      <c r="K1383" s="28"/>
      <c r="L1383" s="28"/>
      <c r="M1383" s="28"/>
      <c r="N1383" s="28"/>
      <c r="O1383" s="28"/>
      <c r="P1383" s="28"/>
      <c r="Q1383" s="28"/>
      <c r="R1383" s="28"/>
      <c r="S1383" s="28"/>
      <c r="T1383" s="28"/>
    </row>
    <row r="1384" spans="1:24" ht="24.75" customHeight="1">
      <c r="A1384" s="117" t="s">
        <v>170</v>
      </c>
      <c r="B1384" s="117"/>
      <c r="C1384" s="117"/>
      <c r="D1384" s="117"/>
      <c r="E1384" s="117"/>
      <c r="F1384" s="117"/>
      <c r="G1384" s="117"/>
      <c r="H1384" s="117"/>
      <c r="I1384" s="117"/>
      <c r="J1384" s="117"/>
      <c r="K1384" s="117"/>
      <c r="L1384" s="117"/>
      <c r="M1384" s="117"/>
      <c r="N1384" s="117"/>
      <c r="O1384" s="117"/>
      <c r="P1384" s="117"/>
      <c r="Q1384" s="117"/>
      <c r="R1384" s="117"/>
      <c r="S1384" s="117"/>
      <c r="T1384" s="126" t="s">
        <v>178</v>
      </c>
      <c r="U1384" s="101" t="s">
        <v>284</v>
      </c>
      <c r="V1384" s="101" t="s">
        <v>288</v>
      </c>
      <c r="W1384" s="101" t="s">
        <v>1006</v>
      </c>
    </row>
    <row r="1385" spans="1:24" ht="66.75" customHeight="1">
      <c r="A1385" s="101" t="s">
        <v>171</v>
      </c>
      <c r="B1385" s="117" t="s">
        <v>172</v>
      </c>
      <c r="C1385" s="101" t="s">
        <v>173</v>
      </c>
      <c r="D1385" s="101" t="s">
        <v>174</v>
      </c>
      <c r="E1385" s="101"/>
      <c r="F1385" s="101" t="s">
        <v>175</v>
      </c>
      <c r="G1385" s="101"/>
      <c r="H1385" s="101" t="s">
        <v>176</v>
      </c>
      <c r="I1385" s="101"/>
      <c r="J1385" s="101" t="s">
        <v>994</v>
      </c>
      <c r="K1385" s="101"/>
      <c r="L1385" s="175" t="s">
        <v>995</v>
      </c>
      <c r="M1385" s="176"/>
      <c r="N1385" s="175" t="s">
        <v>996</v>
      </c>
      <c r="O1385" s="176"/>
      <c r="P1385" s="101" t="s">
        <v>7</v>
      </c>
      <c r="Q1385" s="101"/>
      <c r="R1385" s="101" t="s">
        <v>177</v>
      </c>
      <c r="S1385" s="101"/>
      <c r="T1385" s="127"/>
      <c r="U1385" s="101"/>
      <c r="V1385" s="101"/>
      <c r="W1385" s="101"/>
    </row>
    <row r="1386" spans="1:24" ht="16.5">
      <c r="A1386" s="101"/>
      <c r="B1386" s="117"/>
      <c r="C1386" s="101"/>
      <c r="D1386" s="49" t="s">
        <v>179</v>
      </c>
      <c r="E1386" s="51" t="s">
        <v>3</v>
      </c>
      <c r="F1386" s="49" t="s">
        <v>179</v>
      </c>
      <c r="G1386" s="51" t="s">
        <v>3</v>
      </c>
      <c r="H1386" s="49" t="s">
        <v>179</v>
      </c>
      <c r="I1386" s="51" t="s">
        <v>3</v>
      </c>
      <c r="J1386" s="49" t="s">
        <v>179</v>
      </c>
      <c r="K1386" s="51" t="s">
        <v>3</v>
      </c>
      <c r="L1386" s="49" t="s">
        <v>179</v>
      </c>
      <c r="M1386" s="51" t="s">
        <v>3</v>
      </c>
      <c r="N1386" s="49" t="s">
        <v>179</v>
      </c>
      <c r="O1386" s="51" t="s">
        <v>3</v>
      </c>
      <c r="P1386" s="49" t="s">
        <v>179</v>
      </c>
      <c r="Q1386" s="51" t="s">
        <v>3</v>
      </c>
      <c r="R1386" s="49" t="s">
        <v>179</v>
      </c>
      <c r="S1386" s="51" t="s">
        <v>3</v>
      </c>
      <c r="T1386" s="128"/>
      <c r="U1386" s="101"/>
      <c r="V1386" s="101"/>
      <c r="W1386" s="101"/>
    </row>
    <row r="1387" spans="1:24" ht="18.75">
      <c r="A1387" s="27">
        <v>1</v>
      </c>
      <c r="B1387" s="77"/>
      <c r="C1387" s="27"/>
      <c r="D1387" s="27"/>
      <c r="E1387" s="16">
        <f>IF((C1387&lt;=7),VLOOKUP(D1387,'7 лет'!$A$5:$B$78,2),IF((C1387=8),VLOOKUP(D1387,'8 лет'!$A$5:$B$78,2),IF((C1387=9),VLOOKUP(D1387,'9 лет'!$A$5:$B$78,2),IF((C1387=10),VLOOKUP(D1387,'10 лет'!$A$5:$B$78,2),IF((C1387=11),VLOOKUP(D1387,'11 лет'!$A$5:$B$78,2),IF((C1387=12),VLOOKUP(D1387,'12 лет'!$A$5:$B$78,2),IF((C1387=13),VLOOKUP(D1387,'13 лет'!$A$5:$B$78,2),IF((C1387=14),VLOOKUP(D1387,'14 лет'!$A$5:$B$78,2),IF((C1387=15),VLOOKUP(D1387,'15 лет'!$A$5:$B$78,2),IF((C1387=16),VLOOKUP(D1387,'16 лет'!$A$5:$B$78,2),IF((C1387=17),VLOOKUP(D1387,'17 лет'!$A$5:$B$78,2))))))))))))</f>
        <v>0</v>
      </c>
      <c r="F1387" s="27"/>
      <c r="G1387" s="16">
        <f>IF((C1387&lt;=7),VLOOKUP(F1387,'7 лет'!$C$5:$D$79,2),IF((C1387=8),VLOOKUP(F1387,'8 лет'!$C$5:$D$79,2),IF((C1387=9),VLOOKUP(F1387,'9 лет'!$C$5:$D$79,2),IF((C1387=10),VLOOKUP(F1387,'10 лет'!$C$5:$D$79,2),IF((C1387=11),VLOOKUP(F1387,'11 лет'!$C$5:$D$79,2),IF((C1387=12),VLOOKUP(F1387,'12 лет'!$C$5:$D$79,2),IF((C1387=13),VLOOKUP(F1387,'13 лет'!$C$5:$D$79,2),IF((C1387=14),VLOOKUP(F1387,'14 лет'!$C$5:$D$79,2),IF((C1387=15),VLOOKUP(F1387,'15 лет'!$C$5:$D$79,2),IF((C1387=16),VLOOKUP(F1387,'16 лет'!$C$5:$D$79,2),IF((C1387=17),VLOOKUP(F1387,'17 лет'!$C$5:$D$79,2))))))))))))</f>
        <v>0</v>
      </c>
      <c r="H1387" s="27"/>
      <c r="I1387" s="16">
        <f>IF((C1387&lt;=7),VLOOKUP(H1387,'7 лет'!$E$5:$F$79,2),IF((C1387=8),VLOOKUP(H1387,'8 лет'!$E$5:$F$79,2),IF((C1387=9),VLOOKUP(H1387,'9 лет'!$E$5:$F$79,2),IF((C1387=10),VLOOKUP(H1387,'10 лет'!$E$5:$F$79,2),IF((C1387=11),VLOOKUP(H1387,'11 лет'!$E$5:$F$79,2),IF((C1387=12),VLOOKUP(H1387,'12 лет'!$E$5:$F$79,2),IF((C1387=13),VLOOKUP(H1387,'13 лет'!$E$5:$F$79,2),IF((C1387=14),VLOOKUP(H1387,'14 лет'!$E$5:$F$79,2),IF((C1387=15),VLOOKUP(H1387,'15 лет'!$E$5:$F$79,2),IF((C1387=16),VLOOKUP(H1387,'16 лет'!$E$5:$F$79,2),IF((C1387=17),VLOOKUP(H1387,'17 лет'!$E$5:$F$79,2))))))))))))</f>
        <v>0</v>
      </c>
      <c r="J1387" s="27"/>
      <c r="K1387" s="16">
        <f>IF((C1387&lt;=7),VLOOKUP(J1387,'7 лет'!$G$5:$H$79,2),IF((C1387=8),VLOOKUP(J1387,'8 лет'!$G$5:$H$79,2),IF((C1387=9),VLOOKUP(J1387,'9 лет'!$G$5:$H$79,2),IF((C1387=10),VLOOKUP(J1387,'10 лет'!$G$5:$H$79,2),IF((C1387=11),VLOOKUP(J1387,'11 лет'!$G$5:$H$79,2),IF((C1387=12),VLOOKUP(J1387,'12 лет'!$G$5:$H$79,2),IF((C1387=13),VLOOKUP(J1387,'13 лет'!$G$5:$H$79,2),IF((C1387=14),VLOOKUP(J1387,'14 лет'!$G$5:$H$79,2),IF(C1387&gt;=15,"0")))))))))</f>
        <v>0</v>
      </c>
      <c r="L1387" s="27"/>
      <c r="M1387" s="16" t="str">
        <f>IF((C1387=12),VLOOKUP(L1387,'12 лет'!$I$5:$J$81,2),IF((C1387=13),VLOOKUP(L1387,'13 лет'!$I$5:$J$81,2),IF((C1387=14),VLOOKUP(L1387,'14 лет'!$I$5:$J$80,2),IF((C1387=15),VLOOKUP(L1387,'15 лет'!$G$5:$H$82,2),IF((C1387=16),VLOOKUP(L1387,'16 лет'!$G$5:$H$81,2),IF((C1387=17),VLOOKUP(L1387,'17 лет'!$G$5:$H$81,2),IF(C1387&lt;12,"0")))))))</f>
        <v>0</v>
      </c>
      <c r="N1387" s="27"/>
      <c r="O1387" s="16" t="str">
        <f>IF((C1387=15),VLOOKUP(N1387,'15 лет'!$I$5:$J$100,2),IF((C1387=16),VLOOKUP(N1387,'16 лет'!$I$5:$J$94,2),IF((C1387=17),VLOOKUP(N1387,'17 лет'!$I$5:$J$97,2),IF(C1387&lt;15,"0"))))</f>
        <v>0</v>
      </c>
      <c r="P1387" s="11"/>
      <c r="Q1387" s="16">
        <f>IF((C1387&lt;=7),VLOOKUP(P1387,'7 лет'!$I$5:$J$79,2),IF((C1387=8),VLOOKUP(P1387,'8 лет'!$I$5:$J$79,2),IF((C1387=9),VLOOKUP(P1387,'9 лет'!$I$5:$J$79,2),IF((C1387=10),VLOOKUP(P1387,'10 лет'!$I$5:$J$79,2),IF((C1387=11),VLOOKUP(P1387,'11 лет'!$I$5:$J$79,2),IF((C1387=12),VLOOKUP(P1387,'12 лет'!$K$5:$L$79,2),IF((C1387=13),VLOOKUP(P1387,'13 лет'!$K$5:$L$79,2),IF((C1387=14),VLOOKUP(P1387,'14 лет'!$K$5:$L$79,2),IF((C1387=15),VLOOKUP(P1387,'15 лет'!$K$5:$L$79,2),IF((C1387=16),VLOOKUP(P1387,'16 лет'!$K$5:$L$79,2),IF((C1387=17),VLOOKUP(P1387,'17 лет'!$K$5:$L$79,2),)))))))))))</f>
        <v>50</v>
      </c>
      <c r="R1387" s="27"/>
      <c r="S1387" s="16">
        <f>IF((C1387&lt;=7),VLOOKUP(R1387,'7 лет'!$K$5:$L$79,2),IF((C1387=8),VLOOKUP(R1387,'8 лет'!$K$5:$L$79,2),IF((C1387=9),VLOOKUP(R1387,'9 лет'!$K$5:$L$79,2),IF((C1387=10),VLOOKUP(R1387,'10 лет'!$K$5:$L$79,2),IF((C1387=11),VLOOKUP(R1387,'11 лет'!$K$5:$L$79,2),IF((C1387=12),VLOOKUP(R1387,'12 лет'!$M$5:$N$79,2),IF((C1387=13),VLOOKUP(R1387,'13 лет'!$M$5:$N$79,2),IF((C1387=14),VLOOKUP(R1387,'14 лет'!$M$5:$N$79,2),IF((C1387=15),VLOOKUP(R1387,'15 лет'!$M$5:$N$79,2),IF((C1387=16),VLOOKUP(R1387,'16 лет'!$M$5:$N$79,2),IF((C1387=17),VLOOKUP(R1387,'17 лет'!$M$5:$N$79,2))))))))))))</f>
        <v>0</v>
      </c>
      <c r="T1387" s="32">
        <f>SUM(E1387+G1387+I1387+K1387+M1387+O1387+Q1387+S1387)</f>
        <v>50</v>
      </c>
      <c r="U1387" s="4">
        <f>'Личное первенство юноши'!U127</f>
        <v>28</v>
      </c>
      <c r="V1387" s="108">
        <f ca="1">'Командный зачет'!G48</f>
        <v>10</v>
      </c>
      <c r="W1387" s="98">
        <f ca="1">SUM(V1387*2)</f>
        <v>20</v>
      </c>
      <c r="X1387" t="str">
        <f>P1382</f>
        <v>Субъект РФ 39</v>
      </c>
    </row>
    <row r="1388" spans="1:24" ht="18.75">
      <c r="A1388" s="27">
        <v>2</v>
      </c>
      <c r="B1388" s="77"/>
      <c r="C1388" s="27"/>
      <c r="D1388" s="27"/>
      <c r="E1388" s="16">
        <f>IF((C1388&lt;=7),VLOOKUP(D1388,'7 лет'!$A$5:$B$78,2),IF((C1388=8),VLOOKUP(D1388,'8 лет'!$A$5:$B$78,2),IF((C1388=9),VLOOKUP(D1388,'9 лет'!$A$5:$B$78,2),IF((C1388=10),VLOOKUP(D1388,'10 лет'!$A$5:$B$78,2),IF((C1388=11),VLOOKUP(D1388,'11 лет'!$A$5:$B$78,2),IF((C1388=12),VLOOKUP(D1388,'12 лет'!$A$5:$B$78,2),IF((C1388=13),VLOOKUP(D1388,'13 лет'!$A$5:$B$78,2),IF((C1388=14),VLOOKUP(D1388,'14 лет'!$A$5:$B$78,2),IF((C1388=15),VLOOKUP(D1388,'15 лет'!$A$5:$B$78,2),IF((C1388=16),VLOOKUP(D1388,'16 лет'!$A$5:$B$78,2),IF((C1388=17),VLOOKUP(D1388,'17 лет'!$A$5:$B$78,2))))))))))))</f>
        <v>0</v>
      </c>
      <c r="F1388" s="27"/>
      <c r="G1388" s="16">
        <f>IF((C1388&lt;=7),VLOOKUP(F1388,'7 лет'!$C$5:$D$79,2),IF((C1388=8),VLOOKUP(F1388,'8 лет'!$C$5:$D$79,2),IF((C1388=9),VLOOKUP(F1388,'9 лет'!$C$5:$D$79,2),IF((C1388=10),VLOOKUP(F1388,'10 лет'!$C$5:$D$79,2),IF((C1388=11),VLOOKUP(F1388,'11 лет'!$C$5:$D$79,2),IF((C1388=12),VLOOKUP(F1388,'12 лет'!$C$5:$D$79,2),IF((C1388=13),VLOOKUP(F1388,'13 лет'!$C$5:$D$79,2),IF((C1388=14),VLOOKUP(F1388,'14 лет'!$C$5:$D$79,2),IF((C1388=15),VLOOKUP(F1388,'15 лет'!$C$5:$D$79,2),IF((C1388=16),VLOOKUP(F1388,'16 лет'!$C$5:$D$79,2),IF((C1388=17),VLOOKUP(F1388,'17 лет'!$C$5:$D$79,2))))))))))))</f>
        <v>0</v>
      </c>
      <c r="H1388" s="27"/>
      <c r="I1388" s="16">
        <f>IF((C1388&lt;=7),VLOOKUP(H1388,'7 лет'!$E$5:$F$79,2),IF((C1388=8),VLOOKUP(H1388,'8 лет'!$E$5:$F$79,2),IF((C1388=9),VLOOKUP(H1388,'9 лет'!$E$5:$F$79,2),IF((C1388=10),VLOOKUP(H1388,'10 лет'!$E$5:$F$79,2),IF((C1388=11),VLOOKUP(H1388,'11 лет'!$E$5:$F$79,2),IF((C1388=12),VLOOKUP(H1388,'12 лет'!$E$5:$F$79,2),IF((C1388=13),VLOOKUP(H1388,'13 лет'!$E$5:$F$79,2),IF((C1388=14),VLOOKUP(H1388,'14 лет'!$E$5:$F$79,2),IF((C1388=15),VLOOKUP(H1388,'15 лет'!$E$5:$F$79,2),IF((C1388=16),VLOOKUP(H1388,'16 лет'!$E$5:$F$79,2),IF((C1388=17),VLOOKUP(H1388,'17 лет'!$E$5:$F$79,2))))))))))))</f>
        <v>0</v>
      </c>
      <c r="J1388" s="27"/>
      <c r="K1388" s="16">
        <f>IF((C1388&lt;=7),VLOOKUP(J1388,'7 лет'!$G$5:$H$79,2),IF((C1388=8),VLOOKUP(J1388,'8 лет'!$G$5:$H$79,2),IF((C1388=9),VLOOKUP(J1388,'9 лет'!$G$5:$H$79,2),IF((C1388=10),VLOOKUP(J1388,'10 лет'!$G$5:$H$79,2),IF((C1388=11),VLOOKUP(J1388,'11 лет'!$G$5:$H$79,2),IF((C1388=12),VLOOKUP(J1388,'12 лет'!$G$5:$H$79,2),IF((C1388=13),VLOOKUP(J1388,'13 лет'!$G$5:$H$79,2),IF((C1388=14),VLOOKUP(J1388,'14 лет'!$G$5:$H$79,2),IF(C1388&gt;=15,"0")))))))))</f>
        <v>0</v>
      </c>
      <c r="L1388" s="27"/>
      <c r="M1388" s="16" t="str">
        <f>IF((C1388=12),VLOOKUP(L1388,'12 лет'!$I$5:$J$81,2),IF((C1388=13),VLOOKUP(L1388,'13 лет'!$I$5:$J$81,2),IF((C1388=14),VLOOKUP(L1388,'14 лет'!$I$5:$J$80,2),IF((C1388=15),VLOOKUP(L1388,'15 лет'!$G$5:$H$82,2),IF((C1388=16),VLOOKUP(L1388,'16 лет'!$G$5:$H$81,2),IF((C1388=17),VLOOKUP(L1388,'17 лет'!$G$5:$H$81,2),IF(C1388&lt;12,"0")))))))</f>
        <v>0</v>
      </c>
      <c r="N1388" s="27"/>
      <c r="O1388" s="16" t="str">
        <f>IF((C1388=15),VLOOKUP(N1388,'15 лет'!$I$5:$J$100,2),IF((C1388=16),VLOOKUP(N1388,'16 лет'!$I$5:$J$94,2),IF((C1388=17),VLOOKUP(N1388,'17 лет'!$I$5:$J$97,2),IF(C1388&lt;15,"0"))))</f>
        <v>0</v>
      </c>
      <c r="P1388" s="11"/>
      <c r="Q1388" s="16">
        <f>IF((C1388&lt;=7),VLOOKUP(P1388,'7 лет'!$I$5:$J$79,2),IF((C1388=8),VLOOKUP(P1388,'8 лет'!$I$5:$J$79,2),IF((C1388=9),VLOOKUP(P1388,'9 лет'!$I$5:$J$79,2),IF((C1388=10),VLOOKUP(P1388,'10 лет'!$I$5:$J$79,2),IF((C1388=11),VLOOKUP(P1388,'11 лет'!$I$5:$J$79,2),IF((C1388=12),VLOOKUP(P1388,'12 лет'!$K$5:$L$79,2),IF((C1388=13),VLOOKUP(P1388,'13 лет'!$K$5:$L$79,2),IF((C1388=14),VLOOKUP(P1388,'14 лет'!$K$5:$L$79,2),IF((C1388=15),VLOOKUP(P1388,'15 лет'!$K$5:$L$79,2),IF((C1388=16),VLOOKUP(P1388,'16 лет'!$K$5:$L$79,2),IF((C1388=17),VLOOKUP(P1388,'17 лет'!$K$5:$L$79,2),)))))))))))</f>
        <v>50</v>
      </c>
      <c r="R1388" s="27"/>
      <c r="S1388" s="16">
        <f>IF((C1388&lt;=7),VLOOKUP(R1388,'7 лет'!$K$5:$L$79,2),IF((C1388=8),VLOOKUP(R1388,'8 лет'!$K$5:$L$79,2),IF((C1388=9),VLOOKUP(R1388,'9 лет'!$K$5:$L$79,2),IF((C1388=10),VLOOKUP(R1388,'10 лет'!$K$5:$L$79,2),IF((C1388=11),VLOOKUP(R1388,'11 лет'!$K$5:$L$79,2),IF((C1388=12),VLOOKUP(R1388,'12 лет'!$M$5:$N$79,2),IF((C1388=13),VLOOKUP(R1388,'13 лет'!$M$5:$N$79,2),IF((C1388=14),VLOOKUP(R1388,'14 лет'!$M$5:$N$79,2),IF((C1388=15),VLOOKUP(R1388,'15 лет'!$M$5:$N$79,2),IF((C1388=16),VLOOKUP(R1388,'16 лет'!$M$5:$N$79,2),IF((C1388=17),VLOOKUP(R1388,'17 лет'!$M$5:$N$79,2))))))))))))</f>
        <v>0</v>
      </c>
      <c r="T1388" s="32">
        <f>SUM(E1388+G1388+I1388+K1388+M1388+O1388+Q1388+S1388)</f>
        <v>50</v>
      </c>
      <c r="U1388" s="4">
        <f>'Личное первенство юноши'!U128</f>
        <v>28</v>
      </c>
      <c r="V1388" s="109"/>
      <c r="W1388" s="99"/>
      <c r="X1388" t="str">
        <f>P1382</f>
        <v>Субъект РФ 39</v>
      </c>
    </row>
    <row r="1389" spans="1:24" ht="18.75">
      <c r="A1389" s="27">
        <v>3</v>
      </c>
      <c r="B1389" s="77"/>
      <c r="C1389" s="27"/>
      <c r="D1389" s="27"/>
      <c r="E1389" s="16">
        <f>IF((C1389&lt;=7),VLOOKUP(D1389,'7 лет'!$A$5:$B$78,2),IF((C1389=8),VLOOKUP(D1389,'8 лет'!$A$5:$B$78,2),IF((C1389=9),VLOOKUP(D1389,'9 лет'!$A$5:$B$78,2),IF((C1389=10),VLOOKUP(D1389,'10 лет'!$A$5:$B$78,2),IF((C1389=11),VLOOKUP(D1389,'11 лет'!$A$5:$B$78,2),IF((C1389=12),VLOOKUP(D1389,'12 лет'!$A$5:$B$78,2),IF((C1389=13),VLOOKUP(D1389,'13 лет'!$A$5:$B$78,2),IF((C1389=14),VLOOKUP(D1389,'14 лет'!$A$5:$B$78,2),IF((C1389=15),VLOOKUP(D1389,'15 лет'!$A$5:$B$78,2),IF((C1389=16),VLOOKUP(D1389,'16 лет'!$A$5:$B$78,2),IF((C1389=17),VLOOKUP(D1389,'17 лет'!$A$5:$B$78,2))))))))))))</f>
        <v>0</v>
      </c>
      <c r="F1389" s="27"/>
      <c r="G1389" s="16">
        <f>IF((C1389&lt;=7),VLOOKUP(F1389,'7 лет'!$C$5:$D$79,2),IF((C1389=8),VLOOKUP(F1389,'8 лет'!$C$5:$D$79,2),IF((C1389=9),VLOOKUP(F1389,'9 лет'!$C$5:$D$79,2),IF((C1389=10),VLOOKUP(F1389,'10 лет'!$C$5:$D$79,2),IF((C1389=11),VLOOKUP(F1389,'11 лет'!$C$5:$D$79,2),IF((C1389=12),VLOOKUP(F1389,'12 лет'!$C$5:$D$79,2),IF((C1389=13),VLOOKUP(F1389,'13 лет'!$C$5:$D$79,2),IF((C1389=14),VLOOKUP(F1389,'14 лет'!$C$5:$D$79,2),IF((C1389=15),VLOOKUP(F1389,'15 лет'!$C$5:$D$79,2),IF((C1389=16),VLOOKUP(F1389,'16 лет'!$C$5:$D$79,2),IF((C1389=17),VLOOKUP(F1389,'17 лет'!$C$5:$D$79,2))))))))))))</f>
        <v>0</v>
      </c>
      <c r="H1389" s="27"/>
      <c r="I1389" s="16">
        <f>IF((C1389&lt;=7),VLOOKUP(H1389,'7 лет'!$E$5:$F$79,2),IF((C1389=8),VLOOKUP(H1389,'8 лет'!$E$5:$F$79,2),IF((C1389=9),VLOOKUP(H1389,'9 лет'!$E$5:$F$79,2),IF((C1389=10),VLOOKUP(H1389,'10 лет'!$E$5:$F$79,2),IF((C1389=11),VLOOKUP(H1389,'11 лет'!$E$5:$F$79,2),IF((C1389=12),VLOOKUP(H1389,'12 лет'!$E$5:$F$79,2),IF((C1389=13),VLOOKUP(H1389,'13 лет'!$E$5:$F$79,2),IF((C1389=14),VLOOKUP(H1389,'14 лет'!$E$5:$F$79,2),IF((C1389=15),VLOOKUP(H1389,'15 лет'!$E$5:$F$79,2),IF((C1389=16),VLOOKUP(H1389,'16 лет'!$E$5:$F$79,2),IF((C1389=17),VLOOKUP(H1389,'17 лет'!$E$5:$F$79,2))))))))))))</f>
        <v>0</v>
      </c>
      <c r="J1389" s="27"/>
      <c r="K1389" s="16">
        <f>IF((C1389&lt;=7),VLOOKUP(J1389,'7 лет'!$G$5:$H$79,2),IF((C1389=8),VLOOKUP(J1389,'8 лет'!$G$5:$H$79,2),IF((C1389=9),VLOOKUP(J1389,'9 лет'!$G$5:$H$79,2),IF((C1389=10),VLOOKUP(J1389,'10 лет'!$G$5:$H$79,2),IF((C1389=11),VLOOKUP(J1389,'11 лет'!$G$5:$H$79,2),IF((C1389=12),VLOOKUP(J1389,'12 лет'!$G$5:$H$79,2),IF((C1389=13),VLOOKUP(J1389,'13 лет'!$G$5:$H$79,2),IF((C1389=14),VLOOKUP(J1389,'14 лет'!$G$5:$H$79,2),IF(C1389&gt;=15,"0")))))))))</f>
        <v>0</v>
      </c>
      <c r="L1389" s="27"/>
      <c r="M1389" s="16" t="str">
        <f>IF((C1389=12),VLOOKUP(L1389,'12 лет'!$I$5:$J$81,2),IF((C1389=13),VLOOKUP(L1389,'13 лет'!$I$5:$J$81,2),IF((C1389=14),VLOOKUP(L1389,'14 лет'!$I$5:$J$80,2),IF((C1389=15),VLOOKUP(L1389,'15 лет'!$G$5:$H$82,2),IF((C1389=16),VLOOKUP(L1389,'16 лет'!$G$5:$H$81,2),IF((C1389=17),VLOOKUP(L1389,'17 лет'!$G$5:$H$81,2),IF(C1389&lt;12,"0")))))))</f>
        <v>0</v>
      </c>
      <c r="N1389" s="27"/>
      <c r="O1389" s="16" t="str">
        <f>IF((C1389=15),VLOOKUP(N1389,'15 лет'!$I$5:$J$100,2),IF((C1389=16),VLOOKUP(N1389,'16 лет'!$I$5:$J$94,2),IF((C1389=17),VLOOKUP(N1389,'17 лет'!$I$5:$J$97,2),IF(C1389&lt;15,"0"))))</f>
        <v>0</v>
      </c>
      <c r="P1389" s="11"/>
      <c r="Q1389" s="16">
        <f>IF((C1389&lt;=7),VLOOKUP(P1389,'7 лет'!$I$5:$J$79,2),IF((C1389=8),VLOOKUP(P1389,'8 лет'!$I$5:$J$79,2),IF((C1389=9),VLOOKUP(P1389,'9 лет'!$I$5:$J$79,2),IF((C1389=10),VLOOKUP(P1389,'10 лет'!$I$5:$J$79,2),IF((C1389=11),VLOOKUP(P1389,'11 лет'!$I$5:$J$79,2),IF((C1389=12),VLOOKUP(P1389,'12 лет'!$K$5:$L$79,2),IF((C1389=13),VLOOKUP(P1389,'13 лет'!$K$5:$L$79,2),IF((C1389=14),VLOOKUP(P1389,'14 лет'!$K$5:$L$79,2),IF((C1389=15),VLOOKUP(P1389,'15 лет'!$K$5:$L$79,2),IF((C1389=16),VLOOKUP(P1389,'16 лет'!$K$5:$L$79,2),IF((C1389=17),VLOOKUP(P1389,'17 лет'!$K$5:$L$79,2),)))))))))))</f>
        <v>50</v>
      </c>
      <c r="R1389" s="27"/>
      <c r="S1389" s="16">
        <f>IF((C1389&lt;=7),VLOOKUP(R1389,'7 лет'!$K$5:$L$79,2),IF((C1389=8),VLOOKUP(R1389,'8 лет'!$K$5:$L$79,2),IF((C1389=9),VLOOKUP(R1389,'9 лет'!$K$5:$L$79,2),IF((C1389=10),VLOOKUP(R1389,'10 лет'!$K$5:$L$79,2),IF((C1389=11),VLOOKUP(R1389,'11 лет'!$K$5:$L$79,2),IF((C1389=12),VLOOKUP(R1389,'12 лет'!$M$5:$N$79,2),IF((C1389=13),VLOOKUP(R1389,'13 лет'!$M$5:$N$79,2),IF((C1389=14),VLOOKUP(R1389,'14 лет'!$M$5:$N$79,2),IF((C1389=15),VLOOKUP(R1389,'15 лет'!$M$5:$N$79,2),IF((C1389=16),VLOOKUP(R1389,'16 лет'!$M$5:$N$79,2),IF((C1389=17),VLOOKUP(R1389,'17 лет'!$M$5:$N$79,2))))))))))))</f>
        <v>0</v>
      </c>
      <c r="T1389" s="32">
        <f>SUM(E1389+G1389+I1389+K1389+M1389+O1389+Q1389+S1389)</f>
        <v>50</v>
      </c>
      <c r="U1389" s="4">
        <f>'Личное первенство юноши'!U129</f>
        <v>28</v>
      </c>
      <c r="V1389" s="109"/>
      <c r="W1389" s="99"/>
      <c r="X1389" t="str">
        <f>P1382</f>
        <v>Субъект РФ 39</v>
      </c>
    </row>
    <row r="1390" spans="1:24" ht="18.75">
      <c r="A1390" s="111"/>
      <c r="B1390" s="112"/>
      <c r="C1390" s="112"/>
      <c r="D1390" s="112"/>
      <c r="E1390" s="112"/>
      <c r="F1390" s="112"/>
      <c r="G1390" s="112"/>
      <c r="H1390" s="112"/>
      <c r="I1390" s="112"/>
      <c r="J1390" s="112"/>
      <c r="K1390" s="112"/>
      <c r="L1390" s="112"/>
      <c r="M1390" s="112"/>
      <c r="N1390" s="112"/>
      <c r="O1390" s="112"/>
      <c r="P1390" s="115" t="s">
        <v>285</v>
      </c>
      <c r="Q1390" s="115"/>
      <c r="R1390" s="115"/>
      <c r="S1390" s="116"/>
      <c r="T1390" s="113">
        <f ca="1">SUMPRODUCT(LARGE($T$1387:$T$1389,ROW(INDIRECT("T1:T"&amp;Z17))))</f>
        <v>100</v>
      </c>
      <c r="U1390" s="114"/>
      <c r="V1390" s="109"/>
      <c r="W1390" s="99"/>
    </row>
    <row r="1391" spans="1:24" ht="24.75" customHeight="1">
      <c r="A1391" s="123" t="s">
        <v>180</v>
      </c>
      <c r="B1391" s="124"/>
      <c r="C1391" s="124"/>
      <c r="D1391" s="124"/>
      <c r="E1391" s="124"/>
      <c r="F1391" s="124"/>
      <c r="G1391" s="124"/>
      <c r="H1391" s="124"/>
      <c r="I1391" s="124"/>
      <c r="J1391" s="124"/>
      <c r="K1391" s="124"/>
      <c r="L1391" s="124"/>
      <c r="M1391" s="124"/>
      <c r="N1391" s="124"/>
      <c r="O1391" s="124"/>
      <c r="P1391" s="124"/>
      <c r="Q1391" s="124"/>
      <c r="R1391" s="124"/>
      <c r="S1391" s="124"/>
      <c r="T1391" s="124"/>
      <c r="U1391" s="125"/>
      <c r="V1391" s="109"/>
      <c r="W1391" s="99"/>
    </row>
    <row r="1392" spans="1:24" ht="18.75">
      <c r="A1392" s="27">
        <v>1</v>
      </c>
      <c r="B1392" s="78"/>
      <c r="C1392" s="27"/>
      <c r="D1392" s="27"/>
      <c r="E1392" s="16">
        <f>IF((C1392&lt;=7),VLOOKUP(D1392,'7 лет'!$M$5:$N$78,2),IF((C1392=8),VLOOKUP(D1392,'8 лет'!$M$5:$N$78,2),IF((C1392=9),VLOOKUP(D1392,'9 лет'!$M$5:$N$78,2),IF((C1392=10),VLOOKUP(D1392,'10 лет'!$M$5:$N$78,2),IF((C1392=11),VLOOKUP(D1392,'11 лет'!$M$5:$N$78,2),IF((C1392=12),VLOOKUP(D1392,'12 лет'!$O$5:$P$78,2),IF((C1392=13),VLOOKUP(D1392,'13 лет'!$O$5:$P$78,2),IF((C1392=14),VLOOKUP(D1392,'14 лет'!$O$5:$P$78,2),IF((C1392=15),VLOOKUP(D1392,'15 лет'!$O$5:$P$78,2),IF((C1392=16),VLOOKUP(D1392,'16 лет'!$O$5:$P$78,2),IF((C1392=17),VLOOKUP(D1392,'17 лет'!$O$5:$P$78,2))))))))))))</f>
        <v>0</v>
      </c>
      <c r="F1392" s="27"/>
      <c r="G1392" s="16">
        <f>IF((C1392&lt;=7),VLOOKUP(F1392,'7 лет'!$O$5:$P$79,2),IF((C1392=8),VLOOKUP(F1392,'8 лет'!$O$5:$P$79,2),IF((C1392=9),VLOOKUP(F1392,'9 лет'!$O$5:$P$79,2),IF((C1392=10),VLOOKUP(F1392,'10 лет'!$O$5:$P$79,2),IF((C1392=11),VLOOKUP(F1392,'11 лет'!$O$5:$P$79,2),IF((C1392=12),VLOOKUP(F1392,'12 лет'!$Q$5:$R$79,2),IF((C1392=13),VLOOKUP(F1392,'13 лет'!$Q$5:$R$79,2),IF((C1392=14),VLOOKUP(F1392,'14 лет'!$Q$5:$R$79,2),IF((C1392=15),VLOOKUP(F1392,'15 лет'!$Q$5:$R$79,2),IF((C1392=16),VLOOKUP(F1392,'16 лет'!$Q$5:$R$79,2),IF((C1392=17),VLOOKUP(F1392,'17 лет'!$Q$5:$R$79,2))))))))))))</f>
        <v>0</v>
      </c>
      <c r="H1392" s="27"/>
      <c r="I1392" s="16">
        <f>IF((C1392&lt;=7),VLOOKUP(H1392,'7 лет'!$Q$5:$R$79,2),IF((C1392=8),VLOOKUP(H1392,'8 лет'!$Q$5:$R$79,2),IF((C1392=9),VLOOKUP(H1392,'9 лет'!$Q$5:$R$79,2),IF((C1392=10),VLOOKUP(H1392,'10 лет'!$Q$5:$R$79,2),IF((C1392=11),VLOOKUP(H1392,'11 лет'!$Q$5:$R$79,2),IF((C1392=12),VLOOKUP(H1392,'12 лет'!$S$5:$T$79,2),IF((C1392=13),VLOOKUP(H1392,'13 лет'!$S$5:$T$79,2),IF((C1392=14),VLOOKUP(H1392,'14 лет'!$S$5:$T$79,2),IF((C1392=15),VLOOKUP(H1392,'15 лет'!$S$5:$T$79,2),IF((C1392=16),VLOOKUP(H1392,'16 лет'!$S$5:$T$79,2),IF((C1392=17),VLOOKUP(H1392,'17 лет'!$S$5:$T$79,2))))))))))))</f>
        <v>0</v>
      </c>
      <c r="J1392" s="27"/>
      <c r="K1392" s="16">
        <f>IF((C1392&lt;=7),VLOOKUP(J1392,'7 лет'!$S$5:$T$79,2),IF((C1392=8),VLOOKUP(J1392,'8 лет'!$S$5:$T$79,2),IF((C1392=9),VLOOKUP(J1392,'9 лет'!$S$5:$T$79,2),IF((C1392=10),VLOOKUP(J1392,'10 лет'!$S$5:$T$79,2),IF((C1392=11),VLOOKUP(J1392,'11 лет'!$S$5:$T$79,2),IF((C1392=12),VLOOKUP(J1392,'12 лет'!$U$5:$V$79,2),IF((C1392=13),VLOOKUP(J1392,'13 лет'!$U$5:$V$79,2),IF((C1392=14),VLOOKUP(J1392,'14 лет'!$U$5:$V$79,2),IF(C1392&gt;=15,"0")))))))))</f>
        <v>0</v>
      </c>
      <c r="L1392" s="27"/>
      <c r="M1392" s="16" t="str">
        <f>IF((C1392=12),VLOOKUP(L1392,'12 лет'!$W$5:$X$85,2),IF((C1392=13),VLOOKUP(L1392,'13 лет'!$W$5:$X$84,2),IF((C1392=14),VLOOKUP(L1392,'14 лет'!$W$5:$X$82,2),IF((C1392=15),VLOOKUP(L1392,'15 лет'!$U$5:$V$82,2),IF((C1392=16),VLOOKUP(L1392,'16 лет'!$U$5:$V$78,2),IF((C1392=17),VLOOKUP(L1392,'17 лет'!$U$5:$V$78,2),IF(C1392&lt;12,"0")))))))</f>
        <v>0</v>
      </c>
      <c r="N1392" s="27"/>
      <c r="O1392" s="16" t="str">
        <f>IF((C1392=15),VLOOKUP(N1392,'15 лет'!$W$5:$X$115,2),IF((C1392=16),VLOOKUP(N1392,'16 лет'!$W$5:$X$113,2),IF((C1392=17),VLOOKUP(N1392,'17 лет'!$W$5:$X$113,2),IF(C1392&lt;15,"0"))))</f>
        <v>0</v>
      </c>
      <c r="P1392" s="11"/>
      <c r="Q1392" s="16">
        <f>IF((C1392&lt;=7),VLOOKUP(P1392,'7 лет'!$U$5:$V$79,2),IF((C1392=8),VLOOKUP(P1392,'8 лет'!$U$5:$V$79,2),IF((C1392=9),VLOOKUP(P1392,'9 лет'!$U$5:$V$79,2),IF((C1392=10),VLOOKUP(P1392,'10 лет'!$U$5:$V$79,2),IF((C1392=11),VLOOKUP(P1392,'11 лет'!$U$5:$V$79,2),IF((C1392=12),VLOOKUP(P1392,'12 лет'!$Y$5:$Z$79,2),IF((C1392=13),VLOOKUP(P1392,'13 лет'!$Y$5:$Z$79,2),IF((C1392=14),VLOOKUP(P1392,'14 лет'!$Y$5:$Z$79,2),IF((C1392=15),VLOOKUP(P1392,'15 лет'!$Y$5:$Z$79,2),IF((C1392=16),VLOOKUP(P1392,'16 лет'!$Y$5:$Z$79,2),IF((C1392=17),VLOOKUP(P1392,'17 лет'!$Y$5:$Z$79,2))))))))))))</f>
        <v>35</v>
      </c>
      <c r="R1392" s="27"/>
      <c r="S1392" s="16">
        <f>IF((C1392&lt;=7),VLOOKUP(R1392,'7 лет'!$W$5:$X$79,2),IF((C1392=8),VLOOKUP(R1392,'8 лет'!$W$5:$X$79,2),IF((C1392=9),VLOOKUP(R1392,'9 лет'!$W$5:$X$79,2),IF((C1392=10),VLOOKUP(R1392,'10 лет'!$W$5:$X$79,2),IF((C1392=11),VLOOKUP(R1392,'11 лет'!$W$5:$X$79,2),IF((C1392=12),VLOOKUP(R1392,'12 лет'!$AA$5:$AB$79,2),IF((C1392=13),VLOOKUP(R1392,'13 лет'!$AA$5:$AB$79,2),IF((C1392=14),VLOOKUP(R1392,'14 лет'!$AA$5:$AB$79,2),IF((C1392=15),VLOOKUP(R1392,'15 лет'!$AA$5:$AB$79,2),IF((C1392=16),VLOOKUP(R1392,'16 лет'!$AA$5:$AB$79,2),IF((C1392=17),VLOOKUP(R1392,'17 лет'!$AA$5:$AB$79,2))))))))))))</f>
        <v>0</v>
      </c>
      <c r="T1392" s="33">
        <f>SUM(E1392+G1392+I1392+K1392+M1392+O1392+Q1392+S1392)</f>
        <v>35</v>
      </c>
      <c r="U1392" s="4">
        <f>'Личное первенство девушки'!U127</f>
        <v>28</v>
      </c>
      <c r="V1392" s="109"/>
      <c r="W1392" s="99"/>
      <c r="X1392" t="str">
        <f>P1382</f>
        <v>Субъект РФ 39</v>
      </c>
    </row>
    <row r="1393" spans="1:24" ht="18.75">
      <c r="A1393" s="27">
        <v>2</v>
      </c>
      <c r="B1393" s="78"/>
      <c r="C1393" s="27"/>
      <c r="D1393" s="27"/>
      <c r="E1393" s="16">
        <f>IF((C1393&lt;=7),VLOOKUP(D1393,'7 лет'!$M$5:$N$78,2),IF((C1393=8),VLOOKUP(D1393,'8 лет'!$M$5:$N$78,2),IF((C1393=9),VLOOKUP(D1393,'9 лет'!$M$5:$N$78,2),IF((C1393=10),VLOOKUP(D1393,'10 лет'!$M$5:$N$78,2),IF((C1393=11),VLOOKUP(D1393,'11 лет'!$M$5:$N$78,2),IF((C1393=12),VLOOKUP(D1393,'12 лет'!$O$5:$P$78,2),IF((C1393=13),VLOOKUP(D1393,'13 лет'!$O$5:$P$78,2),IF((C1393=14),VLOOKUP(D1393,'14 лет'!$O$5:$P$78,2),IF((C1393=15),VLOOKUP(D1393,'15 лет'!$O$5:$P$78,2),IF((C1393=16),VLOOKUP(D1393,'16 лет'!$O$5:$P$78,2),IF((C1393=17),VLOOKUP(D1393,'17 лет'!$O$5:$P$78,2))))))))))))</f>
        <v>0</v>
      </c>
      <c r="F1393" s="27"/>
      <c r="G1393" s="16">
        <f>IF((C1393&lt;=7),VLOOKUP(F1393,'7 лет'!$O$5:$P$79,2),IF((C1393=8),VLOOKUP(F1393,'8 лет'!$O$5:$P$79,2),IF((C1393=9),VLOOKUP(F1393,'9 лет'!$O$5:$P$79,2),IF((C1393=10),VLOOKUP(F1393,'10 лет'!$O$5:$P$79,2),IF((C1393=11),VLOOKUP(F1393,'11 лет'!$O$5:$P$79,2),IF((C1393=12),VLOOKUP(F1393,'12 лет'!$Q$5:$R$79,2),IF((C1393=13),VLOOKUP(F1393,'13 лет'!$Q$5:$R$79,2),IF((C1393=14),VLOOKUP(F1393,'14 лет'!$Q$5:$R$79,2),IF((C1393=15),VLOOKUP(F1393,'15 лет'!$Q$5:$R$79,2),IF((C1393=16),VLOOKUP(F1393,'16 лет'!$Q$5:$R$79,2),IF((C1393=17),VLOOKUP(F1393,'17 лет'!$Q$5:$R$79,2))))))))))))</f>
        <v>0</v>
      </c>
      <c r="H1393" s="27"/>
      <c r="I1393" s="16">
        <f>IF((C1393&lt;=7),VLOOKUP(H1393,'7 лет'!$Q$5:$R$79,2),IF((C1393=8),VLOOKUP(H1393,'8 лет'!$Q$5:$R$79,2),IF((C1393=9),VLOOKUP(H1393,'9 лет'!$Q$5:$R$79,2),IF((C1393=10),VLOOKUP(H1393,'10 лет'!$Q$5:$R$79,2),IF((C1393=11),VLOOKUP(H1393,'11 лет'!$Q$5:$R$79,2),IF((C1393=12),VLOOKUP(H1393,'12 лет'!$S$5:$T$79,2),IF((C1393=13),VLOOKUP(H1393,'13 лет'!$S$5:$T$79,2),IF((C1393=14),VLOOKUP(H1393,'14 лет'!$S$5:$T$79,2),IF((C1393=15),VLOOKUP(H1393,'15 лет'!$S$5:$T$79,2),IF((C1393=16),VLOOKUP(H1393,'16 лет'!$S$5:$T$79,2),IF((C1393=17),VLOOKUP(H1393,'17 лет'!$S$5:$T$79,2))))))))))))</f>
        <v>0</v>
      </c>
      <c r="J1393" s="27"/>
      <c r="K1393" s="16">
        <f>IF((C1393&lt;=7),VLOOKUP(J1393,'7 лет'!$S$5:$T$79,2),IF((C1393=8),VLOOKUP(J1393,'8 лет'!$S$5:$T$79,2),IF((C1393=9),VLOOKUP(J1393,'9 лет'!$S$5:$T$79,2),IF((C1393=10),VLOOKUP(J1393,'10 лет'!$S$5:$T$79,2),IF((C1393=11),VLOOKUP(J1393,'11 лет'!$S$5:$T$79,2),IF((C1393=12),VLOOKUP(J1393,'12 лет'!$U$5:$V$79,2),IF((C1393=13),VLOOKUP(J1393,'13 лет'!$U$5:$V$79,2),IF((C1393=14),VLOOKUP(J1393,'14 лет'!$U$5:$V$79,2),IF(C1393&gt;=15,"0")))))))))</f>
        <v>0</v>
      </c>
      <c r="L1393" s="27"/>
      <c r="M1393" s="16" t="str">
        <f>IF((C1393=12),VLOOKUP(L1393,'12 лет'!$W$5:$X$85,2),IF((C1393=13),VLOOKUP(L1393,'13 лет'!$W$5:$X$84,2),IF((C1393=14),VLOOKUP(L1393,'14 лет'!$W$5:$X$82,2),IF((C1393=15),VLOOKUP(L1393,'15 лет'!$U$5:$V$82,2),IF((C1393=16),VLOOKUP(L1393,'16 лет'!$U$5:$V$78,2),IF((C1393=17),VLOOKUP(L1393,'17 лет'!$U$5:$V$78,2),IF(C1393&lt;12,"0")))))))</f>
        <v>0</v>
      </c>
      <c r="N1393" s="27"/>
      <c r="O1393" s="16" t="str">
        <f>IF((C1393=15),VLOOKUP(N1393,'15 лет'!$W$5:$X$115,2),IF((C1393=16),VLOOKUP(N1393,'16 лет'!$W$5:$X$113,2),IF((C1393=17),VLOOKUP(N1393,'17 лет'!$W$5:$X$113,2),IF(C1393&lt;15,"0"))))</f>
        <v>0</v>
      </c>
      <c r="P1393" s="11"/>
      <c r="Q1393" s="16">
        <f>IF((C1393&lt;=7),VLOOKUP(P1393,'7 лет'!$U$5:$V$79,2),IF((C1393=8),VLOOKUP(P1393,'8 лет'!$U$5:$V$79,2),IF((C1393=9),VLOOKUP(P1393,'9 лет'!$U$5:$V$79,2),IF((C1393=10),VLOOKUP(P1393,'10 лет'!$U$5:$V$79,2),IF((C1393=11),VLOOKUP(P1393,'11 лет'!$U$5:$V$79,2),IF((C1393=12),VLOOKUP(P1393,'12 лет'!$Y$5:$Z$79,2),IF((C1393=13),VLOOKUP(P1393,'13 лет'!$Y$5:$Z$79,2),IF((C1393=14),VLOOKUP(P1393,'14 лет'!$Y$5:$Z$79,2),IF((C1393=15),VLOOKUP(P1393,'15 лет'!$Y$5:$Z$79,2),IF((C1393=16),VLOOKUP(P1393,'16 лет'!$Y$5:$Z$79,2),IF((C1393=17),VLOOKUP(P1393,'17 лет'!$Y$5:$Z$79,2))))))))))))</f>
        <v>35</v>
      </c>
      <c r="R1393" s="27"/>
      <c r="S1393" s="16">
        <f>IF((C1393&lt;=7),VLOOKUP(R1393,'7 лет'!$W$5:$X$79,2),IF((C1393=8),VLOOKUP(R1393,'8 лет'!$W$5:$X$79,2),IF((C1393=9),VLOOKUP(R1393,'9 лет'!$W$5:$X$79,2),IF((C1393=10),VLOOKUP(R1393,'10 лет'!$W$5:$X$79,2),IF((C1393=11),VLOOKUP(R1393,'11 лет'!$W$5:$X$79,2),IF((C1393=12),VLOOKUP(R1393,'12 лет'!$AA$5:$AB$79,2),IF((C1393=13),VLOOKUP(R1393,'13 лет'!$AA$5:$AB$79,2),IF((C1393=14),VLOOKUP(R1393,'14 лет'!$AA$5:$AB$79,2),IF((C1393=15),VLOOKUP(R1393,'15 лет'!$AA$5:$AB$79,2),IF((C1393=16),VLOOKUP(R1393,'16 лет'!$AA$5:$AB$79,2),IF((C1393=17),VLOOKUP(R1393,'17 лет'!$AA$5:$AB$79,2))))))))))))</f>
        <v>0</v>
      </c>
      <c r="T1393" s="33">
        <f>SUM(E1393+G1393+I1393+K1393+M1393+O1393+Q1393+S1393)</f>
        <v>35</v>
      </c>
      <c r="U1393" s="4">
        <f>'Личное первенство девушки'!U128</f>
        <v>28</v>
      </c>
      <c r="V1393" s="109"/>
      <c r="W1393" s="99"/>
      <c r="X1393" t="str">
        <f>P1382</f>
        <v>Субъект РФ 39</v>
      </c>
    </row>
    <row r="1394" spans="1:24" ht="18.75">
      <c r="A1394" s="27">
        <v>3</v>
      </c>
      <c r="B1394" s="78"/>
      <c r="C1394" s="27"/>
      <c r="D1394" s="27"/>
      <c r="E1394" s="16">
        <f>IF((C1394&lt;=7),VLOOKUP(D1394,'7 лет'!$M$5:$N$78,2),IF((C1394=8),VLOOKUP(D1394,'8 лет'!$M$5:$N$78,2),IF((C1394=9),VLOOKUP(D1394,'9 лет'!$M$5:$N$78,2),IF((C1394=10),VLOOKUP(D1394,'10 лет'!$M$5:$N$78,2),IF((C1394=11),VLOOKUP(D1394,'11 лет'!$M$5:$N$78,2),IF((C1394=12),VLOOKUP(D1394,'12 лет'!$O$5:$P$78,2),IF((C1394=13),VLOOKUP(D1394,'13 лет'!$O$5:$P$78,2),IF((C1394=14),VLOOKUP(D1394,'14 лет'!$O$5:$P$78,2),IF((C1394=15),VLOOKUP(D1394,'15 лет'!$O$5:$P$78,2),IF((C1394=16),VLOOKUP(D1394,'16 лет'!$O$5:$P$78,2),IF((C1394=17),VLOOKUP(D1394,'17 лет'!$O$5:$P$78,2))))))))))))</f>
        <v>0</v>
      </c>
      <c r="F1394" s="27"/>
      <c r="G1394" s="16">
        <f>IF((C1394&lt;=7),VLOOKUP(F1394,'7 лет'!$O$5:$P$79,2),IF((C1394=8),VLOOKUP(F1394,'8 лет'!$O$5:$P$79,2),IF((C1394=9),VLOOKUP(F1394,'9 лет'!$O$5:$P$79,2),IF((C1394=10),VLOOKUP(F1394,'10 лет'!$O$5:$P$79,2),IF((C1394=11),VLOOKUP(F1394,'11 лет'!$O$5:$P$79,2),IF((C1394=12),VLOOKUP(F1394,'12 лет'!$Q$5:$R$79,2),IF((C1394=13),VLOOKUP(F1394,'13 лет'!$Q$5:$R$79,2),IF((C1394=14),VLOOKUP(F1394,'14 лет'!$Q$5:$R$79,2),IF((C1394=15),VLOOKUP(F1394,'15 лет'!$Q$5:$R$79,2),IF((C1394=16),VLOOKUP(F1394,'16 лет'!$Q$5:$R$79,2),IF((C1394=17),VLOOKUP(F1394,'17 лет'!$Q$5:$R$79,2))))))))))))</f>
        <v>0</v>
      </c>
      <c r="H1394" s="27"/>
      <c r="I1394" s="16">
        <f>IF((C1394&lt;=7),VLOOKUP(H1394,'7 лет'!$Q$5:$R$79,2),IF((C1394=8),VLOOKUP(H1394,'8 лет'!$Q$5:$R$79,2),IF((C1394=9),VLOOKUP(H1394,'9 лет'!$Q$5:$R$79,2),IF((C1394=10),VLOOKUP(H1394,'10 лет'!$Q$5:$R$79,2),IF((C1394=11),VLOOKUP(H1394,'11 лет'!$Q$5:$R$79,2),IF((C1394=12),VLOOKUP(H1394,'12 лет'!$S$5:$T$79,2),IF((C1394=13),VLOOKUP(H1394,'13 лет'!$S$5:$T$79,2),IF((C1394=14),VLOOKUP(H1394,'14 лет'!$S$5:$T$79,2),IF((C1394=15),VLOOKUP(H1394,'15 лет'!$S$5:$T$79,2),IF((C1394=16),VLOOKUP(H1394,'16 лет'!$S$5:$T$79,2),IF((C1394=17),VLOOKUP(H1394,'17 лет'!$S$5:$T$79,2))))))))))))</f>
        <v>0</v>
      </c>
      <c r="J1394" s="27"/>
      <c r="K1394" s="16">
        <f>IF((C1394&lt;=7),VLOOKUP(J1394,'7 лет'!$S$5:$T$79,2),IF((C1394=8),VLOOKUP(J1394,'8 лет'!$S$5:$T$79,2),IF((C1394=9),VLOOKUP(J1394,'9 лет'!$S$5:$T$79,2),IF((C1394=10),VLOOKUP(J1394,'10 лет'!$S$5:$T$79,2),IF((C1394=11),VLOOKUP(J1394,'11 лет'!$S$5:$T$79,2),IF((C1394=12),VLOOKUP(J1394,'12 лет'!$U$5:$V$79,2),IF((C1394=13),VLOOKUP(J1394,'13 лет'!$U$5:$V$79,2),IF((C1394=14),VLOOKUP(J1394,'14 лет'!$U$5:$V$79,2),IF(C1394&gt;=15,"0")))))))))</f>
        <v>0</v>
      </c>
      <c r="L1394" s="27"/>
      <c r="M1394" s="16" t="str">
        <f>IF((C1394=12),VLOOKUP(L1394,'12 лет'!$W$5:$X$85,2),IF((C1394=13),VLOOKUP(L1394,'13 лет'!$W$5:$X$84,2),IF((C1394=14),VLOOKUP(L1394,'14 лет'!$W$5:$X$82,2),IF((C1394=15),VLOOKUP(L1394,'15 лет'!$U$5:$V$82,2),IF((C1394=16),VLOOKUP(L1394,'16 лет'!$U$5:$V$78,2),IF((C1394=17),VLOOKUP(L1394,'17 лет'!$U$5:$V$78,2),IF(C1394&lt;12,"0")))))))</f>
        <v>0</v>
      </c>
      <c r="N1394" s="27"/>
      <c r="O1394" s="16" t="str">
        <f>IF((C1394=15),VLOOKUP(N1394,'15 лет'!$W$5:$X$115,2),IF((C1394=16),VLOOKUP(N1394,'16 лет'!$W$5:$X$113,2),IF((C1394=17),VLOOKUP(N1394,'17 лет'!$W$5:$X$113,2),IF(C1394&lt;15,"0"))))</f>
        <v>0</v>
      </c>
      <c r="P1394" s="11"/>
      <c r="Q1394" s="16">
        <f>IF((C1394&lt;=7),VLOOKUP(P1394,'7 лет'!$U$5:$V$79,2),IF((C1394=8),VLOOKUP(P1394,'8 лет'!$U$5:$V$79,2),IF((C1394=9),VLOOKUP(P1394,'9 лет'!$U$5:$V$79,2),IF((C1394=10),VLOOKUP(P1394,'10 лет'!$U$5:$V$79,2),IF((C1394=11),VLOOKUP(P1394,'11 лет'!$U$5:$V$79,2),IF((C1394=12),VLOOKUP(P1394,'12 лет'!$Y$5:$Z$79,2),IF((C1394=13),VLOOKUP(P1394,'13 лет'!$Y$5:$Z$79,2),IF((C1394=14),VLOOKUP(P1394,'14 лет'!$Y$5:$Z$79,2),IF((C1394=15),VLOOKUP(P1394,'15 лет'!$Y$5:$Z$79,2),IF((C1394=16),VLOOKUP(P1394,'16 лет'!$Y$5:$Z$79,2),IF((C1394=17),VLOOKUP(P1394,'17 лет'!$Y$5:$Z$79,2))))))))))))</f>
        <v>35</v>
      </c>
      <c r="R1394" s="27"/>
      <c r="S1394" s="16">
        <f>IF((C1394&lt;=7),VLOOKUP(R1394,'7 лет'!$W$5:$X$79,2),IF((C1394=8),VLOOKUP(R1394,'8 лет'!$W$5:$X$79,2),IF((C1394=9),VLOOKUP(R1394,'9 лет'!$W$5:$X$79,2),IF((C1394=10),VLOOKUP(R1394,'10 лет'!$W$5:$X$79,2),IF((C1394=11),VLOOKUP(R1394,'11 лет'!$W$5:$X$79,2),IF((C1394=12),VLOOKUP(R1394,'12 лет'!$AA$5:$AB$79,2),IF((C1394=13),VLOOKUP(R1394,'13 лет'!$AA$5:$AB$79,2),IF((C1394=14),VLOOKUP(R1394,'14 лет'!$AA$5:$AB$79,2),IF((C1394=15),VLOOKUP(R1394,'15 лет'!$AA$5:$AB$79,2),IF((C1394=16),VLOOKUP(R1394,'16 лет'!$AA$5:$AB$79,2),IF((C1394=17),VLOOKUP(R1394,'17 лет'!$AA$5:$AB$79,2))))))))))))</f>
        <v>0</v>
      </c>
      <c r="T1394" s="33">
        <f>SUM(E1394+G1394+I1394+K1394+M1394+O1394+Q1394+S1394)</f>
        <v>35</v>
      </c>
      <c r="U1394" s="4">
        <f>'Личное первенство девушки'!U129</f>
        <v>28</v>
      </c>
      <c r="V1394" s="109"/>
      <c r="W1394" s="99"/>
      <c r="X1394" t="str">
        <f>P1382</f>
        <v>Субъект РФ 39</v>
      </c>
    </row>
    <row r="1395" spans="1:24" ht="18.75">
      <c r="A1395" s="111"/>
      <c r="B1395" s="112"/>
      <c r="C1395" s="112"/>
      <c r="D1395" s="112"/>
      <c r="E1395" s="112"/>
      <c r="F1395" s="112"/>
      <c r="G1395" s="112"/>
      <c r="H1395" s="112"/>
      <c r="I1395" s="112"/>
      <c r="J1395" s="112"/>
      <c r="K1395" s="112"/>
      <c r="L1395" s="112"/>
      <c r="M1395" s="112"/>
      <c r="N1395" s="112"/>
      <c r="O1395" s="112"/>
      <c r="P1395" s="115" t="s">
        <v>286</v>
      </c>
      <c r="Q1395" s="115"/>
      <c r="R1395" s="115"/>
      <c r="S1395" s="116"/>
      <c r="T1395" s="113">
        <f ca="1">SUMPRODUCT(LARGE($T$1392:$T$1394,ROW(INDIRECT("T1:T"&amp;Z17))))</f>
        <v>70</v>
      </c>
      <c r="U1395" s="114"/>
      <c r="V1395" s="109"/>
      <c r="W1395" s="99"/>
    </row>
    <row r="1396" spans="1:24" ht="30" customHeight="1">
      <c r="A1396" s="119"/>
      <c r="B1396" s="120"/>
      <c r="C1396" s="120"/>
      <c r="D1396" s="120"/>
      <c r="E1396" s="120"/>
      <c r="F1396" s="120"/>
      <c r="G1396" s="120"/>
      <c r="H1396" s="120"/>
      <c r="I1396" s="120"/>
      <c r="J1396" s="120"/>
      <c r="K1396" s="120"/>
      <c r="L1396" s="120"/>
      <c r="M1396" s="120"/>
      <c r="N1396" s="120"/>
      <c r="O1396" s="120"/>
      <c r="P1396" s="118" t="s">
        <v>287</v>
      </c>
      <c r="Q1396" s="118"/>
      <c r="R1396" s="118"/>
      <c r="S1396" s="118"/>
      <c r="T1396" s="121">
        <f ca="1">SUM(T1390+T1395)</f>
        <v>170</v>
      </c>
      <c r="U1396" s="122"/>
      <c r="V1396" s="110"/>
      <c r="W1396" s="100"/>
    </row>
    <row r="1397" spans="1:24">
      <c r="A1397" s="14"/>
      <c r="B1397" s="14"/>
      <c r="C1397" s="14"/>
      <c r="D1397" s="14"/>
      <c r="E1397" s="14"/>
      <c r="F1397" s="14"/>
      <c r="G1397" s="14"/>
      <c r="H1397" s="14"/>
      <c r="I1397" s="14"/>
      <c r="J1397" s="14"/>
      <c r="K1397" s="14"/>
      <c r="L1397" s="14"/>
      <c r="M1397" s="14"/>
      <c r="N1397" s="14"/>
      <c r="O1397" s="14"/>
      <c r="P1397" s="14"/>
      <c r="Q1397" s="14"/>
      <c r="R1397" s="14"/>
      <c r="S1397" s="14"/>
      <c r="T1397" s="14"/>
    </row>
    <row r="1398" spans="1:24">
      <c r="A1398" s="15"/>
      <c r="C1398" s="15"/>
      <c r="D1398" s="15"/>
      <c r="E1398" s="15"/>
      <c r="F1398" s="15"/>
      <c r="G1398" s="15"/>
      <c r="H1398" s="15"/>
      <c r="I1398" s="15"/>
      <c r="J1398" s="15"/>
      <c r="K1398" s="14"/>
      <c r="L1398" s="14"/>
      <c r="M1398" s="15"/>
      <c r="N1398" s="15"/>
      <c r="O1398" s="15"/>
      <c r="P1398" s="15"/>
      <c r="Q1398" s="15"/>
      <c r="R1398" s="15"/>
      <c r="S1398" s="15"/>
      <c r="T1398" s="15"/>
    </row>
    <row r="1399" spans="1:24">
      <c r="A1399" s="15"/>
      <c r="C1399" s="15"/>
      <c r="D1399" s="15"/>
      <c r="E1399" s="15"/>
      <c r="F1399" s="15"/>
      <c r="G1399" s="15"/>
      <c r="H1399" s="15"/>
      <c r="I1399" s="15"/>
      <c r="J1399" s="15"/>
      <c r="K1399" s="14"/>
      <c r="L1399" s="14"/>
      <c r="M1399" s="15"/>
      <c r="N1399" s="15"/>
      <c r="O1399" s="15"/>
      <c r="P1399" s="15"/>
      <c r="Q1399" s="15"/>
      <c r="R1399" s="15"/>
      <c r="S1399" s="15"/>
      <c r="T1399" s="15"/>
    </row>
    <row r="1400" spans="1:24" ht="16.5">
      <c r="A1400" s="14"/>
      <c r="B1400" s="79" t="s">
        <v>181</v>
      </c>
      <c r="C1400" s="14"/>
      <c r="D1400" s="14"/>
      <c r="E1400" s="14"/>
      <c r="F1400" s="14"/>
      <c r="G1400" s="14"/>
      <c r="H1400" s="14"/>
      <c r="I1400" s="14"/>
      <c r="J1400" s="14"/>
      <c r="K1400" s="14"/>
      <c r="L1400" s="14"/>
      <c r="M1400" s="14"/>
      <c r="N1400" s="14"/>
      <c r="O1400" s="14"/>
      <c r="P1400" s="14"/>
      <c r="Q1400" s="14"/>
      <c r="R1400" s="14"/>
      <c r="S1400" s="14"/>
      <c r="T1400" s="14"/>
    </row>
    <row r="1401" spans="1:24">
      <c r="A1401" s="14"/>
      <c r="B1401" s="15"/>
      <c r="C1401" s="15"/>
      <c r="D1401" s="14"/>
      <c r="E1401" s="14"/>
      <c r="F1401" s="14"/>
      <c r="G1401" s="14"/>
      <c r="H1401" s="14"/>
      <c r="I1401" s="14"/>
      <c r="J1401" s="14"/>
      <c r="K1401" s="14"/>
      <c r="L1401" s="14"/>
      <c r="M1401" s="14"/>
      <c r="N1401" s="14"/>
      <c r="O1401" s="14"/>
      <c r="P1401" s="14"/>
      <c r="Q1401" s="14"/>
      <c r="R1401" s="14"/>
      <c r="S1401" s="14"/>
      <c r="T1401" s="14"/>
    </row>
    <row r="1402" spans="1:24">
      <c r="A1402" s="14"/>
      <c r="B1402" s="14"/>
      <c r="C1402" s="15"/>
      <c r="D1402" s="14"/>
      <c r="E1402" s="14"/>
      <c r="F1402" s="14"/>
      <c r="G1402" s="14"/>
      <c r="H1402" s="14"/>
      <c r="I1402" s="14"/>
      <c r="J1402" s="14"/>
      <c r="K1402" s="14"/>
      <c r="L1402" s="14"/>
      <c r="M1402" s="14"/>
      <c r="N1402" s="14"/>
      <c r="O1402" s="14"/>
      <c r="P1402" s="14"/>
      <c r="Q1402" s="14"/>
      <c r="R1402" s="14"/>
      <c r="S1402" s="14"/>
      <c r="T1402" s="14"/>
    </row>
    <row r="1403" spans="1:24" ht="16.5">
      <c r="A1403" s="14"/>
      <c r="B1403" s="79" t="s">
        <v>182</v>
      </c>
      <c r="C1403" s="15"/>
      <c r="D1403" s="14"/>
      <c r="E1403" s="14"/>
      <c r="F1403" s="14"/>
      <c r="G1403" s="14"/>
      <c r="H1403" s="14"/>
      <c r="I1403" s="14"/>
      <c r="J1403" s="14"/>
      <c r="K1403" s="14"/>
      <c r="L1403" s="14"/>
      <c r="M1403" s="14"/>
      <c r="N1403" s="14"/>
      <c r="O1403" s="14"/>
      <c r="P1403" s="14"/>
      <c r="Q1403" s="14"/>
      <c r="R1403" s="14"/>
      <c r="S1403" s="14"/>
      <c r="T1403" s="14"/>
    </row>
    <row r="1405" spans="1:24" ht="18.75">
      <c r="A1405" s="102" t="s">
        <v>991</v>
      </c>
      <c r="B1405" s="102"/>
      <c r="C1405" s="102"/>
      <c r="D1405" s="102"/>
      <c r="E1405" s="102"/>
      <c r="F1405" s="102"/>
      <c r="G1405" s="102"/>
      <c r="H1405" s="102"/>
      <c r="I1405" s="102"/>
      <c r="J1405" s="102"/>
      <c r="K1405" s="102"/>
      <c r="L1405" s="102"/>
      <c r="M1405" s="102"/>
      <c r="N1405" s="102"/>
      <c r="O1405" s="102"/>
      <c r="P1405" s="102"/>
      <c r="Q1405" s="102"/>
      <c r="R1405" s="102"/>
      <c r="S1405" s="102"/>
      <c r="T1405" s="102"/>
      <c r="U1405" s="102"/>
      <c r="V1405" s="102"/>
      <c r="W1405" s="102"/>
    </row>
    <row r="1406" spans="1:24" ht="18.75">
      <c r="A1406" s="102" t="s">
        <v>990</v>
      </c>
      <c r="B1406" s="102"/>
      <c r="C1406" s="102"/>
      <c r="D1406" s="102"/>
      <c r="E1406" s="102"/>
      <c r="F1406" s="102"/>
      <c r="G1406" s="102"/>
      <c r="H1406" s="102"/>
      <c r="I1406" s="102"/>
      <c r="J1406" s="102"/>
      <c r="K1406" s="102"/>
      <c r="L1406" s="102"/>
      <c r="M1406" s="102"/>
      <c r="N1406" s="102"/>
      <c r="O1406" s="102"/>
      <c r="P1406" s="102"/>
      <c r="Q1406" s="102"/>
      <c r="R1406" s="102"/>
      <c r="S1406" s="102"/>
      <c r="T1406" s="102"/>
      <c r="U1406" s="102"/>
      <c r="V1406" s="102"/>
      <c r="W1406" s="102"/>
    </row>
    <row r="1408" spans="1:24">
      <c r="A1408" s="103" t="s">
        <v>169</v>
      </c>
      <c r="B1408" s="103"/>
      <c r="C1408" s="103"/>
      <c r="D1408" s="103"/>
      <c r="E1408" s="103"/>
      <c r="F1408" s="103"/>
      <c r="G1408" s="103"/>
      <c r="H1408" s="103"/>
      <c r="I1408" s="103"/>
      <c r="J1408" s="103"/>
      <c r="K1408" s="103"/>
      <c r="L1408" s="103"/>
      <c r="M1408" s="103"/>
      <c r="N1408" s="103"/>
      <c r="O1408" s="103"/>
      <c r="P1408" s="103"/>
      <c r="Q1408" s="103"/>
      <c r="R1408" s="103"/>
      <c r="S1408" s="103"/>
      <c r="T1408" s="103"/>
      <c r="U1408" s="103"/>
      <c r="V1408" s="103"/>
      <c r="W1408" s="103"/>
    </row>
    <row r="1409" spans="1:24">
      <c r="A1409" s="43"/>
      <c r="B1409" s="43"/>
      <c r="C1409" s="43"/>
      <c r="D1409" s="43"/>
      <c r="E1409" s="43"/>
      <c r="F1409" s="43"/>
      <c r="G1409" s="43"/>
      <c r="H1409" s="43"/>
      <c r="I1409" s="43"/>
      <c r="J1409" s="43"/>
      <c r="K1409" s="43"/>
      <c r="L1409" s="43"/>
      <c r="M1409" s="43"/>
      <c r="N1409" s="43"/>
      <c r="O1409" s="43"/>
      <c r="P1409" s="43"/>
      <c r="Q1409" s="43"/>
      <c r="R1409" s="43"/>
      <c r="S1409" s="43"/>
      <c r="T1409" s="43"/>
      <c r="U1409" s="43"/>
      <c r="V1409" s="43"/>
      <c r="W1409" s="43"/>
    </row>
    <row r="1410" spans="1:24" ht="18.75">
      <c r="A1410" s="104" t="s">
        <v>1005</v>
      </c>
      <c r="B1410" s="104"/>
      <c r="C1410" s="104"/>
      <c r="D1410" s="104"/>
      <c r="E1410" s="104"/>
      <c r="F1410" s="104"/>
      <c r="G1410" s="104"/>
      <c r="H1410" s="104"/>
      <c r="I1410" s="104"/>
      <c r="J1410" s="104"/>
      <c r="K1410" s="104"/>
      <c r="L1410" s="104"/>
      <c r="M1410" s="104"/>
      <c r="N1410" s="104"/>
      <c r="O1410" s="104"/>
      <c r="P1410" s="104"/>
      <c r="Q1410" s="104"/>
      <c r="R1410" s="104"/>
      <c r="S1410" s="104"/>
      <c r="T1410" s="104"/>
      <c r="U1410" s="104"/>
      <c r="V1410" s="104"/>
      <c r="W1410" s="104"/>
    </row>
    <row r="1411" spans="1:24" ht="18.75">
      <c r="A1411" s="104" t="s">
        <v>989</v>
      </c>
      <c r="B1411" s="104"/>
      <c r="C1411" s="104"/>
      <c r="D1411" s="104"/>
      <c r="E1411" s="104"/>
      <c r="F1411" s="104"/>
      <c r="G1411" s="104"/>
      <c r="H1411" s="104"/>
      <c r="I1411" s="104"/>
      <c r="J1411" s="104"/>
      <c r="K1411" s="104"/>
      <c r="L1411" s="104"/>
      <c r="M1411" s="104"/>
      <c r="N1411" s="104"/>
      <c r="O1411" s="104"/>
      <c r="P1411" s="104"/>
      <c r="Q1411" s="104"/>
      <c r="R1411" s="104"/>
      <c r="S1411" s="104"/>
      <c r="T1411" s="104"/>
      <c r="U1411" s="104"/>
      <c r="V1411" s="104"/>
      <c r="W1411" s="104"/>
    </row>
    <row r="1412" spans="1:24" ht="18.75">
      <c r="A1412" s="105" t="s">
        <v>1058</v>
      </c>
      <c r="B1412" s="105"/>
      <c r="C1412" s="105"/>
      <c r="D1412" s="105"/>
      <c r="E1412" s="105"/>
      <c r="F1412" s="105"/>
      <c r="G1412" s="105"/>
      <c r="H1412" s="105"/>
      <c r="I1412" s="105"/>
      <c r="J1412" s="105"/>
      <c r="K1412" s="105"/>
      <c r="L1412" s="105"/>
      <c r="M1412" s="105"/>
      <c r="N1412" s="105"/>
      <c r="O1412" s="105"/>
      <c r="P1412" s="105"/>
      <c r="Q1412" s="105"/>
      <c r="R1412" s="105"/>
      <c r="S1412" s="105"/>
      <c r="T1412" s="105"/>
      <c r="U1412" s="105"/>
      <c r="V1412" s="105"/>
      <c r="W1412" s="105"/>
    </row>
    <row r="1413" spans="1:24" ht="18.75">
      <c r="A1413" s="50"/>
      <c r="B1413" s="50"/>
      <c r="C1413" s="50"/>
      <c r="D1413" s="50"/>
      <c r="E1413" s="50"/>
      <c r="F1413" s="50"/>
      <c r="G1413" s="50"/>
      <c r="H1413" s="50"/>
      <c r="I1413" s="50"/>
      <c r="J1413" s="50"/>
      <c r="K1413" s="50"/>
      <c r="L1413" s="50"/>
      <c r="M1413" s="50"/>
      <c r="N1413" s="50"/>
      <c r="O1413" s="50"/>
      <c r="P1413" s="50"/>
      <c r="Q1413" s="50"/>
      <c r="R1413" s="50"/>
      <c r="S1413" s="50"/>
      <c r="T1413" s="50"/>
      <c r="U1413" s="50"/>
      <c r="V1413" s="50"/>
    </row>
    <row r="1414" spans="1:24">
      <c r="A1414" s="10"/>
      <c r="B1414" s="10"/>
      <c r="C1414" s="10"/>
      <c r="D1414" s="10"/>
      <c r="E1414" s="10"/>
      <c r="F1414" s="10"/>
      <c r="G1414" s="10"/>
      <c r="H1414" s="10"/>
      <c r="I1414" s="10"/>
      <c r="J1414" s="10"/>
      <c r="K1414" s="10"/>
      <c r="L1414" s="10"/>
      <c r="M1414" s="10"/>
      <c r="N1414" s="10"/>
      <c r="O1414" s="10"/>
      <c r="P1414" s="10"/>
      <c r="Q1414" s="10"/>
      <c r="R1414" s="10"/>
      <c r="S1414" s="10"/>
      <c r="T1414" s="10"/>
    </row>
    <row r="1415" spans="1:24" ht="18.75">
      <c r="A1415" s="106" t="s">
        <v>992</v>
      </c>
      <c r="B1415" s="106"/>
      <c r="C1415" s="47"/>
      <c r="D1415" s="47"/>
      <c r="E1415" s="47"/>
      <c r="F1415" s="47"/>
      <c r="G1415" s="47"/>
      <c r="H1415" s="47"/>
      <c r="I1415" s="47"/>
      <c r="J1415" s="47"/>
      <c r="K1415" s="47"/>
      <c r="L1415" s="47"/>
      <c r="M1415" s="47"/>
      <c r="N1415" s="47"/>
      <c r="O1415" s="47"/>
      <c r="P1415" s="47"/>
      <c r="Q1415" s="47"/>
      <c r="R1415" s="47"/>
      <c r="S1415" s="47"/>
      <c r="T1415" s="47"/>
    </row>
    <row r="1416" spans="1:24" ht="18.75">
      <c r="A1416" s="106" t="s">
        <v>993</v>
      </c>
      <c r="B1416" s="106"/>
      <c r="C1416" s="42"/>
      <c r="D1416" s="42"/>
      <c r="E1416" s="42"/>
      <c r="F1416" s="42"/>
      <c r="G1416" s="42"/>
      <c r="H1416" s="42"/>
      <c r="I1416" s="42"/>
      <c r="J1416" s="42"/>
      <c r="K1416" s="42"/>
      <c r="L1416" s="42"/>
      <c r="M1416" s="42"/>
      <c r="N1416" s="42"/>
      <c r="O1416" s="42"/>
      <c r="P1416" s="42"/>
      <c r="Q1416" s="42"/>
      <c r="R1416" s="42"/>
      <c r="S1416" s="42"/>
      <c r="T1416" s="42"/>
    </row>
    <row r="1417" spans="1:24" ht="18.75">
      <c r="A1417" s="106"/>
      <c r="B1417" s="106"/>
      <c r="D1417" s="47"/>
      <c r="E1417" s="47"/>
      <c r="F1417" s="47"/>
      <c r="G1417" s="47"/>
      <c r="H1417" s="47"/>
      <c r="I1417" s="47"/>
      <c r="J1417" s="47"/>
      <c r="K1417" s="47"/>
      <c r="L1417" s="47"/>
      <c r="M1417" s="47"/>
      <c r="N1417" s="47"/>
      <c r="O1417" s="47"/>
      <c r="P1417" s="47"/>
      <c r="Q1417" s="47"/>
      <c r="R1417" s="47"/>
      <c r="S1417" s="47"/>
      <c r="T1417" s="47"/>
    </row>
    <row r="1418" spans="1:24" ht="18.75">
      <c r="A1418" s="107" t="s">
        <v>220</v>
      </c>
      <c r="B1418" s="107"/>
      <c r="C1418" s="107"/>
      <c r="D1418" s="107"/>
      <c r="E1418" s="107"/>
      <c r="F1418" s="107"/>
      <c r="G1418" s="107"/>
      <c r="H1418" s="107"/>
      <c r="I1418" s="107"/>
      <c r="J1418" s="107"/>
      <c r="K1418" s="107"/>
      <c r="L1418" s="107"/>
      <c r="M1418" s="107"/>
      <c r="N1418" s="107"/>
      <c r="O1418" s="107"/>
      <c r="P1418" s="129" t="s">
        <v>324</v>
      </c>
      <c r="Q1418" s="129"/>
      <c r="R1418" s="129"/>
      <c r="S1418" s="129"/>
      <c r="T1418" s="129"/>
      <c r="U1418" s="129"/>
      <c r="V1418" s="129"/>
    </row>
    <row r="1419" spans="1:24">
      <c r="A1419" s="28"/>
      <c r="B1419" s="28"/>
      <c r="C1419" s="28"/>
      <c r="D1419" s="28"/>
      <c r="E1419" s="28"/>
      <c r="F1419" s="28"/>
      <c r="G1419" s="28"/>
      <c r="H1419" s="28"/>
      <c r="I1419" s="28"/>
      <c r="J1419" s="28"/>
      <c r="K1419" s="28"/>
      <c r="L1419" s="28"/>
      <c r="M1419" s="28"/>
      <c r="N1419" s="28"/>
      <c r="O1419" s="28"/>
      <c r="P1419" s="28"/>
      <c r="Q1419" s="28"/>
      <c r="R1419" s="28"/>
      <c r="S1419" s="28"/>
      <c r="T1419" s="28"/>
    </row>
    <row r="1420" spans="1:24" ht="24.75" customHeight="1">
      <c r="A1420" s="117" t="s">
        <v>170</v>
      </c>
      <c r="B1420" s="117"/>
      <c r="C1420" s="117"/>
      <c r="D1420" s="117"/>
      <c r="E1420" s="117"/>
      <c r="F1420" s="117"/>
      <c r="G1420" s="117"/>
      <c r="H1420" s="117"/>
      <c r="I1420" s="117"/>
      <c r="J1420" s="117"/>
      <c r="K1420" s="117"/>
      <c r="L1420" s="117"/>
      <c r="M1420" s="117"/>
      <c r="N1420" s="117"/>
      <c r="O1420" s="117"/>
      <c r="P1420" s="117"/>
      <c r="Q1420" s="117"/>
      <c r="R1420" s="117"/>
      <c r="S1420" s="117"/>
      <c r="T1420" s="126" t="s">
        <v>178</v>
      </c>
      <c r="U1420" s="101" t="s">
        <v>284</v>
      </c>
      <c r="V1420" s="101" t="s">
        <v>288</v>
      </c>
      <c r="W1420" s="101" t="s">
        <v>1006</v>
      </c>
    </row>
    <row r="1421" spans="1:24" ht="66.75" customHeight="1">
      <c r="A1421" s="101" t="s">
        <v>171</v>
      </c>
      <c r="B1421" s="117" t="s">
        <v>172</v>
      </c>
      <c r="C1421" s="101" t="s">
        <v>173</v>
      </c>
      <c r="D1421" s="101" t="s">
        <v>174</v>
      </c>
      <c r="E1421" s="101"/>
      <c r="F1421" s="101" t="s">
        <v>175</v>
      </c>
      <c r="G1421" s="101"/>
      <c r="H1421" s="101" t="s">
        <v>176</v>
      </c>
      <c r="I1421" s="101"/>
      <c r="J1421" s="101" t="s">
        <v>994</v>
      </c>
      <c r="K1421" s="101"/>
      <c r="L1421" s="175" t="s">
        <v>995</v>
      </c>
      <c r="M1421" s="176"/>
      <c r="N1421" s="175" t="s">
        <v>996</v>
      </c>
      <c r="O1421" s="176"/>
      <c r="P1421" s="101" t="s">
        <v>7</v>
      </c>
      <c r="Q1421" s="101"/>
      <c r="R1421" s="101" t="s">
        <v>177</v>
      </c>
      <c r="S1421" s="101"/>
      <c r="T1421" s="127"/>
      <c r="U1421" s="101"/>
      <c r="V1421" s="101"/>
      <c r="W1421" s="101"/>
    </row>
    <row r="1422" spans="1:24" ht="16.5">
      <c r="A1422" s="101"/>
      <c r="B1422" s="117"/>
      <c r="C1422" s="101"/>
      <c r="D1422" s="49" t="s">
        <v>179</v>
      </c>
      <c r="E1422" s="51" t="s">
        <v>3</v>
      </c>
      <c r="F1422" s="49" t="s">
        <v>179</v>
      </c>
      <c r="G1422" s="51" t="s">
        <v>3</v>
      </c>
      <c r="H1422" s="49" t="s">
        <v>179</v>
      </c>
      <c r="I1422" s="51" t="s">
        <v>3</v>
      </c>
      <c r="J1422" s="49" t="s">
        <v>179</v>
      </c>
      <c r="K1422" s="51" t="s">
        <v>3</v>
      </c>
      <c r="L1422" s="49" t="s">
        <v>179</v>
      </c>
      <c r="M1422" s="51" t="s">
        <v>3</v>
      </c>
      <c r="N1422" s="49" t="s">
        <v>179</v>
      </c>
      <c r="O1422" s="51" t="s">
        <v>3</v>
      </c>
      <c r="P1422" s="49" t="s">
        <v>179</v>
      </c>
      <c r="Q1422" s="51" t="s">
        <v>3</v>
      </c>
      <c r="R1422" s="49" t="s">
        <v>179</v>
      </c>
      <c r="S1422" s="51" t="s">
        <v>3</v>
      </c>
      <c r="T1422" s="128"/>
      <c r="U1422" s="101"/>
      <c r="V1422" s="101"/>
      <c r="W1422" s="101"/>
    </row>
    <row r="1423" spans="1:24" ht="18.75">
      <c r="A1423" s="27">
        <v>1</v>
      </c>
      <c r="B1423" s="77"/>
      <c r="C1423" s="27"/>
      <c r="D1423" s="27"/>
      <c r="E1423" s="16">
        <f>IF((C1423&lt;=7),VLOOKUP(D1423,'7 лет'!$A$5:$B$78,2),IF((C1423=8),VLOOKUP(D1423,'8 лет'!$A$5:$B$78,2),IF((C1423=9),VLOOKUP(D1423,'9 лет'!$A$5:$B$78,2),IF((C1423=10),VLOOKUP(D1423,'10 лет'!$A$5:$B$78,2),IF((C1423=11),VLOOKUP(D1423,'11 лет'!$A$5:$B$78,2),IF((C1423=12),VLOOKUP(D1423,'12 лет'!$A$5:$B$78,2),IF((C1423=13),VLOOKUP(D1423,'13 лет'!$A$5:$B$78,2),IF((C1423=14),VLOOKUP(D1423,'14 лет'!$A$5:$B$78,2),IF((C1423=15),VLOOKUP(D1423,'15 лет'!$A$5:$B$78,2),IF((C1423=16),VLOOKUP(D1423,'16 лет'!$A$5:$B$78,2),IF((C1423=17),VLOOKUP(D1423,'17 лет'!$A$5:$B$78,2))))))))))))</f>
        <v>0</v>
      </c>
      <c r="F1423" s="27"/>
      <c r="G1423" s="16">
        <f>IF((C1423&lt;=7),VLOOKUP(F1423,'7 лет'!$C$5:$D$79,2),IF((C1423=8),VLOOKUP(F1423,'8 лет'!$C$5:$D$79,2),IF((C1423=9),VLOOKUP(F1423,'9 лет'!$C$5:$D$79,2),IF((C1423=10),VLOOKUP(F1423,'10 лет'!$C$5:$D$79,2),IF((C1423=11),VLOOKUP(F1423,'11 лет'!$C$5:$D$79,2),IF((C1423=12),VLOOKUP(F1423,'12 лет'!$C$5:$D$79,2),IF((C1423=13),VLOOKUP(F1423,'13 лет'!$C$5:$D$79,2),IF((C1423=14),VLOOKUP(F1423,'14 лет'!$C$5:$D$79,2),IF((C1423=15),VLOOKUP(F1423,'15 лет'!$C$5:$D$79,2),IF((C1423=16),VLOOKUP(F1423,'16 лет'!$C$5:$D$79,2),IF((C1423=17),VLOOKUP(F1423,'17 лет'!$C$5:$D$79,2))))))))))))</f>
        <v>0</v>
      </c>
      <c r="H1423" s="27"/>
      <c r="I1423" s="16">
        <f>IF((C1423&lt;=7),VLOOKUP(H1423,'7 лет'!$E$5:$F$79,2),IF((C1423=8),VLOOKUP(H1423,'8 лет'!$E$5:$F$79,2),IF((C1423=9),VLOOKUP(H1423,'9 лет'!$E$5:$F$79,2),IF((C1423=10),VLOOKUP(H1423,'10 лет'!$E$5:$F$79,2),IF((C1423=11),VLOOKUP(H1423,'11 лет'!$E$5:$F$79,2),IF((C1423=12),VLOOKUP(H1423,'12 лет'!$E$5:$F$79,2),IF((C1423=13),VLOOKUP(H1423,'13 лет'!$E$5:$F$79,2),IF((C1423=14),VLOOKUP(H1423,'14 лет'!$E$5:$F$79,2),IF((C1423=15),VLOOKUP(H1423,'15 лет'!$E$5:$F$79,2),IF((C1423=16),VLOOKUP(H1423,'16 лет'!$E$5:$F$79,2),IF((C1423=17),VLOOKUP(H1423,'17 лет'!$E$5:$F$79,2))))))))))))</f>
        <v>0</v>
      </c>
      <c r="J1423" s="27"/>
      <c r="K1423" s="16">
        <f>IF((C1423&lt;=7),VLOOKUP(J1423,'7 лет'!$G$5:$H$79,2),IF((C1423=8),VLOOKUP(J1423,'8 лет'!$G$5:$H$79,2),IF((C1423=9),VLOOKUP(J1423,'9 лет'!$G$5:$H$79,2),IF((C1423=10),VLOOKUP(J1423,'10 лет'!$G$5:$H$79,2),IF((C1423=11),VLOOKUP(J1423,'11 лет'!$G$5:$H$79,2),IF((C1423=12),VLOOKUP(J1423,'12 лет'!$G$5:$H$79,2),IF((C1423=13),VLOOKUP(J1423,'13 лет'!$G$5:$H$79,2),IF((C1423=14),VLOOKUP(J1423,'14 лет'!$G$5:$H$79,2),IF(C1423&gt;=15,"0")))))))))</f>
        <v>0</v>
      </c>
      <c r="L1423" s="27"/>
      <c r="M1423" s="16" t="str">
        <f>IF((C1423=12),VLOOKUP(L1423,'12 лет'!$I$5:$J$81,2),IF((C1423=13),VLOOKUP(L1423,'13 лет'!$I$5:$J$81,2),IF((C1423=14),VLOOKUP(L1423,'14 лет'!$I$5:$J$80,2),IF((C1423=15),VLOOKUP(L1423,'15 лет'!$G$5:$H$82,2),IF((C1423=16),VLOOKUP(L1423,'16 лет'!$G$5:$H$81,2),IF((C1423=17),VLOOKUP(L1423,'17 лет'!$G$5:$H$81,2),IF(C1423&lt;12,"0")))))))</f>
        <v>0</v>
      </c>
      <c r="N1423" s="27"/>
      <c r="O1423" s="16" t="str">
        <f>IF((C1423=15),VLOOKUP(N1423,'15 лет'!$I$5:$J$100,2),IF((C1423=16),VLOOKUP(N1423,'16 лет'!$I$5:$J$94,2),IF((C1423=17),VLOOKUP(N1423,'17 лет'!$I$5:$J$97,2),IF(C1423&lt;15,"0"))))</f>
        <v>0</v>
      </c>
      <c r="P1423" s="11"/>
      <c r="Q1423" s="16">
        <f>IF((C1423&lt;=7),VLOOKUP(P1423,'7 лет'!$I$5:$J$79,2),IF((C1423=8),VLOOKUP(P1423,'8 лет'!$I$5:$J$79,2),IF((C1423=9),VLOOKUP(P1423,'9 лет'!$I$5:$J$79,2),IF((C1423=10),VLOOKUP(P1423,'10 лет'!$I$5:$J$79,2),IF((C1423=11),VLOOKUP(P1423,'11 лет'!$I$5:$J$79,2),IF((C1423=12),VLOOKUP(P1423,'12 лет'!$K$5:$L$79,2),IF((C1423=13),VLOOKUP(P1423,'13 лет'!$K$5:$L$79,2),IF((C1423=14),VLOOKUP(P1423,'14 лет'!$K$5:$L$79,2),IF((C1423=15),VLOOKUP(P1423,'15 лет'!$K$5:$L$79,2),IF((C1423=16),VLOOKUP(P1423,'16 лет'!$K$5:$L$79,2),IF((C1423=17),VLOOKUP(P1423,'17 лет'!$K$5:$L$79,2),)))))))))))</f>
        <v>50</v>
      </c>
      <c r="R1423" s="27"/>
      <c r="S1423" s="16">
        <f>IF((C1423&lt;=7),VLOOKUP(R1423,'7 лет'!$K$5:$L$79,2),IF((C1423=8),VLOOKUP(R1423,'8 лет'!$K$5:$L$79,2),IF((C1423=9),VLOOKUP(R1423,'9 лет'!$K$5:$L$79,2),IF((C1423=10),VLOOKUP(R1423,'10 лет'!$K$5:$L$79,2),IF((C1423=11),VLOOKUP(R1423,'11 лет'!$K$5:$L$79,2),IF((C1423=12),VLOOKUP(R1423,'12 лет'!$M$5:$N$79,2),IF((C1423=13),VLOOKUP(R1423,'13 лет'!$M$5:$N$79,2),IF((C1423=14),VLOOKUP(R1423,'14 лет'!$M$5:$N$79,2),IF((C1423=15),VLOOKUP(R1423,'15 лет'!$M$5:$N$79,2),IF((C1423=16),VLOOKUP(R1423,'16 лет'!$M$5:$N$79,2),IF((C1423=17),VLOOKUP(R1423,'17 лет'!$M$5:$N$79,2))))))))))))</f>
        <v>0</v>
      </c>
      <c r="T1423" s="32">
        <f>SUM(E1423+G1423+I1423+K1423+M1423+O1423+Q1423+S1423)</f>
        <v>50</v>
      </c>
      <c r="U1423" s="4">
        <f>'Личное первенство юноши'!U130</f>
        <v>28</v>
      </c>
      <c r="V1423" s="108">
        <f ca="1">'Командный зачет'!G49</f>
        <v>10</v>
      </c>
      <c r="W1423" s="98">
        <f ca="1">SUM(V1423*2)</f>
        <v>20</v>
      </c>
      <c r="X1423" t="str">
        <f>P1418</f>
        <v>Субъект РФ 40</v>
      </c>
    </row>
    <row r="1424" spans="1:24" ht="18.75">
      <c r="A1424" s="27">
        <v>2</v>
      </c>
      <c r="B1424" s="77"/>
      <c r="C1424" s="27"/>
      <c r="D1424" s="27"/>
      <c r="E1424" s="16">
        <f>IF((C1424&lt;=7),VLOOKUP(D1424,'7 лет'!$A$5:$B$78,2),IF((C1424=8),VLOOKUP(D1424,'8 лет'!$A$5:$B$78,2),IF((C1424=9),VLOOKUP(D1424,'9 лет'!$A$5:$B$78,2),IF((C1424=10),VLOOKUP(D1424,'10 лет'!$A$5:$B$78,2),IF((C1424=11),VLOOKUP(D1424,'11 лет'!$A$5:$B$78,2),IF((C1424=12),VLOOKUP(D1424,'12 лет'!$A$5:$B$78,2),IF((C1424=13),VLOOKUP(D1424,'13 лет'!$A$5:$B$78,2),IF((C1424=14),VLOOKUP(D1424,'14 лет'!$A$5:$B$78,2),IF((C1424=15),VLOOKUP(D1424,'15 лет'!$A$5:$B$78,2),IF((C1424=16),VLOOKUP(D1424,'16 лет'!$A$5:$B$78,2),IF((C1424=17),VLOOKUP(D1424,'17 лет'!$A$5:$B$78,2))))))))))))</f>
        <v>0</v>
      </c>
      <c r="F1424" s="27"/>
      <c r="G1424" s="16">
        <f>IF((C1424&lt;=7),VLOOKUP(F1424,'7 лет'!$C$5:$D$79,2),IF((C1424=8),VLOOKUP(F1424,'8 лет'!$C$5:$D$79,2),IF((C1424=9),VLOOKUP(F1424,'9 лет'!$C$5:$D$79,2),IF((C1424=10),VLOOKUP(F1424,'10 лет'!$C$5:$D$79,2),IF((C1424=11),VLOOKUP(F1424,'11 лет'!$C$5:$D$79,2),IF((C1424=12),VLOOKUP(F1424,'12 лет'!$C$5:$D$79,2),IF((C1424=13),VLOOKUP(F1424,'13 лет'!$C$5:$D$79,2),IF((C1424=14),VLOOKUP(F1424,'14 лет'!$C$5:$D$79,2),IF((C1424=15),VLOOKUP(F1424,'15 лет'!$C$5:$D$79,2),IF((C1424=16),VLOOKUP(F1424,'16 лет'!$C$5:$D$79,2),IF((C1424=17),VLOOKUP(F1424,'17 лет'!$C$5:$D$79,2))))))))))))</f>
        <v>0</v>
      </c>
      <c r="H1424" s="27"/>
      <c r="I1424" s="16">
        <f>IF((C1424&lt;=7),VLOOKUP(H1424,'7 лет'!$E$5:$F$79,2),IF((C1424=8),VLOOKUP(H1424,'8 лет'!$E$5:$F$79,2),IF((C1424=9),VLOOKUP(H1424,'9 лет'!$E$5:$F$79,2),IF((C1424=10),VLOOKUP(H1424,'10 лет'!$E$5:$F$79,2),IF((C1424=11),VLOOKUP(H1424,'11 лет'!$E$5:$F$79,2),IF((C1424=12),VLOOKUP(H1424,'12 лет'!$E$5:$F$79,2),IF((C1424=13),VLOOKUP(H1424,'13 лет'!$E$5:$F$79,2),IF((C1424=14),VLOOKUP(H1424,'14 лет'!$E$5:$F$79,2),IF((C1424=15),VLOOKUP(H1424,'15 лет'!$E$5:$F$79,2),IF((C1424=16),VLOOKUP(H1424,'16 лет'!$E$5:$F$79,2),IF((C1424=17),VLOOKUP(H1424,'17 лет'!$E$5:$F$79,2))))))))))))</f>
        <v>0</v>
      </c>
      <c r="J1424" s="27"/>
      <c r="K1424" s="16">
        <f>IF((C1424&lt;=7),VLOOKUP(J1424,'7 лет'!$G$5:$H$79,2),IF((C1424=8),VLOOKUP(J1424,'8 лет'!$G$5:$H$79,2),IF((C1424=9),VLOOKUP(J1424,'9 лет'!$G$5:$H$79,2),IF((C1424=10),VLOOKUP(J1424,'10 лет'!$G$5:$H$79,2),IF((C1424=11),VLOOKUP(J1424,'11 лет'!$G$5:$H$79,2),IF((C1424=12),VLOOKUP(J1424,'12 лет'!$G$5:$H$79,2),IF((C1424=13),VLOOKUP(J1424,'13 лет'!$G$5:$H$79,2),IF((C1424=14),VLOOKUP(J1424,'14 лет'!$G$5:$H$79,2),IF(C1424&gt;=15,"0")))))))))</f>
        <v>0</v>
      </c>
      <c r="L1424" s="27"/>
      <c r="M1424" s="16" t="str">
        <f>IF((C1424=12),VLOOKUP(L1424,'12 лет'!$I$5:$J$81,2),IF((C1424=13),VLOOKUP(L1424,'13 лет'!$I$5:$J$81,2),IF((C1424=14),VLOOKUP(L1424,'14 лет'!$I$5:$J$80,2),IF((C1424=15),VLOOKUP(L1424,'15 лет'!$G$5:$H$82,2),IF((C1424=16),VLOOKUP(L1424,'16 лет'!$G$5:$H$81,2),IF((C1424=17),VLOOKUP(L1424,'17 лет'!$G$5:$H$81,2),IF(C1424&lt;12,"0")))))))</f>
        <v>0</v>
      </c>
      <c r="N1424" s="27"/>
      <c r="O1424" s="16" t="str">
        <f>IF((C1424=15),VLOOKUP(N1424,'15 лет'!$I$5:$J$100,2),IF((C1424=16),VLOOKUP(N1424,'16 лет'!$I$5:$J$94,2),IF((C1424=17),VLOOKUP(N1424,'17 лет'!$I$5:$J$97,2),IF(C1424&lt;15,"0"))))</f>
        <v>0</v>
      </c>
      <c r="P1424" s="11"/>
      <c r="Q1424" s="16">
        <f>IF((C1424&lt;=7),VLOOKUP(P1424,'7 лет'!$I$5:$J$79,2),IF((C1424=8),VLOOKUP(P1424,'8 лет'!$I$5:$J$79,2),IF((C1424=9),VLOOKUP(P1424,'9 лет'!$I$5:$J$79,2),IF((C1424=10),VLOOKUP(P1424,'10 лет'!$I$5:$J$79,2),IF((C1424=11),VLOOKUP(P1424,'11 лет'!$I$5:$J$79,2),IF((C1424=12),VLOOKUP(P1424,'12 лет'!$K$5:$L$79,2),IF((C1424=13),VLOOKUP(P1424,'13 лет'!$K$5:$L$79,2),IF((C1424=14),VLOOKUP(P1424,'14 лет'!$K$5:$L$79,2),IF((C1424=15),VLOOKUP(P1424,'15 лет'!$K$5:$L$79,2),IF((C1424=16),VLOOKUP(P1424,'16 лет'!$K$5:$L$79,2),IF((C1424=17),VLOOKUP(P1424,'17 лет'!$K$5:$L$79,2),)))))))))))</f>
        <v>50</v>
      </c>
      <c r="R1424" s="27"/>
      <c r="S1424" s="16">
        <f>IF((C1424&lt;=7),VLOOKUP(R1424,'7 лет'!$K$5:$L$79,2),IF((C1424=8),VLOOKUP(R1424,'8 лет'!$K$5:$L$79,2),IF((C1424=9),VLOOKUP(R1424,'9 лет'!$K$5:$L$79,2),IF((C1424=10),VLOOKUP(R1424,'10 лет'!$K$5:$L$79,2),IF((C1424=11),VLOOKUP(R1424,'11 лет'!$K$5:$L$79,2),IF((C1424=12),VLOOKUP(R1424,'12 лет'!$M$5:$N$79,2),IF((C1424=13),VLOOKUP(R1424,'13 лет'!$M$5:$N$79,2),IF((C1424=14),VLOOKUP(R1424,'14 лет'!$M$5:$N$79,2),IF((C1424=15),VLOOKUP(R1424,'15 лет'!$M$5:$N$79,2),IF((C1424=16),VLOOKUP(R1424,'16 лет'!$M$5:$N$79,2),IF((C1424=17),VLOOKUP(R1424,'17 лет'!$M$5:$N$79,2))))))))))))</f>
        <v>0</v>
      </c>
      <c r="T1424" s="32">
        <f>SUM(E1424+G1424+I1424+K1424+M1424+O1424+Q1424+S1424)</f>
        <v>50</v>
      </c>
      <c r="U1424" s="4">
        <f>'Личное первенство юноши'!U131</f>
        <v>28</v>
      </c>
      <c r="V1424" s="109"/>
      <c r="W1424" s="99"/>
      <c r="X1424" t="str">
        <f>P1418</f>
        <v>Субъект РФ 40</v>
      </c>
    </row>
    <row r="1425" spans="1:24" ht="18.75">
      <c r="A1425" s="27">
        <v>3</v>
      </c>
      <c r="B1425" s="77"/>
      <c r="C1425" s="27"/>
      <c r="D1425" s="27"/>
      <c r="E1425" s="16">
        <f>IF((C1425&lt;=7),VLOOKUP(D1425,'7 лет'!$A$5:$B$78,2),IF((C1425=8),VLOOKUP(D1425,'8 лет'!$A$5:$B$78,2),IF((C1425=9),VLOOKUP(D1425,'9 лет'!$A$5:$B$78,2),IF((C1425=10),VLOOKUP(D1425,'10 лет'!$A$5:$B$78,2),IF((C1425=11),VLOOKUP(D1425,'11 лет'!$A$5:$B$78,2),IF((C1425=12),VLOOKUP(D1425,'12 лет'!$A$5:$B$78,2),IF((C1425=13),VLOOKUP(D1425,'13 лет'!$A$5:$B$78,2),IF((C1425=14),VLOOKUP(D1425,'14 лет'!$A$5:$B$78,2),IF((C1425=15),VLOOKUP(D1425,'15 лет'!$A$5:$B$78,2),IF((C1425=16),VLOOKUP(D1425,'16 лет'!$A$5:$B$78,2),IF((C1425=17),VLOOKUP(D1425,'17 лет'!$A$5:$B$78,2))))))))))))</f>
        <v>0</v>
      </c>
      <c r="F1425" s="27"/>
      <c r="G1425" s="16">
        <f>IF((C1425&lt;=7),VLOOKUP(F1425,'7 лет'!$C$5:$D$79,2),IF((C1425=8),VLOOKUP(F1425,'8 лет'!$C$5:$D$79,2),IF((C1425=9),VLOOKUP(F1425,'9 лет'!$C$5:$D$79,2),IF((C1425=10),VLOOKUP(F1425,'10 лет'!$C$5:$D$79,2),IF((C1425=11),VLOOKUP(F1425,'11 лет'!$C$5:$D$79,2),IF((C1425=12),VLOOKUP(F1425,'12 лет'!$C$5:$D$79,2),IF((C1425=13),VLOOKUP(F1425,'13 лет'!$C$5:$D$79,2),IF((C1425=14),VLOOKUP(F1425,'14 лет'!$C$5:$D$79,2),IF((C1425=15),VLOOKUP(F1425,'15 лет'!$C$5:$D$79,2),IF((C1425=16),VLOOKUP(F1425,'16 лет'!$C$5:$D$79,2),IF((C1425=17),VLOOKUP(F1425,'17 лет'!$C$5:$D$79,2))))))))))))</f>
        <v>0</v>
      </c>
      <c r="H1425" s="27"/>
      <c r="I1425" s="16">
        <f>IF((C1425&lt;=7),VLOOKUP(H1425,'7 лет'!$E$5:$F$79,2),IF((C1425=8),VLOOKUP(H1425,'8 лет'!$E$5:$F$79,2),IF((C1425=9),VLOOKUP(H1425,'9 лет'!$E$5:$F$79,2),IF((C1425=10),VLOOKUP(H1425,'10 лет'!$E$5:$F$79,2),IF((C1425=11),VLOOKUP(H1425,'11 лет'!$E$5:$F$79,2),IF((C1425=12),VLOOKUP(H1425,'12 лет'!$E$5:$F$79,2),IF((C1425=13),VLOOKUP(H1425,'13 лет'!$E$5:$F$79,2),IF((C1425=14),VLOOKUP(H1425,'14 лет'!$E$5:$F$79,2),IF((C1425=15),VLOOKUP(H1425,'15 лет'!$E$5:$F$79,2),IF((C1425=16),VLOOKUP(H1425,'16 лет'!$E$5:$F$79,2),IF((C1425=17),VLOOKUP(H1425,'17 лет'!$E$5:$F$79,2))))))))))))</f>
        <v>0</v>
      </c>
      <c r="J1425" s="27"/>
      <c r="K1425" s="16">
        <f>IF((C1425&lt;=7),VLOOKUP(J1425,'7 лет'!$G$5:$H$79,2),IF((C1425=8),VLOOKUP(J1425,'8 лет'!$G$5:$H$79,2),IF((C1425=9),VLOOKUP(J1425,'9 лет'!$G$5:$H$79,2),IF((C1425=10),VLOOKUP(J1425,'10 лет'!$G$5:$H$79,2),IF((C1425=11),VLOOKUP(J1425,'11 лет'!$G$5:$H$79,2),IF((C1425=12),VLOOKUP(J1425,'12 лет'!$G$5:$H$79,2),IF((C1425=13),VLOOKUP(J1425,'13 лет'!$G$5:$H$79,2),IF((C1425=14),VLOOKUP(J1425,'14 лет'!$G$5:$H$79,2),IF(C1425&gt;=15,"0")))))))))</f>
        <v>0</v>
      </c>
      <c r="L1425" s="27"/>
      <c r="M1425" s="16" t="str">
        <f>IF((C1425=12),VLOOKUP(L1425,'12 лет'!$I$5:$J$81,2),IF((C1425=13),VLOOKUP(L1425,'13 лет'!$I$5:$J$81,2),IF((C1425=14),VLOOKUP(L1425,'14 лет'!$I$5:$J$80,2),IF((C1425=15),VLOOKUP(L1425,'15 лет'!$G$5:$H$82,2),IF((C1425=16),VLOOKUP(L1425,'16 лет'!$G$5:$H$81,2),IF((C1425=17),VLOOKUP(L1425,'17 лет'!$G$5:$H$81,2),IF(C1425&lt;12,"0")))))))</f>
        <v>0</v>
      </c>
      <c r="N1425" s="27"/>
      <c r="O1425" s="16" t="str">
        <f>IF((C1425=15),VLOOKUP(N1425,'15 лет'!$I$5:$J$100,2),IF((C1425=16),VLOOKUP(N1425,'16 лет'!$I$5:$J$94,2),IF((C1425=17),VLOOKUP(N1425,'17 лет'!$I$5:$J$97,2),IF(C1425&lt;15,"0"))))</f>
        <v>0</v>
      </c>
      <c r="P1425" s="11"/>
      <c r="Q1425" s="16">
        <f>IF((C1425&lt;=7),VLOOKUP(P1425,'7 лет'!$I$5:$J$79,2),IF((C1425=8),VLOOKUP(P1425,'8 лет'!$I$5:$J$79,2),IF((C1425=9),VLOOKUP(P1425,'9 лет'!$I$5:$J$79,2),IF((C1425=10),VLOOKUP(P1425,'10 лет'!$I$5:$J$79,2),IF((C1425=11),VLOOKUP(P1425,'11 лет'!$I$5:$J$79,2),IF((C1425=12),VLOOKUP(P1425,'12 лет'!$K$5:$L$79,2),IF((C1425=13),VLOOKUP(P1425,'13 лет'!$K$5:$L$79,2),IF((C1425=14),VLOOKUP(P1425,'14 лет'!$K$5:$L$79,2),IF((C1425=15),VLOOKUP(P1425,'15 лет'!$K$5:$L$79,2),IF((C1425=16),VLOOKUP(P1425,'16 лет'!$K$5:$L$79,2),IF((C1425=17),VLOOKUP(P1425,'17 лет'!$K$5:$L$79,2),)))))))))))</f>
        <v>50</v>
      </c>
      <c r="R1425" s="27"/>
      <c r="S1425" s="16">
        <f>IF((C1425&lt;=7),VLOOKUP(R1425,'7 лет'!$K$5:$L$79,2),IF((C1425=8),VLOOKUP(R1425,'8 лет'!$K$5:$L$79,2),IF((C1425=9),VLOOKUP(R1425,'9 лет'!$K$5:$L$79,2),IF((C1425=10),VLOOKUP(R1425,'10 лет'!$K$5:$L$79,2),IF((C1425=11),VLOOKUP(R1425,'11 лет'!$K$5:$L$79,2),IF((C1425=12),VLOOKUP(R1425,'12 лет'!$M$5:$N$79,2),IF((C1425=13),VLOOKUP(R1425,'13 лет'!$M$5:$N$79,2),IF((C1425=14),VLOOKUP(R1425,'14 лет'!$M$5:$N$79,2),IF((C1425=15),VLOOKUP(R1425,'15 лет'!$M$5:$N$79,2),IF((C1425=16),VLOOKUP(R1425,'16 лет'!$M$5:$N$79,2),IF((C1425=17),VLOOKUP(R1425,'17 лет'!$M$5:$N$79,2))))))))))))</f>
        <v>0</v>
      </c>
      <c r="T1425" s="32">
        <f>SUM(E1425+G1425+I1425+K1425+M1425+O1425+Q1425+S1425)</f>
        <v>50</v>
      </c>
      <c r="U1425" s="4">
        <f>'Личное первенство юноши'!U132</f>
        <v>28</v>
      </c>
      <c r="V1425" s="109"/>
      <c r="W1425" s="99"/>
      <c r="X1425" t="str">
        <f>P1418</f>
        <v>Субъект РФ 40</v>
      </c>
    </row>
    <row r="1426" spans="1:24" ht="18.75">
      <c r="A1426" s="111"/>
      <c r="B1426" s="112"/>
      <c r="C1426" s="112"/>
      <c r="D1426" s="112"/>
      <c r="E1426" s="112"/>
      <c r="F1426" s="112"/>
      <c r="G1426" s="112"/>
      <c r="H1426" s="112"/>
      <c r="I1426" s="112"/>
      <c r="J1426" s="112"/>
      <c r="K1426" s="112"/>
      <c r="L1426" s="112"/>
      <c r="M1426" s="112"/>
      <c r="N1426" s="112"/>
      <c r="O1426" s="112"/>
      <c r="P1426" s="115" t="s">
        <v>285</v>
      </c>
      <c r="Q1426" s="115"/>
      <c r="R1426" s="115"/>
      <c r="S1426" s="116"/>
      <c r="T1426" s="113">
        <f ca="1">SUMPRODUCT(LARGE($T$1423:$T$1425,ROW(INDIRECT("T1:T"&amp;Z17))))</f>
        <v>100</v>
      </c>
      <c r="U1426" s="114"/>
      <c r="V1426" s="109"/>
      <c r="W1426" s="99"/>
    </row>
    <row r="1427" spans="1:24" ht="24" customHeight="1">
      <c r="A1427" s="123" t="s">
        <v>180</v>
      </c>
      <c r="B1427" s="124"/>
      <c r="C1427" s="124"/>
      <c r="D1427" s="124"/>
      <c r="E1427" s="124"/>
      <c r="F1427" s="124"/>
      <c r="G1427" s="124"/>
      <c r="H1427" s="124"/>
      <c r="I1427" s="124"/>
      <c r="J1427" s="124"/>
      <c r="K1427" s="124"/>
      <c r="L1427" s="124"/>
      <c r="M1427" s="124"/>
      <c r="N1427" s="124"/>
      <c r="O1427" s="124"/>
      <c r="P1427" s="124"/>
      <c r="Q1427" s="124"/>
      <c r="R1427" s="124"/>
      <c r="S1427" s="124"/>
      <c r="T1427" s="124"/>
      <c r="U1427" s="125"/>
      <c r="V1427" s="109"/>
      <c r="W1427" s="99"/>
    </row>
    <row r="1428" spans="1:24" ht="18.75">
      <c r="A1428" s="27">
        <v>1</v>
      </c>
      <c r="B1428" s="78"/>
      <c r="C1428" s="27"/>
      <c r="D1428" s="27"/>
      <c r="E1428" s="16">
        <f>IF((C1428&lt;=7),VLOOKUP(D1428,'7 лет'!$M$5:$N$78,2),IF((C1428=8),VLOOKUP(D1428,'8 лет'!$M$5:$N$78,2),IF((C1428=9),VLOOKUP(D1428,'9 лет'!$M$5:$N$78,2),IF((C1428=10),VLOOKUP(D1428,'10 лет'!$M$5:$N$78,2),IF((C1428=11),VLOOKUP(D1428,'11 лет'!$M$5:$N$78,2),IF((C1428=12),VLOOKUP(D1428,'12 лет'!$O$5:$P$78,2),IF((C1428=13),VLOOKUP(D1428,'13 лет'!$O$5:$P$78,2),IF((C1428=14),VLOOKUP(D1428,'14 лет'!$O$5:$P$78,2),IF((C1428=15),VLOOKUP(D1428,'15 лет'!$O$5:$P$78,2),IF((C1428=16),VLOOKUP(D1428,'16 лет'!$O$5:$P$78,2),IF((C1428=17),VLOOKUP(D1428,'17 лет'!$O$5:$P$78,2))))))))))))</f>
        <v>0</v>
      </c>
      <c r="F1428" s="27"/>
      <c r="G1428" s="16">
        <f>IF((C1428&lt;=7),VLOOKUP(F1428,'7 лет'!$O$5:$P$79,2),IF((C1428=8),VLOOKUP(F1428,'8 лет'!$O$5:$P$79,2),IF((C1428=9),VLOOKUP(F1428,'9 лет'!$O$5:$P$79,2),IF((C1428=10),VLOOKUP(F1428,'10 лет'!$O$5:$P$79,2),IF((C1428=11),VLOOKUP(F1428,'11 лет'!$O$5:$P$79,2),IF((C1428=12),VLOOKUP(F1428,'12 лет'!$Q$5:$R$79,2),IF((C1428=13),VLOOKUP(F1428,'13 лет'!$Q$5:$R$79,2),IF((C1428=14),VLOOKUP(F1428,'14 лет'!$Q$5:$R$79,2),IF((C1428=15),VLOOKUP(F1428,'15 лет'!$Q$5:$R$79,2),IF((C1428=16),VLOOKUP(F1428,'16 лет'!$Q$5:$R$79,2),IF((C1428=17),VLOOKUP(F1428,'17 лет'!$Q$5:$R$79,2))))))))))))</f>
        <v>0</v>
      </c>
      <c r="H1428" s="27"/>
      <c r="I1428" s="16">
        <f>IF((C1428&lt;=7),VLOOKUP(H1428,'7 лет'!$Q$5:$R$79,2),IF((C1428=8),VLOOKUP(H1428,'8 лет'!$Q$5:$R$79,2),IF((C1428=9),VLOOKUP(H1428,'9 лет'!$Q$5:$R$79,2),IF((C1428=10),VLOOKUP(H1428,'10 лет'!$Q$5:$R$79,2),IF((C1428=11),VLOOKUP(H1428,'11 лет'!$Q$5:$R$79,2),IF((C1428=12),VLOOKUP(H1428,'12 лет'!$S$5:$T$79,2),IF((C1428=13),VLOOKUP(H1428,'13 лет'!$S$5:$T$79,2),IF((C1428=14),VLOOKUP(H1428,'14 лет'!$S$5:$T$79,2),IF((C1428=15),VLOOKUP(H1428,'15 лет'!$S$5:$T$79,2),IF((C1428=16),VLOOKUP(H1428,'16 лет'!$S$5:$T$79,2),IF((C1428=17),VLOOKUP(H1428,'17 лет'!$S$5:$T$79,2))))))))))))</f>
        <v>0</v>
      </c>
      <c r="J1428" s="27"/>
      <c r="K1428" s="16">
        <f>IF((C1428&lt;=7),VLOOKUP(J1428,'7 лет'!$S$5:$T$79,2),IF((C1428=8),VLOOKUP(J1428,'8 лет'!$S$5:$T$79,2),IF((C1428=9),VLOOKUP(J1428,'9 лет'!$S$5:$T$79,2),IF((C1428=10),VLOOKUP(J1428,'10 лет'!$S$5:$T$79,2),IF((C1428=11),VLOOKUP(J1428,'11 лет'!$S$5:$T$79,2),IF((C1428=12),VLOOKUP(J1428,'12 лет'!$U$5:$V$79,2),IF((C1428=13),VLOOKUP(J1428,'13 лет'!$U$5:$V$79,2),IF((C1428=14),VLOOKUP(J1428,'14 лет'!$U$5:$V$79,2),IF(C1428&gt;=15,"0")))))))))</f>
        <v>0</v>
      </c>
      <c r="L1428" s="27"/>
      <c r="M1428" s="16" t="str">
        <f>IF((C1428=12),VLOOKUP(L1428,'12 лет'!$W$5:$X$85,2),IF((C1428=13),VLOOKUP(L1428,'13 лет'!$W$5:$X$84,2),IF((C1428=14),VLOOKUP(L1428,'14 лет'!$W$5:$X$82,2),IF((C1428=15),VLOOKUP(L1428,'15 лет'!$U$5:$V$82,2),IF((C1428=16),VLOOKUP(L1428,'16 лет'!$U$5:$V$78,2),IF((C1428=17),VLOOKUP(L1428,'17 лет'!$U$5:$V$78,2),IF(C1428&lt;12,"0")))))))</f>
        <v>0</v>
      </c>
      <c r="N1428" s="27"/>
      <c r="O1428" s="16" t="str">
        <f>IF((C1428=15),VLOOKUP(N1428,'15 лет'!$W$5:$X$115,2),IF((C1428=16),VLOOKUP(N1428,'16 лет'!$W$5:$X$113,2),IF((C1428=17),VLOOKUP(N1428,'17 лет'!$W$5:$X$113,2),IF(C1428&lt;15,"0"))))</f>
        <v>0</v>
      </c>
      <c r="P1428" s="11"/>
      <c r="Q1428" s="16">
        <f>IF((C1428&lt;=7),VLOOKUP(P1428,'7 лет'!$U$5:$V$79,2),IF((C1428=8),VLOOKUP(P1428,'8 лет'!$U$5:$V$79,2),IF((C1428=9),VLOOKUP(P1428,'9 лет'!$U$5:$V$79,2),IF((C1428=10),VLOOKUP(P1428,'10 лет'!$U$5:$V$79,2),IF((C1428=11),VLOOKUP(P1428,'11 лет'!$U$5:$V$79,2),IF((C1428=12),VLOOKUP(P1428,'12 лет'!$Y$5:$Z$79,2),IF((C1428=13),VLOOKUP(P1428,'13 лет'!$Y$5:$Z$79,2),IF((C1428=14),VLOOKUP(P1428,'14 лет'!$Y$5:$Z$79,2),IF((C1428=15),VLOOKUP(P1428,'15 лет'!$Y$5:$Z$79,2),IF((C1428=16),VLOOKUP(P1428,'16 лет'!$Y$5:$Z$79,2),IF((C1428=17),VLOOKUP(P1428,'17 лет'!$Y$5:$Z$79,2))))))))))))</f>
        <v>35</v>
      </c>
      <c r="R1428" s="27"/>
      <c r="S1428" s="16">
        <f>IF((C1428&lt;=7),VLOOKUP(R1428,'7 лет'!$W$5:$X$79,2),IF((C1428=8),VLOOKUP(R1428,'8 лет'!$W$5:$X$79,2),IF((C1428=9),VLOOKUP(R1428,'9 лет'!$W$5:$X$79,2),IF((C1428=10),VLOOKUP(R1428,'10 лет'!$W$5:$X$79,2),IF((C1428=11),VLOOKUP(R1428,'11 лет'!$W$5:$X$79,2),IF((C1428=12),VLOOKUP(R1428,'12 лет'!$AA$5:$AB$79,2),IF((C1428=13),VLOOKUP(R1428,'13 лет'!$AA$5:$AB$79,2),IF((C1428=14),VLOOKUP(R1428,'14 лет'!$AA$5:$AB$79,2),IF((C1428=15),VLOOKUP(R1428,'15 лет'!$AA$5:$AB$79,2),IF((C1428=16),VLOOKUP(R1428,'16 лет'!$AA$5:$AB$79,2),IF((C1428=17),VLOOKUP(R1428,'17 лет'!$AA$5:$AB$79,2))))))))))))</f>
        <v>0</v>
      </c>
      <c r="T1428" s="33">
        <f>SUM(E1428+G1428+I1428+K1428+M1428+O1428+Q1428+S1428)</f>
        <v>35</v>
      </c>
      <c r="U1428" s="4">
        <f>'Личное первенство девушки'!U130</f>
        <v>28</v>
      </c>
      <c r="V1428" s="109"/>
      <c r="W1428" s="99"/>
      <c r="X1428" t="str">
        <f>P1418</f>
        <v>Субъект РФ 40</v>
      </c>
    </row>
    <row r="1429" spans="1:24" ht="18.75">
      <c r="A1429" s="27">
        <v>2</v>
      </c>
      <c r="B1429" s="78"/>
      <c r="C1429" s="27"/>
      <c r="D1429" s="27"/>
      <c r="E1429" s="16">
        <f>IF((C1429&lt;=7),VLOOKUP(D1429,'7 лет'!$M$5:$N$78,2),IF((C1429=8),VLOOKUP(D1429,'8 лет'!$M$5:$N$78,2),IF((C1429=9),VLOOKUP(D1429,'9 лет'!$M$5:$N$78,2),IF((C1429=10),VLOOKUP(D1429,'10 лет'!$M$5:$N$78,2),IF((C1429=11),VLOOKUP(D1429,'11 лет'!$M$5:$N$78,2),IF((C1429=12),VLOOKUP(D1429,'12 лет'!$O$5:$P$78,2),IF((C1429=13),VLOOKUP(D1429,'13 лет'!$O$5:$P$78,2),IF((C1429=14),VLOOKUP(D1429,'14 лет'!$O$5:$P$78,2),IF((C1429=15),VLOOKUP(D1429,'15 лет'!$O$5:$P$78,2),IF((C1429=16),VLOOKUP(D1429,'16 лет'!$O$5:$P$78,2),IF((C1429=17),VLOOKUP(D1429,'17 лет'!$O$5:$P$78,2))))))))))))</f>
        <v>0</v>
      </c>
      <c r="F1429" s="27"/>
      <c r="G1429" s="16">
        <f>IF((C1429&lt;=7),VLOOKUP(F1429,'7 лет'!$O$5:$P$79,2),IF((C1429=8),VLOOKUP(F1429,'8 лет'!$O$5:$P$79,2),IF((C1429=9),VLOOKUP(F1429,'9 лет'!$O$5:$P$79,2),IF((C1429=10),VLOOKUP(F1429,'10 лет'!$O$5:$P$79,2),IF((C1429=11),VLOOKUP(F1429,'11 лет'!$O$5:$P$79,2),IF((C1429=12),VLOOKUP(F1429,'12 лет'!$Q$5:$R$79,2),IF((C1429=13),VLOOKUP(F1429,'13 лет'!$Q$5:$R$79,2),IF((C1429=14),VLOOKUP(F1429,'14 лет'!$Q$5:$R$79,2),IF((C1429=15),VLOOKUP(F1429,'15 лет'!$Q$5:$R$79,2),IF((C1429=16),VLOOKUP(F1429,'16 лет'!$Q$5:$R$79,2),IF((C1429=17),VLOOKUP(F1429,'17 лет'!$Q$5:$R$79,2))))))))))))</f>
        <v>0</v>
      </c>
      <c r="H1429" s="27"/>
      <c r="I1429" s="16">
        <f>IF((C1429&lt;=7),VLOOKUP(H1429,'7 лет'!$Q$5:$R$79,2),IF((C1429=8),VLOOKUP(H1429,'8 лет'!$Q$5:$R$79,2),IF((C1429=9),VLOOKUP(H1429,'9 лет'!$Q$5:$R$79,2),IF((C1429=10),VLOOKUP(H1429,'10 лет'!$Q$5:$R$79,2),IF((C1429=11),VLOOKUP(H1429,'11 лет'!$Q$5:$R$79,2),IF((C1429=12),VLOOKUP(H1429,'12 лет'!$S$5:$T$79,2),IF((C1429=13),VLOOKUP(H1429,'13 лет'!$S$5:$T$79,2),IF((C1429=14),VLOOKUP(H1429,'14 лет'!$S$5:$T$79,2),IF((C1429=15),VLOOKUP(H1429,'15 лет'!$S$5:$T$79,2),IF((C1429=16),VLOOKUP(H1429,'16 лет'!$S$5:$T$79,2),IF((C1429=17),VLOOKUP(H1429,'17 лет'!$S$5:$T$79,2))))))))))))</f>
        <v>0</v>
      </c>
      <c r="J1429" s="27"/>
      <c r="K1429" s="16">
        <f>IF((C1429&lt;=7),VLOOKUP(J1429,'7 лет'!$S$5:$T$79,2),IF((C1429=8),VLOOKUP(J1429,'8 лет'!$S$5:$T$79,2),IF((C1429=9),VLOOKUP(J1429,'9 лет'!$S$5:$T$79,2),IF((C1429=10),VLOOKUP(J1429,'10 лет'!$S$5:$T$79,2),IF((C1429=11),VLOOKUP(J1429,'11 лет'!$S$5:$T$79,2),IF((C1429=12),VLOOKUP(J1429,'12 лет'!$U$5:$V$79,2),IF((C1429=13),VLOOKUP(J1429,'13 лет'!$U$5:$V$79,2),IF((C1429=14),VLOOKUP(J1429,'14 лет'!$U$5:$V$79,2),IF(C1429&gt;=15,"0")))))))))</f>
        <v>0</v>
      </c>
      <c r="L1429" s="27"/>
      <c r="M1429" s="16" t="str">
        <f>IF((C1429=12),VLOOKUP(L1429,'12 лет'!$W$5:$X$85,2),IF((C1429=13),VLOOKUP(L1429,'13 лет'!$W$5:$X$84,2),IF((C1429=14),VLOOKUP(L1429,'14 лет'!$W$5:$X$82,2),IF((C1429=15),VLOOKUP(L1429,'15 лет'!$U$5:$V$82,2),IF((C1429=16),VLOOKUP(L1429,'16 лет'!$U$5:$V$78,2),IF((C1429=17),VLOOKUP(L1429,'17 лет'!$U$5:$V$78,2),IF(C1429&lt;12,"0")))))))</f>
        <v>0</v>
      </c>
      <c r="N1429" s="27"/>
      <c r="O1429" s="16" t="str">
        <f>IF((C1429=15),VLOOKUP(N1429,'15 лет'!$W$5:$X$115,2),IF((C1429=16),VLOOKUP(N1429,'16 лет'!$W$5:$X$113,2),IF((C1429=17),VLOOKUP(N1429,'17 лет'!$W$5:$X$113,2),IF(C1429&lt;15,"0"))))</f>
        <v>0</v>
      </c>
      <c r="P1429" s="11"/>
      <c r="Q1429" s="16">
        <f>IF((C1429&lt;=7),VLOOKUP(P1429,'7 лет'!$U$5:$V$79,2),IF((C1429=8),VLOOKUP(P1429,'8 лет'!$U$5:$V$79,2),IF((C1429=9),VLOOKUP(P1429,'9 лет'!$U$5:$V$79,2),IF((C1429=10),VLOOKUP(P1429,'10 лет'!$U$5:$V$79,2),IF((C1429=11),VLOOKUP(P1429,'11 лет'!$U$5:$V$79,2),IF((C1429=12),VLOOKUP(P1429,'12 лет'!$Y$5:$Z$79,2),IF((C1429=13),VLOOKUP(P1429,'13 лет'!$Y$5:$Z$79,2),IF((C1429=14),VLOOKUP(P1429,'14 лет'!$Y$5:$Z$79,2),IF((C1429=15),VLOOKUP(P1429,'15 лет'!$Y$5:$Z$79,2),IF((C1429=16),VLOOKUP(P1429,'16 лет'!$Y$5:$Z$79,2),IF((C1429=17),VLOOKUP(P1429,'17 лет'!$Y$5:$Z$79,2))))))))))))</f>
        <v>35</v>
      </c>
      <c r="R1429" s="27"/>
      <c r="S1429" s="16">
        <f>IF((C1429&lt;=7),VLOOKUP(R1429,'7 лет'!$W$5:$X$79,2),IF((C1429=8),VLOOKUP(R1429,'8 лет'!$W$5:$X$79,2),IF((C1429=9),VLOOKUP(R1429,'9 лет'!$W$5:$X$79,2),IF((C1429=10),VLOOKUP(R1429,'10 лет'!$W$5:$X$79,2),IF((C1429=11),VLOOKUP(R1429,'11 лет'!$W$5:$X$79,2),IF((C1429=12),VLOOKUP(R1429,'12 лет'!$AA$5:$AB$79,2),IF((C1429=13),VLOOKUP(R1429,'13 лет'!$AA$5:$AB$79,2),IF((C1429=14),VLOOKUP(R1429,'14 лет'!$AA$5:$AB$79,2),IF((C1429=15),VLOOKUP(R1429,'15 лет'!$AA$5:$AB$79,2),IF((C1429=16),VLOOKUP(R1429,'16 лет'!$AA$5:$AB$79,2),IF((C1429=17),VLOOKUP(R1429,'17 лет'!$AA$5:$AB$79,2))))))))))))</f>
        <v>0</v>
      </c>
      <c r="T1429" s="33">
        <f>SUM(E1429+G1429+I1429+K1429+M1429+O1429+Q1429+S1429)</f>
        <v>35</v>
      </c>
      <c r="U1429" s="4">
        <f>'Личное первенство девушки'!U131</f>
        <v>28</v>
      </c>
      <c r="V1429" s="109"/>
      <c r="W1429" s="99"/>
      <c r="X1429" t="str">
        <f>P1418</f>
        <v>Субъект РФ 40</v>
      </c>
    </row>
    <row r="1430" spans="1:24" ht="18.75">
      <c r="A1430" s="27">
        <v>3</v>
      </c>
      <c r="B1430" s="78"/>
      <c r="C1430" s="27"/>
      <c r="D1430" s="27"/>
      <c r="E1430" s="16">
        <f>IF((C1430&lt;=7),VLOOKUP(D1430,'7 лет'!$M$5:$N$78,2),IF((C1430=8),VLOOKUP(D1430,'8 лет'!$M$5:$N$78,2),IF((C1430=9),VLOOKUP(D1430,'9 лет'!$M$5:$N$78,2),IF((C1430=10),VLOOKUP(D1430,'10 лет'!$M$5:$N$78,2),IF((C1430=11),VLOOKUP(D1430,'11 лет'!$M$5:$N$78,2),IF((C1430=12),VLOOKUP(D1430,'12 лет'!$O$5:$P$78,2),IF((C1430=13),VLOOKUP(D1430,'13 лет'!$O$5:$P$78,2),IF((C1430=14),VLOOKUP(D1430,'14 лет'!$O$5:$P$78,2),IF((C1430=15),VLOOKUP(D1430,'15 лет'!$O$5:$P$78,2),IF((C1430=16),VLOOKUP(D1430,'16 лет'!$O$5:$P$78,2),IF((C1430=17),VLOOKUP(D1430,'17 лет'!$O$5:$P$78,2))))))))))))</f>
        <v>0</v>
      </c>
      <c r="F1430" s="27"/>
      <c r="G1430" s="16">
        <f>IF((C1430&lt;=7),VLOOKUP(F1430,'7 лет'!$O$5:$P$79,2),IF((C1430=8),VLOOKUP(F1430,'8 лет'!$O$5:$P$79,2),IF((C1430=9),VLOOKUP(F1430,'9 лет'!$O$5:$P$79,2),IF((C1430=10),VLOOKUP(F1430,'10 лет'!$O$5:$P$79,2),IF((C1430=11),VLOOKUP(F1430,'11 лет'!$O$5:$P$79,2),IF((C1430=12),VLOOKUP(F1430,'12 лет'!$Q$5:$R$79,2),IF((C1430=13),VLOOKUP(F1430,'13 лет'!$Q$5:$R$79,2),IF((C1430=14),VLOOKUP(F1430,'14 лет'!$Q$5:$R$79,2),IF((C1430=15),VLOOKUP(F1430,'15 лет'!$Q$5:$R$79,2),IF((C1430=16),VLOOKUP(F1430,'16 лет'!$Q$5:$R$79,2),IF((C1430=17),VLOOKUP(F1430,'17 лет'!$Q$5:$R$79,2))))))))))))</f>
        <v>0</v>
      </c>
      <c r="H1430" s="27"/>
      <c r="I1430" s="16">
        <f>IF((C1430&lt;=7),VLOOKUP(H1430,'7 лет'!$Q$5:$R$79,2),IF((C1430=8),VLOOKUP(H1430,'8 лет'!$Q$5:$R$79,2),IF((C1430=9),VLOOKUP(H1430,'9 лет'!$Q$5:$R$79,2),IF((C1430=10),VLOOKUP(H1430,'10 лет'!$Q$5:$R$79,2),IF((C1430=11),VLOOKUP(H1430,'11 лет'!$Q$5:$R$79,2),IF((C1430=12),VLOOKUP(H1430,'12 лет'!$S$5:$T$79,2),IF((C1430=13),VLOOKUP(H1430,'13 лет'!$S$5:$T$79,2),IF((C1430=14),VLOOKUP(H1430,'14 лет'!$S$5:$T$79,2),IF((C1430=15),VLOOKUP(H1430,'15 лет'!$S$5:$T$79,2),IF((C1430=16),VLOOKUP(H1430,'16 лет'!$S$5:$T$79,2),IF((C1430=17),VLOOKUP(H1430,'17 лет'!$S$5:$T$79,2))))))))))))</f>
        <v>0</v>
      </c>
      <c r="J1430" s="27"/>
      <c r="K1430" s="16">
        <f>IF((C1430&lt;=7),VLOOKUP(J1430,'7 лет'!$S$5:$T$79,2),IF((C1430=8),VLOOKUP(J1430,'8 лет'!$S$5:$T$79,2),IF((C1430=9),VLOOKUP(J1430,'9 лет'!$S$5:$T$79,2),IF((C1430=10),VLOOKUP(J1430,'10 лет'!$S$5:$T$79,2),IF((C1430=11),VLOOKUP(J1430,'11 лет'!$S$5:$T$79,2),IF((C1430=12),VLOOKUP(J1430,'12 лет'!$U$5:$V$79,2),IF((C1430=13),VLOOKUP(J1430,'13 лет'!$U$5:$V$79,2),IF((C1430=14),VLOOKUP(J1430,'14 лет'!$U$5:$V$79,2),IF(C1430&gt;=15,"0")))))))))</f>
        <v>0</v>
      </c>
      <c r="L1430" s="27"/>
      <c r="M1430" s="16" t="str">
        <f>IF((C1430=12),VLOOKUP(L1430,'12 лет'!$W$5:$X$85,2),IF((C1430=13),VLOOKUP(L1430,'13 лет'!$W$5:$X$84,2),IF((C1430=14),VLOOKUP(L1430,'14 лет'!$W$5:$X$82,2),IF((C1430=15),VLOOKUP(L1430,'15 лет'!$U$5:$V$82,2),IF((C1430=16),VLOOKUP(L1430,'16 лет'!$U$5:$V$78,2),IF((C1430=17),VLOOKUP(L1430,'17 лет'!$U$5:$V$78,2),IF(C1430&lt;12,"0")))))))</f>
        <v>0</v>
      </c>
      <c r="N1430" s="27"/>
      <c r="O1430" s="16" t="str">
        <f>IF((C1430=15),VLOOKUP(N1430,'15 лет'!$W$5:$X$115,2),IF((C1430=16),VLOOKUP(N1430,'16 лет'!$W$5:$X$113,2),IF((C1430=17),VLOOKUP(N1430,'17 лет'!$W$5:$X$113,2),IF(C1430&lt;15,"0"))))</f>
        <v>0</v>
      </c>
      <c r="P1430" s="11"/>
      <c r="Q1430" s="16">
        <f>IF((C1430&lt;=7),VLOOKUP(P1430,'7 лет'!$U$5:$V$79,2),IF((C1430=8),VLOOKUP(P1430,'8 лет'!$U$5:$V$79,2),IF((C1430=9),VLOOKUP(P1430,'9 лет'!$U$5:$V$79,2),IF((C1430=10),VLOOKUP(P1430,'10 лет'!$U$5:$V$79,2),IF((C1430=11),VLOOKUP(P1430,'11 лет'!$U$5:$V$79,2),IF((C1430=12),VLOOKUP(P1430,'12 лет'!$Y$5:$Z$79,2),IF((C1430=13),VLOOKUP(P1430,'13 лет'!$Y$5:$Z$79,2),IF((C1430=14),VLOOKUP(P1430,'14 лет'!$Y$5:$Z$79,2),IF((C1430=15),VLOOKUP(P1430,'15 лет'!$Y$5:$Z$79,2),IF((C1430=16),VLOOKUP(P1430,'16 лет'!$Y$5:$Z$79,2),IF((C1430=17),VLOOKUP(P1430,'17 лет'!$Y$5:$Z$79,2))))))))))))</f>
        <v>35</v>
      </c>
      <c r="R1430" s="27"/>
      <c r="S1430" s="16">
        <f>IF((C1430&lt;=7),VLOOKUP(R1430,'7 лет'!$W$5:$X$79,2),IF((C1430=8),VLOOKUP(R1430,'8 лет'!$W$5:$X$79,2),IF((C1430=9),VLOOKUP(R1430,'9 лет'!$W$5:$X$79,2),IF((C1430=10),VLOOKUP(R1430,'10 лет'!$W$5:$X$79,2),IF((C1430=11),VLOOKUP(R1430,'11 лет'!$W$5:$X$79,2),IF((C1430=12),VLOOKUP(R1430,'12 лет'!$AA$5:$AB$79,2),IF((C1430=13),VLOOKUP(R1430,'13 лет'!$AA$5:$AB$79,2),IF((C1430=14),VLOOKUP(R1430,'14 лет'!$AA$5:$AB$79,2),IF((C1430=15),VLOOKUP(R1430,'15 лет'!$AA$5:$AB$79,2),IF((C1430=16),VLOOKUP(R1430,'16 лет'!$AA$5:$AB$79,2),IF((C1430=17),VLOOKUP(R1430,'17 лет'!$AA$5:$AB$79,2))))))))))))</f>
        <v>0</v>
      </c>
      <c r="T1430" s="33">
        <f>SUM(E1430+G1430+I1430+K1430+M1430+O1430+Q1430+S1430)</f>
        <v>35</v>
      </c>
      <c r="U1430" s="4">
        <f>'Личное первенство девушки'!U132</f>
        <v>28</v>
      </c>
      <c r="V1430" s="109"/>
      <c r="W1430" s="99"/>
      <c r="X1430" t="str">
        <f>P1418</f>
        <v>Субъект РФ 40</v>
      </c>
    </row>
    <row r="1431" spans="1:24" ht="18.75">
      <c r="A1431" s="111"/>
      <c r="B1431" s="112"/>
      <c r="C1431" s="112"/>
      <c r="D1431" s="112"/>
      <c r="E1431" s="112"/>
      <c r="F1431" s="112"/>
      <c r="G1431" s="112"/>
      <c r="H1431" s="112"/>
      <c r="I1431" s="112"/>
      <c r="J1431" s="112"/>
      <c r="K1431" s="112"/>
      <c r="L1431" s="112"/>
      <c r="M1431" s="112"/>
      <c r="N1431" s="112"/>
      <c r="O1431" s="112"/>
      <c r="P1431" s="115" t="s">
        <v>286</v>
      </c>
      <c r="Q1431" s="115"/>
      <c r="R1431" s="115"/>
      <c r="S1431" s="116"/>
      <c r="T1431" s="113">
        <f ca="1">SUMPRODUCT(LARGE($T$1428:$T$1430,ROW(INDIRECT("T1:T"&amp;Z17))))</f>
        <v>70</v>
      </c>
      <c r="U1431" s="114"/>
      <c r="V1431" s="109"/>
      <c r="W1431" s="99"/>
    </row>
    <row r="1432" spans="1:24" ht="30" customHeight="1">
      <c r="A1432" s="119"/>
      <c r="B1432" s="120"/>
      <c r="C1432" s="120"/>
      <c r="D1432" s="120"/>
      <c r="E1432" s="120"/>
      <c r="F1432" s="120"/>
      <c r="G1432" s="120"/>
      <c r="H1432" s="120"/>
      <c r="I1432" s="120"/>
      <c r="J1432" s="120"/>
      <c r="K1432" s="120"/>
      <c r="L1432" s="120"/>
      <c r="M1432" s="120"/>
      <c r="N1432" s="120"/>
      <c r="O1432" s="120"/>
      <c r="P1432" s="118" t="s">
        <v>287</v>
      </c>
      <c r="Q1432" s="118"/>
      <c r="R1432" s="118"/>
      <c r="S1432" s="118"/>
      <c r="T1432" s="121">
        <f ca="1">SUM(T1426+T1431)</f>
        <v>170</v>
      </c>
      <c r="U1432" s="122"/>
      <c r="V1432" s="110"/>
      <c r="W1432" s="100"/>
    </row>
    <row r="1433" spans="1:24">
      <c r="A1433" s="14"/>
      <c r="B1433" s="14"/>
      <c r="C1433" s="14"/>
      <c r="D1433" s="14"/>
      <c r="E1433" s="14"/>
      <c r="F1433" s="14"/>
      <c r="G1433" s="14"/>
      <c r="H1433" s="14"/>
      <c r="I1433" s="14"/>
      <c r="J1433" s="14"/>
      <c r="K1433" s="14"/>
      <c r="L1433" s="14"/>
      <c r="M1433" s="14"/>
      <c r="N1433" s="14"/>
      <c r="O1433" s="14"/>
      <c r="P1433" s="14"/>
      <c r="Q1433" s="14"/>
      <c r="R1433" s="14"/>
      <c r="S1433" s="14"/>
      <c r="T1433" s="14"/>
    </row>
    <row r="1434" spans="1:24">
      <c r="A1434" s="15"/>
      <c r="C1434" s="15"/>
      <c r="D1434" s="15"/>
      <c r="E1434" s="15"/>
      <c r="F1434" s="15"/>
      <c r="G1434" s="15"/>
      <c r="H1434" s="15"/>
      <c r="I1434" s="15"/>
      <c r="J1434" s="15"/>
      <c r="K1434" s="14"/>
      <c r="L1434" s="14"/>
      <c r="M1434" s="15"/>
      <c r="N1434" s="15"/>
      <c r="O1434" s="15"/>
      <c r="P1434" s="15"/>
      <c r="Q1434" s="15"/>
      <c r="R1434" s="15"/>
      <c r="S1434" s="15"/>
      <c r="T1434" s="15"/>
    </row>
    <row r="1435" spans="1:24">
      <c r="A1435" s="15"/>
      <c r="C1435" s="15"/>
      <c r="D1435" s="15"/>
      <c r="E1435" s="15"/>
      <c r="F1435" s="15"/>
      <c r="G1435" s="15"/>
      <c r="H1435" s="15"/>
      <c r="I1435" s="15"/>
      <c r="J1435" s="15"/>
      <c r="K1435" s="14"/>
      <c r="L1435" s="14"/>
      <c r="M1435" s="15"/>
      <c r="N1435" s="15"/>
      <c r="O1435" s="15"/>
      <c r="P1435" s="15"/>
      <c r="Q1435" s="15"/>
      <c r="R1435" s="15"/>
      <c r="S1435" s="15"/>
      <c r="T1435" s="15"/>
    </row>
    <row r="1436" spans="1:24" ht="16.5">
      <c r="A1436" s="14"/>
      <c r="B1436" s="79" t="s">
        <v>181</v>
      </c>
      <c r="C1436" s="14"/>
      <c r="D1436" s="14"/>
      <c r="E1436" s="14"/>
      <c r="F1436" s="14"/>
      <c r="G1436" s="14"/>
      <c r="H1436" s="14"/>
      <c r="I1436" s="14"/>
      <c r="J1436" s="14"/>
      <c r="K1436" s="14"/>
      <c r="L1436" s="14"/>
      <c r="M1436" s="14"/>
      <c r="N1436" s="14"/>
      <c r="O1436" s="14"/>
      <c r="P1436" s="14"/>
      <c r="Q1436" s="14"/>
      <c r="R1436" s="14"/>
      <c r="S1436" s="14"/>
      <c r="T1436" s="14"/>
    </row>
    <row r="1437" spans="1:24">
      <c r="A1437" s="14"/>
      <c r="B1437" s="15"/>
      <c r="C1437" s="15"/>
      <c r="D1437" s="14"/>
      <c r="E1437" s="14"/>
      <c r="F1437" s="14"/>
      <c r="G1437" s="14"/>
      <c r="H1437" s="14"/>
      <c r="I1437" s="14"/>
      <c r="J1437" s="14"/>
      <c r="K1437" s="14"/>
      <c r="L1437" s="14"/>
      <c r="M1437" s="14"/>
      <c r="N1437" s="14"/>
      <c r="O1437" s="14"/>
      <c r="P1437" s="14"/>
      <c r="Q1437" s="14"/>
      <c r="R1437" s="14"/>
      <c r="S1437" s="14"/>
      <c r="T1437" s="14"/>
    </row>
    <row r="1438" spans="1:24">
      <c r="A1438" s="14"/>
      <c r="B1438" s="14"/>
      <c r="C1438" s="15"/>
      <c r="D1438" s="14"/>
      <c r="E1438" s="14"/>
      <c r="F1438" s="14"/>
      <c r="G1438" s="14"/>
      <c r="H1438" s="14"/>
      <c r="I1438" s="14"/>
      <c r="J1438" s="14"/>
      <c r="K1438" s="14"/>
      <c r="L1438" s="14"/>
      <c r="M1438" s="14"/>
      <c r="N1438" s="14"/>
      <c r="O1438" s="14"/>
      <c r="P1438" s="14"/>
      <c r="Q1438" s="14"/>
      <c r="R1438" s="14"/>
      <c r="S1438" s="14"/>
      <c r="T1438" s="14"/>
    </row>
    <row r="1439" spans="1:24" ht="16.5">
      <c r="A1439" s="14"/>
      <c r="B1439" s="79" t="s">
        <v>182</v>
      </c>
      <c r="C1439" s="15"/>
      <c r="D1439" s="14"/>
      <c r="E1439" s="14"/>
      <c r="F1439" s="14"/>
      <c r="G1439" s="14"/>
      <c r="H1439" s="14"/>
      <c r="I1439" s="14"/>
      <c r="J1439" s="14"/>
      <c r="K1439" s="14"/>
      <c r="L1439" s="14"/>
      <c r="M1439" s="14"/>
      <c r="N1439" s="14"/>
      <c r="O1439" s="14"/>
      <c r="P1439" s="14"/>
      <c r="Q1439" s="14"/>
      <c r="R1439" s="14"/>
      <c r="S1439" s="14"/>
      <c r="T1439" s="14"/>
    </row>
    <row r="1441" spans="1:23" ht="18.75">
      <c r="A1441" s="102" t="s">
        <v>991</v>
      </c>
      <c r="B1441" s="102"/>
      <c r="C1441" s="102"/>
      <c r="D1441" s="102"/>
      <c r="E1441" s="102"/>
      <c r="F1441" s="102"/>
      <c r="G1441" s="102"/>
      <c r="H1441" s="102"/>
      <c r="I1441" s="102"/>
      <c r="J1441" s="102"/>
      <c r="K1441" s="102"/>
      <c r="L1441" s="102"/>
      <c r="M1441" s="102"/>
      <c r="N1441" s="102"/>
      <c r="O1441" s="102"/>
      <c r="P1441" s="102"/>
      <c r="Q1441" s="102"/>
      <c r="R1441" s="102"/>
      <c r="S1441" s="102"/>
      <c r="T1441" s="102"/>
      <c r="U1441" s="102"/>
      <c r="V1441" s="102"/>
      <c r="W1441" s="102"/>
    </row>
    <row r="1442" spans="1:23" ht="18.75">
      <c r="A1442" s="102" t="s">
        <v>990</v>
      </c>
      <c r="B1442" s="102"/>
      <c r="C1442" s="102"/>
      <c r="D1442" s="102"/>
      <c r="E1442" s="102"/>
      <c r="F1442" s="102"/>
      <c r="G1442" s="102"/>
      <c r="H1442" s="102"/>
      <c r="I1442" s="102"/>
      <c r="J1442" s="102"/>
      <c r="K1442" s="102"/>
      <c r="L1442" s="102"/>
      <c r="M1442" s="102"/>
      <c r="N1442" s="102"/>
      <c r="O1442" s="102"/>
      <c r="P1442" s="102"/>
      <c r="Q1442" s="102"/>
      <c r="R1442" s="102"/>
      <c r="S1442" s="102"/>
      <c r="T1442" s="102"/>
      <c r="U1442" s="102"/>
      <c r="V1442" s="102"/>
      <c r="W1442" s="102"/>
    </row>
    <row r="1444" spans="1:23">
      <c r="A1444" s="103" t="s">
        <v>169</v>
      </c>
      <c r="B1444" s="103"/>
      <c r="C1444" s="103"/>
      <c r="D1444" s="103"/>
      <c r="E1444" s="103"/>
      <c r="F1444" s="103"/>
      <c r="G1444" s="103"/>
      <c r="H1444" s="103"/>
      <c r="I1444" s="103"/>
      <c r="J1444" s="103"/>
      <c r="K1444" s="103"/>
      <c r="L1444" s="103"/>
      <c r="M1444" s="103"/>
      <c r="N1444" s="103"/>
      <c r="O1444" s="103"/>
      <c r="P1444" s="103"/>
      <c r="Q1444" s="103"/>
      <c r="R1444" s="103"/>
      <c r="S1444" s="103"/>
      <c r="T1444" s="103"/>
      <c r="U1444" s="103"/>
      <c r="V1444" s="103"/>
      <c r="W1444" s="103"/>
    </row>
    <row r="1445" spans="1:23">
      <c r="A1445" s="43"/>
      <c r="B1445" s="43"/>
      <c r="C1445" s="43"/>
      <c r="D1445" s="43"/>
      <c r="E1445" s="43"/>
      <c r="F1445" s="43"/>
      <c r="G1445" s="43"/>
      <c r="H1445" s="43"/>
      <c r="I1445" s="43"/>
      <c r="J1445" s="43"/>
      <c r="K1445" s="43"/>
      <c r="L1445" s="43"/>
      <c r="M1445" s="43"/>
      <c r="N1445" s="43"/>
      <c r="O1445" s="43"/>
      <c r="P1445" s="43"/>
      <c r="Q1445" s="43"/>
      <c r="R1445" s="43"/>
      <c r="S1445" s="43"/>
      <c r="T1445" s="43"/>
      <c r="U1445" s="43"/>
      <c r="V1445" s="43"/>
      <c r="W1445" s="43"/>
    </row>
    <row r="1446" spans="1:23" ht="18.75">
      <c r="A1446" s="104" t="s">
        <v>1005</v>
      </c>
      <c r="B1446" s="104"/>
      <c r="C1446" s="104"/>
      <c r="D1446" s="104"/>
      <c r="E1446" s="104"/>
      <c r="F1446" s="104"/>
      <c r="G1446" s="104"/>
      <c r="H1446" s="104"/>
      <c r="I1446" s="104"/>
      <c r="J1446" s="104"/>
      <c r="K1446" s="104"/>
      <c r="L1446" s="104"/>
      <c r="M1446" s="104"/>
      <c r="N1446" s="104"/>
      <c r="O1446" s="104"/>
      <c r="P1446" s="104"/>
      <c r="Q1446" s="104"/>
      <c r="R1446" s="104"/>
      <c r="S1446" s="104"/>
      <c r="T1446" s="104"/>
      <c r="U1446" s="104"/>
      <c r="V1446" s="104"/>
      <c r="W1446" s="104"/>
    </row>
    <row r="1447" spans="1:23" ht="18.75">
      <c r="A1447" s="104" t="s">
        <v>989</v>
      </c>
      <c r="B1447" s="104"/>
      <c r="C1447" s="104"/>
      <c r="D1447" s="104"/>
      <c r="E1447" s="104"/>
      <c r="F1447" s="104"/>
      <c r="G1447" s="104"/>
      <c r="H1447" s="104"/>
      <c r="I1447" s="104"/>
      <c r="J1447" s="104"/>
      <c r="K1447" s="104"/>
      <c r="L1447" s="104"/>
      <c r="M1447" s="104"/>
      <c r="N1447" s="104"/>
      <c r="O1447" s="104"/>
      <c r="P1447" s="104"/>
      <c r="Q1447" s="104"/>
      <c r="R1447" s="104"/>
      <c r="S1447" s="104"/>
      <c r="T1447" s="104"/>
      <c r="U1447" s="104"/>
      <c r="V1447" s="104"/>
      <c r="W1447" s="104"/>
    </row>
    <row r="1448" spans="1:23" ht="18.75">
      <c r="A1448" s="105" t="s">
        <v>1058</v>
      </c>
      <c r="B1448" s="105"/>
      <c r="C1448" s="105"/>
      <c r="D1448" s="105"/>
      <c r="E1448" s="105"/>
      <c r="F1448" s="105"/>
      <c r="G1448" s="105"/>
      <c r="H1448" s="105"/>
      <c r="I1448" s="105"/>
      <c r="J1448" s="105"/>
      <c r="K1448" s="105"/>
      <c r="L1448" s="105"/>
      <c r="M1448" s="105"/>
      <c r="N1448" s="105"/>
      <c r="O1448" s="105"/>
      <c r="P1448" s="105"/>
      <c r="Q1448" s="105"/>
      <c r="R1448" s="105"/>
      <c r="S1448" s="105"/>
      <c r="T1448" s="105"/>
      <c r="U1448" s="105"/>
      <c r="V1448" s="105"/>
      <c r="W1448" s="105"/>
    </row>
    <row r="1449" spans="1:23" ht="18.75">
      <c r="A1449" s="50"/>
      <c r="B1449" s="50"/>
      <c r="C1449" s="50"/>
      <c r="D1449" s="50"/>
      <c r="E1449" s="50"/>
      <c r="F1449" s="50"/>
      <c r="G1449" s="50"/>
      <c r="H1449" s="50"/>
      <c r="I1449" s="50"/>
      <c r="J1449" s="50"/>
      <c r="K1449" s="50"/>
      <c r="L1449" s="50"/>
      <c r="M1449" s="50"/>
      <c r="N1449" s="50"/>
      <c r="O1449" s="50"/>
      <c r="P1449" s="50"/>
      <c r="Q1449" s="50"/>
      <c r="R1449" s="50"/>
      <c r="S1449" s="50"/>
      <c r="T1449" s="50"/>
      <c r="U1449" s="50"/>
      <c r="V1449" s="50"/>
    </row>
    <row r="1450" spans="1:23">
      <c r="A1450" s="10"/>
      <c r="B1450" s="10"/>
      <c r="C1450" s="10"/>
      <c r="D1450" s="10"/>
      <c r="E1450" s="10"/>
      <c r="F1450" s="10"/>
      <c r="G1450" s="10"/>
      <c r="H1450" s="10"/>
      <c r="I1450" s="10"/>
      <c r="J1450" s="10"/>
      <c r="K1450" s="10"/>
      <c r="L1450" s="10"/>
      <c r="M1450" s="10"/>
      <c r="N1450" s="10"/>
      <c r="O1450" s="10"/>
      <c r="P1450" s="10"/>
      <c r="Q1450" s="10"/>
      <c r="R1450" s="10"/>
      <c r="S1450" s="10"/>
      <c r="T1450" s="10"/>
    </row>
    <row r="1451" spans="1:23" ht="18.75">
      <c r="A1451" s="106" t="s">
        <v>992</v>
      </c>
      <c r="B1451" s="106"/>
      <c r="C1451" s="47"/>
      <c r="D1451" s="47"/>
      <c r="E1451" s="47"/>
      <c r="F1451" s="47"/>
      <c r="G1451" s="47"/>
      <c r="H1451" s="47"/>
      <c r="I1451" s="47"/>
      <c r="J1451" s="47"/>
      <c r="K1451" s="47"/>
      <c r="L1451" s="47"/>
      <c r="M1451" s="47"/>
      <c r="N1451" s="47"/>
      <c r="O1451" s="47"/>
      <c r="P1451" s="47"/>
      <c r="Q1451" s="47"/>
      <c r="R1451" s="47"/>
      <c r="S1451" s="47"/>
      <c r="T1451" s="47"/>
    </row>
    <row r="1452" spans="1:23" ht="18.75">
      <c r="A1452" s="106" t="s">
        <v>993</v>
      </c>
      <c r="B1452" s="106"/>
      <c r="C1452" s="42"/>
      <c r="D1452" s="42"/>
      <c r="E1452" s="42"/>
      <c r="F1452" s="42"/>
      <c r="G1452" s="42"/>
      <c r="H1452" s="42"/>
      <c r="I1452" s="42"/>
      <c r="J1452" s="42"/>
      <c r="K1452" s="42"/>
      <c r="L1452" s="42"/>
      <c r="M1452" s="42"/>
      <c r="N1452" s="42"/>
      <c r="O1452" s="42"/>
      <c r="P1452" s="42"/>
      <c r="Q1452" s="42"/>
      <c r="R1452" s="42"/>
      <c r="S1452" s="42"/>
      <c r="T1452" s="42"/>
    </row>
    <row r="1453" spans="1:23" ht="18.75">
      <c r="A1453" s="106"/>
      <c r="B1453" s="106"/>
      <c r="D1453" s="47"/>
      <c r="E1453" s="47"/>
      <c r="F1453" s="47"/>
      <c r="G1453" s="47"/>
      <c r="H1453" s="47"/>
      <c r="I1453" s="47"/>
      <c r="J1453" s="47"/>
      <c r="K1453" s="47"/>
      <c r="L1453" s="47"/>
      <c r="M1453" s="47"/>
      <c r="N1453" s="47"/>
      <c r="O1453" s="47"/>
      <c r="P1453" s="47"/>
      <c r="Q1453" s="47"/>
      <c r="R1453" s="47"/>
      <c r="S1453" s="47"/>
      <c r="T1453" s="47"/>
    </row>
    <row r="1454" spans="1:23" ht="18.75">
      <c r="A1454" s="107" t="s">
        <v>221</v>
      </c>
      <c r="B1454" s="107"/>
      <c r="C1454" s="107"/>
      <c r="D1454" s="107"/>
      <c r="E1454" s="107"/>
      <c r="F1454" s="107"/>
      <c r="G1454" s="107"/>
      <c r="H1454" s="107"/>
      <c r="I1454" s="107"/>
      <c r="J1454" s="107"/>
      <c r="K1454" s="107"/>
      <c r="L1454" s="107"/>
      <c r="M1454" s="107"/>
      <c r="N1454" s="107"/>
      <c r="O1454" s="107"/>
      <c r="P1454" s="129" t="s">
        <v>325</v>
      </c>
      <c r="Q1454" s="129"/>
      <c r="R1454" s="129"/>
      <c r="S1454" s="129"/>
      <c r="T1454" s="129"/>
      <c r="U1454" s="129"/>
      <c r="V1454" s="129"/>
    </row>
    <row r="1455" spans="1:23">
      <c r="A1455" s="28"/>
      <c r="B1455" s="28"/>
      <c r="C1455" s="28"/>
      <c r="D1455" s="28"/>
      <c r="E1455" s="28"/>
      <c r="F1455" s="28"/>
      <c r="G1455" s="28"/>
      <c r="H1455" s="28"/>
      <c r="I1455" s="28"/>
      <c r="J1455" s="28"/>
      <c r="K1455" s="28"/>
      <c r="L1455" s="28"/>
      <c r="M1455" s="28"/>
      <c r="N1455" s="28"/>
      <c r="O1455" s="28"/>
      <c r="P1455" s="28"/>
      <c r="Q1455" s="28"/>
      <c r="R1455" s="28"/>
      <c r="S1455" s="28"/>
      <c r="T1455" s="28"/>
    </row>
    <row r="1456" spans="1:23" ht="24.75" customHeight="1">
      <c r="A1456" s="117" t="s">
        <v>170</v>
      </c>
      <c r="B1456" s="117"/>
      <c r="C1456" s="117"/>
      <c r="D1456" s="117"/>
      <c r="E1456" s="117"/>
      <c r="F1456" s="117"/>
      <c r="G1456" s="117"/>
      <c r="H1456" s="117"/>
      <c r="I1456" s="117"/>
      <c r="J1456" s="117"/>
      <c r="K1456" s="117"/>
      <c r="L1456" s="117"/>
      <c r="M1456" s="117"/>
      <c r="N1456" s="117"/>
      <c r="O1456" s="117"/>
      <c r="P1456" s="117"/>
      <c r="Q1456" s="117"/>
      <c r="R1456" s="117"/>
      <c r="S1456" s="117"/>
      <c r="T1456" s="126" t="s">
        <v>178</v>
      </c>
      <c r="U1456" s="101" t="s">
        <v>284</v>
      </c>
      <c r="V1456" s="101" t="s">
        <v>288</v>
      </c>
      <c r="W1456" s="101" t="s">
        <v>1006</v>
      </c>
    </row>
    <row r="1457" spans="1:24" ht="66.75" customHeight="1">
      <c r="A1457" s="101" t="s">
        <v>171</v>
      </c>
      <c r="B1457" s="117" t="s">
        <v>172</v>
      </c>
      <c r="C1457" s="101" t="s">
        <v>173</v>
      </c>
      <c r="D1457" s="101" t="s">
        <v>174</v>
      </c>
      <c r="E1457" s="101"/>
      <c r="F1457" s="101" t="s">
        <v>175</v>
      </c>
      <c r="G1457" s="101"/>
      <c r="H1457" s="101" t="s">
        <v>176</v>
      </c>
      <c r="I1457" s="101"/>
      <c r="J1457" s="101" t="s">
        <v>994</v>
      </c>
      <c r="K1457" s="101"/>
      <c r="L1457" s="175" t="s">
        <v>995</v>
      </c>
      <c r="M1457" s="176"/>
      <c r="N1457" s="175" t="s">
        <v>996</v>
      </c>
      <c r="O1457" s="176"/>
      <c r="P1457" s="101" t="s">
        <v>7</v>
      </c>
      <c r="Q1457" s="101"/>
      <c r="R1457" s="101" t="s">
        <v>177</v>
      </c>
      <c r="S1457" s="101"/>
      <c r="T1457" s="127"/>
      <c r="U1457" s="101"/>
      <c r="V1457" s="101"/>
      <c r="W1457" s="101"/>
    </row>
    <row r="1458" spans="1:24" ht="16.5">
      <c r="A1458" s="101"/>
      <c r="B1458" s="117"/>
      <c r="C1458" s="101"/>
      <c r="D1458" s="49" t="s">
        <v>179</v>
      </c>
      <c r="E1458" s="51" t="s">
        <v>3</v>
      </c>
      <c r="F1458" s="49" t="s">
        <v>179</v>
      </c>
      <c r="G1458" s="51" t="s">
        <v>3</v>
      </c>
      <c r="H1458" s="49" t="s">
        <v>179</v>
      </c>
      <c r="I1458" s="51" t="s">
        <v>3</v>
      </c>
      <c r="J1458" s="49" t="s">
        <v>179</v>
      </c>
      <c r="K1458" s="51" t="s">
        <v>3</v>
      </c>
      <c r="L1458" s="49" t="s">
        <v>179</v>
      </c>
      <c r="M1458" s="51" t="s">
        <v>3</v>
      </c>
      <c r="N1458" s="49" t="s">
        <v>179</v>
      </c>
      <c r="O1458" s="51" t="s">
        <v>3</v>
      </c>
      <c r="P1458" s="49" t="s">
        <v>179</v>
      </c>
      <c r="Q1458" s="51" t="s">
        <v>3</v>
      </c>
      <c r="R1458" s="49" t="s">
        <v>179</v>
      </c>
      <c r="S1458" s="51" t="s">
        <v>3</v>
      </c>
      <c r="T1458" s="128"/>
      <c r="U1458" s="101"/>
      <c r="V1458" s="101"/>
      <c r="W1458" s="101"/>
    </row>
    <row r="1459" spans="1:24" ht="18.75">
      <c r="A1459" s="27">
        <v>1</v>
      </c>
      <c r="B1459" s="77"/>
      <c r="C1459" s="27"/>
      <c r="D1459" s="27"/>
      <c r="E1459" s="16">
        <f>IF((C1459&lt;=7),VLOOKUP(D1459,'7 лет'!$A$5:$B$78,2),IF((C1459=8),VLOOKUP(D1459,'8 лет'!$A$5:$B$78,2),IF((C1459=9),VLOOKUP(D1459,'9 лет'!$A$5:$B$78,2),IF((C1459=10),VLOOKUP(D1459,'10 лет'!$A$5:$B$78,2),IF((C1459=11),VLOOKUP(D1459,'11 лет'!$A$5:$B$78,2),IF((C1459=12),VLOOKUP(D1459,'12 лет'!$A$5:$B$78,2),IF((C1459=13),VLOOKUP(D1459,'13 лет'!$A$5:$B$78,2),IF((C1459=14),VLOOKUP(D1459,'14 лет'!$A$5:$B$78,2),IF((C1459=15),VLOOKUP(D1459,'15 лет'!$A$5:$B$78,2),IF((C1459=16),VLOOKUP(D1459,'16 лет'!$A$5:$B$78,2),IF((C1459=17),VLOOKUP(D1459,'17 лет'!$A$5:$B$78,2))))))))))))</f>
        <v>0</v>
      </c>
      <c r="F1459" s="27"/>
      <c r="G1459" s="16">
        <f>IF((C1459&lt;=7),VLOOKUP(F1459,'7 лет'!$C$5:$D$79,2),IF((C1459=8),VLOOKUP(F1459,'8 лет'!$C$5:$D$79,2),IF((C1459=9),VLOOKUP(F1459,'9 лет'!$C$5:$D$79,2),IF((C1459=10),VLOOKUP(F1459,'10 лет'!$C$5:$D$79,2),IF((C1459=11),VLOOKUP(F1459,'11 лет'!$C$5:$D$79,2),IF((C1459=12),VLOOKUP(F1459,'12 лет'!$C$5:$D$79,2),IF((C1459=13),VLOOKUP(F1459,'13 лет'!$C$5:$D$79,2),IF((C1459=14),VLOOKUP(F1459,'14 лет'!$C$5:$D$79,2),IF((C1459=15),VLOOKUP(F1459,'15 лет'!$C$5:$D$79,2),IF((C1459=16),VLOOKUP(F1459,'16 лет'!$C$5:$D$79,2),IF((C1459=17),VLOOKUP(F1459,'17 лет'!$C$5:$D$79,2))))))))))))</f>
        <v>0</v>
      </c>
      <c r="H1459" s="27"/>
      <c r="I1459" s="16">
        <f>IF((C1459&lt;=7),VLOOKUP(H1459,'7 лет'!$E$5:$F$79,2),IF((C1459=8),VLOOKUP(H1459,'8 лет'!$E$5:$F$79,2),IF((C1459=9),VLOOKUP(H1459,'9 лет'!$E$5:$F$79,2),IF((C1459=10),VLOOKUP(H1459,'10 лет'!$E$5:$F$79,2),IF((C1459=11),VLOOKUP(H1459,'11 лет'!$E$5:$F$79,2),IF((C1459=12),VLOOKUP(H1459,'12 лет'!$E$5:$F$79,2),IF((C1459=13),VLOOKUP(H1459,'13 лет'!$E$5:$F$79,2),IF((C1459=14),VLOOKUP(H1459,'14 лет'!$E$5:$F$79,2),IF((C1459=15),VLOOKUP(H1459,'15 лет'!$E$5:$F$79,2),IF((C1459=16),VLOOKUP(H1459,'16 лет'!$E$5:$F$79,2),IF((C1459=17),VLOOKUP(H1459,'17 лет'!$E$5:$F$79,2))))))))))))</f>
        <v>0</v>
      </c>
      <c r="J1459" s="27"/>
      <c r="K1459" s="16">
        <f>IF((C1459&lt;=7),VLOOKUP(J1459,'7 лет'!$G$5:$H$79,2),IF((C1459=8),VLOOKUP(J1459,'8 лет'!$G$5:$H$79,2),IF((C1459=9),VLOOKUP(J1459,'9 лет'!$G$5:$H$79,2),IF((C1459=10),VLOOKUP(J1459,'10 лет'!$G$5:$H$79,2),IF((C1459=11),VLOOKUP(J1459,'11 лет'!$G$5:$H$79,2),IF((C1459=12),VLOOKUP(J1459,'12 лет'!$G$5:$H$79,2),IF((C1459=13),VLOOKUP(J1459,'13 лет'!$G$5:$H$79,2),IF((C1459=14),VLOOKUP(J1459,'14 лет'!$G$5:$H$79,2),IF(C1459&gt;=15,"0")))))))))</f>
        <v>0</v>
      </c>
      <c r="L1459" s="27"/>
      <c r="M1459" s="16" t="str">
        <f>IF((C1459=12),VLOOKUP(L1459,'12 лет'!$I$5:$J$81,2),IF((C1459=13),VLOOKUP(L1459,'13 лет'!$I$5:$J$81,2),IF((C1459=14),VLOOKUP(L1459,'14 лет'!$I$5:$J$80,2),IF((C1459=15),VLOOKUP(L1459,'15 лет'!$G$5:$H$82,2),IF((C1459=16),VLOOKUP(L1459,'16 лет'!$G$5:$H$81,2),IF((C1459=17),VLOOKUP(L1459,'17 лет'!$G$5:$H$81,2),IF(C1459&lt;12,"0")))))))</f>
        <v>0</v>
      </c>
      <c r="N1459" s="27"/>
      <c r="O1459" s="16" t="str">
        <f>IF((C1459=15),VLOOKUP(N1459,'15 лет'!$I$5:$J$100,2),IF((C1459=16),VLOOKUP(N1459,'16 лет'!$I$5:$J$94,2),IF((C1459=17),VLOOKUP(N1459,'17 лет'!$I$5:$J$97,2),IF(C1459&lt;15,"0"))))</f>
        <v>0</v>
      </c>
      <c r="P1459" s="11"/>
      <c r="Q1459" s="16">
        <f>IF((C1459&lt;=7),VLOOKUP(P1459,'7 лет'!$I$5:$J$79,2),IF((C1459=8),VLOOKUP(P1459,'8 лет'!$I$5:$J$79,2),IF((C1459=9),VLOOKUP(P1459,'9 лет'!$I$5:$J$79,2),IF((C1459=10),VLOOKUP(P1459,'10 лет'!$I$5:$J$79,2),IF((C1459=11),VLOOKUP(P1459,'11 лет'!$I$5:$J$79,2),IF((C1459=12),VLOOKUP(P1459,'12 лет'!$K$5:$L$79,2),IF((C1459=13),VLOOKUP(P1459,'13 лет'!$K$5:$L$79,2),IF((C1459=14),VLOOKUP(P1459,'14 лет'!$K$5:$L$79,2),IF((C1459=15),VLOOKUP(P1459,'15 лет'!$K$5:$L$79,2),IF((C1459=16),VLOOKUP(P1459,'16 лет'!$K$5:$L$79,2),IF((C1459=17),VLOOKUP(P1459,'17 лет'!$K$5:$L$79,2),)))))))))))</f>
        <v>50</v>
      </c>
      <c r="R1459" s="27"/>
      <c r="S1459" s="16">
        <f>IF((C1459&lt;=7),VLOOKUP(R1459,'7 лет'!$K$5:$L$79,2),IF((C1459=8),VLOOKUP(R1459,'8 лет'!$K$5:$L$79,2),IF((C1459=9),VLOOKUP(R1459,'9 лет'!$K$5:$L$79,2),IF((C1459=10),VLOOKUP(R1459,'10 лет'!$K$5:$L$79,2),IF((C1459=11),VLOOKUP(R1459,'11 лет'!$K$5:$L$79,2),IF((C1459=12),VLOOKUP(R1459,'12 лет'!$M$5:$N$79,2),IF((C1459=13),VLOOKUP(R1459,'13 лет'!$M$5:$N$79,2),IF((C1459=14),VLOOKUP(R1459,'14 лет'!$M$5:$N$79,2),IF((C1459=15),VLOOKUP(R1459,'15 лет'!$M$5:$N$79,2),IF((C1459=16),VLOOKUP(R1459,'16 лет'!$M$5:$N$79,2),IF((C1459=17),VLOOKUP(R1459,'17 лет'!$M$5:$N$79,2))))))))))))</f>
        <v>0</v>
      </c>
      <c r="T1459" s="32">
        <f>SUM(E1459+G1459+I1459+K1459+M1459+O1459+Q1459+S1459)</f>
        <v>50</v>
      </c>
      <c r="U1459" s="4">
        <f>'Личное первенство юноши'!U133</f>
        <v>28</v>
      </c>
      <c r="V1459" s="108">
        <f ca="1">'Командный зачет'!G50</f>
        <v>10</v>
      </c>
      <c r="W1459" s="98">
        <f ca="1">SUM(V1459*2)</f>
        <v>20</v>
      </c>
      <c r="X1459" t="str">
        <f>P1454</f>
        <v>Субъект РФ 41</v>
      </c>
    </row>
    <row r="1460" spans="1:24" ht="18.75">
      <c r="A1460" s="27">
        <v>2</v>
      </c>
      <c r="B1460" s="77"/>
      <c r="C1460" s="27"/>
      <c r="D1460" s="27"/>
      <c r="E1460" s="16">
        <f>IF((C1460&lt;=7),VLOOKUP(D1460,'7 лет'!$A$5:$B$78,2),IF((C1460=8),VLOOKUP(D1460,'8 лет'!$A$5:$B$78,2),IF((C1460=9),VLOOKUP(D1460,'9 лет'!$A$5:$B$78,2),IF((C1460=10),VLOOKUP(D1460,'10 лет'!$A$5:$B$78,2),IF((C1460=11),VLOOKUP(D1460,'11 лет'!$A$5:$B$78,2),IF((C1460=12),VLOOKUP(D1460,'12 лет'!$A$5:$B$78,2),IF((C1460=13),VLOOKUP(D1460,'13 лет'!$A$5:$B$78,2),IF((C1460=14),VLOOKUP(D1460,'14 лет'!$A$5:$B$78,2),IF((C1460=15),VLOOKUP(D1460,'15 лет'!$A$5:$B$78,2),IF((C1460=16),VLOOKUP(D1460,'16 лет'!$A$5:$B$78,2),IF((C1460=17),VLOOKUP(D1460,'17 лет'!$A$5:$B$78,2))))))))))))</f>
        <v>0</v>
      </c>
      <c r="F1460" s="27"/>
      <c r="G1460" s="16">
        <f>IF((C1460&lt;=7),VLOOKUP(F1460,'7 лет'!$C$5:$D$79,2),IF((C1460=8),VLOOKUP(F1460,'8 лет'!$C$5:$D$79,2),IF((C1460=9),VLOOKUP(F1460,'9 лет'!$C$5:$D$79,2),IF((C1460=10),VLOOKUP(F1460,'10 лет'!$C$5:$D$79,2),IF((C1460=11),VLOOKUP(F1460,'11 лет'!$C$5:$D$79,2),IF((C1460=12),VLOOKUP(F1460,'12 лет'!$C$5:$D$79,2),IF((C1460=13),VLOOKUP(F1460,'13 лет'!$C$5:$D$79,2),IF((C1460=14),VLOOKUP(F1460,'14 лет'!$C$5:$D$79,2),IF((C1460=15),VLOOKUP(F1460,'15 лет'!$C$5:$D$79,2),IF((C1460=16),VLOOKUP(F1460,'16 лет'!$C$5:$D$79,2),IF((C1460=17),VLOOKUP(F1460,'17 лет'!$C$5:$D$79,2))))))))))))</f>
        <v>0</v>
      </c>
      <c r="H1460" s="27"/>
      <c r="I1460" s="16">
        <f>IF((C1460&lt;=7),VLOOKUP(H1460,'7 лет'!$E$5:$F$79,2),IF((C1460=8),VLOOKUP(H1460,'8 лет'!$E$5:$F$79,2),IF((C1460=9),VLOOKUP(H1460,'9 лет'!$E$5:$F$79,2),IF((C1460=10),VLOOKUP(H1460,'10 лет'!$E$5:$F$79,2),IF((C1460=11),VLOOKUP(H1460,'11 лет'!$E$5:$F$79,2),IF((C1460=12),VLOOKUP(H1460,'12 лет'!$E$5:$F$79,2),IF((C1460=13),VLOOKUP(H1460,'13 лет'!$E$5:$F$79,2),IF((C1460=14),VLOOKUP(H1460,'14 лет'!$E$5:$F$79,2),IF((C1460=15),VLOOKUP(H1460,'15 лет'!$E$5:$F$79,2),IF((C1460=16),VLOOKUP(H1460,'16 лет'!$E$5:$F$79,2),IF((C1460=17),VLOOKUP(H1460,'17 лет'!$E$5:$F$79,2))))))))))))</f>
        <v>0</v>
      </c>
      <c r="J1460" s="27"/>
      <c r="K1460" s="16">
        <f>IF((C1460&lt;=7),VLOOKUP(J1460,'7 лет'!$G$5:$H$79,2),IF((C1460=8),VLOOKUP(J1460,'8 лет'!$G$5:$H$79,2),IF((C1460=9),VLOOKUP(J1460,'9 лет'!$G$5:$H$79,2),IF((C1460=10),VLOOKUP(J1460,'10 лет'!$G$5:$H$79,2),IF((C1460=11),VLOOKUP(J1460,'11 лет'!$G$5:$H$79,2),IF((C1460=12),VLOOKUP(J1460,'12 лет'!$G$5:$H$79,2),IF((C1460=13),VLOOKUP(J1460,'13 лет'!$G$5:$H$79,2),IF((C1460=14),VLOOKUP(J1460,'14 лет'!$G$5:$H$79,2),IF(C1460&gt;=15,"0")))))))))</f>
        <v>0</v>
      </c>
      <c r="L1460" s="27"/>
      <c r="M1460" s="16" t="str">
        <f>IF((C1460=12),VLOOKUP(L1460,'12 лет'!$I$5:$J$81,2),IF((C1460=13),VLOOKUP(L1460,'13 лет'!$I$5:$J$81,2),IF((C1460=14),VLOOKUP(L1460,'14 лет'!$I$5:$J$80,2),IF((C1460=15),VLOOKUP(L1460,'15 лет'!$G$5:$H$82,2),IF((C1460=16),VLOOKUP(L1460,'16 лет'!$G$5:$H$81,2),IF((C1460=17),VLOOKUP(L1460,'17 лет'!$G$5:$H$81,2),IF(C1460&lt;12,"0")))))))</f>
        <v>0</v>
      </c>
      <c r="N1460" s="27"/>
      <c r="O1460" s="16" t="str">
        <f>IF((C1460=15),VLOOKUP(N1460,'15 лет'!$I$5:$J$100,2),IF((C1460=16),VLOOKUP(N1460,'16 лет'!$I$5:$J$94,2),IF((C1460=17),VLOOKUP(N1460,'17 лет'!$I$5:$J$97,2),IF(C1460&lt;15,"0"))))</f>
        <v>0</v>
      </c>
      <c r="P1460" s="11"/>
      <c r="Q1460" s="16">
        <f>IF((C1460&lt;=7),VLOOKUP(P1460,'7 лет'!$I$5:$J$79,2),IF((C1460=8),VLOOKUP(P1460,'8 лет'!$I$5:$J$79,2),IF((C1460=9),VLOOKUP(P1460,'9 лет'!$I$5:$J$79,2),IF((C1460=10),VLOOKUP(P1460,'10 лет'!$I$5:$J$79,2),IF((C1460=11),VLOOKUP(P1460,'11 лет'!$I$5:$J$79,2),IF((C1460=12),VLOOKUP(P1460,'12 лет'!$K$5:$L$79,2),IF((C1460=13),VLOOKUP(P1460,'13 лет'!$K$5:$L$79,2),IF((C1460=14),VLOOKUP(P1460,'14 лет'!$K$5:$L$79,2),IF((C1460=15),VLOOKUP(P1460,'15 лет'!$K$5:$L$79,2),IF((C1460=16),VLOOKUP(P1460,'16 лет'!$K$5:$L$79,2),IF((C1460=17),VLOOKUP(P1460,'17 лет'!$K$5:$L$79,2),)))))))))))</f>
        <v>50</v>
      </c>
      <c r="R1460" s="27"/>
      <c r="S1460" s="16">
        <f>IF((C1460&lt;=7),VLOOKUP(R1460,'7 лет'!$K$5:$L$79,2),IF((C1460=8),VLOOKUP(R1460,'8 лет'!$K$5:$L$79,2),IF((C1460=9),VLOOKUP(R1460,'9 лет'!$K$5:$L$79,2),IF((C1460=10),VLOOKUP(R1460,'10 лет'!$K$5:$L$79,2),IF((C1460=11),VLOOKUP(R1460,'11 лет'!$K$5:$L$79,2),IF((C1460=12),VLOOKUP(R1460,'12 лет'!$M$5:$N$79,2),IF((C1460=13),VLOOKUP(R1460,'13 лет'!$M$5:$N$79,2),IF((C1460=14),VLOOKUP(R1460,'14 лет'!$M$5:$N$79,2),IF((C1460=15),VLOOKUP(R1460,'15 лет'!$M$5:$N$79,2),IF((C1460=16),VLOOKUP(R1460,'16 лет'!$M$5:$N$79,2),IF((C1460=17),VLOOKUP(R1460,'17 лет'!$M$5:$N$79,2))))))))))))</f>
        <v>0</v>
      </c>
      <c r="T1460" s="32">
        <f>SUM(E1460+G1460+I1460+K1460+M1460+O1460+Q1460+S1460)</f>
        <v>50</v>
      </c>
      <c r="U1460" s="4">
        <f>'Личное первенство юноши'!U134</f>
        <v>28</v>
      </c>
      <c r="V1460" s="109"/>
      <c r="W1460" s="99"/>
      <c r="X1460" t="str">
        <f>P1454</f>
        <v>Субъект РФ 41</v>
      </c>
    </row>
    <row r="1461" spans="1:24" ht="18.75">
      <c r="A1461" s="27">
        <v>3</v>
      </c>
      <c r="B1461" s="77"/>
      <c r="C1461" s="27"/>
      <c r="D1461" s="27"/>
      <c r="E1461" s="16">
        <f>IF((C1461&lt;=7),VLOOKUP(D1461,'7 лет'!$A$5:$B$78,2),IF((C1461=8),VLOOKUP(D1461,'8 лет'!$A$5:$B$78,2),IF((C1461=9),VLOOKUP(D1461,'9 лет'!$A$5:$B$78,2),IF((C1461=10),VLOOKUP(D1461,'10 лет'!$A$5:$B$78,2),IF((C1461=11),VLOOKUP(D1461,'11 лет'!$A$5:$B$78,2),IF((C1461=12),VLOOKUP(D1461,'12 лет'!$A$5:$B$78,2),IF((C1461=13),VLOOKUP(D1461,'13 лет'!$A$5:$B$78,2),IF((C1461=14),VLOOKUP(D1461,'14 лет'!$A$5:$B$78,2),IF((C1461=15),VLOOKUP(D1461,'15 лет'!$A$5:$B$78,2),IF((C1461=16),VLOOKUP(D1461,'16 лет'!$A$5:$B$78,2),IF((C1461=17),VLOOKUP(D1461,'17 лет'!$A$5:$B$78,2))))))))))))</f>
        <v>0</v>
      </c>
      <c r="F1461" s="27"/>
      <c r="G1461" s="16">
        <f>IF((C1461&lt;=7),VLOOKUP(F1461,'7 лет'!$C$5:$D$79,2),IF((C1461=8),VLOOKUP(F1461,'8 лет'!$C$5:$D$79,2),IF((C1461=9),VLOOKUP(F1461,'9 лет'!$C$5:$D$79,2),IF((C1461=10),VLOOKUP(F1461,'10 лет'!$C$5:$D$79,2),IF((C1461=11),VLOOKUP(F1461,'11 лет'!$C$5:$D$79,2),IF((C1461=12),VLOOKUP(F1461,'12 лет'!$C$5:$D$79,2),IF((C1461=13),VLOOKUP(F1461,'13 лет'!$C$5:$D$79,2),IF((C1461=14),VLOOKUP(F1461,'14 лет'!$C$5:$D$79,2),IF((C1461=15),VLOOKUP(F1461,'15 лет'!$C$5:$D$79,2),IF((C1461=16),VLOOKUP(F1461,'16 лет'!$C$5:$D$79,2),IF((C1461=17),VLOOKUP(F1461,'17 лет'!$C$5:$D$79,2))))))))))))</f>
        <v>0</v>
      </c>
      <c r="H1461" s="27"/>
      <c r="I1461" s="16">
        <f>IF((C1461&lt;=7),VLOOKUP(H1461,'7 лет'!$E$5:$F$79,2),IF((C1461=8),VLOOKUP(H1461,'8 лет'!$E$5:$F$79,2),IF((C1461=9),VLOOKUP(H1461,'9 лет'!$E$5:$F$79,2),IF((C1461=10),VLOOKUP(H1461,'10 лет'!$E$5:$F$79,2),IF((C1461=11),VLOOKUP(H1461,'11 лет'!$E$5:$F$79,2),IF((C1461=12),VLOOKUP(H1461,'12 лет'!$E$5:$F$79,2),IF((C1461=13),VLOOKUP(H1461,'13 лет'!$E$5:$F$79,2),IF((C1461=14),VLOOKUP(H1461,'14 лет'!$E$5:$F$79,2),IF((C1461=15),VLOOKUP(H1461,'15 лет'!$E$5:$F$79,2),IF((C1461=16),VLOOKUP(H1461,'16 лет'!$E$5:$F$79,2),IF((C1461=17),VLOOKUP(H1461,'17 лет'!$E$5:$F$79,2))))))))))))</f>
        <v>0</v>
      </c>
      <c r="J1461" s="27"/>
      <c r="K1461" s="16">
        <f>IF((C1461&lt;=7),VLOOKUP(J1461,'7 лет'!$G$5:$H$79,2),IF((C1461=8),VLOOKUP(J1461,'8 лет'!$G$5:$H$79,2),IF((C1461=9),VLOOKUP(J1461,'9 лет'!$G$5:$H$79,2),IF((C1461=10),VLOOKUP(J1461,'10 лет'!$G$5:$H$79,2),IF((C1461=11),VLOOKUP(J1461,'11 лет'!$G$5:$H$79,2),IF((C1461=12),VLOOKUP(J1461,'12 лет'!$G$5:$H$79,2),IF((C1461=13),VLOOKUP(J1461,'13 лет'!$G$5:$H$79,2),IF((C1461=14),VLOOKUP(J1461,'14 лет'!$G$5:$H$79,2),IF(C1461&gt;=15,"0")))))))))</f>
        <v>0</v>
      </c>
      <c r="L1461" s="27"/>
      <c r="M1461" s="16" t="str">
        <f>IF((C1461=12),VLOOKUP(L1461,'12 лет'!$I$5:$J$81,2),IF((C1461=13),VLOOKUP(L1461,'13 лет'!$I$5:$J$81,2),IF((C1461=14),VLOOKUP(L1461,'14 лет'!$I$5:$J$80,2),IF((C1461=15),VLOOKUP(L1461,'15 лет'!$G$5:$H$82,2),IF((C1461=16),VLOOKUP(L1461,'16 лет'!$G$5:$H$81,2),IF((C1461=17),VLOOKUP(L1461,'17 лет'!$G$5:$H$81,2),IF(C1461&lt;12,"0")))))))</f>
        <v>0</v>
      </c>
      <c r="N1461" s="27"/>
      <c r="O1461" s="16" t="str">
        <f>IF((C1461=15),VLOOKUP(N1461,'15 лет'!$I$5:$J$100,2),IF((C1461=16),VLOOKUP(N1461,'16 лет'!$I$5:$J$94,2),IF((C1461=17),VLOOKUP(N1461,'17 лет'!$I$5:$J$97,2),IF(C1461&lt;15,"0"))))</f>
        <v>0</v>
      </c>
      <c r="P1461" s="11"/>
      <c r="Q1461" s="16">
        <f>IF((C1461&lt;=7),VLOOKUP(P1461,'7 лет'!$I$5:$J$79,2),IF((C1461=8),VLOOKUP(P1461,'8 лет'!$I$5:$J$79,2),IF((C1461=9),VLOOKUP(P1461,'9 лет'!$I$5:$J$79,2),IF((C1461=10),VLOOKUP(P1461,'10 лет'!$I$5:$J$79,2),IF((C1461=11),VLOOKUP(P1461,'11 лет'!$I$5:$J$79,2),IF((C1461=12),VLOOKUP(P1461,'12 лет'!$K$5:$L$79,2),IF((C1461=13),VLOOKUP(P1461,'13 лет'!$K$5:$L$79,2),IF((C1461=14),VLOOKUP(P1461,'14 лет'!$K$5:$L$79,2),IF((C1461=15),VLOOKUP(P1461,'15 лет'!$K$5:$L$79,2),IF((C1461=16),VLOOKUP(P1461,'16 лет'!$K$5:$L$79,2),IF((C1461=17),VLOOKUP(P1461,'17 лет'!$K$5:$L$79,2),)))))))))))</f>
        <v>50</v>
      </c>
      <c r="R1461" s="27"/>
      <c r="S1461" s="16">
        <f>IF((C1461&lt;=7),VLOOKUP(R1461,'7 лет'!$K$5:$L$79,2),IF((C1461=8),VLOOKUP(R1461,'8 лет'!$K$5:$L$79,2),IF((C1461=9),VLOOKUP(R1461,'9 лет'!$K$5:$L$79,2),IF((C1461=10),VLOOKUP(R1461,'10 лет'!$K$5:$L$79,2),IF((C1461=11),VLOOKUP(R1461,'11 лет'!$K$5:$L$79,2),IF((C1461=12),VLOOKUP(R1461,'12 лет'!$M$5:$N$79,2),IF((C1461=13),VLOOKUP(R1461,'13 лет'!$M$5:$N$79,2),IF((C1461=14),VLOOKUP(R1461,'14 лет'!$M$5:$N$79,2),IF((C1461=15),VLOOKUP(R1461,'15 лет'!$M$5:$N$79,2),IF((C1461=16),VLOOKUP(R1461,'16 лет'!$M$5:$N$79,2),IF((C1461=17),VLOOKUP(R1461,'17 лет'!$M$5:$N$79,2))))))))))))</f>
        <v>0</v>
      </c>
      <c r="T1461" s="32">
        <f>SUM(E1461+G1461+I1461+K1461+M1461+O1461+Q1461+S1461)</f>
        <v>50</v>
      </c>
      <c r="U1461" s="4">
        <f>'Личное первенство юноши'!U135</f>
        <v>28</v>
      </c>
      <c r="V1461" s="109"/>
      <c r="W1461" s="99"/>
      <c r="X1461" t="str">
        <f>P1454</f>
        <v>Субъект РФ 41</v>
      </c>
    </row>
    <row r="1462" spans="1:24" ht="18.75">
      <c r="A1462" s="111"/>
      <c r="B1462" s="112"/>
      <c r="C1462" s="112"/>
      <c r="D1462" s="112"/>
      <c r="E1462" s="112"/>
      <c r="F1462" s="112"/>
      <c r="G1462" s="112"/>
      <c r="H1462" s="112"/>
      <c r="I1462" s="112"/>
      <c r="J1462" s="112"/>
      <c r="K1462" s="112"/>
      <c r="L1462" s="112"/>
      <c r="M1462" s="112"/>
      <c r="N1462" s="112"/>
      <c r="O1462" s="112"/>
      <c r="P1462" s="115" t="s">
        <v>285</v>
      </c>
      <c r="Q1462" s="115"/>
      <c r="R1462" s="115"/>
      <c r="S1462" s="116"/>
      <c r="T1462" s="113">
        <f ca="1">SUMPRODUCT(LARGE($T$1459:$T$1461,ROW(INDIRECT("T1:T"&amp;Z17))))</f>
        <v>100</v>
      </c>
      <c r="U1462" s="114"/>
      <c r="V1462" s="109"/>
      <c r="W1462" s="99"/>
    </row>
    <row r="1463" spans="1:24" ht="24.75" customHeight="1">
      <c r="A1463" s="123" t="s">
        <v>180</v>
      </c>
      <c r="B1463" s="124"/>
      <c r="C1463" s="124"/>
      <c r="D1463" s="124"/>
      <c r="E1463" s="124"/>
      <c r="F1463" s="124"/>
      <c r="G1463" s="124"/>
      <c r="H1463" s="124"/>
      <c r="I1463" s="124"/>
      <c r="J1463" s="124"/>
      <c r="K1463" s="124"/>
      <c r="L1463" s="124"/>
      <c r="M1463" s="124"/>
      <c r="N1463" s="124"/>
      <c r="O1463" s="124"/>
      <c r="P1463" s="124"/>
      <c r="Q1463" s="124"/>
      <c r="R1463" s="124"/>
      <c r="S1463" s="124"/>
      <c r="T1463" s="124"/>
      <c r="U1463" s="125"/>
      <c r="V1463" s="109"/>
      <c r="W1463" s="99"/>
    </row>
    <row r="1464" spans="1:24" ht="18.75">
      <c r="A1464" s="27">
        <v>1</v>
      </c>
      <c r="B1464" s="78"/>
      <c r="C1464" s="27"/>
      <c r="D1464" s="27"/>
      <c r="E1464" s="16">
        <f>IF((C1464&lt;=7),VLOOKUP(D1464,'7 лет'!$M$5:$N$78,2),IF((C1464=8),VLOOKUP(D1464,'8 лет'!$M$5:$N$78,2),IF((C1464=9),VLOOKUP(D1464,'9 лет'!$M$5:$N$78,2),IF((C1464=10),VLOOKUP(D1464,'10 лет'!$M$5:$N$78,2),IF((C1464=11),VLOOKUP(D1464,'11 лет'!$M$5:$N$78,2),IF((C1464=12),VLOOKUP(D1464,'12 лет'!$O$5:$P$78,2),IF((C1464=13),VLOOKUP(D1464,'13 лет'!$O$5:$P$78,2),IF((C1464=14),VLOOKUP(D1464,'14 лет'!$O$5:$P$78,2),IF((C1464=15),VLOOKUP(D1464,'15 лет'!$O$5:$P$78,2),IF((C1464=16),VLOOKUP(D1464,'16 лет'!$O$5:$P$78,2),IF((C1464=17),VLOOKUP(D1464,'17 лет'!$O$5:$P$78,2))))))))))))</f>
        <v>0</v>
      </c>
      <c r="F1464" s="27"/>
      <c r="G1464" s="16">
        <f>IF((C1464&lt;=7),VLOOKUP(F1464,'7 лет'!$O$5:$P$79,2),IF((C1464=8),VLOOKUP(F1464,'8 лет'!$O$5:$P$79,2),IF((C1464=9),VLOOKUP(F1464,'9 лет'!$O$5:$P$79,2),IF((C1464=10),VLOOKUP(F1464,'10 лет'!$O$5:$P$79,2),IF((C1464=11),VLOOKUP(F1464,'11 лет'!$O$5:$P$79,2),IF((C1464=12),VLOOKUP(F1464,'12 лет'!$Q$5:$R$79,2),IF((C1464=13),VLOOKUP(F1464,'13 лет'!$Q$5:$R$79,2),IF((C1464=14),VLOOKUP(F1464,'14 лет'!$Q$5:$R$79,2),IF((C1464=15),VLOOKUP(F1464,'15 лет'!$Q$5:$R$79,2),IF((C1464=16),VLOOKUP(F1464,'16 лет'!$Q$5:$R$79,2),IF((C1464=17),VLOOKUP(F1464,'17 лет'!$Q$5:$R$79,2))))))))))))</f>
        <v>0</v>
      </c>
      <c r="H1464" s="27"/>
      <c r="I1464" s="16">
        <f>IF((C1464&lt;=7),VLOOKUP(H1464,'7 лет'!$Q$5:$R$79,2),IF((C1464=8),VLOOKUP(H1464,'8 лет'!$Q$5:$R$79,2),IF((C1464=9),VLOOKUP(H1464,'9 лет'!$Q$5:$R$79,2),IF((C1464=10),VLOOKUP(H1464,'10 лет'!$Q$5:$R$79,2),IF((C1464=11),VLOOKUP(H1464,'11 лет'!$Q$5:$R$79,2),IF((C1464=12),VLOOKUP(H1464,'12 лет'!$S$5:$T$79,2),IF((C1464=13),VLOOKUP(H1464,'13 лет'!$S$5:$T$79,2),IF((C1464=14),VLOOKUP(H1464,'14 лет'!$S$5:$T$79,2),IF((C1464=15),VLOOKUP(H1464,'15 лет'!$S$5:$T$79,2),IF((C1464=16),VLOOKUP(H1464,'16 лет'!$S$5:$T$79,2),IF((C1464=17),VLOOKUP(H1464,'17 лет'!$S$5:$T$79,2))))))))))))</f>
        <v>0</v>
      </c>
      <c r="J1464" s="27"/>
      <c r="K1464" s="16">
        <f>IF((C1464&lt;=7),VLOOKUP(J1464,'7 лет'!$S$5:$T$79,2),IF((C1464=8),VLOOKUP(J1464,'8 лет'!$S$5:$T$79,2),IF((C1464=9),VLOOKUP(J1464,'9 лет'!$S$5:$T$79,2),IF((C1464=10),VLOOKUP(J1464,'10 лет'!$S$5:$T$79,2),IF((C1464=11),VLOOKUP(J1464,'11 лет'!$S$5:$T$79,2),IF((C1464=12),VLOOKUP(J1464,'12 лет'!$U$5:$V$79,2),IF((C1464=13),VLOOKUP(J1464,'13 лет'!$U$5:$V$79,2),IF((C1464=14),VLOOKUP(J1464,'14 лет'!$U$5:$V$79,2),IF(C1464&gt;=15,"0")))))))))</f>
        <v>0</v>
      </c>
      <c r="L1464" s="27"/>
      <c r="M1464" s="16" t="str">
        <f>IF((C1464=12),VLOOKUP(L1464,'12 лет'!$W$5:$X$85,2),IF((C1464=13),VLOOKUP(L1464,'13 лет'!$W$5:$X$84,2),IF((C1464=14),VLOOKUP(L1464,'14 лет'!$W$5:$X$82,2),IF((C1464=15),VLOOKUP(L1464,'15 лет'!$U$5:$V$82,2),IF((C1464=16),VLOOKUP(L1464,'16 лет'!$U$5:$V$78,2),IF((C1464=17),VLOOKUP(L1464,'17 лет'!$U$5:$V$78,2),IF(C1464&lt;12,"0")))))))</f>
        <v>0</v>
      </c>
      <c r="N1464" s="27"/>
      <c r="O1464" s="16" t="str">
        <f>IF((C1464=15),VLOOKUP(N1464,'15 лет'!$W$5:$X$115,2),IF((C1464=16),VLOOKUP(N1464,'16 лет'!$W$5:$X$113,2),IF((C1464=17),VLOOKUP(N1464,'17 лет'!$W$5:$X$113,2),IF(C1464&lt;15,"0"))))</f>
        <v>0</v>
      </c>
      <c r="P1464" s="11"/>
      <c r="Q1464" s="16">
        <f>IF((C1464&lt;=7),VLOOKUP(P1464,'7 лет'!$U$5:$V$79,2),IF((C1464=8),VLOOKUP(P1464,'8 лет'!$U$5:$V$79,2),IF((C1464=9),VLOOKUP(P1464,'9 лет'!$U$5:$V$79,2),IF((C1464=10),VLOOKUP(P1464,'10 лет'!$U$5:$V$79,2),IF((C1464=11),VLOOKUP(P1464,'11 лет'!$U$5:$V$79,2),IF((C1464=12),VLOOKUP(P1464,'12 лет'!$Y$5:$Z$79,2),IF((C1464=13),VLOOKUP(P1464,'13 лет'!$Y$5:$Z$79,2),IF((C1464=14),VLOOKUP(P1464,'14 лет'!$Y$5:$Z$79,2),IF((C1464=15),VLOOKUP(P1464,'15 лет'!$Y$5:$Z$79,2),IF((C1464=16),VLOOKUP(P1464,'16 лет'!$Y$5:$Z$79,2),IF((C1464=17),VLOOKUP(P1464,'17 лет'!$Y$5:$Z$79,2))))))))))))</f>
        <v>35</v>
      </c>
      <c r="R1464" s="27"/>
      <c r="S1464" s="16">
        <f>IF((C1464&lt;=7),VLOOKUP(R1464,'7 лет'!$W$5:$X$79,2),IF((C1464=8),VLOOKUP(R1464,'8 лет'!$W$5:$X$79,2),IF((C1464=9),VLOOKUP(R1464,'9 лет'!$W$5:$X$79,2),IF((C1464=10),VLOOKUP(R1464,'10 лет'!$W$5:$X$79,2),IF((C1464=11),VLOOKUP(R1464,'11 лет'!$W$5:$X$79,2),IF((C1464=12),VLOOKUP(R1464,'12 лет'!$AA$5:$AB$79,2),IF((C1464=13),VLOOKUP(R1464,'13 лет'!$AA$5:$AB$79,2),IF((C1464=14),VLOOKUP(R1464,'14 лет'!$AA$5:$AB$79,2),IF((C1464=15),VLOOKUP(R1464,'15 лет'!$AA$5:$AB$79,2),IF((C1464=16),VLOOKUP(R1464,'16 лет'!$AA$5:$AB$79,2),IF((C1464=17),VLOOKUP(R1464,'17 лет'!$AA$5:$AB$79,2))))))))))))</f>
        <v>0</v>
      </c>
      <c r="T1464" s="33">
        <f>SUM(E1464+G1464+I1464+K1464+M1464+O1464+Q1464+S1464)</f>
        <v>35</v>
      </c>
      <c r="U1464" s="4">
        <f>'Личное первенство девушки'!U133</f>
        <v>28</v>
      </c>
      <c r="V1464" s="109"/>
      <c r="W1464" s="99"/>
      <c r="X1464" t="str">
        <f>P1454</f>
        <v>Субъект РФ 41</v>
      </c>
    </row>
    <row r="1465" spans="1:24" ht="18.75">
      <c r="A1465" s="27">
        <v>2</v>
      </c>
      <c r="B1465" s="78"/>
      <c r="C1465" s="27"/>
      <c r="D1465" s="27"/>
      <c r="E1465" s="16">
        <f>IF((C1465&lt;=7),VLOOKUP(D1465,'7 лет'!$M$5:$N$78,2),IF((C1465=8),VLOOKUP(D1465,'8 лет'!$M$5:$N$78,2),IF((C1465=9),VLOOKUP(D1465,'9 лет'!$M$5:$N$78,2),IF((C1465=10),VLOOKUP(D1465,'10 лет'!$M$5:$N$78,2),IF((C1465=11),VLOOKUP(D1465,'11 лет'!$M$5:$N$78,2),IF((C1465=12),VLOOKUP(D1465,'12 лет'!$O$5:$P$78,2),IF((C1465=13),VLOOKUP(D1465,'13 лет'!$O$5:$P$78,2),IF((C1465=14),VLOOKUP(D1465,'14 лет'!$O$5:$P$78,2),IF((C1465=15),VLOOKUP(D1465,'15 лет'!$O$5:$P$78,2),IF((C1465=16),VLOOKUP(D1465,'16 лет'!$O$5:$P$78,2),IF((C1465=17),VLOOKUP(D1465,'17 лет'!$O$5:$P$78,2))))))))))))</f>
        <v>0</v>
      </c>
      <c r="F1465" s="27"/>
      <c r="G1465" s="16">
        <f>IF((C1465&lt;=7),VLOOKUP(F1465,'7 лет'!$O$5:$P$79,2),IF((C1465=8),VLOOKUP(F1465,'8 лет'!$O$5:$P$79,2),IF((C1465=9),VLOOKUP(F1465,'9 лет'!$O$5:$P$79,2),IF((C1465=10),VLOOKUP(F1465,'10 лет'!$O$5:$P$79,2),IF((C1465=11),VLOOKUP(F1465,'11 лет'!$O$5:$P$79,2),IF((C1465=12),VLOOKUP(F1465,'12 лет'!$Q$5:$R$79,2),IF((C1465=13),VLOOKUP(F1465,'13 лет'!$Q$5:$R$79,2),IF((C1465=14),VLOOKUP(F1465,'14 лет'!$Q$5:$R$79,2),IF((C1465=15),VLOOKUP(F1465,'15 лет'!$Q$5:$R$79,2),IF((C1465=16),VLOOKUP(F1465,'16 лет'!$Q$5:$R$79,2),IF((C1465=17),VLOOKUP(F1465,'17 лет'!$Q$5:$R$79,2))))))))))))</f>
        <v>0</v>
      </c>
      <c r="H1465" s="27"/>
      <c r="I1465" s="16">
        <f>IF((C1465&lt;=7),VLOOKUP(H1465,'7 лет'!$Q$5:$R$79,2),IF((C1465=8),VLOOKUP(H1465,'8 лет'!$Q$5:$R$79,2),IF((C1465=9),VLOOKUP(H1465,'9 лет'!$Q$5:$R$79,2),IF((C1465=10),VLOOKUP(H1465,'10 лет'!$Q$5:$R$79,2),IF((C1465=11),VLOOKUP(H1465,'11 лет'!$Q$5:$R$79,2),IF((C1465=12),VLOOKUP(H1465,'12 лет'!$S$5:$T$79,2),IF((C1465=13),VLOOKUP(H1465,'13 лет'!$S$5:$T$79,2),IF((C1465=14),VLOOKUP(H1465,'14 лет'!$S$5:$T$79,2),IF((C1465=15),VLOOKUP(H1465,'15 лет'!$S$5:$T$79,2),IF((C1465=16),VLOOKUP(H1465,'16 лет'!$S$5:$T$79,2),IF((C1465=17),VLOOKUP(H1465,'17 лет'!$S$5:$T$79,2))))))))))))</f>
        <v>0</v>
      </c>
      <c r="J1465" s="27"/>
      <c r="K1465" s="16">
        <f>IF((C1465&lt;=7),VLOOKUP(J1465,'7 лет'!$S$5:$T$79,2),IF((C1465=8),VLOOKUP(J1465,'8 лет'!$S$5:$T$79,2),IF((C1465=9),VLOOKUP(J1465,'9 лет'!$S$5:$T$79,2),IF((C1465=10),VLOOKUP(J1465,'10 лет'!$S$5:$T$79,2),IF((C1465=11),VLOOKUP(J1465,'11 лет'!$S$5:$T$79,2),IF((C1465=12),VLOOKUP(J1465,'12 лет'!$U$5:$V$79,2),IF((C1465=13),VLOOKUP(J1465,'13 лет'!$U$5:$V$79,2),IF((C1465=14),VLOOKUP(J1465,'14 лет'!$U$5:$V$79,2),IF(C1465&gt;=15,"0")))))))))</f>
        <v>0</v>
      </c>
      <c r="L1465" s="27"/>
      <c r="M1465" s="16" t="str">
        <f>IF((C1465=12),VLOOKUP(L1465,'12 лет'!$W$5:$X$85,2),IF((C1465=13),VLOOKUP(L1465,'13 лет'!$W$5:$X$84,2),IF((C1465=14),VLOOKUP(L1465,'14 лет'!$W$5:$X$82,2),IF((C1465=15),VLOOKUP(L1465,'15 лет'!$U$5:$V$82,2),IF((C1465=16),VLOOKUP(L1465,'16 лет'!$U$5:$V$78,2),IF((C1465=17),VLOOKUP(L1465,'17 лет'!$U$5:$V$78,2),IF(C1465&lt;12,"0")))))))</f>
        <v>0</v>
      </c>
      <c r="N1465" s="27"/>
      <c r="O1465" s="16" t="str">
        <f>IF((C1465=15),VLOOKUP(N1465,'15 лет'!$W$5:$X$115,2),IF((C1465=16),VLOOKUP(N1465,'16 лет'!$W$5:$X$113,2),IF((C1465=17),VLOOKUP(N1465,'17 лет'!$W$5:$X$113,2),IF(C1465&lt;15,"0"))))</f>
        <v>0</v>
      </c>
      <c r="P1465" s="11"/>
      <c r="Q1465" s="16">
        <f>IF((C1465&lt;=7),VLOOKUP(P1465,'7 лет'!$U$5:$V$79,2),IF((C1465=8),VLOOKUP(P1465,'8 лет'!$U$5:$V$79,2),IF((C1465=9),VLOOKUP(P1465,'9 лет'!$U$5:$V$79,2),IF((C1465=10),VLOOKUP(P1465,'10 лет'!$U$5:$V$79,2),IF((C1465=11),VLOOKUP(P1465,'11 лет'!$U$5:$V$79,2),IF((C1465=12),VLOOKUP(P1465,'12 лет'!$Y$5:$Z$79,2),IF((C1465=13),VLOOKUP(P1465,'13 лет'!$Y$5:$Z$79,2),IF((C1465=14),VLOOKUP(P1465,'14 лет'!$Y$5:$Z$79,2),IF((C1465=15),VLOOKUP(P1465,'15 лет'!$Y$5:$Z$79,2),IF((C1465=16),VLOOKUP(P1465,'16 лет'!$Y$5:$Z$79,2),IF((C1465=17),VLOOKUP(P1465,'17 лет'!$Y$5:$Z$79,2))))))))))))</f>
        <v>35</v>
      </c>
      <c r="R1465" s="27"/>
      <c r="S1465" s="16">
        <f>IF((C1465&lt;=7),VLOOKUP(R1465,'7 лет'!$W$5:$X$79,2),IF((C1465=8),VLOOKUP(R1465,'8 лет'!$W$5:$X$79,2),IF((C1465=9),VLOOKUP(R1465,'9 лет'!$W$5:$X$79,2),IF((C1465=10),VLOOKUP(R1465,'10 лет'!$W$5:$X$79,2),IF((C1465=11),VLOOKUP(R1465,'11 лет'!$W$5:$X$79,2),IF((C1465=12),VLOOKUP(R1465,'12 лет'!$AA$5:$AB$79,2),IF((C1465=13),VLOOKUP(R1465,'13 лет'!$AA$5:$AB$79,2),IF((C1465=14),VLOOKUP(R1465,'14 лет'!$AA$5:$AB$79,2),IF((C1465=15),VLOOKUP(R1465,'15 лет'!$AA$5:$AB$79,2),IF((C1465=16),VLOOKUP(R1465,'16 лет'!$AA$5:$AB$79,2),IF((C1465=17),VLOOKUP(R1465,'17 лет'!$AA$5:$AB$79,2))))))))))))</f>
        <v>0</v>
      </c>
      <c r="T1465" s="33">
        <f>SUM(E1465+G1465+I1465+K1465+M1465+O1465+Q1465+S1465)</f>
        <v>35</v>
      </c>
      <c r="U1465" s="4">
        <f>'Личное первенство девушки'!U134</f>
        <v>28</v>
      </c>
      <c r="V1465" s="109"/>
      <c r="W1465" s="99"/>
      <c r="X1465" t="str">
        <f>P1454</f>
        <v>Субъект РФ 41</v>
      </c>
    </row>
    <row r="1466" spans="1:24" ht="18.75">
      <c r="A1466" s="27">
        <v>3</v>
      </c>
      <c r="B1466" s="78"/>
      <c r="C1466" s="27"/>
      <c r="D1466" s="27"/>
      <c r="E1466" s="16">
        <f>IF((C1466&lt;=7),VLOOKUP(D1466,'7 лет'!$M$5:$N$78,2),IF((C1466=8),VLOOKUP(D1466,'8 лет'!$M$5:$N$78,2),IF((C1466=9),VLOOKUP(D1466,'9 лет'!$M$5:$N$78,2),IF((C1466=10),VLOOKUP(D1466,'10 лет'!$M$5:$N$78,2),IF((C1466=11),VLOOKUP(D1466,'11 лет'!$M$5:$N$78,2),IF((C1466=12),VLOOKUP(D1466,'12 лет'!$O$5:$P$78,2),IF((C1466=13),VLOOKUP(D1466,'13 лет'!$O$5:$P$78,2),IF((C1466=14),VLOOKUP(D1466,'14 лет'!$O$5:$P$78,2),IF((C1466=15),VLOOKUP(D1466,'15 лет'!$O$5:$P$78,2),IF((C1466=16),VLOOKUP(D1466,'16 лет'!$O$5:$P$78,2),IF((C1466=17),VLOOKUP(D1466,'17 лет'!$O$5:$P$78,2))))))))))))</f>
        <v>0</v>
      </c>
      <c r="F1466" s="27"/>
      <c r="G1466" s="16">
        <f>IF((C1466&lt;=7),VLOOKUP(F1466,'7 лет'!$O$5:$P$79,2),IF((C1466=8),VLOOKUP(F1466,'8 лет'!$O$5:$P$79,2),IF((C1466=9),VLOOKUP(F1466,'9 лет'!$O$5:$P$79,2),IF((C1466=10),VLOOKUP(F1466,'10 лет'!$O$5:$P$79,2),IF((C1466=11),VLOOKUP(F1466,'11 лет'!$O$5:$P$79,2),IF((C1466=12),VLOOKUP(F1466,'12 лет'!$Q$5:$R$79,2),IF((C1466=13),VLOOKUP(F1466,'13 лет'!$Q$5:$R$79,2),IF((C1466=14),VLOOKUP(F1466,'14 лет'!$Q$5:$R$79,2),IF((C1466=15),VLOOKUP(F1466,'15 лет'!$Q$5:$R$79,2),IF((C1466=16),VLOOKUP(F1466,'16 лет'!$Q$5:$R$79,2),IF((C1466=17),VLOOKUP(F1466,'17 лет'!$Q$5:$R$79,2))))))))))))</f>
        <v>0</v>
      </c>
      <c r="H1466" s="27"/>
      <c r="I1466" s="16">
        <f>IF((C1466&lt;=7),VLOOKUP(H1466,'7 лет'!$Q$5:$R$79,2),IF((C1466=8),VLOOKUP(H1466,'8 лет'!$Q$5:$R$79,2),IF((C1466=9),VLOOKUP(H1466,'9 лет'!$Q$5:$R$79,2),IF((C1466=10),VLOOKUP(H1466,'10 лет'!$Q$5:$R$79,2),IF((C1466=11),VLOOKUP(H1466,'11 лет'!$Q$5:$R$79,2),IF((C1466=12),VLOOKUP(H1466,'12 лет'!$S$5:$T$79,2),IF((C1466=13),VLOOKUP(H1466,'13 лет'!$S$5:$T$79,2),IF((C1466=14),VLOOKUP(H1466,'14 лет'!$S$5:$T$79,2),IF((C1466=15),VLOOKUP(H1466,'15 лет'!$S$5:$T$79,2),IF((C1466=16),VLOOKUP(H1466,'16 лет'!$S$5:$T$79,2),IF((C1466=17),VLOOKUP(H1466,'17 лет'!$S$5:$T$79,2))))))))))))</f>
        <v>0</v>
      </c>
      <c r="J1466" s="27"/>
      <c r="K1466" s="16">
        <f>IF((C1466&lt;=7),VLOOKUP(J1466,'7 лет'!$S$5:$T$79,2),IF((C1466=8),VLOOKUP(J1466,'8 лет'!$S$5:$T$79,2),IF((C1466=9),VLOOKUP(J1466,'9 лет'!$S$5:$T$79,2),IF((C1466=10),VLOOKUP(J1466,'10 лет'!$S$5:$T$79,2),IF((C1466=11),VLOOKUP(J1466,'11 лет'!$S$5:$T$79,2),IF((C1466=12),VLOOKUP(J1466,'12 лет'!$U$5:$V$79,2),IF((C1466=13),VLOOKUP(J1466,'13 лет'!$U$5:$V$79,2),IF((C1466=14),VLOOKUP(J1466,'14 лет'!$U$5:$V$79,2),IF(C1466&gt;=15,"0")))))))))</f>
        <v>0</v>
      </c>
      <c r="L1466" s="27"/>
      <c r="M1466" s="16" t="str">
        <f>IF((C1466=12),VLOOKUP(L1466,'12 лет'!$W$5:$X$85,2),IF((C1466=13),VLOOKUP(L1466,'13 лет'!$W$5:$X$84,2),IF((C1466=14),VLOOKUP(L1466,'14 лет'!$W$5:$X$82,2),IF((C1466=15),VLOOKUP(L1466,'15 лет'!$U$5:$V$82,2),IF((C1466=16),VLOOKUP(L1466,'16 лет'!$U$5:$V$78,2),IF((C1466=17),VLOOKUP(L1466,'17 лет'!$U$5:$V$78,2),IF(C1466&lt;12,"0")))))))</f>
        <v>0</v>
      </c>
      <c r="N1466" s="27"/>
      <c r="O1466" s="16" t="str">
        <f>IF((C1466=15),VLOOKUP(N1466,'15 лет'!$W$5:$X$115,2),IF((C1466=16),VLOOKUP(N1466,'16 лет'!$W$5:$X$113,2),IF((C1466=17),VLOOKUP(N1466,'17 лет'!$W$5:$X$113,2),IF(C1466&lt;15,"0"))))</f>
        <v>0</v>
      </c>
      <c r="P1466" s="11"/>
      <c r="Q1466" s="16">
        <f>IF((C1466&lt;=7),VLOOKUP(P1466,'7 лет'!$U$5:$V$79,2),IF((C1466=8),VLOOKUP(P1466,'8 лет'!$U$5:$V$79,2),IF((C1466=9),VLOOKUP(P1466,'9 лет'!$U$5:$V$79,2),IF((C1466=10),VLOOKUP(P1466,'10 лет'!$U$5:$V$79,2),IF((C1466=11),VLOOKUP(P1466,'11 лет'!$U$5:$V$79,2),IF((C1466=12),VLOOKUP(P1466,'12 лет'!$Y$5:$Z$79,2),IF((C1466=13),VLOOKUP(P1466,'13 лет'!$Y$5:$Z$79,2),IF((C1466=14),VLOOKUP(P1466,'14 лет'!$Y$5:$Z$79,2),IF((C1466=15),VLOOKUP(P1466,'15 лет'!$Y$5:$Z$79,2),IF((C1466=16),VLOOKUP(P1466,'16 лет'!$Y$5:$Z$79,2),IF((C1466=17),VLOOKUP(P1466,'17 лет'!$Y$5:$Z$79,2))))))))))))</f>
        <v>35</v>
      </c>
      <c r="R1466" s="27"/>
      <c r="S1466" s="16">
        <f>IF((C1466&lt;=7),VLOOKUP(R1466,'7 лет'!$W$5:$X$79,2),IF((C1466=8),VLOOKUP(R1466,'8 лет'!$W$5:$X$79,2),IF((C1466=9),VLOOKUP(R1466,'9 лет'!$W$5:$X$79,2),IF((C1466=10),VLOOKUP(R1466,'10 лет'!$W$5:$X$79,2),IF((C1466=11),VLOOKUP(R1466,'11 лет'!$W$5:$X$79,2),IF((C1466=12),VLOOKUP(R1466,'12 лет'!$AA$5:$AB$79,2),IF((C1466=13),VLOOKUP(R1466,'13 лет'!$AA$5:$AB$79,2),IF((C1466=14),VLOOKUP(R1466,'14 лет'!$AA$5:$AB$79,2),IF((C1466=15),VLOOKUP(R1466,'15 лет'!$AA$5:$AB$79,2),IF((C1466=16),VLOOKUP(R1466,'16 лет'!$AA$5:$AB$79,2),IF((C1466=17),VLOOKUP(R1466,'17 лет'!$AA$5:$AB$79,2))))))))))))</f>
        <v>0</v>
      </c>
      <c r="T1466" s="33">
        <f>SUM(E1466+G1466+I1466+K1466+M1466+O1466+Q1466+S1466)</f>
        <v>35</v>
      </c>
      <c r="U1466" s="4">
        <f>'Личное первенство девушки'!U135</f>
        <v>28</v>
      </c>
      <c r="V1466" s="109"/>
      <c r="W1466" s="99"/>
      <c r="X1466" t="str">
        <f>P1454</f>
        <v>Субъект РФ 41</v>
      </c>
    </row>
    <row r="1467" spans="1:24" ht="18.75">
      <c r="A1467" s="111"/>
      <c r="B1467" s="112"/>
      <c r="C1467" s="112"/>
      <c r="D1467" s="112"/>
      <c r="E1467" s="112"/>
      <c r="F1467" s="112"/>
      <c r="G1467" s="112"/>
      <c r="H1467" s="112"/>
      <c r="I1467" s="112"/>
      <c r="J1467" s="112"/>
      <c r="K1467" s="112"/>
      <c r="L1467" s="112"/>
      <c r="M1467" s="112"/>
      <c r="N1467" s="112"/>
      <c r="O1467" s="112"/>
      <c r="P1467" s="115" t="s">
        <v>286</v>
      </c>
      <c r="Q1467" s="115"/>
      <c r="R1467" s="115"/>
      <c r="S1467" s="116"/>
      <c r="T1467" s="113">
        <f ca="1">SUMPRODUCT(LARGE($T$1464:$T$1466,ROW(INDIRECT("T1:T"&amp;Z17))))</f>
        <v>70</v>
      </c>
      <c r="U1467" s="114"/>
      <c r="V1467" s="109"/>
      <c r="W1467" s="99"/>
    </row>
    <row r="1468" spans="1:24" ht="30" customHeight="1">
      <c r="A1468" s="119"/>
      <c r="B1468" s="120"/>
      <c r="C1468" s="120"/>
      <c r="D1468" s="120"/>
      <c r="E1468" s="120"/>
      <c r="F1468" s="120"/>
      <c r="G1468" s="120"/>
      <c r="H1468" s="120"/>
      <c r="I1468" s="120"/>
      <c r="J1468" s="120"/>
      <c r="K1468" s="120"/>
      <c r="L1468" s="120"/>
      <c r="M1468" s="120"/>
      <c r="N1468" s="120"/>
      <c r="O1468" s="120"/>
      <c r="P1468" s="118" t="s">
        <v>287</v>
      </c>
      <c r="Q1468" s="118"/>
      <c r="R1468" s="118"/>
      <c r="S1468" s="118"/>
      <c r="T1468" s="121">
        <f ca="1">SUM(T1462+T1467)</f>
        <v>170</v>
      </c>
      <c r="U1468" s="122"/>
      <c r="V1468" s="110"/>
      <c r="W1468" s="100"/>
    </row>
    <row r="1469" spans="1:24">
      <c r="A1469" s="14"/>
      <c r="B1469" s="14"/>
      <c r="C1469" s="14"/>
      <c r="D1469" s="14"/>
      <c r="E1469" s="14"/>
      <c r="F1469" s="14"/>
      <c r="G1469" s="14"/>
      <c r="H1469" s="14"/>
      <c r="I1469" s="14"/>
      <c r="J1469" s="14"/>
      <c r="K1469" s="14"/>
      <c r="L1469" s="14"/>
      <c r="M1469" s="14"/>
      <c r="N1469" s="14"/>
      <c r="O1469" s="14"/>
      <c r="P1469" s="14"/>
      <c r="Q1469" s="14"/>
      <c r="R1469" s="14"/>
      <c r="S1469" s="14"/>
      <c r="T1469" s="14"/>
    </row>
    <row r="1470" spans="1:24">
      <c r="A1470" s="15"/>
      <c r="C1470" s="15"/>
      <c r="D1470" s="15"/>
      <c r="E1470" s="15"/>
      <c r="F1470" s="15"/>
      <c r="G1470" s="15"/>
      <c r="H1470" s="15"/>
      <c r="I1470" s="15"/>
      <c r="J1470" s="15"/>
      <c r="K1470" s="14"/>
      <c r="L1470" s="14"/>
      <c r="M1470" s="15"/>
      <c r="N1470" s="15"/>
      <c r="O1470" s="15"/>
      <c r="P1470" s="15"/>
      <c r="Q1470" s="15"/>
      <c r="R1470" s="15"/>
      <c r="S1470" s="15"/>
      <c r="T1470" s="15"/>
    </row>
    <row r="1471" spans="1:24">
      <c r="A1471" s="15"/>
      <c r="C1471" s="15"/>
      <c r="D1471" s="15"/>
      <c r="E1471" s="15"/>
      <c r="F1471" s="15"/>
      <c r="G1471" s="15"/>
      <c r="H1471" s="15"/>
      <c r="I1471" s="15"/>
      <c r="J1471" s="15"/>
      <c r="K1471" s="14"/>
      <c r="L1471" s="14"/>
      <c r="M1471" s="15"/>
      <c r="N1471" s="15"/>
      <c r="O1471" s="15"/>
      <c r="P1471" s="15"/>
      <c r="Q1471" s="15"/>
      <c r="R1471" s="15"/>
      <c r="S1471" s="15"/>
      <c r="T1471" s="15"/>
    </row>
    <row r="1472" spans="1:24" ht="16.5">
      <c r="A1472" s="14"/>
      <c r="B1472" s="79" t="s">
        <v>181</v>
      </c>
      <c r="C1472" s="14"/>
      <c r="D1472" s="14"/>
      <c r="E1472" s="14"/>
      <c r="F1472" s="14"/>
      <c r="G1472" s="14"/>
      <c r="H1472" s="14"/>
      <c r="I1472" s="14"/>
      <c r="J1472" s="14"/>
      <c r="K1472" s="14"/>
      <c r="L1472" s="14"/>
      <c r="M1472" s="14"/>
      <c r="N1472" s="14"/>
      <c r="O1472" s="14"/>
      <c r="P1472" s="14"/>
      <c r="Q1472" s="14"/>
      <c r="R1472" s="14"/>
      <c r="S1472" s="14"/>
      <c r="T1472" s="14"/>
    </row>
    <row r="1473" spans="1:23">
      <c r="A1473" s="14"/>
      <c r="B1473" s="15"/>
      <c r="C1473" s="15"/>
      <c r="D1473" s="14"/>
      <c r="E1473" s="14"/>
      <c r="F1473" s="14"/>
      <c r="G1473" s="14"/>
      <c r="H1473" s="14"/>
      <c r="I1473" s="14"/>
      <c r="J1473" s="14"/>
      <c r="K1473" s="14"/>
      <c r="L1473" s="14"/>
      <c r="M1473" s="14"/>
      <c r="N1473" s="14"/>
      <c r="O1473" s="14"/>
      <c r="P1473" s="14"/>
      <c r="Q1473" s="14"/>
      <c r="R1473" s="14"/>
      <c r="S1473" s="14"/>
      <c r="T1473" s="14"/>
    </row>
    <row r="1474" spans="1:23">
      <c r="A1474" s="14"/>
      <c r="B1474" s="14"/>
      <c r="C1474" s="15"/>
      <c r="D1474" s="14"/>
      <c r="E1474" s="14"/>
      <c r="F1474" s="14"/>
      <c r="G1474" s="14"/>
      <c r="H1474" s="14"/>
      <c r="I1474" s="14"/>
      <c r="J1474" s="14"/>
      <c r="K1474" s="14"/>
      <c r="L1474" s="14"/>
      <c r="M1474" s="14"/>
      <c r="N1474" s="14"/>
      <c r="O1474" s="14"/>
      <c r="P1474" s="14"/>
      <c r="Q1474" s="14"/>
      <c r="R1474" s="14"/>
      <c r="S1474" s="14"/>
      <c r="T1474" s="14"/>
    </row>
    <row r="1475" spans="1:23" ht="16.5">
      <c r="A1475" s="14"/>
      <c r="B1475" s="79" t="s">
        <v>182</v>
      </c>
      <c r="C1475" s="15"/>
      <c r="D1475" s="14"/>
      <c r="E1475" s="14"/>
      <c r="F1475" s="14"/>
      <c r="G1475" s="14"/>
      <c r="H1475" s="14"/>
      <c r="I1475" s="14"/>
      <c r="J1475" s="14"/>
      <c r="K1475" s="14"/>
      <c r="L1475" s="14"/>
      <c r="M1475" s="14"/>
      <c r="N1475" s="14"/>
      <c r="O1475" s="14"/>
      <c r="P1475" s="14"/>
      <c r="Q1475" s="14"/>
      <c r="R1475" s="14"/>
      <c r="S1475" s="14"/>
      <c r="T1475" s="14"/>
    </row>
    <row r="1477" spans="1:23" ht="18.75">
      <c r="A1477" s="102" t="s">
        <v>991</v>
      </c>
      <c r="B1477" s="102"/>
      <c r="C1477" s="102"/>
      <c r="D1477" s="102"/>
      <c r="E1477" s="102"/>
      <c r="F1477" s="102"/>
      <c r="G1477" s="102"/>
      <c r="H1477" s="102"/>
      <c r="I1477" s="102"/>
      <c r="J1477" s="102"/>
      <c r="K1477" s="102"/>
      <c r="L1477" s="102"/>
      <c r="M1477" s="102"/>
      <c r="N1477" s="102"/>
      <c r="O1477" s="102"/>
      <c r="P1477" s="102"/>
      <c r="Q1477" s="102"/>
      <c r="R1477" s="102"/>
      <c r="S1477" s="102"/>
      <c r="T1477" s="102"/>
      <c r="U1477" s="102"/>
      <c r="V1477" s="102"/>
      <c r="W1477" s="102"/>
    </row>
    <row r="1478" spans="1:23" ht="18.75">
      <c r="A1478" s="102" t="s">
        <v>990</v>
      </c>
      <c r="B1478" s="102"/>
      <c r="C1478" s="102"/>
      <c r="D1478" s="102"/>
      <c r="E1478" s="102"/>
      <c r="F1478" s="102"/>
      <c r="G1478" s="102"/>
      <c r="H1478" s="102"/>
      <c r="I1478" s="102"/>
      <c r="J1478" s="102"/>
      <c r="K1478" s="102"/>
      <c r="L1478" s="102"/>
      <c r="M1478" s="102"/>
      <c r="N1478" s="102"/>
      <c r="O1478" s="102"/>
      <c r="P1478" s="102"/>
      <c r="Q1478" s="102"/>
      <c r="R1478" s="102"/>
      <c r="S1478" s="102"/>
      <c r="T1478" s="102"/>
      <c r="U1478" s="102"/>
      <c r="V1478" s="102"/>
      <c r="W1478" s="102"/>
    </row>
    <row r="1480" spans="1:23">
      <c r="A1480" s="103" t="s">
        <v>169</v>
      </c>
      <c r="B1480" s="103"/>
      <c r="C1480" s="103"/>
      <c r="D1480" s="103"/>
      <c r="E1480" s="103"/>
      <c r="F1480" s="103"/>
      <c r="G1480" s="103"/>
      <c r="H1480" s="103"/>
      <c r="I1480" s="103"/>
      <c r="J1480" s="103"/>
      <c r="K1480" s="103"/>
      <c r="L1480" s="103"/>
      <c r="M1480" s="103"/>
      <c r="N1480" s="103"/>
      <c r="O1480" s="103"/>
      <c r="P1480" s="103"/>
      <c r="Q1480" s="103"/>
      <c r="R1480" s="103"/>
      <c r="S1480" s="103"/>
      <c r="T1480" s="103"/>
      <c r="U1480" s="103"/>
      <c r="V1480" s="103"/>
      <c r="W1480" s="103"/>
    </row>
    <row r="1481" spans="1:23">
      <c r="A1481" s="43"/>
      <c r="B1481" s="43"/>
      <c r="C1481" s="43"/>
      <c r="D1481" s="43"/>
      <c r="E1481" s="43"/>
      <c r="F1481" s="43"/>
      <c r="G1481" s="43"/>
      <c r="H1481" s="43"/>
      <c r="I1481" s="43"/>
      <c r="J1481" s="43"/>
      <c r="K1481" s="43"/>
      <c r="L1481" s="43"/>
      <c r="M1481" s="43"/>
      <c r="N1481" s="43"/>
      <c r="O1481" s="43"/>
      <c r="P1481" s="43"/>
      <c r="Q1481" s="43"/>
      <c r="R1481" s="43"/>
      <c r="S1481" s="43"/>
      <c r="T1481" s="43"/>
      <c r="U1481" s="43"/>
      <c r="V1481" s="43"/>
      <c r="W1481" s="43"/>
    </row>
    <row r="1482" spans="1:23" ht="18.75">
      <c r="A1482" s="104" t="s">
        <v>1005</v>
      </c>
      <c r="B1482" s="104"/>
      <c r="C1482" s="104"/>
      <c r="D1482" s="104"/>
      <c r="E1482" s="104"/>
      <c r="F1482" s="104"/>
      <c r="G1482" s="104"/>
      <c r="H1482" s="104"/>
      <c r="I1482" s="104"/>
      <c r="J1482" s="104"/>
      <c r="K1482" s="104"/>
      <c r="L1482" s="104"/>
      <c r="M1482" s="104"/>
      <c r="N1482" s="104"/>
      <c r="O1482" s="104"/>
      <c r="P1482" s="104"/>
      <c r="Q1482" s="104"/>
      <c r="R1482" s="104"/>
      <c r="S1482" s="104"/>
      <c r="T1482" s="104"/>
      <c r="U1482" s="104"/>
      <c r="V1482" s="104"/>
      <c r="W1482" s="104"/>
    </row>
    <row r="1483" spans="1:23" ht="18.75">
      <c r="A1483" s="104" t="s">
        <v>989</v>
      </c>
      <c r="B1483" s="104"/>
      <c r="C1483" s="104"/>
      <c r="D1483" s="104"/>
      <c r="E1483" s="104"/>
      <c r="F1483" s="104"/>
      <c r="G1483" s="104"/>
      <c r="H1483" s="104"/>
      <c r="I1483" s="104"/>
      <c r="J1483" s="104"/>
      <c r="K1483" s="104"/>
      <c r="L1483" s="104"/>
      <c r="M1483" s="104"/>
      <c r="N1483" s="104"/>
      <c r="O1483" s="104"/>
      <c r="P1483" s="104"/>
      <c r="Q1483" s="104"/>
      <c r="R1483" s="104"/>
      <c r="S1483" s="104"/>
      <c r="T1483" s="104"/>
      <c r="U1483" s="104"/>
      <c r="V1483" s="104"/>
      <c r="W1483" s="104"/>
    </row>
    <row r="1484" spans="1:23" ht="18.75">
      <c r="A1484" s="105" t="s">
        <v>1058</v>
      </c>
      <c r="B1484" s="105"/>
      <c r="C1484" s="105"/>
      <c r="D1484" s="105"/>
      <c r="E1484" s="105"/>
      <c r="F1484" s="105"/>
      <c r="G1484" s="105"/>
      <c r="H1484" s="105"/>
      <c r="I1484" s="105"/>
      <c r="J1484" s="105"/>
      <c r="K1484" s="105"/>
      <c r="L1484" s="105"/>
      <c r="M1484" s="105"/>
      <c r="N1484" s="105"/>
      <c r="O1484" s="105"/>
      <c r="P1484" s="105"/>
      <c r="Q1484" s="105"/>
      <c r="R1484" s="105"/>
      <c r="S1484" s="105"/>
      <c r="T1484" s="105"/>
      <c r="U1484" s="105"/>
      <c r="V1484" s="105"/>
      <c r="W1484" s="105"/>
    </row>
    <row r="1485" spans="1:23" ht="18.75">
      <c r="A1485" s="50"/>
      <c r="B1485" s="50"/>
      <c r="C1485" s="50"/>
      <c r="D1485" s="50"/>
      <c r="E1485" s="50"/>
      <c r="F1485" s="50"/>
      <c r="G1485" s="50"/>
      <c r="H1485" s="50"/>
      <c r="I1485" s="50"/>
      <c r="J1485" s="50"/>
      <c r="K1485" s="50"/>
      <c r="L1485" s="50"/>
      <c r="M1485" s="50"/>
      <c r="N1485" s="50"/>
      <c r="O1485" s="50"/>
      <c r="P1485" s="50"/>
      <c r="Q1485" s="50"/>
      <c r="R1485" s="50"/>
      <c r="S1485" s="50"/>
      <c r="T1485" s="50"/>
      <c r="U1485" s="50"/>
      <c r="V1485" s="50"/>
    </row>
    <row r="1486" spans="1:23">
      <c r="A1486" s="10"/>
      <c r="B1486" s="10"/>
      <c r="C1486" s="10"/>
      <c r="D1486" s="10"/>
      <c r="E1486" s="10"/>
      <c r="F1486" s="10"/>
      <c r="G1486" s="10"/>
      <c r="H1486" s="10"/>
      <c r="I1486" s="10"/>
      <c r="J1486" s="10"/>
      <c r="K1486" s="10"/>
      <c r="L1486" s="10"/>
      <c r="M1486" s="10"/>
      <c r="N1486" s="10"/>
      <c r="O1486" s="10"/>
      <c r="P1486" s="10"/>
      <c r="Q1486" s="10"/>
      <c r="R1486" s="10"/>
      <c r="S1486" s="10"/>
      <c r="T1486" s="10"/>
    </row>
    <row r="1487" spans="1:23" ht="18.75">
      <c r="A1487" s="106" t="s">
        <v>992</v>
      </c>
      <c r="B1487" s="106"/>
      <c r="C1487" s="47"/>
      <c r="D1487" s="47"/>
      <c r="E1487" s="47"/>
      <c r="F1487" s="47"/>
      <c r="G1487" s="47"/>
      <c r="H1487" s="47"/>
      <c r="I1487" s="47"/>
      <c r="J1487" s="47"/>
      <c r="K1487" s="47"/>
      <c r="L1487" s="47"/>
      <c r="M1487" s="47"/>
      <c r="N1487" s="47"/>
      <c r="O1487" s="47"/>
      <c r="P1487" s="47"/>
      <c r="Q1487" s="47"/>
      <c r="R1487" s="47"/>
      <c r="S1487" s="47"/>
      <c r="T1487" s="47"/>
    </row>
    <row r="1488" spans="1:23" ht="18.75">
      <c r="A1488" s="106" t="s">
        <v>993</v>
      </c>
      <c r="B1488" s="106"/>
      <c r="C1488" s="42"/>
      <c r="D1488" s="42"/>
      <c r="E1488" s="42"/>
      <c r="F1488" s="42"/>
      <c r="G1488" s="42"/>
      <c r="H1488" s="42"/>
      <c r="I1488" s="42"/>
      <c r="J1488" s="42"/>
      <c r="K1488" s="42"/>
      <c r="L1488" s="42"/>
      <c r="M1488" s="42"/>
      <c r="N1488" s="42"/>
      <c r="O1488" s="42"/>
      <c r="P1488" s="42"/>
      <c r="Q1488" s="42"/>
      <c r="R1488" s="42"/>
      <c r="S1488" s="42"/>
      <c r="T1488" s="42"/>
    </row>
    <row r="1489" spans="1:24" ht="18.75">
      <c r="A1489" s="106"/>
      <c r="B1489" s="106"/>
      <c r="D1489" s="47"/>
      <c r="E1489" s="47"/>
      <c r="F1489" s="47"/>
      <c r="G1489" s="47"/>
      <c r="H1489" s="47"/>
      <c r="I1489" s="47"/>
      <c r="J1489" s="47"/>
      <c r="K1489" s="47"/>
      <c r="L1489" s="47"/>
      <c r="M1489" s="47"/>
      <c r="N1489" s="47"/>
      <c r="O1489" s="47"/>
      <c r="P1489" s="47"/>
      <c r="Q1489" s="47"/>
      <c r="R1489" s="47"/>
      <c r="S1489" s="47"/>
      <c r="T1489" s="47"/>
    </row>
    <row r="1490" spans="1:24" ht="18.75">
      <c r="A1490" s="107" t="s">
        <v>222</v>
      </c>
      <c r="B1490" s="107"/>
      <c r="C1490" s="107"/>
      <c r="D1490" s="107"/>
      <c r="E1490" s="107"/>
      <c r="F1490" s="107"/>
      <c r="G1490" s="107"/>
      <c r="H1490" s="107"/>
      <c r="I1490" s="107"/>
      <c r="J1490" s="107"/>
      <c r="K1490" s="107"/>
      <c r="L1490" s="107"/>
      <c r="M1490" s="107"/>
      <c r="N1490" s="107"/>
      <c r="O1490" s="107"/>
      <c r="P1490" s="129" t="s">
        <v>326</v>
      </c>
      <c r="Q1490" s="129"/>
      <c r="R1490" s="129"/>
      <c r="S1490" s="129"/>
      <c r="T1490" s="129"/>
      <c r="U1490" s="129"/>
      <c r="V1490" s="129"/>
    </row>
    <row r="1491" spans="1:24">
      <c r="A1491" s="28"/>
      <c r="B1491" s="28"/>
      <c r="C1491" s="28"/>
      <c r="D1491" s="28"/>
      <c r="E1491" s="28"/>
      <c r="F1491" s="28"/>
      <c r="G1491" s="28"/>
      <c r="H1491" s="28"/>
      <c r="I1491" s="28"/>
      <c r="J1491" s="28"/>
      <c r="K1491" s="28"/>
      <c r="L1491" s="28"/>
      <c r="M1491" s="28"/>
      <c r="N1491" s="28"/>
      <c r="O1491" s="28"/>
      <c r="P1491" s="28"/>
      <c r="Q1491" s="28"/>
      <c r="R1491" s="28" t="s">
        <v>45</v>
      </c>
      <c r="S1491" s="28"/>
      <c r="T1491" s="28"/>
    </row>
    <row r="1492" spans="1:24" ht="24.75" customHeight="1">
      <c r="A1492" s="117" t="s">
        <v>170</v>
      </c>
      <c r="B1492" s="117"/>
      <c r="C1492" s="117"/>
      <c r="D1492" s="117"/>
      <c r="E1492" s="117"/>
      <c r="F1492" s="117"/>
      <c r="G1492" s="117"/>
      <c r="H1492" s="117"/>
      <c r="I1492" s="117"/>
      <c r="J1492" s="117"/>
      <c r="K1492" s="117"/>
      <c r="L1492" s="117"/>
      <c r="M1492" s="117"/>
      <c r="N1492" s="117"/>
      <c r="O1492" s="117"/>
      <c r="P1492" s="117"/>
      <c r="Q1492" s="117"/>
      <c r="R1492" s="117"/>
      <c r="S1492" s="117"/>
      <c r="T1492" s="126" t="s">
        <v>178</v>
      </c>
      <c r="U1492" s="101" t="s">
        <v>284</v>
      </c>
      <c r="V1492" s="101" t="s">
        <v>288</v>
      </c>
      <c r="W1492" s="101" t="s">
        <v>1006</v>
      </c>
    </row>
    <row r="1493" spans="1:24" ht="66.75" customHeight="1">
      <c r="A1493" s="101" t="s">
        <v>171</v>
      </c>
      <c r="B1493" s="117" t="s">
        <v>172</v>
      </c>
      <c r="C1493" s="101" t="s">
        <v>173</v>
      </c>
      <c r="D1493" s="101" t="s">
        <v>174</v>
      </c>
      <c r="E1493" s="101"/>
      <c r="F1493" s="101" t="s">
        <v>175</v>
      </c>
      <c r="G1493" s="101"/>
      <c r="H1493" s="101" t="s">
        <v>176</v>
      </c>
      <c r="I1493" s="101"/>
      <c r="J1493" s="101" t="s">
        <v>994</v>
      </c>
      <c r="K1493" s="101"/>
      <c r="L1493" s="175" t="s">
        <v>995</v>
      </c>
      <c r="M1493" s="176"/>
      <c r="N1493" s="175" t="s">
        <v>996</v>
      </c>
      <c r="O1493" s="176"/>
      <c r="P1493" s="101" t="s">
        <v>7</v>
      </c>
      <c r="Q1493" s="101"/>
      <c r="R1493" s="101" t="s">
        <v>177</v>
      </c>
      <c r="S1493" s="101"/>
      <c r="T1493" s="127"/>
      <c r="U1493" s="101"/>
      <c r="V1493" s="101"/>
      <c r="W1493" s="101"/>
    </row>
    <row r="1494" spans="1:24" ht="16.5">
      <c r="A1494" s="101"/>
      <c r="B1494" s="117"/>
      <c r="C1494" s="101"/>
      <c r="D1494" s="49" t="s">
        <v>179</v>
      </c>
      <c r="E1494" s="51" t="s">
        <v>3</v>
      </c>
      <c r="F1494" s="49" t="s">
        <v>179</v>
      </c>
      <c r="G1494" s="51" t="s">
        <v>3</v>
      </c>
      <c r="H1494" s="49" t="s">
        <v>179</v>
      </c>
      <c r="I1494" s="51" t="s">
        <v>3</v>
      </c>
      <c r="J1494" s="49" t="s">
        <v>179</v>
      </c>
      <c r="K1494" s="51" t="s">
        <v>3</v>
      </c>
      <c r="L1494" s="49" t="s">
        <v>179</v>
      </c>
      <c r="M1494" s="51" t="s">
        <v>3</v>
      </c>
      <c r="N1494" s="49" t="s">
        <v>179</v>
      </c>
      <c r="O1494" s="51" t="s">
        <v>3</v>
      </c>
      <c r="P1494" s="49" t="s">
        <v>179</v>
      </c>
      <c r="Q1494" s="51" t="s">
        <v>3</v>
      </c>
      <c r="R1494" s="49" t="s">
        <v>179</v>
      </c>
      <c r="S1494" s="51" t="s">
        <v>3</v>
      </c>
      <c r="T1494" s="128"/>
      <c r="U1494" s="101"/>
      <c r="V1494" s="101"/>
      <c r="W1494" s="101"/>
    </row>
    <row r="1495" spans="1:24" ht="18.75">
      <c r="A1495" s="27">
        <v>1</v>
      </c>
      <c r="B1495" s="77"/>
      <c r="C1495" s="27"/>
      <c r="D1495" s="27"/>
      <c r="E1495" s="16">
        <f>IF((C1495&lt;=7),VLOOKUP(D1495,'7 лет'!$A$5:$B$78,2),IF((C1495=8),VLOOKUP(D1495,'8 лет'!$A$5:$B$78,2),IF((C1495=9),VLOOKUP(D1495,'9 лет'!$A$5:$B$78,2),IF((C1495=10),VLOOKUP(D1495,'10 лет'!$A$5:$B$78,2),IF((C1495=11),VLOOKUP(D1495,'11 лет'!$A$5:$B$78,2),IF((C1495=12),VLOOKUP(D1495,'12 лет'!$A$5:$B$78,2),IF((C1495=13),VLOOKUP(D1495,'13 лет'!$A$5:$B$78,2),IF((C1495=14),VLOOKUP(D1495,'14 лет'!$A$5:$B$78,2),IF((C1495=15),VLOOKUP(D1495,'15 лет'!$A$5:$B$78,2),IF((C1495=16),VLOOKUP(D1495,'16 лет'!$A$5:$B$78,2),IF((C1495=17),VLOOKUP(D1495,'17 лет'!$A$5:$B$78,2))))))))))))</f>
        <v>0</v>
      </c>
      <c r="F1495" s="27"/>
      <c r="G1495" s="16">
        <f>IF((C1495&lt;=7),VLOOKUP(F1495,'7 лет'!$C$5:$D$79,2),IF((C1495=8),VLOOKUP(F1495,'8 лет'!$C$5:$D$79,2),IF((C1495=9),VLOOKUP(F1495,'9 лет'!$C$5:$D$79,2),IF((C1495=10),VLOOKUP(F1495,'10 лет'!$C$5:$D$79,2),IF((C1495=11),VLOOKUP(F1495,'11 лет'!$C$5:$D$79,2),IF((C1495=12),VLOOKUP(F1495,'12 лет'!$C$5:$D$79,2),IF((C1495=13),VLOOKUP(F1495,'13 лет'!$C$5:$D$79,2),IF((C1495=14),VLOOKUP(F1495,'14 лет'!$C$5:$D$79,2),IF((C1495=15),VLOOKUP(F1495,'15 лет'!$C$5:$D$79,2),IF((C1495=16),VLOOKUP(F1495,'16 лет'!$C$5:$D$79,2),IF((C1495=17),VLOOKUP(F1495,'17 лет'!$C$5:$D$79,2))))))))))))</f>
        <v>0</v>
      </c>
      <c r="H1495" s="27"/>
      <c r="I1495" s="16">
        <f>IF((C1495&lt;=7),VLOOKUP(H1495,'7 лет'!$E$5:$F$79,2),IF((C1495=8),VLOOKUP(H1495,'8 лет'!$E$5:$F$79,2),IF((C1495=9),VLOOKUP(H1495,'9 лет'!$E$5:$F$79,2),IF((C1495=10),VLOOKUP(H1495,'10 лет'!$E$5:$F$79,2),IF((C1495=11),VLOOKUP(H1495,'11 лет'!$E$5:$F$79,2),IF((C1495=12),VLOOKUP(H1495,'12 лет'!$E$5:$F$79,2),IF((C1495=13),VLOOKUP(H1495,'13 лет'!$E$5:$F$79,2),IF((C1495=14),VLOOKUP(H1495,'14 лет'!$E$5:$F$79,2),IF((C1495=15),VLOOKUP(H1495,'15 лет'!$E$5:$F$79,2),IF((C1495=16),VLOOKUP(H1495,'16 лет'!$E$5:$F$79,2),IF((C1495=17),VLOOKUP(H1495,'17 лет'!$E$5:$F$79,2))))))))))))</f>
        <v>0</v>
      </c>
      <c r="J1495" s="27"/>
      <c r="K1495" s="16">
        <f>IF((C1495&lt;=7),VLOOKUP(J1495,'7 лет'!$G$5:$H$79,2),IF((C1495=8),VLOOKUP(J1495,'8 лет'!$G$5:$H$79,2),IF((C1495=9),VLOOKUP(J1495,'9 лет'!$G$5:$H$79,2),IF((C1495=10),VLOOKUP(J1495,'10 лет'!$G$5:$H$79,2),IF((C1495=11),VLOOKUP(J1495,'11 лет'!$G$5:$H$79,2),IF((C1495=12),VLOOKUP(J1495,'12 лет'!$G$5:$H$79,2),IF((C1495=13),VLOOKUP(J1495,'13 лет'!$G$5:$H$79,2),IF((C1495=14),VLOOKUP(J1495,'14 лет'!$G$5:$H$79,2),IF(C1495&gt;=15,"0")))))))))</f>
        <v>0</v>
      </c>
      <c r="L1495" s="27"/>
      <c r="M1495" s="16" t="str">
        <f>IF((C1495=12),VLOOKUP(L1495,'12 лет'!$I$5:$J$81,2),IF((C1495=13),VLOOKUP(L1495,'13 лет'!$I$5:$J$81,2),IF((C1495=14),VLOOKUP(L1495,'14 лет'!$I$5:$J$80,2),IF((C1495=15),VLOOKUP(L1495,'15 лет'!$G$5:$H$82,2),IF((C1495=16),VLOOKUP(L1495,'16 лет'!$G$5:$H$81,2),IF((C1495=17),VLOOKUP(L1495,'17 лет'!$G$5:$H$81,2),IF(C1495&lt;12,"0")))))))</f>
        <v>0</v>
      </c>
      <c r="N1495" s="27"/>
      <c r="O1495" s="16" t="str">
        <f>IF((C1495=15),VLOOKUP(N1495,'15 лет'!$I$5:$J$100,2),IF((C1495=16),VLOOKUP(N1495,'16 лет'!$I$5:$J$94,2),IF((C1495=17),VLOOKUP(N1495,'17 лет'!$I$5:$J$97,2),IF(C1495&lt;15,"0"))))</f>
        <v>0</v>
      </c>
      <c r="P1495" s="11"/>
      <c r="Q1495" s="16">
        <f>IF((C1495&lt;=7),VLOOKUP(P1495,'7 лет'!$I$5:$J$79,2),IF((C1495=8),VLOOKUP(P1495,'8 лет'!$I$5:$J$79,2),IF((C1495=9),VLOOKUP(P1495,'9 лет'!$I$5:$J$79,2),IF((C1495=10),VLOOKUP(P1495,'10 лет'!$I$5:$J$79,2),IF((C1495=11),VLOOKUP(P1495,'11 лет'!$I$5:$J$79,2),IF((C1495=12),VLOOKUP(P1495,'12 лет'!$K$5:$L$79,2),IF((C1495=13),VLOOKUP(P1495,'13 лет'!$K$5:$L$79,2),IF((C1495=14),VLOOKUP(P1495,'14 лет'!$K$5:$L$79,2),IF((C1495=15),VLOOKUP(P1495,'15 лет'!$K$5:$L$79,2),IF((C1495=16),VLOOKUP(P1495,'16 лет'!$K$5:$L$79,2),IF((C1495=17),VLOOKUP(P1495,'17 лет'!$K$5:$L$79,2),)))))))))))</f>
        <v>50</v>
      </c>
      <c r="R1495" s="27"/>
      <c r="S1495" s="16">
        <f>IF((C1495&lt;=7),VLOOKUP(R1495,'7 лет'!$K$5:$L$79,2),IF((C1495=8),VLOOKUP(R1495,'8 лет'!$K$5:$L$79,2),IF((C1495=9),VLOOKUP(R1495,'9 лет'!$K$5:$L$79,2),IF((C1495=10),VLOOKUP(R1495,'10 лет'!$K$5:$L$79,2),IF((C1495=11),VLOOKUP(R1495,'11 лет'!$K$5:$L$79,2),IF((C1495=12),VLOOKUP(R1495,'12 лет'!$M$5:$N$79,2),IF((C1495=13),VLOOKUP(R1495,'13 лет'!$M$5:$N$79,2),IF((C1495=14),VLOOKUP(R1495,'14 лет'!$M$5:$N$79,2),IF((C1495=15),VLOOKUP(R1495,'15 лет'!$M$5:$N$79,2),IF((C1495=16),VLOOKUP(R1495,'16 лет'!$M$5:$N$79,2),IF((C1495=17),VLOOKUP(R1495,'17 лет'!$M$5:$N$79,2))))))))))))</f>
        <v>0</v>
      </c>
      <c r="T1495" s="32">
        <f>SUM(E1495+G1495+I1495+K1495+M1495+O1495+Q1495+S1495)</f>
        <v>50</v>
      </c>
      <c r="U1495" s="4">
        <f>'Личное первенство юноши'!U136</f>
        <v>28</v>
      </c>
      <c r="V1495" s="108">
        <f ca="1">'Командный зачет'!G51</f>
        <v>10</v>
      </c>
      <c r="W1495" s="98">
        <f ca="1">SUM(V1495*2)</f>
        <v>20</v>
      </c>
      <c r="X1495" t="str">
        <f>P1490</f>
        <v>Субъект РФ 42</v>
      </c>
    </row>
    <row r="1496" spans="1:24" ht="18.75">
      <c r="A1496" s="27">
        <v>2</v>
      </c>
      <c r="B1496" s="77"/>
      <c r="C1496" s="27"/>
      <c r="D1496" s="27"/>
      <c r="E1496" s="16">
        <f>IF((C1496&lt;=7),VLOOKUP(D1496,'7 лет'!$A$5:$B$78,2),IF((C1496=8),VLOOKUP(D1496,'8 лет'!$A$5:$B$78,2),IF((C1496=9),VLOOKUP(D1496,'9 лет'!$A$5:$B$78,2),IF((C1496=10),VLOOKUP(D1496,'10 лет'!$A$5:$B$78,2),IF((C1496=11),VLOOKUP(D1496,'11 лет'!$A$5:$B$78,2),IF((C1496=12),VLOOKUP(D1496,'12 лет'!$A$5:$B$78,2),IF((C1496=13),VLOOKUP(D1496,'13 лет'!$A$5:$B$78,2),IF((C1496=14),VLOOKUP(D1496,'14 лет'!$A$5:$B$78,2),IF((C1496=15),VLOOKUP(D1496,'15 лет'!$A$5:$B$78,2),IF((C1496=16),VLOOKUP(D1496,'16 лет'!$A$5:$B$78,2),IF((C1496=17),VLOOKUP(D1496,'17 лет'!$A$5:$B$78,2))))))))))))</f>
        <v>0</v>
      </c>
      <c r="F1496" s="27"/>
      <c r="G1496" s="16">
        <f>IF((C1496&lt;=7),VLOOKUP(F1496,'7 лет'!$C$5:$D$79,2),IF((C1496=8),VLOOKUP(F1496,'8 лет'!$C$5:$D$79,2),IF((C1496=9),VLOOKUP(F1496,'9 лет'!$C$5:$D$79,2),IF((C1496=10),VLOOKUP(F1496,'10 лет'!$C$5:$D$79,2),IF((C1496=11),VLOOKUP(F1496,'11 лет'!$C$5:$D$79,2),IF((C1496=12),VLOOKUP(F1496,'12 лет'!$C$5:$D$79,2),IF((C1496=13),VLOOKUP(F1496,'13 лет'!$C$5:$D$79,2),IF((C1496=14),VLOOKUP(F1496,'14 лет'!$C$5:$D$79,2),IF((C1496=15),VLOOKUP(F1496,'15 лет'!$C$5:$D$79,2),IF((C1496=16),VLOOKUP(F1496,'16 лет'!$C$5:$D$79,2),IF((C1496=17),VLOOKUP(F1496,'17 лет'!$C$5:$D$79,2))))))))))))</f>
        <v>0</v>
      </c>
      <c r="H1496" s="27"/>
      <c r="I1496" s="16">
        <f>IF((C1496&lt;=7),VLOOKUP(H1496,'7 лет'!$E$5:$F$79,2),IF((C1496=8),VLOOKUP(H1496,'8 лет'!$E$5:$F$79,2),IF((C1496=9),VLOOKUP(H1496,'9 лет'!$E$5:$F$79,2),IF((C1496=10),VLOOKUP(H1496,'10 лет'!$E$5:$F$79,2),IF((C1496=11),VLOOKUP(H1496,'11 лет'!$E$5:$F$79,2),IF((C1496=12),VLOOKUP(H1496,'12 лет'!$E$5:$F$79,2),IF((C1496=13),VLOOKUP(H1496,'13 лет'!$E$5:$F$79,2),IF((C1496=14),VLOOKUP(H1496,'14 лет'!$E$5:$F$79,2),IF((C1496=15),VLOOKUP(H1496,'15 лет'!$E$5:$F$79,2),IF((C1496=16),VLOOKUP(H1496,'16 лет'!$E$5:$F$79,2),IF((C1496=17),VLOOKUP(H1496,'17 лет'!$E$5:$F$79,2))))))))))))</f>
        <v>0</v>
      </c>
      <c r="J1496" s="27"/>
      <c r="K1496" s="16">
        <f>IF((C1496&lt;=7),VLOOKUP(J1496,'7 лет'!$G$5:$H$79,2),IF((C1496=8),VLOOKUP(J1496,'8 лет'!$G$5:$H$79,2),IF((C1496=9),VLOOKUP(J1496,'9 лет'!$G$5:$H$79,2),IF((C1496=10),VLOOKUP(J1496,'10 лет'!$G$5:$H$79,2),IF((C1496=11),VLOOKUP(J1496,'11 лет'!$G$5:$H$79,2),IF((C1496=12),VLOOKUP(J1496,'12 лет'!$G$5:$H$79,2),IF((C1496=13),VLOOKUP(J1496,'13 лет'!$G$5:$H$79,2),IF((C1496=14),VLOOKUP(J1496,'14 лет'!$G$5:$H$79,2),IF(C1496&gt;=15,"0")))))))))</f>
        <v>0</v>
      </c>
      <c r="L1496" s="27"/>
      <c r="M1496" s="16" t="str">
        <f>IF((C1496=12),VLOOKUP(L1496,'12 лет'!$I$5:$J$81,2),IF((C1496=13),VLOOKUP(L1496,'13 лет'!$I$5:$J$81,2),IF((C1496=14),VLOOKUP(L1496,'14 лет'!$I$5:$J$80,2),IF((C1496=15),VLOOKUP(L1496,'15 лет'!$G$5:$H$82,2),IF((C1496=16),VLOOKUP(L1496,'16 лет'!$G$5:$H$81,2),IF((C1496=17),VLOOKUP(L1496,'17 лет'!$G$5:$H$81,2),IF(C1496&lt;12,"0")))))))</f>
        <v>0</v>
      </c>
      <c r="N1496" s="27"/>
      <c r="O1496" s="16" t="str">
        <f>IF((C1496=15),VLOOKUP(N1496,'15 лет'!$I$5:$J$100,2),IF((C1496=16),VLOOKUP(N1496,'16 лет'!$I$5:$J$94,2),IF((C1496=17),VLOOKUP(N1496,'17 лет'!$I$5:$J$97,2),IF(C1496&lt;15,"0"))))</f>
        <v>0</v>
      </c>
      <c r="P1496" s="11"/>
      <c r="Q1496" s="16">
        <f>IF((C1496&lt;=7),VLOOKUP(P1496,'7 лет'!$I$5:$J$79,2),IF((C1496=8),VLOOKUP(P1496,'8 лет'!$I$5:$J$79,2),IF((C1496=9),VLOOKUP(P1496,'9 лет'!$I$5:$J$79,2),IF((C1496=10),VLOOKUP(P1496,'10 лет'!$I$5:$J$79,2),IF((C1496=11),VLOOKUP(P1496,'11 лет'!$I$5:$J$79,2),IF((C1496=12),VLOOKUP(P1496,'12 лет'!$K$5:$L$79,2),IF((C1496=13),VLOOKUP(P1496,'13 лет'!$K$5:$L$79,2),IF((C1496=14),VLOOKUP(P1496,'14 лет'!$K$5:$L$79,2),IF((C1496=15),VLOOKUP(P1496,'15 лет'!$K$5:$L$79,2),IF((C1496=16),VLOOKUP(P1496,'16 лет'!$K$5:$L$79,2),IF((C1496=17),VLOOKUP(P1496,'17 лет'!$K$5:$L$79,2),)))))))))))</f>
        <v>50</v>
      </c>
      <c r="R1496" s="27"/>
      <c r="S1496" s="16">
        <f>IF((C1496&lt;=7),VLOOKUP(R1496,'7 лет'!$K$5:$L$79,2),IF((C1496=8),VLOOKUP(R1496,'8 лет'!$K$5:$L$79,2),IF((C1496=9),VLOOKUP(R1496,'9 лет'!$K$5:$L$79,2),IF((C1496=10),VLOOKUP(R1496,'10 лет'!$K$5:$L$79,2),IF((C1496=11),VLOOKUP(R1496,'11 лет'!$K$5:$L$79,2),IF((C1496=12),VLOOKUP(R1496,'12 лет'!$M$5:$N$79,2),IF((C1496=13),VLOOKUP(R1496,'13 лет'!$M$5:$N$79,2),IF((C1496=14),VLOOKUP(R1496,'14 лет'!$M$5:$N$79,2),IF((C1496=15),VLOOKUP(R1496,'15 лет'!$M$5:$N$79,2),IF((C1496=16),VLOOKUP(R1496,'16 лет'!$M$5:$N$79,2),IF((C1496=17),VLOOKUP(R1496,'17 лет'!$M$5:$N$79,2))))))))))))</f>
        <v>0</v>
      </c>
      <c r="T1496" s="32">
        <f>SUM(E1496+G1496+I1496+K1496+M1496+O1496+Q1496+S1496)</f>
        <v>50</v>
      </c>
      <c r="U1496" s="4">
        <f>'Личное первенство юноши'!U137</f>
        <v>28</v>
      </c>
      <c r="V1496" s="109"/>
      <c r="W1496" s="99"/>
      <c r="X1496" t="str">
        <f>P1490</f>
        <v>Субъект РФ 42</v>
      </c>
    </row>
    <row r="1497" spans="1:24" ht="18.75">
      <c r="A1497" s="27">
        <v>3</v>
      </c>
      <c r="B1497" s="77"/>
      <c r="C1497" s="27"/>
      <c r="D1497" s="27"/>
      <c r="E1497" s="16">
        <f>IF((C1497&lt;=7),VLOOKUP(D1497,'7 лет'!$A$5:$B$78,2),IF((C1497=8),VLOOKUP(D1497,'8 лет'!$A$5:$B$78,2),IF((C1497=9),VLOOKUP(D1497,'9 лет'!$A$5:$B$78,2),IF((C1497=10),VLOOKUP(D1497,'10 лет'!$A$5:$B$78,2),IF((C1497=11),VLOOKUP(D1497,'11 лет'!$A$5:$B$78,2),IF((C1497=12),VLOOKUP(D1497,'12 лет'!$A$5:$B$78,2),IF((C1497=13),VLOOKUP(D1497,'13 лет'!$A$5:$B$78,2),IF((C1497=14),VLOOKUP(D1497,'14 лет'!$A$5:$B$78,2),IF((C1497=15),VLOOKUP(D1497,'15 лет'!$A$5:$B$78,2),IF((C1497=16),VLOOKUP(D1497,'16 лет'!$A$5:$B$78,2),IF((C1497=17),VLOOKUP(D1497,'17 лет'!$A$5:$B$78,2))))))))))))</f>
        <v>0</v>
      </c>
      <c r="F1497" s="27"/>
      <c r="G1497" s="16">
        <f>IF((C1497&lt;=7),VLOOKUP(F1497,'7 лет'!$C$5:$D$79,2),IF((C1497=8),VLOOKUP(F1497,'8 лет'!$C$5:$D$79,2),IF((C1497=9),VLOOKUP(F1497,'9 лет'!$C$5:$D$79,2),IF((C1497=10),VLOOKUP(F1497,'10 лет'!$C$5:$D$79,2),IF((C1497=11),VLOOKUP(F1497,'11 лет'!$C$5:$D$79,2),IF((C1497=12),VLOOKUP(F1497,'12 лет'!$C$5:$D$79,2),IF((C1497=13),VLOOKUP(F1497,'13 лет'!$C$5:$D$79,2),IF((C1497=14),VLOOKUP(F1497,'14 лет'!$C$5:$D$79,2),IF((C1497=15),VLOOKUP(F1497,'15 лет'!$C$5:$D$79,2),IF((C1497=16),VLOOKUP(F1497,'16 лет'!$C$5:$D$79,2),IF((C1497=17),VLOOKUP(F1497,'17 лет'!$C$5:$D$79,2))))))))))))</f>
        <v>0</v>
      </c>
      <c r="H1497" s="27"/>
      <c r="I1497" s="16">
        <f>IF((C1497&lt;=7),VLOOKUP(H1497,'7 лет'!$E$5:$F$79,2),IF((C1497=8),VLOOKUP(H1497,'8 лет'!$E$5:$F$79,2),IF((C1497=9),VLOOKUP(H1497,'9 лет'!$E$5:$F$79,2),IF((C1497=10),VLOOKUP(H1497,'10 лет'!$E$5:$F$79,2),IF((C1497=11),VLOOKUP(H1497,'11 лет'!$E$5:$F$79,2),IF((C1497=12),VLOOKUP(H1497,'12 лет'!$E$5:$F$79,2),IF((C1497=13),VLOOKUP(H1497,'13 лет'!$E$5:$F$79,2),IF((C1497=14),VLOOKUP(H1497,'14 лет'!$E$5:$F$79,2),IF((C1497=15),VLOOKUP(H1497,'15 лет'!$E$5:$F$79,2),IF((C1497=16),VLOOKUP(H1497,'16 лет'!$E$5:$F$79,2),IF((C1497=17),VLOOKUP(H1497,'17 лет'!$E$5:$F$79,2))))))))))))</f>
        <v>0</v>
      </c>
      <c r="J1497" s="27"/>
      <c r="K1497" s="16">
        <f>IF((C1497&lt;=7),VLOOKUP(J1497,'7 лет'!$G$5:$H$79,2),IF((C1497=8),VLOOKUP(J1497,'8 лет'!$G$5:$H$79,2),IF((C1497=9),VLOOKUP(J1497,'9 лет'!$G$5:$H$79,2),IF((C1497=10),VLOOKUP(J1497,'10 лет'!$G$5:$H$79,2),IF((C1497=11),VLOOKUP(J1497,'11 лет'!$G$5:$H$79,2),IF((C1497=12),VLOOKUP(J1497,'12 лет'!$G$5:$H$79,2),IF((C1497=13),VLOOKUP(J1497,'13 лет'!$G$5:$H$79,2),IF((C1497=14),VLOOKUP(J1497,'14 лет'!$G$5:$H$79,2),IF(C1497&gt;=15,"0")))))))))</f>
        <v>0</v>
      </c>
      <c r="L1497" s="27"/>
      <c r="M1497" s="16" t="str">
        <f>IF((C1497=12),VLOOKUP(L1497,'12 лет'!$I$5:$J$81,2),IF((C1497=13),VLOOKUP(L1497,'13 лет'!$I$5:$J$81,2),IF((C1497=14),VLOOKUP(L1497,'14 лет'!$I$5:$J$80,2),IF((C1497=15),VLOOKUP(L1497,'15 лет'!$G$5:$H$82,2),IF((C1497=16),VLOOKUP(L1497,'16 лет'!$G$5:$H$81,2),IF((C1497=17),VLOOKUP(L1497,'17 лет'!$G$5:$H$81,2),IF(C1497&lt;12,"0")))))))</f>
        <v>0</v>
      </c>
      <c r="N1497" s="27"/>
      <c r="O1497" s="16" t="str">
        <f>IF((C1497=15),VLOOKUP(N1497,'15 лет'!$I$5:$J$100,2),IF((C1497=16),VLOOKUP(N1497,'16 лет'!$I$5:$J$94,2),IF((C1497=17),VLOOKUP(N1497,'17 лет'!$I$5:$J$97,2),IF(C1497&lt;15,"0"))))</f>
        <v>0</v>
      </c>
      <c r="P1497" s="11"/>
      <c r="Q1497" s="16">
        <f>IF((C1497&lt;=7),VLOOKUP(P1497,'7 лет'!$I$5:$J$79,2),IF((C1497=8),VLOOKUP(P1497,'8 лет'!$I$5:$J$79,2),IF((C1497=9),VLOOKUP(P1497,'9 лет'!$I$5:$J$79,2),IF((C1497=10),VLOOKUP(P1497,'10 лет'!$I$5:$J$79,2),IF((C1497=11),VLOOKUP(P1497,'11 лет'!$I$5:$J$79,2),IF((C1497=12),VLOOKUP(P1497,'12 лет'!$K$5:$L$79,2),IF((C1497=13),VLOOKUP(P1497,'13 лет'!$K$5:$L$79,2),IF((C1497=14),VLOOKUP(P1497,'14 лет'!$K$5:$L$79,2),IF((C1497=15),VLOOKUP(P1497,'15 лет'!$K$5:$L$79,2),IF((C1497=16),VLOOKUP(P1497,'16 лет'!$K$5:$L$79,2),IF((C1497=17),VLOOKUP(P1497,'17 лет'!$K$5:$L$79,2),)))))))))))</f>
        <v>50</v>
      </c>
      <c r="R1497" s="27"/>
      <c r="S1497" s="16">
        <f>IF((C1497&lt;=7),VLOOKUP(R1497,'7 лет'!$K$5:$L$79,2),IF((C1497=8),VLOOKUP(R1497,'8 лет'!$K$5:$L$79,2),IF((C1497=9),VLOOKUP(R1497,'9 лет'!$K$5:$L$79,2),IF((C1497=10),VLOOKUP(R1497,'10 лет'!$K$5:$L$79,2),IF((C1497=11),VLOOKUP(R1497,'11 лет'!$K$5:$L$79,2),IF((C1497=12),VLOOKUP(R1497,'12 лет'!$M$5:$N$79,2),IF((C1497=13),VLOOKUP(R1497,'13 лет'!$M$5:$N$79,2),IF((C1497=14),VLOOKUP(R1497,'14 лет'!$M$5:$N$79,2),IF((C1497=15),VLOOKUP(R1497,'15 лет'!$M$5:$N$79,2),IF((C1497=16),VLOOKUP(R1497,'16 лет'!$M$5:$N$79,2),IF((C1497=17),VLOOKUP(R1497,'17 лет'!$M$5:$N$79,2))))))))))))</f>
        <v>0</v>
      </c>
      <c r="T1497" s="32">
        <f>SUM(E1497+G1497+I1497+K1497+M1497+O1497+Q1497+S1497)</f>
        <v>50</v>
      </c>
      <c r="U1497" s="4">
        <f>'Личное первенство юноши'!U138</f>
        <v>28</v>
      </c>
      <c r="V1497" s="109"/>
      <c r="W1497" s="99"/>
      <c r="X1497" t="str">
        <f>P1490</f>
        <v>Субъект РФ 42</v>
      </c>
    </row>
    <row r="1498" spans="1:24" ht="18.75">
      <c r="A1498" s="111"/>
      <c r="B1498" s="112"/>
      <c r="C1498" s="112"/>
      <c r="D1498" s="112"/>
      <c r="E1498" s="112"/>
      <c r="F1498" s="112"/>
      <c r="G1498" s="112"/>
      <c r="H1498" s="112"/>
      <c r="I1498" s="112"/>
      <c r="J1498" s="112"/>
      <c r="K1498" s="112"/>
      <c r="L1498" s="112"/>
      <c r="M1498" s="112"/>
      <c r="N1498" s="112"/>
      <c r="O1498" s="112"/>
      <c r="P1498" s="115" t="s">
        <v>285</v>
      </c>
      <c r="Q1498" s="115"/>
      <c r="R1498" s="115"/>
      <c r="S1498" s="116"/>
      <c r="T1498" s="113">
        <f ca="1">SUMPRODUCT(LARGE($T$1495:$T$1497,ROW(INDIRECT("T1:T"&amp;Z17))))</f>
        <v>100</v>
      </c>
      <c r="U1498" s="114"/>
      <c r="V1498" s="109"/>
      <c r="W1498" s="99"/>
    </row>
    <row r="1499" spans="1:24" ht="24.75" customHeight="1">
      <c r="A1499" s="123" t="s">
        <v>180</v>
      </c>
      <c r="B1499" s="124"/>
      <c r="C1499" s="124"/>
      <c r="D1499" s="124"/>
      <c r="E1499" s="124"/>
      <c r="F1499" s="124"/>
      <c r="G1499" s="124"/>
      <c r="H1499" s="124"/>
      <c r="I1499" s="124"/>
      <c r="J1499" s="124"/>
      <c r="K1499" s="124"/>
      <c r="L1499" s="124"/>
      <c r="M1499" s="124"/>
      <c r="N1499" s="124"/>
      <c r="O1499" s="124"/>
      <c r="P1499" s="124"/>
      <c r="Q1499" s="124"/>
      <c r="R1499" s="124"/>
      <c r="S1499" s="124"/>
      <c r="T1499" s="124"/>
      <c r="U1499" s="125"/>
      <c r="V1499" s="109"/>
      <c r="W1499" s="99"/>
    </row>
    <row r="1500" spans="1:24" ht="18.75">
      <c r="A1500" s="27">
        <v>1</v>
      </c>
      <c r="B1500" s="78"/>
      <c r="C1500" s="27"/>
      <c r="D1500" s="27"/>
      <c r="E1500" s="16">
        <f>IF((C1500&lt;=7),VLOOKUP(D1500,'7 лет'!$M$5:$N$78,2),IF((C1500=8),VLOOKUP(D1500,'8 лет'!$M$5:$N$78,2),IF((C1500=9),VLOOKUP(D1500,'9 лет'!$M$5:$N$78,2),IF((C1500=10),VLOOKUP(D1500,'10 лет'!$M$5:$N$78,2),IF((C1500=11),VLOOKUP(D1500,'11 лет'!$M$5:$N$78,2),IF((C1500=12),VLOOKUP(D1500,'12 лет'!$O$5:$P$78,2),IF((C1500=13),VLOOKUP(D1500,'13 лет'!$O$5:$P$78,2),IF((C1500=14),VLOOKUP(D1500,'14 лет'!$O$5:$P$78,2),IF((C1500=15),VLOOKUP(D1500,'15 лет'!$O$5:$P$78,2),IF((C1500=16),VLOOKUP(D1500,'16 лет'!$O$5:$P$78,2),IF((C1500=17),VLOOKUP(D1500,'17 лет'!$O$5:$P$78,2))))))))))))</f>
        <v>0</v>
      </c>
      <c r="F1500" s="27"/>
      <c r="G1500" s="16">
        <f>IF((C1500&lt;=7),VLOOKUP(F1500,'7 лет'!$O$5:$P$79,2),IF((C1500=8),VLOOKUP(F1500,'8 лет'!$O$5:$P$79,2),IF((C1500=9),VLOOKUP(F1500,'9 лет'!$O$5:$P$79,2),IF((C1500=10),VLOOKUP(F1500,'10 лет'!$O$5:$P$79,2),IF((C1500=11),VLOOKUP(F1500,'11 лет'!$O$5:$P$79,2),IF((C1500=12),VLOOKUP(F1500,'12 лет'!$Q$5:$R$79,2),IF((C1500=13),VLOOKUP(F1500,'13 лет'!$Q$5:$R$79,2),IF((C1500=14),VLOOKUP(F1500,'14 лет'!$Q$5:$R$79,2),IF((C1500=15),VLOOKUP(F1500,'15 лет'!$Q$5:$R$79,2),IF((C1500=16),VLOOKUP(F1500,'16 лет'!$Q$5:$R$79,2),IF((C1500=17),VLOOKUP(F1500,'17 лет'!$Q$5:$R$79,2))))))))))))</f>
        <v>0</v>
      </c>
      <c r="H1500" s="27"/>
      <c r="I1500" s="16">
        <f>IF((C1500&lt;=7),VLOOKUP(H1500,'7 лет'!$Q$5:$R$79,2),IF((C1500=8),VLOOKUP(H1500,'8 лет'!$Q$5:$R$79,2),IF((C1500=9),VLOOKUP(H1500,'9 лет'!$Q$5:$R$79,2),IF((C1500=10),VLOOKUP(H1500,'10 лет'!$Q$5:$R$79,2),IF((C1500=11),VLOOKUP(H1500,'11 лет'!$Q$5:$R$79,2),IF((C1500=12),VLOOKUP(H1500,'12 лет'!$S$5:$T$79,2),IF((C1500=13),VLOOKUP(H1500,'13 лет'!$S$5:$T$79,2),IF((C1500=14),VLOOKUP(H1500,'14 лет'!$S$5:$T$79,2),IF((C1500=15),VLOOKUP(H1500,'15 лет'!$S$5:$T$79,2),IF((C1500=16),VLOOKUP(H1500,'16 лет'!$S$5:$T$79,2),IF((C1500=17),VLOOKUP(H1500,'17 лет'!$S$5:$T$79,2))))))))))))</f>
        <v>0</v>
      </c>
      <c r="J1500" s="27"/>
      <c r="K1500" s="16">
        <f>IF((C1500&lt;=7),VLOOKUP(J1500,'7 лет'!$S$5:$T$79,2),IF((C1500=8),VLOOKUP(J1500,'8 лет'!$S$5:$T$79,2),IF((C1500=9),VLOOKUP(J1500,'9 лет'!$S$5:$T$79,2),IF((C1500=10),VLOOKUP(J1500,'10 лет'!$S$5:$T$79,2),IF((C1500=11),VLOOKUP(J1500,'11 лет'!$S$5:$T$79,2),IF((C1500=12),VLOOKUP(J1500,'12 лет'!$U$5:$V$79,2),IF((C1500=13),VLOOKUP(J1500,'13 лет'!$U$5:$V$79,2),IF((C1500=14),VLOOKUP(J1500,'14 лет'!$U$5:$V$79,2),IF(C1500&gt;=15,"0")))))))))</f>
        <v>0</v>
      </c>
      <c r="L1500" s="27"/>
      <c r="M1500" s="16" t="str">
        <f>IF((C1500=12),VLOOKUP(L1500,'12 лет'!$W$5:$X$85,2),IF((C1500=13),VLOOKUP(L1500,'13 лет'!$W$5:$X$84,2),IF((C1500=14),VLOOKUP(L1500,'14 лет'!$W$5:$X$82,2),IF((C1500=15),VLOOKUP(L1500,'15 лет'!$U$5:$V$82,2),IF((C1500=16),VLOOKUP(L1500,'16 лет'!$U$5:$V$78,2),IF((C1500=17),VLOOKUP(L1500,'17 лет'!$U$5:$V$78,2),IF(C1500&lt;12,"0")))))))</f>
        <v>0</v>
      </c>
      <c r="N1500" s="27"/>
      <c r="O1500" s="16" t="str">
        <f>IF((C1500=15),VLOOKUP(N1500,'15 лет'!$W$5:$X$115,2),IF((C1500=16),VLOOKUP(N1500,'16 лет'!$W$5:$X$113,2),IF((C1500=17),VLOOKUP(N1500,'17 лет'!$W$5:$X$113,2),IF(C1500&lt;15,"0"))))</f>
        <v>0</v>
      </c>
      <c r="P1500" s="11"/>
      <c r="Q1500" s="16">
        <f>IF((C1500&lt;=7),VLOOKUP(P1500,'7 лет'!$U$5:$V$79,2),IF((C1500=8),VLOOKUP(P1500,'8 лет'!$U$5:$V$79,2),IF((C1500=9),VLOOKUP(P1500,'9 лет'!$U$5:$V$79,2),IF((C1500=10),VLOOKUP(P1500,'10 лет'!$U$5:$V$79,2),IF((C1500=11),VLOOKUP(P1500,'11 лет'!$U$5:$V$79,2),IF((C1500=12),VLOOKUP(P1500,'12 лет'!$Y$5:$Z$79,2),IF((C1500=13),VLOOKUP(P1500,'13 лет'!$Y$5:$Z$79,2),IF((C1500=14),VLOOKUP(P1500,'14 лет'!$Y$5:$Z$79,2),IF((C1500=15),VLOOKUP(P1500,'15 лет'!$Y$5:$Z$79,2),IF((C1500=16),VLOOKUP(P1500,'16 лет'!$Y$5:$Z$79,2),IF((C1500=17),VLOOKUP(P1500,'17 лет'!$Y$5:$Z$79,2))))))))))))</f>
        <v>35</v>
      </c>
      <c r="R1500" s="27"/>
      <c r="S1500" s="16">
        <f>IF((C1500&lt;=7),VLOOKUP(R1500,'7 лет'!$W$5:$X$79,2),IF((C1500=8),VLOOKUP(R1500,'8 лет'!$W$5:$X$79,2),IF((C1500=9),VLOOKUP(R1500,'9 лет'!$W$5:$X$79,2),IF((C1500=10),VLOOKUP(R1500,'10 лет'!$W$5:$X$79,2),IF((C1500=11),VLOOKUP(R1500,'11 лет'!$W$5:$X$79,2),IF((C1500=12),VLOOKUP(R1500,'12 лет'!$AA$5:$AB$79,2),IF((C1500=13),VLOOKUP(R1500,'13 лет'!$AA$5:$AB$79,2),IF((C1500=14),VLOOKUP(R1500,'14 лет'!$AA$5:$AB$79,2),IF((C1500=15),VLOOKUP(R1500,'15 лет'!$AA$5:$AB$79,2),IF((C1500=16),VLOOKUP(R1500,'16 лет'!$AA$5:$AB$79,2),IF((C1500=17),VLOOKUP(R1500,'17 лет'!$AA$5:$AB$79,2))))))))))))</f>
        <v>0</v>
      </c>
      <c r="T1500" s="33">
        <f>SUM(E1500+G1500+I1500+K1500+M1500+O1500+Q1500+S1500)</f>
        <v>35</v>
      </c>
      <c r="U1500" s="4">
        <f>'Личное первенство девушки'!U136</f>
        <v>28</v>
      </c>
      <c r="V1500" s="109"/>
      <c r="W1500" s="99"/>
      <c r="X1500" t="str">
        <f>P1490</f>
        <v>Субъект РФ 42</v>
      </c>
    </row>
    <row r="1501" spans="1:24" ht="18.75">
      <c r="A1501" s="27">
        <v>2</v>
      </c>
      <c r="B1501" s="78"/>
      <c r="C1501" s="27"/>
      <c r="D1501" s="27"/>
      <c r="E1501" s="16">
        <f>IF((C1501&lt;=7),VLOOKUP(D1501,'7 лет'!$M$5:$N$78,2),IF((C1501=8),VLOOKUP(D1501,'8 лет'!$M$5:$N$78,2),IF((C1501=9),VLOOKUP(D1501,'9 лет'!$M$5:$N$78,2),IF((C1501=10),VLOOKUP(D1501,'10 лет'!$M$5:$N$78,2),IF((C1501=11),VLOOKUP(D1501,'11 лет'!$M$5:$N$78,2),IF((C1501=12),VLOOKUP(D1501,'12 лет'!$O$5:$P$78,2),IF((C1501=13),VLOOKUP(D1501,'13 лет'!$O$5:$P$78,2),IF((C1501=14),VLOOKUP(D1501,'14 лет'!$O$5:$P$78,2),IF((C1501=15),VLOOKUP(D1501,'15 лет'!$O$5:$P$78,2),IF((C1501=16),VLOOKUP(D1501,'16 лет'!$O$5:$P$78,2),IF((C1501=17),VLOOKUP(D1501,'17 лет'!$O$5:$P$78,2))))))))))))</f>
        <v>0</v>
      </c>
      <c r="F1501" s="27"/>
      <c r="G1501" s="16">
        <f>IF((C1501&lt;=7),VLOOKUP(F1501,'7 лет'!$O$5:$P$79,2),IF((C1501=8),VLOOKUP(F1501,'8 лет'!$O$5:$P$79,2),IF((C1501=9),VLOOKUP(F1501,'9 лет'!$O$5:$P$79,2),IF((C1501=10),VLOOKUP(F1501,'10 лет'!$O$5:$P$79,2),IF((C1501=11),VLOOKUP(F1501,'11 лет'!$O$5:$P$79,2),IF((C1501=12),VLOOKUP(F1501,'12 лет'!$Q$5:$R$79,2),IF((C1501=13),VLOOKUP(F1501,'13 лет'!$Q$5:$R$79,2),IF((C1501=14),VLOOKUP(F1501,'14 лет'!$Q$5:$R$79,2),IF((C1501=15),VLOOKUP(F1501,'15 лет'!$Q$5:$R$79,2),IF((C1501=16),VLOOKUP(F1501,'16 лет'!$Q$5:$R$79,2),IF((C1501=17),VLOOKUP(F1501,'17 лет'!$Q$5:$R$79,2))))))))))))</f>
        <v>0</v>
      </c>
      <c r="H1501" s="27"/>
      <c r="I1501" s="16">
        <f>IF((C1501&lt;=7),VLOOKUP(H1501,'7 лет'!$Q$5:$R$79,2),IF((C1501=8),VLOOKUP(H1501,'8 лет'!$Q$5:$R$79,2),IF((C1501=9),VLOOKUP(H1501,'9 лет'!$Q$5:$R$79,2),IF((C1501=10),VLOOKUP(H1501,'10 лет'!$Q$5:$R$79,2),IF((C1501=11),VLOOKUP(H1501,'11 лет'!$Q$5:$R$79,2),IF((C1501=12),VLOOKUP(H1501,'12 лет'!$S$5:$T$79,2),IF((C1501=13),VLOOKUP(H1501,'13 лет'!$S$5:$T$79,2),IF((C1501=14),VLOOKUP(H1501,'14 лет'!$S$5:$T$79,2),IF((C1501=15),VLOOKUP(H1501,'15 лет'!$S$5:$T$79,2),IF((C1501=16),VLOOKUP(H1501,'16 лет'!$S$5:$T$79,2),IF((C1501=17),VLOOKUP(H1501,'17 лет'!$S$5:$T$79,2))))))))))))</f>
        <v>0</v>
      </c>
      <c r="J1501" s="27"/>
      <c r="K1501" s="16">
        <f>IF((C1501&lt;=7),VLOOKUP(J1501,'7 лет'!$S$5:$T$79,2),IF((C1501=8),VLOOKUP(J1501,'8 лет'!$S$5:$T$79,2),IF((C1501=9),VLOOKUP(J1501,'9 лет'!$S$5:$T$79,2),IF((C1501=10),VLOOKUP(J1501,'10 лет'!$S$5:$T$79,2),IF((C1501=11),VLOOKUP(J1501,'11 лет'!$S$5:$T$79,2),IF((C1501=12),VLOOKUP(J1501,'12 лет'!$U$5:$V$79,2),IF((C1501=13),VLOOKUP(J1501,'13 лет'!$U$5:$V$79,2),IF((C1501=14),VLOOKUP(J1501,'14 лет'!$U$5:$V$79,2),IF(C1501&gt;=15,"0")))))))))</f>
        <v>0</v>
      </c>
      <c r="L1501" s="27"/>
      <c r="M1501" s="16" t="str">
        <f>IF((C1501=12),VLOOKUP(L1501,'12 лет'!$W$5:$X$85,2),IF((C1501=13),VLOOKUP(L1501,'13 лет'!$W$5:$X$84,2),IF((C1501=14),VLOOKUP(L1501,'14 лет'!$W$5:$X$82,2),IF((C1501=15),VLOOKUP(L1501,'15 лет'!$U$5:$V$82,2),IF((C1501=16),VLOOKUP(L1501,'16 лет'!$U$5:$V$78,2),IF((C1501=17),VLOOKUP(L1501,'17 лет'!$U$5:$V$78,2),IF(C1501&lt;12,"0")))))))</f>
        <v>0</v>
      </c>
      <c r="N1501" s="27"/>
      <c r="O1501" s="16" t="str">
        <f>IF((C1501=15),VLOOKUP(N1501,'15 лет'!$W$5:$X$115,2),IF((C1501=16),VLOOKUP(N1501,'16 лет'!$W$5:$X$113,2),IF((C1501=17),VLOOKUP(N1501,'17 лет'!$W$5:$X$113,2),IF(C1501&lt;15,"0"))))</f>
        <v>0</v>
      </c>
      <c r="P1501" s="11"/>
      <c r="Q1501" s="16">
        <f>IF((C1501&lt;=7),VLOOKUP(P1501,'7 лет'!$U$5:$V$79,2),IF((C1501=8),VLOOKUP(P1501,'8 лет'!$U$5:$V$79,2),IF((C1501=9),VLOOKUP(P1501,'9 лет'!$U$5:$V$79,2),IF((C1501=10),VLOOKUP(P1501,'10 лет'!$U$5:$V$79,2),IF((C1501=11),VLOOKUP(P1501,'11 лет'!$U$5:$V$79,2),IF((C1501=12),VLOOKUP(P1501,'12 лет'!$Y$5:$Z$79,2),IF((C1501=13),VLOOKUP(P1501,'13 лет'!$Y$5:$Z$79,2),IF((C1501=14),VLOOKUP(P1501,'14 лет'!$Y$5:$Z$79,2),IF((C1501=15),VLOOKUP(P1501,'15 лет'!$Y$5:$Z$79,2),IF((C1501=16),VLOOKUP(P1501,'16 лет'!$Y$5:$Z$79,2),IF((C1501=17),VLOOKUP(P1501,'17 лет'!$Y$5:$Z$79,2))))))))))))</f>
        <v>35</v>
      </c>
      <c r="R1501" s="27"/>
      <c r="S1501" s="16">
        <f>IF((C1501&lt;=7),VLOOKUP(R1501,'7 лет'!$W$5:$X$79,2),IF((C1501=8),VLOOKUP(R1501,'8 лет'!$W$5:$X$79,2),IF((C1501=9),VLOOKUP(R1501,'9 лет'!$W$5:$X$79,2),IF((C1501=10),VLOOKUP(R1501,'10 лет'!$W$5:$X$79,2),IF((C1501=11),VLOOKUP(R1501,'11 лет'!$W$5:$X$79,2),IF((C1501=12),VLOOKUP(R1501,'12 лет'!$AA$5:$AB$79,2),IF((C1501=13),VLOOKUP(R1501,'13 лет'!$AA$5:$AB$79,2),IF((C1501=14),VLOOKUP(R1501,'14 лет'!$AA$5:$AB$79,2),IF((C1501=15),VLOOKUP(R1501,'15 лет'!$AA$5:$AB$79,2),IF((C1501=16),VLOOKUP(R1501,'16 лет'!$AA$5:$AB$79,2),IF((C1501=17),VLOOKUP(R1501,'17 лет'!$AA$5:$AB$79,2))))))))))))</f>
        <v>0</v>
      </c>
      <c r="T1501" s="33">
        <f>SUM(E1501+G1501+I1501+K1501+M1501+O1501+Q1501+S1501)</f>
        <v>35</v>
      </c>
      <c r="U1501" s="4">
        <f>'Личное первенство девушки'!U137</f>
        <v>28</v>
      </c>
      <c r="V1501" s="109"/>
      <c r="W1501" s="99"/>
      <c r="X1501" t="str">
        <f>P1490</f>
        <v>Субъект РФ 42</v>
      </c>
    </row>
    <row r="1502" spans="1:24" ht="18.75">
      <c r="A1502" s="27">
        <v>3</v>
      </c>
      <c r="B1502" s="78"/>
      <c r="C1502" s="27"/>
      <c r="D1502" s="27"/>
      <c r="E1502" s="16">
        <f>IF((C1502&lt;=7),VLOOKUP(D1502,'7 лет'!$M$5:$N$78,2),IF((C1502=8),VLOOKUP(D1502,'8 лет'!$M$5:$N$78,2),IF((C1502=9),VLOOKUP(D1502,'9 лет'!$M$5:$N$78,2),IF((C1502=10),VLOOKUP(D1502,'10 лет'!$M$5:$N$78,2),IF((C1502=11),VLOOKUP(D1502,'11 лет'!$M$5:$N$78,2),IF((C1502=12),VLOOKUP(D1502,'12 лет'!$O$5:$P$78,2),IF((C1502=13),VLOOKUP(D1502,'13 лет'!$O$5:$P$78,2),IF((C1502=14),VLOOKUP(D1502,'14 лет'!$O$5:$P$78,2),IF((C1502=15),VLOOKUP(D1502,'15 лет'!$O$5:$P$78,2),IF((C1502=16),VLOOKUP(D1502,'16 лет'!$O$5:$P$78,2),IF((C1502=17),VLOOKUP(D1502,'17 лет'!$O$5:$P$78,2))))))))))))</f>
        <v>0</v>
      </c>
      <c r="F1502" s="27"/>
      <c r="G1502" s="16">
        <f>IF((C1502&lt;=7),VLOOKUP(F1502,'7 лет'!$O$5:$P$79,2),IF((C1502=8),VLOOKUP(F1502,'8 лет'!$O$5:$P$79,2),IF((C1502=9),VLOOKUP(F1502,'9 лет'!$O$5:$P$79,2),IF((C1502=10),VLOOKUP(F1502,'10 лет'!$O$5:$P$79,2),IF((C1502=11),VLOOKUP(F1502,'11 лет'!$O$5:$P$79,2),IF((C1502=12),VLOOKUP(F1502,'12 лет'!$Q$5:$R$79,2),IF((C1502=13),VLOOKUP(F1502,'13 лет'!$Q$5:$R$79,2),IF((C1502=14),VLOOKUP(F1502,'14 лет'!$Q$5:$R$79,2),IF((C1502=15),VLOOKUP(F1502,'15 лет'!$Q$5:$R$79,2),IF((C1502=16),VLOOKUP(F1502,'16 лет'!$Q$5:$R$79,2),IF((C1502=17),VLOOKUP(F1502,'17 лет'!$Q$5:$R$79,2))))))))))))</f>
        <v>0</v>
      </c>
      <c r="H1502" s="27"/>
      <c r="I1502" s="16">
        <f>IF((C1502&lt;=7),VLOOKUP(H1502,'7 лет'!$Q$5:$R$79,2),IF((C1502=8),VLOOKUP(H1502,'8 лет'!$Q$5:$R$79,2),IF((C1502=9),VLOOKUP(H1502,'9 лет'!$Q$5:$R$79,2),IF((C1502=10),VLOOKUP(H1502,'10 лет'!$Q$5:$R$79,2),IF((C1502=11),VLOOKUP(H1502,'11 лет'!$Q$5:$R$79,2),IF((C1502=12),VLOOKUP(H1502,'12 лет'!$S$5:$T$79,2),IF((C1502=13),VLOOKUP(H1502,'13 лет'!$S$5:$T$79,2),IF((C1502=14),VLOOKUP(H1502,'14 лет'!$S$5:$T$79,2),IF((C1502=15),VLOOKUP(H1502,'15 лет'!$S$5:$T$79,2),IF((C1502=16),VLOOKUP(H1502,'16 лет'!$S$5:$T$79,2),IF((C1502=17),VLOOKUP(H1502,'17 лет'!$S$5:$T$79,2))))))))))))</f>
        <v>0</v>
      </c>
      <c r="J1502" s="27"/>
      <c r="K1502" s="16">
        <f>IF((C1502&lt;=7),VLOOKUP(J1502,'7 лет'!$S$5:$T$79,2),IF((C1502=8),VLOOKUP(J1502,'8 лет'!$S$5:$T$79,2),IF((C1502=9),VLOOKUP(J1502,'9 лет'!$S$5:$T$79,2),IF((C1502=10),VLOOKUP(J1502,'10 лет'!$S$5:$T$79,2),IF((C1502=11),VLOOKUP(J1502,'11 лет'!$S$5:$T$79,2),IF((C1502=12),VLOOKUP(J1502,'12 лет'!$U$5:$V$79,2),IF((C1502=13),VLOOKUP(J1502,'13 лет'!$U$5:$V$79,2),IF((C1502=14),VLOOKUP(J1502,'14 лет'!$U$5:$V$79,2),IF(C1502&gt;=15,"0")))))))))</f>
        <v>0</v>
      </c>
      <c r="L1502" s="27"/>
      <c r="M1502" s="16" t="str">
        <f>IF((C1502=12),VLOOKUP(L1502,'12 лет'!$W$5:$X$85,2),IF((C1502=13),VLOOKUP(L1502,'13 лет'!$W$5:$X$84,2),IF((C1502=14),VLOOKUP(L1502,'14 лет'!$W$5:$X$82,2),IF((C1502=15),VLOOKUP(L1502,'15 лет'!$U$5:$V$82,2),IF((C1502=16),VLOOKUP(L1502,'16 лет'!$U$5:$V$78,2),IF((C1502=17),VLOOKUP(L1502,'17 лет'!$U$5:$V$78,2),IF(C1502&lt;12,"0")))))))</f>
        <v>0</v>
      </c>
      <c r="N1502" s="27"/>
      <c r="O1502" s="16" t="str">
        <f>IF((C1502=15),VLOOKUP(N1502,'15 лет'!$W$5:$X$115,2),IF((C1502=16),VLOOKUP(N1502,'16 лет'!$W$5:$X$113,2),IF((C1502=17),VLOOKUP(N1502,'17 лет'!$W$5:$X$113,2),IF(C1502&lt;15,"0"))))</f>
        <v>0</v>
      </c>
      <c r="P1502" s="11"/>
      <c r="Q1502" s="16">
        <f>IF((C1502&lt;=7),VLOOKUP(P1502,'7 лет'!$U$5:$V$79,2),IF((C1502=8),VLOOKUP(P1502,'8 лет'!$U$5:$V$79,2),IF((C1502=9),VLOOKUP(P1502,'9 лет'!$U$5:$V$79,2),IF((C1502=10),VLOOKUP(P1502,'10 лет'!$U$5:$V$79,2),IF((C1502=11),VLOOKUP(P1502,'11 лет'!$U$5:$V$79,2),IF((C1502=12),VLOOKUP(P1502,'12 лет'!$Y$5:$Z$79,2),IF((C1502=13),VLOOKUP(P1502,'13 лет'!$Y$5:$Z$79,2),IF((C1502=14),VLOOKUP(P1502,'14 лет'!$Y$5:$Z$79,2),IF((C1502=15),VLOOKUP(P1502,'15 лет'!$Y$5:$Z$79,2),IF((C1502=16),VLOOKUP(P1502,'16 лет'!$Y$5:$Z$79,2),IF((C1502=17),VLOOKUP(P1502,'17 лет'!$Y$5:$Z$79,2))))))))))))</f>
        <v>35</v>
      </c>
      <c r="R1502" s="27"/>
      <c r="S1502" s="16">
        <f>IF((C1502&lt;=7),VLOOKUP(R1502,'7 лет'!$W$5:$X$79,2),IF((C1502=8),VLOOKUP(R1502,'8 лет'!$W$5:$X$79,2),IF((C1502=9),VLOOKUP(R1502,'9 лет'!$W$5:$X$79,2),IF((C1502=10),VLOOKUP(R1502,'10 лет'!$W$5:$X$79,2),IF((C1502=11),VLOOKUP(R1502,'11 лет'!$W$5:$X$79,2),IF((C1502=12),VLOOKUP(R1502,'12 лет'!$AA$5:$AB$79,2),IF((C1502=13),VLOOKUP(R1502,'13 лет'!$AA$5:$AB$79,2),IF((C1502=14),VLOOKUP(R1502,'14 лет'!$AA$5:$AB$79,2),IF((C1502=15),VLOOKUP(R1502,'15 лет'!$AA$5:$AB$79,2),IF((C1502=16),VLOOKUP(R1502,'16 лет'!$AA$5:$AB$79,2),IF((C1502=17),VLOOKUP(R1502,'17 лет'!$AA$5:$AB$79,2))))))))))))</f>
        <v>0</v>
      </c>
      <c r="T1502" s="33">
        <f>SUM(E1502+G1502+I1502+K1502+M1502+O1502+Q1502+S1502)</f>
        <v>35</v>
      </c>
      <c r="U1502" s="4">
        <f>'Личное первенство девушки'!U138</f>
        <v>28</v>
      </c>
      <c r="V1502" s="109"/>
      <c r="W1502" s="99"/>
      <c r="X1502" t="str">
        <f>P1490</f>
        <v>Субъект РФ 42</v>
      </c>
    </row>
    <row r="1503" spans="1:24" ht="18.75">
      <c r="A1503" s="111"/>
      <c r="B1503" s="112"/>
      <c r="C1503" s="112"/>
      <c r="D1503" s="112"/>
      <c r="E1503" s="112"/>
      <c r="F1503" s="112"/>
      <c r="G1503" s="112"/>
      <c r="H1503" s="112"/>
      <c r="I1503" s="112"/>
      <c r="J1503" s="112"/>
      <c r="K1503" s="112"/>
      <c r="L1503" s="112"/>
      <c r="M1503" s="112"/>
      <c r="N1503" s="112"/>
      <c r="O1503" s="112"/>
      <c r="P1503" s="115" t="s">
        <v>286</v>
      </c>
      <c r="Q1503" s="115"/>
      <c r="R1503" s="115"/>
      <c r="S1503" s="116"/>
      <c r="T1503" s="113">
        <f ca="1">SUMPRODUCT(LARGE($T$1500:$T$1502,ROW(INDIRECT("T1:T"&amp;Z17))))</f>
        <v>70</v>
      </c>
      <c r="U1503" s="114"/>
      <c r="V1503" s="109"/>
      <c r="W1503" s="99"/>
    </row>
    <row r="1504" spans="1:24" ht="30" customHeight="1">
      <c r="A1504" s="119"/>
      <c r="B1504" s="120"/>
      <c r="C1504" s="120"/>
      <c r="D1504" s="120"/>
      <c r="E1504" s="120"/>
      <c r="F1504" s="120"/>
      <c r="G1504" s="120"/>
      <c r="H1504" s="120"/>
      <c r="I1504" s="120"/>
      <c r="J1504" s="120"/>
      <c r="K1504" s="120"/>
      <c r="L1504" s="120"/>
      <c r="M1504" s="120"/>
      <c r="N1504" s="120"/>
      <c r="O1504" s="120"/>
      <c r="P1504" s="118" t="s">
        <v>287</v>
      </c>
      <c r="Q1504" s="118"/>
      <c r="R1504" s="118"/>
      <c r="S1504" s="118"/>
      <c r="T1504" s="121">
        <f ca="1">SUM(T1498+T1503)</f>
        <v>170</v>
      </c>
      <c r="U1504" s="122"/>
      <c r="V1504" s="110"/>
      <c r="W1504" s="100"/>
    </row>
    <row r="1505" spans="1:23">
      <c r="A1505" s="14"/>
      <c r="B1505" s="14"/>
      <c r="C1505" s="14"/>
      <c r="D1505" s="14"/>
      <c r="E1505" s="14"/>
      <c r="F1505" s="14"/>
      <c r="G1505" s="14"/>
      <c r="H1505" s="14"/>
      <c r="I1505" s="14"/>
      <c r="J1505" s="14"/>
      <c r="K1505" s="14"/>
      <c r="L1505" s="14"/>
      <c r="M1505" s="14"/>
      <c r="N1505" s="14"/>
      <c r="O1505" s="14"/>
      <c r="P1505" s="14"/>
      <c r="Q1505" s="14"/>
      <c r="R1505" s="14"/>
      <c r="S1505" s="14"/>
      <c r="T1505" s="14"/>
    </row>
    <row r="1506" spans="1:23">
      <c r="A1506" s="15"/>
      <c r="C1506" s="15"/>
      <c r="D1506" s="15"/>
      <c r="E1506" s="15"/>
      <c r="F1506" s="15"/>
      <c r="G1506" s="15"/>
      <c r="H1506" s="15"/>
      <c r="I1506" s="15"/>
      <c r="J1506" s="15"/>
      <c r="K1506" s="14"/>
      <c r="L1506" s="14"/>
      <c r="M1506" s="15"/>
      <c r="N1506" s="15"/>
      <c r="O1506" s="15"/>
      <c r="P1506" s="15"/>
      <c r="Q1506" s="15"/>
      <c r="R1506" s="15"/>
      <c r="S1506" s="15"/>
      <c r="T1506" s="15"/>
    </row>
    <row r="1507" spans="1:23">
      <c r="A1507" s="15"/>
      <c r="C1507" s="15"/>
      <c r="D1507" s="15"/>
      <c r="E1507" s="15"/>
      <c r="F1507" s="15"/>
      <c r="G1507" s="15"/>
      <c r="H1507" s="15"/>
      <c r="I1507" s="15"/>
      <c r="J1507" s="15"/>
      <c r="K1507" s="14"/>
      <c r="L1507" s="14"/>
      <c r="M1507" s="15"/>
      <c r="N1507" s="15"/>
      <c r="O1507" s="15"/>
      <c r="P1507" s="15"/>
      <c r="Q1507" s="15"/>
      <c r="R1507" s="15"/>
      <c r="S1507" s="15"/>
      <c r="T1507" s="15"/>
    </row>
    <row r="1508" spans="1:23" ht="16.5">
      <c r="A1508" s="14"/>
      <c r="B1508" s="79" t="s">
        <v>181</v>
      </c>
      <c r="C1508" s="14"/>
      <c r="D1508" s="14"/>
      <c r="E1508" s="14"/>
      <c r="F1508" s="14"/>
      <c r="G1508" s="14"/>
      <c r="H1508" s="14"/>
      <c r="I1508" s="14"/>
      <c r="J1508" s="14"/>
      <c r="K1508" s="14"/>
      <c r="L1508" s="14"/>
      <c r="M1508" s="14"/>
      <c r="N1508" s="14"/>
      <c r="O1508" s="14"/>
      <c r="P1508" s="14"/>
      <c r="Q1508" s="14"/>
      <c r="R1508" s="14"/>
      <c r="S1508" s="14"/>
      <c r="T1508" s="14"/>
    </row>
    <row r="1509" spans="1:23">
      <c r="A1509" s="14"/>
      <c r="B1509" s="15"/>
      <c r="C1509" s="15"/>
      <c r="D1509" s="14"/>
      <c r="E1509" s="14"/>
      <c r="F1509" s="14"/>
      <c r="G1509" s="14"/>
      <c r="H1509" s="14"/>
      <c r="I1509" s="14"/>
      <c r="J1509" s="14"/>
      <c r="K1509" s="14"/>
      <c r="L1509" s="14"/>
      <c r="M1509" s="14"/>
      <c r="N1509" s="14"/>
      <c r="O1509" s="14"/>
      <c r="P1509" s="14"/>
      <c r="Q1509" s="14"/>
      <c r="R1509" s="14"/>
      <c r="S1509" s="14"/>
      <c r="T1509" s="14"/>
    </row>
    <row r="1510" spans="1:23">
      <c r="A1510" s="14"/>
      <c r="B1510" s="14"/>
      <c r="C1510" s="15"/>
      <c r="D1510" s="14"/>
      <c r="E1510" s="14"/>
      <c r="F1510" s="14"/>
      <c r="G1510" s="14"/>
      <c r="H1510" s="14"/>
      <c r="I1510" s="14"/>
      <c r="J1510" s="14"/>
      <c r="K1510" s="14"/>
      <c r="L1510" s="14"/>
      <c r="M1510" s="14"/>
      <c r="N1510" s="14"/>
      <c r="O1510" s="14"/>
      <c r="P1510" s="14"/>
      <c r="Q1510" s="14"/>
      <c r="R1510" s="14"/>
      <c r="S1510" s="14"/>
      <c r="T1510" s="14"/>
    </row>
    <row r="1511" spans="1:23" ht="16.5">
      <c r="A1511" s="14"/>
      <c r="B1511" s="79" t="s">
        <v>182</v>
      </c>
      <c r="C1511" s="15"/>
      <c r="D1511" s="14"/>
      <c r="E1511" s="14"/>
      <c r="F1511" s="14"/>
      <c r="G1511" s="14"/>
      <c r="H1511" s="14"/>
      <c r="I1511" s="14"/>
      <c r="J1511" s="14"/>
      <c r="K1511" s="14"/>
      <c r="L1511" s="14"/>
      <c r="M1511" s="14"/>
      <c r="N1511" s="14"/>
      <c r="O1511" s="14"/>
      <c r="P1511" s="14"/>
      <c r="Q1511" s="14"/>
      <c r="R1511" s="14"/>
      <c r="S1511" s="14"/>
      <c r="T1511" s="14"/>
    </row>
    <row r="1513" spans="1:23" ht="18.75">
      <c r="A1513" s="102" t="s">
        <v>991</v>
      </c>
      <c r="B1513" s="102"/>
      <c r="C1513" s="102"/>
      <c r="D1513" s="102"/>
      <c r="E1513" s="102"/>
      <c r="F1513" s="102"/>
      <c r="G1513" s="102"/>
      <c r="H1513" s="102"/>
      <c r="I1513" s="102"/>
      <c r="J1513" s="102"/>
      <c r="K1513" s="102"/>
      <c r="L1513" s="102"/>
      <c r="M1513" s="102"/>
      <c r="N1513" s="102"/>
      <c r="O1513" s="102"/>
      <c r="P1513" s="102"/>
      <c r="Q1513" s="102"/>
      <c r="R1513" s="102"/>
      <c r="S1513" s="102"/>
      <c r="T1513" s="102"/>
      <c r="U1513" s="102"/>
      <c r="V1513" s="102"/>
      <c r="W1513" s="102"/>
    </row>
    <row r="1514" spans="1:23" ht="18.75">
      <c r="A1514" s="102" t="s">
        <v>990</v>
      </c>
      <c r="B1514" s="102"/>
      <c r="C1514" s="102"/>
      <c r="D1514" s="102"/>
      <c r="E1514" s="102"/>
      <c r="F1514" s="102"/>
      <c r="G1514" s="102"/>
      <c r="H1514" s="102"/>
      <c r="I1514" s="102"/>
      <c r="J1514" s="102"/>
      <c r="K1514" s="102"/>
      <c r="L1514" s="102"/>
      <c r="M1514" s="102"/>
      <c r="N1514" s="102"/>
      <c r="O1514" s="102"/>
      <c r="P1514" s="102"/>
      <c r="Q1514" s="102"/>
      <c r="R1514" s="102"/>
      <c r="S1514" s="102"/>
      <c r="T1514" s="102"/>
      <c r="U1514" s="102"/>
      <c r="V1514" s="102"/>
      <c r="W1514" s="102"/>
    </row>
    <row r="1516" spans="1:23">
      <c r="A1516" s="103" t="s">
        <v>169</v>
      </c>
      <c r="B1516" s="103"/>
      <c r="C1516" s="103"/>
      <c r="D1516" s="103"/>
      <c r="E1516" s="103"/>
      <c r="F1516" s="103"/>
      <c r="G1516" s="103"/>
      <c r="H1516" s="103"/>
      <c r="I1516" s="103"/>
      <c r="J1516" s="103"/>
      <c r="K1516" s="103"/>
      <c r="L1516" s="103"/>
      <c r="M1516" s="103"/>
      <c r="N1516" s="103"/>
      <c r="O1516" s="103"/>
      <c r="P1516" s="103"/>
      <c r="Q1516" s="103"/>
      <c r="R1516" s="103"/>
      <c r="S1516" s="103"/>
      <c r="T1516" s="103"/>
      <c r="U1516" s="103"/>
      <c r="V1516" s="103"/>
      <c r="W1516" s="103"/>
    </row>
    <row r="1517" spans="1:23">
      <c r="A1517" s="43"/>
      <c r="B1517" s="43"/>
      <c r="C1517" s="43"/>
      <c r="D1517" s="43"/>
      <c r="E1517" s="43"/>
      <c r="F1517" s="43"/>
      <c r="G1517" s="43"/>
      <c r="H1517" s="43"/>
      <c r="I1517" s="43"/>
      <c r="J1517" s="43"/>
      <c r="K1517" s="43"/>
      <c r="L1517" s="43"/>
      <c r="M1517" s="43"/>
      <c r="N1517" s="43"/>
      <c r="O1517" s="43"/>
      <c r="P1517" s="43"/>
      <c r="Q1517" s="43"/>
      <c r="R1517" s="43"/>
      <c r="S1517" s="43"/>
      <c r="T1517" s="43"/>
      <c r="U1517" s="43"/>
      <c r="V1517" s="43"/>
      <c r="W1517" s="43"/>
    </row>
    <row r="1518" spans="1:23" ht="18.75">
      <c r="A1518" s="104" t="s">
        <v>1005</v>
      </c>
      <c r="B1518" s="104"/>
      <c r="C1518" s="104"/>
      <c r="D1518" s="104"/>
      <c r="E1518" s="104"/>
      <c r="F1518" s="104"/>
      <c r="G1518" s="104"/>
      <c r="H1518" s="104"/>
      <c r="I1518" s="104"/>
      <c r="J1518" s="104"/>
      <c r="K1518" s="104"/>
      <c r="L1518" s="104"/>
      <c r="M1518" s="104"/>
      <c r="N1518" s="104"/>
      <c r="O1518" s="104"/>
      <c r="P1518" s="104"/>
      <c r="Q1518" s="104"/>
      <c r="R1518" s="104"/>
      <c r="S1518" s="104"/>
      <c r="T1518" s="104"/>
      <c r="U1518" s="104"/>
      <c r="V1518" s="104"/>
      <c r="W1518" s="104"/>
    </row>
    <row r="1519" spans="1:23" ht="18.75">
      <c r="A1519" s="104" t="s">
        <v>989</v>
      </c>
      <c r="B1519" s="104"/>
      <c r="C1519" s="104"/>
      <c r="D1519" s="104"/>
      <c r="E1519" s="104"/>
      <c r="F1519" s="104"/>
      <c r="G1519" s="104"/>
      <c r="H1519" s="104"/>
      <c r="I1519" s="104"/>
      <c r="J1519" s="104"/>
      <c r="K1519" s="104"/>
      <c r="L1519" s="104"/>
      <c r="M1519" s="104"/>
      <c r="N1519" s="104"/>
      <c r="O1519" s="104"/>
      <c r="P1519" s="104"/>
      <c r="Q1519" s="104"/>
      <c r="R1519" s="104"/>
      <c r="S1519" s="104"/>
      <c r="T1519" s="104"/>
      <c r="U1519" s="104"/>
      <c r="V1519" s="104"/>
      <c r="W1519" s="104"/>
    </row>
    <row r="1520" spans="1:23" ht="18.75">
      <c r="A1520" s="105" t="s">
        <v>1058</v>
      </c>
      <c r="B1520" s="105"/>
      <c r="C1520" s="105"/>
      <c r="D1520" s="105"/>
      <c r="E1520" s="105"/>
      <c r="F1520" s="105"/>
      <c r="G1520" s="105"/>
      <c r="H1520" s="105"/>
      <c r="I1520" s="105"/>
      <c r="J1520" s="105"/>
      <c r="K1520" s="105"/>
      <c r="L1520" s="105"/>
      <c r="M1520" s="105"/>
      <c r="N1520" s="105"/>
      <c r="O1520" s="105"/>
      <c r="P1520" s="105"/>
      <c r="Q1520" s="105"/>
      <c r="R1520" s="105"/>
      <c r="S1520" s="105"/>
      <c r="T1520" s="105"/>
      <c r="U1520" s="105"/>
      <c r="V1520" s="105"/>
      <c r="W1520" s="105"/>
    </row>
    <row r="1521" spans="1:24" ht="18.75">
      <c r="A1521" s="50"/>
      <c r="B1521" s="50"/>
      <c r="C1521" s="50"/>
      <c r="D1521" s="50"/>
      <c r="E1521" s="50"/>
      <c r="F1521" s="50"/>
      <c r="G1521" s="50"/>
      <c r="H1521" s="50"/>
      <c r="I1521" s="50"/>
      <c r="J1521" s="50"/>
      <c r="K1521" s="50"/>
      <c r="L1521" s="50"/>
      <c r="M1521" s="50"/>
      <c r="N1521" s="50"/>
      <c r="O1521" s="50"/>
      <c r="P1521" s="50"/>
      <c r="Q1521" s="50"/>
      <c r="R1521" s="50"/>
      <c r="S1521" s="50"/>
      <c r="T1521" s="50"/>
      <c r="U1521" s="50"/>
      <c r="V1521" s="50"/>
    </row>
    <row r="1522" spans="1:24">
      <c r="A1522" s="10"/>
      <c r="B1522" s="10"/>
      <c r="C1522" s="10"/>
      <c r="D1522" s="10"/>
      <c r="E1522" s="10"/>
      <c r="F1522" s="10"/>
      <c r="G1522" s="10"/>
      <c r="H1522" s="10"/>
      <c r="I1522" s="10"/>
      <c r="J1522" s="10"/>
      <c r="K1522" s="10"/>
      <c r="L1522" s="10"/>
      <c r="M1522" s="10"/>
      <c r="N1522" s="10"/>
      <c r="O1522" s="10"/>
      <c r="P1522" s="10"/>
      <c r="Q1522" s="10"/>
      <c r="R1522" s="10"/>
      <c r="S1522" s="10"/>
      <c r="T1522" s="10"/>
    </row>
    <row r="1523" spans="1:24" ht="18.75">
      <c r="A1523" s="106" t="s">
        <v>992</v>
      </c>
      <c r="B1523" s="106"/>
      <c r="C1523" s="47"/>
      <c r="D1523" s="47"/>
      <c r="E1523" s="47"/>
      <c r="F1523" s="47"/>
      <c r="G1523" s="47"/>
      <c r="H1523" s="47"/>
      <c r="I1523" s="47"/>
      <c r="J1523" s="47"/>
      <c r="K1523" s="47"/>
      <c r="L1523" s="47"/>
      <c r="M1523" s="47"/>
      <c r="N1523" s="47"/>
      <c r="O1523" s="47"/>
      <c r="P1523" s="47"/>
      <c r="Q1523" s="47"/>
      <c r="R1523" s="47"/>
      <c r="S1523" s="47"/>
      <c r="T1523" s="47"/>
    </row>
    <row r="1524" spans="1:24" ht="18.75">
      <c r="A1524" s="106" t="s">
        <v>993</v>
      </c>
      <c r="B1524" s="106"/>
      <c r="C1524" s="42"/>
      <c r="D1524" s="42"/>
      <c r="E1524" s="42"/>
      <c r="F1524" s="42"/>
      <c r="G1524" s="42"/>
      <c r="H1524" s="42"/>
      <c r="I1524" s="42"/>
      <c r="J1524" s="42"/>
      <c r="K1524" s="42"/>
      <c r="L1524" s="42"/>
      <c r="M1524" s="42"/>
      <c r="N1524" s="42"/>
      <c r="O1524" s="42"/>
      <c r="P1524" s="42"/>
      <c r="Q1524" s="42"/>
      <c r="R1524" s="42"/>
      <c r="S1524" s="42"/>
      <c r="T1524" s="42"/>
    </row>
    <row r="1525" spans="1:24" ht="18.75">
      <c r="A1525" s="106"/>
      <c r="B1525" s="106"/>
      <c r="D1525" s="47"/>
      <c r="E1525" s="47"/>
      <c r="F1525" s="47"/>
      <c r="G1525" s="47"/>
      <c r="H1525" s="47"/>
      <c r="I1525" s="47"/>
      <c r="J1525" s="47"/>
      <c r="K1525" s="47"/>
      <c r="L1525" s="47"/>
      <c r="M1525" s="47"/>
      <c r="N1525" s="47"/>
      <c r="O1525" s="47"/>
      <c r="P1525" s="47"/>
      <c r="Q1525" s="47"/>
      <c r="R1525" s="47"/>
      <c r="S1525" s="47"/>
      <c r="T1525" s="47"/>
    </row>
    <row r="1526" spans="1:24" ht="18.75">
      <c r="A1526" s="107" t="s">
        <v>223</v>
      </c>
      <c r="B1526" s="107"/>
      <c r="C1526" s="107"/>
      <c r="D1526" s="107"/>
      <c r="E1526" s="107"/>
      <c r="F1526" s="107"/>
      <c r="G1526" s="107"/>
      <c r="H1526" s="107"/>
      <c r="I1526" s="107"/>
      <c r="J1526" s="107"/>
      <c r="K1526" s="107"/>
      <c r="L1526" s="107"/>
      <c r="M1526" s="107"/>
      <c r="N1526" s="107"/>
      <c r="O1526" s="107"/>
      <c r="P1526" s="129" t="s">
        <v>327</v>
      </c>
      <c r="Q1526" s="129"/>
      <c r="R1526" s="129"/>
      <c r="S1526" s="129"/>
      <c r="T1526" s="129"/>
      <c r="U1526" s="129"/>
      <c r="V1526" s="129"/>
    </row>
    <row r="1527" spans="1:24">
      <c r="A1527" s="28"/>
      <c r="B1527" s="28"/>
      <c r="C1527" s="28"/>
      <c r="D1527" s="28"/>
      <c r="E1527" s="28"/>
      <c r="F1527" s="28"/>
      <c r="G1527" s="28"/>
      <c r="H1527" s="28"/>
      <c r="I1527" s="28"/>
      <c r="J1527" s="28"/>
      <c r="K1527" s="28"/>
      <c r="L1527" s="28"/>
      <c r="M1527" s="28"/>
      <c r="N1527" s="28"/>
      <c r="O1527" s="28"/>
      <c r="P1527" s="28"/>
      <c r="Q1527" s="28"/>
      <c r="R1527" s="28"/>
      <c r="S1527" s="28"/>
      <c r="T1527" s="28"/>
    </row>
    <row r="1528" spans="1:24" ht="24.75" customHeight="1">
      <c r="A1528" s="117" t="s">
        <v>170</v>
      </c>
      <c r="B1528" s="117"/>
      <c r="C1528" s="117"/>
      <c r="D1528" s="117"/>
      <c r="E1528" s="117"/>
      <c r="F1528" s="117"/>
      <c r="G1528" s="117"/>
      <c r="H1528" s="117"/>
      <c r="I1528" s="117"/>
      <c r="J1528" s="117"/>
      <c r="K1528" s="117"/>
      <c r="L1528" s="117"/>
      <c r="M1528" s="117"/>
      <c r="N1528" s="117"/>
      <c r="O1528" s="117"/>
      <c r="P1528" s="117"/>
      <c r="Q1528" s="117"/>
      <c r="R1528" s="117"/>
      <c r="S1528" s="117"/>
      <c r="T1528" s="126" t="s">
        <v>178</v>
      </c>
      <c r="U1528" s="101" t="s">
        <v>284</v>
      </c>
      <c r="V1528" s="101" t="s">
        <v>288</v>
      </c>
      <c r="W1528" s="101" t="s">
        <v>1006</v>
      </c>
    </row>
    <row r="1529" spans="1:24" ht="66.75" customHeight="1">
      <c r="A1529" s="101" t="s">
        <v>171</v>
      </c>
      <c r="B1529" s="117" t="s">
        <v>172</v>
      </c>
      <c r="C1529" s="101" t="s">
        <v>173</v>
      </c>
      <c r="D1529" s="101" t="s">
        <v>174</v>
      </c>
      <c r="E1529" s="101"/>
      <c r="F1529" s="101" t="s">
        <v>175</v>
      </c>
      <c r="G1529" s="101"/>
      <c r="H1529" s="101" t="s">
        <v>176</v>
      </c>
      <c r="I1529" s="101"/>
      <c r="J1529" s="101" t="s">
        <v>994</v>
      </c>
      <c r="K1529" s="101"/>
      <c r="L1529" s="175" t="s">
        <v>995</v>
      </c>
      <c r="M1529" s="176"/>
      <c r="N1529" s="175" t="s">
        <v>996</v>
      </c>
      <c r="O1529" s="176"/>
      <c r="P1529" s="101" t="s">
        <v>7</v>
      </c>
      <c r="Q1529" s="101"/>
      <c r="R1529" s="101" t="s">
        <v>177</v>
      </c>
      <c r="S1529" s="101"/>
      <c r="T1529" s="127"/>
      <c r="U1529" s="101"/>
      <c r="V1529" s="101"/>
      <c r="W1529" s="101"/>
    </row>
    <row r="1530" spans="1:24" ht="16.5">
      <c r="A1530" s="101"/>
      <c r="B1530" s="117"/>
      <c r="C1530" s="101"/>
      <c r="D1530" s="49" t="s">
        <v>179</v>
      </c>
      <c r="E1530" s="51" t="s">
        <v>3</v>
      </c>
      <c r="F1530" s="49" t="s">
        <v>179</v>
      </c>
      <c r="G1530" s="51" t="s">
        <v>3</v>
      </c>
      <c r="H1530" s="49" t="s">
        <v>179</v>
      </c>
      <c r="I1530" s="51" t="s">
        <v>3</v>
      </c>
      <c r="J1530" s="49" t="s">
        <v>179</v>
      </c>
      <c r="K1530" s="51" t="s">
        <v>3</v>
      </c>
      <c r="L1530" s="49" t="s">
        <v>179</v>
      </c>
      <c r="M1530" s="51" t="s">
        <v>3</v>
      </c>
      <c r="N1530" s="49" t="s">
        <v>179</v>
      </c>
      <c r="O1530" s="51" t="s">
        <v>3</v>
      </c>
      <c r="P1530" s="49" t="s">
        <v>179</v>
      </c>
      <c r="Q1530" s="51" t="s">
        <v>3</v>
      </c>
      <c r="R1530" s="49" t="s">
        <v>179</v>
      </c>
      <c r="S1530" s="51" t="s">
        <v>3</v>
      </c>
      <c r="T1530" s="128"/>
      <c r="U1530" s="101"/>
      <c r="V1530" s="101"/>
      <c r="W1530" s="101"/>
    </row>
    <row r="1531" spans="1:24" ht="18.75">
      <c r="A1531" s="27">
        <v>1</v>
      </c>
      <c r="B1531" s="77"/>
      <c r="C1531" s="27"/>
      <c r="D1531" s="27"/>
      <c r="E1531" s="16">
        <f>IF((C1531&lt;=7),VLOOKUP(D1531,'7 лет'!$A$5:$B$78,2),IF((C1531=8),VLOOKUP(D1531,'8 лет'!$A$5:$B$78,2),IF((C1531=9),VLOOKUP(D1531,'9 лет'!$A$5:$B$78,2),IF((C1531=10),VLOOKUP(D1531,'10 лет'!$A$5:$B$78,2),IF((C1531=11),VLOOKUP(D1531,'11 лет'!$A$5:$B$78,2),IF((C1531=12),VLOOKUP(D1531,'12 лет'!$A$5:$B$78,2),IF((C1531=13),VLOOKUP(D1531,'13 лет'!$A$5:$B$78,2),IF((C1531=14),VLOOKUP(D1531,'14 лет'!$A$5:$B$78,2),IF((C1531=15),VLOOKUP(D1531,'15 лет'!$A$5:$B$78,2),IF((C1531=16),VLOOKUP(D1531,'16 лет'!$A$5:$B$78,2),IF((C1531=17),VLOOKUP(D1531,'17 лет'!$A$5:$B$78,2))))))))))))</f>
        <v>0</v>
      </c>
      <c r="F1531" s="27"/>
      <c r="G1531" s="16">
        <f>IF((C1531&lt;=7),VLOOKUP(F1531,'7 лет'!$C$5:$D$79,2),IF((C1531=8),VLOOKUP(F1531,'8 лет'!$C$5:$D$79,2),IF((C1531=9),VLOOKUP(F1531,'9 лет'!$C$5:$D$79,2),IF((C1531=10),VLOOKUP(F1531,'10 лет'!$C$5:$D$79,2),IF((C1531=11),VLOOKUP(F1531,'11 лет'!$C$5:$D$79,2),IF((C1531=12),VLOOKUP(F1531,'12 лет'!$C$5:$D$79,2),IF((C1531=13),VLOOKUP(F1531,'13 лет'!$C$5:$D$79,2),IF((C1531=14),VLOOKUP(F1531,'14 лет'!$C$5:$D$79,2),IF((C1531=15),VLOOKUP(F1531,'15 лет'!$C$5:$D$79,2),IF((C1531=16),VLOOKUP(F1531,'16 лет'!$C$5:$D$79,2),IF((C1531=17),VLOOKUP(F1531,'17 лет'!$C$5:$D$79,2))))))))))))</f>
        <v>0</v>
      </c>
      <c r="H1531" s="27"/>
      <c r="I1531" s="16">
        <f>IF((C1531&lt;=7),VLOOKUP(H1531,'7 лет'!$E$5:$F$79,2),IF((C1531=8),VLOOKUP(H1531,'8 лет'!$E$5:$F$79,2),IF((C1531=9),VLOOKUP(H1531,'9 лет'!$E$5:$F$79,2),IF((C1531=10),VLOOKUP(H1531,'10 лет'!$E$5:$F$79,2),IF((C1531=11),VLOOKUP(H1531,'11 лет'!$E$5:$F$79,2),IF((C1531=12),VLOOKUP(H1531,'12 лет'!$E$5:$F$79,2),IF((C1531=13),VLOOKUP(H1531,'13 лет'!$E$5:$F$79,2),IF((C1531=14),VLOOKUP(H1531,'14 лет'!$E$5:$F$79,2),IF((C1531=15),VLOOKUP(H1531,'15 лет'!$E$5:$F$79,2),IF((C1531=16),VLOOKUP(H1531,'16 лет'!$E$5:$F$79,2),IF((C1531=17),VLOOKUP(H1531,'17 лет'!$E$5:$F$79,2))))))))))))</f>
        <v>0</v>
      </c>
      <c r="J1531" s="27"/>
      <c r="K1531" s="16">
        <f>IF((C1531&lt;=7),VLOOKUP(J1531,'7 лет'!$G$5:$H$79,2),IF((C1531=8),VLOOKUP(J1531,'8 лет'!$G$5:$H$79,2),IF((C1531=9),VLOOKUP(J1531,'9 лет'!$G$5:$H$79,2),IF((C1531=10),VLOOKUP(J1531,'10 лет'!$G$5:$H$79,2),IF((C1531=11),VLOOKUP(J1531,'11 лет'!$G$5:$H$79,2),IF((C1531=12),VLOOKUP(J1531,'12 лет'!$G$5:$H$79,2),IF((C1531=13),VLOOKUP(J1531,'13 лет'!$G$5:$H$79,2),IF((C1531=14),VLOOKUP(J1531,'14 лет'!$G$5:$H$79,2),IF(C1531&gt;=15,"0")))))))))</f>
        <v>0</v>
      </c>
      <c r="L1531" s="27"/>
      <c r="M1531" s="16" t="str">
        <f>IF((C1531=12),VLOOKUP(L1531,'12 лет'!$I$5:$J$81,2),IF((C1531=13),VLOOKUP(L1531,'13 лет'!$I$5:$J$81,2),IF((C1531=14),VLOOKUP(L1531,'14 лет'!$I$5:$J$80,2),IF((C1531=15),VLOOKUP(L1531,'15 лет'!$G$5:$H$82,2),IF((C1531=16),VLOOKUP(L1531,'16 лет'!$G$5:$H$81,2),IF((C1531=17),VLOOKUP(L1531,'17 лет'!$G$5:$H$81,2),IF(C1531&lt;12,"0")))))))</f>
        <v>0</v>
      </c>
      <c r="N1531" s="27"/>
      <c r="O1531" s="16" t="str">
        <f>IF((C1531=15),VLOOKUP(N1531,'15 лет'!$I$5:$J$100,2),IF((C1531=16),VLOOKUP(N1531,'16 лет'!$I$5:$J$94,2),IF((C1531=17),VLOOKUP(N1531,'17 лет'!$I$5:$J$97,2),IF(C1531&lt;15,"0"))))</f>
        <v>0</v>
      </c>
      <c r="P1531" s="11"/>
      <c r="Q1531" s="16">
        <f>IF((C1531&lt;=7),VLOOKUP(P1531,'7 лет'!$I$5:$J$79,2),IF((C1531=8),VLOOKUP(P1531,'8 лет'!$I$5:$J$79,2),IF((C1531=9),VLOOKUP(P1531,'9 лет'!$I$5:$J$79,2),IF((C1531=10),VLOOKUP(P1531,'10 лет'!$I$5:$J$79,2),IF((C1531=11),VLOOKUP(P1531,'11 лет'!$I$5:$J$79,2),IF((C1531=12),VLOOKUP(P1531,'12 лет'!$K$5:$L$79,2),IF((C1531=13),VLOOKUP(P1531,'13 лет'!$K$5:$L$79,2),IF((C1531=14),VLOOKUP(P1531,'14 лет'!$K$5:$L$79,2),IF((C1531=15),VLOOKUP(P1531,'15 лет'!$K$5:$L$79,2),IF((C1531=16),VLOOKUP(P1531,'16 лет'!$K$5:$L$79,2),IF((C1531=17),VLOOKUP(P1531,'17 лет'!$K$5:$L$79,2),)))))))))))</f>
        <v>50</v>
      </c>
      <c r="R1531" s="27"/>
      <c r="S1531" s="16">
        <f>IF((C1531&lt;=7),VLOOKUP(R1531,'7 лет'!$K$5:$L$79,2),IF((C1531=8),VLOOKUP(R1531,'8 лет'!$K$5:$L$79,2),IF((C1531=9),VLOOKUP(R1531,'9 лет'!$K$5:$L$79,2),IF((C1531=10),VLOOKUP(R1531,'10 лет'!$K$5:$L$79,2),IF((C1531=11),VLOOKUP(R1531,'11 лет'!$K$5:$L$79,2),IF((C1531=12),VLOOKUP(R1531,'12 лет'!$M$5:$N$79,2),IF((C1531=13),VLOOKUP(R1531,'13 лет'!$M$5:$N$79,2),IF((C1531=14),VLOOKUP(R1531,'14 лет'!$M$5:$N$79,2),IF((C1531=15),VLOOKUP(R1531,'15 лет'!$M$5:$N$79,2),IF((C1531=16),VLOOKUP(R1531,'16 лет'!$M$5:$N$79,2),IF((C1531=17),VLOOKUP(R1531,'17 лет'!$M$5:$N$79,2))))))))))))</f>
        <v>0</v>
      </c>
      <c r="T1531" s="32">
        <f>SUM(E1531+G1531+I1531+K1531+M1531+O1531+Q1531+S1531)</f>
        <v>50</v>
      </c>
      <c r="U1531" s="4">
        <f>'Личное первенство юноши'!U139</f>
        <v>28</v>
      </c>
      <c r="V1531" s="108">
        <f ca="1">'Командный зачет'!G52</f>
        <v>10</v>
      </c>
      <c r="W1531" s="98">
        <f ca="1">SUM(V1531*2)</f>
        <v>20</v>
      </c>
      <c r="X1531" t="str">
        <f>P1526</f>
        <v>Субъект РФ 43</v>
      </c>
    </row>
    <row r="1532" spans="1:24" ht="18.75">
      <c r="A1532" s="27">
        <v>2</v>
      </c>
      <c r="B1532" s="77"/>
      <c r="C1532" s="27"/>
      <c r="D1532" s="27"/>
      <c r="E1532" s="16">
        <f>IF((C1532&lt;=7),VLOOKUP(D1532,'7 лет'!$A$5:$B$78,2),IF((C1532=8),VLOOKUP(D1532,'8 лет'!$A$5:$B$78,2),IF((C1532=9),VLOOKUP(D1532,'9 лет'!$A$5:$B$78,2),IF((C1532=10),VLOOKUP(D1532,'10 лет'!$A$5:$B$78,2),IF((C1532=11),VLOOKUP(D1532,'11 лет'!$A$5:$B$78,2),IF((C1532=12),VLOOKUP(D1532,'12 лет'!$A$5:$B$78,2),IF((C1532=13),VLOOKUP(D1532,'13 лет'!$A$5:$B$78,2),IF((C1532=14),VLOOKUP(D1532,'14 лет'!$A$5:$B$78,2),IF((C1532=15),VLOOKUP(D1532,'15 лет'!$A$5:$B$78,2),IF((C1532=16),VLOOKUP(D1532,'16 лет'!$A$5:$B$78,2),IF((C1532=17),VLOOKUP(D1532,'17 лет'!$A$5:$B$78,2))))))))))))</f>
        <v>0</v>
      </c>
      <c r="F1532" s="27"/>
      <c r="G1532" s="16">
        <f>IF((C1532&lt;=7),VLOOKUP(F1532,'7 лет'!$C$5:$D$79,2),IF((C1532=8),VLOOKUP(F1532,'8 лет'!$C$5:$D$79,2),IF((C1532=9),VLOOKUP(F1532,'9 лет'!$C$5:$D$79,2),IF((C1532=10),VLOOKUP(F1532,'10 лет'!$C$5:$D$79,2),IF((C1532=11),VLOOKUP(F1532,'11 лет'!$C$5:$D$79,2),IF((C1532=12),VLOOKUP(F1532,'12 лет'!$C$5:$D$79,2),IF((C1532=13),VLOOKUP(F1532,'13 лет'!$C$5:$D$79,2),IF((C1532=14),VLOOKUP(F1532,'14 лет'!$C$5:$D$79,2),IF((C1532=15),VLOOKUP(F1532,'15 лет'!$C$5:$D$79,2),IF((C1532=16),VLOOKUP(F1532,'16 лет'!$C$5:$D$79,2),IF((C1532=17),VLOOKUP(F1532,'17 лет'!$C$5:$D$79,2))))))))))))</f>
        <v>0</v>
      </c>
      <c r="H1532" s="27"/>
      <c r="I1532" s="16">
        <f>IF((C1532&lt;=7),VLOOKUP(H1532,'7 лет'!$E$5:$F$79,2),IF((C1532=8),VLOOKUP(H1532,'8 лет'!$E$5:$F$79,2),IF((C1532=9),VLOOKUP(H1532,'9 лет'!$E$5:$F$79,2),IF((C1532=10),VLOOKUP(H1532,'10 лет'!$E$5:$F$79,2),IF((C1532=11),VLOOKUP(H1532,'11 лет'!$E$5:$F$79,2),IF((C1532=12),VLOOKUP(H1532,'12 лет'!$E$5:$F$79,2),IF((C1532=13),VLOOKUP(H1532,'13 лет'!$E$5:$F$79,2),IF((C1532=14),VLOOKUP(H1532,'14 лет'!$E$5:$F$79,2),IF((C1532=15),VLOOKUP(H1532,'15 лет'!$E$5:$F$79,2),IF((C1532=16),VLOOKUP(H1532,'16 лет'!$E$5:$F$79,2),IF((C1532=17),VLOOKUP(H1532,'17 лет'!$E$5:$F$79,2))))))))))))</f>
        <v>0</v>
      </c>
      <c r="J1532" s="27"/>
      <c r="K1532" s="16">
        <f>IF((C1532&lt;=7),VLOOKUP(J1532,'7 лет'!$G$5:$H$79,2),IF((C1532=8),VLOOKUP(J1532,'8 лет'!$G$5:$H$79,2),IF((C1532=9),VLOOKUP(J1532,'9 лет'!$G$5:$H$79,2),IF((C1532=10),VLOOKUP(J1532,'10 лет'!$G$5:$H$79,2),IF((C1532=11),VLOOKUP(J1532,'11 лет'!$G$5:$H$79,2),IF((C1532=12),VLOOKUP(J1532,'12 лет'!$G$5:$H$79,2),IF((C1532=13),VLOOKUP(J1532,'13 лет'!$G$5:$H$79,2),IF((C1532=14),VLOOKUP(J1532,'14 лет'!$G$5:$H$79,2),IF(C1532&gt;=15,"0")))))))))</f>
        <v>0</v>
      </c>
      <c r="L1532" s="27"/>
      <c r="M1532" s="16" t="str">
        <f>IF((C1532=12),VLOOKUP(L1532,'12 лет'!$I$5:$J$81,2),IF((C1532=13),VLOOKUP(L1532,'13 лет'!$I$5:$J$81,2),IF((C1532=14),VLOOKUP(L1532,'14 лет'!$I$5:$J$80,2),IF((C1532=15),VLOOKUP(L1532,'15 лет'!$G$5:$H$82,2),IF((C1532=16),VLOOKUP(L1532,'16 лет'!$G$5:$H$81,2),IF((C1532=17),VLOOKUP(L1532,'17 лет'!$G$5:$H$81,2),IF(C1532&lt;12,"0")))))))</f>
        <v>0</v>
      </c>
      <c r="N1532" s="27"/>
      <c r="O1532" s="16" t="str">
        <f>IF((C1532=15),VLOOKUP(N1532,'15 лет'!$I$5:$J$100,2),IF((C1532=16),VLOOKUP(N1532,'16 лет'!$I$5:$J$94,2),IF((C1532=17),VLOOKUP(N1532,'17 лет'!$I$5:$J$97,2),IF(C1532&lt;15,"0"))))</f>
        <v>0</v>
      </c>
      <c r="P1532" s="11"/>
      <c r="Q1532" s="16">
        <f>IF((C1532&lt;=7),VLOOKUP(P1532,'7 лет'!$I$5:$J$79,2),IF((C1532=8),VLOOKUP(P1532,'8 лет'!$I$5:$J$79,2),IF((C1532=9),VLOOKUP(P1532,'9 лет'!$I$5:$J$79,2),IF((C1532=10),VLOOKUP(P1532,'10 лет'!$I$5:$J$79,2),IF((C1532=11),VLOOKUP(P1532,'11 лет'!$I$5:$J$79,2),IF((C1532=12),VLOOKUP(P1532,'12 лет'!$K$5:$L$79,2),IF((C1532=13),VLOOKUP(P1532,'13 лет'!$K$5:$L$79,2),IF((C1532=14),VLOOKUP(P1532,'14 лет'!$K$5:$L$79,2),IF((C1532=15),VLOOKUP(P1532,'15 лет'!$K$5:$L$79,2),IF((C1532=16),VLOOKUP(P1532,'16 лет'!$K$5:$L$79,2),IF((C1532=17),VLOOKUP(P1532,'17 лет'!$K$5:$L$79,2),)))))))))))</f>
        <v>50</v>
      </c>
      <c r="R1532" s="27"/>
      <c r="S1532" s="16">
        <f>IF((C1532&lt;=7),VLOOKUP(R1532,'7 лет'!$K$5:$L$79,2),IF((C1532=8),VLOOKUP(R1532,'8 лет'!$K$5:$L$79,2),IF((C1532=9),VLOOKUP(R1532,'9 лет'!$K$5:$L$79,2),IF((C1532=10),VLOOKUP(R1532,'10 лет'!$K$5:$L$79,2),IF((C1532=11),VLOOKUP(R1532,'11 лет'!$K$5:$L$79,2),IF((C1532=12),VLOOKUP(R1532,'12 лет'!$M$5:$N$79,2),IF((C1532=13),VLOOKUP(R1532,'13 лет'!$M$5:$N$79,2),IF((C1532=14),VLOOKUP(R1532,'14 лет'!$M$5:$N$79,2),IF((C1532=15),VLOOKUP(R1532,'15 лет'!$M$5:$N$79,2),IF((C1532=16),VLOOKUP(R1532,'16 лет'!$M$5:$N$79,2),IF((C1532=17),VLOOKUP(R1532,'17 лет'!$M$5:$N$79,2))))))))))))</f>
        <v>0</v>
      </c>
      <c r="T1532" s="32">
        <f>SUM(E1532+G1532+I1532+K1532+M1532+O1532+Q1532+S1532)</f>
        <v>50</v>
      </c>
      <c r="U1532" s="4">
        <f>'Личное первенство юноши'!U140</f>
        <v>28</v>
      </c>
      <c r="V1532" s="109"/>
      <c r="W1532" s="99"/>
      <c r="X1532" t="str">
        <f>P1526</f>
        <v>Субъект РФ 43</v>
      </c>
    </row>
    <row r="1533" spans="1:24" ht="18.75">
      <c r="A1533" s="27">
        <v>3</v>
      </c>
      <c r="B1533" s="77"/>
      <c r="C1533" s="27"/>
      <c r="D1533" s="27"/>
      <c r="E1533" s="16">
        <f>IF((C1533&lt;=7),VLOOKUP(D1533,'7 лет'!$A$5:$B$78,2),IF((C1533=8),VLOOKUP(D1533,'8 лет'!$A$5:$B$78,2),IF((C1533=9),VLOOKUP(D1533,'9 лет'!$A$5:$B$78,2),IF((C1533=10),VLOOKUP(D1533,'10 лет'!$A$5:$B$78,2),IF((C1533=11),VLOOKUP(D1533,'11 лет'!$A$5:$B$78,2),IF((C1533=12),VLOOKUP(D1533,'12 лет'!$A$5:$B$78,2),IF((C1533=13),VLOOKUP(D1533,'13 лет'!$A$5:$B$78,2),IF((C1533=14),VLOOKUP(D1533,'14 лет'!$A$5:$B$78,2),IF((C1533=15),VLOOKUP(D1533,'15 лет'!$A$5:$B$78,2),IF((C1533=16),VLOOKUP(D1533,'16 лет'!$A$5:$B$78,2),IF((C1533=17),VLOOKUP(D1533,'17 лет'!$A$5:$B$78,2))))))))))))</f>
        <v>0</v>
      </c>
      <c r="F1533" s="27"/>
      <c r="G1533" s="16">
        <f>IF((C1533&lt;=7),VLOOKUP(F1533,'7 лет'!$C$5:$D$79,2),IF((C1533=8),VLOOKUP(F1533,'8 лет'!$C$5:$D$79,2),IF((C1533=9),VLOOKUP(F1533,'9 лет'!$C$5:$D$79,2),IF((C1533=10),VLOOKUP(F1533,'10 лет'!$C$5:$D$79,2),IF((C1533=11),VLOOKUP(F1533,'11 лет'!$C$5:$D$79,2),IF((C1533=12),VLOOKUP(F1533,'12 лет'!$C$5:$D$79,2),IF((C1533=13),VLOOKUP(F1533,'13 лет'!$C$5:$D$79,2),IF((C1533=14),VLOOKUP(F1533,'14 лет'!$C$5:$D$79,2),IF((C1533=15),VLOOKUP(F1533,'15 лет'!$C$5:$D$79,2),IF((C1533=16),VLOOKUP(F1533,'16 лет'!$C$5:$D$79,2),IF((C1533=17),VLOOKUP(F1533,'17 лет'!$C$5:$D$79,2))))))))))))</f>
        <v>0</v>
      </c>
      <c r="H1533" s="27"/>
      <c r="I1533" s="16">
        <f>IF((C1533&lt;=7),VLOOKUP(H1533,'7 лет'!$E$5:$F$79,2),IF((C1533=8),VLOOKUP(H1533,'8 лет'!$E$5:$F$79,2),IF((C1533=9),VLOOKUP(H1533,'9 лет'!$E$5:$F$79,2),IF((C1533=10),VLOOKUP(H1533,'10 лет'!$E$5:$F$79,2),IF((C1533=11),VLOOKUP(H1533,'11 лет'!$E$5:$F$79,2),IF((C1533=12),VLOOKUP(H1533,'12 лет'!$E$5:$F$79,2),IF((C1533=13),VLOOKUP(H1533,'13 лет'!$E$5:$F$79,2),IF((C1533=14),VLOOKUP(H1533,'14 лет'!$E$5:$F$79,2),IF((C1533=15),VLOOKUP(H1533,'15 лет'!$E$5:$F$79,2),IF((C1533=16),VLOOKUP(H1533,'16 лет'!$E$5:$F$79,2),IF((C1533=17),VLOOKUP(H1533,'17 лет'!$E$5:$F$79,2))))))))))))</f>
        <v>0</v>
      </c>
      <c r="J1533" s="27"/>
      <c r="K1533" s="16">
        <f>IF((C1533&lt;=7),VLOOKUP(J1533,'7 лет'!$G$5:$H$79,2),IF((C1533=8),VLOOKUP(J1533,'8 лет'!$G$5:$H$79,2),IF((C1533=9),VLOOKUP(J1533,'9 лет'!$G$5:$H$79,2),IF((C1533=10),VLOOKUP(J1533,'10 лет'!$G$5:$H$79,2),IF((C1533=11),VLOOKUP(J1533,'11 лет'!$G$5:$H$79,2),IF((C1533=12),VLOOKUP(J1533,'12 лет'!$G$5:$H$79,2),IF((C1533=13),VLOOKUP(J1533,'13 лет'!$G$5:$H$79,2),IF((C1533=14),VLOOKUP(J1533,'14 лет'!$G$5:$H$79,2),IF(C1533&gt;=15,"0")))))))))</f>
        <v>0</v>
      </c>
      <c r="L1533" s="27"/>
      <c r="M1533" s="16" t="str">
        <f>IF((C1533=12),VLOOKUP(L1533,'12 лет'!$I$5:$J$81,2),IF((C1533=13),VLOOKUP(L1533,'13 лет'!$I$5:$J$81,2),IF((C1533=14),VLOOKUP(L1533,'14 лет'!$I$5:$J$80,2),IF((C1533=15),VLOOKUP(L1533,'15 лет'!$G$5:$H$82,2),IF((C1533=16),VLOOKUP(L1533,'16 лет'!$G$5:$H$81,2),IF((C1533=17),VLOOKUP(L1533,'17 лет'!$G$5:$H$81,2),IF(C1533&lt;12,"0")))))))</f>
        <v>0</v>
      </c>
      <c r="N1533" s="27"/>
      <c r="O1533" s="16" t="str">
        <f>IF((C1533=15),VLOOKUP(N1533,'15 лет'!$I$5:$J$100,2),IF((C1533=16),VLOOKUP(N1533,'16 лет'!$I$5:$J$94,2),IF((C1533=17),VLOOKUP(N1533,'17 лет'!$I$5:$J$97,2),IF(C1533&lt;15,"0"))))</f>
        <v>0</v>
      </c>
      <c r="P1533" s="11"/>
      <c r="Q1533" s="16">
        <f>IF((C1533&lt;=7),VLOOKUP(P1533,'7 лет'!$I$5:$J$79,2),IF((C1533=8),VLOOKUP(P1533,'8 лет'!$I$5:$J$79,2),IF((C1533=9),VLOOKUP(P1533,'9 лет'!$I$5:$J$79,2),IF((C1533=10),VLOOKUP(P1533,'10 лет'!$I$5:$J$79,2),IF((C1533=11),VLOOKUP(P1533,'11 лет'!$I$5:$J$79,2),IF((C1533=12),VLOOKUP(P1533,'12 лет'!$K$5:$L$79,2),IF((C1533=13),VLOOKUP(P1533,'13 лет'!$K$5:$L$79,2),IF((C1533=14),VLOOKUP(P1533,'14 лет'!$K$5:$L$79,2),IF((C1533=15),VLOOKUP(P1533,'15 лет'!$K$5:$L$79,2),IF((C1533=16),VLOOKUP(P1533,'16 лет'!$K$5:$L$79,2),IF((C1533=17),VLOOKUP(P1533,'17 лет'!$K$5:$L$79,2),)))))))))))</f>
        <v>50</v>
      </c>
      <c r="R1533" s="27"/>
      <c r="S1533" s="16">
        <f>IF((C1533&lt;=7),VLOOKUP(R1533,'7 лет'!$K$5:$L$79,2),IF((C1533=8),VLOOKUP(R1533,'8 лет'!$K$5:$L$79,2),IF((C1533=9),VLOOKUP(R1533,'9 лет'!$K$5:$L$79,2),IF((C1533=10),VLOOKUP(R1533,'10 лет'!$K$5:$L$79,2),IF((C1533=11),VLOOKUP(R1533,'11 лет'!$K$5:$L$79,2),IF((C1533=12),VLOOKUP(R1533,'12 лет'!$M$5:$N$79,2),IF((C1533=13),VLOOKUP(R1533,'13 лет'!$M$5:$N$79,2),IF((C1533=14),VLOOKUP(R1533,'14 лет'!$M$5:$N$79,2),IF((C1533=15),VLOOKUP(R1533,'15 лет'!$M$5:$N$79,2),IF((C1533=16),VLOOKUP(R1533,'16 лет'!$M$5:$N$79,2),IF((C1533=17),VLOOKUP(R1533,'17 лет'!$M$5:$N$79,2))))))))))))</f>
        <v>0</v>
      </c>
      <c r="T1533" s="32">
        <f>SUM(E1533+G1533+I1533+K1533+M1533+O1533+Q1533+S1533)</f>
        <v>50</v>
      </c>
      <c r="U1533" s="4">
        <f>'Личное первенство юноши'!U141</f>
        <v>28</v>
      </c>
      <c r="V1533" s="109"/>
      <c r="W1533" s="99"/>
      <c r="X1533" t="str">
        <f>P1526</f>
        <v>Субъект РФ 43</v>
      </c>
    </row>
    <row r="1534" spans="1:24" ht="18.75">
      <c r="A1534" s="111"/>
      <c r="B1534" s="112"/>
      <c r="C1534" s="112"/>
      <c r="D1534" s="112"/>
      <c r="E1534" s="112"/>
      <c r="F1534" s="112"/>
      <c r="G1534" s="112"/>
      <c r="H1534" s="112"/>
      <c r="I1534" s="112"/>
      <c r="J1534" s="112"/>
      <c r="K1534" s="112"/>
      <c r="L1534" s="112"/>
      <c r="M1534" s="112"/>
      <c r="N1534" s="112"/>
      <c r="O1534" s="112"/>
      <c r="P1534" s="115" t="s">
        <v>285</v>
      </c>
      <c r="Q1534" s="115"/>
      <c r="R1534" s="115"/>
      <c r="S1534" s="116"/>
      <c r="T1534" s="113">
        <f ca="1">SUMPRODUCT(LARGE($T$1531:$T$1533,ROW(INDIRECT("T1:T"&amp;Z17))))</f>
        <v>100</v>
      </c>
      <c r="U1534" s="114"/>
      <c r="V1534" s="109"/>
      <c r="W1534" s="99"/>
    </row>
    <row r="1535" spans="1:24" ht="24.75" customHeight="1">
      <c r="A1535" s="123" t="s">
        <v>180</v>
      </c>
      <c r="B1535" s="124"/>
      <c r="C1535" s="124"/>
      <c r="D1535" s="124"/>
      <c r="E1535" s="124"/>
      <c r="F1535" s="124"/>
      <c r="G1535" s="124"/>
      <c r="H1535" s="124"/>
      <c r="I1535" s="124"/>
      <c r="J1535" s="124"/>
      <c r="K1535" s="124"/>
      <c r="L1535" s="124"/>
      <c r="M1535" s="124"/>
      <c r="N1535" s="124"/>
      <c r="O1535" s="124"/>
      <c r="P1535" s="124"/>
      <c r="Q1535" s="124"/>
      <c r="R1535" s="124"/>
      <c r="S1535" s="124"/>
      <c r="T1535" s="124"/>
      <c r="U1535" s="125"/>
      <c r="V1535" s="109"/>
      <c r="W1535" s="99"/>
    </row>
    <row r="1536" spans="1:24" ht="18.75">
      <c r="A1536" s="27">
        <v>1</v>
      </c>
      <c r="B1536" s="78"/>
      <c r="C1536" s="27"/>
      <c r="D1536" s="27"/>
      <c r="E1536" s="16">
        <f>IF((C1536&lt;=7),VLOOKUP(D1536,'7 лет'!$M$5:$N$78,2),IF((C1536=8),VLOOKUP(D1536,'8 лет'!$M$5:$N$78,2),IF((C1536=9),VLOOKUP(D1536,'9 лет'!$M$5:$N$78,2),IF((C1536=10),VLOOKUP(D1536,'10 лет'!$M$5:$N$78,2),IF((C1536=11),VLOOKUP(D1536,'11 лет'!$M$5:$N$78,2),IF((C1536=12),VLOOKUP(D1536,'12 лет'!$O$5:$P$78,2),IF((C1536=13),VLOOKUP(D1536,'13 лет'!$O$5:$P$78,2),IF((C1536=14),VLOOKUP(D1536,'14 лет'!$O$5:$P$78,2),IF((C1536=15),VLOOKUP(D1536,'15 лет'!$O$5:$P$78,2),IF((C1536=16),VLOOKUP(D1536,'16 лет'!$O$5:$P$78,2),IF((C1536=17),VLOOKUP(D1536,'17 лет'!$O$5:$P$78,2))))))))))))</f>
        <v>0</v>
      </c>
      <c r="F1536" s="27"/>
      <c r="G1536" s="16">
        <f>IF((C1536&lt;=7),VLOOKUP(F1536,'7 лет'!$O$5:$P$79,2),IF((C1536=8),VLOOKUP(F1536,'8 лет'!$O$5:$P$79,2),IF((C1536=9),VLOOKUP(F1536,'9 лет'!$O$5:$P$79,2),IF((C1536=10),VLOOKUP(F1536,'10 лет'!$O$5:$P$79,2),IF((C1536=11),VLOOKUP(F1536,'11 лет'!$O$5:$P$79,2),IF((C1536=12),VLOOKUP(F1536,'12 лет'!$Q$5:$R$79,2),IF((C1536=13),VLOOKUP(F1536,'13 лет'!$Q$5:$R$79,2),IF((C1536=14),VLOOKUP(F1536,'14 лет'!$Q$5:$R$79,2),IF((C1536=15),VLOOKUP(F1536,'15 лет'!$Q$5:$R$79,2),IF((C1536=16),VLOOKUP(F1536,'16 лет'!$Q$5:$R$79,2),IF((C1536=17),VLOOKUP(F1536,'17 лет'!$Q$5:$R$79,2))))))))))))</f>
        <v>0</v>
      </c>
      <c r="H1536" s="27"/>
      <c r="I1536" s="16">
        <f>IF((C1536&lt;=7),VLOOKUP(H1536,'7 лет'!$Q$5:$R$79,2),IF((C1536=8),VLOOKUP(H1536,'8 лет'!$Q$5:$R$79,2),IF((C1536=9),VLOOKUP(H1536,'9 лет'!$Q$5:$R$79,2),IF((C1536=10),VLOOKUP(H1536,'10 лет'!$Q$5:$R$79,2),IF((C1536=11),VLOOKUP(H1536,'11 лет'!$Q$5:$R$79,2),IF((C1536=12),VLOOKUP(H1536,'12 лет'!$S$5:$T$79,2),IF((C1536=13),VLOOKUP(H1536,'13 лет'!$S$5:$T$79,2),IF((C1536=14),VLOOKUP(H1536,'14 лет'!$S$5:$T$79,2),IF((C1536=15),VLOOKUP(H1536,'15 лет'!$S$5:$T$79,2),IF((C1536=16),VLOOKUP(H1536,'16 лет'!$S$5:$T$79,2),IF((C1536=17),VLOOKUP(H1536,'17 лет'!$S$5:$T$79,2))))))))))))</f>
        <v>0</v>
      </c>
      <c r="J1536" s="27"/>
      <c r="K1536" s="16">
        <f>IF((C1536&lt;=7),VLOOKUP(J1536,'7 лет'!$S$5:$T$79,2),IF((C1536=8),VLOOKUP(J1536,'8 лет'!$S$5:$T$79,2),IF((C1536=9),VLOOKUP(J1536,'9 лет'!$S$5:$T$79,2),IF((C1536=10),VLOOKUP(J1536,'10 лет'!$S$5:$T$79,2),IF((C1536=11),VLOOKUP(J1536,'11 лет'!$S$5:$T$79,2),IF((C1536=12),VLOOKUP(J1536,'12 лет'!$U$5:$V$79,2),IF((C1536=13),VLOOKUP(J1536,'13 лет'!$U$5:$V$79,2),IF((C1536=14),VLOOKUP(J1536,'14 лет'!$U$5:$V$79,2),IF(C1536&gt;=15,"0")))))))))</f>
        <v>0</v>
      </c>
      <c r="L1536" s="27"/>
      <c r="M1536" s="16" t="str">
        <f>IF((C1536=12),VLOOKUP(L1536,'12 лет'!$W$5:$X$85,2),IF((C1536=13),VLOOKUP(L1536,'13 лет'!$W$5:$X$84,2),IF((C1536=14),VLOOKUP(L1536,'14 лет'!$W$5:$X$82,2),IF((C1536=15),VLOOKUP(L1536,'15 лет'!$U$5:$V$82,2),IF((C1536=16),VLOOKUP(L1536,'16 лет'!$U$5:$V$78,2),IF((C1536=17),VLOOKUP(L1536,'17 лет'!$U$5:$V$78,2),IF(C1536&lt;12,"0")))))))</f>
        <v>0</v>
      </c>
      <c r="N1536" s="27"/>
      <c r="O1536" s="16" t="str">
        <f>IF((C1536=15),VLOOKUP(N1536,'15 лет'!$W$5:$X$115,2),IF((C1536=16),VLOOKUP(N1536,'16 лет'!$W$5:$X$113,2),IF((C1536=17),VLOOKUP(N1536,'17 лет'!$W$5:$X$113,2),IF(C1536&lt;15,"0"))))</f>
        <v>0</v>
      </c>
      <c r="P1536" s="11"/>
      <c r="Q1536" s="16">
        <f>IF((C1536&lt;=7),VLOOKUP(P1536,'7 лет'!$U$5:$V$79,2),IF((C1536=8),VLOOKUP(P1536,'8 лет'!$U$5:$V$79,2),IF((C1536=9),VLOOKUP(P1536,'9 лет'!$U$5:$V$79,2),IF((C1536=10),VLOOKUP(P1536,'10 лет'!$U$5:$V$79,2),IF((C1536=11),VLOOKUP(P1536,'11 лет'!$U$5:$V$79,2),IF((C1536=12),VLOOKUP(P1536,'12 лет'!$Y$5:$Z$79,2),IF((C1536=13),VLOOKUP(P1536,'13 лет'!$Y$5:$Z$79,2),IF((C1536=14),VLOOKUP(P1536,'14 лет'!$Y$5:$Z$79,2),IF((C1536=15),VLOOKUP(P1536,'15 лет'!$Y$5:$Z$79,2),IF((C1536=16),VLOOKUP(P1536,'16 лет'!$Y$5:$Z$79,2),IF((C1536=17),VLOOKUP(P1536,'17 лет'!$Y$5:$Z$79,2))))))))))))</f>
        <v>35</v>
      </c>
      <c r="R1536" s="27"/>
      <c r="S1536" s="16">
        <f>IF((C1536&lt;=7),VLOOKUP(R1536,'7 лет'!$W$5:$X$79,2),IF((C1536=8),VLOOKUP(R1536,'8 лет'!$W$5:$X$79,2),IF((C1536=9),VLOOKUP(R1536,'9 лет'!$W$5:$X$79,2),IF((C1536=10),VLOOKUP(R1536,'10 лет'!$W$5:$X$79,2),IF((C1536=11),VLOOKUP(R1536,'11 лет'!$W$5:$X$79,2),IF((C1536=12),VLOOKUP(R1536,'12 лет'!$AA$5:$AB$79,2),IF((C1536=13),VLOOKUP(R1536,'13 лет'!$AA$5:$AB$79,2),IF((C1536=14),VLOOKUP(R1536,'14 лет'!$AA$5:$AB$79,2),IF((C1536=15),VLOOKUP(R1536,'15 лет'!$AA$5:$AB$79,2),IF((C1536=16),VLOOKUP(R1536,'16 лет'!$AA$5:$AB$79,2),IF((C1536=17),VLOOKUP(R1536,'17 лет'!$AA$5:$AB$79,2))))))))))))</f>
        <v>0</v>
      </c>
      <c r="T1536" s="33">
        <f>SUM(E1536+G1536+I1536+K1536+M1536+O1536+Q1536+S1536)</f>
        <v>35</v>
      </c>
      <c r="U1536" s="4">
        <f>'Личное первенство девушки'!U139</f>
        <v>28</v>
      </c>
      <c r="V1536" s="109"/>
      <c r="W1536" s="99"/>
      <c r="X1536" t="str">
        <f>P1526</f>
        <v>Субъект РФ 43</v>
      </c>
    </row>
    <row r="1537" spans="1:24" ht="18.75">
      <c r="A1537" s="27">
        <v>2</v>
      </c>
      <c r="B1537" s="78"/>
      <c r="C1537" s="27"/>
      <c r="D1537" s="27"/>
      <c r="E1537" s="16">
        <f>IF((C1537&lt;=7),VLOOKUP(D1537,'7 лет'!$M$5:$N$78,2),IF((C1537=8),VLOOKUP(D1537,'8 лет'!$M$5:$N$78,2),IF((C1537=9),VLOOKUP(D1537,'9 лет'!$M$5:$N$78,2),IF((C1537=10),VLOOKUP(D1537,'10 лет'!$M$5:$N$78,2),IF((C1537=11),VLOOKUP(D1537,'11 лет'!$M$5:$N$78,2),IF((C1537=12),VLOOKUP(D1537,'12 лет'!$O$5:$P$78,2),IF((C1537=13),VLOOKUP(D1537,'13 лет'!$O$5:$P$78,2),IF((C1537=14),VLOOKUP(D1537,'14 лет'!$O$5:$P$78,2),IF((C1537=15),VLOOKUP(D1537,'15 лет'!$O$5:$P$78,2),IF((C1537=16),VLOOKUP(D1537,'16 лет'!$O$5:$P$78,2),IF((C1537=17),VLOOKUP(D1537,'17 лет'!$O$5:$P$78,2))))))))))))</f>
        <v>0</v>
      </c>
      <c r="F1537" s="27"/>
      <c r="G1537" s="16">
        <f>IF((C1537&lt;=7),VLOOKUP(F1537,'7 лет'!$O$5:$P$79,2),IF((C1537=8),VLOOKUP(F1537,'8 лет'!$O$5:$P$79,2),IF((C1537=9),VLOOKUP(F1537,'9 лет'!$O$5:$P$79,2),IF((C1537=10),VLOOKUP(F1537,'10 лет'!$O$5:$P$79,2),IF((C1537=11),VLOOKUP(F1537,'11 лет'!$O$5:$P$79,2),IF((C1537=12),VLOOKUP(F1537,'12 лет'!$Q$5:$R$79,2),IF((C1537=13),VLOOKUP(F1537,'13 лет'!$Q$5:$R$79,2),IF((C1537=14),VLOOKUP(F1537,'14 лет'!$Q$5:$R$79,2),IF((C1537=15),VLOOKUP(F1537,'15 лет'!$Q$5:$R$79,2),IF((C1537=16),VLOOKUP(F1537,'16 лет'!$Q$5:$R$79,2),IF((C1537=17),VLOOKUP(F1537,'17 лет'!$Q$5:$R$79,2))))))))))))</f>
        <v>0</v>
      </c>
      <c r="H1537" s="27"/>
      <c r="I1537" s="16">
        <f>IF((C1537&lt;=7),VLOOKUP(H1537,'7 лет'!$Q$5:$R$79,2),IF((C1537=8),VLOOKUP(H1537,'8 лет'!$Q$5:$R$79,2),IF((C1537=9),VLOOKUP(H1537,'9 лет'!$Q$5:$R$79,2),IF((C1537=10),VLOOKUP(H1537,'10 лет'!$Q$5:$R$79,2),IF((C1537=11),VLOOKUP(H1537,'11 лет'!$Q$5:$R$79,2),IF((C1537=12),VLOOKUP(H1537,'12 лет'!$S$5:$T$79,2),IF((C1537=13),VLOOKUP(H1537,'13 лет'!$S$5:$T$79,2),IF((C1537=14),VLOOKUP(H1537,'14 лет'!$S$5:$T$79,2),IF((C1537=15),VLOOKUP(H1537,'15 лет'!$S$5:$T$79,2),IF((C1537=16),VLOOKUP(H1537,'16 лет'!$S$5:$T$79,2),IF((C1537=17),VLOOKUP(H1537,'17 лет'!$S$5:$T$79,2))))))))))))</f>
        <v>0</v>
      </c>
      <c r="J1537" s="27"/>
      <c r="K1537" s="16">
        <f>IF((C1537&lt;=7),VLOOKUP(J1537,'7 лет'!$S$5:$T$79,2),IF((C1537=8),VLOOKUP(J1537,'8 лет'!$S$5:$T$79,2),IF((C1537=9),VLOOKUP(J1537,'9 лет'!$S$5:$T$79,2),IF((C1537=10),VLOOKUP(J1537,'10 лет'!$S$5:$T$79,2),IF((C1537=11),VLOOKUP(J1537,'11 лет'!$S$5:$T$79,2),IF((C1537=12),VLOOKUP(J1537,'12 лет'!$U$5:$V$79,2),IF((C1537=13),VLOOKUP(J1537,'13 лет'!$U$5:$V$79,2),IF((C1537=14),VLOOKUP(J1537,'14 лет'!$U$5:$V$79,2),IF(C1537&gt;=15,"0")))))))))</f>
        <v>0</v>
      </c>
      <c r="L1537" s="27"/>
      <c r="M1537" s="16" t="str">
        <f>IF((C1537=12),VLOOKUP(L1537,'12 лет'!$W$5:$X$85,2),IF((C1537=13),VLOOKUP(L1537,'13 лет'!$W$5:$X$84,2),IF((C1537=14),VLOOKUP(L1537,'14 лет'!$W$5:$X$82,2),IF((C1537=15),VLOOKUP(L1537,'15 лет'!$U$5:$V$82,2),IF((C1537=16),VLOOKUP(L1537,'16 лет'!$U$5:$V$78,2),IF((C1537=17),VLOOKUP(L1537,'17 лет'!$U$5:$V$78,2),IF(C1537&lt;12,"0")))))))</f>
        <v>0</v>
      </c>
      <c r="N1537" s="27"/>
      <c r="O1537" s="16" t="str">
        <f>IF((C1537=15),VLOOKUP(N1537,'15 лет'!$W$5:$X$115,2),IF((C1537=16),VLOOKUP(N1537,'16 лет'!$W$5:$X$113,2),IF((C1537=17),VLOOKUP(N1537,'17 лет'!$W$5:$X$113,2),IF(C1537&lt;15,"0"))))</f>
        <v>0</v>
      </c>
      <c r="P1537" s="11"/>
      <c r="Q1537" s="16">
        <f>IF((C1537&lt;=7),VLOOKUP(P1537,'7 лет'!$U$5:$V$79,2),IF((C1537=8),VLOOKUP(P1537,'8 лет'!$U$5:$V$79,2),IF((C1537=9),VLOOKUP(P1537,'9 лет'!$U$5:$V$79,2),IF((C1537=10),VLOOKUP(P1537,'10 лет'!$U$5:$V$79,2),IF((C1537=11),VLOOKUP(P1537,'11 лет'!$U$5:$V$79,2),IF((C1537=12),VLOOKUP(P1537,'12 лет'!$Y$5:$Z$79,2),IF((C1537=13),VLOOKUP(P1537,'13 лет'!$Y$5:$Z$79,2),IF((C1537=14),VLOOKUP(P1537,'14 лет'!$Y$5:$Z$79,2),IF((C1537=15),VLOOKUP(P1537,'15 лет'!$Y$5:$Z$79,2),IF((C1537=16),VLOOKUP(P1537,'16 лет'!$Y$5:$Z$79,2),IF((C1537=17),VLOOKUP(P1537,'17 лет'!$Y$5:$Z$79,2))))))))))))</f>
        <v>35</v>
      </c>
      <c r="R1537" s="27"/>
      <c r="S1537" s="16">
        <f>IF((C1537&lt;=7),VLOOKUP(R1537,'7 лет'!$W$5:$X$79,2),IF((C1537=8),VLOOKUP(R1537,'8 лет'!$W$5:$X$79,2),IF((C1537=9),VLOOKUP(R1537,'9 лет'!$W$5:$X$79,2),IF((C1537=10),VLOOKUP(R1537,'10 лет'!$W$5:$X$79,2),IF((C1537=11),VLOOKUP(R1537,'11 лет'!$W$5:$X$79,2),IF((C1537=12),VLOOKUP(R1537,'12 лет'!$AA$5:$AB$79,2),IF((C1537=13),VLOOKUP(R1537,'13 лет'!$AA$5:$AB$79,2),IF((C1537=14),VLOOKUP(R1537,'14 лет'!$AA$5:$AB$79,2),IF((C1537=15),VLOOKUP(R1537,'15 лет'!$AA$5:$AB$79,2),IF((C1537=16),VLOOKUP(R1537,'16 лет'!$AA$5:$AB$79,2),IF((C1537=17),VLOOKUP(R1537,'17 лет'!$AA$5:$AB$79,2))))))))))))</f>
        <v>0</v>
      </c>
      <c r="T1537" s="33">
        <f>SUM(E1537+G1537+I1537+K1537+M1537+O1537+Q1537+S1537)</f>
        <v>35</v>
      </c>
      <c r="U1537" s="4">
        <f>'Личное первенство девушки'!U140</f>
        <v>28</v>
      </c>
      <c r="V1537" s="109"/>
      <c r="W1537" s="99"/>
      <c r="X1537" t="str">
        <f>P1526</f>
        <v>Субъект РФ 43</v>
      </c>
    </row>
    <row r="1538" spans="1:24" ht="18.75">
      <c r="A1538" s="27">
        <v>3</v>
      </c>
      <c r="B1538" s="78"/>
      <c r="C1538" s="27"/>
      <c r="D1538" s="27"/>
      <c r="E1538" s="16">
        <f>IF((C1538&lt;=7),VLOOKUP(D1538,'7 лет'!$M$5:$N$78,2),IF((C1538=8),VLOOKUP(D1538,'8 лет'!$M$5:$N$78,2),IF((C1538=9),VLOOKUP(D1538,'9 лет'!$M$5:$N$78,2),IF((C1538=10),VLOOKUP(D1538,'10 лет'!$M$5:$N$78,2),IF((C1538=11),VLOOKUP(D1538,'11 лет'!$M$5:$N$78,2),IF((C1538=12),VLOOKUP(D1538,'12 лет'!$O$5:$P$78,2),IF((C1538=13),VLOOKUP(D1538,'13 лет'!$O$5:$P$78,2),IF((C1538=14),VLOOKUP(D1538,'14 лет'!$O$5:$P$78,2),IF((C1538=15),VLOOKUP(D1538,'15 лет'!$O$5:$P$78,2),IF((C1538=16),VLOOKUP(D1538,'16 лет'!$O$5:$P$78,2),IF((C1538=17),VLOOKUP(D1538,'17 лет'!$O$5:$P$78,2))))))))))))</f>
        <v>0</v>
      </c>
      <c r="F1538" s="27"/>
      <c r="G1538" s="16">
        <f>IF((C1538&lt;=7),VLOOKUP(F1538,'7 лет'!$O$5:$P$79,2),IF((C1538=8),VLOOKUP(F1538,'8 лет'!$O$5:$P$79,2),IF((C1538=9),VLOOKUP(F1538,'9 лет'!$O$5:$P$79,2),IF((C1538=10),VLOOKUP(F1538,'10 лет'!$O$5:$P$79,2),IF((C1538=11),VLOOKUP(F1538,'11 лет'!$O$5:$P$79,2),IF((C1538=12),VLOOKUP(F1538,'12 лет'!$Q$5:$R$79,2),IF((C1538=13),VLOOKUP(F1538,'13 лет'!$Q$5:$R$79,2),IF((C1538=14),VLOOKUP(F1538,'14 лет'!$Q$5:$R$79,2),IF((C1538=15),VLOOKUP(F1538,'15 лет'!$Q$5:$R$79,2),IF((C1538=16),VLOOKUP(F1538,'16 лет'!$Q$5:$R$79,2),IF((C1538=17),VLOOKUP(F1538,'17 лет'!$Q$5:$R$79,2))))))))))))</f>
        <v>0</v>
      </c>
      <c r="H1538" s="27"/>
      <c r="I1538" s="16">
        <f>IF((C1538&lt;=7),VLOOKUP(H1538,'7 лет'!$Q$5:$R$79,2),IF((C1538=8),VLOOKUP(H1538,'8 лет'!$Q$5:$R$79,2),IF((C1538=9),VLOOKUP(H1538,'9 лет'!$Q$5:$R$79,2),IF((C1538=10),VLOOKUP(H1538,'10 лет'!$Q$5:$R$79,2),IF((C1538=11),VLOOKUP(H1538,'11 лет'!$Q$5:$R$79,2),IF((C1538=12),VLOOKUP(H1538,'12 лет'!$S$5:$T$79,2),IF((C1538=13),VLOOKUP(H1538,'13 лет'!$S$5:$T$79,2),IF((C1538=14),VLOOKUP(H1538,'14 лет'!$S$5:$T$79,2),IF((C1538=15),VLOOKUP(H1538,'15 лет'!$S$5:$T$79,2),IF((C1538=16),VLOOKUP(H1538,'16 лет'!$S$5:$T$79,2),IF((C1538=17),VLOOKUP(H1538,'17 лет'!$S$5:$T$79,2))))))))))))</f>
        <v>0</v>
      </c>
      <c r="J1538" s="27"/>
      <c r="K1538" s="16">
        <f>IF((C1538&lt;=7),VLOOKUP(J1538,'7 лет'!$S$5:$T$79,2),IF((C1538=8),VLOOKUP(J1538,'8 лет'!$S$5:$T$79,2),IF((C1538=9),VLOOKUP(J1538,'9 лет'!$S$5:$T$79,2),IF((C1538=10),VLOOKUP(J1538,'10 лет'!$S$5:$T$79,2),IF((C1538=11),VLOOKUP(J1538,'11 лет'!$S$5:$T$79,2),IF((C1538=12),VLOOKUP(J1538,'12 лет'!$U$5:$V$79,2),IF((C1538=13),VLOOKUP(J1538,'13 лет'!$U$5:$V$79,2),IF((C1538=14),VLOOKUP(J1538,'14 лет'!$U$5:$V$79,2),IF(C1538&gt;=15,"0")))))))))</f>
        <v>0</v>
      </c>
      <c r="L1538" s="27"/>
      <c r="M1538" s="16" t="str">
        <f>IF((C1538=12),VLOOKUP(L1538,'12 лет'!$W$5:$X$85,2),IF((C1538=13),VLOOKUP(L1538,'13 лет'!$W$5:$X$84,2),IF((C1538=14),VLOOKUP(L1538,'14 лет'!$W$5:$X$82,2),IF((C1538=15),VLOOKUP(L1538,'15 лет'!$U$5:$V$82,2),IF((C1538=16),VLOOKUP(L1538,'16 лет'!$U$5:$V$78,2),IF((C1538=17),VLOOKUP(L1538,'17 лет'!$U$5:$V$78,2),IF(C1538&lt;12,"0")))))))</f>
        <v>0</v>
      </c>
      <c r="N1538" s="27"/>
      <c r="O1538" s="16" t="str">
        <f>IF((C1538=15),VLOOKUP(N1538,'15 лет'!$W$5:$X$115,2),IF((C1538=16),VLOOKUP(N1538,'16 лет'!$W$5:$X$113,2),IF((C1538=17),VLOOKUP(N1538,'17 лет'!$W$5:$X$113,2),IF(C1538&lt;15,"0"))))</f>
        <v>0</v>
      </c>
      <c r="P1538" s="11"/>
      <c r="Q1538" s="16">
        <f>IF((C1538&lt;=7),VLOOKUP(P1538,'7 лет'!$U$5:$V$79,2),IF((C1538=8),VLOOKUP(P1538,'8 лет'!$U$5:$V$79,2),IF((C1538=9),VLOOKUP(P1538,'9 лет'!$U$5:$V$79,2),IF((C1538=10),VLOOKUP(P1538,'10 лет'!$U$5:$V$79,2),IF((C1538=11),VLOOKUP(P1538,'11 лет'!$U$5:$V$79,2),IF((C1538=12),VLOOKUP(P1538,'12 лет'!$Y$5:$Z$79,2),IF((C1538=13),VLOOKUP(P1538,'13 лет'!$Y$5:$Z$79,2),IF((C1538=14),VLOOKUP(P1538,'14 лет'!$Y$5:$Z$79,2),IF((C1538=15),VLOOKUP(P1538,'15 лет'!$Y$5:$Z$79,2),IF((C1538=16),VLOOKUP(P1538,'16 лет'!$Y$5:$Z$79,2),IF((C1538=17),VLOOKUP(P1538,'17 лет'!$Y$5:$Z$79,2))))))))))))</f>
        <v>35</v>
      </c>
      <c r="R1538" s="27"/>
      <c r="S1538" s="16">
        <f>IF((C1538&lt;=7),VLOOKUP(R1538,'7 лет'!$W$5:$X$79,2),IF((C1538=8),VLOOKUP(R1538,'8 лет'!$W$5:$X$79,2),IF((C1538=9),VLOOKUP(R1538,'9 лет'!$W$5:$X$79,2),IF((C1538=10),VLOOKUP(R1538,'10 лет'!$W$5:$X$79,2),IF((C1538=11),VLOOKUP(R1538,'11 лет'!$W$5:$X$79,2),IF((C1538=12),VLOOKUP(R1538,'12 лет'!$AA$5:$AB$79,2),IF((C1538=13),VLOOKUP(R1538,'13 лет'!$AA$5:$AB$79,2),IF((C1538=14),VLOOKUP(R1538,'14 лет'!$AA$5:$AB$79,2),IF((C1538=15),VLOOKUP(R1538,'15 лет'!$AA$5:$AB$79,2),IF((C1538=16),VLOOKUP(R1538,'16 лет'!$AA$5:$AB$79,2),IF((C1538=17),VLOOKUP(R1538,'17 лет'!$AA$5:$AB$79,2))))))))))))</f>
        <v>0</v>
      </c>
      <c r="T1538" s="33">
        <f>SUM(E1538+G1538+I1538+K1538+M1538+O1538+Q1538+S1538)</f>
        <v>35</v>
      </c>
      <c r="U1538" s="4">
        <f>'Личное первенство девушки'!U141</f>
        <v>28</v>
      </c>
      <c r="V1538" s="109"/>
      <c r="W1538" s="99"/>
      <c r="X1538" t="str">
        <f>P1526</f>
        <v>Субъект РФ 43</v>
      </c>
    </row>
    <row r="1539" spans="1:24" ht="18.75">
      <c r="A1539" s="111"/>
      <c r="B1539" s="112"/>
      <c r="C1539" s="112"/>
      <c r="D1539" s="112"/>
      <c r="E1539" s="112"/>
      <c r="F1539" s="112"/>
      <c r="G1539" s="112"/>
      <c r="H1539" s="112"/>
      <c r="I1539" s="112"/>
      <c r="J1539" s="112"/>
      <c r="K1539" s="112"/>
      <c r="L1539" s="112"/>
      <c r="M1539" s="112"/>
      <c r="N1539" s="112"/>
      <c r="O1539" s="112"/>
      <c r="P1539" s="115" t="s">
        <v>286</v>
      </c>
      <c r="Q1539" s="115"/>
      <c r="R1539" s="115"/>
      <c r="S1539" s="116"/>
      <c r="T1539" s="113">
        <f ca="1">SUMPRODUCT(LARGE($T$1536:$T$1538,ROW(INDIRECT("T1:T"&amp;Z17))))</f>
        <v>70</v>
      </c>
      <c r="U1539" s="114"/>
      <c r="V1539" s="109"/>
      <c r="W1539" s="99"/>
    </row>
    <row r="1540" spans="1:24" ht="30" customHeight="1">
      <c r="A1540" s="119"/>
      <c r="B1540" s="120"/>
      <c r="C1540" s="120"/>
      <c r="D1540" s="120"/>
      <c r="E1540" s="120"/>
      <c r="F1540" s="120"/>
      <c r="G1540" s="120"/>
      <c r="H1540" s="120"/>
      <c r="I1540" s="120"/>
      <c r="J1540" s="120"/>
      <c r="K1540" s="120"/>
      <c r="L1540" s="120"/>
      <c r="M1540" s="120"/>
      <c r="N1540" s="120"/>
      <c r="O1540" s="120"/>
      <c r="P1540" s="118" t="s">
        <v>287</v>
      </c>
      <c r="Q1540" s="118"/>
      <c r="R1540" s="118"/>
      <c r="S1540" s="118"/>
      <c r="T1540" s="121">
        <f ca="1">SUM(T1534+T1539)</f>
        <v>170</v>
      </c>
      <c r="U1540" s="122"/>
      <c r="V1540" s="110"/>
      <c r="W1540" s="100"/>
    </row>
    <row r="1541" spans="1:24">
      <c r="A1541" s="14"/>
      <c r="B1541" s="14"/>
      <c r="C1541" s="14"/>
      <c r="D1541" s="14"/>
      <c r="E1541" s="14"/>
      <c r="F1541" s="14"/>
      <c r="G1541" s="14"/>
      <c r="H1541" s="14"/>
      <c r="I1541" s="14"/>
      <c r="J1541" s="14"/>
      <c r="K1541" s="14"/>
      <c r="L1541" s="14"/>
      <c r="M1541" s="14"/>
      <c r="N1541" s="14"/>
      <c r="O1541" s="14"/>
      <c r="P1541" s="14"/>
      <c r="Q1541" s="14"/>
      <c r="R1541" s="14"/>
      <c r="S1541" s="14"/>
      <c r="T1541" s="14"/>
    </row>
    <row r="1542" spans="1:24">
      <c r="A1542" s="15"/>
      <c r="C1542" s="15"/>
      <c r="D1542" s="15"/>
      <c r="E1542" s="15"/>
      <c r="F1542" s="15"/>
      <c r="G1542" s="15"/>
      <c r="H1542" s="15"/>
      <c r="I1542" s="15"/>
      <c r="J1542" s="15"/>
      <c r="K1542" s="14"/>
      <c r="L1542" s="14"/>
      <c r="M1542" s="15"/>
      <c r="N1542" s="15"/>
      <c r="O1542" s="15"/>
      <c r="P1542" s="15"/>
      <c r="Q1542" s="15"/>
      <c r="R1542" s="15"/>
      <c r="S1542" s="15"/>
      <c r="T1542" s="15"/>
    </row>
    <row r="1543" spans="1:24">
      <c r="A1543" s="15"/>
      <c r="C1543" s="15"/>
      <c r="D1543" s="15"/>
      <c r="E1543" s="15"/>
      <c r="F1543" s="15"/>
      <c r="G1543" s="15"/>
      <c r="H1543" s="15"/>
      <c r="I1543" s="15"/>
      <c r="J1543" s="15"/>
      <c r="K1543" s="14"/>
      <c r="L1543" s="14"/>
      <c r="M1543" s="15"/>
      <c r="N1543" s="15"/>
      <c r="O1543" s="15"/>
      <c r="P1543" s="15"/>
      <c r="Q1543" s="15"/>
      <c r="R1543" s="15"/>
      <c r="S1543" s="15"/>
      <c r="T1543" s="15"/>
    </row>
    <row r="1544" spans="1:24" ht="16.5">
      <c r="A1544" s="14"/>
      <c r="B1544" s="79" t="s">
        <v>181</v>
      </c>
      <c r="C1544" s="14"/>
      <c r="D1544" s="14"/>
      <c r="E1544" s="14"/>
      <c r="F1544" s="14"/>
      <c r="G1544" s="14"/>
      <c r="H1544" s="14"/>
      <c r="I1544" s="14"/>
      <c r="J1544" s="14"/>
      <c r="K1544" s="14"/>
      <c r="L1544" s="14"/>
      <c r="M1544" s="14"/>
      <c r="N1544" s="14"/>
      <c r="O1544" s="14"/>
      <c r="P1544" s="14"/>
      <c r="Q1544" s="14"/>
      <c r="R1544" s="14"/>
      <c r="S1544" s="14"/>
      <c r="T1544" s="14"/>
    </row>
    <row r="1545" spans="1:24">
      <c r="A1545" s="14"/>
      <c r="B1545" s="15"/>
      <c r="C1545" s="15"/>
      <c r="D1545" s="14"/>
      <c r="E1545" s="14"/>
      <c r="F1545" s="14"/>
      <c r="G1545" s="14"/>
      <c r="H1545" s="14"/>
      <c r="I1545" s="14"/>
      <c r="J1545" s="14"/>
      <c r="K1545" s="14"/>
      <c r="L1545" s="14"/>
      <c r="M1545" s="14"/>
      <c r="N1545" s="14"/>
      <c r="O1545" s="14"/>
      <c r="P1545" s="14"/>
      <c r="Q1545" s="14"/>
      <c r="R1545" s="14"/>
      <c r="S1545" s="14"/>
      <c r="T1545" s="14"/>
    </row>
    <row r="1546" spans="1:24">
      <c r="A1546" s="14"/>
      <c r="B1546" s="14"/>
      <c r="C1546" s="15"/>
      <c r="D1546" s="14"/>
      <c r="E1546" s="14"/>
      <c r="F1546" s="14"/>
      <c r="G1546" s="14"/>
      <c r="H1546" s="14"/>
      <c r="I1546" s="14"/>
      <c r="J1546" s="14"/>
      <c r="K1546" s="14"/>
      <c r="L1546" s="14"/>
      <c r="M1546" s="14"/>
      <c r="N1546" s="14"/>
      <c r="O1546" s="14"/>
      <c r="P1546" s="14"/>
      <c r="Q1546" s="14"/>
      <c r="R1546" s="14"/>
      <c r="S1546" s="14"/>
      <c r="T1546" s="14"/>
    </row>
    <row r="1547" spans="1:24" ht="16.5">
      <c r="A1547" s="14"/>
      <c r="B1547" s="79" t="s">
        <v>182</v>
      </c>
      <c r="C1547" s="15"/>
      <c r="D1547" s="14"/>
      <c r="E1547" s="14"/>
      <c r="F1547" s="14"/>
      <c r="G1547" s="14"/>
      <c r="H1547" s="14"/>
      <c r="I1547" s="14"/>
      <c r="J1547" s="14"/>
      <c r="K1547" s="14"/>
      <c r="L1547" s="14"/>
      <c r="M1547" s="14"/>
      <c r="N1547" s="14"/>
      <c r="O1547" s="14"/>
      <c r="P1547" s="14"/>
      <c r="Q1547" s="14"/>
      <c r="R1547" s="14"/>
      <c r="S1547" s="14"/>
      <c r="T1547" s="14"/>
    </row>
    <row r="1549" spans="1:24" ht="18.75">
      <c r="A1549" s="102" t="s">
        <v>991</v>
      </c>
      <c r="B1549" s="102"/>
      <c r="C1549" s="102"/>
      <c r="D1549" s="102"/>
      <c r="E1549" s="102"/>
      <c r="F1549" s="102"/>
      <c r="G1549" s="102"/>
      <c r="H1549" s="102"/>
      <c r="I1549" s="102"/>
      <c r="J1549" s="102"/>
      <c r="K1549" s="102"/>
      <c r="L1549" s="102"/>
      <c r="M1549" s="102"/>
      <c r="N1549" s="102"/>
      <c r="O1549" s="102"/>
      <c r="P1549" s="102"/>
      <c r="Q1549" s="102"/>
      <c r="R1549" s="102"/>
      <c r="S1549" s="102"/>
      <c r="T1549" s="102"/>
      <c r="U1549" s="102"/>
      <c r="V1549" s="102"/>
      <c r="W1549" s="102"/>
    </row>
    <row r="1550" spans="1:24" ht="18.75">
      <c r="A1550" s="102" t="s">
        <v>990</v>
      </c>
      <c r="B1550" s="102"/>
      <c r="C1550" s="102"/>
      <c r="D1550" s="102"/>
      <c r="E1550" s="102"/>
      <c r="F1550" s="102"/>
      <c r="G1550" s="102"/>
      <c r="H1550" s="102"/>
      <c r="I1550" s="102"/>
      <c r="J1550" s="102"/>
      <c r="K1550" s="102"/>
      <c r="L1550" s="102"/>
      <c r="M1550" s="102"/>
      <c r="N1550" s="102"/>
      <c r="O1550" s="102"/>
      <c r="P1550" s="102"/>
      <c r="Q1550" s="102"/>
      <c r="R1550" s="102"/>
      <c r="S1550" s="102"/>
      <c r="T1550" s="102"/>
      <c r="U1550" s="102"/>
      <c r="V1550" s="102"/>
      <c r="W1550" s="102"/>
    </row>
    <row r="1552" spans="1:24">
      <c r="A1552" s="103" t="s">
        <v>169</v>
      </c>
      <c r="B1552" s="103"/>
      <c r="C1552" s="103"/>
      <c r="D1552" s="103"/>
      <c r="E1552" s="103"/>
      <c r="F1552" s="103"/>
      <c r="G1552" s="103"/>
      <c r="H1552" s="103"/>
      <c r="I1552" s="103"/>
      <c r="J1552" s="103"/>
      <c r="K1552" s="103"/>
      <c r="L1552" s="103"/>
      <c r="M1552" s="103"/>
      <c r="N1552" s="103"/>
      <c r="O1552" s="103"/>
      <c r="P1552" s="103"/>
      <c r="Q1552" s="103"/>
      <c r="R1552" s="103"/>
      <c r="S1552" s="103"/>
      <c r="T1552" s="103"/>
      <c r="U1552" s="103"/>
      <c r="V1552" s="103"/>
      <c r="W1552" s="103"/>
    </row>
    <row r="1553" spans="1:24">
      <c r="A1553" s="43"/>
      <c r="B1553" s="43"/>
      <c r="C1553" s="43"/>
      <c r="D1553" s="43"/>
      <c r="E1553" s="43"/>
      <c r="F1553" s="43"/>
      <c r="G1553" s="43"/>
      <c r="H1553" s="43"/>
      <c r="I1553" s="43"/>
      <c r="J1553" s="43"/>
      <c r="K1553" s="43"/>
      <c r="L1553" s="43"/>
      <c r="M1553" s="43"/>
      <c r="N1553" s="43"/>
      <c r="O1553" s="43"/>
      <c r="P1553" s="43"/>
      <c r="Q1553" s="43"/>
      <c r="R1553" s="43"/>
      <c r="S1553" s="43"/>
      <c r="T1553" s="43"/>
      <c r="U1553" s="43"/>
      <c r="V1553" s="43"/>
      <c r="W1553" s="43"/>
    </row>
    <row r="1554" spans="1:24" ht="18.75">
      <c r="A1554" s="104" t="s">
        <v>1005</v>
      </c>
      <c r="B1554" s="104"/>
      <c r="C1554" s="104"/>
      <c r="D1554" s="104"/>
      <c r="E1554" s="104"/>
      <c r="F1554" s="104"/>
      <c r="G1554" s="104"/>
      <c r="H1554" s="104"/>
      <c r="I1554" s="104"/>
      <c r="J1554" s="104"/>
      <c r="K1554" s="104"/>
      <c r="L1554" s="104"/>
      <c r="M1554" s="104"/>
      <c r="N1554" s="104"/>
      <c r="O1554" s="104"/>
      <c r="P1554" s="104"/>
      <c r="Q1554" s="104"/>
      <c r="R1554" s="104"/>
      <c r="S1554" s="104"/>
      <c r="T1554" s="104"/>
      <c r="U1554" s="104"/>
      <c r="V1554" s="104"/>
      <c r="W1554" s="104"/>
    </row>
    <row r="1555" spans="1:24" ht="18.75">
      <c r="A1555" s="104" t="s">
        <v>989</v>
      </c>
      <c r="B1555" s="104"/>
      <c r="C1555" s="104"/>
      <c r="D1555" s="104"/>
      <c r="E1555" s="104"/>
      <c r="F1555" s="104"/>
      <c r="G1555" s="104"/>
      <c r="H1555" s="104"/>
      <c r="I1555" s="104"/>
      <c r="J1555" s="104"/>
      <c r="K1555" s="104"/>
      <c r="L1555" s="104"/>
      <c r="M1555" s="104"/>
      <c r="N1555" s="104"/>
      <c r="O1555" s="104"/>
      <c r="P1555" s="104"/>
      <c r="Q1555" s="104"/>
      <c r="R1555" s="104"/>
      <c r="S1555" s="104"/>
      <c r="T1555" s="104"/>
      <c r="U1555" s="104"/>
      <c r="V1555" s="104"/>
      <c r="W1555" s="104"/>
    </row>
    <row r="1556" spans="1:24" ht="18.75">
      <c r="A1556" s="105" t="s">
        <v>1058</v>
      </c>
      <c r="B1556" s="105"/>
      <c r="C1556" s="105"/>
      <c r="D1556" s="105"/>
      <c r="E1556" s="105"/>
      <c r="F1556" s="105"/>
      <c r="G1556" s="105"/>
      <c r="H1556" s="105"/>
      <c r="I1556" s="105"/>
      <c r="J1556" s="105"/>
      <c r="K1556" s="105"/>
      <c r="L1556" s="105"/>
      <c r="M1556" s="105"/>
      <c r="N1556" s="105"/>
      <c r="O1556" s="105"/>
      <c r="P1556" s="105"/>
      <c r="Q1556" s="105"/>
      <c r="R1556" s="105"/>
      <c r="S1556" s="105"/>
      <c r="T1556" s="105"/>
      <c r="U1556" s="105"/>
      <c r="V1556" s="105"/>
      <c r="W1556" s="105"/>
    </row>
    <row r="1557" spans="1:24" ht="18.75">
      <c r="A1557" s="50"/>
      <c r="B1557" s="50"/>
      <c r="C1557" s="50"/>
      <c r="D1557" s="50"/>
      <c r="E1557" s="50"/>
      <c r="F1557" s="50"/>
      <c r="G1557" s="50"/>
      <c r="H1557" s="50"/>
      <c r="I1557" s="50"/>
      <c r="J1557" s="50"/>
      <c r="K1557" s="50"/>
      <c r="L1557" s="50"/>
      <c r="M1557" s="50"/>
      <c r="N1557" s="50"/>
      <c r="O1557" s="50"/>
      <c r="P1557" s="50"/>
      <c r="Q1557" s="50"/>
      <c r="R1557" s="50"/>
      <c r="S1557" s="50"/>
      <c r="T1557" s="50"/>
      <c r="U1557" s="50"/>
      <c r="V1557" s="50"/>
    </row>
    <row r="1558" spans="1:24">
      <c r="A1558" s="10"/>
      <c r="B1558" s="10"/>
      <c r="C1558" s="10"/>
      <c r="D1558" s="10"/>
      <c r="E1558" s="10"/>
      <c r="F1558" s="10"/>
      <c r="G1558" s="10"/>
      <c r="H1558" s="10"/>
      <c r="I1558" s="10"/>
      <c r="J1558" s="10"/>
      <c r="K1558" s="10"/>
      <c r="L1558" s="10"/>
      <c r="M1558" s="10"/>
      <c r="N1558" s="10"/>
      <c r="O1558" s="10"/>
      <c r="P1558" s="10"/>
      <c r="Q1558" s="10"/>
      <c r="R1558" s="10"/>
      <c r="S1558" s="10"/>
      <c r="T1558" s="10"/>
    </row>
    <row r="1559" spans="1:24" ht="18.75">
      <c r="A1559" s="106" t="s">
        <v>992</v>
      </c>
      <c r="B1559" s="106"/>
      <c r="C1559" s="47"/>
      <c r="D1559" s="47"/>
      <c r="E1559" s="47"/>
      <c r="F1559" s="47"/>
      <c r="G1559" s="47"/>
      <c r="H1559" s="47"/>
      <c r="I1559" s="47"/>
      <c r="J1559" s="47"/>
      <c r="K1559" s="47"/>
      <c r="L1559" s="47"/>
      <c r="M1559" s="47"/>
      <c r="N1559" s="47"/>
      <c r="O1559" s="47"/>
      <c r="P1559" s="47"/>
      <c r="Q1559" s="47"/>
      <c r="R1559" s="47"/>
      <c r="S1559" s="47"/>
      <c r="T1559" s="47"/>
    </row>
    <row r="1560" spans="1:24" ht="18.75">
      <c r="A1560" s="106" t="s">
        <v>993</v>
      </c>
      <c r="B1560" s="106"/>
      <c r="C1560" s="42"/>
      <c r="D1560" s="42"/>
      <c r="E1560" s="42"/>
      <c r="F1560" s="42"/>
      <c r="G1560" s="42"/>
      <c r="H1560" s="42"/>
      <c r="I1560" s="42"/>
      <c r="J1560" s="42"/>
      <c r="K1560" s="42"/>
      <c r="L1560" s="42"/>
      <c r="M1560" s="42"/>
      <c r="N1560" s="42"/>
      <c r="O1560" s="42"/>
      <c r="P1560" s="42"/>
      <c r="Q1560" s="42"/>
      <c r="R1560" s="42"/>
      <c r="S1560" s="42"/>
      <c r="T1560" s="42"/>
    </row>
    <row r="1561" spans="1:24" ht="18.75">
      <c r="A1561" s="106"/>
      <c r="B1561" s="106"/>
      <c r="D1561" s="47"/>
      <c r="E1561" s="47"/>
      <c r="F1561" s="47"/>
      <c r="G1561" s="47"/>
      <c r="H1561" s="47"/>
      <c r="I1561" s="47"/>
      <c r="J1561" s="47"/>
      <c r="K1561" s="47"/>
      <c r="L1561" s="47"/>
      <c r="M1561" s="47"/>
      <c r="N1561" s="47"/>
      <c r="O1561" s="47"/>
      <c r="P1561" s="47"/>
      <c r="Q1561" s="47"/>
      <c r="R1561" s="47"/>
      <c r="S1561" s="47"/>
      <c r="T1561" s="47"/>
    </row>
    <row r="1562" spans="1:24" ht="18.75">
      <c r="A1562" s="107" t="s">
        <v>224</v>
      </c>
      <c r="B1562" s="107"/>
      <c r="C1562" s="107"/>
      <c r="D1562" s="107"/>
      <c r="E1562" s="107"/>
      <c r="F1562" s="107"/>
      <c r="G1562" s="107"/>
      <c r="H1562" s="107"/>
      <c r="I1562" s="107"/>
      <c r="J1562" s="107"/>
      <c r="K1562" s="107"/>
      <c r="L1562" s="107"/>
      <c r="M1562" s="107"/>
      <c r="N1562" s="107"/>
      <c r="O1562" s="107"/>
      <c r="P1562" s="129" t="s">
        <v>328</v>
      </c>
      <c r="Q1562" s="129"/>
      <c r="R1562" s="129"/>
      <c r="S1562" s="129"/>
      <c r="T1562" s="129"/>
      <c r="U1562" s="129"/>
      <c r="V1562" s="129"/>
    </row>
    <row r="1563" spans="1:24">
      <c r="A1563" s="28"/>
      <c r="B1563" s="28"/>
      <c r="C1563" s="28"/>
      <c r="D1563" s="28"/>
      <c r="E1563" s="28"/>
      <c r="F1563" s="28"/>
      <c r="G1563" s="28"/>
      <c r="H1563" s="28"/>
      <c r="I1563" s="28"/>
      <c r="J1563" s="28"/>
      <c r="K1563" s="28"/>
      <c r="L1563" s="28"/>
      <c r="M1563" s="28"/>
      <c r="N1563" s="28"/>
      <c r="O1563" s="28"/>
      <c r="P1563" s="28"/>
      <c r="Q1563" s="28"/>
      <c r="R1563" s="28"/>
      <c r="S1563" s="28"/>
      <c r="T1563" s="28"/>
    </row>
    <row r="1564" spans="1:24" ht="24.75" customHeight="1">
      <c r="A1564" s="117" t="s">
        <v>170</v>
      </c>
      <c r="B1564" s="117"/>
      <c r="C1564" s="117"/>
      <c r="D1564" s="117"/>
      <c r="E1564" s="117"/>
      <c r="F1564" s="117"/>
      <c r="G1564" s="117"/>
      <c r="H1564" s="117"/>
      <c r="I1564" s="117"/>
      <c r="J1564" s="117"/>
      <c r="K1564" s="117"/>
      <c r="L1564" s="117"/>
      <c r="M1564" s="117"/>
      <c r="N1564" s="117"/>
      <c r="O1564" s="117"/>
      <c r="P1564" s="117"/>
      <c r="Q1564" s="117"/>
      <c r="R1564" s="117"/>
      <c r="S1564" s="117"/>
      <c r="T1564" s="126" t="s">
        <v>178</v>
      </c>
      <c r="U1564" s="101" t="s">
        <v>284</v>
      </c>
      <c r="V1564" s="101" t="s">
        <v>288</v>
      </c>
      <c r="W1564" s="101" t="s">
        <v>1006</v>
      </c>
    </row>
    <row r="1565" spans="1:24" ht="66.75" customHeight="1">
      <c r="A1565" s="101" t="s">
        <v>171</v>
      </c>
      <c r="B1565" s="117" t="s">
        <v>172</v>
      </c>
      <c r="C1565" s="101" t="s">
        <v>173</v>
      </c>
      <c r="D1565" s="101" t="s">
        <v>174</v>
      </c>
      <c r="E1565" s="101"/>
      <c r="F1565" s="101" t="s">
        <v>175</v>
      </c>
      <c r="G1565" s="101"/>
      <c r="H1565" s="101" t="s">
        <v>176</v>
      </c>
      <c r="I1565" s="101"/>
      <c r="J1565" s="101" t="s">
        <v>994</v>
      </c>
      <c r="K1565" s="101"/>
      <c r="L1565" s="175" t="s">
        <v>995</v>
      </c>
      <c r="M1565" s="176"/>
      <c r="N1565" s="175" t="s">
        <v>996</v>
      </c>
      <c r="O1565" s="176"/>
      <c r="P1565" s="101" t="s">
        <v>7</v>
      </c>
      <c r="Q1565" s="101"/>
      <c r="R1565" s="101" t="s">
        <v>177</v>
      </c>
      <c r="S1565" s="101"/>
      <c r="T1565" s="127"/>
      <c r="U1565" s="101"/>
      <c r="V1565" s="101"/>
      <c r="W1565" s="101"/>
    </row>
    <row r="1566" spans="1:24" ht="16.5">
      <c r="A1566" s="101"/>
      <c r="B1566" s="117"/>
      <c r="C1566" s="101"/>
      <c r="D1566" s="49" t="s">
        <v>179</v>
      </c>
      <c r="E1566" s="51" t="s">
        <v>3</v>
      </c>
      <c r="F1566" s="49" t="s">
        <v>179</v>
      </c>
      <c r="G1566" s="51" t="s">
        <v>3</v>
      </c>
      <c r="H1566" s="49" t="s">
        <v>179</v>
      </c>
      <c r="I1566" s="51" t="s">
        <v>3</v>
      </c>
      <c r="J1566" s="49" t="s">
        <v>179</v>
      </c>
      <c r="K1566" s="51" t="s">
        <v>3</v>
      </c>
      <c r="L1566" s="49" t="s">
        <v>179</v>
      </c>
      <c r="M1566" s="51" t="s">
        <v>3</v>
      </c>
      <c r="N1566" s="49" t="s">
        <v>179</v>
      </c>
      <c r="O1566" s="51" t="s">
        <v>3</v>
      </c>
      <c r="P1566" s="49" t="s">
        <v>179</v>
      </c>
      <c r="Q1566" s="51" t="s">
        <v>3</v>
      </c>
      <c r="R1566" s="49" t="s">
        <v>179</v>
      </c>
      <c r="S1566" s="51" t="s">
        <v>3</v>
      </c>
      <c r="T1566" s="128"/>
      <c r="U1566" s="101"/>
      <c r="V1566" s="101"/>
      <c r="W1566" s="101"/>
    </row>
    <row r="1567" spans="1:24" ht="18.75">
      <c r="A1567" s="27">
        <v>1</v>
      </c>
      <c r="B1567" s="77"/>
      <c r="C1567" s="27"/>
      <c r="D1567" s="27"/>
      <c r="E1567" s="16">
        <f>IF((C1567&lt;=7),VLOOKUP(D1567,'7 лет'!$A$5:$B$78,2),IF((C1567=8),VLOOKUP(D1567,'8 лет'!$A$5:$B$78,2),IF((C1567=9),VLOOKUP(D1567,'9 лет'!$A$5:$B$78,2),IF((C1567=10),VLOOKUP(D1567,'10 лет'!$A$5:$B$78,2),IF((C1567=11),VLOOKUP(D1567,'11 лет'!$A$5:$B$78,2),IF((C1567=12),VLOOKUP(D1567,'12 лет'!$A$5:$B$78,2),IF((C1567=13),VLOOKUP(D1567,'13 лет'!$A$5:$B$78,2),IF((C1567=14),VLOOKUP(D1567,'14 лет'!$A$5:$B$78,2),IF((C1567=15),VLOOKUP(D1567,'15 лет'!$A$5:$B$78,2),IF((C1567=16),VLOOKUP(D1567,'16 лет'!$A$5:$B$78,2),IF((C1567=17),VLOOKUP(D1567,'17 лет'!$A$5:$B$78,2))))))))))))</f>
        <v>0</v>
      </c>
      <c r="F1567" s="27"/>
      <c r="G1567" s="16">
        <f>IF((C1567&lt;=7),VLOOKUP(F1567,'7 лет'!$C$5:$D$79,2),IF((C1567=8),VLOOKUP(F1567,'8 лет'!$C$5:$D$79,2),IF((C1567=9),VLOOKUP(F1567,'9 лет'!$C$5:$D$79,2),IF((C1567=10),VLOOKUP(F1567,'10 лет'!$C$5:$D$79,2),IF((C1567=11),VLOOKUP(F1567,'11 лет'!$C$5:$D$79,2),IF((C1567=12),VLOOKUP(F1567,'12 лет'!$C$5:$D$79,2),IF((C1567=13),VLOOKUP(F1567,'13 лет'!$C$5:$D$79,2),IF((C1567=14),VLOOKUP(F1567,'14 лет'!$C$5:$D$79,2),IF((C1567=15),VLOOKUP(F1567,'15 лет'!$C$5:$D$79,2),IF((C1567=16),VLOOKUP(F1567,'16 лет'!$C$5:$D$79,2),IF((C1567=17),VLOOKUP(F1567,'17 лет'!$C$5:$D$79,2))))))))))))</f>
        <v>0</v>
      </c>
      <c r="H1567" s="27"/>
      <c r="I1567" s="16">
        <f>IF((C1567&lt;=7),VLOOKUP(H1567,'7 лет'!$E$5:$F$79,2),IF((C1567=8),VLOOKUP(H1567,'8 лет'!$E$5:$F$79,2),IF((C1567=9),VLOOKUP(H1567,'9 лет'!$E$5:$F$79,2),IF((C1567=10),VLOOKUP(H1567,'10 лет'!$E$5:$F$79,2),IF((C1567=11),VLOOKUP(H1567,'11 лет'!$E$5:$F$79,2),IF((C1567=12),VLOOKUP(H1567,'12 лет'!$E$5:$F$79,2),IF((C1567=13),VLOOKUP(H1567,'13 лет'!$E$5:$F$79,2),IF((C1567=14),VLOOKUP(H1567,'14 лет'!$E$5:$F$79,2),IF((C1567=15),VLOOKUP(H1567,'15 лет'!$E$5:$F$79,2),IF((C1567=16),VLOOKUP(H1567,'16 лет'!$E$5:$F$79,2),IF((C1567=17),VLOOKUP(H1567,'17 лет'!$E$5:$F$79,2))))))))))))</f>
        <v>0</v>
      </c>
      <c r="J1567" s="27"/>
      <c r="K1567" s="16">
        <f>IF((C1567&lt;=7),VLOOKUP(J1567,'7 лет'!$G$5:$H$79,2),IF((C1567=8),VLOOKUP(J1567,'8 лет'!$G$5:$H$79,2),IF((C1567=9),VLOOKUP(J1567,'9 лет'!$G$5:$H$79,2),IF((C1567=10),VLOOKUP(J1567,'10 лет'!$G$5:$H$79,2),IF((C1567=11),VLOOKUP(J1567,'11 лет'!$G$5:$H$79,2),IF((C1567=12),VLOOKUP(J1567,'12 лет'!$G$5:$H$79,2),IF((C1567=13),VLOOKUP(J1567,'13 лет'!$G$5:$H$79,2),IF((C1567=14),VLOOKUP(J1567,'14 лет'!$G$5:$H$79,2),IF(C1567&gt;=15,"0")))))))))</f>
        <v>0</v>
      </c>
      <c r="L1567" s="27"/>
      <c r="M1567" s="16" t="str">
        <f>IF((C1567=12),VLOOKUP(L1567,'12 лет'!$I$5:$J$81,2),IF((C1567=13),VLOOKUP(L1567,'13 лет'!$I$5:$J$81,2),IF((C1567=14),VLOOKUP(L1567,'14 лет'!$I$5:$J$80,2),IF((C1567=15),VLOOKUP(L1567,'15 лет'!$G$5:$H$82,2),IF((C1567=16),VLOOKUP(L1567,'16 лет'!$G$5:$H$81,2),IF((C1567=17),VLOOKUP(L1567,'17 лет'!$G$5:$H$81,2),IF(C1567&lt;12,"0")))))))</f>
        <v>0</v>
      </c>
      <c r="N1567" s="27"/>
      <c r="O1567" s="16" t="str">
        <f>IF((C1567=15),VLOOKUP(N1567,'15 лет'!$I$5:$J$100,2),IF((C1567=16),VLOOKUP(N1567,'16 лет'!$I$5:$J$94,2),IF((C1567=17),VLOOKUP(N1567,'17 лет'!$I$5:$J$97,2),IF(C1567&lt;15,"0"))))</f>
        <v>0</v>
      </c>
      <c r="P1567" s="11"/>
      <c r="Q1567" s="16">
        <f>IF((C1567&lt;=7),VLOOKUP(P1567,'7 лет'!$I$5:$J$79,2),IF((C1567=8),VLOOKUP(P1567,'8 лет'!$I$5:$J$79,2),IF((C1567=9),VLOOKUP(P1567,'9 лет'!$I$5:$J$79,2),IF((C1567=10),VLOOKUP(P1567,'10 лет'!$I$5:$J$79,2),IF((C1567=11),VLOOKUP(P1567,'11 лет'!$I$5:$J$79,2),IF((C1567=12),VLOOKUP(P1567,'12 лет'!$K$5:$L$79,2),IF((C1567=13),VLOOKUP(P1567,'13 лет'!$K$5:$L$79,2),IF((C1567=14),VLOOKUP(P1567,'14 лет'!$K$5:$L$79,2),IF((C1567=15),VLOOKUP(P1567,'15 лет'!$K$5:$L$79,2),IF((C1567=16),VLOOKUP(P1567,'16 лет'!$K$5:$L$79,2),IF((C1567=17),VLOOKUP(P1567,'17 лет'!$K$5:$L$79,2),)))))))))))</f>
        <v>50</v>
      </c>
      <c r="R1567" s="27"/>
      <c r="S1567" s="16">
        <f>IF((C1567&lt;=7),VLOOKUP(R1567,'7 лет'!$K$5:$L$79,2),IF((C1567=8),VLOOKUP(R1567,'8 лет'!$K$5:$L$79,2),IF((C1567=9),VLOOKUP(R1567,'9 лет'!$K$5:$L$79,2),IF((C1567=10),VLOOKUP(R1567,'10 лет'!$K$5:$L$79,2),IF((C1567=11),VLOOKUP(R1567,'11 лет'!$K$5:$L$79,2),IF((C1567=12),VLOOKUP(R1567,'12 лет'!$M$5:$N$79,2),IF((C1567=13),VLOOKUP(R1567,'13 лет'!$M$5:$N$79,2),IF((C1567=14),VLOOKUP(R1567,'14 лет'!$M$5:$N$79,2),IF((C1567=15),VLOOKUP(R1567,'15 лет'!$M$5:$N$79,2),IF((C1567=16),VLOOKUP(R1567,'16 лет'!$M$5:$N$79,2),IF((C1567=17),VLOOKUP(R1567,'17 лет'!$M$5:$N$79,2))))))))))))</f>
        <v>0</v>
      </c>
      <c r="T1567" s="32">
        <f>SUM(E1567+G1567+I1567+K1567+M1567+O1567+Q1567+S1567)</f>
        <v>50</v>
      </c>
      <c r="U1567" s="4">
        <f>'Личное первенство юноши'!U142</f>
        <v>28</v>
      </c>
      <c r="V1567" s="108">
        <f ca="1">'Командный зачет'!G53</f>
        <v>10</v>
      </c>
      <c r="W1567" s="98">
        <f ca="1">SUM(V1567*2)</f>
        <v>20</v>
      </c>
      <c r="X1567" t="str">
        <f>P1562</f>
        <v>Субъект РФ 44</v>
      </c>
    </row>
    <row r="1568" spans="1:24" ht="18.75">
      <c r="A1568" s="27">
        <v>2</v>
      </c>
      <c r="B1568" s="77"/>
      <c r="C1568" s="27"/>
      <c r="D1568" s="27"/>
      <c r="E1568" s="16">
        <f>IF((C1568&lt;=7),VLOOKUP(D1568,'7 лет'!$A$5:$B$78,2),IF((C1568=8),VLOOKUP(D1568,'8 лет'!$A$5:$B$78,2),IF((C1568=9),VLOOKUP(D1568,'9 лет'!$A$5:$B$78,2),IF((C1568=10),VLOOKUP(D1568,'10 лет'!$A$5:$B$78,2),IF((C1568=11),VLOOKUP(D1568,'11 лет'!$A$5:$B$78,2),IF((C1568=12),VLOOKUP(D1568,'12 лет'!$A$5:$B$78,2),IF((C1568=13),VLOOKUP(D1568,'13 лет'!$A$5:$B$78,2),IF((C1568=14),VLOOKUP(D1568,'14 лет'!$A$5:$B$78,2),IF((C1568=15),VLOOKUP(D1568,'15 лет'!$A$5:$B$78,2),IF((C1568=16),VLOOKUP(D1568,'16 лет'!$A$5:$B$78,2),IF((C1568=17),VLOOKUP(D1568,'17 лет'!$A$5:$B$78,2))))))))))))</f>
        <v>0</v>
      </c>
      <c r="F1568" s="27"/>
      <c r="G1568" s="16">
        <f>IF((C1568&lt;=7),VLOOKUP(F1568,'7 лет'!$C$5:$D$79,2),IF((C1568=8),VLOOKUP(F1568,'8 лет'!$C$5:$D$79,2),IF((C1568=9),VLOOKUP(F1568,'9 лет'!$C$5:$D$79,2),IF((C1568=10),VLOOKUP(F1568,'10 лет'!$C$5:$D$79,2),IF((C1568=11),VLOOKUP(F1568,'11 лет'!$C$5:$D$79,2),IF((C1568=12),VLOOKUP(F1568,'12 лет'!$C$5:$D$79,2),IF((C1568=13),VLOOKUP(F1568,'13 лет'!$C$5:$D$79,2),IF((C1568=14),VLOOKUP(F1568,'14 лет'!$C$5:$D$79,2),IF((C1568=15),VLOOKUP(F1568,'15 лет'!$C$5:$D$79,2),IF((C1568=16),VLOOKUP(F1568,'16 лет'!$C$5:$D$79,2),IF((C1568=17),VLOOKUP(F1568,'17 лет'!$C$5:$D$79,2))))))))))))</f>
        <v>0</v>
      </c>
      <c r="H1568" s="27"/>
      <c r="I1568" s="16">
        <f>IF((C1568&lt;=7),VLOOKUP(H1568,'7 лет'!$E$5:$F$79,2),IF((C1568=8),VLOOKUP(H1568,'8 лет'!$E$5:$F$79,2),IF((C1568=9),VLOOKUP(H1568,'9 лет'!$E$5:$F$79,2),IF((C1568=10),VLOOKUP(H1568,'10 лет'!$E$5:$F$79,2),IF((C1568=11),VLOOKUP(H1568,'11 лет'!$E$5:$F$79,2),IF((C1568=12),VLOOKUP(H1568,'12 лет'!$E$5:$F$79,2),IF((C1568=13),VLOOKUP(H1568,'13 лет'!$E$5:$F$79,2),IF((C1568=14),VLOOKUP(H1568,'14 лет'!$E$5:$F$79,2),IF((C1568=15),VLOOKUP(H1568,'15 лет'!$E$5:$F$79,2),IF((C1568=16),VLOOKUP(H1568,'16 лет'!$E$5:$F$79,2),IF((C1568=17),VLOOKUP(H1568,'17 лет'!$E$5:$F$79,2))))))))))))</f>
        <v>0</v>
      </c>
      <c r="J1568" s="27"/>
      <c r="K1568" s="16">
        <f>IF((C1568&lt;=7),VLOOKUP(J1568,'7 лет'!$G$5:$H$79,2),IF((C1568=8),VLOOKUP(J1568,'8 лет'!$G$5:$H$79,2),IF((C1568=9),VLOOKUP(J1568,'9 лет'!$G$5:$H$79,2),IF((C1568=10),VLOOKUP(J1568,'10 лет'!$G$5:$H$79,2),IF((C1568=11),VLOOKUP(J1568,'11 лет'!$G$5:$H$79,2),IF((C1568=12),VLOOKUP(J1568,'12 лет'!$G$5:$H$79,2),IF((C1568=13),VLOOKUP(J1568,'13 лет'!$G$5:$H$79,2),IF((C1568=14),VLOOKUP(J1568,'14 лет'!$G$5:$H$79,2),IF(C1568&gt;=15,"0")))))))))</f>
        <v>0</v>
      </c>
      <c r="L1568" s="27"/>
      <c r="M1568" s="16" t="str">
        <f>IF((C1568=12),VLOOKUP(L1568,'12 лет'!$I$5:$J$81,2),IF((C1568=13),VLOOKUP(L1568,'13 лет'!$I$5:$J$81,2),IF((C1568=14),VLOOKUP(L1568,'14 лет'!$I$5:$J$80,2),IF((C1568=15),VLOOKUP(L1568,'15 лет'!$G$5:$H$82,2),IF((C1568=16),VLOOKUP(L1568,'16 лет'!$G$5:$H$81,2),IF((C1568=17),VLOOKUP(L1568,'17 лет'!$G$5:$H$81,2),IF(C1568&lt;12,"0")))))))</f>
        <v>0</v>
      </c>
      <c r="N1568" s="27"/>
      <c r="O1568" s="16" t="str">
        <f>IF((C1568=15),VLOOKUP(N1568,'15 лет'!$I$5:$J$100,2),IF((C1568=16),VLOOKUP(N1568,'16 лет'!$I$5:$J$94,2),IF((C1568=17),VLOOKUP(N1568,'17 лет'!$I$5:$J$97,2),IF(C1568&lt;15,"0"))))</f>
        <v>0</v>
      </c>
      <c r="P1568" s="11"/>
      <c r="Q1568" s="16">
        <f>IF((C1568&lt;=7),VLOOKUP(P1568,'7 лет'!$I$5:$J$79,2),IF((C1568=8),VLOOKUP(P1568,'8 лет'!$I$5:$J$79,2),IF((C1568=9),VLOOKUP(P1568,'9 лет'!$I$5:$J$79,2),IF((C1568=10),VLOOKUP(P1568,'10 лет'!$I$5:$J$79,2),IF((C1568=11),VLOOKUP(P1568,'11 лет'!$I$5:$J$79,2),IF((C1568=12),VLOOKUP(P1568,'12 лет'!$K$5:$L$79,2),IF((C1568=13),VLOOKUP(P1568,'13 лет'!$K$5:$L$79,2),IF((C1568=14),VLOOKUP(P1568,'14 лет'!$K$5:$L$79,2),IF((C1568=15),VLOOKUP(P1568,'15 лет'!$K$5:$L$79,2),IF((C1568=16),VLOOKUP(P1568,'16 лет'!$K$5:$L$79,2),IF((C1568=17),VLOOKUP(P1568,'17 лет'!$K$5:$L$79,2),)))))))))))</f>
        <v>50</v>
      </c>
      <c r="R1568" s="27"/>
      <c r="S1568" s="16">
        <f>IF((C1568&lt;=7),VLOOKUP(R1568,'7 лет'!$K$5:$L$79,2),IF((C1568=8),VLOOKUP(R1568,'8 лет'!$K$5:$L$79,2),IF((C1568=9),VLOOKUP(R1568,'9 лет'!$K$5:$L$79,2),IF((C1568=10),VLOOKUP(R1568,'10 лет'!$K$5:$L$79,2),IF((C1568=11),VLOOKUP(R1568,'11 лет'!$K$5:$L$79,2),IF((C1568=12),VLOOKUP(R1568,'12 лет'!$M$5:$N$79,2),IF((C1568=13),VLOOKUP(R1568,'13 лет'!$M$5:$N$79,2),IF((C1568=14),VLOOKUP(R1568,'14 лет'!$M$5:$N$79,2),IF((C1568=15),VLOOKUP(R1568,'15 лет'!$M$5:$N$79,2),IF((C1568=16),VLOOKUP(R1568,'16 лет'!$M$5:$N$79,2),IF((C1568=17),VLOOKUP(R1568,'17 лет'!$M$5:$N$79,2))))))))))))</f>
        <v>0</v>
      </c>
      <c r="T1568" s="32">
        <f>SUM(E1568+G1568+I1568+K1568+M1568+O1568+Q1568+S1568)</f>
        <v>50</v>
      </c>
      <c r="U1568" s="4">
        <f>'Личное первенство юноши'!U143</f>
        <v>28</v>
      </c>
      <c r="V1568" s="109"/>
      <c r="W1568" s="99"/>
      <c r="X1568" t="str">
        <f>P1562</f>
        <v>Субъект РФ 44</v>
      </c>
    </row>
    <row r="1569" spans="1:24" ht="18.75">
      <c r="A1569" s="27">
        <v>3</v>
      </c>
      <c r="B1569" s="77"/>
      <c r="C1569" s="27"/>
      <c r="D1569" s="27"/>
      <c r="E1569" s="16">
        <f>IF((C1569&lt;=7),VLOOKUP(D1569,'7 лет'!$A$5:$B$78,2),IF((C1569=8),VLOOKUP(D1569,'8 лет'!$A$5:$B$78,2),IF((C1569=9),VLOOKUP(D1569,'9 лет'!$A$5:$B$78,2),IF((C1569=10),VLOOKUP(D1569,'10 лет'!$A$5:$B$78,2),IF((C1569=11),VLOOKUP(D1569,'11 лет'!$A$5:$B$78,2),IF((C1569=12),VLOOKUP(D1569,'12 лет'!$A$5:$B$78,2),IF((C1569=13),VLOOKUP(D1569,'13 лет'!$A$5:$B$78,2),IF((C1569=14),VLOOKUP(D1569,'14 лет'!$A$5:$B$78,2),IF((C1569=15),VLOOKUP(D1569,'15 лет'!$A$5:$B$78,2),IF((C1569=16),VLOOKUP(D1569,'16 лет'!$A$5:$B$78,2),IF((C1569=17),VLOOKUP(D1569,'17 лет'!$A$5:$B$78,2))))))))))))</f>
        <v>0</v>
      </c>
      <c r="F1569" s="27"/>
      <c r="G1569" s="16">
        <f>IF((C1569&lt;=7),VLOOKUP(F1569,'7 лет'!$C$5:$D$79,2),IF((C1569=8),VLOOKUP(F1569,'8 лет'!$C$5:$D$79,2),IF((C1569=9),VLOOKUP(F1569,'9 лет'!$C$5:$D$79,2),IF((C1569=10),VLOOKUP(F1569,'10 лет'!$C$5:$D$79,2),IF((C1569=11),VLOOKUP(F1569,'11 лет'!$C$5:$D$79,2),IF((C1569=12),VLOOKUP(F1569,'12 лет'!$C$5:$D$79,2),IF((C1569=13),VLOOKUP(F1569,'13 лет'!$C$5:$D$79,2),IF((C1569=14),VLOOKUP(F1569,'14 лет'!$C$5:$D$79,2),IF((C1569=15),VLOOKUP(F1569,'15 лет'!$C$5:$D$79,2),IF((C1569=16),VLOOKUP(F1569,'16 лет'!$C$5:$D$79,2),IF((C1569=17),VLOOKUP(F1569,'17 лет'!$C$5:$D$79,2))))))))))))</f>
        <v>0</v>
      </c>
      <c r="H1569" s="27"/>
      <c r="I1569" s="16">
        <f>IF((C1569&lt;=7),VLOOKUP(H1569,'7 лет'!$E$5:$F$79,2),IF((C1569=8),VLOOKUP(H1569,'8 лет'!$E$5:$F$79,2),IF((C1569=9),VLOOKUP(H1569,'9 лет'!$E$5:$F$79,2),IF((C1569=10),VLOOKUP(H1569,'10 лет'!$E$5:$F$79,2),IF((C1569=11),VLOOKUP(H1569,'11 лет'!$E$5:$F$79,2),IF((C1569=12),VLOOKUP(H1569,'12 лет'!$E$5:$F$79,2),IF((C1569=13),VLOOKUP(H1569,'13 лет'!$E$5:$F$79,2),IF((C1569=14),VLOOKUP(H1569,'14 лет'!$E$5:$F$79,2),IF((C1569=15),VLOOKUP(H1569,'15 лет'!$E$5:$F$79,2),IF((C1569=16),VLOOKUP(H1569,'16 лет'!$E$5:$F$79,2),IF((C1569=17),VLOOKUP(H1569,'17 лет'!$E$5:$F$79,2))))))))))))</f>
        <v>0</v>
      </c>
      <c r="J1569" s="27"/>
      <c r="K1569" s="16">
        <f>IF((C1569&lt;=7),VLOOKUP(J1569,'7 лет'!$G$5:$H$79,2),IF((C1569=8),VLOOKUP(J1569,'8 лет'!$G$5:$H$79,2),IF((C1569=9),VLOOKUP(J1569,'9 лет'!$G$5:$H$79,2),IF((C1569=10),VLOOKUP(J1569,'10 лет'!$G$5:$H$79,2),IF((C1569=11),VLOOKUP(J1569,'11 лет'!$G$5:$H$79,2),IF((C1569=12),VLOOKUP(J1569,'12 лет'!$G$5:$H$79,2),IF((C1569=13),VLOOKUP(J1569,'13 лет'!$G$5:$H$79,2),IF((C1569=14),VLOOKUP(J1569,'14 лет'!$G$5:$H$79,2),IF(C1569&gt;=15,"0")))))))))</f>
        <v>0</v>
      </c>
      <c r="L1569" s="27"/>
      <c r="M1569" s="16" t="str">
        <f>IF((C1569=12),VLOOKUP(L1569,'12 лет'!$I$5:$J$81,2),IF((C1569=13),VLOOKUP(L1569,'13 лет'!$I$5:$J$81,2),IF((C1569=14),VLOOKUP(L1569,'14 лет'!$I$5:$J$80,2),IF((C1569=15),VLOOKUP(L1569,'15 лет'!$G$5:$H$82,2),IF((C1569=16),VLOOKUP(L1569,'16 лет'!$G$5:$H$81,2),IF((C1569=17),VLOOKUP(L1569,'17 лет'!$G$5:$H$81,2),IF(C1569&lt;12,"0")))))))</f>
        <v>0</v>
      </c>
      <c r="N1569" s="27"/>
      <c r="O1569" s="16" t="str">
        <f>IF((C1569=15),VLOOKUP(N1569,'15 лет'!$I$5:$J$100,2),IF((C1569=16),VLOOKUP(N1569,'16 лет'!$I$5:$J$94,2),IF((C1569=17),VLOOKUP(N1569,'17 лет'!$I$5:$J$97,2),IF(C1569&lt;15,"0"))))</f>
        <v>0</v>
      </c>
      <c r="P1569" s="11"/>
      <c r="Q1569" s="16">
        <f>IF((C1569&lt;=7),VLOOKUP(P1569,'7 лет'!$I$5:$J$79,2),IF((C1569=8),VLOOKUP(P1569,'8 лет'!$I$5:$J$79,2),IF((C1569=9),VLOOKUP(P1569,'9 лет'!$I$5:$J$79,2),IF((C1569=10),VLOOKUP(P1569,'10 лет'!$I$5:$J$79,2),IF((C1569=11),VLOOKUP(P1569,'11 лет'!$I$5:$J$79,2),IF((C1569=12),VLOOKUP(P1569,'12 лет'!$K$5:$L$79,2),IF((C1569=13),VLOOKUP(P1569,'13 лет'!$K$5:$L$79,2),IF((C1569=14),VLOOKUP(P1569,'14 лет'!$K$5:$L$79,2),IF((C1569=15),VLOOKUP(P1569,'15 лет'!$K$5:$L$79,2),IF((C1569=16),VLOOKUP(P1569,'16 лет'!$K$5:$L$79,2),IF((C1569=17),VLOOKUP(P1569,'17 лет'!$K$5:$L$79,2),)))))))))))</f>
        <v>50</v>
      </c>
      <c r="R1569" s="27"/>
      <c r="S1569" s="16">
        <f>IF((C1569&lt;=7),VLOOKUP(R1569,'7 лет'!$K$5:$L$79,2),IF((C1569=8),VLOOKUP(R1569,'8 лет'!$K$5:$L$79,2),IF((C1569=9),VLOOKUP(R1569,'9 лет'!$K$5:$L$79,2),IF((C1569=10),VLOOKUP(R1569,'10 лет'!$K$5:$L$79,2),IF((C1569=11),VLOOKUP(R1569,'11 лет'!$K$5:$L$79,2),IF((C1569=12),VLOOKUP(R1569,'12 лет'!$M$5:$N$79,2),IF((C1569=13),VLOOKUP(R1569,'13 лет'!$M$5:$N$79,2),IF((C1569=14),VLOOKUP(R1569,'14 лет'!$M$5:$N$79,2),IF((C1569=15),VLOOKUP(R1569,'15 лет'!$M$5:$N$79,2),IF((C1569=16),VLOOKUP(R1569,'16 лет'!$M$5:$N$79,2),IF((C1569=17),VLOOKUP(R1569,'17 лет'!$M$5:$N$79,2))))))))))))</f>
        <v>0</v>
      </c>
      <c r="T1569" s="32">
        <f>SUM(E1569+G1569+I1569+K1569+M1569+O1569+Q1569+S1569)</f>
        <v>50</v>
      </c>
      <c r="U1569" s="4">
        <f>'Личное первенство юноши'!U144</f>
        <v>28</v>
      </c>
      <c r="V1569" s="109"/>
      <c r="W1569" s="99"/>
      <c r="X1569" t="str">
        <f>P1562</f>
        <v>Субъект РФ 44</v>
      </c>
    </row>
    <row r="1570" spans="1:24" ht="18.75">
      <c r="A1570" s="111"/>
      <c r="B1570" s="112"/>
      <c r="C1570" s="112"/>
      <c r="D1570" s="112"/>
      <c r="E1570" s="112"/>
      <c r="F1570" s="112"/>
      <c r="G1570" s="112"/>
      <c r="H1570" s="112"/>
      <c r="I1570" s="112"/>
      <c r="J1570" s="112"/>
      <c r="K1570" s="112"/>
      <c r="L1570" s="112"/>
      <c r="M1570" s="112"/>
      <c r="N1570" s="112"/>
      <c r="O1570" s="112"/>
      <c r="P1570" s="115" t="s">
        <v>285</v>
      </c>
      <c r="Q1570" s="115"/>
      <c r="R1570" s="115"/>
      <c r="S1570" s="116"/>
      <c r="T1570" s="113">
        <f ca="1">SUMPRODUCT(LARGE($T$1567:$T$1569,ROW(INDIRECT("T1:T"&amp;Z17))))</f>
        <v>100</v>
      </c>
      <c r="U1570" s="114"/>
      <c r="V1570" s="109"/>
      <c r="W1570" s="99"/>
    </row>
    <row r="1571" spans="1:24" ht="24.75" customHeight="1">
      <c r="A1571" s="123" t="s">
        <v>180</v>
      </c>
      <c r="B1571" s="124"/>
      <c r="C1571" s="124"/>
      <c r="D1571" s="124"/>
      <c r="E1571" s="124"/>
      <c r="F1571" s="124"/>
      <c r="G1571" s="124"/>
      <c r="H1571" s="124"/>
      <c r="I1571" s="124"/>
      <c r="J1571" s="124"/>
      <c r="K1571" s="124"/>
      <c r="L1571" s="124"/>
      <c r="M1571" s="124"/>
      <c r="N1571" s="124"/>
      <c r="O1571" s="124"/>
      <c r="P1571" s="124"/>
      <c r="Q1571" s="124"/>
      <c r="R1571" s="124"/>
      <c r="S1571" s="124"/>
      <c r="T1571" s="124"/>
      <c r="U1571" s="125"/>
      <c r="V1571" s="109"/>
      <c r="W1571" s="99"/>
    </row>
    <row r="1572" spans="1:24" ht="18.75">
      <c r="A1572" s="27">
        <v>1</v>
      </c>
      <c r="B1572" s="78"/>
      <c r="C1572" s="27"/>
      <c r="D1572" s="27"/>
      <c r="E1572" s="16">
        <f>IF((C1572&lt;=7),VLOOKUP(D1572,'7 лет'!$M$5:$N$78,2),IF((C1572=8),VLOOKUP(D1572,'8 лет'!$M$5:$N$78,2),IF((C1572=9),VLOOKUP(D1572,'9 лет'!$M$5:$N$78,2),IF((C1572=10),VLOOKUP(D1572,'10 лет'!$M$5:$N$78,2),IF((C1572=11),VLOOKUP(D1572,'11 лет'!$M$5:$N$78,2),IF((C1572=12),VLOOKUP(D1572,'12 лет'!$O$5:$P$78,2),IF((C1572=13),VLOOKUP(D1572,'13 лет'!$O$5:$P$78,2),IF((C1572=14),VLOOKUP(D1572,'14 лет'!$O$5:$P$78,2),IF((C1572=15),VLOOKUP(D1572,'15 лет'!$O$5:$P$78,2),IF((C1572=16),VLOOKUP(D1572,'16 лет'!$O$5:$P$78,2),IF((C1572=17),VLOOKUP(D1572,'17 лет'!$O$5:$P$78,2))))))))))))</f>
        <v>0</v>
      </c>
      <c r="F1572" s="27"/>
      <c r="G1572" s="16">
        <f>IF((C1572&lt;=7),VLOOKUP(F1572,'7 лет'!$O$5:$P$79,2),IF((C1572=8),VLOOKUP(F1572,'8 лет'!$O$5:$P$79,2),IF((C1572=9),VLOOKUP(F1572,'9 лет'!$O$5:$P$79,2),IF((C1572=10),VLOOKUP(F1572,'10 лет'!$O$5:$P$79,2),IF((C1572=11),VLOOKUP(F1572,'11 лет'!$O$5:$P$79,2),IF((C1572=12),VLOOKUP(F1572,'12 лет'!$Q$5:$R$79,2),IF((C1572=13),VLOOKUP(F1572,'13 лет'!$Q$5:$R$79,2),IF((C1572=14),VLOOKUP(F1572,'14 лет'!$Q$5:$R$79,2),IF((C1572=15),VLOOKUP(F1572,'15 лет'!$Q$5:$R$79,2),IF((C1572=16),VLOOKUP(F1572,'16 лет'!$Q$5:$R$79,2),IF((C1572=17),VLOOKUP(F1572,'17 лет'!$Q$5:$R$79,2))))))))))))</f>
        <v>0</v>
      </c>
      <c r="H1572" s="27"/>
      <c r="I1572" s="16">
        <f>IF((C1572&lt;=7),VLOOKUP(H1572,'7 лет'!$Q$5:$R$79,2),IF((C1572=8),VLOOKUP(H1572,'8 лет'!$Q$5:$R$79,2),IF((C1572=9),VLOOKUP(H1572,'9 лет'!$Q$5:$R$79,2),IF((C1572=10),VLOOKUP(H1572,'10 лет'!$Q$5:$R$79,2),IF((C1572=11),VLOOKUP(H1572,'11 лет'!$Q$5:$R$79,2),IF((C1572=12),VLOOKUP(H1572,'12 лет'!$S$5:$T$79,2),IF((C1572=13),VLOOKUP(H1572,'13 лет'!$S$5:$T$79,2),IF((C1572=14),VLOOKUP(H1572,'14 лет'!$S$5:$T$79,2),IF((C1572=15),VLOOKUP(H1572,'15 лет'!$S$5:$T$79,2),IF((C1572=16),VLOOKUP(H1572,'16 лет'!$S$5:$T$79,2),IF((C1572=17),VLOOKUP(H1572,'17 лет'!$S$5:$T$79,2))))))))))))</f>
        <v>0</v>
      </c>
      <c r="J1572" s="27"/>
      <c r="K1572" s="16">
        <f>IF((C1572&lt;=7),VLOOKUP(J1572,'7 лет'!$S$5:$T$79,2),IF((C1572=8),VLOOKUP(J1572,'8 лет'!$S$5:$T$79,2),IF((C1572=9),VLOOKUP(J1572,'9 лет'!$S$5:$T$79,2),IF((C1572=10),VLOOKUP(J1572,'10 лет'!$S$5:$T$79,2),IF((C1572=11),VLOOKUP(J1572,'11 лет'!$S$5:$T$79,2),IF((C1572=12),VLOOKUP(J1572,'12 лет'!$U$5:$V$79,2),IF((C1572=13),VLOOKUP(J1572,'13 лет'!$U$5:$V$79,2),IF((C1572=14),VLOOKUP(J1572,'14 лет'!$U$5:$V$79,2),IF(C1572&gt;=15,"0")))))))))</f>
        <v>0</v>
      </c>
      <c r="L1572" s="27"/>
      <c r="M1572" s="16" t="str">
        <f>IF((C1572=12),VLOOKUP(L1572,'12 лет'!$W$5:$X$85,2),IF((C1572=13),VLOOKUP(L1572,'13 лет'!$W$5:$X$84,2),IF((C1572=14),VLOOKUP(L1572,'14 лет'!$W$5:$X$82,2),IF((C1572=15),VLOOKUP(L1572,'15 лет'!$U$5:$V$82,2),IF((C1572=16),VLOOKUP(L1572,'16 лет'!$U$5:$V$78,2),IF((C1572=17),VLOOKUP(L1572,'17 лет'!$U$5:$V$78,2),IF(C1572&lt;12,"0")))))))</f>
        <v>0</v>
      </c>
      <c r="N1572" s="27"/>
      <c r="O1572" s="16" t="str">
        <f>IF((C1572=15),VLOOKUP(N1572,'15 лет'!$W$5:$X$115,2),IF((C1572=16),VLOOKUP(N1572,'16 лет'!$W$5:$X$113,2),IF((C1572=17),VLOOKUP(N1572,'17 лет'!$W$5:$X$113,2),IF(C1572&lt;15,"0"))))</f>
        <v>0</v>
      </c>
      <c r="P1572" s="11"/>
      <c r="Q1572" s="16">
        <f>IF((C1572&lt;=7),VLOOKUP(P1572,'7 лет'!$U$5:$V$79,2),IF((C1572=8),VLOOKUP(P1572,'8 лет'!$U$5:$V$79,2),IF((C1572=9),VLOOKUP(P1572,'9 лет'!$U$5:$V$79,2),IF((C1572=10),VLOOKUP(P1572,'10 лет'!$U$5:$V$79,2),IF((C1572=11),VLOOKUP(P1572,'11 лет'!$U$5:$V$79,2),IF((C1572=12),VLOOKUP(P1572,'12 лет'!$Y$5:$Z$79,2),IF((C1572=13),VLOOKUP(P1572,'13 лет'!$Y$5:$Z$79,2),IF((C1572=14),VLOOKUP(P1572,'14 лет'!$Y$5:$Z$79,2),IF((C1572=15),VLOOKUP(P1572,'15 лет'!$Y$5:$Z$79,2),IF((C1572=16),VLOOKUP(P1572,'16 лет'!$Y$5:$Z$79,2),IF((C1572=17),VLOOKUP(P1572,'17 лет'!$Y$5:$Z$79,2))))))))))))</f>
        <v>35</v>
      </c>
      <c r="R1572" s="27"/>
      <c r="S1572" s="16">
        <f>IF((C1572&lt;=7),VLOOKUP(R1572,'7 лет'!$W$5:$X$79,2),IF((C1572=8),VLOOKUP(R1572,'8 лет'!$W$5:$X$79,2),IF((C1572=9),VLOOKUP(R1572,'9 лет'!$W$5:$X$79,2),IF((C1572=10),VLOOKUP(R1572,'10 лет'!$W$5:$X$79,2),IF((C1572=11),VLOOKUP(R1572,'11 лет'!$W$5:$X$79,2),IF((C1572=12),VLOOKUP(R1572,'12 лет'!$AA$5:$AB$79,2),IF((C1572=13),VLOOKUP(R1572,'13 лет'!$AA$5:$AB$79,2),IF((C1572=14),VLOOKUP(R1572,'14 лет'!$AA$5:$AB$79,2),IF((C1572=15),VLOOKUP(R1572,'15 лет'!$AA$5:$AB$79,2),IF((C1572=16),VLOOKUP(R1572,'16 лет'!$AA$5:$AB$79,2),IF((C1572=17),VLOOKUP(R1572,'17 лет'!$AA$5:$AB$79,2))))))))))))</f>
        <v>0</v>
      </c>
      <c r="T1572" s="33">
        <f>SUM(E1572+G1572+I1572+K1572+M1572+O1572+Q1572+S1572)</f>
        <v>35</v>
      </c>
      <c r="U1572" s="4">
        <f>'Личное первенство девушки'!U142</f>
        <v>28</v>
      </c>
      <c r="V1572" s="109"/>
      <c r="W1572" s="99"/>
      <c r="X1572" t="str">
        <f>P1562</f>
        <v>Субъект РФ 44</v>
      </c>
    </row>
    <row r="1573" spans="1:24" ht="18.75">
      <c r="A1573" s="27">
        <v>2</v>
      </c>
      <c r="B1573" s="78"/>
      <c r="C1573" s="27"/>
      <c r="D1573" s="27"/>
      <c r="E1573" s="16">
        <f>IF((C1573&lt;=7),VLOOKUP(D1573,'7 лет'!$M$5:$N$78,2),IF((C1573=8),VLOOKUP(D1573,'8 лет'!$M$5:$N$78,2),IF((C1573=9),VLOOKUP(D1573,'9 лет'!$M$5:$N$78,2),IF((C1573=10),VLOOKUP(D1573,'10 лет'!$M$5:$N$78,2),IF((C1573=11),VLOOKUP(D1573,'11 лет'!$M$5:$N$78,2),IF((C1573=12),VLOOKUP(D1573,'12 лет'!$O$5:$P$78,2),IF((C1573=13),VLOOKUP(D1573,'13 лет'!$O$5:$P$78,2),IF((C1573=14),VLOOKUP(D1573,'14 лет'!$O$5:$P$78,2),IF((C1573=15),VLOOKUP(D1573,'15 лет'!$O$5:$P$78,2),IF((C1573=16),VLOOKUP(D1573,'16 лет'!$O$5:$P$78,2),IF((C1573=17),VLOOKUP(D1573,'17 лет'!$O$5:$P$78,2))))))))))))</f>
        <v>0</v>
      </c>
      <c r="F1573" s="27"/>
      <c r="G1573" s="16">
        <f>IF((C1573&lt;=7),VLOOKUP(F1573,'7 лет'!$O$5:$P$79,2),IF((C1573=8),VLOOKUP(F1573,'8 лет'!$O$5:$P$79,2),IF((C1573=9),VLOOKUP(F1573,'9 лет'!$O$5:$P$79,2),IF((C1573=10),VLOOKUP(F1573,'10 лет'!$O$5:$P$79,2),IF((C1573=11),VLOOKUP(F1573,'11 лет'!$O$5:$P$79,2),IF((C1573=12),VLOOKUP(F1573,'12 лет'!$Q$5:$R$79,2),IF((C1573=13),VLOOKUP(F1573,'13 лет'!$Q$5:$R$79,2),IF((C1573=14),VLOOKUP(F1573,'14 лет'!$Q$5:$R$79,2),IF((C1573=15),VLOOKUP(F1573,'15 лет'!$Q$5:$R$79,2),IF((C1573=16),VLOOKUP(F1573,'16 лет'!$Q$5:$R$79,2),IF((C1573=17),VLOOKUP(F1573,'17 лет'!$Q$5:$R$79,2))))))))))))</f>
        <v>0</v>
      </c>
      <c r="H1573" s="27"/>
      <c r="I1573" s="16">
        <f>IF((C1573&lt;=7),VLOOKUP(H1573,'7 лет'!$Q$5:$R$79,2),IF((C1573=8),VLOOKUP(H1573,'8 лет'!$Q$5:$R$79,2),IF((C1573=9),VLOOKUP(H1573,'9 лет'!$Q$5:$R$79,2),IF((C1573=10),VLOOKUP(H1573,'10 лет'!$Q$5:$R$79,2),IF((C1573=11),VLOOKUP(H1573,'11 лет'!$Q$5:$R$79,2),IF((C1573=12),VLOOKUP(H1573,'12 лет'!$S$5:$T$79,2),IF((C1573=13),VLOOKUP(H1573,'13 лет'!$S$5:$T$79,2),IF((C1573=14),VLOOKUP(H1573,'14 лет'!$S$5:$T$79,2),IF((C1573=15),VLOOKUP(H1573,'15 лет'!$S$5:$T$79,2),IF((C1573=16),VLOOKUP(H1573,'16 лет'!$S$5:$T$79,2),IF((C1573=17),VLOOKUP(H1573,'17 лет'!$S$5:$T$79,2))))))))))))</f>
        <v>0</v>
      </c>
      <c r="J1573" s="27"/>
      <c r="K1573" s="16">
        <f>IF((C1573&lt;=7),VLOOKUP(J1573,'7 лет'!$S$5:$T$79,2),IF((C1573=8),VLOOKUP(J1573,'8 лет'!$S$5:$T$79,2),IF((C1573=9),VLOOKUP(J1573,'9 лет'!$S$5:$T$79,2),IF((C1573=10),VLOOKUP(J1573,'10 лет'!$S$5:$T$79,2),IF((C1573=11),VLOOKUP(J1573,'11 лет'!$S$5:$T$79,2),IF((C1573=12),VLOOKUP(J1573,'12 лет'!$U$5:$V$79,2),IF((C1573=13),VLOOKUP(J1573,'13 лет'!$U$5:$V$79,2),IF((C1573=14),VLOOKUP(J1573,'14 лет'!$U$5:$V$79,2),IF(C1573&gt;=15,"0")))))))))</f>
        <v>0</v>
      </c>
      <c r="L1573" s="27"/>
      <c r="M1573" s="16" t="str">
        <f>IF((C1573=12),VLOOKUP(L1573,'12 лет'!$W$5:$X$85,2),IF((C1573=13),VLOOKUP(L1573,'13 лет'!$W$5:$X$84,2),IF((C1573=14),VLOOKUP(L1573,'14 лет'!$W$5:$X$82,2),IF((C1573=15),VLOOKUP(L1573,'15 лет'!$U$5:$V$82,2),IF((C1573=16),VLOOKUP(L1573,'16 лет'!$U$5:$V$78,2),IF((C1573=17),VLOOKUP(L1573,'17 лет'!$U$5:$V$78,2),IF(C1573&lt;12,"0")))))))</f>
        <v>0</v>
      </c>
      <c r="N1573" s="27"/>
      <c r="O1573" s="16" t="str">
        <f>IF((C1573=15),VLOOKUP(N1573,'15 лет'!$W$5:$X$115,2),IF((C1573=16),VLOOKUP(N1573,'16 лет'!$W$5:$X$113,2),IF((C1573=17),VLOOKUP(N1573,'17 лет'!$W$5:$X$113,2),IF(C1573&lt;15,"0"))))</f>
        <v>0</v>
      </c>
      <c r="P1573" s="11"/>
      <c r="Q1573" s="16">
        <f>IF((C1573&lt;=7),VLOOKUP(P1573,'7 лет'!$U$5:$V$79,2),IF((C1573=8),VLOOKUP(P1573,'8 лет'!$U$5:$V$79,2),IF((C1573=9),VLOOKUP(P1573,'9 лет'!$U$5:$V$79,2),IF((C1573=10),VLOOKUP(P1573,'10 лет'!$U$5:$V$79,2),IF((C1573=11),VLOOKUP(P1573,'11 лет'!$U$5:$V$79,2),IF((C1573=12),VLOOKUP(P1573,'12 лет'!$Y$5:$Z$79,2),IF((C1573=13),VLOOKUP(P1573,'13 лет'!$Y$5:$Z$79,2),IF((C1573=14),VLOOKUP(P1573,'14 лет'!$Y$5:$Z$79,2),IF((C1573=15),VLOOKUP(P1573,'15 лет'!$Y$5:$Z$79,2),IF((C1573=16),VLOOKUP(P1573,'16 лет'!$Y$5:$Z$79,2),IF((C1573=17),VLOOKUP(P1573,'17 лет'!$Y$5:$Z$79,2))))))))))))</f>
        <v>35</v>
      </c>
      <c r="R1573" s="27"/>
      <c r="S1573" s="16">
        <f>IF((C1573&lt;=7),VLOOKUP(R1573,'7 лет'!$W$5:$X$79,2),IF((C1573=8),VLOOKUP(R1573,'8 лет'!$W$5:$X$79,2),IF((C1573=9),VLOOKUP(R1573,'9 лет'!$W$5:$X$79,2),IF((C1573=10),VLOOKUP(R1573,'10 лет'!$W$5:$X$79,2),IF((C1573=11),VLOOKUP(R1573,'11 лет'!$W$5:$X$79,2),IF((C1573=12),VLOOKUP(R1573,'12 лет'!$AA$5:$AB$79,2),IF((C1573=13),VLOOKUP(R1573,'13 лет'!$AA$5:$AB$79,2),IF((C1573=14),VLOOKUP(R1573,'14 лет'!$AA$5:$AB$79,2),IF((C1573=15),VLOOKUP(R1573,'15 лет'!$AA$5:$AB$79,2),IF((C1573=16),VLOOKUP(R1573,'16 лет'!$AA$5:$AB$79,2),IF((C1573=17),VLOOKUP(R1573,'17 лет'!$AA$5:$AB$79,2))))))))))))</f>
        <v>0</v>
      </c>
      <c r="T1573" s="33">
        <f>SUM(E1573+G1573+I1573+K1573+M1573+O1573+Q1573+S1573)</f>
        <v>35</v>
      </c>
      <c r="U1573" s="4">
        <f>'Личное первенство девушки'!U143</f>
        <v>28</v>
      </c>
      <c r="V1573" s="109"/>
      <c r="W1573" s="99"/>
      <c r="X1573" t="str">
        <f>P1562</f>
        <v>Субъект РФ 44</v>
      </c>
    </row>
    <row r="1574" spans="1:24" ht="18.75">
      <c r="A1574" s="27">
        <v>3</v>
      </c>
      <c r="B1574" s="78"/>
      <c r="C1574" s="27"/>
      <c r="D1574" s="27"/>
      <c r="E1574" s="16">
        <f>IF((C1574&lt;=7),VLOOKUP(D1574,'7 лет'!$M$5:$N$78,2),IF((C1574=8),VLOOKUP(D1574,'8 лет'!$M$5:$N$78,2),IF((C1574=9),VLOOKUP(D1574,'9 лет'!$M$5:$N$78,2),IF((C1574=10),VLOOKUP(D1574,'10 лет'!$M$5:$N$78,2),IF((C1574=11),VLOOKUP(D1574,'11 лет'!$M$5:$N$78,2),IF((C1574=12),VLOOKUP(D1574,'12 лет'!$O$5:$P$78,2),IF((C1574=13),VLOOKUP(D1574,'13 лет'!$O$5:$P$78,2),IF((C1574=14),VLOOKUP(D1574,'14 лет'!$O$5:$P$78,2),IF((C1574=15),VLOOKUP(D1574,'15 лет'!$O$5:$P$78,2),IF((C1574=16),VLOOKUP(D1574,'16 лет'!$O$5:$P$78,2),IF((C1574=17),VLOOKUP(D1574,'17 лет'!$O$5:$P$78,2))))))))))))</f>
        <v>0</v>
      </c>
      <c r="F1574" s="27"/>
      <c r="G1574" s="16">
        <f>IF((C1574&lt;=7),VLOOKUP(F1574,'7 лет'!$O$5:$P$79,2),IF((C1574=8),VLOOKUP(F1574,'8 лет'!$O$5:$P$79,2),IF((C1574=9),VLOOKUP(F1574,'9 лет'!$O$5:$P$79,2),IF((C1574=10),VLOOKUP(F1574,'10 лет'!$O$5:$P$79,2),IF((C1574=11),VLOOKUP(F1574,'11 лет'!$O$5:$P$79,2),IF((C1574=12),VLOOKUP(F1574,'12 лет'!$Q$5:$R$79,2),IF((C1574=13),VLOOKUP(F1574,'13 лет'!$Q$5:$R$79,2),IF((C1574=14),VLOOKUP(F1574,'14 лет'!$Q$5:$R$79,2),IF((C1574=15),VLOOKUP(F1574,'15 лет'!$Q$5:$R$79,2),IF((C1574=16),VLOOKUP(F1574,'16 лет'!$Q$5:$R$79,2),IF((C1574=17),VLOOKUP(F1574,'17 лет'!$Q$5:$R$79,2))))))))))))</f>
        <v>0</v>
      </c>
      <c r="H1574" s="27"/>
      <c r="I1574" s="16">
        <f>IF((C1574&lt;=7),VLOOKUP(H1574,'7 лет'!$Q$5:$R$79,2),IF((C1574=8),VLOOKUP(H1574,'8 лет'!$Q$5:$R$79,2),IF((C1574=9),VLOOKUP(H1574,'9 лет'!$Q$5:$R$79,2),IF((C1574=10),VLOOKUP(H1574,'10 лет'!$Q$5:$R$79,2),IF((C1574=11),VLOOKUP(H1574,'11 лет'!$Q$5:$R$79,2),IF((C1574=12),VLOOKUP(H1574,'12 лет'!$S$5:$T$79,2),IF((C1574=13),VLOOKUP(H1574,'13 лет'!$S$5:$T$79,2),IF((C1574=14),VLOOKUP(H1574,'14 лет'!$S$5:$T$79,2),IF((C1574=15),VLOOKUP(H1574,'15 лет'!$S$5:$T$79,2),IF((C1574=16),VLOOKUP(H1574,'16 лет'!$S$5:$T$79,2),IF((C1574=17),VLOOKUP(H1574,'17 лет'!$S$5:$T$79,2))))))))))))</f>
        <v>0</v>
      </c>
      <c r="J1574" s="27"/>
      <c r="K1574" s="16">
        <f>IF((C1574&lt;=7),VLOOKUP(J1574,'7 лет'!$S$5:$T$79,2),IF((C1574=8),VLOOKUP(J1574,'8 лет'!$S$5:$T$79,2),IF((C1574=9),VLOOKUP(J1574,'9 лет'!$S$5:$T$79,2),IF((C1574=10),VLOOKUP(J1574,'10 лет'!$S$5:$T$79,2),IF((C1574=11),VLOOKUP(J1574,'11 лет'!$S$5:$T$79,2),IF((C1574=12),VLOOKUP(J1574,'12 лет'!$U$5:$V$79,2),IF((C1574=13),VLOOKUP(J1574,'13 лет'!$U$5:$V$79,2),IF((C1574=14),VLOOKUP(J1574,'14 лет'!$U$5:$V$79,2),IF(C1574&gt;=15,"0")))))))))</f>
        <v>0</v>
      </c>
      <c r="L1574" s="27"/>
      <c r="M1574" s="16" t="str">
        <f>IF((C1574=12),VLOOKUP(L1574,'12 лет'!$W$5:$X$85,2),IF((C1574=13),VLOOKUP(L1574,'13 лет'!$W$5:$X$84,2),IF((C1574=14),VLOOKUP(L1574,'14 лет'!$W$5:$X$82,2),IF((C1574=15),VLOOKUP(L1574,'15 лет'!$U$5:$V$82,2),IF((C1574=16),VLOOKUP(L1574,'16 лет'!$U$5:$V$78,2),IF((C1574=17),VLOOKUP(L1574,'17 лет'!$U$5:$V$78,2),IF(C1574&lt;12,"0")))))))</f>
        <v>0</v>
      </c>
      <c r="N1574" s="27"/>
      <c r="O1574" s="16" t="str">
        <f>IF((C1574=15),VLOOKUP(N1574,'15 лет'!$W$5:$X$115,2),IF((C1574=16),VLOOKUP(N1574,'16 лет'!$W$5:$X$113,2),IF((C1574=17),VLOOKUP(N1574,'17 лет'!$W$5:$X$113,2),IF(C1574&lt;15,"0"))))</f>
        <v>0</v>
      </c>
      <c r="P1574" s="11"/>
      <c r="Q1574" s="16">
        <f>IF((C1574&lt;=7),VLOOKUP(P1574,'7 лет'!$U$5:$V$79,2),IF((C1574=8),VLOOKUP(P1574,'8 лет'!$U$5:$V$79,2),IF((C1574=9),VLOOKUP(P1574,'9 лет'!$U$5:$V$79,2),IF((C1574=10),VLOOKUP(P1574,'10 лет'!$U$5:$V$79,2),IF((C1574=11),VLOOKUP(P1574,'11 лет'!$U$5:$V$79,2),IF((C1574=12),VLOOKUP(P1574,'12 лет'!$Y$5:$Z$79,2),IF((C1574=13),VLOOKUP(P1574,'13 лет'!$Y$5:$Z$79,2),IF((C1574=14),VLOOKUP(P1574,'14 лет'!$Y$5:$Z$79,2),IF((C1574=15),VLOOKUP(P1574,'15 лет'!$Y$5:$Z$79,2),IF((C1574=16),VLOOKUP(P1574,'16 лет'!$Y$5:$Z$79,2),IF((C1574=17),VLOOKUP(P1574,'17 лет'!$Y$5:$Z$79,2))))))))))))</f>
        <v>35</v>
      </c>
      <c r="R1574" s="27"/>
      <c r="S1574" s="16">
        <f>IF((C1574&lt;=7),VLOOKUP(R1574,'7 лет'!$W$5:$X$79,2),IF((C1574=8),VLOOKUP(R1574,'8 лет'!$W$5:$X$79,2),IF((C1574=9),VLOOKUP(R1574,'9 лет'!$W$5:$X$79,2),IF((C1574=10),VLOOKUP(R1574,'10 лет'!$W$5:$X$79,2),IF((C1574=11),VLOOKUP(R1574,'11 лет'!$W$5:$X$79,2),IF((C1574=12),VLOOKUP(R1574,'12 лет'!$AA$5:$AB$79,2),IF((C1574=13),VLOOKUP(R1574,'13 лет'!$AA$5:$AB$79,2),IF((C1574=14),VLOOKUP(R1574,'14 лет'!$AA$5:$AB$79,2),IF((C1574=15),VLOOKUP(R1574,'15 лет'!$AA$5:$AB$79,2),IF((C1574=16),VLOOKUP(R1574,'16 лет'!$AA$5:$AB$79,2),IF((C1574=17),VLOOKUP(R1574,'17 лет'!$AA$5:$AB$79,2))))))))))))</f>
        <v>0</v>
      </c>
      <c r="T1574" s="33">
        <f>SUM(E1574+G1574+I1574+K1574+M1574+O1574+Q1574+S1574)</f>
        <v>35</v>
      </c>
      <c r="U1574" s="4">
        <f>'Личное первенство девушки'!U144</f>
        <v>28</v>
      </c>
      <c r="V1574" s="109"/>
      <c r="W1574" s="99"/>
      <c r="X1574" t="str">
        <f>P1562</f>
        <v>Субъект РФ 44</v>
      </c>
    </row>
    <row r="1575" spans="1:24" ht="18.75">
      <c r="A1575" s="111"/>
      <c r="B1575" s="112"/>
      <c r="C1575" s="112"/>
      <c r="D1575" s="112"/>
      <c r="E1575" s="112"/>
      <c r="F1575" s="112"/>
      <c r="G1575" s="112"/>
      <c r="H1575" s="112"/>
      <c r="I1575" s="112"/>
      <c r="J1575" s="112"/>
      <c r="K1575" s="112"/>
      <c r="L1575" s="112"/>
      <c r="M1575" s="112"/>
      <c r="N1575" s="112"/>
      <c r="O1575" s="112"/>
      <c r="P1575" s="115" t="s">
        <v>286</v>
      </c>
      <c r="Q1575" s="115"/>
      <c r="R1575" s="115"/>
      <c r="S1575" s="116"/>
      <c r="T1575" s="113">
        <f ca="1">SUMPRODUCT(LARGE($T$1572:$T$1574,ROW(INDIRECT("T1:T"&amp;Z17))))</f>
        <v>70</v>
      </c>
      <c r="U1575" s="114"/>
      <c r="V1575" s="109"/>
      <c r="W1575" s="99"/>
    </row>
    <row r="1576" spans="1:24" ht="30" customHeight="1">
      <c r="A1576" s="119"/>
      <c r="B1576" s="120"/>
      <c r="C1576" s="120"/>
      <c r="D1576" s="120"/>
      <c r="E1576" s="120"/>
      <c r="F1576" s="120"/>
      <c r="G1576" s="120"/>
      <c r="H1576" s="120"/>
      <c r="I1576" s="120"/>
      <c r="J1576" s="120"/>
      <c r="K1576" s="120"/>
      <c r="L1576" s="120"/>
      <c r="M1576" s="120"/>
      <c r="N1576" s="120"/>
      <c r="O1576" s="120"/>
      <c r="P1576" s="118" t="s">
        <v>287</v>
      </c>
      <c r="Q1576" s="118"/>
      <c r="R1576" s="118"/>
      <c r="S1576" s="118"/>
      <c r="T1576" s="121">
        <f ca="1">SUM(T1570+T1575)</f>
        <v>170</v>
      </c>
      <c r="U1576" s="122"/>
      <c r="V1576" s="110"/>
      <c r="W1576" s="100"/>
    </row>
    <row r="1577" spans="1:24">
      <c r="A1577" s="14"/>
      <c r="B1577" s="14"/>
      <c r="C1577" s="14"/>
      <c r="D1577" s="14"/>
      <c r="E1577" s="14"/>
      <c r="F1577" s="14"/>
      <c r="G1577" s="14"/>
      <c r="H1577" s="14"/>
      <c r="I1577" s="14"/>
      <c r="J1577" s="14"/>
      <c r="K1577" s="14"/>
      <c r="L1577" s="14"/>
      <c r="M1577" s="14"/>
      <c r="N1577" s="14"/>
      <c r="O1577" s="14"/>
      <c r="P1577" s="14"/>
      <c r="Q1577" s="14"/>
      <c r="R1577" s="14"/>
      <c r="S1577" s="14"/>
      <c r="T1577" s="14"/>
    </row>
    <row r="1578" spans="1:24">
      <c r="A1578" s="15"/>
      <c r="C1578" s="15"/>
      <c r="D1578" s="15"/>
      <c r="E1578" s="15"/>
      <c r="F1578" s="15"/>
      <c r="G1578" s="15"/>
      <c r="H1578" s="15"/>
      <c r="I1578" s="15"/>
      <c r="J1578" s="15"/>
      <c r="K1578" s="14"/>
      <c r="L1578" s="14"/>
      <c r="M1578" s="15"/>
      <c r="N1578" s="15"/>
      <c r="O1578" s="15"/>
      <c r="P1578" s="15"/>
      <c r="Q1578" s="15"/>
      <c r="R1578" s="15"/>
      <c r="S1578" s="15"/>
      <c r="T1578" s="15"/>
    </row>
    <row r="1579" spans="1:24">
      <c r="A1579" s="15"/>
      <c r="C1579" s="15"/>
      <c r="D1579" s="15"/>
      <c r="E1579" s="15"/>
      <c r="F1579" s="15"/>
      <c r="G1579" s="15"/>
      <c r="H1579" s="15"/>
      <c r="I1579" s="15"/>
      <c r="J1579" s="15"/>
      <c r="K1579" s="14"/>
      <c r="L1579" s="14"/>
      <c r="M1579" s="15"/>
      <c r="N1579" s="15"/>
      <c r="O1579" s="15"/>
      <c r="P1579" s="15"/>
      <c r="Q1579" s="15"/>
      <c r="R1579" s="15"/>
      <c r="S1579" s="15"/>
      <c r="T1579" s="15"/>
    </row>
    <row r="1580" spans="1:24" ht="16.5">
      <c r="A1580" s="14"/>
      <c r="B1580" s="79" t="s">
        <v>181</v>
      </c>
      <c r="C1580" s="14"/>
      <c r="D1580" s="14"/>
      <c r="E1580" s="14"/>
      <c r="F1580" s="14"/>
      <c r="G1580" s="14"/>
      <c r="H1580" s="14"/>
      <c r="I1580" s="14"/>
      <c r="J1580" s="14"/>
      <c r="K1580" s="14"/>
      <c r="L1580" s="14"/>
      <c r="M1580" s="14"/>
      <c r="N1580" s="14"/>
      <c r="O1580" s="14"/>
      <c r="P1580" s="14"/>
      <c r="Q1580" s="14"/>
      <c r="R1580" s="14"/>
      <c r="S1580" s="14"/>
      <c r="T1580" s="14"/>
    </row>
    <row r="1581" spans="1:24">
      <c r="A1581" s="14"/>
      <c r="B1581" s="15"/>
      <c r="C1581" s="15"/>
      <c r="D1581" s="14"/>
      <c r="E1581" s="14"/>
      <c r="F1581" s="14"/>
      <c r="G1581" s="14"/>
      <c r="H1581" s="14"/>
      <c r="I1581" s="14"/>
      <c r="J1581" s="14"/>
      <c r="K1581" s="14"/>
      <c r="L1581" s="14"/>
      <c r="M1581" s="14"/>
      <c r="N1581" s="14"/>
      <c r="O1581" s="14"/>
      <c r="P1581" s="14"/>
      <c r="Q1581" s="14"/>
      <c r="R1581" s="14"/>
      <c r="S1581" s="14"/>
      <c r="T1581" s="14"/>
    </row>
    <row r="1582" spans="1:24">
      <c r="A1582" s="14"/>
      <c r="B1582" s="14"/>
      <c r="C1582" s="15"/>
      <c r="D1582" s="14"/>
      <c r="E1582" s="14"/>
      <c r="F1582" s="14"/>
      <c r="G1582" s="14"/>
      <c r="H1582" s="14"/>
      <c r="I1582" s="14"/>
      <c r="J1582" s="14"/>
      <c r="K1582" s="14"/>
      <c r="L1582" s="14"/>
      <c r="M1582" s="14"/>
      <c r="N1582" s="14"/>
      <c r="O1582" s="14"/>
      <c r="P1582" s="14"/>
      <c r="Q1582" s="14"/>
      <c r="R1582" s="14"/>
      <c r="S1582" s="14"/>
      <c r="T1582" s="14"/>
    </row>
    <row r="1583" spans="1:24" ht="16.5">
      <c r="A1583" s="14"/>
      <c r="B1583" s="79" t="s">
        <v>182</v>
      </c>
      <c r="C1583" s="15"/>
      <c r="D1583" s="14"/>
      <c r="E1583" s="14"/>
      <c r="F1583" s="14"/>
      <c r="G1583" s="14"/>
      <c r="H1583" s="14"/>
      <c r="I1583" s="14"/>
      <c r="J1583" s="14"/>
      <c r="K1583" s="14"/>
      <c r="L1583" s="14"/>
      <c r="M1583" s="14"/>
      <c r="N1583" s="14"/>
      <c r="O1583" s="14"/>
      <c r="P1583" s="14"/>
      <c r="Q1583" s="14"/>
      <c r="R1583" s="14"/>
      <c r="S1583" s="14"/>
      <c r="T1583" s="14"/>
    </row>
    <row r="1585" spans="1:23" ht="18.75">
      <c r="A1585" s="102" t="s">
        <v>991</v>
      </c>
      <c r="B1585" s="102"/>
      <c r="C1585" s="102"/>
      <c r="D1585" s="102"/>
      <c r="E1585" s="102"/>
      <c r="F1585" s="102"/>
      <c r="G1585" s="102"/>
      <c r="H1585" s="102"/>
      <c r="I1585" s="102"/>
      <c r="J1585" s="102"/>
      <c r="K1585" s="102"/>
      <c r="L1585" s="102"/>
      <c r="M1585" s="102"/>
      <c r="N1585" s="102"/>
      <c r="O1585" s="102"/>
      <c r="P1585" s="102"/>
      <c r="Q1585" s="102"/>
      <c r="R1585" s="102"/>
      <c r="S1585" s="102"/>
      <c r="T1585" s="102"/>
      <c r="U1585" s="102"/>
      <c r="V1585" s="102"/>
      <c r="W1585" s="102"/>
    </row>
    <row r="1586" spans="1:23" ht="18.75">
      <c r="A1586" s="102" t="s">
        <v>990</v>
      </c>
      <c r="B1586" s="102"/>
      <c r="C1586" s="102"/>
      <c r="D1586" s="102"/>
      <c r="E1586" s="102"/>
      <c r="F1586" s="102"/>
      <c r="G1586" s="102"/>
      <c r="H1586" s="102"/>
      <c r="I1586" s="102"/>
      <c r="J1586" s="102"/>
      <c r="K1586" s="102"/>
      <c r="L1586" s="102"/>
      <c r="M1586" s="102"/>
      <c r="N1586" s="102"/>
      <c r="O1586" s="102"/>
      <c r="P1586" s="102"/>
      <c r="Q1586" s="102"/>
      <c r="R1586" s="102"/>
      <c r="S1586" s="102"/>
      <c r="T1586" s="102"/>
      <c r="U1586" s="102"/>
      <c r="V1586" s="102"/>
      <c r="W1586" s="102"/>
    </row>
    <row r="1588" spans="1:23">
      <c r="A1588" s="103" t="s">
        <v>169</v>
      </c>
      <c r="B1588" s="103"/>
      <c r="C1588" s="103"/>
      <c r="D1588" s="103"/>
      <c r="E1588" s="103"/>
      <c r="F1588" s="103"/>
      <c r="G1588" s="103"/>
      <c r="H1588" s="103"/>
      <c r="I1588" s="103"/>
      <c r="J1588" s="103"/>
      <c r="K1588" s="103"/>
      <c r="L1588" s="103"/>
      <c r="M1588" s="103"/>
      <c r="N1588" s="103"/>
      <c r="O1588" s="103"/>
      <c r="P1588" s="103"/>
      <c r="Q1588" s="103"/>
      <c r="R1588" s="103"/>
      <c r="S1588" s="103"/>
      <c r="T1588" s="103"/>
      <c r="U1588" s="103"/>
      <c r="V1588" s="103"/>
      <c r="W1588" s="103"/>
    </row>
    <row r="1589" spans="1:23">
      <c r="A1589" s="43"/>
      <c r="B1589" s="43"/>
      <c r="C1589" s="43"/>
      <c r="D1589" s="43"/>
      <c r="E1589" s="43"/>
      <c r="F1589" s="43"/>
      <c r="G1589" s="43"/>
      <c r="H1589" s="43"/>
      <c r="I1589" s="43"/>
      <c r="J1589" s="43"/>
      <c r="K1589" s="43"/>
      <c r="L1589" s="43"/>
      <c r="M1589" s="43"/>
      <c r="N1589" s="43"/>
      <c r="O1589" s="43"/>
      <c r="P1589" s="43"/>
      <c r="Q1589" s="43"/>
      <c r="R1589" s="43"/>
      <c r="S1589" s="43"/>
      <c r="T1589" s="43"/>
      <c r="U1589" s="43"/>
      <c r="V1589" s="43"/>
      <c r="W1589" s="43"/>
    </row>
    <row r="1590" spans="1:23" ht="18.75">
      <c r="A1590" s="104" t="s">
        <v>1005</v>
      </c>
      <c r="B1590" s="104"/>
      <c r="C1590" s="104"/>
      <c r="D1590" s="104"/>
      <c r="E1590" s="104"/>
      <c r="F1590" s="104"/>
      <c r="G1590" s="104"/>
      <c r="H1590" s="104"/>
      <c r="I1590" s="104"/>
      <c r="J1590" s="104"/>
      <c r="K1590" s="104"/>
      <c r="L1590" s="104"/>
      <c r="M1590" s="104"/>
      <c r="N1590" s="104"/>
      <c r="O1590" s="104"/>
      <c r="P1590" s="104"/>
      <c r="Q1590" s="104"/>
      <c r="R1590" s="104"/>
      <c r="S1590" s="104"/>
      <c r="T1590" s="104"/>
      <c r="U1590" s="104"/>
      <c r="V1590" s="104"/>
      <c r="W1590" s="104"/>
    </row>
    <row r="1591" spans="1:23" ht="18.75">
      <c r="A1591" s="104" t="s">
        <v>989</v>
      </c>
      <c r="B1591" s="104"/>
      <c r="C1591" s="104"/>
      <c r="D1591" s="104"/>
      <c r="E1591" s="104"/>
      <c r="F1591" s="104"/>
      <c r="G1591" s="104"/>
      <c r="H1591" s="104"/>
      <c r="I1591" s="104"/>
      <c r="J1591" s="104"/>
      <c r="K1591" s="104"/>
      <c r="L1591" s="104"/>
      <c r="M1591" s="104"/>
      <c r="N1591" s="104"/>
      <c r="O1591" s="104"/>
      <c r="P1591" s="104"/>
      <c r="Q1591" s="104"/>
      <c r="R1591" s="104"/>
      <c r="S1591" s="104"/>
      <c r="T1591" s="104"/>
      <c r="U1591" s="104"/>
      <c r="V1591" s="104"/>
      <c r="W1591" s="104"/>
    </row>
    <row r="1592" spans="1:23" ht="18.75">
      <c r="A1592" s="105" t="s">
        <v>1058</v>
      </c>
      <c r="B1592" s="105"/>
      <c r="C1592" s="105"/>
      <c r="D1592" s="105"/>
      <c r="E1592" s="105"/>
      <c r="F1592" s="105"/>
      <c r="G1592" s="105"/>
      <c r="H1592" s="105"/>
      <c r="I1592" s="105"/>
      <c r="J1592" s="105"/>
      <c r="K1592" s="105"/>
      <c r="L1592" s="105"/>
      <c r="M1592" s="105"/>
      <c r="N1592" s="105"/>
      <c r="O1592" s="105"/>
      <c r="P1592" s="105"/>
      <c r="Q1592" s="105"/>
      <c r="R1592" s="105"/>
      <c r="S1592" s="105"/>
      <c r="T1592" s="105"/>
      <c r="U1592" s="105"/>
      <c r="V1592" s="105"/>
      <c r="W1592" s="105"/>
    </row>
    <row r="1593" spans="1:23" ht="18.75">
      <c r="A1593" s="50"/>
      <c r="B1593" s="50"/>
      <c r="C1593" s="50"/>
      <c r="D1593" s="50"/>
      <c r="E1593" s="50"/>
      <c r="F1593" s="50"/>
      <c r="G1593" s="50"/>
      <c r="H1593" s="50"/>
      <c r="I1593" s="50"/>
      <c r="J1593" s="50"/>
      <c r="K1593" s="50"/>
      <c r="L1593" s="50"/>
      <c r="M1593" s="50"/>
      <c r="N1593" s="50"/>
      <c r="O1593" s="50"/>
      <c r="P1593" s="50"/>
      <c r="Q1593" s="50"/>
      <c r="R1593" s="50"/>
      <c r="S1593" s="50"/>
      <c r="T1593" s="50"/>
      <c r="U1593" s="50"/>
      <c r="V1593" s="50"/>
    </row>
    <row r="1594" spans="1:23">
      <c r="A1594" s="10"/>
      <c r="B1594" s="10"/>
      <c r="C1594" s="10"/>
      <c r="D1594" s="10"/>
      <c r="E1594" s="10"/>
      <c r="F1594" s="10"/>
      <c r="G1594" s="10"/>
      <c r="H1594" s="10"/>
      <c r="I1594" s="10"/>
      <c r="J1594" s="10"/>
      <c r="K1594" s="10"/>
      <c r="L1594" s="10"/>
      <c r="M1594" s="10"/>
      <c r="N1594" s="10"/>
      <c r="O1594" s="10"/>
      <c r="P1594" s="10"/>
      <c r="Q1594" s="10"/>
      <c r="R1594" s="10"/>
      <c r="S1594" s="10"/>
      <c r="T1594" s="10"/>
    </row>
    <row r="1595" spans="1:23" ht="18.75">
      <c r="A1595" s="106" t="s">
        <v>992</v>
      </c>
      <c r="B1595" s="106"/>
      <c r="C1595" s="47"/>
      <c r="D1595" s="47"/>
      <c r="E1595" s="47"/>
      <c r="F1595" s="47"/>
      <c r="G1595" s="47"/>
      <c r="H1595" s="47"/>
      <c r="I1595" s="47"/>
      <c r="J1595" s="47"/>
      <c r="K1595" s="47"/>
      <c r="L1595" s="47"/>
      <c r="M1595" s="47"/>
      <c r="N1595" s="47"/>
      <c r="O1595" s="47"/>
      <c r="P1595" s="47"/>
      <c r="Q1595" s="47"/>
      <c r="R1595" s="47"/>
      <c r="S1595" s="47"/>
      <c r="T1595" s="47"/>
    </row>
    <row r="1596" spans="1:23" ht="18.75">
      <c r="A1596" s="106" t="s">
        <v>993</v>
      </c>
      <c r="B1596" s="106"/>
      <c r="C1596" s="42"/>
      <c r="D1596" s="42"/>
      <c r="E1596" s="42"/>
      <c r="F1596" s="42"/>
      <c r="G1596" s="42"/>
      <c r="H1596" s="42"/>
      <c r="I1596" s="42"/>
      <c r="J1596" s="42"/>
      <c r="K1596" s="42"/>
      <c r="L1596" s="42"/>
      <c r="M1596" s="42"/>
      <c r="N1596" s="42"/>
      <c r="O1596" s="42"/>
      <c r="P1596" s="42"/>
      <c r="Q1596" s="42"/>
      <c r="R1596" s="42"/>
      <c r="S1596" s="42"/>
      <c r="T1596" s="42"/>
    </row>
    <row r="1597" spans="1:23" ht="18.75">
      <c r="A1597" s="106"/>
      <c r="B1597" s="106"/>
      <c r="D1597" s="47"/>
      <c r="E1597" s="47"/>
      <c r="F1597" s="47"/>
      <c r="G1597" s="47"/>
      <c r="H1597" s="47"/>
      <c r="I1597" s="47"/>
      <c r="J1597" s="47"/>
      <c r="K1597" s="47"/>
      <c r="L1597" s="47"/>
      <c r="M1597" s="47"/>
      <c r="N1597" s="47"/>
      <c r="O1597" s="47"/>
      <c r="P1597" s="47"/>
      <c r="Q1597" s="47"/>
      <c r="R1597" s="47"/>
      <c r="S1597" s="47"/>
      <c r="T1597" s="47"/>
    </row>
    <row r="1598" spans="1:23" ht="18.75">
      <c r="A1598" s="107" t="s">
        <v>225</v>
      </c>
      <c r="B1598" s="107"/>
      <c r="C1598" s="107"/>
      <c r="D1598" s="107"/>
      <c r="E1598" s="107"/>
      <c r="F1598" s="107"/>
      <c r="G1598" s="107"/>
      <c r="H1598" s="107"/>
      <c r="I1598" s="107"/>
      <c r="J1598" s="107"/>
      <c r="K1598" s="107"/>
      <c r="L1598" s="107"/>
      <c r="M1598" s="107"/>
      <c r="N1598" s="107"/>
      <c r="O1598" s="107"/>
      <c r="P1598" s="129" t="s">
        <v>329</v>
      </c>
      <c r="Q1598" s="129"/>
      <c r="R1598" s="129"/>
      <c r="S1598" s="129"/>
      <c r="T1598" s="129"/>
      <c r="U1598" s="129"/>
      <c r="V1598" s="129"/>
    </row>
    <row r="1599" spans="1:23">
      <c r="A1599" s="28"/>
      <c r="B1599" s="28"/>
      <c r="C1599" s="28"/>
      <c r="D1599" s="28"/>
      <c r="E1599" s="28"/>
      <c r="F1599" s="28"/>
      <c r="G1599" s="28"/>
      <c r="H1599" s="28"/>
      <c r="I1599" s="28"/>
      <c r="J1599" s="28"/>
      <c r="K1599" s="28"/>
      <c r="L1599" s="28"/>
      <c r="M1599" s="28"/>
      <c r="N1599" s="28"/>
      <c r="O1599" s="28"/>
      <c r="P1599" s="28"/>
      <c r="Q1599" s="28"/>
      <c r="R1599" s="28"/>
      <c r="S1599" s="28"/>
      <c r="T1599" s="28"/>
    </row>
    <row r="1600" spans="1:23" ht="24.75" customHeight="1">
      <c r="A1600" s="117" t="s">
        <v>170</v>
      </c>
      <c r="B1600" s="117"/>
      <c r="C1600" s="117"/>
      <c r="D1600" s="117"/>
      <c r="E1600" s="117"/>
      <c r="F1600" s="117"/>
      <c r="G1600" s="117"/>
      <c r="H1600" s="117"/>
      <c r="I1600" s="117"/>
      <c r="J1600" s="117"/>
      <c r="K1600" s="117"/>
      <c r="L1600" s="117"/>
      <c r="M1600" s="117"/>
      <c r="N1600" s="117"/>
      <c r="O1600" s="117"/>
      <c r="P1600" s="117"/>
      <c r="Q1600" s="117"/>
      <c r="R1600" s="117"/>
      <c r="S1600" s="117"/>
      <c r="T1600" s="126" t="s">
        <v>178</v>
      </c>
      <c r="U1600" s="101" t="s">
        <v>284</v>
      </c>
      <c r="V1600" s="101" t="s">
        <v>288</v>
      </c>
      <c r="W1600" s="101" t="s">
        <v>1006</v>
      </c>
    </row>
    <row r="1601" spans="1:24" ht="66.75" customHeight="1">
      <c r="A1601" s="101" t="s">
        <v>171</v>
      </c>
      <c r="B1601" s="117" t="s">
        <v>172</v>
      </c>
      <c r="C1601" s="101" t="s">
        <v>173</v>
      </c>
      <c r="D1601" s="101" t="s">
        <v>174</v>
      </c>
      <c r="E1601" s="101"/>
      <c r="F1601" s="101" t="s">
        <v>175</v>
      </c>
      <c r="G1601" s="101"/>
      <c r="H1601" s="101" t="s">
        <v>176</v>
      </c>
      <c r="I1601" s="101"/>
      <c r="J1601" s="101" t="s">
        <v>994</v>
      </c>
      <c r="K1601" s="101"/>
      <c r="L1601" s="175" t="s">
        <v>995</v>
      </c>
      <c r="M1601" s="176"/>
      <c r="N1601" s="175" t="s">
        <v>996</v>
      </c>
      <c r="O1601" s="176"/>
      <c r="P1601" s="101" t="s">
        <v>7</v>
      </c>
      <c r="Q1601" s="101"/>
      <c r="R1601" s="101" t="s">
        <v>177</v>
      </c>
      <c r="S1601" s="101"/>
      <c r="T1601" s="127"/>
      <c r="U1601" s="101"/>
      <c r="V1601" s="101"/>
      <c r="W1601" s="101"/>
    </row>
    <row r="1602" spans="1:24" ht="16.5">
      <c r="A1602" s="101"/>
      <c r="B1602" s="117"/>
      <c r="C1602" s="101"/>
      <c r="D1602" s="49" t="s">
        <v>179</v>
      </c>
      <c r="E1602" s="51" t="s">
        <v>3</v>
      </c>
      <c r="F1602" s="49" t="s">
        <v>179</v>
      </c>
      <c r="G1602" s="51" t="s">
        <v>3</v>
      </c>
      <c r="H1602" s="49" t="s">
        <v>179</v>
      </c>
      <c r="I1602" s="51" t="s">
        <v>3</v>
      </c>
      <c r="J1602" s="49" t="s">
        <v>179</v>
      </c>
      <c r="K1602" s="51" t="s">
        <v>3</v>
      </c>
      <c r="L1602" s="49" t="s">
        <v>179</v>
      </c>
      <c r="M1602" s="51" t="s">
        <v>3</v>
      </c>
      <c r="N1602" s="49" t="s">
        <v>179</v>
      </c>
      <c r="O1602" s="51" t="s">
        <v>3</v>
      </c>
      <c r="P1602" s="49" t="s">
        <v>179</v>
      </c>
      <c r="Q1602" s="51" t="s">
        <v>3</v>
      </c>
      <c r="R1602" s="49" t="s">
        <v>179</v>
      </c>
      <c r="S1602" s="51" t="s">
        <v>3</v>
      </c>
      <c r="T1602" s="128"/>
      <c r="U1602" s="101"/>
      <c r="V1602" s="101"/>
      <c r="W1602" s="101"/>
    </row>
    <row r="1603" spans="1:24" ht="18.75">
      <c r="A1603" s="27">
        <v>1</v>
      </c>
      <c r="B1603" s="77"/>
      <c r="C1603" s="27"/>
      <c r="D1603" s="27"/>
      <c r="E1603" s="16">
        <f>IF((C1603&lt;=7),VLOOKUP(D1603,'7 лет'!$A$5:$B$78,2),IF((C1603=8),VLOOKUP(D1603,'8 лет'!$A$5:$B$78,2),IF((C1603=9),VLOOKUP(D1603,'9 лет'!$A$5:$B$78,2),IF((C1603=10),VLOOKUP(D1603,'10 лет'!$A$5:$B$78,2),IF((C1603=11),VLOOKUP(D1603,'11 лет'!$A$5:$B$78,2),IF((C1603=12),VLOOKUP(D1603,'12 лет'!$A$5:$B$78,2),IF((C1603=13),VLOOKUP(D1603,'13 лет'!$A$5:$B$78,2),IF((C1603=14),VLOOKUP(D1603,'14 лет'!$A$5:$B$78,2),IF((C1603=15),VLOOKUP(D1603,'15 лет'!$A$5:$B$78,2),IF((C1603=16),VLOOKUP(D1603,'16 лет'!$A$5:$B$78,2),IF((C1603=17),VLOOKUP(D1603,'17 лет'!$A$5:$B$78,2))))))))))))</f>
        <v>0</v>
      </c>
      <c r="F1603" s="27"/>
      <c r="G1603" s="16">
        <f>IF((C1603&lt;=7),VLOOKUP(F1603,'7 лет'!$C$5:$D$79,2),IF((C1603=8),VLOOKUP(F1603,'8 лет'!$C$5:$D$79,2),IF((C1603=9),VLOOKUP(F1603,'9 лет'!$C$5:$D$79,2),IF((C1603=10),VLOOKUP(F1603,'10 лет'!$C$5:$D$79,2),IF((C1603=11),VLOOKUP(F1603,'11 лет'!$C$5:$D$79,2),IF((C1603=12),VLOOKUP(F1603,'12 лет'!$C$5:$D$79,2),IF((C1603=13),VLOOKUP(F1603,'13 лет'!$C$5:$D$79,2),IF((C1603=14),VLOOKUP(F1603,'14 лет'!$C$5:$D$79,2),IF((C1603=15),VLOOKUP(F1603,'15 лет'!$C$5:$D$79,2),IF((C1603=16),VLOOKUP(F1603,'16 лет'!$C$5:$D$79,2),IF((C1603=17),VLOOKUP(F1603,'17 лет'!$C$5:$D$79,2))))))))))))</f>
        <v>0</v>
      </c>
      <c r="H1603" s="27"/>
      <c r="I1603" s="16">
        <f>IF((C1603&lt;=7),VLOOKUP(H1603,'7 лет'!$E$5:$F$79,2),IF((C1603=8),VLOOKUP(H1603,'8 лет'!$E$5:$F$79,2),IF((C1603=9),VLOOKUP(H1603,'9 лет'!$E$5:$F$79,2),IF((C1603=10),VLOOKUP(H1603,'10 лет'!$E$5:$F$79,2),IF((C1603=11),VLOOKUP(H1603,'11 лет'!$E$5:$F$79,2),IF((C1603=12),VLOOKUP(H1603,'12 лет'!$E$5:$F$79,2),IF((C1603=13),VLOOKUP(H1603,'13 лет'!$E$5:$F$79,2),IF((C1603=14),VLOOKUP(H1603,'14 лет'!$E$5:$F$79,2),IF((C1603=15),VLOOKUP(H1603,'15 лет'!$E$5:$F$79,2),IF((C1603=16),VLOOKUP(H1603,'16 лет'!$E$5:$F$79,2),IF((C1603=17),VLOOKUP(H1603,'17 лет'!$E$5:$F$79,2))))))))))))</f>
        <v>0</v>
      </c>
      <c r="J1603" s="27"/>
      <c r="K1603" s="16">
        <f>IF((C1603&lt;=7),VLOOKUP(J1603,'7 лет'!$G$5:$H$79,2),IF((C1603=8),VLOOKUP(J1603,'8 лет'!$G$5:$H$79,2),IF((C1603=9),VLOOKUP(J1603,'9 лет'!$G$5:$H$79,2),IF((C1603=10),VLOOKUP(J1603,'10 лет'!$G$5:$H$79,2),IF((C1603=11),VLOOKUP(J1603,'11 лет'!$G$5:$H$79,2),IF((C1603=12),VLOOKUP(J1603,'12 лет'!$G$5:$H$79,2),IF((C1603=13),VLOOKUP(J1603,'13 лет'!$G$5:$H$79,2),IF((C1603=14),VLOOKUP(J1603,'14 лет'!$G$5:$H$79,2),IF(C1603&gt;=15,"0")))))))))</f>
        <v>0</v>
      </c>
      <c r="L1603" s="27"/>
      <c r="M1603" s="16" t="str">
        <f>IF((C1603=12),VLOOKUP(L1603,'12 лет'!$I$5:$J$81,2),IF((C1603=13),VLOOKUP(L1603,'13 лет'!$I$5:$J$81,2),IF((C1603=14),VLOOKUP(L1603,'14 лет'!$I$5:$J$80,2),IF((C1603=15),VLOOKUP(L1603,'15 лет'!$G$5:$H$82,2),IF((C1603=16),VLOOKUP(L1603,'16 лет'!$G$5:$H$81,2),IF((C1603=17),VLOOKUP(L1603,'17 лет'!$G$5:$H$81,2),IF(C1603&lt;12,"0")))))))</f>
        <v>0</v>
      </c>
      <c r="N1603" s="27"/>
      <c r="O1603" s="16" t="str">
        <f>IF((C1603=15),VLOOKUP(N1603,'15 лет'!$I$5:$J$100,2),IF((C1603=16),VLOOKUP(N1603,'16 лет'!$I$5:$J$94,2),IF((C1603=17),VLOOKUP(N1603,'17 лет'!$I$5:$J$97,2),IF(C1603&lt;15,"0"))))</f>
        <v>0</v>
      </c>
      <c r="P1603" s="11"/>
      <c r="Q1603" s="16">
        <f>IF((C1603&lt;=7),VLOOKUP(P1603,'7 лет'!$I$5:$J$79,2),IF((C1603=8),VLOOKUP(P1603,'8 лет'!$I$5:$J$79,2),IF((C1603=9),VLOOKUP(P1603,'9 лет'!$I$5:$J$79,2),IF((C1603=10),VLOOKUP(P1603,'10 лет'!$I$5:$J$79,2),IF((C1603=11),VLOOKUP(P1603,'11 лет'!$I$5:$J$79,2),IF((C1603=12),VLOOKUP(P1603,'12 лет'!$K$5:$L$79,2),IF((C1603=13),VLOOKUP(P1603,'13 лет'!$K$5:$L$79,2),IF((C1603=14),VLOOKUP(P1603,'14 лет'!$K$5:$L$79,2),IF((C1603=15),VLOOKUP(P1603,'15 лет'!$K$5:$L$79,2),IF((C1603=16),VLOOKUP(P1603,'16 лет'!$K$5:$L$79,2),IF((C1603=17),VLOOKUP(P1603,'17 лет'!$K$5:$L$79,2),)))))))))))</f>
        <v>50</v>
      </c>
      <c r="R1603" s="27"/>
      <c r="S1603" s="16">
        <f>IF((C1603&lt;=7),VLOOKUP(R1603,'7 лет'!$K$5:$L$79,2),IF((C1603=8),VLOOKUP(R1603,'8 лет'!$K$5:$L$79,2),IF((C1603=9),VLOOKUP(R1603,'9 лет'!$K$5:$L$79,2),IF((C1603=10),VLOOKUP(R1603,'10 лет'!$K$5:$L$79,2),IF((C1603=11),VLOOKUP(R1603,'11 лет'!$K$5:$L$79,2),IF((C1603=12),VLOOKUP(R1603,'12 лет'!$M$5:$N$79,2),IF((C1603=13),VLOOKUP(R1603,'13 лет'!$M$5:$N$79,2),IF((C1603=14),VLOOKUP(R1603,'14 лет'!$M$5:$N$79,2),IF((C1603=15),VLOOKUP(R1603,'15 лет'!$M$5:$N$79,2),IF((C1603=16),VLOOKUP(R1603,'16 лет'!$M$5:$N$79,2),IF((C1603=17),VLOOKUP(R1603,'17 лет'!$M$5:$N$79,2))))))))))))</f>
        <v>0</v>
      </c>
      <c r="T1603" s="32">
        <f>SUM(E1603+G1603+I1603+K1603+M1603+O1603+Q1603+S1603)</f>
        <v>50</v>
      </c>
      <c r="U1603" s="4">
        <f>'Личное первенство юноши'!U145</f>
        <v>28</v>
      </c>
      <c r="V1603" s="108">
        <f ca="1">'Командный зачет'!G54</f>
        <v>10</v>
      </c>
      <c r="W1603" s="98">
        <f ca="1">SUM(V1603*2)</f>
        <v>20</v>
      </c>
      <c r="X1603" t="str">
        <f>P1598</f>
        <v>Субъект РФ 45</v>
      </c>
    </row>
    <row r="1604" spans="1:24" ht="18.75">
      <c r="A1604" s="27">
        <v>2</v>
      </c>
      <c r="B1604" s="77"/>
      <c r="C1604" s="27"/>
      <c r="D1604" s="27"/>
      <c r="E1604" s="16">
        <f>IF((C1604&lt;=7),VLOOKUP(D1604,'7 лет'!$A$5:$B$78,2),IF((C1604=8),VLOOKUP(D1604,'8 лет'!$A$5:$B$78,2),IF((C1604=9),VLOOKUP(D1604,'9 лет'!$A$5:$B$78,2),IF((C1604=10),VLOOKUP(D1604,'10 лет'!$A$5:$B$78,2),IF((C1604=11),VLOOKUP(D1604,'11 лет'!$A$5:$B$78,2),IF((C1604=12),VLOOKUP(D1604,'12 лет'!$A$5:$B$78,2),IF((C1604=13),VLOOKUP(D1604,'13 лет'!$A$5:$B$78,2),IF((C1604=14),VLOOKUP(D1604,'14 лет'!$A$5:$B$78,2),IF((C1604=15),VLOOKUP(D1604,'15 лет'!$A$5:$B$78,2),IF((C1604=16),VLOOKUP(D1604,'16 лет'!$A$5:$B$78,2),IF((C1604=17),VLOOKUP(D1604,'17 лет'!$A$5:$B$78,2))))))))))))</f>
        <v>0</v>
      </c>
      <c r="F1604" s="27"/>
      <c r="G1604" s="16">
        <f>IF((C1604&lt;=7),VLOOKUP(F1604,'7 лет'!$C$5:$D$79,2),IF((C1604=8),VLOOKUP(F1604,'8 лет'!$C$5:$D$79,2),IF((C1604=9),VLOOKUP(F1604,'9 лет'!$C$5:$D$79,2),IF((C1604=10),VLOOKUP(F1604,'10 лет'!$C$5:$D$79,2),IF((C1604=11),VLOOKUP(F1604,'11 лет'!$C$5:$D$79,2),IF((C1604=12),VLOOKUP(F1604,'12 лет'!$C$5:$D$79,2),IF((C1604=13),VLOOKUP(F1604,'13 лет'!$C$5:$D$79,2),IF((C1604=14),VLOOKUP(F1604,'14 лет'!$C$5:$D$79,2),IF((C1604=15),VLOOKUP(F1604,'15 лет'!$C$5:$D$79,2),IF((C1604=16),VLOOKUP(F1604,'16 лет'!$C$5:$D$79,2),IF((C1604=17),VLOOKUP(F1604,'17 лет'!$C$5:$D$79,2))))))))))))</f>
        <v>0</v>
      </c>
      <c r="H1604" s="27"/>
      <c r="I1604" s="16">
        <f>IF((C1604&lt;=7),VLOOKUP(H1604,'7 лет'!$E$5:$F$79,2),IF((C1604=8),VLOOKUP(H1604,'8 лет'!$E$5:$F$79,2),IF((C1604=9),VLOOKUP(H1604,'9 лет'!$E$5:$F$79,2),IF((C1604=10),VLOOKUP(H1604,'10 лет'!$E$5:$F$79,2),IF((C1604=11),VLOOKUP(H1604,'11 лет'!$E$5:$F$79,2),IF((C1604=12),VLOOKUP(H1604,'12 лет'!$E$5:$F$79,2),IF((C1604=13),VLOOKUP(H1604,'13 лет'!$E$5:$F$79,2),IF((C1604=14),VLOOKUP(H1604,'14 лет'!$E$5:$F$79,2),IF((C1604=15),VLOOKUP(H1604,'15 лет'!$E$5:$F$79,2),IF((C1604=16),VLOOKUP(H1604,'16 лет'!$E$5:$F$79,2),IF((C1604=17),VLOOKUP(H1604,'17 лет'!$E$5:$F$79,2))))))))))))</f>
        <v>0</v>
      </c>
      <c r="J1604" s="27"/>
      <c r="K1604" s="16">
        <f>IF((C1604&lt;=7),VLOOKUP(J1604,'7 лет'!$G$5:$H$79,2),IF((C1604=8),VLOOKUP(J1604,'8 лет'!$G$5:$H$79,2),IF((C1604=9),VLOOKUP(J1604,'9 лет'!$G$5:$H$79,2),IF((C1604=10),VLOOKUP(J1604,'10 лет'!$G$5:$H$79,2),IF((C1604=11),VLOOKUP(J1604,'11 лет'!$G$5:$H$79,2),IF((C1604=12),VLOOKUP(J1604,'12 лет'!$G$5:$H$79,2),IF((C1604=13),VLOOKUP(J1604,'13 лет'!$G$5:$H$79,2),IF((C1604=14),VLOOKUP(J1604,'14 лет'!$G$5:$H$79,2),IF(C1604&gt;=15,"0")))))))))</f>
        <v>0</v>
      </c>
      <c r="L1604" s="27"/>
      <c r="M1604" s="16" t="str">
        <f>IF((C1604=12),VLOOKUP(L1604,'12 лет'!$I$5:$J$81,2),IF((C1604=13),VLOOKUP(L1604,'13 лет'!$I$5:$J$81,2),IF((C1604=14),VLOOKUP(L1604,'14 лет'!$I$5:$J$80,2),IF((C1604=15),VLOOKUP(L1604,'15 лет'!$G$5:$H$82,2),IF((C1604=16),VLOOKUP(L1604,'16 лет'!$G$5:$H$81,2),IF((C1604=17),VLOOKUP(L1604,'17 лет'!$G$5:$H$81,2),IF(C1604&lt;12,"0")))))))</f>
        <v>0</v>
      </c>
      <c r="N1604" s="27"/>
      <c r="O1604" s="16" t="str">
        <f>IF((C1604=15),VLOOKUP(N1604,'15 лет'!$I$5:$J$100,2),IF((C1604=16),VLOOKUP(N1604,'16 лет'!$I$5:$J$94,2),IF((C1604=17),VLOOKUP(N1604,'17 лет'!$I$5:$J$97,2),IF(C1604&lt;15,"0"))))</f>
        <v>0</v>
      </c>
      <c r="P1604" s="11"/>
      <c r="Q1604" s="16">
        <f>IF((C1604&lt;=7),VLOOKUP(P1604,'7 лет'!$I$5:$J$79,2),IF((C1604=8),VLOOKUP(P1604,'8 лет'!$I$5:$J$79,2),IF((C1604=9),VLOOKUP(P1604,'9 лет'!$I$5:$J$79,2),IF((C1604=10),VLOOKUP(P1604,'10 лет'!$I$5:$J$79,2),IF((C1604=11),VLOOKUP(P1604,'11 лет'!$I$5:$J$79,2),IF((C1604=12),VLOOKUP(P1604,'12 лет'!$K$5:$L$79,2),IF((C1604=13),VLOOKUP(P1604,'13 лет'!$K$5:$L$79,2),IF((C1604=14),VLOOKUP(P1604,'14 лет'!$K$5:$L$79,2),IF((C1604=15),VLOOKUP(P1604,'15 лет'!$K$5:$L$79,2),IF((C1604=16),VLOOKUP(P1604,'16 лет'!$K$5:$L$79,2),IF((C1604=17),VLOOKUP(P1604,'17 лет'!$K$5:$L$79,2),)))))))))))</f>
        <v>50</v>
      </c>
      <c r="R1604" s="27"/>
      <c r="S1604" s="16">
        <f>IF((C1604&lt;=7),VLOOKUP(R1604,'7 лет'!$K$5:$L$79,2),IF((C1604=8),VLOOKUP(R1604,'8 лет'!$K$5:$L$79,2),IF((C1604=9),VLOOKUP(R1604,'9 лет'!$K$5:$L$79,2),IF((C1604=10),VLOOKUP(R1604,'10 лет'!$K$5:$L$79,2),IF((C1604=11),VLOOKUP(R1604,'11 лет'!$K$5:$L$79,2),IF((C1604=12),VLOOKUP(R1604,'12 лет'!$M$5:$N$79,2),IF((C1604=13),VLOOKUP(R1604,'13 лет'!$M$5:$N$79,2),IF((C1604=14),VLOOKUP(R1604,'14 лет'!$M$5:$N$79,2),IF((C1604=15),VLOOKUP(R1604,'15 лет'!$M$5:$N$79,2),IF((C1604=16),VLOOKUP(R1604,'16 лет'!$M$5:$N$79,2),IF((C1604=17),VLOOKUP(R1604,'17 лет'!$M$5:$N$79,2))))))))))))</f>
        <v>0</v>
      </c>
      <c r="T1604" s="32">
        <f>SUM(E1604+G1604+I1604+K1604+M1604+O1604+Q1604+S1604)</f>
        <v>50</v>
      </c>
      <c r="U1604" s="4">
        <f>'Личное первенство юноши'!U146</f>
        <v>28</v>
      </c>
      <c r="V1604" s="109"/>
      <c r="W1604" s="99"/>
      <c r="X1604" t="str">
        <f>P1598</f>
        <v>Субъект РФ 45</v>
      </c>
    </row>
    <row r="1605" spans="1:24" ht="18.75">
      <c r="A1605" s="27">
        <v>3</v>
      </c>
      <c r="B1605" s="77"/>
      <c r="C1605" s="27"/>
      <c r="D1605" s="27"/>
      <c r="E1605" s="16">
        <f>IF((C1605&lt;=7),VLOOKUP(D1605,'7 лет'!$A$5:$B$78,2),IF((C1605=8),VLOOKUP(D1605,'8 лет'!$A$5:$B$78,2),IF((C1605=9),VLOOKUP(D1605,'9 лет'!$A$5:$B$78,2),IF((C1605=10),VLOOKUP(D1605,'10 лет'!$A$5:$B$78,2),IF((C1605=11),VLOOKUP(D1605,'11 лет'!$A$5:$B$78,2),IF((C1605=12),VLOOKUP(D1605,'12 лет'!$A$5:$B$78,2),IF((C1605=13),VLOOKUP(D1605,'13 лет'!$A$5:$B$78,2),IF((C1605=14),VLOOKUP(D1605,'14 лет'!$A$5:$B$78,2),IF((C1605=15),VLOOKUP(D1605,'15 лет'!$A$5:$B$78,2),IF((C1605=16),VLOOKUP(D1605,'16 лет'!$A$5:$B$78,2),IF((C1605=17),VLOOKUP(D1605,'17 лет'!$A$5:$B$78,2))))))))))))</f>
        <v>0</v>
      </c>
      <c r="F1605" s="27"/>
      <c r="G1605" s="16">
        <f>IF((C1605&lt;=7),VLOOKUP(F1605,'7 лет'!$C$5:$D$79,2),IF((C1605=8),VLOOKUP(F1605,'8 лет'!$C$5:$D$79,2),IF((C1605=9),VLOOKUP(F1605,'9 лет'!$C$5:$D$79,2),IF((C1605=10),VLOOKUP(F1605,'10 лет'!$C$5:$D$79,2),IF((C1605=11),VLOOKUP(F1605,'11 лет'!$C$5:$D$79,2),IF((C1605=12),VLOOKUP(F1605,'12 лет'!$C$5:$D$79,2),IF((C1605=13),VLOOKUP(F1605,'13 лет'!$C$5:$D$79,2),IF((C1605=14),VLOOKUP(F1605,'14 лет'!$C$5:$D$79,2),IF((C1605=15),VLOOKUP(F1605,'15 лет'!$C$5:$D$79,2),IF((C1605=16),VLOOKUP(F1605,'16 лет'!$C$5:$D$79,2),IF((C1605=17),VLOOKUP(F1605,'17 лет'!$C$5:$D$79,2))))))))))))</f>
        <v>0</v>
      </c>
      <c r="H1605" s="27"/>
      <c r="I1605" s="16">
        <f>IF((C1605&lt;=7),VLOOKUP(H1605,'7 лет'!$E$5:$F$79,2),IF((C1605=8),VLOOKUP(H1605,'8 лет'!$E$5:$F$79,2),IF((C1605=9),VLOOKUP(H1605,'9 лет'!$E$5:$F$79,2),IF((C1605=10),VLOOKUP(H1605,'10 лет'!$E$5:$F$79,2),IF((C1605=11),VLOOKUP(H1605,'11 лет'!$E$5:$F$79,2),IF((C1605=12),VLOOKUP(H1605,'12 лет'!$E$5:$F$79,2),IF((C1605=13),VLOOKUP(H1605,'13 лет'!$E$5:$F$79,2),IF((C1605=14),VLOOKUP(H1605,'14 лет'!$E$5:$F$79,2),IF((C1605=15),VLOOKUP(H1605,'15 лет'!$E$5:$F$79,2),IF((C1605=16),VLOOKUP(H1605,'16 лет'!$E$5:$F$79,2),IF((C1605=17),VLOOKUP(H1605,'17 лет'!$E$5:$F$79,2))))))))))))</f>
        <v>0</v>
      </c>
      <c r="J1605" s="27"/>
      <c r="K1605" s="16">
        <f>IF((C1605&lt;=7),VLOOKUP(J1605,'7 лет'!$G$5:$H$79,2),IF((C1605=8),VLOOKUP(J1605,'8 лет'!$G$5:$H$79,2),IF((C1605=9),VLOOKUP(J1605,'9 лет'!$G$5:$H$79,2),IF((C1605=10),VLOOKUP(J1605,'10 лет'!$G$5:$H$79,2),IF((C1605=11),VLOOKUP(J1605,'11 лет'!$G$5:$H$79,2),IF((C1605=12),VLOOKUP(J1605,'12 лет'!$G$5:$H$79,2),IF((C1605=13),VLOOKUP(J1605,'13 лет'!$G$5:$H$79,2),IF((C1605=14),VLOOKUP(J1605,'14 лет'!$G$5:$H$79,2),IF(C1605&gt;=15,"0")))))))))</f>
        <v>0</v>
      </c>
      <c r="L1605" s="27"/>
      <c r="M1605" s="16" t="str">
        <f>IF((C1605=12),VLOOKUP(L1605,'12 лет'!$I$5:$J$81,2),IF((C1605=13),VLOOKUP(L1605,'13 лет'!$I$5:$J$81,2),IF((C1605=14),VLOOKUP(L1605,'14 лет'!$I$5:$J$80,2),IF((C1605=15),VLOOKUP(L1605,'15 лет'!$G$5:$H$82,2),IF((C1605=16),VLOOKUP(L1605,'16 лет'!$G$5:$H$81,2),IF((C1605=17),VLOOKUP(L1605,'17 лет'!$G$5:$H$81,2),IF(C1605&lt;12,"0")))))))</f>
        <v>0</v>
      </c>
      <c r="N1605" s="27"/>
      <c r="O1605" s="16" t="str">
        <f>IF((C1605=15),VLOOKUP(N1605,'15 лет'!$I$5:$J$100,2),IF((C1605=16),VLOOKUP(N1605,'16 лет'!$I$5:$J$94,2),IF((C1605=17),VLOOKUP(N1605,'17 лет'!$I$5:$J$97,2),IF(C1605&lt;15,"0"))))</f>
        <v>0</v>
      </c>
      <c r="P1605" s="11"/>
      <c r="Q1605" s="16">
        <f>IF((C1605&lt;=7),VLOOKUP(P1605,'7 лет'!$I$5:$J$79,2),IF((C1605=8),VLOOKUP(P1605,'8 лет'!$I$5:$J$79,2),IF((C1605=9),VLOOKUP(P1605,'9 лет'!$I$5:$J$79,2),IF((C1605=10),VLOOKUP(P1605,'10 лет'!$I$5:$J$79,2),IF((C1605=11),VLOOKUP(P1605,'11 лет'!$I$5:$J$79,2),IF((C1605=12),VLOOKUP(P1605,'12 лет'!$K$5:$L$79,2),IF((C1605=13),VLOOKUP(P1605,'13 лет'!$K$5:$L$79,2),IF((C1605=14),VLOOKUP(P1605,'14 лет'!$K$5:$L$79,2),IF((C1605=15),VLOOKUP(P1605,'15 лет'!$K$5:$L$79,2),IF((C1605=16),VLOOKUP(P1605,'16 лет'!$K$5:$L$79,2),IF((C1605=17),VLOOKUP(P1605,'17 лет'!$K$5:$L$79,2),)))))))))))</f>
        <v>50</v>
      </c>
      <c r="R1605" s="27"/>
      <c r="S1605" s="16">
        <f>IF((C1605&lt;=7),VLOOKUP(R1605,'7 лет'!$K$5:$L$79,2),IF((C1605=8),VLOOKUP(R1605,'8 лет'!$K$5:$L$79,2),IF((C1605=9),VLOOKUP(R1605,'9 лет'!$K$5:$L$79,2),IF((C1605=10),VLOOKUP(R1605,'10 лет'!$K$5:$L$79,2),IF((C1605=11),VLOOKUP(R1605,'11 лет'!$K$5:$L$79,2),IF((C1605=12),VLOOKUP(R1605,'12 лет'!$M$5:$N$79,2),IF((C1605=13),VLOOKUP(R1605,'13 лет'!$M$5:$N$79,2),IF((C1605=14),VLOOKUP(R1605,'14 лет'!$M$5:$N$79,2),IF((C1605=15),VLOOKUP(R1605,'15 лет'!$M$5:$N$79,2),IF((C1605=16),VLOOKUP(R1605,'16 лет'!$M$5:$N$79,2),IF((C1605=17),VLOOKUP(R1605,'17 лет'!$M$5:$N$79,2))))))))))))</f>
        <v>0</v>
      </c>
      <c r="T1605" s="32">
        <f>SUM(E1605+G1605+I1605+K1605+M1605+O1605+Q1605+S1605)</f>
        <v>50</v>
      </c>
      <c r="U1605" s="4">
        <f>'Личное первенство юноши'!U147</f>
        <v>28</v>
      </c>
      <c r="V1605" s="109"/>
      <c r="W1605" s="99"/>
      <c r="X1605" t="str">
        <f>P1598</f>
        <v>Субъект РФ 45</v>
      </c>
    </row>
    <row r="1606" spans="1:24" ht="18.75">
      <c r="A1606" s="111"/>
      <c r="B1606" s="112"/>
      <c r="C1606" s="112"/>
      <c r="D1606" s="112"/>
      <c r="E1606" s="112"/>
      <c r="F1606" s="112"/>
      <c r="G1606" s="112"/>
      <c r="H1606" s="112"/>
      <c r="I1606" s="112"/>
      <c r="J1606" s="112"/>
      <c r="K1606" s="112"/>
      <c r="L1606" s="112"/>
      <c r="M1606" s="112"/>
      <c r="N1606" s="112"/>
      <c r="O1606" s="112"/>
      <c r="P1606" s="115" t="s">
        <v>285</v>
      </c>
      <c r="Q1606" s="115"/>
      <c r="R1606" s="115"/>
      <c r="S1606" s="116"/>
      <c r="T1606" s="113">
        <f ca="1">SUMPRODUCT(LARGE($T$1603:$T$1605,ROW(INDIRECT("T1:T"&amp;Z17))))</f>
        <v>100</v>
      </c>
      <c r="U1606" s="114"/>
      <c r="V1606" s="109"/>
      <c r="W1606" s="99"/>
    </row>
    <row r="1607" spans="1:24" ht="24.75" customHeight="1">
      <c r="A1607" s="123" t="s">
        <v>180</v>
      </c>
      <c r="B1607" s="124"/>
      <c r="C1607" s="124"/>
      <c r="D1607" s="124"/>
      <c r="E1607" s="124"/>
      <c r="F1607" s="124"/>
      <c r="G1607" s="124"/>
      <c r="H1607" s="124"/>
      <c r="I1607" s="124"/>
      <c r="J1607" s="124"/>
      <c r="K1607" s="124"/>
      <c r="L1607" s="124"/>
      <c r="M1607" s="124"/>
      <c r="N1607" s="124"/>
      <c r="O1607" s="124"/>
      <c r="P1607" s="124"/>
      <c r="Q1607" s="124"/>
      <c r="R1607" s="124"/>
      <c r="S1607" s="124"/>
      <c r="T1607" s="124"/>
      <c r="U1607" s="125"/>
      <c r="V1607" s="109"/>
      <c r="W1607" s="99"/>
    </row>
    <row r="1608" spans="1:24" ht="18.75">
      <c r="A1608" s="27">
        <v>1</v>
      </c>
      <c r="B1608" s="78"/>
      <c r="C1608" s="27"/>
      <c r="D1608" s="27"/>
      <c r="E1608" s="16">
        <f>IF((C1608&lt;=7),VLOOKUP(D1608,'7 лет'!$M$5:$N$78,2),IF((C1608=8),VLOOKUP(D1608,'8 лет'!$M$5:$N$78,2),IF((C1608=9),VLOOKUP(D1608,'9 лет'!$M$5:$N$78,2),IF((C1608=10),VLOOKUP(D1608,'10 лет'!$M$5:$N$78,2),IF((C1608=11),VLOOKUP(D1608,'11 лет'!$M$5:$N$78,2),IF((C1608=12),VLOOKUP(D1608,'12 лет'!$O$5:$P$78,2),IF((C1608=13),VLOOKUP(D1608,'13 лет'!$O$5:$P$78,2),IF((C1608=14),VLOOKUP(D1608,'14 лет'!$O$5:$P$78,2),IF((C1608=15),VLOOKUP(D1608,'15 лет'!$O$5:$P$78,2),IF((C1608=16),VLOOKUP(D1608,'16 лет'!$O$5:$P$78,2),IF((C1608=17),VLOOKUP(D1608,'17 лет'!$O$5:$P$78,2))))))))))))</f>
        <v>0</v>
      </c>
      <c r="F1608" s="27"/>
      <c r="G1608" s="16">
        <f>IF((C1608&lt;=7),VLOOKUP(F1608,'7 лет'!$O$5:$P$79,2),IF((C1608=8),VLOOKUP(F1608,'8 лет'!$O$5:$P$79,2),IF((C1608=9),VLOOKUP(F1608,'9 лет'!$O$5:$P$79,2),IF((C1608=10),VLOOKUP(F1608,'10 лет'!$O$5:$P$79,2),IF((C1608=11),VLOOKUP(F1608,'11 лет'!$O$5:$P$79,2),IF((C1608=12),VLOOKUP(F1608,'12 лет'!$Q$5:$R$79,2),IF((C1608=13),VLOOKUP(F1608,'13 лет'!$Q$5:$R$79,2),IF((C1608=14),VLOOKUP(F1608,'14 лет'!$Q$5:$R$79,2),IF((C1608=15),VLOOKUP(F1608,'15 лет'!$Q$5:$R$79,2),IF((C1608=16),VLOOKUP(F1608,'16 лет'!$Q$5:$R$79,2),IF((C1608=17),VLOOKUP(F1608,'17 лет'!$Q$5:$R$79,2))))))))))))</f>
        <v>0</v>
      </c>
      <c r="H1608" s="27"/>
      <c r="I1608" s="16">
        <f>IF((C1608&lt;=7),VLOOKUP(H1608,'7 лет'!$Q$5:$R$79,2),IF((C1608=8),VLOOKUP(H1608,'8 лет'!$Q$5:$R$79,2),IF((C1608=9),VLOOKUP(H1608,'9 лет'!$Q$5:$R$79,2),IF((C1608=10),VLOOKUP(H1608,'10 лет'!$Q$5:$R$79,2),IF((C1608=11),VLOOKUP(H1608,'11 лет'!$Q$5:$R$79,2),IF((C1608=12),VLOOKUP(H1608,'12 лет'!$S$5:$T$79,2),IF((C1608=13),VLOOKUP(H1608,'13 лет'!$S$5:$T$79,2),IF((C1608=14),VLOOKUP(H1608,'14 лет'!$S$5:$T$79,2),IF((C1608=15),VLOOKUP(H1608,'15 лет'!$S$5:$T$79,2),IF((C1608=16),VLOOKUP(H1608,'16 лет'!$S$5:$T$79,2),IF((C1608=17),VLOOKUP(H1608,'17 лет'!$S$5:$T$79,2))))))))))))</f>
        <v>0</v>
      </c>
      <c r="J1608" s="27"/>
      <c r="K1608" s="16">
        <f>IF((C1608&lt;=7),VLOOKUP(J1608,'7 лет'!$S$5:$T$79,2),IF((C1608=8),VLOOKUP(J1608,'8 лет'!$S$5:$T$79,2),IF((C1608=9),VLOOKUP(J1608,'9 лет'!$S$5:$T$79,2),IF((C1608=10),VLOOKUP(J1608,'10 лет'!$S$5:$T$79,2),IF((C1608=11),VLOOKUP(J1608,'11 лет'!$S$5:$T$79,2),IF((C1608=12),VLOOKUP(J1608,'12 лет'!$U$5:$V$79,2),IF((C1608=13),VLOOKUP(J1608,'13 лет'!$U$5:$V$79,2),IF((C1608=14),VLOOKUP(J1608,'14 лет'!$U$5:$V$79,2),IF(C1608&gt;=15,"0")))))))))</f>
        <v>0</v>
      </c>
      <c r="L1608" s="27"/>
      <c r="M1608" s="16" t="str">
        <f>IF((C1608=12),VLOOKUP(L1608,'12 лет'!$W$5:$X$85,2),IF((C1608=13),VLOOKUP(L1608,'13 лет'!$W$5:$X$84,2),IF((C1608=14),VLOOKUP(L1608,'14 лет'!$W$5:$X$82,2),IF((C1608=15),VLOOKUP(L1608,'15 лет'!$U$5:$V$82,2),IF((C1608=16),VLOOKUP(L1608,'16 лет'!$U$5:$V$78,2),IF((C1608=17),VLOOKUP(L1608,'17 лет'!$U$5:$V$78,2),IF(C1608&lt;12,"0")))))))</f>
        <v>0</v>
      </c>
      <c r="N1608" s="27"/>
      <c r="O1608" s="16" t="str">
        <f>IF((C1608=15),VLOOKUP(N1608,'15 лет'!$W$5:$X$115,2),IF((C1608=16),VLOOKUP(N1608,'16 лет'!$W$5:$X$113,2),IF((C1608=17),VLOOKUP(N1608,'17 лет'!$W$5:$X$113,2),IF(C1608&lt;15,"0"))))</f>
        <v>0</v>
      </c>
      <c r="P1608" s="11"/>
      <c r="Q1608" s="16">
        <f>IF((C1608&lt;=7),VLOOKUP(P1608,'7 лет'!$U$5:$V$79,2),IF((C1608=8),VLOOKUP(P1608,'8 лет'!$U$5:$V$79,2),IF((C1608=9),VLOOKUP(P1608,'9 лет'!$U$5:$V$79,2),IF((C1608=10),VLOOKUP(P1608,'10 лет'!$U$5:$V$79,2),IF((C1608=11),VLOOKUP(P1608,'11 лет'!$U$5:$V$79,2),IF((C1608=12),VLOOKUP(P1608,'12 лет'!$Y$5:$Z$79,2),IF((C1608=13),VLOOKUP(P1608,'13 лет'!$Y$5:$Z$79,2),IF((C1608=14),VLOOKUP(P1608,'14 лет'!$Y$5:$Z$79,2),IF((C1608=15),VLOOKUP(P1608,'15 лет'!$Y$5:$Z$79,2),IF((C1608=16),VLOOKUP(P1608,'16 лет'!$Y$5:$Z$79,2),IF((C1608=17),VLOOKUP(P1608,'17 лет'!$Y$5:$Z$79,2))))))))))))</f>
        <v>35</v>
      </c>
      <c r="R1608" s="27"/>
      <c r="S1608" s="16">
        <f>IF((C1608&lt;=7),VLOOKUP(R1608,'7 лет'!$W$5:$X$79,2),IF((C1608=8),VLOOKUP(R1608,'8 лет'!$W$5:$X$79,2),IF((C1608=9),VLOOKUP(R1608,'9 лет'!$W$5:$X$79,2),IF((C1608=10),VLOOKUP(R1608,'10 лет'!$W$5:$X$79,2),IF((C1608=11),VLOOKUP(R1608,'11 лет'!$W$5:$X$79,2),IF((C1608=12),VLOOKUP(R1608,'12 лет'!$AA$5:$AB$79,2),IF((C1608=13),VLOOKUP(R1608,'13 лет'!$AA$5:$AB$79,2),IF((C1608=14),VLOOKUP(R1608,'14 лет'!$AA$5:$AB$79,2),IF((C1608=15),VLOOKUP(R1608,'15 лет'!$AA$5:$AB$79,2),IF((C1608=16),VLOOKUP(R1608,'16 лет'!$AA$5:$AB$79,2),IF((C1608=17),VLOOKUP(R1608,'17 лет'!$AA$5:$AB$79,2))))))))))))</f>
        <v>0</v>
      </c>
      <c r="T1608" s="33">
        <f>SUM(E1608+G1608+I1608+K1608+M1608+O1608+Q1608+S1608)</f>
        <v>35</v>
      </c>
      <c r="U1608" s="4">
        <f>'Личное первенство девушки'!U145</f>
        <v>28</v>
      </c>
      <c r="V1608" s="109"/>
      <c r="W1608" s="99"/>
      <c r="X1608" t="str">
        <f>P1598</f>
        <v>Субъект РФ 45</v>
      </c>
    </row>
    <row r="1609" spans="1:24" ht="18.75">
      <c r="A1609" s="27">
        <v>2</v>
      </c>
      <c r="B1609" s="78"/>
      <c r="C1609" s="27"/>
      <c r="D1609" s="27"/>
      <c r="E1609" s="16">
        <f>IF((C1609&lt;=7),VLOOKUP(D1609,'7 лет'!$M$5:$N$78,2),IF((C1609=8),VLOOKUP(D1609,'8 лет'!$M$5:$N$78,2),IF((C1609=9),VLOOKUP(D1609,'9 лет'!$M$5:$N$78,2),IF((C1609=10),VLOOKUP(D1609,'10 лет'!$M$5:$N$78,2),IF((C1609=11),VLOOKUP(D1609,'11 лет'!$M$5:$N$78,2),IF((C1609=12),VLOOKUP(D1609,'12 лет'!$O$5:$P$78,2),IF((C1609=13),VLOOKUP(D1609,'13 лет'!$O$5:$P$78,2),IF((C1609=14),VLOOKUP(D1609,'14 лет'!$O$5:$P$78,2),IF((C1609=15),VLOOKUP(D1609,'15 лет'!$O$5:$P$78,2),IF((C1609=16),VLOOKUP(D1609,'16 лет'!$O$5:$P$78,2),IF((C1609=17),VLOOKUP(D1609,'17 лет'!$O$5:$P$78,2))))))))))))</f>
        <v>0</v>
      </c>
      <c r="F1609" s="27"/>
      <c r="G1609" s="16">
        <f>IF((C1609&lt;=7),VLOOKUP(F1609,'7 лет'!$O$5:$P$79,2),IF((C1609=8),VLOOKUP(F1609,'8 лет'!$O$5:$P$79,2),IF((C1609=9),VLOOKUP(F1609,'9 лет'!$O$5:$P$79,2),IF((C1609=10),VLOOKUP(F1609,'10 лет'!$O$5:$P$79,2),IF((C1609=11),VLOOKUP(F1609,'11 лет'!$O$5:$P$79,2),IF((C1609=12),VLOOKUP(F1609,'12 лет'!$Q$5:$R$79,2),IF((C1609=13),VLOOKUP(F1609,'13 лет'!$Q$5:$R$79,2),IF((C1609=14),VLOOKUP(F1609,'14 лет'!$Q$5:$R$79,2),IF((C1609=15),VLOOKUP(F1609,'15 лет'!$Q$5:$R$79,2),IF((C1609=16),VLOOKUP(F1609,'16 лет'!$Q$5:$R$79,2),IF((C1609=17),VLOOKUP(F1609,'17 лет'!$Q$5:$R$79,2))))))))))))</f>
        <v>0</v>
      </c>
      <c r="H1609" s="27"/>
      <c r="I1609" s="16">
        <f>IF((C1609&lt;=7),VLOOKUP(H1609,'7 лет'!$Q$5:$R$79,2),IF((C1609=8),VLOOKUP(H1609,'8 лет'!$Q$5:$R$79,2),IF((C1609=9),VLOOKUP(H1609,'9 лет'!$Q$5:$R$79,2),IF((C1609=10),VLOOKUP(H1609,'10 лет'!$Q$5:$R$79,2),IF((C1609=11),VLOOKUP(H1609,'11 лет'!$Q$5:$R$79,2),IF((C1609=12),VLOOKUP(H1609,'12 лет'!$S$5:$T$79,2),IF((C1609=13),VLOOKUP(H1609,'13 лет'!$S$5:$T$79,2),IF((C1609=14),VLOOKUP(H1609,'14 лет'!$S$5:$T$79,2),IF((C1609=15),VLOOKUP(H1609,'15 лет'!$S$5:$T$79,2),IF((C1609=16),VLOOKUP(H1609,'16 лет'!$S$5:$T$79,2),IF((C1609=17),VLOOKUP(H1609,'17 лет'!$S$5:$T$79,2))))))))))))</f>
        <v>0</v>
      </c>
      <c r="J1609" s="27"/>
      <c r="K1609" s="16">
        <f>IF((C1609&lt;=7),VLOOKUP(J1609,'7 лет'!$S$5:$T$79,2),IF((C1609=8),VLOOKUP(J1609,'8 лет'!$S$5:$T$79,2),IF((C1609=9),VLOOKUP(J1609,'9 лет'!$S$5:$T$79,2),IF((C1609=10),VLOOKUP(J1609,'10 лет'!$S$5:$T$79,2),IF((C1609=11),VLOOKUP(J1609,'11 лет'!$S$5:$T$79,2),IF((C1609=12),VLOOKUP(J1609,'12 лет'!$U$5:$V$79,2),IF((C1609=13),VLOOKUP(J1609,'13 лет'!$U$5:$V$79,2),IF((C1609=14),VLOOKUP(J1609,'14 лет'!$U$5:$V$79,2),IF(C1609&gt;=15,"0")))))))))</f>
        <v>0</v>
      </c>
      <c r="L1609" s="27"/>
      <c r="M1609" s="16" t="str">
        <f>IF((C1609=12),VLOOKUP(L1609,'12 лет'!$W$5:$X$85,2),IF((C1609=13),VLOOKUP(L1609,'13 лет'!$W$5:$X$84,2),IF((C1609=14),VLOOKUP(L1609,'14 лет'!$W$5:$X$82,2),IF((C1609=15),VLOOKUP(L1609,'15 лет'!$U$5:$V$82,2),IF((C1609=16),VLOOKUP(L1609,'16 лет'!$U$5:$V$78,2),IF((C1609=17),VLOOKUP(L1609,'17 лет'!$U$5:$V$78,2),IF(C1609&lt;12,"0")))))))</f>
        <v>0</v>
      </c>
      <c r="N1609" s="27"/>
      <c r="O1609" s="16" t="str">
        <f>IF((C1609=15),VLOOKUP(N1609,'15 лет'!$W$5:$X$115,2),IF((C1609=16),VLOOKUP(N1609,'16 лет'!$W$5:$X$113,2),IF((C1609=17),VLOOKUP(N1609,'17 лет'!$W$5:$X$113,2),IF(C1609&lt;15,"0"))))</f>
        <v>0</v>
      </c>
      <c r="P1609" s="11"/>
      <c r="Q1609" s="16">
        <f>IF((C1609&lt;=7),VLOOKUP(P1609,'7 лет'!$U$5:$V$79,2),IF((C1609=8),VLOOKUP(P1609,'8 лет'!$U$5:$V$79,2),IF((C1609=9),VLOOKUP(P1609,'9 лет'!$U$5:$V$79,2),IF((C1609=10),VLOOKUP(P1609,'10 лет'!$U$5:$V$79,2),IF((C1609=11),VLOOKUP(P1609,'11 лет'!$U$5:$V$79,2),IF((C1609=12),VLOOKUP(P1609,'12 лет'!$Y$5:$Z$79,2),IF((C1609=13),VLOOKUP(P1609,'13 лет'!$Y$5:$Z$79,2),IF((C1609=14),VLOOKUP(P1609,'14 лет'!$Y$5:$Z$79,2),IF((C1609=15),VLOOKUP(P1609,'15 лет'!$Y$5:$Z$79,2),IF((C1609=16),VLOOKUP(P1609,'16 лет'!$Y$5:$Z$79,2),IF((C1609=17),VLOOKUP(P1609,'17 лет'!$Y$5:$Z$79,2))))))))))))</f>
        <v>35</v>
      </c>
      <c r="R1609" s="27"/>
      <c r="S1609" s="16">
        <f>IF((C1609&lt;=7),VLOOKUP(R1609,'7 лет'!$W$5:$X$79,2),IF((C1609=8),VLOOKUP(R1609,'8 лет'!$W$5:$X$79,2),IF((C1609=9),VLOOKUP(R1609,'9 лет'!$W$5:$X$79,2),IF((C1609=10),VLOOKUP(R1609,'10 лет'!$W$5:$X$79,2),IF((C1609=11),VLOOKUP(R1609,'11 лет'!$W$5:$X$79,2),IF((C1609=12),VLOOKUP(R1609,'12 лет'!$AA$5:$AB$79,2),IF((C1609=13),VLOOKUP(R1609,'13 лет'!$AA$5:$AB$79,2),IF((C1609=14),VLOOKUP(R1609,'14 лет'!$AA$5:$AB$79,2),IF((C1609=15),VLOOKUP(R1609,'15 лет'!$AA$5:$AB$79,2),IF((C1609=16),VLOOKUP(R1609,'16 лет'!$AA$5:$AB$79,2),IF((C1609=17),VLOOKUP(R1609,'17 лет'!$AA$5:$AB$79,2))))))))))))</f>
        <v>0</v>
      </c>
      <c r="T1609" s="33">
        <f>SUM(E1609+G1609+I1609+K1609+M1609+O1609+Q1609+S1609)</f>
        <v>35</v>
      </c>
      <c r="U1609" s="4">
        <f>'Личное первенство девушки'!U146</f>
        <v>28</v>
      </c>
      <c r="V1609" s="109"/>
      <c r="W1609" s="99"/>
      <c r="X1609" t="str">
        <f>P1598</f>
        <v>Субъект РФ 45</v>
      </c>
    </row>
    <row r="1610" spans="1:24" ht="18.75">
      <c r="A1610" s="27">
        <v>3</v>
      </c>
      <c r="B1610" s="78"/>
      <c r="C1610" s="27"/>
      <c r="D1610" s="27"/>
      <c r="E1610" s="16">
        <f>IF((C1610&lt;=7),VLOOKUP(D1610,'7 лет'!$M$5:$N$78,2),IF((C1610=8),VLOOKUP(D1610,'8 лет'!$M$5:$N$78,2),IF((C1610=9),VLOOKUP(D1610,'9 лет'!$M$5:$N$78,2),IF((C1610=10),VLOOKUP(D1610,'10 лет'!$M$5:$N$78,2),IF((C1610=11),VLOOKUP(D1610,'11 лет'!$M$5:$N$78,2),IF((C1610=12),VLOOKUP(D1610,'12 лет'!$O$5:$P$78,2),IF((C1610=13),VLOOKUP(D1610,'13 лет'!$O$5:$P$78,2),IF((C1610=14),VLOOKUP(D1610,'14 лет'!$O$5:$P$78,2),IF((C1610=15),VLOOKUP(D1610,'15 лет'!$O$5:$P$78,2),IF((C1610=16),VLOOKUP(D1610,'16 лет'!$O$5:$P$78,2),IF((C1610=17),VLOOKUP(D1610,'17 лет'!$O$5:$P$78,2))))))))))))</f>
        <v>0</v>
      </c>
      <c r="F1610" s="27"/>
      <c r="G1610" s="16">
        <f>IF((C1610&lt;=7),VLOOKUP(F1610,'7 лет'!$O$5:$P$79,2),IF((C1610=8),VLOOKUP(F1610,'8 лет'!$O$5:$P$79,2),IF((C1610=9),VLOOKUP(F1610,'9 лет'!$O$5:$P$79,2),IF((C1610=10),VLOOKUP(F1610,'10 лет'!$O$5:$P$79,2),IF((C1610=11),VLOOKUP(F1610,'11 лет'!$O$5:$P$79,2),IF((C1610=12),VLOOKUP(F1610,'12 лет'!$Q$5:$R$79,2),IF((C1610=13),VLOOKUP(F1610,'13 лет'!$Q$5:$R$79,2),IF((C1610=14),VLOOKUP(F1610,'14 лет'!$Q$5:$R$79,2),IF((C1610=15),VLOOKUP(F1610,'15 лет'!$Q$5:$R$79,2),IF((C1610=16),VLOOKUP(F1610,'16 лет'!$Q$5:$R$79,2),IF((C1610=17),VLOOKUP(F1610,'17 лет'!$Q$5:$R$79,2))))))))))))</f>
        <v>0</v>
      </c>
      <c r="H1610" s="27"/>
      <c r="I1610" s="16">
        <f>IF((C1610&lt;=7),VLOOKUP(H1610,'7 лет'!$Q$5:$R$79,2),IF((C1610=8),VLOOKUP(H1610,'8 лет'!$Q$5:$R$79,2),IF((C1610=9),VLOOKUP(H1610,'9 лет'!$Q$5:$R$79,2),IF((C1610=10),VLOOKUP(H1610,'10 лет'!$Q$5:$R$79,2),IF((C1610=11),VLOOKUP(H1610,'11 лет'!$Q$5:$R$79,2),IF((C1610=12),VLOOKUP(H1610,'12 лет'!$S$5:$T$79,2),IF((C1610=13),VLOOKUP(H1610,'13 лет'!$S$5:$T$79,2),IF((C1610=14),VLOOKUP(H1610,'14 лет'!$S$5:$T$79,2),IF((C1610=15),VLOOKUP(H1610,'15 лет'!$S$5:$T$79,2),IF((C1610=16),VLOOKUP(H1610,'16 лет'!$S$5:$T$79,2),IF((C1610=17),VLOOKUP(H1610,'17 лет'!$S$5:$T$79,2))))))))))))</f>
        <v>0</v>
      </c>
      <c r="J1610" s="27"/>
      <c r="K1610" s="16">
        <f>IF((C1610&lt;=7),VLOOKUP(J1610,'7 лет'!$S$5:$T$79,2),IF((C1610=8),VLOOKUP(J1610,'8 лет'!$S$5:$T$79,2),IF((C1610=9),VLOOKUP(J1610,'9 лет'!$S$5:$T$79,2),IF((C1610=10),VLOOKUP(J1610,'10 лет'!$S$5:$T$79,2),IF((C1610=11),VLOOKUP(J1610,'11 лет'!$S$5:$T$79,2),IF((C1610=12),VLOOKUP(J1610,'12 лет'!$U$5:$V$79,2),IF((C1610=13),VLOOKUP(J1610,'13 лет'!$U$5:$V$79,2),IF((C1610=14),VLOOKUP(J1610,'14 лет'!$U$5:$V$79,2),IF(C1610&gt;=15,"0")))))))))</f>
        <v>0</v>
      </c>
      <c r="L1610" s="27"/>
      <c r="M1610" s="16" t="str">
        <f>IF((C1610=12),VLOOKUP(L1610,'12 лет'!$W$5:$X$85,2),IF((C1610=13),VLOOKUP(L1610,'13 лет'!$W$5:$X$84,2),IF((C1610=14),VLOOKUP(L1610,'14 лет'!$W$5:$X$82,2),IF((C1610=15),VLOOKUP(L1610,'15 лет'!$U$5:$V$82,2),IF((C1610=16),VLOOKUP(L1610,'16 лет'!$U$5:$V$78,2),IF((C1610=17),VLOOKUP(L1610,'17 лет'!$U$5:$V$78,2),IF(C1610&lt;12,"0")))))))</f>
        <v>0</v>
      </c>
      <c r="N1610" s="27"/>
      <c r="O1610" s="16" t="str">
        <f>IF((C1610=15),VLOOKUP(N1610,'15 лет'!$W$5:$X$115,2),IF((C1610=16),VLOOKUP(N1610,'16 лет'!$W$5:$X$113,2),IF((C1610=17),VLOOKUP(N1610,'17 лет'!$W$5:$X$113,2),IF(C1610&lt;15,"0"))))</f>
        <v>0</v>
      </c>
      <c r="P1610" s="11"/>
      <c r="Q1610" s="16">
        <f>IF((C1610&lt;=7),VLOOKUP(P1610,'7 лет'!$U$5:$V$79,2),IF((C1610=8),VLOOKUP(P1610,'8 лет'!$U$5:$V$79,2),IF((C1610=9),VLOOKUP(P1610,'9 лет'!$U$5:$V$79,2),IF((C1610=10),VLOOKUP(P1610,'10 лет'!$U$5:$V$79,2),IF((C1610=11),VLOOKUP(P1610,'11 лет'!$U$5:$V$79,2),IF((C1610=12),VLOOKUP(P1610,'12 лет'!$Y$5:$Z$79,2),IF((C1610=13),VLOOKUP(P1610,'13 лет'!$Y$5:$Z$79,2),IF((C1610=14),VLOOKUP(P1610,'14 лет'!$Y$5:$Z$79,2),IF((C1610=15),VLOOKUP(P1610,'15 лет'!$Y$5:$Z$79,2),IF((C1610=16),VLOOKUP(P1610,'16 лет'!$Y$5:$Z$79,2),IF((C1610=17),VLOOKUP(P1610,'17 лет'!$Y$5:$Z$79,2))))))))))))</f>
        <v>35</v>
      </c>
      <c r="R1610" s="27"/>
      <c r="S1610" s="16">
        <f>IF((C1610&lt;=7),VLOOKUP(R1610,'7 лет'!$W$5:$X$79,2),IF((C1610=8),VLOOKUP(R1610,'8 лет'!$W$5:$X$79,2),IF((C1610=9),VLOOKUP(R1610,'9 лет'!$W$5:$X$79,2),IF((C1610=10),VLOOKUP(R1610,'10 лет'!$W$5:$X$79,2),IF((C1610=11),VLOOKUP(R1610,'11 лет'!$W$5:$X$79,2),IF((C1610=12),VLOOKUP(R1610,'12 лет'!$AA$5:$AB$79,2),IF((C1610=13),VLOOKUP(R1610,'13 лет'!$AA$5:$AB$79,2),IF((C1610=14),VLOOKUP(R1610,'14 лет'!$AA$5:$AB$79,2),IF((C1610=15),VLOOKUP(R1610,'15 лет'!$AA$5:$AB$79,2),IF((C1610=16),VLOOKUP(R1610,'16 лет'!$AA$5:$AB$79,2),IF((C1610=17),VLOOKUP(R1610,'17 лет'!$AA$5:$AB$79,2))))))))))))</f>
        <v>0</v>
      </c>
      <c r="T1610" s="33">
        <f>SUM(E1610+G1610+I1610+K1610+M1610+O1610+Q1610+S1610)</f>
        <v>35</v>
      </c>
      <c r="U1610" s="4">
        <f>'Личное первенство девушки'!U147</f>
        <v>28</v>
      </c>
      <c r="V1610" s="109"/>
      <c r="W1610" s="99"/>
      <c r="X1610" t="str">
        <f>P1598</f>
        <v>Субъект РФ 45</v>
      </c>
    </row>
    <row r="1611" spans="1:24" ht="18.75">
      <c r="A1611" s="111"/>
      <c r="B1611" s="112"/>
      <c r="C1611" s="112"/>
      <c r="D1611" s="112"/>
      <c r="E1611" s="112"/>
      <c r="F1611" s="112"/>
      <c r="G1611" s="112"/>
      <c r="H1611" s="112"/>
      <c r="I1611" s="112"/>
      <c r="J1611" s="112"/>
      <c r="K1611" s="112"/>
      <c r="L1611" s="112"/>
      <c r="M1611" s="112"/>
      <c r="N1611" s="112"/>
      <c r="O1611" s="112"/>
      <c r="P1611" s="115" t="s">
        <v>286</v>
      </c>
      <c r="Q1611" s="115"/>
      <c r="R1611" s="115"/>
      <c r="S1611" s="116"/>
      <c r="T1611" s="113">
        <f ca="1">SUMPRODUCT(LARGE($T$1608:$T$1610,ROW(INDIRECT("T1:T"&amp;Z17))))</f>
        <v>70</v>
      </c>
      <c r="U1611" s="114"/>
      <c r="V1611" s="109"/>
      <c r="W1611" s="99"/>
    </row>
    <row r="1612" spans="1:24" ht="30" customHeight="1">
      <c r="A1612" s="119"/>
      <c r="B1612" s="120"/>
      <c r="C1612" s="120"/>
      <c r="D1612" s="120"/>
      <c r="E1612" s="120"/>
      <c r="F1612" s="120"/>
      <c r="G1612" s="120"/>
      <c r="H1612" s="120"/>
      <c r="I1612" s="120"/>
      <c r="J1612" s="120"/>
      <c r="K1612" s="120"/>
      <c r="L1612" s="120"/>
      <c r="M1612" s="120"/>
      <c r="N1612" s="120"/>
      <c r="O1612" s="120"/>
      <c r="P1612" s="118" t="s">
        <v>287</v>
      </c>
      <c r="Q1612" s="118"/>
      <c r="R1612" s="118"/>
      <c r="S1612" s="118"/>
      <c r="T1612" s="121">
        <f ca="1">SUM(T1606+T1611)</f>
        <v>170</v>
      </c>
      <c r="U1612" s="122"/>
      <c r="V1612" s="110"/>
      <c r="W1612" s="100"/>
    </row>
    <row r="1613" spans="1:24">
      <c r="A1613" s="14"/>
      <c r="B1613" s="14"/>
      <c r="C1613" s="14"/>
      <c r="D1613" s="14"/>
      <c r="E1613" s="14"/>
      <c r="F1613" s="14"/>
      <c r="G1613" s="14"/>
      <c r="H1613" s="14"/>
      <c r="I1613" s="14"/>
      <c r="J1613" s="14"/>
      <c r="K1613" s="14"/>
      <c r="L1613" s="14"/>
      <c r="M1613" s="14"/>
      <c r="N1613" s="14"/>
      <c r="O1613" s="14"/>
      <c r="P1613" s="14"/>
      <c r="Q1613" s="14"/>
      <c r="R1613" s="14"/>
      <c r="S1613" s="14"/>
      <c r="T1613" s="14"/>
    </row>
    <row r="1614" spans="1:24">
      <c r="A1614" s="15"/>
      <c r="C1614" s="15"/>
      <c r="D1614" s="15"/>
      <c r="E1614" s="15"/>
      <c r="F1614" s="15"/>
      <c r="G1614" s="15"/>
      <c r="H1614" s="15"/>
      <c r="I1614" s="15"/>
      <c r="J1614" s="15"/>
      <c r="K1614" s="14"/>
      <c r="L1614" s="14"/>
      <c r="M1614" s="15"/>
      <c r="N1614" s="15"/>
      <c r="O1614" s="15"/>
      <c r="P1614" s="15"/>
      <c r="Q1614" s="15"/>
      <c r="R1614" s="15"/>
      <c r="S1614" s="15"/>
      <c r="T1614" s="15"/>
    </row>
    <row r="1615" spans="1:24">
      <c r="A1615" s="15"/>
      <c r="C1615" s="15"/>
      <c r="D1615" s="15"/>
      <c r="E1615" s="15"/>
      <c r="F1615" s="15"/>
      <c r="G1615" s="15"/>
      <c r="H1615" s="15"/>
      <c r="I1615" s="15"/>
      <c r="J1615" s="15"/>
      <c r="K1615" s="14"/>
      <c r="L1615" s="14"/>
      <c r="M1615" s="15"/>
      <c r="N1615" s="15"/>
      <c r="O1615" s="15"/>
      <c r="P1615" s="15"/>
      <c r="Q1615" s="15"/>
      <c r="R1615" s="15"/>
      <c r="S1615" s="15"/>
      <c r="T1615" s="15"/>
    </row>
    <row r="1616" spans="1:24" ht="16.5">
      <c r="A1616" s="14"/>
      <c r="B1616" s="79" t="s">
        <v>181</v>
      </c>
      <c r="C1616" s="14"/>
      <c r="D1616" s="14"/>
      <c r="E1616" s="14"/>
      <c r="F1616" s="14"/>
      <c r="G1616" s="14"/>
      <c r="H1616" s="14"/>
      <c r="I1616" s="14"/>
      <c r="J1616" s="14"/>
      <c r="K1616" s="14"/>
      <c r="L1616" s="14"/>
      <c r="M1616" s="14"/>
      <c r="N1616" s="14"/>
      <c r="O1616" s="14"/>
      <c r="P1616" s="14"/>
      <c r="Q1616" s="14"/>
      <c r="R1616" s="14"/>
      <c r="S1616" s="14"/>
      <c r="T1616" s="14"/>
    </row>
    <row r="1617" spans="1:23">
      <c r="A1617" s="14"/>
      <c r="B1617" s="15"/>
      <c r="C1617" s="15"/>
      <c r="D1617" s="14"/>
      <c r="E1617" s="14"/>
      <c r="F1617" s="14"/>
      <c r="G1617" s="14"/>
      <c r="H1617" s="14"/>
      <c r="I1617" s="14"/>
      <c r="J1617" s="14"/>
      <c r="K1617" s="14"/>
      <c r="L1617" s="14"/>
      <c r="M1617" s="14"/>
      <c r="N1617" s="14"/>
      <c r="O1617" s="14"/>
      <c r="P1617" s="14"/>
      <c r="Q1617" s="14"/>
      <c r="R1617" s="14"/>
      <c r="S1617" s="14"/>
      <c r="T1617" s="14"/>
    </row>
    <row r="1618" spans="1:23">
      <c r="A1618" s="14"/>
      <c r="B1618" s="14"/>
      <c r="C1618" s="15"/>
      <c r="D1618" s="14"/>
      <c r="E1618" s="14"/>
      <c r="F1618" s="14"/>
      <c r="G1618" s="14"/>
      <c r="H1618" s="14"/>
      <c r="I1618" s="14"/>
      <c r="J1618" s="14"/>
      <c r="K1618" s="14"/>
      <c r="L1618" s="14"/>
      <c r="M1618" s="14"/>
      <c r="N1618" s="14"/>
      <c r="O1618" s="14"/>
      <c r="P1618" s="14"/>
      <c r="Q1618" s="14"/>
      <c r="R1618" s="14"/>
      <c r="S1618" s="14"/>
      <c r="T1618" s="14"/>
    </row>
    <row r="1619" spans="1:23" ht="16.5">
      <c r="A1619" s="14"/>
      <c r="B1619" s="79" t="s">
        <v>182</v>
      </c>
      <c r="C1619" s="15"/>
      <c r="D1619" s="14"/>
      <c r="E1619" s="14"/>
      <c r="F1619" s="14"/>
      <c r="G1619" s="14"/>
      <c r="H1619" s="14"/>
      <c r="I1619" s="14"/>
      <c r="J1619" s="14"/>
      <c r="K1619" s="14"/>
      <c r="L1619" s="14"/>
      <c r="M1619" s="14"/>
      <c r="N1619" s="14"/>
      <c r="O1619" s="14"/>
      <c r="P1619" s="14"/>
      <c r="Q1619" s="14"/>
      <c r="R1619" s="14"/>
      <c r="S1619" s="14"/>
      <c r="T1619" s="14"/>
    </row>
    <row r="1621" spans="1:23" ht="18.75">
      <c r="A1621" s="102" t="s">
        <v>991</v>
      </c>
      <c r="B1621" s="102"/>
      <c r="C1621" s="102"/>
      <c r="D1621" s="102"/>
      <c r="E1621" s="102"/>
      <c r="F1621" s="102"/>
      <c r="G1621" s="102"/>
      <c r="H1621" s="102"/>
      <c r="I1621" s="102"/>
      <c r="J1621" s="102"/>
      <c r="K1621" s="102"/>
      <c r="L1621" s="102"/>
      <c r="M1621" s="102"/>
      <c r="N1621" s="102"/>
      <c r="O1621" s="102"/>
      <c r="P1621" s="102"/>
      <c r="Q1621" s="102"/>
      <c r="R1621" s="102"/>
      <c r="S1621" s="102"/>
      <c r="T1621" s="102"/>
      <c r="U1621" s="102"/>
      <c r="V1621" s="102"/>
      <c r="W1621" s="102"/>
    </row>
    <row r="1622" spans="1:23" ht="18.75">
      <c r="A1622" s="102" t="s">
        <v>990</v>
      </c>
      <c r="B1622" s="102"/>
      <c r="C1622" s="102"/>
      <c r="D1622" s="102"/>
      <c r="E1622" s="102"/>
      <c r="F1622" s="102"/>
      <c r="G1622" s="102"/>
      <c r="H1622" s="102"/>
      <c r="I1622" s="102"/>
      <c r="J1622" s="102"/>
      <c r="K1622" s="102"/>
      <c r="L1622" s="102"/>
      <c r="M1622" s="102"/>
      <c r="N1622" s="102"/>
      <c r="O1622" s="102"/>
      <c r="P1622" s="102"/>
      <c r="Q1622" s="102"/>
      <c r="R1622" s="102"/>
      <c r="S1622" s="102"/>
      <c r="T1622" s="102"/>
      <c r="U1622" s="102"/>
      <c r="V1622" s="102"/>
      <c r="W1622" s="102"/>
    </row>
    <row r="1624" spans="1:23">
      <c r="A1624" s="103" t="s">
        <v>169</v>
      </c>
      <c r="B1624" s="103"/>
      <c r="C1624" s="103"/>
      <c r="D1624" s="103"/>
      <c r="E1624" s="103"/>
      <c r="F1624" s="103"/>
      <c r="G1624" s="103"/>
      <c r="H1624" s="103"/>
      <c r="I1624" s="103"/>
      <c r="J1624" s="103"/>
      <c r="K1624" s="103"/>
      <c r="L1624" s="103"/>
      <c r="M1624" s="103"/>
      <c r="N1624" s="103"/>
      <c r="O1624" s="103"/>
      <c r="P1624" s="103"/>
      <c r="Q1624" s="103"/>
      <c r="R1624" s="103"/>
      <c r="S1624" s="103"/>
      <c r="T1624" s="103"/>
      <c r="U1624" s="103"/>
      <c r="V1624" s="103"/>
      <c r="W1624" s="103"/>
    </row>
    <row r="1625" spans="1:23">
      <c r="A1625" s="43"/>
      <c r="B1625" s="43"/>
      <c r="C1625" s="43"/>
      <c r="D1625" s="43"/>
      <c r="E1625" s="43"/>
      <c r="F1625" s="43"/>
      <c r="G1625" s="43"/>
      <c r="H1625" s="43"/>
      <c r="I1625" s="43"/>
      <c r="J1625" s="43"/>
      <c r="K1625" s="43"/>
      <c r="L1625" s="43"/>
      <c r="M1625" s="43"/>
      <c r="N1625" s="43"/>
      <c r="O1625" s="43"/>
      <c r="P1625" s="43"/>
      <c r="Q1625" s="43"/>
      <c r="R1625" s="43"/>
      <c r="S1625" s="43"/>
      <c r="T1625" s="43"/>
      <c r="U1625" s="43"/>
      <c r="V1625" s="43"/>
      <c r="W1625" s="43"/>
    </row>
    <row r="1626" spans="1:23" ht="18.75">
      <c r="A1626" s="104" t="s">
        <v>1005</v>
      </c>
      <c r="B1626" s="104"/>
      <c r="C1626" s="104"/>
      <c r="D1626" s="104"/>
      <c r="E1626" s="104"/>
      <c r="F1626" s="104"/>
      <c r="G1626" s="104"/>
      <c r="H1626" s="104"/>
      <c r="I1626" s="104"/>
      <c r="J1626" s="104"/>
      <c r="K1626" s="104"/>
      <c r="L1626" s="104"/>
      <c r="M1626" s="104"/>
      <c r="N1626" s="104"/>
      <c r="O1626" s="104"/>
      <c r="P1626" s="104"/>
      <c r="Q1626" s="104"/>
      <c r="R1626" s="104"/>
      <c r="S1626" s="104"/>
      <c r="T1626" s="104"/>
      <c r="U1626" s="104"/>
      <c r="V1626" s="104"/>
      <c r="W1626" s="104"/>
    </row>
    <row r="1627" spans="1:23" ht="18.75">
      <c r="A1627" s="104" t="s">
        <v>989</v>
      </c>
      <c r="B1627" s="104"/>
      <c r="C1627" s="104"/>
      <c r="D1627" s="104"/>
      <c r="E1627" s="104"/>
      <c r="F1627" s="104"/>
      <c r="G1627" s="104"/>
      <c r="H1627" s="104"/>
      <c r="I1627" s="104"/>
      <c r="J1627" s="104"/>
      <c r="K1627" s="104"/>
      <c r="L1627" s="104"/>
      <c r="M1627" s="104"/>
      <c r="N1627" s="104"/>
      <c r="O1627" s="104"/>
      <c r="P1627" s="104"/>
      <c r="Q1627" s="104"/>
      <c r="R1627" s="104"/>
      <c r="S1627" s="104"/>
      <c r="T1627" s="104"/>
      <c r="U1627" s="104"/>
      <c r="V1627" s="104"/>
      <c r="W1627" s="104"/>
    </row>
    <row r="1628" spans="1:23" ht="18.75">
      <c r="A1628" s="105" t="s">
        <v>1058</v>
      </c>
      <c r="B1628" s="105"/>
      <c r="C1628" s="105"/>
      <c r="D1628" s="105"/>
      <c r="E1628" s="105"/>
      <c r="F1628" s="105"/>
      <c r="G1628" s="105"/>
      <c r="H1628" s="105"/>
      <c r="I1628" s="105"/>
      <c r="J1628" s="105"/>
      <c r="K1628" s="105"/>
      <c r="L1628" s="105"/>
      <c r="M1628" s="105"/>
      <c r="N1628" s="105"/>
      <c r="O1628" s="105"/>
      <c r="P1628" s="105"/>
      <c r="Q1628" s="105"/>
      <c r="R1628" s="105"/>
      <c r="S1628" s="105"/>
      <c r="T1628" s="105"/>
      <c r="U1628" s="105"/>
      <c r="V1628" s="105"/>
      <c r="W1628" s="105"/>
    </row>
    <row r="1629" spans="1:23" ht="18.75">
      <c r="A1629" s="50"/>
      <c r="B1629" s="50"/>
      <c r="C1629" s="50"/>
      <c r="D1629" s="50"/>
      <c r="E1629" s="50"/>
      <c r="F1629" s="50"/>
      <c r="G1629" s="50"/>
      <c r="H1629" s="50"/>
      <c r="I1629" s="50"/>
      <c r="J1629" s="50"/>
      <c r="K1629" s="50"/>
      <c r="L1629" s="50"/>
      <c r="M1629" s="50"/>
      <c r="N1629" s="50"/>
      <c r="O1629" s="50"/>
      <c r="P1629" s="50"/>
      <c r="Q1629" s="50"/>
      <c r="R1629" s="50"/>
      <c r="S1629" s="50"/>
      <c r="T1629" s="50"/>
      <c r="U1629" s="50"/>
      <c r="V1629" s="50"/>
    </row>
    <row r="1630" spans="1:23">
      <c r="A1630" s="10"/>
      <c r="B1630" s="10"/>
      <c r="C1630" s="10"/>
      <c r="D1630" s="10"/>
      <c r="E1630" s="10"/>
      <c r="F1630" s="10"/>
      <c r="G1630" s="10"/>
      <c r="H1630" s="10"/>
      <c r="I1630" s="10"/>
      <c r="J1630" s="10"/>
      <c r="K1630" s="10"/>
      <c r="L1630" s="10"/>
      <c r="M1630" s="10"/>
      <c r="N1630" s="10"/>
      <c r="O1630" s="10"/>
      <c r="P1630" s="10"/>
      <c r="Q1630" s="10"/>
      <c r="R1630" s="10"/>
      <c r="S1630" s="10"/>
      <c r="T1630" s="10"/>
    </row>
    <row r="1631" spans="1:23" ht="18.75">
      <c r="A1631" s="106" t="s">
        <v>992</v>
      </c>
      <c r="B1631" s="106"/>
      <c r="C1631" s="47"/>
      <c r="D1631" s="47"/>
      <c r="E1631" s="47"/>
      <c r="F1631" s="47"/>
      <c r="G1631" s="47"/>
      <c r="H1631" s="47"/>
      <c r="I1631" s="47"/>
      <c r="J1631" s="47"/>
      <c r="K1631" s="47"/>
      <c r="L1631" s="47"/>
      <c r="M1631" s="47"/>
      <c r="N1631" s="47"/>
      <c r="O1631" s="47"/>
      <c r="P1631" s="47"/>
      <c r="Q1631" s="47"/>
      <c r="R1631" s="47"/>
      <c r="S1631" s="47"/>
      <c r="T1631" s="47"/>
    </row>
    <row r="1632" spans="1:23" ht="18.75">
      <c r="A1632" s="106" t="s">
        <v>993</v>
      </c>
      <c r="B1632" s="106"/>
      <c r="C1632" s="42"/>
      <c r="D1632" s="42"/>
      <c r="E1632" s="42"/>
      <c r="F1632" s="42"/>
      <c r="G1632" s="42"/>
      <c r="H1632" s="42"/>
      <c r="I1632" s="42"/>
      <c r="J1632" s="42"/>
      <c r="K1632" s="42"/>
      <c r="L1632" s="42"/>
      <c r="M1632" s="42"/>
      <c r="N1632" s="42"/>
      <c r="O1632" s="42"/>
      <c r="P1632" s="42"/>
      <c r="Q1632" s="42"/>
      <c r="R1632" s="42"/>
      <c r="S1632" s="42"/>
      <c r="T1632" s="42"/>
    </row>
    <row r="1633" spans="1:24" ht="18.75">
      <c r="A1633" s="106"/>
      <c r="B1633" s="106"/>
      <c r="D1633" s="47"/>
      <c r="E1633" s="47"/>
      <c r="F1633" s="47"/>
      <c r="G1633" s="47"/>
      <c r="H1633" s="47"/>
      <c r="I1633" s="47"/>
      <c r="J1633" s="47"/>
      <c r="K1633" s="47"/>
      <c r="L1633" s="47"/>
      <c r="M1633" s="47"/>
      <c r="N1633" s="47"/>
      <c r="O1633" s="47"/>
      <c r="P1633" s="47"/>
      <c r="Q1633" s="47"/>
      <c r="R1633" s="47"/>
      <c r="S1633" s="47"/>
      <c r="T1633" s="47"/>
    </row>
    <row r="1634" spans="1:24" ht="18.75">
      <c r="A1634" s="107" t="s">
        <v>226</v>
      </c>
      <c r="B1634" s="107"/>
      <c r="C1634" s="107"/>
      <c r="D1634" s="107"/>
      <c r="E1634" s="107"/>
      <c r="F1634" s="107"/>
      <c r="G1634" s="107"/>
      <c r="H1634" s="107"/>
      <c r="I1634" s="107"/>
      <c r="J1634" s="107"/>
      <c r="K1634" s="107"/>
      <c r="L1634" s="107"/>
      <c r="M1634" s="107"/>
      <c r="N1634" s="107"/>
      <c r="O1634" s="107"/>
      <c r="P1634" s="129" t="s">
        <v>330</v>
      </c>
      <c r="Q1634" s="129"/>
      <c r="R1634" s="129"/>
      <c r="S1634" s="129"/>
      <c r="T1634" s="129"/>
      <c r="U1634" s="129"/>
      <c r="V1634" s="129"/>
    </row>
    <row r="1635" spans="1:24">
      <c r="A1635" s="28"/>
      <c r="B1635" s="28"/>
      <c r="C1635" s="28"/>
      <c r="D1635" s="28"/>
      <c r="E1635" s="28"/>
      <c r="F1635" s="28"/>
      <c r="G1635" s="28"/>
      <c r="H1635" s="28"/>
      <c r="I1635" s="28"/>
      <c r="J1635" s="28"/>
      <c r="K1635" s="28"/>
      <c r="L1635" s="28"/>
      <c r="M1635" s="28"/>
      <c r="N1635" s="28"/>
      <c r="O1635" s="28"/>
      <c r="P1635" s="28"/>
      <c r="Q1635" s="28"/>
      <c r="R1635" s="28"/>
      <c r="S1635" s="28"/>
      <c r="T1635" s="28"/>
    </row>
    <row r="1636" spans="1:24" ht="24.75" customHeight="1">
      <c r="A1636" s="117" t="s">
        <v>170</v>
      </c>
      <c r="B1636" s="117"/>
      <c r="C1636" s="117"/>
      <c r="D1636" s="117"/>
      <c r="E1636" s="117"/>
      <c r="F1636" s="117"/>
      <c r="G1636" s="117"/>
      <c r="H1636" s="117"/>
      <c r="I1636" s="117"/>
      <c r="J1636" s="117"/>
      <c r="K1636" s="117"/>
      <c r="L1636" s="117"/>
      <c r="M1636" s="117"/>
      <c r="N1636" s="117"/>
      <c r="O1636" s="117"/>
      <c r="P1636" s="117"/>
      <c r="Q1636" s="117"/>
      <c r="R1636" s="117"/>
      <c r="S1636" s="117"/>
      <c r="T1636" s="126" t="s">
        <v>178</v>
      </c>
      <c r="U1636" s="101" t="s">
        <v>284</v>
      </c>
      <c r="V1636" s="101" t="s">
        <v>288</v>
      </c>
      <c r="W1636" s="101" t="s">
        <v>1006</v>
      </c>
    </row>
    <row r="1637" spans="1:24" ht="66.75" customHeight="1">
      <c r="A1637" s="101" t="s">
        <v>171</v>
      </c>
      <c r="B1637" s="117" t="s">
        <v>172</v>
      </c>
      <c r="C1637" s="101" t="s">
        <v>173</v>
      </c>
      <c r="D1637" s="101" t="s">
        <v>174</v>
      </c>
      <c r="E1637" s="101"/>
      <c r="F1637" s="101" t="s">
        <v>175</v>
      </c>
      <c r="G1637" s="101"/>
      <c r="H1637" s="101" t="s">
        <v>176</v>
      </c>
      <c r="I1637" s="101"/>
      <c r="J1637" s="101" t="s">
        <v>994</v>
      </c>
      <c r="K1637" s="101"/>
      <c r="L1637" s="175" t="s">
        <v>995</v>
      </c>
      <c r="M1637" s="176"/>
      <c r="N1637" s="175" t="s">
        <v>996</v>
      </c>
      <c r="O1637" s="176"/>
      <c r="P1637" s="101" t="s">
        <v>7</v>
      </c>
      <c r="Q1637" s="101"/>
      <c r="R1637" s="101" t="s">
        <v>177</v>
      </c>
      <c r="S1637" s="101"/>
      <c r="T1637" s="127"/>
      <c r="U1637" s="101"/>
      <c r="V1637" s="101"/>
      <c r="W1637" s="101"/>
    </row>
    <row r="1638" spans="1:24" ht="16.5">
      <c r="A1638" s="101"/>
      <c r="B1638" s="117"/>
      <c r="C1638" s="101"/>
      <c r="D1638" s="49" t="s">
        <v>179</v>
      </c>
      <c r="E1638" s="51" t="s">
        <v>3</v>
      </c>
      <c r="F1638" s="49" t="s">
        <v>179</v>
      </c>
      <c r="G1638" s="51" t="s">
        <v>3</v>
      </c>
      <c r="H1638" s="49" t="s">
        <v>179</v>
      </c>
      <c r="I1638" s="51" t="s">
        <v>3</v>
      </c>
      <c r="J1638" s="49" t="s">
        <v>179</v>
      </c>
      <c r="K1638" s="51" t="s">
        <v>3</v>
      </c>
      <c r="L1638" s="49" t="s">
        <v>179</v>
      </c>
      <c r="M1638" s="51" t="s">
        <v>3</v>
      </c>
      <c r="N1638" s="49" t="s">
        <v>179</v>
      </c>
      <c r="O1638" s="51" t="s">
        <v>3</v>
      </c>
      <c r="P1638" s="49" t="s">
        <v>179</v>
      </c>
      <c r="Q1638" s="51" t="s">
        <v>3</v>
      </c>
      <c r="R1638" s="49" t="s">
        <v>179</v>
      </c>
      <c r="S1638" s="51" t="s">
        <v>3</v>
      </c>
      <c r="T1638" s="128"/>
      <c r="U1638" s="101"/>
      <c r="V1638" s="101"/>
      <c r="W1638" s="101"/>
    </row>
    <row r="1639" spans="1:24" ht="18.75">
      <c r="A1639" s="27">
        <v>1</v>
      </c>
      <c r="B1639" s="77"/>
      <c r="C1639" s="27"/>
      <c r="D1639" s="27"/>
      <c r="E1639" s="16">
        <f>IF((C1639&lt;=7),VLOOKUP(D1639,'7 лет'!$A$5:$B$78,2),IF((C1639=8),VLOOKUP(D1639,'8 лет'!$A$5:$B$78,2),IF((C1639=9),VLOOKUP(D1639,'9 лет'!$A$5:$B$78,2),IF((C1639=10),VLOOKUP(D1639,'10 лет'!$A$5:$B$78,2),IF((C1639=11),VLOOKUP(D1639,'11 лет'!$A$5:$B$78,2),IF((C1639=12),VLOOKUP(D1639,'12 лет'!$A$5:$B$78,2),IF((C1639=13),VLOOKUP(D1639,'13 лет'!$A$5:$B$78,2),IF((C1639=14),VLOOKUP(D1639,'14 лет'!$A$5:$B$78,2),IF((C1639=15),VLOOKUP(D1639,'15 лет'!$A$5:$B$78,2),IF((C1639=16),VLOOKUP(D1639,'16 лет'!$A$5:$B$78,2),IF((C1639=17),VLOOKUP(D1639,'17 лет'!$A$5:$B$78,2))))))))))))</f>
        <v>0</v>
      </c>
      <c r="F1639" s="27"/>
      <c r="G1639" s="16">
        <f>IF((C1639&lt;=7),VLOOKUP(F1639,'7 лет'!$C$5:$D$79,2),IF((C1639=8),VLOOKUP(F1639,'8 лет'!$C$5:$D$79,2),IF((C1639=9),VLOOKUP(F1639,'9 лет'!$C$5:$D$79,2),IF((C1639=10),VLOOKUP(F1639,'10 лет'!$C$5:$D$79,2),IF((C1639=11),VLOOKUP(F1639,'11 лет'!$C$5:$D$79,2),IF((C1639=12),VLOOKUP(F1639,'12 лет'!$C$5:$D$79,2),IF((C1639=13),VLOOKUP(F1639,'13 лет'!$C$5:$D$79,2),IF((C1639=14),VLOOKUP(F1639,'14 лет'!$C$5:$D$79,2),IF((C1639=15),VLOOKUP(F1639,'15 лет'!$C$5:$D$79,2),IF((C1639=16),VLOOKUP(F1639,'16 лет'!$C$5:$D$79,2),IF((C1639=17),VLOOKUP(F1639,'17 лет'!$C$5:$D$79,2))))))))))))</f>
        <v>0</v>
      </c>
      <c r="H1639" s="27"/>
      <c r="I1639" s="16">
        <f>IF((C1639&lt;=7),VLOOKUP(H1639,'7 лет'!$E$5:$F$79,2),IF((C1639=8),VLOOKUP(H1639,'8 лет'!$E$5:$F$79,2),IF((C1639=9),VLOOKUP(H1639,'9 лет'!$E$5:$F$79,2),IF((C1639=10),VLOOKUP(H1639,'10 лет'!$E$5:$F$79,2),IF((C1639=11),VLOOKUP(H1639,'11 лет'!$E$5:$F$79,2),IF((C1639=12),VLOOKUP(H1639,'12 лет'!$E$5:$F$79,2),IF((C1639=13),VLOOKUP(H1639,'13 лет'!$E$5:$F$79,2),IF((C1639=14),VLOOKUP(H1639,'14 лет'!$E$5:$F$79,2),IF((C1639=15),VLOOKUP(H1639,'15 лет'!$E$5:$F$79,2),IF((C1639=16),VLOOKUP(H1639,'16 лет'!$E$5:$F$79,2),IF((C1639=17),VLOOKUP(H1639,'17 лет'!$E$5:$F$79,2))))))))))))</f>
        <v>0</v>
      </c>
      <c r="J1639" s="27"/>
      <c r="K1639" s="16">
        <f>IF((C1639&lt;=7),VLOOKUP(J1639,'7 лет'!$G$5:$H$79,2),IF((C1639=8),VLOOKUP(J1639,'8 лет'!$G$5:$H$79,2),IF((C1639=9),VLOOKUP(J1639,'9 лет'!$G$5:$H$79,2),IF((C1639=10),VLOOKUP(J1639,'10 лет'!$G$5:$H$79,2),IF((C1639=11),VLOOKUP(J1639,'11 лет'!$G$5:$H$79,2),IF((C1639=12),VLOOKUP(J1639,'12 лет'!$G$5:$H$79,2),IF((C1639=13),VLOOKUP(J1639,'13 лет'!$G$5:$H$79,2),IF((C1639=14),VLOOKUP(J1639,'14 лет'!$G$5:$H$79,2),IF(C1639&gt;=15,"0")))))))))</f>
        <v>0</v>
      </c>
      <c r="L1639" s="27"/>
      <c r="M1639" s="16" t="str">
        <f>IF((C1639=12),VLOOKUP(L1639,'12 лет'!$I$5:$J$81,2),IF((C1639=13),VLOOKUP(L1639,'13 лет'!$I$5:$J$81,2),IF((C1639=14),VLOOKUP(L1639,'14 лет'!$I$5:$J$80,2),IF((C1639=15),VLOOKUP(L1639,'15 лет'!$G$5:$H$82,2),IF((C1639=16),VLOOKUP(L1639,'16 лет'!$G$5:$H$81,2),IF((C1639=17),VLOOKUP(L1639,'17 лет'!$G$5:$H$81,2),IF(C1639&lt;12,"0")))))))</f>
        <v>0</v>
      </c>
      <c r="N1639" s="27"/>
      <c r="O1639" s="16" t="str">
        <f>IF((C1639=15),VLOOKUP(N1639,'15 лет'!$I$5:$J$100,2),IF((C1639=16),VLOOKUP(N1639,'16 лет'!$I$5:$J$94,2),IF((C1639=17),VLOOKUP(N1639,'17 лет'!$I$5:$J$97,2),IF(C1639&lt;15,"0"))))</f>
        <v>0</v>
      </c>
      <c r="P1639" s="11"/>
      <c r="Q1639" s="16">
        <f>IF((C1639&lt;=7),VLOOKUP(P1639,'7 лет'!$I$5:$J$79,2),IF((C1639=8),VLOOKUP(P1639,'8 лет'!$I$5:$J$79,2),IF((C1639=9),VLOOKUP(P1639,'9 лет'!$I$5:$J$79,2),IF((C1639=10),VLOOKUP(P1639,'10 лет'!$I$5:$J$79,2),IF((C1639=11),VLOOKUP(P1639,'11 лет'!$I$5:$J$79,2),IF((C1639=12),VLOOKUP(P1639,'12 лет'!$K$5:$L$79,2),IF((C1639=13),VLOOKUP(P1639,'13 лет'!$K$5:$L$79,2),IF((C1639=14),VLOOKUP(P1639,'14 лет'!$K$5:$L$79,2),IF((C1639=15),VLOOKUP(P1639,'15 лет'!$K$5:$L$79,2),IF((C1639=16),VLOOKUP(P1639,'16 лет'!$K$5:$L$79,2),IF((C1639=17),VLOOKUP(P1639,'17 лет'!$K$5:$L$79,2),)))))))))))</f>
        <v>50</v>
      </c>
      <c r="R1639" s="27"/>
      <c r="S1639" s="16">
        <f>IF((C1639&lt;=7),VLOOKUP(R1639,'7 лет'!$K$5:$L$79,2),IF((C1639=8),VLOOKUP(R1639,'8 лет'!$K$5:$L$79,2),IF((C1639=9),VLOOKUP(R1639,'9 лет'!$K$5:$L$79,2),IF((C1639=10),VLOOKUP(R1639,'10 лет'!$K$5:$L$79,2),IF((C1639=11),VLOOKUP(R1639,'11 лет'!$K$5:$L$79,2),IF((C1639=12),VLOOKUP(R1639,'12 лет'!$M$5:$N$79,2),IF((C1639=13),VLOOKUP(R1639,'13 лет'!$M$5:$N$79,2),IF((C1639=14),VLOOKUP(R1639,'14 лет'!$M$5:$N$79,2),IF((C1639=15),VLOOKUP(R1639,'15 лет'!$M$5:$N$79,2),IF((C1639=16),VLOOKUP(R1639,'16 лет'!$M$5:$N$79,2),IF((C1639=17),VLOOKUP(R1639,'17 лет'!$M$5:$N$79,2))))))))))))</f>
        <v>0</v>
      </c>
      <c r="T1639" s="32">
        <f>SUM(E1639+G1639+I1639+K1639+M1639+O1639+Q1639+S1639)</f>
        <v>50</v>
      </c>
      <c r="U1639" s="4">
        <f>'Личное первенство юноши'!U148</f>
        <v>28</v>
      </c>
      <c r="V1639" s="108">
        <f ca="1">'Командный зачет'!G55</f>
        <v>10</v>
      </c>
      <c r="W1639" s="98">
        <f ca="1">SUM(V1639*2)</f>
        <v>20</v>
      </c>
      <c r="X1639" t="str">
        <f>P1634</f>
        <v>Субъект РФ 46</v>
      </c>
    </row>
    <row r="1640" spans="1:24" ht="18.75">
      <c r="A1640" s="27">
        <v>2</v>
      </c>
      <c r="B1640" s="77"/>
      <c r="C1640" s="27"/>
      <c r="D1640" s="27"/>
      <c r="E1640" s="16">
        <f>IF((C1640&lt;=7),VLOOKUP(D1640,'7 лет'!$A$5:$B$78,2),IF((C1640=8),VLOOKUP(D1640,'8 лет'!$A$5:$B$78,2),IF((C1640=9),VLOOKUP(D1640,'9 лет'!$A$5:$B$78,2),IF((C1640=10),VLOOKUP(D1640,'10 лет'!$A$5:$B$78,2),IF((C1640=11),VLOOKUP(D1640,'11 лет'!$A$5:$B$78,2),IF((C1640=12),VLOOKUP(D1640,'12 лет'!$A$5:$B$78,2),IF((C1640=13),VLOOKUP(D1640,'13 лет'!$A$5:$B$78,2),IF((C1640=14),VLOOKUP(D1640,'14 лет'!$A$5:$B$78,2),IF((C1640=15),VLOOKUP(D1640,'15 лет'!$A$5:$B$78,2),IF((C1640=16),VLOOKUP(D1640,'16 лет'!$A$5:$B$78,2),IF((C1640=17),VLOOKUP(D1640,'17 лет'!$A$5:$B$78,2))))))))))))</f>
        <v>0</v>
      </c>
      <c r="F1640" s="27"/>
      <c r="G1640" s="16">
        <f>IF((C1640&lt;=7),VLOOKUP(F1640,'7 лет'!$C$5:$D$79,2),IF((C1640=8),VLOOKUP(F1640,'8 лет'!$C$5:$D$79,2),IF((C1640=9),VLOOKUP(F1640,'9 лет'!$C$5:$D$79,2),IF((C1640=10),VLOOKUP(F1640,'10 лет'!$C$5:$D$79,2),IF((C1640=11),VLOOKUP(F1640,'11 лет'!$C$5:$D$79,2),IF((C1640=12),VLOOKUP(F1640,'12 лет'!$C$5:$D$79,2),IF((C1640=13),VLOOKUP(F1640,'13 лет'!$C$5:$D$79,2),IF((C1640=14),VLOOKUP(F1640,'14 лет'!$C$5:$D$79,2),IF((C1640=15),VLOOKUP(F1640,'15 лет'!$C$5:$D$79,2),IF((C1640=16),VLOOKUP(F1640,'16 лет'!$C$5:$D$79,2),IF((C1640=17),VLOOKUP(F1640,'17 лет'!$C$5:$D$79,2))))))))))))</f>
        <v>0</v>
      </c>
      <c r="H1640" s="27"/>
      <c r="I1640" s="16">
        <f>IF((C1640&lt;=7),VLOOKUP(H1640,'7 лет'!$E$5:$F$79,2),IF((C1640=8),VLOOKUP(H1640,'8 лет'!$E$5:$F$79,2),IF((C1640=9),VLOOKUP(H1640,'9 лет'!$E$5:$F$79,2),IF((C1640=10),VLOOKUP(H1640,'10 лет'!$E$5:$F$79,2),IF((C1640=11),VLOOKUP(H1640,'11 лет'!$E$5:$F$79,2),IF((C1640=12),VLOOKUP(H1640,'12 лет'!$E$5:$F$79,2),IF((C1640=13),VLOOKUP(H1640,'13 лет'!$E$5:$F$79,2),IF((C1640=14),VLOOKUP(H1640,'14 лет'!$E$5:$F$79,2),IF((C1640=15),VLOOKUP(H1640,'15 лет'!$E$5:$F$79,2),IF((C1640=16),VLOOKUP(H1640,'16 лет'!$E$5:$F$79,2),IF((C1640=17),VLOOKUP(H1640,'17 лет'!$E$5:$F$79,2))))))))))))</f>
        <v>0</v>
      </c>
      <c r="J1640" s="27"/>
      <c r="K1640" s="16">
        <f>IF((C1640&lt;=7),VLOOKUP(J1640,'7 лет'!$G$5:$H$79,2),IF((C1640=8),VLOOKUP(J1640,'8 лет'!$G$5:$H$79,2),IF((C1640=9),VLOOKUP(J1640,'9 лет'!$G$5:$H$79,2),IF((C1640=10),VLOOKUP(J1640,'10 лет'!$G$5:$H$79,2),IF((C1640=11),VLOOKUP(J1640,'11 лет'!$G$5:$H$79,2),IF((C1640=12),VLOOKUP(J1640,'12 лет'!$G$5:$H$79,2),IF((C1640=13),VLOOKUP(J1640,'13 лет'!$G$5:$H$79,2),IF((C1640=14),VLOOKUP(J1640,'14 лет'!$G$5:$H$79,2),IF(C1640&gt;=15,"0")))))))))</f>
        <v>0</v>
      </c>
      <c r="L1640" s="27"/>
      <c r="M1640" s="16" t="str">
        <f>IF((C1640=12),VLOOKUP(L1640,'12 лет'!$I$5:$J$81,2),IF((C1640=13),VLOOKUP(L1640,'13 лет'!$I$5:$J$81,2),IF((C1640=14),VLOOKUP(L1640,'14 лет'!$I$5:$J$80,2),IF((C1640=15),VLOOKUP(L1640,'15 лет'!$G$5:$H$82,2),IF((C1640=16),VLOOKUP(L1640,'16 лет'!$G$5:$H$81,2),IF((C1640=17),VLOOKUP(L1640,'17 лет'!$G$5:$H$81,2),IF(C1640&lt;12,"0")))))))</f>
        <v>0</v>
      </c>
      <c r="N1640" s="27"/>
      <c r="O1640" s="16" t="str">
        <f>IF((C1640=15),VLOOKUP(N1640,'15 лет'!$I$5:$J$100,2),IF((C1640=16),VLOOKUP(N1640,'16 лет'!$I$5:$J$94,2),IF((C1640=17),VLOOKUP(N1640,'17 лет'!$I$5:$J$97,2),IF(C1640&lt;15,"0"))))</f>
        <v>0</v>
      </c>
      <c r="P1640" s="11"/>
      <c r="Q1640" s="16">
        <f>IF((C1640&lt;=7),VLOOKUP(P1640,'7 лет'!$I$5:$J$79,2),IF((C1640=8),VLOOKUP(P1640,'8 лет'!$I$5:$J$79,2),IF((C1640=9),VLOOKUP(P1640,'9 лет'!$I$5:$J$79,2),IF((C1640=10),VLOOKUP(P1640,'10 лет'!$I$5:$J$79,2),IF((C1640=11),VLOOKUP(P1640,'11 лет'!$I$5:$J$79,2),IF((C1640=12),VLOOKUP(P1640,'12 лет'!$K$5:$L$79,2),IF((C1640=13),VLOOKUP(P1640,'13 лет'!$K$5:$L$79,2),IF((C1640=14),VLOOKUP(P1640,'14 лет'!$K$5:$L$79,2),IF((C1640=15),VLOOKUP(P1640,'15 лет'!$K$5:$L$79,2),IF((C1640=16),VLOOKUP(P1640,'16 лет'!$K$5:$L$79,2),IF((C1640=17),VLOOKUP(P1640,'17 лет'!$K$5:$L$79,2),)))))))))))</f>
        <v>50</v>
      </c>
      <c r="R1640" s="27"/>
      <c r="S1640" s="16">
        <f>IF((C1640&lt;=7),VLOOKUP(R1640,'7 лет'!$K$5:$L$79,2),IF((C1640=8),VLOOKUP(R1640,'8 лет'!$K$5:$L$79,2),IF((C1640=9),VLOOKUP(R1640,'9 лет'!$K$5:$L$79,2),IF((C1640=10),VLOOKUP(R1640,'10 лет'!$K$5:$L$79,2),IF((C1640=11),VLOOKUP(R1640,'11 лет'!$K$5:$L$79,2),IF((C1640=12),VLOOKUP(R1640,'12 лет'!$M$5:$N$79,2),IF((C1640=13),VLOOKUP(R1640,'13 лет'!$M$5:$N$79,2),IF((C1640=14),VLOOKUP(R1640,'14 лет'!$M$5:$N$79,2),IF((C1640=15),VLOOKUP(R1640,'15 лет'!$M$5:$N$79,2),IF((C1640=16),VLOOKUP(R1640,'16 лет'!$M$5:$N$79,2),IF((C1640=17),VLOOKUP(R1640,'17 лет'!$M$5:$N$79,2))))))))))))</f>
        <v>0</v>
      </c>
      <c r="T1640" s="32">
        <f>SUM(E1640+G1640+I1640+K1640+M1640+O1640+Q1640+S1640)</f>
        <v>50</v>
      </c>
      <c r="U1640" s="4">
        <f>'Личное первенство юноши'!U149</f>
        <v>28</v>
      </c>
      <c r="V1640" s="109"/>
      <c r="W1640" s="99"/>
      <c r="X1640" t="str">
        <f>P1634</f>
        <v>Субъект РФ 46</v>
      </c>
    </row>
    <row r="1641" spans="1:24" ht="18.75">
      <c r="A1641" s="27">
        <v>3</v>
      </c>
      <c r="B1641" s="77"/>
      <c r="C1641" s="27"/>
      <c r="D1641" s="27"/>
      <c r="E1641" s="16">
        <f>IF((C1641&lt;=7),VLOOKUP(D1641,'7 лет'!$A$5:$B$78,2),IF((C1641=8),VLOOKUP(D1641,'8 лет'!$A$5:$B$78,2),IF((C1641=9),VLOOKUP(D1641,'9 лет'!$A$5:$B$78,2),IF((C1641=10),VLOOKUP(D1641,'10 лет'!$A$5:$B$78,2),IF((C1641=11),VLOOKUP(D1641,'11 лет'!$A$5:$B$78,2),IF((C1641=12),VLOOKUP(D1641,'12 лет'!$A$5:$B$78,2),IF((C1641=13),VLOOKUP(D1641,'13 лет'!$A$5:$B$78,2),IF((C1641=14),VLOOKUP(D1641,'14 лет'!$A$5:$B$78,2),IF((C1641=15),VLOOKUP(D1641,'15 лет'!$A$5:$B$78,2),IF((C1641=16),VLOOKUP(D1641,'16 лет'!$A$5:$B$78,2),IF((C1641=17),VLOOKUP(D1641,'17 лет'!$A$5:$B$78,2))))))))))))</f>
        <v>0</v>
      </c>
      <c r="F1641" s="27"/>
      <c r="G1641" s="16">
        <f>IF((C1641&lt;=7),VLOOKUP(F1641,'7 лет'!$C$5:$D$79,2),IF((C1641=8),VLOOKUP(F1641,'8 лет'!$C$5:$D$79,2),IF((C1641=9),VLOOKUP(F1641,'9 лет'!$C$5:$D$79,2),IF((C1641=10),VLOOKUP(F1641,'10 лет'!$C$5:$D$79,2),IF((C1641=11),VLOOKUP(F1641,'11 лет'!$C$5:$D$79,2),IF((C1641=12),VLOOKUP(F1641,'12 лет'!$C$5:$D$79,2),IF((C1641=13),VLOOKUP(F1641,'13 лет'!$C$5:$D$79,2),IF((C1641=14),VLOOKUP(F1641,'14 лет'!$C$5:$D$79,2),IF((C1641=15),VLOOKUP(F1641,'15 лет'!$C$5:$D$79,2),IF((C1641=16),VLOOKUP(F1641,'16 лет'!$C$5:$D$79,2),IF((C1641=17),VLOOKUP(F1641,'17 лет'!$C$5:$D$79,2))))))))))))</f>
        <v>0</v>
      </c>
      <c r="H1641" s="27"/>
      <c r="I1641" s="16">
        <f>IF((C1641&lt;=7),VLOOKUP(H1641,'7 лет'!$E$5:$F$79,2),IF((C1641=8),VLOOKUP(H1641,'8 лет'!$E$5:$F$79,2),IF((C1641=9),VLOOKUP(H1641,'9 лет'!$E$5:$F$79,2),IF((C1641=10),VLOOKUP(H1641,'10 лет'!$E$5:$F$79,2),IF((C1641=11),VLOOKUP(H1641,'11 лет'!$E$5:$F$79,2),IF((C1641=12),VLOOKUP(H1641,'12 лет'!$E$5:$F$79,2),IF((C1641=13),VLOOKUP(H1641,'13 лет'!$E$5:$F$79,2),IF((C1641=14),VLOOKUP(H1641,'14 лет'!$E$5:$F$79,2),IF((C1641=15),VLOOKUP(H1641,'15 лет'!$E$5:$F$79,2),IF((C1641=16),VLOOKUP(H1641,'16 лет'!$E$5:$F$79,2),IF((C1641=17),VLOOKUP(H1641,'17 лет'!$E$5:$F$79,2))))))))))))</f>
        <v>0</v>
      </c>
      <c r="J1641" s="27"/>
      <c r="K1641" s="16">
        <f>IF((C1641&lt;=7),VLOOKUP(J1641,'7 лет'!$G$5:$H$79,2),IF((C1641=8),VLOOKUP(J1641,'8 лет'!$G$5:$H$79,2),IF((C1641=9),VLOOKUP(J1641,'9 лет'!$G$5:$H$79,2),IF((C1641=10),VLOOKUP(J1641,'10 лет'!$G$5:$H$79,2),IF((C1641=11),VLOOKUP(J1641,'11 лет'!$G$5:$H$79,2),IF((C1641=12),VLOOKUP(J1641,'12 лет'!$G$5:$H$79,2),IF((C1641=13),VLOOKUP(J1641,'13 лет'!$G$5:$H$79,2),IF((C1641=14),VLOOKUP(J1641,'14 лет'!$G$5:$H$79,2),IF(C1641&gt;=15,"0")))))))))</f>
        <v>0</v>
      </c>
      <c r="L1641" s="27"/>
      <c r="M1641" s="16" t="str">
        <f>IF((C1641=12),VLOOKUP(L1641,'12 лет'!$I$5:$J$81,2),IF((C1641=13),VLOOKUP(L1641,'13 лет'!$I$5:$J$81,2),IF((C1641=14),VLOOKUP(L1641,'14 лет'!$I$5:$J$80,2),IF((C1641=15),VLOOKUP(L1641,'15 лет'!$G$5:$H$82,2),IF((C1641=16),VLOOKUP(L1641,'16 лет'!$G$5:$H$81,2),IF((C1641=17),VLOOKUP(L1641,'17 лет'!$G$5:$H$81,2),IF(C1641&lt;12,"0")))))))</f>
        <v>0</v>
      </c>
      <c r="N1641" s="27"/>
      <c r="O1641" s="16" t="str">
        <f>IF((C1641=15),VLOOKUP(N1641,'15 лет'!$I$5:$J$100,2),IF((C1641=16),VLOOKUP(N1641,'16 лет'!$I$5:$J$94,2),IF((C1641=17),VLOOKUP(N1641,'17 лет'!$I$5:$J$97,2),IF(C1641&lt;15,"0"))))</f>
        <v>0</v>
      </c>
      <c r="P1641" s="11"/>
      <c r="Q1641" s="16">
        <f>IF((C1641&lt;=7),VLOOKUP(P1641,'7 лет'!$I$5:$J$79,2),IF((C1641=8),VLOOKUP(P1641,'8 лет'!$I$5:$J$79,2),IF((C1641=9),VLOOKUP(P1641,'9 лет'!$I$5:$J$79,2),IF((C1641=10),VLOOKUP(P1641,'10 лет'!$I$5:$J$79,2),IF((C1641=11),VLOOKUP(P1641,'11 лет'!$I$5:$J$79,2),IF((C1641=12),VLOOKUP(P1641,'12 лет'!$K$5:$L$79,2),IF((C1641=13),VLOOKUP(P1641,'13 лет'!$K$5:$L$79,2),IF((C1641=14),VLOOKUP(P1641,'14 лет'!$K$5:$L$79,2),IF((C1641=15),VLOOKUP(P1641,'15 лет'!$K$5:$L$79,2),IF((C1641=16),VLOOKUP(P1641,'16 лет'!$K$5:$L$79,2),IF((C1641=17),VLOOKUP(P1641,'17 лет'!$K$5:$L$79,2),)))))))))))</f>
        <v>50</v>
      </c>
      <c r="R1641" s="27"/>
      <c r="S1641" s="16">
        <f>IF((C1641&lt;=7),VLOOKUP(R1641,'7 лет'!$K$5:$L$79,2),IF((C1641=8),VLOOKUP(R1641,'8 лет'!$K$5:$L$79,2),IF((C1641=9),VLOOKUP(R1641,'9 лет'!$K$5:$L$79,2),IF((C1641=10),VLOOKUP(R1641,'10 лет'!$K$5:$L$79,2),IF((C1641=11),VLOOKUP(R1641,'11 лет'!$K$5:$L$79,2),IF((C1641=12),VLOOKUP(R1641,'12 лет'!$M$5:$N$79,2),IF((C1641=13),VLOOKUP(R1641,'13 лет'!$M$5:$N$79,2),IF((C1641=14),VLOOKUP(R1641,'14 лет'!$M$5:$N$79,2),IF((C1641=15),VLOOKUP(R1641,'15 лет'!$M$5:$N$79,2),IF((C1641=16),VLOOKUP(R1641,'16 лет'!$M$5:$N$79,2),IF((C1641=17),VLOOKUP(R1641,'17 лет'!$M$5:$N$79,2))))))))))))</f>
        <v>0</v>
      </c>
      <c r="T1641" s="32">
        <f>SUM(E1641+G1641+I1641+K1641+M1641+O1641+Q1641+S1641)</f>
        <v>50</v>
      </c>
      <c r="U1641" s="4">
        <f>'Личное первенство юноши'!U150</f>
        <v>28</v>
      </c>
      <c r="V1641" s="109"/>
      <c r="W1641" s="99"/>
      <c r="X1641" t="str">
        <f>P1634</f>
        <v>Субъект РФ 46</v>
      </c>
    </row>
    <row r="1642" spans="1:24" ht="18.75">
      <c r="A1642" s="111"/>
      <c r="B1642" s="112"/>
      <c r="C1642" s="112"/>
      <c r="D1642" s="112"/>
      <c r="E1642" s="112"/>
      <c r="F1642" s="112"/>
      <c r="G1642" s="112"/>
      <c r="H1642" s="112"/>
      <c r="I1642" s="112"/>
      <c r="J1642" s="112"/>
      <c r="K1642" s="112"/>
      <c r="L1642" s="112"/>
      <c r="M1642" s="112"/>
      <c r="N1642" s="112"/>
      <c r="O1642" s="112"/>
      <c r="P1642" s="115" t="s">
        <v>285</v>
      </c>
      <c r="Q1642" s="115"/>
      <c r="R1642" s="115"/>
      <c r="S1642" s="116"/>
      <c r="T1642" s="113">
        <f ca="1">SUMPRODUCT(LARGE($T$1639:$T$1641,ROW(INDIRECT("T1:T"&amp;Z17))))</f>
        <v>100</v>
      </c>
      <c r="U1642" s="114"/>
      <c r="V1642" s="109"/>
      <c r="W1642" s="99"/>
    </row>
    <row r="1643" spans="1:24" ht="24.75" customHeight="1">
      <c r="A1643" s="123" t="s">
        <v>180</v>
      </c>
      <c r="B1643" s="124"/>
      <c r="C1643" s="124"/>
      <c r="D1643" s="124"/>
      <c r="E1643" s="124"/>
      <c r="F1643" s="124"/>
      <c r="G1643" s="124"/>
      <c r="H1643" s="124"/>
      <c r="I1643" s="124"/>
      <c r="J1643" s="124"/>
      <c r="K1643" s="124"/>
      <c r="L1643" s="124"/>
      <c r="M1643" s="124"/>
      <c r="N1643" s="124"/>
      <c r="O1643" s="124"/>
      <c r="P1643" s="124"/>
      <c r="Q1643" s="124"/>
      <c r="R1643" s="124"/>
      <c r="S1643" s="124"/>
      <c r="T1643" s="124"/>
      <c r="U1643" s="125"/>
      <c r="V1643" s="109"/>
      <c r="W1643" s="99"/>
    </row>
    <row r="1644" spans="1:24" ht="18.75">
      <c r="A1644" s="27">
        <v>1</v>
      </c>
      <c r="B1644" s="78"/>
      <c r="C1644" s="27"/>
      <c r="D1644" s="27"/>
      <c r="E1644" s="16">
        <f>IF((C1644&lt;=7),VLOOKUP(D1644,'7 лет'!$M$5:$N$78,2),IF((C1644=8),VLOOKUP(D1644,'8 лет'!$M$5:$N$78,2),IF((C1644=9),VLOOKUP(D1644,'9 лет'!$M$5:$N$78,2),IF((C1644=10),VLOOKUP(D1644,'10 лет'!$M$5:$N$78,2),IF((C1644=11),VLOOKUP(D1644,'11 лет'!$M$5:$N$78,2),IF((C1644=12),VLOOKUP(D1644,'12 лет'!$O$5:$P$78,2),IF((C1644=13),VLOOKUP(D1644,'13 лет'!$O$5:$P$78,2),IF((C1644=14),VLOOKUP(D1644,'14 лет'!$O$5:$P$78,2),IF((C1644=15),VLOOKUP(D1644,'15 лет'!$O$5:$P$78,2),IF((C1644=16),VLOOKUP(D1644,'16 лет'!$O$5:$P$78,2),IF((C1644=17),VLOOKUP(D1644,'17 лет'!$O$5:$P$78,2))))))))))))</f>
        <v>0</v>
      </c>
      <c r="F1644" s="27"/>
      <c r="G1644" s="16">
        <f>IF((C1644&lt;=7),VLOOKUP(F1644,'7 лет'!$O$5:$P$79,2),IF((C1644=8),VLOOKUP(F1644,'8 лет'!$O$5:$P$79,2),IF((C1644=9),VLOOKUP(F1644,'9 лет'!$O$5:$P$79,2),IF((C1644=10),VLOOKUP(F1644,'10 лет'!$O$5:$P$79,2),IF((C1644=11),VLOOKUP(F1644,'11 лет'!$O$5:$P$79,2),IF((C1644=12),VLOOKUP(F1644,'12 лет'!$Q$5:$R$79,2),IF((C1644=13),VLOOKUP(F1644,'13 лет'!$Q$5:$R$79,2),IF((C1644=14),VLOOKUP(F1644,'14 лет'!$Q$5:$R$79,2),IF((C1644=15),VLOOKUP(F1644,'15 лет'!$Q$5:$R$79,2),IF((C1644=16),VLOOKUP(F1644,'16 лет'!$Q$5:$R$79,2),IF((C1644=17),VLOOKUP(F1644,'17 лет'!$Q$5:$R$79,2))))))))))))</f>
        <v>0</v>
      </c>
      <c r="H1644" s="27"/>
      <c r="I1644" s="16">
        <f>IF((C1644&lt;=7),VLOOKUP(H1644,'7 лет'!$Q$5:$R$79,2),IF((C1644=8),VLOOKUP(H1644,'8 лет'!$Q$5:$R$79,2),IF((C1644=9),VLOOKUP(H1644,'9 лет'!$Q$5:$R$79,2),IF((C1644=10),VLOOKUP(H1644,'10 лет'!$Q$5:$R$79,2),IF((C1644=11),VLOOKUP(H1644,'11 лет'!$Q$5:$R$79,2),IF((C1644=12),VLOOKUP(H1644,'12 лет'!$S$5:$T$79,2),IF((C1644=13),VLOOKUP(H1644,'13 лет'!$S$5:$T$79,2),IF((C1644=14),VLOOKUP(H1644,'14 лет'!$S$5:$T$79,2),IF((C1644=15),VLOOKUP(H1644,'15 лет'!$S$5:$T$79,2),IF((C1644=16),VLOOKUP(H1644,'16 лет'!$S$5:$T$79,2),IF((C1644=17),VLOOKUP(H1644,'17 лет'!$S$5:$T$79,2))))))))))))</f>
        <v>0</v>
      </c>
      <c r="J1644" s="27"/>
      <c r="K1644" s="16">
        <f>IF((C1644&lt;=7),VLOOKUP(J1644,'7 лет'!$S$5:$T$79,2),IF((C1644=8),VLOOKUP(J1644,'8 лет'!$S$5:$T$79,2),IF((C1644=9),VLOOKUP(J1644,'9 лет'!$S$5:$T$79,2),IF((C1644=10),VLOOKUP(J1644,'10 лет'!$S$5:$T$79,2),IF((C1644=11),VLOOKUP(J1644,'11 лет'!$S$5:$T$79,2),IF((C1644=12),VLOOKUP(J1644,'12 лет'!$U$5:$V$79,2),IF((C1644=13),VLOOKUP(J1644,'13 лет'!$U$5:$V$79,2),IF((C1644=14),VLOOKUP(J1644,'14 лет'!$U$5:$V$79,2),IF(C1644&gt;=15,"0")))))))))</f>
        <v>0</v>
      </c>
      <c r="L1644" s="27"/>
      <c r="M1644" s="16" t="str">
        <f>IF((C1644=12),VLOOKUP(L1644,'12 лет'!$W$5:$X$85,2),IF((C1644=13),VLOOKUP(L1644,'13 лет'!$W$5:$X$84,2),IF((C1644=14),VLOOKUP(L1644,'14 лет'!$W$5:$X$82,2),IF((C1644=15),VLOOKUP(L1644,'15 лет'!$U$5:$V$82,2),IF((C1644=16),VLOOKUP(L1644,'16 лет'!$U$5:$V$78,2),IF((C1644=17),VLOOKUP(L1644,'17 лет'!$U$5:$V$78,2),IF(C1644&lt;12,"0")))))))</f>
        <v>0</v>
      </c>
      <c r="N1644" s="27"/>
      <c r="O1644" s="16" t="str">
        <f>IF((C1644=15),VLOOKUP(N1644,'15 лет'!$W$5:$X$115,2),IF((C1644=16),VLOOKUP(N1644,'16 лет'!$W$5:$X$113,2),IF((C1644=17),VLOOKUP(N1644,'17 лет'!$W$5:$X$113,2),IF(C1644&lt;15,"0"))))</f>
        <v>0</v>
      </c>
      <c r="P1644" s="11"/>
      <c r="Q1644" s="16">
        <f>IF((C1644&lt;=7),VLOOKUP(P1644,'7 лет'!$U$5:$V$79,2),IF((C1644=8),VLOOKUP(P1644,'8 лет'!$U$5:$V$79,2),IF((C1644=9),VLOOKUP(P1644,'9 лет'!$U$5:$V$79,2),IF((C1644=10),VLOOKUP(P1644,'10 лет'!$U$5:$V$79,2),IF((C1644=11),VLOOKUP(P1644,'11 лет'!$U$5:$V$79,2),IF((C1644=12),VLOOKUP(P1644,'12 лет'!$Y$5:$Z$79,2),IF((C1644=13),VLOOKUP(P1644,'13 лет'!$Y$5:$Z$79,2),IF((C1644=14),VLOOKUP(P1644,'14 лет'!$Y$5:$Z$79,2),IF((C1644=15),VLOOKUP(P1644,'15 лет'!$Y$5:$Z$79,2),IF((C1644=16),VLOOKUP(P1644,'16 лет'!$Y$5:$Z$79,2),IF((C1644=17),VLOOKUP(P1644,'17 лет'!$Y$5:$Z$79,2))))))))))))</f>
        <v>35</v>
      </c>
      <c r="R1644" s="27"/>
      <c r="S1644" s="16">
        <f>IF((C1644&lt;=7),VLOOKUP(R1644,'7 лет'!$W$5:$X$79,2),IF((C1644=8),VLOOKUP(R1644,'8 лет'!$W$5:$X$79,2),IF((C1644=9),VLOOKUP(R1644,'9 лет'!$W$5:$X$79,2),IF((C1644=10),VLOOKUP(R1644,'10 лет'!$W$5:$X$79,2),IF((C1644=11),VLOOKUP(R1644,'11 лет'!$W$5:$X$79,2),IF((C1644=12),VLOOKUP(R1644,'12 лет'!$AA$5:$AB$79,2),IF((C1644=13),VLOOKUP(R1644,'13 лет'!$AA$5:$AB$79,2),IF((C1644=14),VLOOKUP(R1644,'14 лет'!$AA$5:$AB$79,2),IF((C1644=15),VLOOKUP(R1644,'15 лет'!$AA$5:$AB$79,2),IF((C1644=16),VLOOKUP(R1644,'16 лет'!$AA$5:$AB$79,2),IF((C1644=17),VLOOKUP(R1644,'17 лет'!$AA$5:$AB$79,2))))))))))))</f>
        <v>0</v>
      </c>
      <c r="T1644" s="33">
        <f>SUM(E1644+G1644+I1644+K1644+M1644+O1644+Q1644+S1644)</f>
        <v>35</v>
      </c>
      <c r="U1644" s="4">
        <f>'Личное первенство девушки'!U148</f>
        <v>28</v>
      </c>
      <c r="V1644" s="109"/>
      <c r="W1644" s="99"/>
      <c r="X1644" t="str">
        <f>P1634</f>
        <v>Субъект РФ 46</v>
      </c>
    </row>
    <row r="1645" spans="1:24" ht="18.75">
      <c r="A1645" s="27">
        <v>2</v>
      </c>
      <c r="B1645" s="78"/>
      <c r="C1645" s="27"/>
      <c r="D1645" s="27"/>
      <c r="E1645" s="16">
        <f>IF((C1645&lt;=7),VLOOKUP(D1645,'7 лет'!$M$5:$N$78,2),IF((C1645=8),VLOOKUP(D1645,'8 лет'!$M$5:$N$78,2),IF((C1645=9),VLOOKUP(D1645,'9 лет'!$M$5:$N$78,2),IF((C1645=10),VLOOKUP(D1645,'10 лет'!$M$5:$N$78,2),IF((C1645=11),VLOOKUP(D1645,'11 лет'!$M$5:$N$78,2),IF((C1645=12),VLOOKUP(D1645,'12 лет'!$O$5:$P$78,2),IF((C1645=13),VLOOKUP(D1645,'13 лет'!$O$5:$P$78,2),IF((C1645=14),VLOOKUP(D1645,'14 лет'!$O$5:$P$78,2),IF((C1645=15),VLOOKUP(D1645,'15 лет'!$O$5:$P$78,2),IF((C1645=16),VLOOKUP(D1645,'16 лет'!$O$5:$P$78,2),IF((C1645=17),VLOOKUP(D1645,'17 лет'!$O$5:$P$78,2))))))))))))</f>
        <v>0</v>
      </c>
      <c r="F1645" s="27"/>
      <c r="G1645" s="16">
        <f>IF((C1645&lt;=7),VLOOKUP(F1645,'7 лет'!$O$5:$P$79,2),IF((C1645=8),VLOOKUP(F1645,'8 лет'!$O$5:$P$79,2),IF((C1645=9),VLOOKUP(F1645,'9 лет'!$O$5:$P$79,2),IF((C1645=10),VLOOKUP(F1645,'10 лет'!$O$5:$P$79,2),IF((C1645=11),VLOOKUP(F1645,'11 лет'!$O$5:$P$79,2),IF((C1645=12),VLOOKUP(F1645,'12 лет'!$Q$5:$R$79,2),IF((C1645=13),VLOOKUP(F1645,'13 лет'!$Q$5:$R$79,2),IF((C1645=14),VLOOKUP(F1645,'14 лет'!$Q$5:$R$79,2),IF((C1645=15),VLOOKUP(F1645,'15 лет'!$Q$5:$R$79,2),IF((C1645=16),VLOOKUP(F1645,'16 лет'!$Q$5:$R$79,2),IF((C1645=17),VLOOKUP(F1645,'17 лет'!$Q$5:$R$79,2))))))))))))</f>
        <v>0</v>
      </c>
      <c r="H1645" s="27"/>
      <c r="I1645" s="16">
        <f>IF((C1645&lt;=7),VLOOKUP(H1645,'7 лет'!$Q$5:$R$79,2),IF((C1645=8),VLOOKUP(H1645,'8 лет'!$Q$5:$R$79,2),IF((C1645=9),VLOOKUP(H1645,'9 лет'!$Q$5:$R$79,2),IF((C1645=10),VLOOKUP(H1645,'10 лет'!$Q$5:$R$79,2),IF((C1645=11),VLOOKUP(H1645,'11 лет'!$Q$5:$R$79,2),IF((C1645=12),VLOOKUP(H1645,'12 лет'!$S$5:$T$79,2),IF((C1645=13),VLOOKUP(H1645,'13 лет'!$S$5:$T$79,2),IF((C1645=14),VLOOKUP(H1645,'14 лет'!$S$5:$T$79,2),IF((C1645=15),VLOOKUP(H1645,'15 лет'!$S$5:$T$79,2),IF((C1645=16),VLOOKUP(H1645,'16 лет'!$S$5:$T$79,2),IF((C1645=17),VLOOKUP(H1645,'17 лет'!$S$5:$T$79,2))))))))))))</f>
        <v>0</v>
      </c>
      <c r="J1645" s="27"/>
      <c r="K1645" s="16">
        <f>IF((C1645&lt;=7),VLOOKUP(J1645,'7 лет'!$S$5:$T$79,2),IF((C1645=8),VLOOKUP(J1645,'8 лет'!$S$5:$T$79,2),IF((C1645=9),VLOOKUP(J1645,'9 лет'!$S$5:$T$79,2),IF((C1645=10),VLOOKUP(J1645,'10 лет'!$S$5:$T$79,2),IF((C1645=11),VLOOKUP(J1645,'11 лет'!$S$5:$T$79,2),IF((C1645=12),VLOOKUP(J1645,'12 лет'!$U$5:$V$79,2),IF((C1645=13),VLOOKUP(J1645,'13 лет'!$U$5:$V$79,2),IF((C1645=14),VLOOKUP(J1645,'14 лет'!$U$5:$V$79,2),IF(C1645&gt;=15,"0")))))))))</f>
        <v>0</v>
      </c>
      <c r="L1645" s="27"/>
      <c r="M1645" s="16" t="str">
        <f>IF((C1645=12),VLOOKUP(L1645,'12 лет'!$W$5:$X$85,2),IF((C1645=13),VLOOKUP(L1645,'13 лет'!$W$5:$X$84,2),IF((C1645=14),VLOOKUP(L1645,'14 лет'!$W$5:$X$82,2),IF((C1645=15),VLOOKUP(L1645,'15 лет'!$U$5:$V$82,2),IF((C1645=16),VLOOKUP(L1645,'16 лет'!$U$5:$V$78,2),IF((C1645=17),VLOOKUP(L1645,'17 лет'!$U$5:$V$78,2),IF(C1645&lt;12,"0")))))))</f>
        <v>0</v>
      </c>
      <c r="N1645" s="27"/>
      <c r="O1645" s="16" t="str">
        <f>IF((C1645=15),VLOOKUP(N1645,'15 лет'!$W$5:$X$115,2),IF((C1645=16),VLOOKUP(N1645,'16 лет'!$W$5:$X$113,2),IF((C1645=17),VLOOKUP(N1645,'17 лет'!$W$5:$X$113,2),IF(C1645&lt;15,"0"))))</f>
        <v>0</v>
      </c>
      <c r="P1645" s="11"/>
      <c r="Q1645" s="16">
        <f>IF((C1645&lt;=7),VLOOKUP(P1645,'7 лет'!$U$5:$V$79,2),IF((C1645=8),VLOOKUP(P1645,'8 лет'!$U$5:$V$79,2),IF((C1645=9),VLOOKUP(P1645,'9 лет'!$U$5:$V$79,2),IF((C1645=10),VLOOKUP(P1645,'10 лет'!$U$5:$V$79,2),IF((C1645=11),VLOOKUP(P1645,'11 лет'!$U$5:$V$79,2),IF((C1645=12),VLOOKUP(P1645,'12 лет'!$Y$5:$Z$79,2),IF((C1645=13),VLOOKUP(P1645,'13 лет'!$Y$5:$Z$79,2),IF((C1645=14),VLOOKUP(P1645,'14 лет'!$Y$5:$Z$79,2),IF((C1645=15),VLOOKUP(P1645,'15 лет'!$Y$5:$Z$79,2),IF((C1645=16),VLOOKUP(P1645,'16 лет'!$Y$5:$Z$79,2),IF((C1645=17),VLOOKUP(P1645,'17 лет'!$Y$5:$Z$79,2))))))))))))</f>
        <v>35</v>
      </c>
      <c r="R1645" s="27"/>
      <c r="S1645" s="16">
        <f>IF((C1645&lt;=7),VLOOKUP(R1645,'7 лет'!$W$5:$X$79,2),IF((C1645=8),VLOOKUP(R1645,'8 лет'!$W$5:$X$79,2),IF((C1645=9),VLOOKUP(R1645,'9 лет'!$W$5:$X$79,2),IF((C1645=10),VLOOKUP(R1645,'10 лет'!$W$5:$X$79,2),IF((C1645=11),VLOOKUP(R1645,'11 лет'!$W$5:$X$79,2),IF((C1645=12),VLOOKUP(R1645,'12 лет'!$AA$5:$AB$79,2),IF((C1645=13),VLOOKUP(R1645,'13 лет'!$AA$5:$AB$79,2),IF((C1645=14),VLOOKUP(R1645,'14 лет'!$AA$5:$AB$79,2),IF((C1645=15),VLOOKUP(R1645,'15 лет'!$AA$5:$AB$79,2),IF((C1645=16),VLOOKUP(R1645,'16 лет'!$AA$5:$AB$79,2),IF((C1645=17),VLOOKUP(R1645,'17 лет'!$AA$5:$AB$79,2))))))))))))</f>
        <v>0</v>
      </c>
      <c r="T1645" s="33">
        <f>SUM(E1645+G1645+I1645+K1645+M1645+O1645+Q1645+S1645)</f>
        <v>35</v>
      </c>
      <c r="U1645" s="4">
        <f>'Личное первенство девушки'!U149</f>
        <v>28</v>
      </c>
      <c r="V1645" s="109"/>
      <c r="W1645" s="99"/>
      <c r="X1645" t="str">
        <f>P1634</f>
        <v>Субъект РФ 46</v>
      </c>
    </row>
    <row r="1646" spans="1:24" ht="18.75">
      <c r="A1646" s="27">
        <v>3</v>
      </c>
      <c r="B1646" s="78"/>
      <c r="C1646" s="27"/>
      <c r="D1646" s="27"/>
      <c r="E1646" s="16">
        <f>IF((C1646&lt;=7),VLOOKUP(D1646,'7 лет'!$M$5:$N$78,2),IF((C1646=8),VLOOKUP(D1646,'8 лет'!$M$5:$N$78,2),IF((C1646=9),VLOOKUP(D1646,'9 лет'!$M$5:$N$78,2),IF((C1646=10),VLOOKUP(D1646,'10 лет'!$M$5:$N$78,2),IF((C1646=11),VLOOKUP(D1646,'11 лет'!$M$5:$N$78,2),IF((C1646=12),VLOOKUP(D1646,'12 лет'!$O$5:$P$78,2),IF((C1646=13),VLOOKUP(D1646,'13 лет'!$O$5:$P$78,2),IF((C1646=14),VLOOKUP(D1646,'14 лет'!$O$5:$P$78,2),IF((C1646=15),VLOOKUP(D1646,'15 лет'!$O$5:$P$78,2),IF((C1646=16),VLOOKUP(D1646,'16 лет'!$O$5:$P$78,2),IF((C1646=17),VLOOKUP(D1646,'17 лет'!$O$5:$P$78,2))))))))))))</f>
        <v>0</v>
      </c>
      <c r="F1646" s="27"/>
      <c r="G1646" s="16">
        <f>IF((C1646&lt;=7),VLOOKUP(F1646,'7 лет'!$O$5:$P$79,2),IF((C1646=8),VLOOKUP(F1646,'8 лет'!$O$5:$P$79,2),IF((C1646=9),VLOOKUP(F1646,'9 лет'!$O$5:$P$79,2),IF((C1646=10),VLOOKUP(F1646,'10 лет'!$O$5:$P$79,2),IF((C1646=11),VLOOKUP(F1646,'11 лет'!$O$5:$P$79,2),IF((C1646=12),VLOOKUP(F1646,'12 лет'!$Q$5:$R$79,2),IF((C1646=13),VLOOKUP(F1646,'13 лет'!$Q$5:$R$79,2),IF((C1646=14),VLOOKUP(F1646,'14 лет'!$Q$5:$R$79,2),IF((C1646=15),VLOOKUP(F1646,'15 лет'!$Q$5:$R$79,2),IF((C1646=16),VLOOKUP(F1646,'16 лет'!$Q$5:$R$79,2),IF((C1646=17),VLOOKUP(F1646,'17 лет'!$Q$5:$R$79,2))))))))))))</f>
        <v>0</v>
      </c>
      <c r="H1646" s="27"/>
      <c r="I1646" s="16">
        <f>IF((C1646&lt;=7),VLOOKUP(H1646,'7 лет'!$Q$5:$R$79,2),IF((C1646=8),VLOOKUP(H1646,'8 лет'!$Q$5:$R$79,2),IF((C1646=9),VLOOKUP(H1646,'9 лет'!$Q$5:$R$79,2),IF((C1646=10),VLOOKUP(H1646,'10 лет'!$Q$5:$R$79,2),IF((C1646=11),VLOOKUP(H1646,'11 лет'!$Q$5:$R$79,2),IF((C1646=12),VLOOKUP(H1646,'12 лет'!$S$5:$T$79,2),IF((C1646=13),VLOOKUP(H1646,'13 лет'!$S$5:$T$79,2),IF((C1646=14),VLOOKUP(H1646,'14 лет'!$S$5:$T$79,2),IF((C1646=15),VLOOKUP(H1646,'15 лет'!$S$5:$T$79,2),IF((C1646=16),VLOOKUP(H1646,'16 лет'!$S$5:$T$79,2),IF((C1646=17),VLOOKUP(H1646,'17 лет'!$S$5:$T$79,2))))))))))))</f>
        <v>0</v>
      </c>
      <c r="J1646" s="27"/>
      <c r="K1646" s="16">
        <f>IF((C1646&lt;=7),VLOOKUP(J1646,'7 лет'!$S$5:$T$79,2),IF((C1646=8),VLOOKUP(J1646,'8 лет'!$S$5:$T$79,2),IF((C1646=9),VLOOKUP(J1646,'9 лет'!$S$5:$T$79,2),IF((C1646=10),VLOOKUP(J1646,'10 лет'!$S$5:$T$79,2),IF((C1646=11),VLOOKUP(J1646,'11 лет'!$S$5:$T$79,2),IF((C1646=12),VLOOKUP(J1646,'12 лет'!$U$5:$V$79,2),IF((C1646=13),VLOOKUP(J1646,'13 лет'!$U$5:$V$79,2),IF((C1646=14),VLOOKUP(J1646,'14 лет'!$U$5:$V$79,2),IF(C1646&gt;=15,"0")))))))))</f>
        <v>0</v>
      </c>
      <c r="L1646" s="27"/>
      <c r="M1646" s="16" t="str">
        <f>IF((C1646=12),VLOOKUP(L1646,'12 лет'!$W$5:$X$85,2),IF((C1646=13),VLOOKUP(L1646,'13 лет'!$W$5:$X$84,2),IF((C1646=14),VLOOKUP(L1646,'14 лет'!$W$5:$X$82,2),IF((C1646=15),VLOOKUP(L1646,'15 лет'!$U$5:$V$82,2),IF((C1646=16),VLOOKUP(L1646,'16 лет'!$U$5:$V$78,2),IF((C1646=17),VLOOKUP(L1646,'17 лет'!$U$5:$V$78,2),IF(C1646&lt;12,"0")))))))</f>
        <v>0</v>
      </c>
      <c r="N1646" s="27"/>
      <c r="O1646" s="16" t="str">
        <f>IF((C1646=15),VLOOKUP(N1646,'15 лет'!$W$5:$X$115,2),IF((C1646=16),VLOOKUP(N1646,'16 лет'!$W$5:$X$113,2),IF((C1646=17),VLOOKUP(N1646,'17 лет'!$W$5:$X$113,2),IF(C1646&lt;15,"0"))))</f>
        <v>0</v>
      </c>
      <c r="P1646" s="11"/>
      <c r="Q1646" s="16">
        <f>IF((C1646&lt;=7),VLOOKUP(P1646,'7 лет'!$U$5:$V$79,2),IF((C1646=8),VLOOKUP(P1646,'8 лет'!$U$5:$V$79,2),IF((C1646=9),VLOOKUP(P1646,'9 лет'!$U$5:$V$79,2),IF((C1646=10),VLOOKUP(P1646,'10 лет'!$U$5:$V$79,2),IF((C1646=11),VLOOKUP(P1646,'11 лет'!$U$5:$V$79,2),IF((C1646=12),VLOOKUP(P1646,'12 лет'!$Y$5:$Z$79,2),IF((C1646=13),VLOOKUP(P1646,'13 лет'!$Y$5:$Z$79,2),IF((C1646=14),VLOOKUP(P1646,'14 лет'!$Y$5:$Z$79,2),IF((C1646=15),VLOOKUP(P1646,'15 лет'!$Y$5:$Z$79,2),IF((C1646=16),VLOOKUP(P1646,'16 лет'!$Y$5:$Z$79,2),IF((C1646=17),VLOOKUP(P1646,'17 лет'!$Y$5:$Z$79,2))))))))))))</f>
        <v>35</v>
      </c>
      <c r="R1646" s="27"/>
      <c r="S1646" s="16">
        <f>IF((C1646&lt;=7),VLOOKUP(R1646,'7 лет'!$W$5:$X$79,2),IF((C1646=8),VLOOKUP(R1646,'8 лет'!$W$5:$X$79,2),IF((C1646=9),VLOOKUP(R1646,'9 лет'!$W$5:$X$79,2),IF((C1646=10),VLOOKUP(R1646,'10 лет'!$W$5:$X$79,2),IF((C1646=11),VLOOKUP(R1646,'11 лет'!$W$5:$X$79,2),IF((C1646=12),VLOOKUP(R1646,'12 лет'!$AA$5:$AB$79,2),IF((C1646=13),VLOOKUP(R1646,'13 лет'!$AA$5:$AB$79,2),IF((C1646=14),VLOOKUP(R1646,'14 лет'!$AA$5:$AB$79,2),IF((C1646=15),VLOOKUP(R1646,'15 лет'!$AA$5:$AB$79,2),IF((C1646=16),VLOOKUP(R1646,'16 лет'!$AA$5:$AB$79,2),IF((C1646=17),VLOOKUP(R1646,'17 лет'!$AA$5:$AB$79,2))))))))))))</f>
        <v>0</v>
      </c>
      <c r="T1646" s="33">
        <f>SUM(E1646+G1646+I1646+K1646+M1646+O1646+Q1646+S1646)</f>
        <v>35</v>
      </c>
      <c r="U1646" s="4">
        <f>'Личное первенство девушки'!U150</f>
        <v>28</v>
      </c>
      <c r="V1646" s="109"/>
      <c r="W1646" s="99"/>
      <c r="X1646" t="str">
        <f>P1634</f>
        <v>Субъект РФ 46</v>
      </c>
    </row>
    <row r="1647" spans="1:24" ht="18.75">
      <c r="A1647" s="111"/>
      <c r="B1647" s="112"/>
      <c r="C1647" s="112"/>
      <c r="D1647" s="112"/>
      <c r="E1647" s="112"/>
      <c r="F1647" s="112"/>
      <c r="G1647" s="112"/>
      <c r="H1647" s="112"/>
      <c r="I1647" s="112"/>
      <c r="J1647" s="112"/>
      <c r="K1647" s="112"/>
      <c r="L1647" s="112"/>
      <c r="M1647" s="112"/>
      <c r="N1647" s="112"/>
      <c r="O1647" s="112"/>
      <c r="P1647" s="115" t="s">
        <v>286</v>
      </c>
      <c r="Q1647" s="115"/>
      <c r="R1647" s="115"/>
      <c r="S1647" s="116"/>
      <c r="T1647" s="113">
        <f ca="1">SUMPRODUCT(LARGE($T$1644:$T$1646,ROW(INDIRECT("T1:T"&amp;Z17))))</f>
        <v>70</v>
      </c>
      <c r="U1647" s="114"/>
      <c r="V1647" s="109"/>
      <c r="W1647" s="99"/>
    </row>
    <row r="1648" spans="1:24" ht="30" customHeight="1">
      <c r="A1648" s="119"/>
      <c r="B1648" s="120"/>
      <c r="C1648" s="120"/>
      <c r="D1648" s="120"/>
      <c r="E1648" s="120"/>
      <c r="F1648" s="120"/>
      <c r="G1648" s="120"/>
      <c r="H1648" s="120"/>
      <c r="I1648" s="120"/>
      <c r="J1648" s="120"/>
      <c r="K1648" s="120"/>
      <c r="L1648" s="120"/>
      <c r="M1648" s="120"/>
      <c r="N1648" s="120"/>
      <c r="O1648" s="120"/>
      <c r="P1648" s="118" t="s">
        <v>287</v>
      </c>
      <c r="Q1648" s="118"/>
      <c r="R1648" s="118"/>
      <c r="S1648" s="118"/>
      <c r="T1648" s="121">
        <f ca="1">SUM(T1642+T1647)</f>
        <v>170</v>
      </c>
      <c r="U1648" s="122"/>
      <c r="V1648" s="110"/>
      <c r="W1648" s="100"/>
    </row>
    <row r="1649" spans="1:23">
      <c r="A1649" s="14"/>
      <c r="B1649" s="14"/>
      <c r="C1649" s="14"/>
      <c r="D1649" s="14"/>
      <c r="E1649" s="14"/>
      <c r="F1649" s="14"/>
      <c r="G1649" s="14"/>
      <c r="H1649" s="14"/>
      <c r="I1649" s="14"/>
      <c r="J1649" s="14"/>
      <c r="K1649" s="14"/>
      <c r="L1649" s="14"/>
      <c r="M1649" s="14"/>
      <c r="N1649" s="14"/>
      <c r="O1649" s="14"/>
      <c r="P1649" s="14"/>
      <c r="Q1649" s="14"/>
      <c r="R1649" s="14"/>
      <c r="S1649" s="14"/>
      <c r="T1649" s="14"/>
    </row>
    <row r="1650" spans="1:23">
      <c r="A1650" s="15"/>
      <c r="C1650" s="15"/>
      <c r="D1650" s="15"/>
      <c r="E1650" s="15"/>
      <c r="F1650" s="15"/>
      <c r="G1650" s="15"/>
      <c r="H1650" s="15"/>
      <c r="I1650" s="15"/>
      <c r="J1650" s="15"/>
      <c r="K1650" s="14"/>
      <c r="L1650" s="14"/>
      <c r="M1650" s="15"/>
      <c r="N1650" s="15"/>
      <c r="O1650" s="15"/>
      <c r="P1650" s="15"/>
      <c r="Q1650" s="15"/>
      <c r="R1650" s="15"/>
      <c r="S1650" s="15"/>
      <c r="T1650" s="15"/>
    </row>
    <row r="1651" spans="1:23">
      <c r="A1651" s="15"/>
      <c r="C1651" s="15"/>
      <c r="D1651" s="15"/>
      <c r="E1651" s="15"/>
      <c r="F1651" s="15"/>
      <c r="G1651" s="15"/>
      <c r="H1651" s="15"/>
      <c r="I1651" s="15"/>
      <c r="J1651" s="15"/>
      <c r="K1651" s="14"/>
      <c r="L1651" s="14"/>
      <c r="M1651" s="15"/>
      <c r="N1651" s="15"/>
      <c r="O1651" s="15"/>
      <c r="P1651" s="15"/>
      <c r="Q1651" s="15"/>
      <c r="R1651" s="15"/>
      <c r="S1651" s="15"/>
      <c r="T1651" s="15"/>
    </row>
    <row r="1652" spans="1:23" ht="16.5">
      <c r="A1652" s="14"/>
      <c r="B1652" s="79" t="s">
        <v>181</v>
      </c>
      <c r="C1652" s="14"/>
      <c r="D1652" s="14"/>
      <c r="E1652" s="14"/>
      <c r="F1652" s="14"/>
      <c r="G1652" s="14"/>
      <c r="H1652" s="14"/>
      <c r="I1652" s="14"/>
      <c r="J1652" s="14"/>
      <c r="K1652" s="14"/>
      <c r="L1652" s="14"/>
      <c r="M1652" s="14"/>
      <c r="N1652" s="14"/>
      <c r="O1652" s="14"/>
      <c r="P1652" s="14"/>
      <c r="Q1652" s="14"/>
      <c r="R1652" s="14"/>
      <c r="S1652" s="14"/>
      <c r="T1652" s="14"/>
    </row>
    <row r="1653" spans="1:23">
      <c r="A1653" s="14"/>
      <c r="B1653" s="15"/>
      <c r="C1653" s="15"/>
      <c r="D1653" s="14"/>
      <c r="E1653" s="14"/>
      <c r="F1653" s="14"/>
      <c r="G1653" s="14"/>
      <c r="H1653" s="14"/>
      <c r="I1653" s="14"/>
      <c r="J1653" s="14"/>
      <c r="K1653" s="14"/>
      <c r="L1653" s="14"/>
      <c r="M1653" s="14"/>
      <c r="N1653" s="14"/>
      <c r="O1653" s="14"/>
      <c r="P1653" s="14"/>
      <c r="Q1653" s="14"/>
      <c r="R1653" s="14"/>
      <c r="S1653" s="14"/>
      <c r="T1653" s="14"/>
    </row>
    <row r="1654" spans="1:23">
      <c r="A1654" s="14"/>
      <c r="B1654" s="15"/>
      <c r="C1654" s="15"/>
      <c r="D1654" s="14"/>
      <c r="E1654" s="14"/>
      <c r="F1654" s="14"/>
      <c r="G1654" s="14"/>
      <c r="H1654" s="14"/>
      <c r="I1654" s="14"/>
      <c r="J1654" s="14"/>
      <c r="K1654" s="14"/>
      <c r="L1654" s="14"/>
      <c r="M1654" s="14"/>
      <c r="N1654" s="14"/>
      <c r="O1654" s="14"/>
      <c r="P1654" s="14"/>
      <c r="Q1654" s="14"/>
      <c r="R1654" s="14"/>
      <c r="S1654" s="14"/>
      <c r="T1654" s="14"/>
    </row>
    <row r="1655" spans="1:23" ht="16.5">
      <c r="A1655" s="14"/>
      <c r="B1655" s="79" t="s">
        <v>182</v>
      </c>
      <c r="C1655" s="15"/>
      <c r="D1655" s="14"/>
      <c r="E1655" s="14"/>
      <c r="F1655" s="14"/>
      <c r="G1655" s="14"/>
      <c r="H1655" s="14"/>
      <c r="I1655" s="14"/>
      <c r="J1655" s="14"/>
      <c r="K1655" s="14"/>
      <c r="L1655" s="14"/>
      <c r="M1655" s="14"/>
      <c r="N1655" s="14"/>
      <c r="O1655" s="14"/>
      <c r="P1655" s="14"/>
      <c r="Q1655" s="14"/>
      <c r="R1655" s="14"/>
      <c r="S1655" s="14"/>
      <c r="T1655" s="14"/>
    </row>
    <row r="1657" spans="1:23" ht="18.75">
      <c r="A1657" s="102" t="s">
        <v>991</v>
      </c>
      <c r="B1657" s="102"/>
      <c r="C1657" s="102"/>
      <c r="D1657" s="102"/>
      <c r="E1657" s="102"/>
      <c r="F1657" s="102"/>
      <c r="G1657" s="102"/>
      <c r="H1657" s="102"/>
      <c r="I1657" s="102"/>
      <c r="J1657" s="102"/>
      <c r="K1657" s="102"/>
      <c r="L1657" s="102"/>
      <c r="M1657" s="102"/>
      <c r="N1657" s="102"/>
      <c r="O1657" s="102"/>
      <c r="P1657" s="102"/>
      <c r="Q1657" s="102"/>
      <c r="R1657" s="102"/>
      <c r="S1657" s="102"/>
      <c r="T1657" s="102"/>
      <c r="U1657" s="102"/>
      <c r="V1657" s="102"/>
      <c r="W1657" s="102"/>
    </row>
    <row r="1658" spans="1:23" ht="18.75">
      <c r="A1658" s="102" t="s">
        <v>990</v>
      </c>
      <c r="B1658" s="102"/>
      <c r="C1658" s="102"/>
      <c r="D1658" s="102"/>
      <c r="E1658" s="102"/>
      <c r="F1658" s="102"/>
      <c r="G1658" s="102"/>
      <c r="H1658" s="102"/>
      <c r="I1658" s="102"/>
      <c r="J1658" s="102"/>
      <c r="K1658" s="102"/>
      <c r="L1658" s="102"/>
      <c r="M1658" s="102"/>
      <c r="N1658" s="102"/>
      <c r="O1658" s="102"/>
      <c r="P1658" s="102"/>
      <c r="Q1658" s="102"/>
      <c r="R1658" s="102"/>
      <c r="S1658" s="102"/>
      <c r="T1658" s="102"/>
      <c r="U1658" s="102"/>
      <c r="V1658" s="102"/>
      <c r="W1658" s="102"/>
    </row>
    <row r="1660" spans="1:23">
      <c r="A1660" s="103" t="s">
        <v>169</v>
      </c>
      <c r="B1660" s="103"/>
      <c r="C1660" s="103"/>
      <c r="D1660" s="103"/>
      <c r="E1660" s="103"/>
      <c r="F1660" s="103"/>
      <c r="G1660" s="103"/>
      <c r="H1660" s="103"/>
      <c r="I1660" s="103"/>
      <c r="J1660" s="103"/>
      <c r="K1660" s="103"/>
      <c r="L1660" s="103"/>
      <c r="M1660" s="103"/>
      <c r="N1660" s="103"/>
      <c r="O1660" s="103"/>
      <c r="P1660" s="103"/>
      <c r="Q1660" s="103"/>
      <c r="R1660" s="103"/>
      <c r="S1660" s="103"/>
      <c r="T1660" s="103"/>
      <c r="U1660" s="103"/>
      <c r="V1660" s="103"/>
      <c r="W1660" s="103"/>
    </row>
    <row r="1661" spans="1:23">
      <c r="A1661" s="43"/>
      <c r="B1661" s="43"/>
      <c r="C1661" s="43"/>
      <c r="D1661" s="43"/>
      <c r="E1661" s="43"/>
      <c r="F1661" s="43"/>
      <c r="G1661" s="43"/>
      <c r="H1661" s="43"/>
      <c r="I1661" s="43"/>
      <c r="J1661" s="43"/>
      <c r="K1661" s="43"/>
      <c r="L1661" s="43"/>
      <c r="M1661" s="43"/>
      <c r="N1661" s="43"/>
      <c r="O1661" s="43"/>
      <c r="P1661" s="43"/>
      <c r="Q1661" s="43"/>
      <c r="R1661" s="43"/>
      <c r="S1661" s="43"/>
      <c r="T1661" s="43"/>
      <c r="U1661" s="43"/>
      <c r="V1661" s="43"/>
      <c r="W1661" s="43"/>
    </row>
    <row r="1662" spans="1:23" ht="18.75">
      <c r="A1662" s="104" t="s">
        <v>1005</v>
      </c>
      <c r="B1662" s="104"/>
      <c r="C1662" s="104"/>
      <c r="D1662" s="104"/>
      <c r="E1662" s="104"/>
      <c r="F1662" s="104"/>
      <c r="G1662" s="104"/>
      <c r="H1662" s="104"/>
      <c r="I1662" s="104"/>
      <c r="J1662" s="104"/>
      <c r="K1662" s="104"/>
      <c r="L1662" s="104"/>
      <c r="M1662" s="104"/>
      <c r="N1662" s="104"/>
      <c r="O1662" s="104"/>
      <c r="P1662" s="104"/>
      <c r="Q1662" s="104"/>
      <c r="R1662" s="104"/>
      <c r="S1662" s="104"/>
      <c r="T1662" s="104"/>
      <c r="U1662" s="104"/>
      <c r="V1662" s="104"/>
      <c r="W1662" s="104"/>
    </row>
    <row r="1663" spans="1:23" ht="18.75">
      <c r="A1663" s="104" t="s">
        <v>989</v>
      </c>
      <c r="B1663" s="104"/>
      <c r="C1663" s="104"/>
      <c r="D1663" s="104"/>
      <c r="E1663" s="104"/>
      <c r="F1663" s="104"/>
      <c r="G1663" s="104"/>
      <c r="H1663" s="104"/>
      <c r="I1663" s="104"/>
      <c r="J1663" s="104"/>
      <c r="K1663" s="104"/>
      <c r="L1663" s="104"/>
      <c r="M1663" s="104"/>
      <c r="N1663" s="104"/>
      <c r="O1663" s="104"/>
      <c r="P1663" s="104"/>
      <c r="Q1663" s="104"/>
      <c r="R1663" s="104"/>
      <c r="S1663" s="104"/>
      <c r="T1663" s="104"/>
      <c r="U1663" s="104"/>
      <c r="V1663" s="104"/>
      <c r="W1663" s="104"/>
    </row>
    <row r="1664" spans="1:23" ht="18.75">
      <c r="A1664" s="105" t="s">
        <v>1058</v>
      </c>
      <c r="B1664" s="105"/>
      <c r="C1664" s="105"/>
      <c r="D1664" s="105"/>
      <c r="E1664" s="105"/>
      <c r="F1664" s="105"/>
      <c r="G1664" s="105"/>
      <c r="H1664" s="105"/>
      <c r="I1664" s="105"/>
      <c r="J1664" s="105"/>
      <c r="K1664" s="105"/>
      <c r="L1664" s="105"/>
      <c r="M1664" s="105"/>
      <c r="N1664" s="105"/>
      <c r="O1664" s="105"/>
      <c r="P1664" s="105"/>
      <c r="Q1664" s="105"/>
      <c r="R1664" s="105"/>
      <c r="S1664" s="105"/>
      <c r="T1664" s="105"/>
      <c r="U1664" s="105"/>
      <c r="V1664" s="105"/>
      <c r="W1664" s="105"/>
    </row>
    <row r="1665" spans="1:24" ht="18.75">
      <c r="A1665" s="50"/>
      <c r="B1665" s="50"/>
      <c r="C1665" s="50"/>
      <c r="D1665" s="50"/>
      <c r="E1665" s="50"/>
      <c r="F1665" s="50"/>
      <c r="G1665" s="50"/>
      <c r="H1665" s="50"/>
      <c r="I1665" s="50"/>
      <c r="J1665" s="50"/>
      <c r="K1665" s="50"/>
      <c r="L1665" s="50"/>
      <c r="M1665" s="50"/>
      <c r="N1665" s="50"/>
      <c r="O1665" s="50"/>
      <c r="P1665" s="50"/>
      <c r="Q1665" s="50"/>
      <c r="R1665" s="50"/>
      <c r="S1665" s="50"/>
      <c r="T1665" s="50"/>
      <c r="U1665" s="50"/>
      <c r="V1665" s="50"/>
    </row>
    <row r="1666" spans="1:24">
      <c r="A1666" s="10"/>
      <c r="B1666" s="10"/>
      <c r="C1666" s="10"/>
      <c r="D1666" s="10"/>
      <c r="E1666" s="10"/>
      <c r="F1666" s="10"/>
      <c r="G1666" s="10"/>
      <c r="H1666" s="10"/>
      <c r="I1666" s="10"/>
      <c r="J1666" s="10"/>
      <c r="K1666" s="10"/>
      <c r="L1666" s="10"/>
      <c r="M1666" s="10"/>
      <c r="N1666" s="10"/>
      <c r="O1666" s="10"/>
      <c r="P1666" s="10"/>
      <c r="Q1666" s="10"/>
      <c r="R1666" s="10"/>
      <c r="S1666" s="10"/>
      <c r="T1666" s="10"/>
    </row>
    <row r="1667" spans="1:24" ht="18.75">
      <c r="A1667" s="106" t="s">
        <v>992</v>
      </c>
      <c r="B1667" s="106"/>
      <c r="C1667" s="47"/>
      <c r="D1667" s="47"/>
      <c r="E1667" s="47"/>
      <c r="F1667" s="47"/>
      <c r="G1667" s="47"/>
      <c r="H1667" s="47"/>
      <c r="I1667" s="47"/>
      <c r="J1667" s="47"/>
      <c r="K1667" s="47"/>
      <c r="L1667" s="47"/>
      <c r="M1667" s="47"/>
      <c r="N1667" s="47"/>
      <c r="O1667" s="47"/>
      <c r="P1667" s="47"/>
      <c r="Q1667" s="47"/>
      <c r="R1667" s="47"/>
      <c r="S1667" s="47"/>
      <c r="T1667" s="47"/>
    </row>
    <row r="1668" spans="1:24" ht="18.75">
      <c r="A1668" s="106" t="s">
        <v>993</v>
      </c>
      <c r="B1668" s="106"/>
      <c r="C1668" s="42"/>
      <c r="D1668" s="42"/>
      <c r="E1668" s="42"/>
      <c r="F1668" s="42"/>
      <c r="G1668" s="42"/>
      <c r="H1668" s="42"/>
      <c r="I1668" s="42"/>
      <c r="J1668" s="42"/>
      <c r="K1668" s="42"/>
      <c r="L1668" s="42"/>
      <c r="M1668" s="42"/>
      <c r="N1668" s="42"/>
      <c r="O1668" s="42"/>
      <c r="P1668" s="42"/>
      <c r="Q1668" s="42"/>
      <c r="R1668" s="42"/>
      <c r="S1668" s="42"/>
      <c r="T1668" s="42"/>
    </row>
    <row r="1669" spans="1:24" ht="18.75">
      <c r="A1669" s="106"/>
      <c r="B1669" s="106"/>
      <c r="D1669" s="47"/>
      <c r="E1669" s="47"/>
      <c r="F1669" s="47"/>
      <c r="G1669" s="47"/>
      <c r="H1669" s="47"/>
      <c r="I1669" s="47"/>
      <c r="J1669" s="47"/>
      <c r="K1669" s="47"/>
      <c r="L1669" s="47"/>
      <c r="M1669" s="47"/>
      <c r="N1669" s="47"/>
      <c r="O1669" s="47"/>
      <c r="P1669" s="47"/>
      <c r="Q1669" s="47"/>
      <c r="R1669" s="47"/>
      <c r="S1669" s="47"/>
      <c r="T1669" s="47"/>
    </row>
    <row r="1670" spans="1:24" ht="18.75">
      <c r="A1670" s="107" t="s">
        <v>227</v>
      </c>
      <c r="B1670" s="107"/>
      <c r="C1670" s="107"/>
      <c r="D1670" s="107"/>
      <c r="E1670" s="107"/>
      <c r="F1670" s="107"/>
      <c r="G1670" s="107"/>
      <c r="H1670" s="107"/>
      <c r="I1670" s="107"/>
      <c r="J1670" s="107"/>
      <c r="K1670" s="107"/>
      <c r="L1670" s="107"/>
      <c r="M1670" s="107"/>
      <c r="N1670" s="107"/>
      <c r="O1670" s="107"/>
      <c r="P1670" s="129" t="s">
        <v>331</v>
      </c>
      <c r="Q1670" s="129"/>
      <c r="R1670" s="129"/>
      <c r="S1670" s="129"/>
      <c r="T1670" s="129"/>
      <c r="U1670" s="129"/>
      <c r="V1670" s="129"/>
    </row>
    <row r="1671" spans="1:24">
      <c r="A1671" s="28"/>
      <c r="B1671" s="28"/>
      <c r="C1671" s="28"/>
      <c r="D1671" s="28"/>
      <c r="E1671" s="28"/>
      <c r="F1671" s="28"/>
      <c r="G1671" s="28"/>
      <c r="H1671" s="28"/>
      <c r="I1671" s="28"/>
      <c r="J1671" s="28"/>
      <c r="K1671" s="28"/>
      <c r="L1671" s="28"/>
      <c r="M1671" s="28"/>
      <c r="N1671" s="28"/>
      <c r="O1671" s="28"/>
      <c r="P1671" s="28"/>
      <c r="Q1671" s="28"/>
      <c r="R1671" s="28"/>
      <c r="S1671" s="28"/>
      <c r="T1671" s="28"/>
    </row>
    <row r="1672" spans="1:24" ht="24.75" customHeight="1">
      <c r="A1672" s="117" t="s">
        <v>170</v>
      </c>
      <c r="B1672" s="117"/>
      <c r="C1672" s="117"/>
      <c r="D1672" s="117"/>
      <c r="E1672" s="117"/>
      <c r="F1672" s="117"/>
      <c r="G1672" s="117"/>
      <c r="H1672" s="117"/>
      <c r="I1672" s="117"/>
      <c r="J1672" s="117"/>
      <c r="K1672" s="117"/>
      <c r="L1672" s="117"/>
      <c r="M1672" s="117"/>
      <c r="N1672" s="117"/>
      <c r="O1672" s="117"/>
      <c r="P1672" s="117"/>
      <c r="Q1672" s="117"/>
      <c r="R1672" s="117"/>
      <c r="S1672" s="117"/>
      <c r="T1672" s="126" t="s">
        <v>178</v>
      </c>
      <c r="U1672" s="101" t="s">
        <v>284</v>
      </c>
      <c r="V1672" s="101" t="s">
        <v>288</v>
      </c>
      <c r="W1672" s="101" t="s">
        <v>1006</v>
      </c>
    </row>
    <row r="1673" spans="1:24" ht="66.75" customHeight="1">
      <c r="A1673" s="101" t="s">
        <v>171</v>
      </c>
      <c r="B1673" s="117" t="s">
        <v>172</v>
      </c>
      <c r="C1673" s="101" t="s">
        <v>173</v>
      </c>
      <c r="D1673" s="101" t="s">
        <v>174</v>
      </c>
      <c r="E1673" s="101"/>
      <c r="F1673" s="101" t="s">
        <v>175</v>
      </c>
      <c r="G1673" s="101"/>
      <c r="H1673" s="101" t="s">
        <v>176</v>
      </c>
      <c r="I1673" s="101"/>
      <c r="J1673" s="101" t="s">
        <v>994</v>
      </c>
      <c r="K1673" s="101"/>
      <c r="L1673" s="175" t="s">
        <v>995</v>
      </c>
      <c r="M1673" s="176"/>
      <c r="N1673" s="175" t="s">
        <v>996</v>
      </c>
      <c r="O1673" s="176"/>
      <c r="P1673" s="101" t="s">
        <v>7</v>
      </c>
      <c r="Q1673" s="101"/>
      <c r="R1673" s="101" t="s">
        <v>177</v>
      </c>
      <c r="S1673" s="101"/>
      <c r="T1673" s="127"/>
      <c r="U1673" s="101"/>
      <c r="V1673" s="101"/>
      <c r="W1673" s="101"/>
    </row>
    <row r="1674" spans="1:24" ht="16.5">
      <c r="A1674" s="101"/>
      <c r="B1674" s="117"/>
      <c r="C1674" s="101"/>
      <c r="D1674" s="49" t="s">
        <v>179</v>
      </c>
      <c r="E1674" s="51" t="s">
        <v>3</v>
      </c>
      <c r="F1674" s="49" t="s">
        <v>179</v>
      </c>
      <c r="G1674" s="51" t="s">
        <v>3</v>
      </c>
      <c r="H1674" s="49" t="s">
        <v>179</v>
      </c>
      <c r="I1674" s="51" t="s">
        <v>3</v>
      </c>
      <c r="J1674" s="49" t="s">
        <v>179</v>
      </c>
      <c r="K1674" s="51" t="s">
        <v>3</v>
      </c>
      <c r="L1674" s="49" t="s">
        <v>179</v>
      </c>
      <c r="M1674" s="51" t="s">
        <v>3</v>
      </c>
      <c r="N1674" s="49" t="s">
        <v>179</v>
      </c>
      <c r="O1674" s="51" t="s">
        <v>3</v>
      </c>
      <c r="P1674" s="49" t="s">
        <v>179</v>
      </c>
      <c r="Q1674" s="51" t="s">
        <v>3</v>
      </c>
      <c r="R1674" s="49" t="s">
        <v>179</v>
      </c>
      <c r="S1674" s="51" t="s">
        <v>3</v>
      </c>
      <c r="T1674" s="128"/>
      <c r="U1674" s="101"/>
      <c r="V1674" s="101"/>
      <c r="W1674" s="101"/>
    </row>
    <row r="1675" spans="1:24" ht="18.75">
      <c r="A1675" s="27">
        <v>1</v>
      </c>
      <c r="B1675" s="77"/>
      <c r="C1675" s="27"/>
      <c r="D1675" s="27"/>
      <c r="E1675" s="16">
        <f>IF((C1675&lt;=7),VLOOKUP(D1675,'7 лет'!$A$5:$B$78,2),IF((C1675=8),VLOOKUP(D1675,'8 лет'!$A$5:$B$78,2),IF((C1675=9),VLOOKUP(D1675,'9 лет'!$A$5:$B$78,2),IF((C1675=10),VLOOKUP(D1675,'10 лет'!$A$5:$B$78,2),IF((C1675=11),VLOOKUP(D1675,'11 лет'!$A$5:$B$78,2),IF((C1675=12),VLOOKUP(D1675,'12 лет'!$A$5:$B$78,2),IF((C1675=13),VLOOKUP(D1675,'13 лет'!$A$5:$B$78,2),IF((C1675=14),VLOOKUP(D1675,'14 лет'!$A$5:$B$78,2),IF((C1675=15),VLOOKUP(D1675,'15 лет'!$A$5:$B$78,2),IF((C1675=16),VLOOKUP(D1675,'16 лет'!$A$5:$B$78,2),IF((C1675=17),VLOOKUP(D1675,'17 лет'!$A$5:$B$78,2))))))))))))</f>
        <v>0</v>
      </c>
      <c r="F1675" s="27"/>
      <c r="G1675" s="16">
        <f>IF((C1675&lt;=7),VLOOKUP(F1675,'7 лет'!$C$5:$D$79,2),IF((C1675=8),VLOOKUP(F1675,'8 лет'!$C$5:$D$79,2),IF((C1675=9),VLOOKUP(F1675,'9 лет'!$C$5:$D$79,2),IF((C1675=10),VLOOKUP(F1675,'10 лет'!$C$5:$D$79,2),IF((C1675=11),VLOOKUP(F1675,'11 лет'!$C$5:$D$79,2),IF((C1675=12),VLOOKUP(F1675,'12 лет'!$C$5:$D$79,2),IF((C1675=13),VLOOKUP(F1675,'13 лет'!$C$5:$D$79,2),IF((C1675=14),VLOOKUP(F1675,'14 лет'!$C$5:$D$79,2),IF((C1675=15),VLOOKUP(F1675,'15 лет'!$C$5:$D$79,2),IF((C1675=16),VLOOKUP(F1675,'16 лет'!$C$5:$D$79,2),IF((C1675=17),VLOOKUP(F1675,'17 лет'!$C$5:$D$79,2))))))))))))</f>
        <v>0</v>
      </c>
      <c r="H1675" s="27"/>
      <c r="I1675" s="16">
        <f>IF((C1675&lt;=7),VLOOKUP(H1675,'7 лет'!$E$5:$F$79,2),IF((C1675=8),VLOOKUP(H1675,'8 лет'!$E$5:$F$79,2),IF((C1675=9),VLOOKUP(H1675,'9 лет'!$E$5:$F$79,2),IF((C1675=10),VLOOKUP(H1675,'10 лет'!$E$5:$F$79,2),IF((C1675=11),VLOOKUP(H1675,'11 лет'!$E$5:$F$79,2),IF((C1675=12),VLOOKUP(H1675,'12 лет'!$E$5:$F$79,2),IF((C1675=13),VLOOKUP(H1675,'13 лет'!$E$5:$F$79,2),IF((C1675=14),VLOOKUP(H1675,'14 лет'!$E$5:$F$79,2),IF((C1675=15),VLOOKUP(H1675,'15 лет'!$E$5:$F$79,2),IF((C1675=16),VLOOKUP(H1675,'16 лет'!$E$5:$F$79,2),IF((C1675=17),VLOOKUP(H1675,'17 лет'!$E$5:$F$79,2))))))))))))</f>
        <v>0</v>
      </c>
      <c r="J1675" s="27"/>
      <c r="K1675" s="16">
        <f>IF((C1675&lt;=7),VLOOKUP(J1675,'7 лет'!$G$5:$H$79,2),IF((C1675=8),VLOOKUP(J1675,'8 лет'!$G$5:$H$79,2),IF((C1675=9),VLOOKUP(J1675,'9 лет'!$G$5:$H$79,2),IF((C1675=10),VLOOKUP(J1675,'10 лет'!$G$5:$H$79,2),IF((C1675=11),VLOOKUP(J1675,'11 лет'!$G$5:$H$79,2),IF((C1675=12),VLOOKUP(J1675,'12 лет'!$G$5:$H$79,2),IF((C1675=13),VLOOKUP(J1675,'13 лет'!$G$5:$H$79,2),IF((C1675=14),VLOOKUP(J1675,'14 лет'!$G$5:$H$79,2),IF(C1675&gt;=15,"0")))))))))</f>
        <v>0</v>
      </c>
      <c r="L1675" s="27"/>
      <c r="M1675" s="16" t="str">
        <f>IF((C1675=12),VLOOKUP(L1675,'12 лет'!$I$5:$J$81,2),IF((C1675=13),VLOOKUP(L1675,'13 лет'!$I$5:$J$81,2),IF((C1675=14),VLOOKUP(L1675,'14 лет'!$I$5:$J$80,2),IF((C1675=15),VLOOKUP(L1675,'15 лет'!$G$5:$H$82,2),IF((C1675=16),VLOOKUP(L1675,'16 лет'!$G$5:$H$81,2),IF((C1675=17),VLOOKUP(L1675,'17 лет'!$G$5:$H$81,2),IF(C1675&lt;12,"0")))))))</f>
        <v>0</v>
      </c>
      <c r="N1675" s="27"/>
      <c r="O1675" s="16" t="str">
        <f>IF((C1675=15),VLOOKUP(N1675,'15 лет'!$I$5:$J$100,2),IF((C1675=16),VLOOKUP(N1675,'16 лет'!$I$5:$J$94,2),IF((C1675=17),VLOOKUP(N1675,'17 лет'!$I$5:$J$97,2),IF(C1675&lt;15,"0"))))</f>
        <v>0</v>
      </c>
      <c r="P1675" s="11"/>
      <c r="Q1675" s="16">
        <f>IF((C1675&lt;=7),VLOOKUP(P1675,'7 лет'!$I$5:$J$79,2),IF((C1675=8),VLOOKUP(P1675,'8 лет'!$I$5:$J$79,2),IF((C1675=9),VLOOKUP(P1675,'9 лет'!$I$5:$J$79,2),IF((C1675=10),VLOOKUP(P1675,'10 лет'!$I$5:$J$79,2),IF((C1675=11),VLOOKUP(P1675,'11 лет'!$I$5:$J$79,2),IF((C1675=12),VLOOKUP(P1675,'12 лет'!$K$5:$L$79,2),IF((C1675=13),VLOOKUP(P1675,'13 лет'!$K$5:$L$79,2),IF((C1675=14),VLOOKUP(P1675,'14 лет'!$K$5:$L$79,2),IF((C1675=15),VLOOKUP(P1675,'15 лет'!$K$5:$L$79,2),IF((C1675=16),VLOOKUP(P1675,'16 лет'!$K$5:$L$79,2),IF((C1675=17),VLOOKUP(P1675,'17 лет'!$K$5:$L$79,2),)))))))))))</f>
        <v>50</v>
      </c>
      <c r="R1675" s="27"/>
      <c r="S1675" s="16">
        <f>IF((C1675&lt;=7),VLOOKUP(R1675,'7 лет'!$K$5:$L$79,2),IF((C1675=8),VLOOKUP(R1675,'8 лет'!$K$5:$L$79,2),IF((C1675=9),VLOOKUP(R1675,'9 лет'!$K$5:$L$79,2),IF((C1675=10),VLOOKUP(R1675,'10 лет'!$K$5:$L$79,2),IF((C1675=11),VLOOKUP(R1675,'11 лет'!$K$5:$L$79,2),IF((C1675=12),VLOOKUP(R1675,'12 лет'!$M$5:$N$79,2),IF((C1675=13),VLOOKUP(R1675,'13 лет'!$M$5:$N$79,2),IF((C1675=14),VLOOKUP(R1675,'14 лет'!$M$5:$N$79,2),IF((C1675=15),VLOOKUP(R1675,'15 лет'!$M$5:$N$79,2),IF((C1675=16),VLOOKUP(R1675,'16 лет'!$M$5:$N$79,2),IF((C1675=17),VLOOKUP(R1675,'17 лет'!$M$5:$N$79,2))))))))))))</f>
        <v>0</v>
      </c>
      <c r="T1675" s="32">
        <f>SUM(E1675+G1675+I1675+K1675+M1675+O1675+Q1675+S1675)</f>
        <v>50</v>
      </c>
      <c r="U1675" s="4">
        <f>'Личное первенство юноши'!U151</f>
        <v>28</v>
      </c>
      <c r="V1675" s="108">
        <f ca="1">'Командный зачет'!G56</f>
        <v>10</v>
      </c>
      <c r="W1675" s="98">
        <f ca="1">SUM(V1675*2)</f>
        <v>20</v>
      </c>
      <c r="X1675" t="str">
        <f>P1670</f>
        <v>Субъект РФ 47</v>
      </c>
    </row>
    <row r="1676" spans="1:24" ht="18.75">
      <c r="A1676" s="27">
        <v>2</v>
      </c>
      <c r="B1676" s="77"/>
      <c r="C1676" s="27"/>
      <c r="D1676" s="27"/>
      <c r="E1676" s="16">
        <f>IF((C1676&lt;=7),VLOOKUP(D1676,'7 лет'!$A$5:$B$78,2),IF((C1676=8),VLOOKUP(D1676,'8 лет'!$A$5:$B$78,2),IF((C1676=9),VLOOKUP(D1676,'9 лет'!$A$5:$B$78,2),IF((C1676=10),VLOOKUP(D1676,'10 лет'!$A$5:$B$78,2),IF((C1676=11),VLOOKUP(D1676,'11 лет'!$A$5:$B$78,2),IF((C1676=12),VLOOKUP(D1676,'12 лет'!$A$5:$B$78,2),IF((C1676=13),VLOOKUP(D1676,'13 лет'!$A$5:$B$78,2),IF((C1676=14),VLOOKUP(D1676,'14 лет'!$A$5:$B$78,2),IF((C1676=15),VLOOKUP(D1676,'15 лет'!$A$5:$B$78,2),IF((C1676=16),VLOOKUP(D1676,'16 лет'!$A$5:$B$78,2),IF((C1676=17),VLOOKUP(D1676,'17 лет'!$A$5:$B$78,2))))))))))))</f>
        <v>0</v>
      </c>
      <c r="F1676" s="27"/>
      <c r="G1676" s="16">
        <f>IF((C1676&lt;=7),VLOOKUP(F1676,'7 лет'!$C$5:$D$79,2),IF((C1676=8),VLOOKUP(F1676,'8 лет'!$C$5:$D$79,2),IF((C1676=9),VLOOKUP(F1676,'9 лет'!$C$5:$D$79,2),IF((C1676=10),VLOOKUP(F1676,'10 лет'!$C$5:$D$79,2),IF((C1676=11),VLOOKUP(F1676,'11 лет'!$C$5:$D$79,2),IF((C1676=12),VLOOKUP(F1676,'12 лет'!$C$5:$D$79,2),IF((C1676=13),VLOOKUP(F1676,'13 лет'!$C$5:$D$79,2),IF((C1676=14),VLOOKUP(F1676,'14 лет'!$C$5:$D$79,2),IF((C1676=15),VLOOKUP(F1676,'15 лет'!$C$5:$D$79,2),IF((C1676=16),VLOOKUP(F1676,'16 лет'!$C$5:$D$79,2),IF((C1676=17),VLOOKUP(F1676,'17 лет'!$C$5:$D$79,2))))))))))))</f>
        <v>0</v>
      </c>
      <c r="H1676" s="27"/>
      <c r="I1676" s="16">
        <f>IF((C1676&lt;=7),VLOOKUP(H1676,'7 лет'!$E$5:$F$79,2),IF((C1676=8),VLOOKUP(H1676,'8 лет'!$E$5:$F$79,2),IF((C1676=9),VLOOKUP(H1676,'9 лет'!$E$5:$F$79,2),IF((C1676=10),VLOOKUP(H1676,'10 лет'!$E$5:$F$79,2),IF((C1676=11),VLOOKUP(H1676,'11 лет'!$E$5:$F$79,2),IF((C1676=12),VLOOKUP(H1676,'12 лет'!$E$5:$F$79,2),IF((C1676=13),VLOOKUP(H1676,'13 лет'!$E$5:$F$79,2),IF((C1676=14),VLOOKUP(H1676,'14 лет'!$E$5:$F$79,2),IF((C1676=15),VLOOKUP(H1676,'15 лет'!$E$5:$F$79,2),IF((C1676=16),VLOOKUP(H1676,'16 лет'!$E$5:$F$79,2),IF((C1676=17),VLOOKUP(H1676,'17 лет'!$E$5:$F$79,2))))))))))))</f>
        <v>0</v>
      </c>
      <c r="J1676" s="27"/>
      <c r="K1676" s="16">
        <f>IF((C1676&lt;=7),VLOOKUP(J1676,'7 лет'!$G$5:$H$79,2),IF((C1676=8),VLOOKUP(J1676,'8 лет'!$G$5:$H$79,2),IF((C1676=9),VLOOKUP(J1676,'9 лет'!$G$5:$H$79,2),IF((C1676=10),VLOOKUP(J1676,'10 лет'!$G$5:$H$79,2),IF((C1676=11),VLOOKUP(J1676,'11 лет'!$G$5:$H$79,2),IF((C1676=12),VLOOKUP(J1676,'12 лет'!$G$5:$H$79,2),IF((C1676=13),VLOOKUP(J1676,'13 лет'!$G$5:$H$79,2),IF((C1676=14),VLOOKUP(J1676,'14 лет'!$G$5:$H$79,2),IF(C1676&gt;=15,"0")))))))))</f>
        <v>0</v>
      </c>
      <c r="L1676" s="27"/>
      <c r="M1676" s="16" t="str">
        <f>IF((C1676=12),VLOOKUP(L1676,'12 лет'!$I$5:$J$81,2),IF((C1676=13),VLOOKUP(L1676,'13 лет'!$I$5:$J$81,2),IF((C1676=14),VLOOKUP(L1676,'14 лет'!$I$5:$J$80,2),IF((C1676=15),VLOOKUP(L1676,'15 лет'!$G$5:$H$82,2),IF((C1676=16),VLOOKUP(L1676,'16 лет'!$G$5:$H$81,2),IF((C1676=17),VLOOKUP(L1676,'17 лет'!$G$5:$H$81,2),IF(C1676&lt;12,"0")))))))</f>
        <v>0</v>
      </c>
      <c r="N1676" s="27"/>
      <c r="O1676" s="16" t="str">
        <f>IF((C1676=15),VLOOKUP(N1676,'15 лет'!$I$5:$J$100,2),IF((C1676=16),VLOOKUP(N1676,'16 лет'!$I$5:$J$94,2),IF((C1676=17),VLOOKUP(N1676,'17 лет'!$I$5:$J$97,2),IF(C1676&lt;15,"0"))))</f>
        <v>0</v>
      </c>
      <c r="P1676" s="11"/>
      <c r="Q1676" s="16">
        <f>IF((C1676&lt;=7),VLOOKUP(P1676,'7 лет'!$I$5:$J$79,2),IF((C1676=8),VLOOKUP(P1676,'8 лет'!$I$5:$J$79,2),IF((C1676=9),VLOOKUP(P1676,'9 лет'!$I$5:$J$79,2),IF((C1676=10),VLOOKUP(P1676,'10 лет'!$I$5:$J$79,2),IF((C1676=11),VLOOKUP(P1676,'11 лет'!$I$5:$J$79,2),IF((C1676=12),VLOOKUP(P1676,'12 лет'!$K$5:$L$79,2),IF((C1676=13),VLOOKUP(P1676,'13 лет'!$K$5:$L$79,2),IF((C1676=14),VLOOKUP(P1676,'14 лет'!$K$5:$L$79,2),IF((C1676=15),VLOOKUP(P1676,'15 лет'!$K$5:$L$79,2),IF((C1676=16),VLOOKUP(P1676,'16 лет'!$K$5:$L$79,2),IF((C1676=17),VLOOKUP(P1676,'17 лет'!$K$5:$L$79,2),)))))))))))</f>
        <v>50</v>
      </c>
      <c r="R1676" s="27"/>
      <c r="S1676" s="16">
        <f>IF((C1676&lt;=7),VLOOKUP(R1676,'7 лет'!$K$5:$L$79,2),IF((C1676=8),VLOOKUP(R1676,'8 лет'!$K$5:$L$79,2),IF((C1676=9),VLOOKUP(R1676,'9 лет'!$K$5:$L$79,2),IF((C1676=10),VLOOKUP(R1676,'10 лет'!$K$5:$L$79,2),IF((C1676=11),VLOOKUP(R1676,'11 лет'!$K$5:$L$79,2),IF((C1676=12),VLOOKUP(R1676,'12 лет'!$M$5:$N$79,2),IF((C1676=13),VLOOKUP(R1676,'13 лет'!$M$5:$N$79,2),IF((C1676=14),VLOOKUP(R1676,'14 лет'!$M$5:$N$79,2),IF((C1676=15),VLOOKUP(R1676,'15 лет'!$M$5:$N$79,2),IF((C1676=16),VLOOKUP(R1676,'16 лет'!$M$5:$N$79,2),IF((C1676=17),VLOOKUP(R1676,'17 лет'!$M$5:$N$79,2))))))))))))</f>
        <v>0</v>
      </c>
      <c r="T1676" s="32">
        <f>SUM(E1676+G1676+I1676+K1676+M1676+O1676+Q1676+S1676)</f>
        <v>50</v>
      </c>
      <c r="U1676" s="4">
        <f>'Личное первенство юноши'!U152</f>
        <v>28</v>
      </c>
      <c r="V1676" s="109"/>
      <c r="W1676" s="99"/>
      <c r="X1676" t="str">
        <f>P1670</f>
        <v>Субъект РФ 47</v>
      </c>
    </row>
    <row r="1677" spans="1:24" ht="18.75">
      <c r="A1677" s="27">
        <v>3</v>
      </c>
      <c r="B1677" s="77"/>
      <c r="C1677" s="27"/>
      <c r="D1677" s="27"/>
      <c r="E1677" s="16">
        <f>IF((C1677&lt;=7),VLOOKUP(D1677,'7 лет'!$A$5:$B$78,2),IF((C1677=8),VLOOKUP(D1677,'8 лет'!$A$5:$B$78,2),IF((C1677=9),VLOOKUP(D1677,'9 лет'!$A$5:$B$78,2),IF((C1677=10),VLOOKUP(D1677,'10 лет'!$A$5:$B$78,2),IF((C1677=11),VLOOKUP(D1677,'11 лет'!$A$5:$B$78,2),IF((C1677=12),VLOOKUP(D1677,'12 лет'!$A$5:$B$78,2),IF((C1677=13),VLOOKUP(D1677,'13 лет'!$A$5:$B$78,2),IF((C1677=14),VLOOKUP(D1677,'14 лет'!$A$5:$B$78,2),IF((C1677=15),VLOOKUP(D1677,'15 лет'!$A$5:$B$78,2),IF((C1677=16),VLOOKUP(D1677,'16 лет'!$A$5:$B$78,2),IF((C1677=17),VLOOKUP(D1677,'17 лет'!$A$5:$B$78,2))))))))))))</f>
        <v>0</v>
      </c>
      <c r="F1677" s="27"/>
      <c r="G1677" s="16">
        <f>IF((C1677&lt;=7),VLOOKUP(F1677,'7 лет'!$C$5:$D$79,2),IF((C1677=8),VLOOKUP(F1677,'8 лет'!$C$5:$D$79,2),IF((C1677=9),VLOOKUP(F1677,'9 лет'!$C$5:$D$79,2),IF((C1677=10),VLOOKUP(F1677,'10 лет'!$C$5:$D$79,2),IF((C1677=11),VLOOKUP(F1677,'11 лет'!$C$5:$D$79,2),IF((C1677=12),VLOOKUP(F1677,'12 лет'!$C$5:$D$79,2),IF((C1677=13),VLOOKUP(F1677,'13 лет'!$C$5:$D$79,2),IF((C1677=14),VLOOKUP(F1677,'14 лет'!$C$5:$D$79,2),IF((C1677=15),VLOOKUP(F1677,'15 лет'!$C$5:$D$79,2),IF((C1677=16),VLOOKUP(F1677,'16 лет'!$C$5:$D$79,2),IF((C1677=17),VLOOKUP(F1677,'17 лет'!$C$5:$D$79,2))))))))))))</f>
        <v>0</v>
      </c>
      <c r="H1677" s="27"/>
      <c r="I1677" s="16">
        <f>IF((C1677&lt;=7),VLOOKUP(H1677,'7 лет'!$E$5:$F$79,2),IF((C1677=8),VLOOKUP(H1677,'8 лет'!$E$5:$F$79,2),IF((C1677=9),VLOOKUP(H1677,'9 лет'!$E$5:$F$79,2),IF((C1677=10),VLOOKUP(H1677,'10 лет'!$E$5:$F$79,2),IF((C1677=11),VLOOKUP(H1677,'11 лет'!$E$5:$F$79,2),IF((C1677=12),VLOOKUP(H1677,'12 лет'!$E$5:$F$79,2),IF((C1677=13),VLOOKUP(H1677,'13 лет'!$E$5:$F$79,2),IF((C1677=14),VLOOKUP(H1677,'14 лет'!$E$5:$F$79,2),IF((C1677=15),VLOOKUP(H1677,'15 лет'!$E$5:$F$79,2),IF((C1677=16),VLOOKUP(H1677,'16 лет'!$E$5:$F$79,2),IF((C1677=17),VLOOKUP(H1677,'17 лет'!$E$5:$F$79,2))))))))))))</f>
        <v>0</v>
      </c>
      <c r="J1677" s="27"/>
      <c r="K1677" s="16">
        <f>IF((C1677&lt;=7),VLOOKUP(J1677,'7 лет'!$G$5:$H$79,2),IF((C1677=8),VLOOKUP(J1677,'8 лет'!$G$5:$H$79,2),IF((C1677=9),VLOOKUP(J1677,'9 лет'!$G$5:$H$79,2),IF((C1677=10),VLOOKUP(J1677,'10 лет'!$G$5:$H$79,2),IF((C1677=11),VLOOKUP(J1677,'11 лет'!$G$5:$H$79,2),IF((C1677=12),VLOOKUP(J1677,'12 лет'!$G$5:$H$79,2),IF((C1677=13),VLOOKUP(J1677,'13 лет'!$G$5:$H$79,2),IF((C1677=14),VLOOKUP(J1677,'14 лет'!$G$5:$H$79,2),IF(C1677&gt;=15,"0")))))))))</f>
        <v>0</v>
      </c>
      <c r="L1677" s="27"/>
      <c r="M1677" s="16" t="str">
        <f>IF((C1677=12),VLOOKUP(L1677,'12 лет'!$I$5:$J$81,2),IF((C1677=13),VLOOKUP(L1677,'13 лет'!$I$5:$J$81,2),IF((C1677=14),VLOOKUP(L1677,'14 лет'!$I$5:$J$80,2),IF((C1677=15),VLOOKUP(L1677,'15 лет'!$G$5:$H$82,2),IF((C1677=16),VLOOKUP(L1677,'16 лет'!$G$5:$H$81,2),IF((C1677=17),VLOOKUP(L1677,'17 лет'!$G$5:$H$81,2),IF(C1677&lt;12,"0")))))))</f>
        <v>0</v>
      </c>
      <c r="N1677" s="27"/>
      <c r="O1677" s="16" t="str">
        <f>IF((C1677=15),VLOOKUP(N1677,'15 лет'!$I$5:$J$100,2),IF((C1677=16),VLOOKUP(N1677,'16 лет'!$I$5:$J$94,2),IF((C1677=17),VLOOKUP(N1677,'17 лет'!$I$5:$J$97,2),IF(C1677&lt;15,"0"))))</f>
        <v>0</v>
      </c>
      <c r="P1677" s="11"/>
      <c r="Q1677" s="16">
        <f>IF((C1677&lt;=7),VLOOKUP(P1677,'7 лет'!$I$5:$J$79,2),IF((C1677=8),VLOOKUP(P1677,'8 лет'!$I$5:$J$79,2),IF((C1677=9),VLOOKUP(P1677,'9 лет'!$I$5:$J$79,2),IF((C1677=10),VLOOKUP(P1677,'10 лет'!$I$5:$J$79,2),IF((C1677=11),VLOOKUP(P1677,'11 лет'!$I$5:$J$79,2),IF((C1677=12),VLOOKUP(P1677,'12 лет'!$K$5:$L$79,2),IF((C1677=13),VLOOKUP(P1677,'13 лет'!$K$5:$L$79,2),IF((C1677=14),VLOOKUP(P1677,'14 лет'!$K$5:$L$79,2),IF((C1677=15),VLOOKUP(P1677,'15 лет'!$K$5:$L$79,2),IF((C1677=16),VLOOKUP(P1677,'16 лет'!$K$5:$L$79,2),IF((C1677=17),VLOOKUP(P1677,'17 лет'!$K$5:$L$79,2),)))))))))))</f>
        <v>50</v>
      </c>
      <c r="R1677" s="27"/>
      <c r="S1677" s="16">
        <f>IF((C1677&lt;=7),VLOOKUP(R1677,'7 лет'!$K$5:$L$79,2),IF((C1677=8),VLOOKUP(R1677,'8 лет'!$K$5:$L$79,2),IF((C1677=9),VLOOKUP(R1677,'9 лет'!$K$5:$L$79,2),IF((C1677=10),VLOOKUP(R1677,'10 лет'!$K$5:$L$79,2),IF((C1677=11),VLOOKUP(R1677,'11 лет'!$K$5:$L$79,2),IF((C1677=12),VLOOKUP(R1677,'12 лет'!$M$5:$N$79,2),IF((C1677=13),VLOOKUP(R1677,'13 лет'!$M$5:$N$79,2),IF((C1677=14),VLOOKUP(R1677,'14 лет'!$M$5:$N$79,2),IF((C1677=15),VLOOKUP(R1677,'15 лет'!$M$5:$N$79,2),IF((C1677=16),VLOOKUP(R1677,'16 лет'!$M$5:$N$79,2),IF((C1677=17),VLOOKUP(R1677,'17 лет'!$M$5:$N$79,2))))))))))))</f>
        <v>0</v>
      </c>
      <c r="T1677" s="32">
        <f>SUM(E1677+G1677+I1677+K1677+M1677+O1677+Q1677+S1677)</f>
        <v>50</v>
      </c>
      <c r="U1677" s="4">
        <f>'Личное первенство юноши'!U153</f>
        <v>28</v>
      </c>
      <c r="V1677" s="109"/>
      <c r="W1677" s="99"/>
      <c r="X1677" t="str">
        <f>P1670</f>
        <v>Субъект РФ 47</v>
      </c>
    </row>
    <row r="1678" spans="1:24" ht="18.75">
      <c r="A1678" s="111"/>
      <c r="B1678" s="112"/>
      <c r="C1678" s="112"/>
      <c r="D1678" s="112"/>
      <c r="E1678" s="112"/>
      <c r="F1678" s="112"/>
      <c r="G1678" s="112"/>
      <c r="H1678" s="112"/>
      <c r="I1678" s="112"/>
      <c r="J1678" s="112"/>
      <c r="K1678" s="112"/>
      <c r="L1678" s="112"/>
      <c r="M1678" s="112"/>
      <c r="N1678" s="112"/>
      <c r="O1678" s="112"/>
      <c r="P1678" s="115" t="s">
        <v>285</v>
      </c>
      <c r="Q1678" s="115"/>
      <c r="R1678" s="115"/>
      <c r="S1678" s="116"/>
      <c r="T1678" s="113">
        <f ca="1">SUMPRODUCT(LARGE($T$1675:$T$1677,ROW(INDIRECT("T1:T"&amp;Z17))))</f>
        <v>100</v>
      </c>
      <c r="U1678" s="114"/>
      <c r="V1678" s="109"/>
      <c r="W1678" s="99"/>
    </row>
    <row r="1679" spans="1:24" ht="24.75" customHeight="1">
      <c r="A1679" s="123" t="s">
        <v>180</v>
      </c>
      <c r="B1679" s="124"/>
      <c r="C1679" s="124"/>
      <c r="D1679" s="124"/>
      <c r="E1679" s="124"/>
      <c r="F1679" s="124"/>
      <c r="G1679" s="124"/>
      <c r="H1679" s="124"/>
      <c r="I1679" s="124"/>
      <c r="J1679" s="124"/>
      <c r="K1679" s="124"/>
      <c r="L1679" s="124"/>
      <c r="M1679" s="124"/>
      <c r="N1679" s="124"/>
      <c r="O1679" s="124"/>
      <c r="P1679" s="124"/>
      <c r="Q1679" s="124"/>
      <c r="R1679" s="124"/>
      <c r="S1679" s="124"/>
      <c r="T1679" s="124"/>
      <c r="U1679" s="125"/>
      <c r="V1679" s="109"/>
      <c r="W1679" s="99"/>
    </row>
    <row r="1680" spans="1:24" ht="18.75">
      <c r="A1680" s="27">
        <v>1</v>
      </c>
      <c r="B1680" s="78"/>
      <c r="C1680" s="27"/>
      <c r="D1680" s="27"/>
      <c r="E1680" s="16">
        <f>IF((C1680&lt;=7),VLOOKUP(D1680,'7 лет'!$M$5:$N$78,2),IF((C1680=8),VLOOKUP(D1680,'8 лет'!$M$5:$N$78,2),IF((C1680=9),VLOOKUP(D1680,'9 лет'!$M$5:$N$78,2),IF((C1680=10),VLOOKUP(D1680,'10 лет'!$M$5:$N$78,2),IF((C1680=11),VLOOKUP(D1680,'11 лет'!$M$5:$N$78,2),IF((C1680=12),VLOOKUP(D1680,'12 лет'!$O$5:$P$78,2),IF((C1680=13),VLOOKUP(D1680,'13 лет'!$O$5:$P$78,2),IF((C1680=14),VLOOKUP(D1680,'14 лет'!$O$5:$P$78,2),IF((C1680=15),VLOOKUP(D1680,'15 лет'!$O$5:$P$78,2),IF((C1680=16),VLOOKUP(D1680,'16 лет'!$O$5:$P$78,2),IF((C1680=17),VLOOKUP(D1680,'17 лет'!$O$5:$P$78,2))))))))))))</f>
        <v>0</v>
      </c>
      <c r="F1680" s="27"/>
      <c r="G1680" s="16">
        <f>IF((C1680&lt;=7),VLOOKUP(F1680,'7 лет'!$O$5:$P$79,2),IF((C1680=8),VLOOKUP(F1680,'8 лет'!$O$5:$P$79,2),IF((C1680=9),VLOOKUP(F1680,'9 лет'!$O$5:$P$79,2),IF((C1680=10),VLOOKUP(F1680,'10 лет'!$O$5:$P$79,2),IF((C1680=11),VLOOKUP(F1680,'11 лет'!$O$5:$P$79,2),IF((C1680=12),VLOOKUP(F1680,'12 лет'!$Q$5:$R$79,2),IF((C1680=13),VLOOKUP(F1680,'13 лет'!$Q$5:$R$79,2),IF((C1680=14),VLOOKUP(F1680,'14 лет'!$Q$5:$R$79,2),IF((C1680=15),VLOOKUP(F1680,'15 лет'!$Q$5:$R$79,2),IF((C1680=16),VLOOKUP(F1680,'16 лет'!$Q$5:$R$79,2),IF((C1680=17),VLOOKUP(F1680,'17 лет'!$Q$5:$R$79,2))))))))))))</f>
        <v>0</v>
      </c>
      <c r="H1680" s="27"/>
      <c r="I1680" s="16">
        <f>IF((C1680&lt;=7),VLOOKUP(H1680,'7 лет'!$Q$5:$R$79,2),IF((C1680=8),VLOOKUP(H1680,'8 лет'!$Q$5:$R$79,2),IF((C1680=9),VLOOKUP(H1680,'9 лет'!$Q$5:$R$79,2),IF((C1680=10),VLOOKUP(H1680,'10 лет'!$Q$5:$R$79,2),IF((C1680=11),VLOOKUP(H1680,'11 лет'!$Q$5:$R$79,2),IF((C1680=12),VLOOKUP(H1680,'12 лет'!$S$5:$T$79,2),IF((C1680=13),VLOOKUP(H1680,'13 лет'!$S$5:$T$79,2),IF((C1680=14),VLOOKUP(H1680,'14 лет'!$S$5:$T$79,2),IF((C1680=15),VLOOKUP(H1680,'15 лет'!$S$5:$T$79,2),IF((C1680=16),VLOOKUP(H1680,'16 лет'!$S$5:$T$79,2),IF((C1680=17),VLOOKUP(H1680,'17 лет'!$S$5:$T$79,2))))))))))))</f>
        <v>0</v>
      </c>
      <c r="J1680" s="27"/>
      <c r="K1680" s="16">
        <f>IF((C1680&lt;=7),VLOOKUP(J1680,'7 лет'!$S$5:$T$79,2),IF((C1680=8),VLOOKUP(J1680,'8 лет'!$S$5:$T$79,2),IF((C1680=9),VLOOKUP(J1680,'9 лет'!$S$5:$T$79,2),IF((C1680=10),VLOOKUP(J1680,'10 лет'!$S$5:$T$79,2),IF((C1680=11),VLOOKUP(J1680,'11 лет'!$S$5:$T$79,2),IF((C1680=12),VLOOKUP(J1680,'12 лет'!$U$5:$V$79,2),IF((C1680=13),VLOOKUP(J1680,'13 лет'!$U$5:$V$79,2),IF((C1680=14),VLOOKUP(J1680,'14 лет'!$U$5:$V$79,2),IF(C1680&gt;=15,"0")))))))))</f>
        <v>0</v>
      </c>
      <c r="L1680" s="27"/>
      <c r="M1680" s="16" t="str">
        <f>IF((C1680=12),VLOOKUP(L1680,'12 лет'!$W$5:$X$85,2),IF((C1680=13),VLOOKUP(L1680,'13 лет'!$W$5:$X$84,2),IF((C1680=14),VLOOKUP(L1680,'14 лет'!$W$5:$X$82,2),IF((C1680=15),VLOOKUP(L1680,'15 лет'!$U$5:$V$82,2),IF((C1680=16),VLOOKUP(L1680,'16 лет'!$U$5:$V$78,2),IF((C1680=17),VLOOKUP(L1680,'17 лет'!$U$5:$V$78,2),IF(C1680&lt;12,"0")))))))</f>
        <v>0</v>
      </c>
      <c r="N1680" s="27"/>
      <c r="O1680" s="16" t="str">
        <f>IF((C1680=15),VLOOKUP(N1680,'15 лет'!$W$5:$X$115,2),IF((C1680=16),VLOOKUP(N1680,'16 лет'!$W$5:$X$113,2),IF((C1680=17),VLOOKUP(N1680,'17 лет'!$W$5:$X$113,2),IF(C1680&lt;15,"0"))))</f>
        <v>0</v>
      </c>
      <c r="P1680" s="11"/>
      <c r="Q1680" s="16">
        <f>IF((C1680&lt;=7),VLOOKUP(P1680,'7 лет'!$U$5:$V$79,2),IF((C1680=8),VLOOKUP(P1680,'8 лет'!$U$5:$V$79,2),IF((C1680=9),VLOOKUP(P1680,'9 лет'!$U$5:$V$79,2),IF((C1680=10),VLOOKUP(P1680,'10 лет'!$U$5:$V$79,2),IF((C1680=11),VLOOKUP(P1680,'11 лет'!$U$5:$V$79,2),IF((C1680=12),VLOOKUP(P1680,'12 лет'!$Y$5:$Z$79,2),IF((C1680=13),VLOOKUP(P1680,'13 лет'!$Y$5:$Z$79,2),IF((C1680=14),VLOOKUP(P1680,'14 лет'!$Y$5:$Z$79,2),IF((C1680=15),VLOOKUP(P1680,'15 лет'!$Y$5:$Z$79,2),IF((C1680=16),VLOOKUP(P1680,'16 лет'!$Y$5:$Z$79,2),IF((C1680=17),VLOOKUP(P1680,'17 лет'!$Y$5:$Z$79,2))))))))))))</f>
        <v>35</v>
      </c>
      <c r="R1680" s="27"/>
      <c r="S1680" s="16">
        <f>IF((C1680&lt;=7),VLOOKUP(R1680,'7 лет'!$W$5:$X$79,2),IF((C1680=8),VLOOKUP(R1680,'8 лет'!$W$5:$X$79,2),IF((C1680=9),VLOOKUP(R1680,'9 лет'!$W$5:$X$79,2),IF((C1680=10),VLOOKUP(R1680,'10 лет'!$W$5:$X$79,2),IF((C1680=11),VLOOKUP(R1680,'11 лет'!$W$5:$X$79,2),IF((C1680=12),VLOOKUP(R1680,'12 лет'!$AA$5:$AB$79,2),IF((C1680=13),VLOOKUP(R1680,'13 лет'!$AA$5:$AB$79,2),IF((C1680=14),VLOOKUP(R1680,'14 лет'!$AA$5:$AB$79,2),IF((C1680=15),VLOOKUP(R1680,'15 лет'!$AA$5:$AB$79,2),IF((C1680=16),VLOOKUP(R1680,'16 лет'!$AA$5:$AB$79,2),IF((C1680=17),VLOOKUP(R1680,'17 лет'!$AA$5:$AB$79,2))))))))))))</f>
        <v>0</v>
      </c>
      <c r="T1680" s="33">
        <f>SUM(E1680+G1680+I1680+K1680+M1680+O1680+Q1680+S1680)</f>
        <v>35</v>
      </c>
      <c r="U1680" s="4">
        <f>'Личное первенство девушки'!U151</f>
        <v>28</v>
      </c>
      <c r="V1680" s="109"/>
      <c r="W1680" s="99"/>
      <c r="X1680" t="str">
        <f>P1670</f>
        <v>Субъект РФ 47</v>
      </c>
    </row>
    <row r="1681" spans="1:24" ht="18.75">
      <c r="A1681" s="27">
        <v>2</v>
      </c>
      <c r="B1681" s="78"/>
      <c r="C1681" s="27"/>
      <c r="D1681" s="27"/>
      <c r="E1681" s="16">
        <f>IF((C1681&lt;=7),VLOOKUP(D1681,'7 лет'!$M$5:$N$78,2),IF((C1681=8),VLOOKUP(D1681,'8 лет'!$M$5:$N$78,2),IF((C1681=9),VLOOKUP(D1681,'9 лет'!$M$5:$N$78,2),IF((C1681=10),VLOOKUP(D1681,'10 лет'!$M$5:$N$78,2),IF((C1681=11),VLOOKUP(D1681,'11 лет'!$M$5:$N$78,2),IF((C1681=12),VLOOKUP(D1681,'12 лет'!$O$5:$P$78,2),IF((C1681=13),VLOOKUP(D1681,'13 лет'!$O$5:$P$78,2),IF((C1681=14),VLOOKUP(D1681,'14 лет'!$O$5:$P$78,2),IF((C1681=15),VLOOKUP(D1681,'15 лет'!$O$5:$P$78,2),IF((C1681=16),VLOOKUP(D1681,'16 лет'!$O$5:$P$78,2),IF((C1681=17),VLOOKUP(D1681,'17 лет'!$O$5:$P$78,2))))))))))))</f>
        <v>0</v>
      </c>
      <c r="F1681" s="27"/>
      <c r="G1681" s="16">
        <f>IF((C1681&lt;=7),VLOOKUP(F1681,'7 лет'!$O$5:$P$79,2),IF((C1681=8),VLOOKUP(F1681,'8 лет'!$O$5:$P$79,2),IF((C1681=9),VLOOKUP(F1681,'9 лет'!$O$5:$P$79,2),IF((C1681=10),VLOOKUP(F1681,'10 лет'!$O$5:$P$79,2),IF((C1681=11),VLOOKUP(F1681,'11 лет'!$O$5:$P$79,2),IF((C1681=12),VLOOKUP(F1681,'12 лет'!$Q$5:$R$79,2),IF((C1681=13),VLOOKUP(F1681,'13 лет'!$Q$5:$R$79,2),IF((C1681=14),VLOOKUP(F1681,'14 лет'!$Q$5:$R$79,2),IF((C1681=15),VLOOKUP(F1681,'15 лет'!$Q$5:$R$79,2),IF((C1681=16),VLOOKUP(F1681,'16 лет'!$Q$5:$R$79,2),IF((C1681=17),VLOOKUP(F1681,'17 лет'!$Q$5:$R$79,2))))))))))))</f>
        <v>0</v>
      </c>
      <c r="H1681" s="27"/>
      <c r="I1681" s="16">
        <f>IF((C1681&lt;=7),VLOOKUP(H1681,'7 лет'!$Q$5:$R$79,2),IF((C1681=8),VLOOKUP(H1681,'8 лет'!$Q$5:$R$79,2),IF((C1681=9),VLOOKUP(H1681,'9 лет'!$Q$5:$R$79,2),IF((C1681=10),VLOOKUP(H1681,'10 лет'!$Q$5:$R$79,2),IF((C1681=11),VLOOKUP(H1681,'11 лет'!$Q$5:$R$79,2),IF((C1681=12),VLOOKUP(H1681,'12 лет'!$S$5:$T$79,2),IF((C1681=13),VLOOKUP(H1681,'13 лет'!$S$5:$T$79,2),IF((C1681=14),VLOOKUP(H1681,'14 лет'!$S$5:$T$79,2),IF((C1681=15),VLOOKUP(H1681,'15 лет'!$S$5:$T$79,2),IF((C1681=16),VLOOKUP(H1681,'16 лет'!$S$5:$T$79,2),IF((C1681=17),VLOOKUP(H1681,'17 лет'!$S$5:$T$79,2))))))))))))</f>
        <v>0</v>
      </c>
      <c r="J1681" s="27"/>
      <c r="K1681" s="16">
        <f>IF((C1681&lt;=7),VLOOKUP(J1681,'7 лет'!$S$5:$T$79,2),IF((C1681=8),VLOOKUP(J1681,'8 лет'!$S$5:$T$79,2),IF((C1681=9),VLOOKUP(J1681,'9 лет'!$S$5:$T$79,2),IF((C1681=10),VLOOKUP(J1681,'10 лет'!$S$5:$T$79,2),IF((C1681=11),VLOOKUP(J1681,'11 лет'!$S$5:$T$79,2),IF((C1681=12),VLOOKUP(J1681,'12 лет'!$U$5:$V$79,2),IF((C1681=13),VLOOKUP(J1681,'13 лет'!$U$5:$V$79,2),IF((C1681=14),VLOOKUP(J1681,'14 лет'!$U$5:$V$79,2),IF(C1681&gt;=15,"0")))))))))</f>
        <v>0</v>
      </c>
      <c r="L1681" s="27"/>
      <c r="M1681" s="16" t="str">
        <f>IF((C1681=12),VLOOKUP(L1681,'12 лет'!$W$5:$X$85,2),IF((C1681=13),VLOOKUP(L1681,'13 лет'!$W$5:$X$84,2),IF((C1681=14),VLOOKUP(L1681,'14 лет'!$W$5:$X$82,2),IF((C1681=15),VLOOKUP(L1681,'15 лет'!$U$5:$V$82,2),IF((C1681=16),VLOOKUP(L1681,'16 лет'!$U$5:$V$78,2),IF((C1681=17),VLOOKUP(L1681,'17 лет'!$U$5:$V$78,2),IF(C1681&lt;12,"0")))))))</f>
        <v>0</v>
      </c>
      <c r="N1681" s="27"/>
      <c r="O1681" s="16" t="str">
        <f>IF((C1681=15),VLOOKUP(N1681,'15 лет'!$W$5:$X$115,2),IF((C1681=16),VLOOKUP(N1681,'16 лет'!$W$5:$X$113,2),IF((C1681=17),VLOOKUP(N1681,'17 лет'!$W$5:$X$113,2),IF(C1681&lt;15,"0"))))</f>
        <v>0</v>
      </c>
      <c r="P1681" s="11"/>
      <c r="Q1681" s="16">
        <f>IF((C1681&lt;=7),VLOOKUP(P1681,'7 лет'!$U$5:$V$79,2),IF((C1681=8),VLOOKUP(P1681,'8 лет'!$U$5:$V$79,2),IF((C1681=9),VLOOKUP(P1681,'9 лет'!$U$5:$V$79,2),IF((C1681=10),VLOOKUP(P1681,'10 лет'!$U$5:$V$79,2),IF((C1681=11),VLOOKUP(P1681,'11 лет'!$U$5:$V$79,2),IF((C1681=12),VLOOKUP(P1681,'12 лет'!$Y$5:$Z$79,2),IF((C1681=13),VLOOKUP(P1681,'13 лет'!$Y$5:$Z$79,2),IF((C1681=14),VLOOKUP(P1681,'14 лет'!$Y$5:$Z$79,2),IF((C1681=15),VLOOKUP(P1681,'15 лет'!$Y$5:$Z$79,2),IF((C1681=16),VLOOKUP(P1681,'16 лет'!$Y$5:$Z$79,2),IF((C1681=17),VLOOKUP(P1681,'17 лет'!$Y$5:$Z$79,2))))))))))))</f>
        <v>35</v>
      </c>
      <c r="R1681" s="27"/>
      <c r="S1681" s="16">
        <f>IF((C1681&lt;=7),VLOOKUP(R1681,'7 лет'!$W$5:$X$79,2),IF((C1681=8),VLOOKUP(R1681,'8 лет'!$W$5:$X$79,2),IF((C1681=9),VLOOKUP(R1681,'9 лет'!$W$5:$X$79,2),IF((C1681=10),VLOOKUP(R1681,'10 лет'!$W$5:$X$79,2),IF((C1681=11),VLOOKUP(R1681,'11 лет'!$W$5:$X$79,2),IF((C1681=12),VLOOKUP(R1681,'12 лет'!$AA$5:$AB$79,2),IF((C1681=13),VLOOKUP(R1681,'13 лет'!$AA$5:$AB$79,2),IF((C1681=14),VLOOKUP(R1681,'14 лет'!$AA$5:$AB$79,2),IF((C1681=15),VLOOKUP(R1681,'15 лет'!$AA$5:$AB$79,2),IF((C1681=16),VLOOKUP(R1681,'16 лет'!$AA$5:$AB$79,2),IF((C1681=17),VLOOKUP(R1681,'17 лет'!$AA$5:$AB$79,2))))))))))))</f>
        <v>0</v>
      </c>
      <c r="T1681" s="33">
        <f>SUM(E1681+G1681+I1681+K1681+M1681+O1681+Q1681+S1681)</f>
        <v>35</v>
      </c>
      <c r="U1681" s="4">
        <f>'Личное первенство девушки'!U152</f>
        <v>28</v>
      </c>
      <c r="V1681" s="109"/>
      <c r="W1681" s="99"/>
      <c r="X1681" t="str">
        <f>P1670</f>
        <v>Субъект РФ 47</v>
      </c>
    </row>
    <row r="1682" spans="1:24" ht="18.75">
      <c r="A1682" s="27">
        <v>3</v>
      </c>
      <c r="B1682" s="78"/>
      <c r="C1682" s="27"/>
      <c r="D1682" s="27"/>
      <c r="E1682" s="16">
        <f>IF((C1682&lt;=7),VLOOKUP(D1682,'7 лет'!$M$5:$N$78,2),IF((C1682=8),VLOOKUP(D1682,'8 лет'!$M$5:$N$78,2),IF((C1682=9),VLOOKUP(D1682,'9 лет'!$M$5:$N$78,2),IF((C1682=10),VLOOKUP(D1682,'10 лет'!$M$5:$N$78,2),IF((C1682=11),VLOOKUP(D1682,'11 лет'!$M$5:$N$78,2),IF((C1682=12),VLOOKUP(D1682,'12 лет'!$O$5:$P$78,2),IF((C1682=13),VLOOKUP(D1682,'13 лет'!$O$5:$P$78,2),IF((C1682=14),VLOOKUP(D1682,'14 лет'!$O$5:$P$78,2),IF((C1682=15),VLOOKUP(D1682,'15 лет'!$O$5:$P$78,2),IF((C1682=16),VLOOKUP(D1682,'16 лет'!$O$5:$P$78,2),IF((C1682=17),VLOOKUP(D1682,'17 лет'!$O$5:$P$78,2))))))))))))</f>
        <v>0</v>
      </c>
      <c r="F1682" s="27"/>
      <c r="G1682" s="16">
        <f>IF((C1682&lt;=7),VLOOKUP(F1682,'7 лет'!$O$5:$P$79,2),IF((C1682=8),VLOOKUP(F1682,'8 лет'!$O$5:$P$79,2),IF((C1682=9),VLOOKUP(F1682,'9 лет'!$O$5:$P$79,2),IF((C1682=10),VLOOKUP(F1682,'10 лет'!$O$5:$P$79,2),IF((C1682=11),VLOOKUP(F1682,'11 лет'!$O$5:$P$79,2),IF((C1682=12),VLOOKUP(F1682,'12 лет'!$Q$5:$R$79,2),IF((C1682=13),VLOOKUP(F1682,'13 лет'!$Q$5:$R$79,2),IF((C1682=14),VLOOKUP(F1682,'14 лет'!$Q$5:$R$79,2),IF((C1682=15),VLOOKUP(F1682,'15 лет'!$Q$5:$R$79,2),IF((C1682=16),VLOOKUP(F1682,'16 лет'!$Q$5:$R$79,2),IF((C1682=17),VLOOKUP(F1682,'17 лет'!$Q$5:$R$79,2))))))))))))</f>
        <v>0</v>
      </c>
      <c r="H1682" s="27"/>
      <c r="I1682" s="16">
        <f>IF((C1682&lt;=7),VLOOKUP(H1682,'7 лет'!$Q$5:$R$79,2),IF((C1682=8),VLOOKUP(H1682,'8 лет'!$Q$5:$R$79,2),IF((C1682=9),VLOOKUP(H1682,'9 лет'!$Q$5:$R$79,2),IF((C1682=10),VLOOKUP(H1682,'10 лет'!$Q$5:$R$79,2),IF((C1682=11),VLOOKUP(H1682,'11 лет'!$Q$5:$R$79,2),IF((C1682=12),VLOOKUP(H1682,'12 лет'!$S$5:$T$79,2),IF((C1682=13),VLOOKUP(H1682,'13 лет'!$S$5:$T$79,2),IF((C1682=14),VLOOKUP(H1682,'14 лет'!$S$5:$T$79,2),IF((C1682=15),VLOOKUP(H1682,'15 лет'!$S$5:$T$79,2),IF((C1682=16),VLOOKUP(H1682,'16 лет'!$S$5:$T$79,2),IF((C1682=17),VLOOKUP(H1682,'17 лет'!$S$5:$T$79,2))))))))))))</f>
        <v>0</v>
      </c>
      <c r="J1682" s="27"/>
      <c r="K1682" s="16">
        <f>IF((C1682&lt;=7),VLOOKUP(J1682,'7 лет'!$S$5:$T$79,2),IF((C1682=8),VLOOKUP(J1682,'8 лет'!$S$5:$T$79,2),IF((C1682=9),VLOOKUP(J1682,'9 лет'!$S$5:$T$79,2),IF((C1682=10),VLOOKUP(J1682,'10 лет'!$S$5:$T$79,2),IF((C1682=11),VLOOKUP(J1682,'11 лет'!$S$5:$T$79,2),IF((C1682=12),VLOOKUP(J1682,'12 лет'!$U$5:$V$79,2),IF((C1682=13),VLOOKUP(J1682,'13 лет'!$U$5:$V$79,2),IF((C1682=14),VLOOKUP(J1682,'14 лет'!$U$5:$V$79,2),IF(C1682&gt;=15,"0")))))))))</f>
        <v>0</v>
      </c>
      <c r="L1682" s="27"/>
      <c r="M1682" s="16" t="str">
        <f>IF((C1682=12),VLOOKUP(L1682,'12 лет'!$W$5:$X$85,2),IF((C1682=13),VLOOKUP(L1682,'13 лет'!$W$5:$X$84,2),IF((C1682=14),VLOOKUP(L1682,'14 лет'!$W$5:$X$82,2),IF((C1682=15),VLOOKUP(L1682,'15 лет'!$U$5:$V$82,2),IF((C1682=16),VLOOKUP(L1682,'16 лет'!$U$5:$V$78,2),IF((C1682=17),VLOOKUP(L1682,'17 лет'!$U$5:$V$78,2),IF(C1682&lt;12,"0")))))))</f>
        <v>0</v>
      </c>
      <c r="N1682" s="27"/>
      <c r="O1682" s="16" t="str">
        <f>IF((C1682=15),VLOOKUP(N1682,'15 лет'!$W$5:$X$115,2),IF((C1682=16),VLOOKUP(N1682,'16 лет'!$W$5:$X$113,2),IF((C1682=17),VLOOKUP(N1682,'17 лет'!$W$5:$X$113,2),IF(C1682&lt;15,"0"))))</f>
        <v>0</v>
      </c>
      <c r="P1682" s="11"/>
      <c r="Q1682" s="16">
        <f>IF((C1682&lt;=7),VLOOKUP(P1682,'7 лет'!$U$5:$V$79,2),IF((C1682=8),VLOOKUP(P1682,'8 лет'!$U$5:$V$79,2),IF((C1682=9),VLOOKUP(P1682,'9 лет'!$U$5:$V$79,2),IF((C1682=10),VLOOKUP(P1682,'10 лет'!$U$5:$V$79,2),IF((C1682=11),VLOOKUP(P1682,'11 лет'!$U$5:$V$79,2),IF((C1682=12),VLOOKUP(P1682,'12 лет'!$Y$5:$Z$79,2),IF((C1682=13),VLOOKUP(P1682,'13 лет'!$Y$5:$Z$79,2),IF((C1682=14),VLOOKUP(P1682,'14 лет'!$Y$5:$Z$79,2),IF((C1682=15),VLOOKUP(P1682,'15 лет'!$Y$5:$Z$79,2),IF((C1682=16),VLOOKUP(P1682,'16 лет'!$Y$5:$Z$79,2),IF((C1682=17),VLOOKUP(P1682,'17 лет'!$Y$5:$Z$79,2))))))))))))</f>
        <v>35</v>
      </c>
      <c r="R1682" s="27"/>
      <c r="S1682" s="16">
        <f>IF((C1682&lt;=7),VLOOKUP(R1682,'7 лет'!$W$5:$X$79,2),IF((C1682=8),VLOOKUP(R1682,'8 лет'!$W$5:$X$79,2),IF((C1682=9),VLOOKUP(R1682,'9 лет'!$W$5:$X$79,2),IF((C1682=10),VLOOKUP(R1682,'10 лет'!$W$5:$X$79,2),IF((C1682=11),VLOOKUP(R1682,'11 лет'!$W$5:$X$79,2),IF((C1682=12),VLOOKUP(R1682,'12 лет'!$AA$5:$AB$79,2),IF((C1682=13),VLOOKUP(R1682,'13 лет'!$AA$5:$AB$79,2),IF((C1682=14),VLOOKUP(R1682,'14 лет'!$AA$5:$AB$79,2),IF((C1682=15),VLOOKUP(R1682,'15 лет'!$AA$5:$AB$79,2),IF((C1682=16),VLOOKUP(R1682,'16 лет'!$AA$5:$AB$79,2),IF((C1682=17),VLOOKUP(R1682,'17 лет'!$AA$5:$AB$79,2))))))))))))</f>
        <v>0</v>
      </c>
      <c r="T1682" s="33">
        <f>SUM(E1682+G1682+I1682+K1682+M1682+O1682+Q1682+S1682)</f>
        <v>35</v>
      </c>
      <c r="U1682" s="4">
        <f>'Личное первенство девушки'!U153</f>
        <v>28</v>
      </c>
      <c r="V1682" s="109"/>
      <c r="W1682" s="99"/>
      <c r="X1682" t="str">
        <f>P1670</f>
        <v>Субъект РФ 47</v>
      </c>
    </row>
    <row r="1683" spans="1:24" ht="18.75">
      <c r="A1683" s="111"/>
      <c r="B1683" s="112"/>
      <c r="C1683" s="112"/>
      <c r="D1683" s="112"/>
      <c r="E1683" s="112"/>
      <c r="F1683" s="112"/>
      <c r="G1683" s="112"/>
      <c r="H1683" s="112"/>
      <c r="I1683" s="112"/>
      <c r="J1683" s="112"/>
      <c r="K1683" s="112"/>
      <c r="L1683" s="112"/>
      <c r="M1683" s="112"/>
      <c r="N1683" s="112"/>
      <c r="O1683" s="112"/>
      <c r="P1683" s="115" t="s">
        <v>286</v>
      </c>
      <c r="Q1683" s="115"/>
      <c r="R1683" s="115"/>
      <c r="S1683" s="116"/>
      <c r="T1683" s="113">
        <f ca="1">SUMPRODUCT(LARGE($T$1680:$T$1682,ROW(INDIRECT("T1:T"&amp;Z17))))</f>
        <v>70</v>
      </c>
      <c r="U1683" s="114"/>
      <c r="V1683" s="109"/>
      <c r="W1683" s="99"/>
    </row>
    <row r="1684" spans="1:24" ht="30" customHeight="1">
      <c r="A1684" s="119"/>
      <c r="B1684" s="120"/>
      <c r="C1684" s="120"/>
      <c r="D1684" s="120"/>
      <c r="E1684" s="120"/>
      <c r="F1684" s="120"/>
      <c r="G1684" s="120"/>
      <c r="H1684" s="120"/>
      <c r="I1684" s="120"/>
      <c r="J1684" s="120"/>
      <c r="K1684" s="120"/>
      <c r="L1684" s="120"/>
      <c r="M1684" s="120"/>
      <c r="N1684" s="120"/>
      <c r="O1684" s="120"/>
      <c r="P1684" s="118" t="s">
        <v>287</v>
      </c>
      <c r="Q1684" s="118"/>
      <c r="R1684" s="118"/>
      <c r="S1684" s="118"/>
      <c r="T1684" s="121">
        <f ca="1">SUM(T1678+T1683)</f>
        <v>170</v>
      </c>
      <c r="U1684" s="122"/>
      <c r="V1684" s="110"/>
      <c r="W1684" s="100"/>
    </row>
    <row r="1685" spans="1:24">
      <c r="A1685" s="14"/>
      <c r="B1685" s="14"/>
      <c r="C1685" s="14"/>
      <c r="D1685" s="14"/>
      <c r="E1685" s="14"/>
      <c r="F1685" s="14"/>
      <c r="G1685" s="14"/>
      <c r="H1685" s="14"/>
      <c r="I1685" s="14"/>
      <c r="J1685" s="14"/>
      <c r="K1685" s="14"/>
      <c r="L1685" s="14"/>
      <c r="M1685" s="14"/>
      <c r="N1685" s="14"/>
      <c r="O1685" s="14"/>
      <c r="P1685" s="14"/>
      <c r="Q1685" s="14"/>
      <c r="R1685" s="14"/>
      <c r="S1685" s="14"/>
      <c r="T1685" s="14"/>
    </row>
    <row r="1686" spans="1:24">
      <c r="A1686" s="15"/>
      <c r="C1686" s="15"/>
      <c r="D1686" s="15"/>
      <c r="E1686" s="15"/>
      <c r="F1686" s="15"/>
      <c r="G1686" s="15"/>
      <c r="H1686" s="15"/>
      <c r="I1686" s="15"/>
      <c r="J1686" s="15"/>
      <c r="K1686" s="14"/>
      <c r="L1686" s="14"/>
      <c r="M1686" s="15"/>
      <c r="N1686" s="15"/>
      <c r="O1686" s="15"/>
      <c r="P1686" s="15"/>
      <c r="Q1686" s="15"/>
      <c r="R1686" s="15"/>
      <c r="S1686" s="15"/>
      <c r="T1686" s="15"/>
    </row>
    <row r="1687" spans="1:24">
      <c r="A1687" s="15"/>
      <c r="C1687" s="15"/>
      <c r="D1687" s="15"/>
      <c r="E1687" s="15"/>
      <c r="F1687" s="15"/>
      <c r="G1687" s="15"/>
      <c r="H1687" s="15"/>
      <c r="I1687" s="15"/>
      <c r="J1687" s="15"/>
      <c r="K1687" s="14"/>
      <c r="L1687" s="14"/>
      <c r="M1687" s="15"/>
      <c r="N1687" s="15"/>
      <c r="O1687" s="15"/>
      <c r="P1687" s="15"/>
      <c r="Q1687" s="15"/>
      <c r="R1687" s="15"/>
      <c r="S1687" s="15"/>
      <c r="T1687" s="15"/>
    </row>
    <row r="1688" spans="1:24" ht="16.5">
      <c r="A1688" s="14"/>
      <c r="B1688" s="79" t="s">
        <v>181</v>
      </c>
      <c r="C1688" s="14"/>
      <c r="D1688" s="14"/>
      <c r="E1688" s="14"/>
      <c r="F1688" s="14"/>
      <c r="G1688" s="14"/>
      <c r="H1688" s="14"/>
      <c r="I1688" s="14"/>
      <c r="J1688" s="14"/>
      <c r="K1688" s="14"/>
      <c r="L1688" s="14"/>
      <c r="M1688" s="14"/>
      <c r="N1688" s="14"/>
      <c r="O1688" s="14"/>
      <c r="P1688" s="14"/>
      <c r="Q1688" s="14"/>
      <c r="R1688" s="14"/>
      <c r="S1688" s="14"/>
      <c r="T1688" s="14"/>
    </row>
    <row r="1689" spans="1:24">
      <c r="A1689" s="14"/>
      <c r="B1689" s="15"/>
      <c r="C1689" s="15"/>
      <c r="D1689" s="14"/>
      <c r="E1689" s="14"/>
      <c r="F1689" s="14"/>
      <c r="G1689" s="14"/>
      <c r="H1689" s="14"/>
      <c r="I1689" s="14"/>
      <c r="J1689" s="14"/>
      <c r="K1689" s="14"/>
      <c r="L1689" s="14"/>
      <c r="M1689" s="14"/>
      <c r="N1689" s="14"/>
      <c r="O1689" s="14"/>
      <c r="P1689" s="14"/>
      <c r="Q1689" s="14"/>
      <c r="R1689" s="14"/>
      <c r="S1689" s="14"/>
      <c r="T1689" s="14"/>
    </row>
    <row r="1690" spans="1:24">
      <c r="A1690" s="14"/>
      <c r="B1690" s="14"/>
      <c r="C1690" s="15"/>
      <c r="D1690" s="14"/>
      <c r="E1690" s="14"/>
      <c r="F1690" s="14"/>
      <c r="G1690" s="14"/>
      <c r="H1690" s="14"/>
      <c r="I1690" s="14"/>
      <c r="J1690" s="14"/>
      <c r="K1690" s="14"/>
      <c r="L1690" s="14"/>
      <c r="M1690" s="14"/>
      <c r="N1690" s="14"/>
      <c r="O1690" s="14"/>
      <c r="P1690" s="14"/>
      <c r="Q1690" s="14"/>
      <c r="R1690" s="14"/>
      <c r="S1690" s="14"/>
      <c r="T1690" s="14"/>
    </row>
    <row r="1691" spans="1:24" ht="16.5">
      <c r="B1691" s="79" t="s">
        <v>182</v>
      </c>
    </row>
    <row r="1693" spans="1:24" ht="18.75">
      <c r="A1693" s="102" t="s">
        <v>991</v>
      </c>
      <c r="B1693" s="102"/>
      <c r="C1693" s="102"/>
      <c r="D1693" s="102"/>
      <c r="E1693" s="102"/>
      <c r="F1693" s="102"/>
      <c r="G1693" s="102"/>
      <c r="H1693" s="102"/>
      <c r="I1693" s="102"/>
      <c r="J1693" s="102"/>
      <c r="K1693" s="102"/>
      <c r="L1693" s="102"/>
      <c r="M1693" s="102"/>
      <c r="N1693" s="102"/>
      <c r="O1693" s="102"/>
      <c r="P1693" s="102"/>
      <c r="Q1693" s="102"/>
      <c r="R1693" s="102"/>
      <c r="S1693" s="102"/>
      <c r="T1693" s="102"/>
      <c r="U1693" s="102"/>
      <c r="V1693" s="102"/>
      <c r="W1693" s="102"/>
    </row>
    <row r="1694" spans="1:24" ht="18.75">
      <c r="A1694" s="102" t="s">
        <v>990</v>
      </c>
      <c r="B1694" s="102"/>
      <c r="C1694" s="102"/>
      <c r="D1694" s="102"/>
      <c r="E1694" s="102"/>
      <c r="F1694" s="102"/>
      <c r="G1694" s="102"/>
      <c r="H1694" s="102"/>
      <c r="I1694" s="102"/>
      <c r="J1694" s="102"/>
      <c r="K1694" s="102"/>
      <c r="L1694" s="102"/>
      <c r="M1694" s="102"/>
      <c r="N1694" s="102"/>
      <c r="O1694" s="102"/>
      <c r="P1694" s="102"/>
      <c r="Q1694" s="102"/>
      <c r="R1694" s="102"/>
      <c r="S1694" s="102"/>
      <c r="T1694" s="102"/>
      <c r="U1694" s="102"/>
      <c r="V1694" s="102"/>
      <c r="W1694" s="102"/>
    </row>
    <row r="1696" spans="1:24">
      <c r="A1696" s="103" t="s">
        <v>169</v>
      </c>
      <c r="B1696" s="103"/>
      <c r="C1696" s="103"/>
      <c r="D1696" s="103"/>
      <c r="E1696" s="103"/>
      <c r="F1696" s="103"/>
      <c r="G1696" s="103"/>
      <c r="H1696" s="103"/>
      <c r="I1696" s="103"/>
      <c r="J1696" s="103"/>
      <c r="K1696" s="103"/>
      <c r="L1696" s="103"/>
      <c r="M1696" s="103"/>
      <c r="N1696" s="103"/>
      <c r="O1696" s="103"/>
      <c r="P1696" s="103"/>
      <c r="Q1696" s="103"/>
      <c r="R1696" s="103"/>
      <c r="S1696" s="103"/>
      <c r="T1696" s="103"/>
      <c r="U1696" s="103"/>
      <c r="V1696" s="103"/>
      <c r="W1696" s="103"/>
    </row>
    <row r="1697" spans="1:24">
      <c r="A1697" s="43"/>
      <c r="B1697" s="43"/>
      <c r="C1697" s="43"/>
      <c r="D1697" s="43"/>
      <c r="E1697" s="43"/>
      <c r="F1697" s="43"/>
      <c r="G1697" s="43"/>
      <c r="H1697" s="43"/>
      <c r="I1697" s="43"/>
      <c r="J1697" s="43"/>
      <c r="K1697" s="43"/>
      <c r="L1697" s="43"/>
      <c r="M1697" s="43"/>
      <c r="N1697" s="43"/>
      <c r="O1697" s="43"/>
      <c r="P1697" s="43"/>
      <c r="Q1697" s="43"/>
      <c r="R1697" s="43"/>
      <c r="S1697" s="43"/>
      <c r="T1697" s="43"/>
      <c r="U1697" s="43"/>
      <c r="V1697" s="43"/>
      <c r="W1697" s="43"/>
    </row>
    <row r="1698" spans="1:24" ht="18.75">
      <c r="A1698" s="104" t="s">
        <v>1005</v>
      </c>
      <c r="B1698" s="104"/>
      <c r="C1698" s="104"/>
      <c r="D1698" s="104"/>
      <c r="E1698" s="104"/>
      <c r="F1698" s="104"/>
      <c r="G1698" s="104"/>
      <c r="H1698" s="104"/>
      <c r="I1698" s="104"/>
      <c r="J1698" s="104"/>
      <c r="K1698" s="104"/>
      <c r="L1698" s="104"/>
      <c r="M1698" s="104"/>
      <c r="N1698" s="104"/>
      <c r="O1698" s="104"/>
      <c r="P1698" s="104"/>
      <c r="Q1698" s="104"/>
      <c r="R1698" s="104"/>
      <c r="S1698" s="104"/>
      <c r="T1698" s="104"/>
      <c r="U1698" s="104"/>
      <c r="V1698" s="104"/>
      <c r="W1698" s="104"/>
    </row>
    <row r="1699" spans="1:24" ht="18.75">
      <c r="A1699" s="104" t="s">
        <v>989</v>
      </c>
      <c r="B1699" s="104"/>
      <c r="C1699" s="104"/>
      <c r="D1699" s="104"/>
      <c r="E1699" s="104"/>
      <c r="F1699" s="104"/>
      <c r="G1699" s="104"/>
      <c r="H1699" s="104"/>
      <c r="I1699" s="104"/>
      <c r="J1699" s="104"/>
      <c r="K1699" s="104"/>
      <c r="L1699" s="104"/>
      <c r="M1699" s="104"/>
      <c r="N1699" s="104"/>
      <c r="O1699" s="104"/>
      <c r="P1699" s="104"/>
      <c r="Q1699" s="104"/>
      <c r="R1699" s="104"/>
      <c r="S1699" s="104"/>
      <c r="T1699" s="104"/>
      <c r="U1699" s="104"/>
      <c r="V1699" s="104"/>
      <c r="W1699" s="104"/>
    </row>
    <row r="1700" spans="1:24" ht="18.75">
      <c r="A1700" s="105" t="s">
        <v>1058</v>
      </c>
      <c r="B1700" s="105"/>
      <c r="C1700" s="105"/>
      <c r="D1700" s="105"/>
      <c r="E1700" s="105"/>
      <c r="F1700" s="105"/>
      <c r="G1700" s="105"/>
      <c r="H1700" s="105"/>
      <c r="I1700" s="105"/>
      <c r="J1700" s="105"/>
      <c r="K1700" s="105"/>
      <c r="L1700" s="105"/>
      <c r="M1700" s="105"/>
      <c r="N1700" s="105"/>
      <c r="O1700" s="105"/>
      <c r="P1700" s="105"/>
      <c r="Q1700" s="105"/>
      <c r="R1700" s="105"/>
      <c r="S1700" s="105"/>
      <c r="T1700" s="105"/>
      <c r="U1700" s="105"/>
      <c r="V1700" s="105"/>
      <c r="W1700" s="105"/>
    </row>
    <row r="1701" spans="1:24" ht="18.75">
      <c r="A1701" s="50"/>
      <c r="B1701" s="50"/>
      <c r="C1701" s="50"/>
      <c r="D1701" s="50"/>
      <c r="E1701" s="50"/>
      <c r="F1701" s="50"/>
      <c r="G1701" s="50"/>
      <c r="H1701" s="50"/>
      <c r="I1701" s="50"/>
      <c r="J1701" s="50"/>
      <c r="K1701" s="50"/>
      <c r="L1701" s="50"/>
      <c r="M1701" s="50"/>
      <c r="N1701" s="50"/>
      <c r="O1701" s="50"/>
      <c r="P1701" s="50"/>
      <c r="Q1701" s="50"/>
      <c r="R1701" s="50"/>
      <c r="S1701" s="50"/>
      <c r="T1701" s="50"/>
      <c r="U1701" s="50"/>
      <c r="V1701" s="50"/>
    </row>
    <row r="1702" spans="1:24">
      <c r="A1702" s="10"/>
      <c r="B1702" s="10"/>
      <c r="C1702" s="10"/>
      <c r="D1702" s="10"/>
      <c r="E1702" s="10"/>
      <c r="F1702" s="10"/>
      <c r="G1702" s="10"/>
      <c r="H1702" s="10"/>
      <c r="I1702" s="10"/>
      <c r="J1702" s="10"/>
      <c r="K1702" s="10"/>
      <c r="L1702" s="10"/>
      <c r="M1702" s="10"/>
      <c r="N1702" s="10"/>
      <c r="O1702" s="10"/>
      <c r="P1702" s="10"/>
      <c r="Q1702" s="10"/>
      <c r="R1702" s="10"/>
      <c r="S1702" s="10"/>
      <c r="T1702" s="10"/>
    </row>
    <row r="1703" spans="1:24" ht="18.75">
      <c r="A1703" s="106" t="s">
        <v>992</v>
      </c>
      <c r="B1703" s="106"/>
      <c r="C1703" s="47"/>
      <c r="D1703" s="47"/>
      <c r="E1703" s="47"/>
      <c r="F1703" s="47"/>
      <c r="G1703" s="47"/>
      <c r="H1703" s="47"/>
      <c r="I1703" s="47"/>
      <c r="J1703" s="47"/>
      <c r="K1703" s="47"/>
      <c r="L1703" s="47"/>
      <c r="M1703" s="47"/>
      <c r="N1703" s="47"/>
      <c r="O1703" s="47"/>
      <c r="P1703" s="47"/>
      <c r="Q1703" s="47"/>
      <c r="R1703" s="47"/>
      <c r="S1703" s="47"/>
      <c r="T1703" s="47"/>
    </row>
    <row r="1704" spans="1:24" ht="18.75">
      <c r="A1704" s="106" t="s">
        <v>993</v>
      </c>
      <c r="B1704" s="106"/>
      <c r="C1704" s="42"/>
      <c r="D1704" s="42"/>
      <c r="E1704" s="42"/>
      <c r="F1704" s="42"/>
      <c r="G1704" s="42"/>
      <c r="H1704" s="42"/>
      <c r="I1704" s="42"/>
      <c r="J1704" s="42"/>
      <c r="K1704" s="42"/>
      <c r="L1704" s="42"/>
      <c r="M1704" s="42"/>
      <c r="N1704" s="42"/>
      <c r="O1704" s="42"/>
      <c r="P1704" s="42"/>
      <c r="Q1704" s="42"/>
      <c r="R1704" s="42"/>
      <c r="S1704" s="42"/>
      <c r="T1704" s="42"/>
    </row>
    <row r="1705" spans="1:24" ht="18.75">
      <c r="A1705" s="106"/>
      <c r="B1705" s="106"/>
      <c r="D1705" s="47"/>
      <c r="E1705" s="47"/>
      <c r="F1705" s="47"/>
      <c r="G1705" s="47"/>
      <c r="H1705" s="47"/>
      <c r="I1705" s="47"/>
      <c r="J1705" s="47"/>
      <c r="K1705" s="47"/>
      <c r="L1705" s="47"/>
      <c r="M1705" s="47"/>
      <c r="N1705" s="47"/>
      <c r="O1705" s="47"/>
      <c r="P1705" s="47"/>
      <c r="Q1705" s="47"/>
      <c r="R1705" s="47"/>
      <c r="S1705" s="47"/>
      <c r="T1705" s="47"/>
    </row>
    <row r="1706" spans="1:24" ht="18.75">
      <c r="A1706" s="107" t="s">
        <v>228</v>
      </c>
      <c r="B1706" s="107"/>
      <c r="C1706" s="107"/>
      <c r="D1706" s="107"/>
      <c r="E1706" s="107"/>
      <c r="F1706" s="107"/>
      <c r="G1706" s="107"/>
      <c r="H1706" s="107"/>
      <c r="I1706" s="107"/>
      <c r="J1706" s="107"/>
      <c r="K1706" s="107"/>
      <c r="L1706" s="107"/>
      <c r="M1706" s="107"/>
      <c r="N1706" s="107"/>
      <c r="O1706" s="107"/>
      <c r="P1706" s="129" t="s">
        <v>332</v>
      </c>
      <c r="Q1706" s="129"/>
      <c r="R1706" s="129"/>
      <c r="S1706" s="129"/>
      <c r="T1706" s="129"/>
      <c r="U1706" s="129"/>
      <c r="V1706" s="129"/>
    </row>
    <row r="1707" spans="1:24">
      <c r="A1707" s="28"/>
      <c r="B1707" s="28"/>
      <c r="C1707" s="28"/>
      <c r="D1707" s="28"/>
      <c r="E1707" s="28"/>
      <c r="F1707" s="28"/>
      <c r="G1707" s="28"/>
      <c r="H1707" s="28"/>
      <c r="I1707" s="28"/>
      <c r="J1707" s="28"/>
      <c r="K1707" s="28"/>
      <c r="L1707" s="28"/>
      <c r="M1707" s="28"/>
      <c r="N1707" s="28"/>
      <c r="O1707" s="28"/>
      <c r="P1707" s="28"/>
      <c r="Q1707" s="28"/>
      <c r="R1707" s="28"/>
      <c r="S1707" s="28"/>
      <c r="T1707" s="28"/>
    </row>
    <row r="1708" spans="1:24" ht="24" customHeight="1">
      <c r="A1708" s="117" t="s">
        <v>170</v>
      </c>
      <c r="B1708" s="117"/>
      <c r="C1708" s="117"/>
      <c r="D1708" s="117"/>
      <c r="E1708" s="117"/>
      <c r="F1708" s="117"/>
      <c r="G1708" s="117"/>
      <c r="H1708" s="117"/>
      <c r="I1708" s="117"/>
      <c r="J1708" s="117"/>
      <c r="K1708" s="117"/>
      <c r="L1708" s="117"/>
      <c r="M1708" s="117"/>
      <c r="N1708" s="117"/>
      <c r="O1708" s="117"/>
      <c r="P1708" s="117"/>
      <c r="Q1708" s="117"/>
      <c r="R1708" s="117"/>
      <c r="S1708" s="117"/>
      <c r="T1708" s="126" t="s">
        <v>178</v>
      </c>
      <c r="U1708" s="101" t="s">
        <v>284</v>
      </c>
      <c r="V1708" s="101" t="s">
        <v>288</v>
      </c>
      <c r="W1708" s="101" t="s">
        <v>1006</v>
      </c>
    </row>
    <row r="1709" spans="1:24" ht="66.75" customHeight="1">
      <c r="A1709" s="101" t="s">
        <v>171</v>
      </c>
      <c r="B1709" s="117" t="s">
        <v>172</v>
      </c>
      <c r="C1709" s="101" t="s">
        <v>173</v>
      </c>
      <c r="D1709" s="101" t="s">
        <v>174</v>
      </c>
      <c r="E1709" s="101"/>
      <c r="F1709" s="101" t="s">
        <v>175</v>
      </c>
      <c r="G1709" s="101"/>
      <c r="H1709" s="101" t="s">
        <v>176</v>
      </c>
      <c r="I1709" s="101"/>
      <c r="J1709" s="101" t="s">
        <v>994</v>
      </c>
      <c r="K1709" s="101"/>
      <c r="L1709" s="175" t="s">
        <v>995</v>
      </c>
      <c r="M1709" s="176"/>
      <c r="N1709" s="175" t="s">
        <v>996</v>
      </c>
      <c r="O1709" s="176"/>
      <c r="P1709" s="101" t="s">
        <v>7</v>
      </c>
      <c r="Q1709" s="101"/>
      <c r="R1709" s="101" t="s">
        <v>177</v>
      </c>
      <c r="S1709" s="101"/>
      <c r="T1709" s="127"/>
      <c r="U1709" s="101"/>
      <c r="V1709" s="101"/>
      <c r="W1709" s="101"/>
    </row>
    <row r="1710" spans="1:24" ht="16.5">
      <c r="A1710" s="101"/>
      <c r="B1710" s="117"/>
      <c r="C1710" s="101"/>
      <c r="D1710" s="49" t="s">
        <v>179</v>
      </c>
      <c r="E1710" s="51" t="s">
        <v>3</v>
      </c>
      <c r="F1710" s="49" t="s">
        <v>179</v>
      </c>
      <c r="G1710" s="51" t="s">
        <v>3</v>
      </c>
      <c r="H1710" s="49" t="s">
        <v>179</v>
      </c>
      <c r="I1710" s="51" t="s">
        <v>3</v>
      </c>
      <c r="J1710" s="49" t="s">
        <v>179</v>
      </c>
      <c r="K1710" s="51" t="s">
        <v>3</v>
      </c>
      <c r="L1710" s="49" t="s">
        <v>179</v>
      </c>
      <c r="M1710" s="51" t="s">
        <v>3</v>
      </c>
      <c r="N1710" s="49" t="s">
        <v>179</v>
      </c>
      <c r="O1710" s="51" t="s">
        <v>3</v>
      </c>
      <c r="P1710" s="49" t="s">
        <v>179</v>
      </c>
      <c r="Q1710" s="51" t="s">
        <v>3</v>
      </c>
      <c r="R1710" s="49" t="s">
        <v>179</v>
      </c>
      <c r="S1710" s="51" t="s">
        <v>3</v>
      </c>
      <c r="T1710" s="128"/>
      <c r="U1710" s="101"/>
      <c r="V1710" s="101"/>
      <c r="W1710" s="101"/>
    </row>
    <row r="1711" spans="1:24" ht="18.75">
      <c r="A1711" s="27">
        <v>1</v>
      </c>
      <c r="B1711" s="77"/>
      <c r="C1711" s="27"/>
      <c r="D1711" s="27"/>
      <c r="E1711" s="16">
        <f>IF((C1711&lt;=7),VLOOKUP(D1711,'7 лет'!$A$5:$B$78,2),IF((C1711=8),VLOOKUP(D1711,'8 лет'!$A$5:$B$78,2),IF((C1711=9),VLOOKUP(D1711,'9 лет'!$A$5:$B$78,2),IF((C1711=10),VLOOKUP(D1711,'10 лет'!$A$5:$B$78,2),IF((C1711=11),VLOOKUP(D1711,'11 лет'!$A$5:$B$78,2),IF((C1711=12),VLOOKUP(D1711,'12 лет'!$A$5:$B$78,2),IF((C1711=13),VLOOKUP(D1711,'13 лет'!$A$5:$B$78,2),IF((C1711=14),VLOOKUP(D1711,'14 лет'!$A$5:$B$78,2),IF((C1711=15),VLOOKUP(D1711,'15 лет'!$A$5:$B$78,2),IF((C1711=16),VLOOKUP(D1711,'16 лет'!$A$5:$B$78,2),IF((C1711=17),VLOOKUP(D1711,'17 лет'!$A$5:$B$78,2))))))))))))</f>
        <v>0</v>
      </c>
      <c r="F1711" s="27"/>
      <c r="G1711" s="16">
        <f>IF((C1711&lt;=7),VLOOKUP(F1711,'7 лет'!$C$5:$D$79,2),IF((C1711=8),VLOOKUP(F1711,'8 лет'!$C$5:$D$79,2),IF((C1711=9),VLOOKUP(F1711,'9 лет'!$C$5:$D$79,2),IF((C1711=10),VLOOKUP(F1711,'10 лет'!$C$5:$D$79,2),IF((C1711=11),VLOOKUP(F1711,'11 лет'!$C$5:$D$79,2),IF((C1711=12),VLOOKUP(F1711,'12 лет'!$C$5:$D$79,2),IF((C1711=13),VLOOKUP(F1711,'13 лет'!$C$5:$D$79,2),IF((C1711=14),VLOOKUP(F1711,'14 лет'!$C$5:$D$79,2),IF((C1711=15),VLOOKUP(F1711,'15 лет'!$C$5:$D$79,2),IF((C1711=16),VLOOKUP(F1711,'16 лет'!$C$5:$D$79,2),IF((C1711=17),VLOOKUP(F1711,'17 лет'!$C$5:$D$79,2))))))))))))</f>
        <v>0</v>
      </c>
      <c r="H1711" s="27"/>
      <c r="I1711" s="16">
        <f>IF((C1711&lt;=7),VLOOKUP(H1711,'7 лет'!$E$5:$F$79,2),IF((C1711=8),VLOOKUP(H1711,'8 лет'!$E$5:$F$79,2),IF((C1711=9),VLOOKUP(H1711,'9 лет'!$E$5:$F$79,2),IF((C1711=10),VLOOKUP(H1711,'10 лет'!$E$5:$F$79,2),IF((C1711=11),VLOOKUP(H1711,'11 лет'!$E$5:$F$79,2),IF((C1711=12),VLOOKUP(H1711,'12 лет'!$E$5:$F$79,2),IF((C1711=13),VLOOKUP(H1711,'13 лет'!$E$5:$F$79,2),IF((C1711=14),VLOOKUP(H1711,'14 лет'!$E$5:$F$79,2),IF((C1711=15),VLOOKUP(H1711,'15 лет'!$E$5:$F$79,2),IF((C1711=16),VLOOKUP(H1711,'16 лет'!$E$5:$F$79,2),IF((C1711=17),VLOOKUP(H1711,'17 лет'!$E$5:$F$79,2))))))))))))</f>
        <v>0</v>
      </c>
      <c r="J1711" s="27"/>
      <c r="K1711" s="16">
        <f>IF((C1711&lt;=7),VLOOKUP(J1711,'7 лет'!$G$5:$H$79,2),IF((C1711=8),VLOOKUP(J1711,'8 лет'!$G$5:$H$79,2),IF((C1711=9),VLOOKUP(J1711,'9 лет'!$G$5:$H$79,2),IF((C1711=10),VLOOKUP(J1711,'10 лет'!$G$5:$H$79,2),IF((C1711=11),VLOOKUP(J1711,'11 лет'!$G$5:$H$79,2),IF((C1711=12),VLOOKUP(J1711,'12 лет'!$G$5:$H$79,2),IF((C1711=13),VLOOKUP(J1711,'13 лет'!$G$5:$H$79,2),IF((C1711=14),VLOOKUP(J1711,'14 лет'!$G$5:$H$79,2),IF(C1711&gt;=15,"0")))))))))</f>
        <v>0</v>
      </c>
      <c r="L1711" s="27"/>
      <c r="M1711" s="16" t="str">
        <f>IF((C1711=12),VLOOKUP(L1711,'12 лет'!$I$5:$J$81,2),IF((C1711=13),VLOOKUP(L1711,'13 лет'!$I$5:$J$81,2),IF((C1711=14),VLOOKUP(L1711,'14 лет'!$I$5:$J$80,2),IF((C1711=15),VLOOKUP(L1711,'15 лет'!$G$5:$H$82,2),IF((C1711=16),VLOOKUP(L1711,'16 лет'!$G$5:$H$81,2),IF((C1711=17),VLOOKUP(L1711,'17 лет'!$G$5:$H$81,2),IF(C1711&lt;12,"0")))))))</f>
        <v>0</v>
      </c>
      <c r="N1711" s="27"/>
      <c r="O1711" s="16" t="str">
        <f>IF((C1711=15),VLOOKUP(N1711,'15 лет'!$I$5:$J$100,2),IF((C1711=16),VLOOKUP(N1711,'16 лет'!$I$5:$J$94,2),IF((C1711=17),VLOOKUP(N1711,'17 лет'!$I$5:$J$97,2),IF(C1711&lt;15,"0"))))</f>
        <v>0</v>
      </c>
      <c r="P1711" s="11"/>
      <c r="Q1711" s="16">
        <f>IF((C1711&lt;=7),VLOOKUP(P1711,'7 лет'!$I$5:$J$79,2),IF((C1711=8),VLOOKUP(P1711,'8 лет'!$I$5:$J$79,2),IF((C1711=9),VLOOKUP(P1711,'9 лет'!$I$5:$J$79,2),IF((C1711=10),VLOOKUP(P1711,'10 лет'!$I$5:$J$79,2),IF((C1711=11),VLOOKUP(P1711,'11 лет'!$I$5:$J$79,2),IF((C1711=12),VLOOKUP(P1711,'12 лет'!$K$5:$L$79,2),IF((C1711=13),VLOOKUP(P1711,'13 лет'!$K$5:$L$79,2),IF((C1711=14),VLOOKUP(P1711,'14 лет'!$K$5:$L$79,2),IF((C1711=15),VLOOKUP(P1711,'15 лет'!$K$5:$L$79,2),IF((C1711=16),VLOOKUP(P1711,'16 лет'!$K$5:$L$79,2),IF((C1711=17),VLOOKUP(P1711,'17 лет'!$K$5:$L$79,2),)))))))))))</f>
        <v>50</v>
      </c>
      <c r="R1711" s="27"/>
      <c r="S1711" s="16">
        <f>IF((C1711&lt;=7),VLOOKUP(R1711,'7 лет'!$K$5:$L$79,2),IF((C1711=8),VLOOKUP(R1711,'8 лет'!$K$5:$L$79,2),IF((C1711=9),VLOOKUP(R1711,'9 лет'!$K$5:$L$79,2),IF((C1711=10),VLOOKUP(R1711,'10 лет'!$K$5:$L$79,2),IF((C1711=11),VLOOKUP(R1711,'11 лет'!$K$5:$L$79,2),IF((C1711=12),VLOOKUP(R1711,'12 лет'!$M$5:$N$79,2),IF((C1711=13),VLOOKUP(R1711,'13 лет'!$M$5:$N$79,2),IF((C1711=14),VLOOKUP(R1711,'14 лет'!$M$5:$N$79,2),IF((C1711=15),VLOOKUP(R1711,'15 лет'!$M$5:$N$79,2),IF((C1711=16),VLOOKUP(R1711,'16 лет'!$M$5:$N$79,2),IF((C1711=17),VLOOKUP(R1711,'17 лет'!$M$5:$N$79,2))))))))))))</f>
        <v>0</v>
      </c>
      <c r="T1711" s="32">
        <f>SUM(E1711+G1711+I1711+K1711+M1711+O1711+Q1711+S1711)</f>
        <v>50</v>
      </c>
      <c r="U1711" s="4">
        <f>'Личное первенство юноши'!U154</f>
        <v>28</v>
      </c>
      <c r="V1711" s="108">
        <f ca="1">'Командный зачет'!G57</f>
        <v>10</v>
      </c>
      <c r="W1711" s="98">
        <f ca="1">+SUM(V1711*2)</f>
        <v>20</v>
      </c>
      <c r="X1711" t="str">
        <f>P1706</f>
        <v>Субъект РФ 48</v>
      </c>
    </row>
    <row r="1712" spans="1:24" ht="18.75">
      <c r="A1712" s="27">
        <v>2</v>
      </c>
      <c r="B1712" s="77"/>
      <c r="C1712" s="27"/>
      <c r="D1712" s="27"/>
      <c r="E1712" s="16">
        <f>IF((C1712&lt;=7),VLOOKUP(D1712,'7 лет'!$A$5:$B$78,2),IF((C1712=8),VLOOKUP(D1712,'8 лет'!$A$5:$B$78,2),IF((C1712=9),VLOOKUP(D1712,'9 лет'!$A$5:$B$78,2),IF((C1712=10),VLOOKUP(D1712,'10 лет'!$A$5:$B$78,2),IF((C1712=11),VLOOKUP(D1712,'11 лет'!$A$5:$B$78,2),IF((C1712=12),VLOOKUP(D1712,'12 лет'!$A$5:$B$78,2),IF((C1712=13),VLOOKUP(D1712,'13 лет'!$A$5:$B$78,2),IF((C1712=14),VLOOKUP(D1712,'14 лет'!$A$5:$B$78,2),IF((C1712=15),VLOOKUP(D1712,'15 лет'!$A$5:$B$78,2),IF((C1712=16),VLOOKUP(D1712,'16 лет'!$A$5:$B$78,2),IF((C1712=17),VLOOKUP(D1712,'17 лет'!$A$5:$B$78,2))))))))))))</f>
        <v>0</v>
      </c>
      <c r="F1712" s="27"/>
      <c r="G1712" s="16">
        <f>IF((C1712&lt;=7),VLOOKUP(F1712,'7 лет'!$C$5:$D$79,2),IF((C1712=8),VLOOKUP(F1712,'8 лет'!$C$5:$D$79,2),IF((C1712=9),VLOOKUP(F1712,'9 лет'!$C$5:$D$79,2),IF((C1712=10),VLOOKUP(F1712,'10 лет'!$C$5:$D$79,2),IF((C1712=11),VLOOKUP(F1712,'11 лет'!$C$5:$D$79,2),IF((C1712=12),VLOOKUP(F1712,'12 лет'!$C$5:$D$79,2),IF((C1712=13),VLOOKUP(F1712,'13 лет'!$C$5:$D$79,2),IF((C1712=14),VLOOKUP(F1712,'14 лет'!$C$5:$D$79,2),IF((C1712=15),VLOOKUP(F1712,'15 лет'!$C$5:$D$79,2),IF((C1712=16),VLOOKUP(F1712,'16 лет'!$C$5:$D$79,2),IF((C1712=17),VLOOKUP(F1712,'17 лет'!$C$5:$D$79,2))))))))))))</f>
        <v>0</v>
      </c>
      <c r="H1712" s="27"/>
      <c r="I1712" s="16">
        <f>IF((C1712&lt;=7),VLOOKUP(H1712,'7 лет'!$E$5:$F$79,2),IF((C1712=8),VLOOKUP(H1712,'8 лет'!$E$5:$F$79,2),IF((C1712=9),VLOOKUP(H1712,'9 лет'!$E$5:$F$79,2),IF((C1712=10),VLOOKUP(H1712,'10 лет'!$E$5:$F$79,2),IF((C1712=11),VLOOKUP(H1712,'11 лет'!$E$5:$F$79,2),IF((C1712=12),VLOOKUP(H1712,'12 лет'!$E$5:$F$79,2),IF((C1712=13),VLOOKUP(H1712,'13 лет'!$E$5:$F$79,2),IF((C1712=14),VLOOKUP(H1712,'14 лет'!$E$5:$F$79,2),IF((C1712=15),VLOOKUP(H1712,'15 лет'!$E$5:$F$79,2),IF((C1712=16),VLOOKUP(H1712,'16 лет'!$E$5:$F$79,2),IF((C1712=17),VLOOKUP(H1712,'17 лет'!$E$5:$F$79,2))))))))))))</f>
        <v>0</v>
      </c>
      <c r="J1712" s="27"/>
      <c r="K1712" s="16">
        <f>IF((C1712&lt;=7),VLOOKUP(J1712,'7 лет'!$G$5:$H$79,2),IF((C1712=8),VLOOKUP(J1712,'8 лет'!$G$5:$H$79,2),IF((C1712=9),VLOOKUP(J1712,'9 лет'!$G$5:$H$79,2),IF((C1712=10),VLOOKUP(J1712,'10 лет'!$G$5:$H$79,2),IF((C1712=11),VLOOKUP(J1712,'11 лет'!$G$5:$H$79,2),IF((C1712=12),VLOOKUP(J1712,'12 лет'!$G$5:$H$79,2),IF((C1712=13),VLOOKUP(J1712,'13 лет'!$G$5:$H$79,2),IF((C1712=14),VLOOKUP(J1712,'14 лет'!$G$5:$H$79,2),IF(C1712&gt;=15,"0")))))))))</f>
        <v>0</v>
      </c>
      <c r="L1712" s="27"/>
      <c r="M1712" s="16" t="str">
        <f>IF((C1712=12),VLOOKUP(L1712,'12 лет'!$I$5:$J$81,2),IF((C1712=13),VLOOKUP(L1712,'13 лет'!$I$5:$J$81,2),IF((C1712=14),VLOOKUP(L1712,'14 лет'!$I$5:$J$80,2),IF((C1712=15),VLOOKUP(L1712,'15 лет'!$G$5:$H$82,2),IF((C1712=16),VLOOKUP(L1712,'16 лет'!$G$5:$H$81,2),IF((C1712=17),VLOOKUP(L1712,'17 лет'!$G$5:$H$81,2),IF(C1712&lt;12,"0")))))))</f>
        <v>0</v>
      </c>
      <c r="N1712" s="27"/>
      <c r="O1712" s="16" t="str">
        <f>IF((C1712=15),VLOOKUP(N1712,'15 лет'!$I$5:$J$100,2),IF((C1712=16),VLOOKUP(N1712,'16 лет'!$I$5:$J$94,2),IF((C1712=17),VLOOKUP(N1712,'17 лет'!$I$5:$J$97,2),IF(C1712&lt;15,"0"))))</f>
        <v>0</v>
      </c>
      <c r="P1712" s="11"/>
      <c r="Q1712" s="16">
        <f>IF((C1712&lt;=7),VLOOKUP(P1712,'7 лет'!$I$5:$J$79,2),IF((C1712=8),VLOOKUP(P1712,'8 лет'!$I$5:$J$79,2),IF((C1712=9),VLOOKUP(P1712,'9 лет'!$I$5:$J$79,2),IF((C1712=10),VLOOKUP(P1712,'10 лет'!$I$5:$J$79,2),IF((C1712=11),VLOOKUP(P1712,'11 лет'!$I$5:$J$79,2),IF((C1712=12),VLOOKUP(P1712,'12 лет'!$K$5:$L$79,2),IF((C1712=13),VLOOKUP(P1712,'13 лет'!$K$5:$L$79,2),IF((C1712=14),VLOOKUP(P1712,'14 лет'!$K$5:$L$79,2),IF((C1712=15),VLOOKUP(P1712,'15 лет'!$K$5:$L$79,2),IF((C1712=16),VLOOKUP(P1712,'16 лет'!$K$5:$L$79,2),IF((C1712=17),VLOOKUP(P1712,'17 лет'!$K$5:$L$79,2),)))))))))))</f>
        <v>50</v>
      </c>
      <c r="R1712" s="27"/>
      <c r="S1712" s="16">
        <f>IF((C1712&lt;=7),VLOOKUP(R1712,'7 лет'!$K$5:$L$79,2),IF((C1712=8),VLOOKUP(R1712,'8 лет'!$K$5:$L$79,2),IF((C1712=9),VLOOKUP(R1712,'9 лет'!$K$5:$L$79,2),IF((C1712=10),VLOOKUP(R1712,'10 лет'!$K$5:$L$79,2),IF((C1712=11),VLOOKUP(R1712,'11 лет'!$K$5:$L$79,2),IF((C1712=12),VLOOKUP(R1712,'12 лет'!$M$5:$N$79,2),IF((C1712=13),VLOOKUP(R1712,'13 лет'!$M$5:$N$79,2),IF((C1712=14),VLOOKUP(R1712,'14 лет'!$M$5:$N$79,2),IF((C1712=15),VLOOKUP(R1712,'15 лет'!$M$5:$N$79,2),IF((C1712=16),VLOOKUP(R1712,'16 лет'!$M$5:$N$79,2),IF((C1712=17),VLOOKUP(R1712,'17 лет'!$M$5:$N$79,2))))))))))))</f>
        <v>0</v>
      </c>
      <c r="T1712" s="32">
        <f>SUM(E1712+G1712+I1712+K1712+M1712+O1712+Q1712+S1712)</f>
        <v>50</v>
      </c>
      <c r="U1712" s="4">
        <f>'Личное первенство юноши'!U155</f>
        <v>28</v>
      </c>
      <c r="V1712" s="109"/>
      <c r="W1712" s="99"/>
      <c r="X1712" t="str">
        <f>P1706</f>
        <v>Субъект РФ 48</v>
      </c>
    </row>
    <row r="1713" spans="1:24" ht="18.75">
      <c r="A1713" s="27">
        <v>3</v>
      </c>
      <c r="B1713" s="77"/>
      <c r="C1713" s="27"/>
      <c r="D1713" s="27"/>
      <c r="E1713" s="16">
        <f>IF((C1713&lt;=7),VLOOKUP(D1713,'7 лет'!$A$5:$B$78,2),IF((C1713=8),VLOOKUP(D1713,'8 лет'!$A$5:$B$78,2),IF((C1713=9),VLOOKUP(D1713,'9 лет'!$A$5:$B$78,2),IF((C1713=10),VLOOKUP(D1713,'10 лет'!$A$5:$B$78,2),IF((C1713=11),VLOOKUP(D1713,'11 лет'!$A$5:$B$78,2),IF((C1713=12),VLOOKUP(D1713,'12 лет'!$A$5:$B$78,2),IF((C1713=13),VLOOKUP(D1713,'13 лет'!$A$5:$B$78,2),IF((C1713=14),VLOOKUP(D1713,'14 лет'!$A$5:$B$78,2),IF((C1713=15),VLOOKUP(D1713,'15 лет'!$A$5:$B$78,2),IF((C1713=16),VLOOKUP(D1713,'16 лет'!$A$5:$B$78,2),IF((C1713=17),VLOOKUP(D1713,'17 лет'!$A$5:$B$78,2))))))))))))</f>
        <v>0</v>
      </c>
      <c r="F1713" s="27"/>
      <c r="G1713" s="16">
        <f>IF((C1713&lt;=7),VLOOKUP(F1713,'7 лет'!$C$5:$D$79,2),IF((C1713=8),VLOOKUP(F1713,'8 лет'!$C$5:$D$79,2),IF((C1713=9),VLOOKUP(F1713,'9 лет'!$C$5:$D$79,2),IF((C1713=10),VLOOKUP(F1713,'10 лет'!$C$5:$D$79,2),IF((C1713=11),VLOOKUP(F1713,'11 лет'!$C$5:$D$79,2),IF((C1713=12),VLOOKUP(F1713,'12 лет'!$C$5:$D$79,2),IF((C1713=13),VLOOKUP(F1713,'13 лет'!$C$5:$D$79,2),IF((C1713=14),VLOOKUP(F1713,'14 лет'!$C$5:$D$79,2),IF((C1713=15),VLOOKUP(F1713,'15 лет'!$C$5:$D$79,2),IF((C1713=16),VLOOKUP(F1713,'16 лет'!$C$5:$D$79,2),IF((C1713=17),VLOOKUP(F1713,'17 лет'!$C$5:$D$79,2))))))))))))</f>
        <v>0</v>
      </c>
      <c r="H1713" s="27"/>
      <c r="I1713" s="16">
        <f>IF((C1713&lt;=7),VLOOKUP(H1713,'7 лет'!$E$5:$F$79,2),IF((C1713=8),VLOOKUP(H1713,'8 лет'!$E$5:$F$79,2),IF((C1713=9),VLOOKUP(H1713,'9 лет'!$E$5:$F$79,2),IF((C1713=10),VLOOKUP(H1713,'10 лет'!$E$5:$F$79,2),IF((C1713=11),VLOOKUP(H1713,'11 лет'!$E$5:$F$79,2),IF((C1713=12),VLOOKUP(H1713,'12 лет'!$E$5:$F$79,2),IF((C1713=13),VLOOKUP(H1713,'13 лет'!$E$5:$F$79,2),IF((C1713=14),VLOOKUP(H1713,'14 лет'!$E$5:$F$79,2),IF((C1713=15),VLOOKUP(H1713,'15 лет'!$E$5:$F$79,2),IF((C1713=16),VLOOKUP(H1713,'16 лет'!$E$5:$F$79,2),IF((C1713=17),VLOOKUP(H1713,'17 лет'!$E$5:$F$79,2))))))))))))</f>
        <v>0</v>
      </c>
      <c r="J1713" s="27"/>
      <c r="K1713" s="16">
        <f>IF((C1713&lt;=7),VLOOKUP(J1713,'7 лет'!$G$5:$H$79,2),IF((C1713=8),VLOOKUP(J1713,'8 лет'!$G$5:$H$79,2),IF((C1713=9),VLOOKUP(J1713,'9 лет'!$G$5:$H$79,2),IF((C1713=10),VLOOKUP(J1713,'10 лет'!$G$5:$H$79,2),IF((C1713=11),VLOOKUP(J1713,'11 лет'!$G$5:$H$79,2),IF((C1713=12),VLOOKUP(J1713,'12 лет'!$G$5:$H$79,2),IF((C1713=13),VLOOKUP(J1713,'13 лет'!$G$5:$H$79,2),IF((C1713=14),VLOOKUP(J1713,'14 лет'!$G$5:$H$79,2),IF(C1713&gt;=15,"0")))))))))</f>
        <v>0</v>
      </c>
      <c r="L1713" s="27"/>
      <c r="M1713" s="16" t="str">
        <f>IF((C1713=12),VLOOKUP(L1713,'12 лет'!$I$5:$J$81,2),IF((C1713=13),VLOOKUP(L1713,'13 лет'!$I$5:$J$81,2),IF((C1713=14),VLOOKUP(L1713,'14 лет'!$I$5:$J$80,2),IF((C1713=15),VLOOKUP(L1713,'15 лет'!$G$5:$H$82,2),IF((C1713=16),VLOOKUP(L1713,'16 лет'!$G$5:$H$81,2),IF((C1713=17),VLOOKUP(L1713,'17 лет'!$G$5:$H$81,2),IF(C1713&lt;12,"0")))))))</f>
        <v>0</v>
      </c>
      <c r="N1713" s="27"/>
      <c r="O1713" s="16" t="str">
        <f>IF((C1713=15),VLOOKUP(N1713,'15 лет'!$I$5:$J$100,2),IF((C1713=16),VLOOKUP(N1713,'16 лет'!$I$5:$J$94,2),IF((C1713=17),VLOOKUP(N1713,'17 лет'!$I$5:$J$97,2),IF(C1713&lt;15,"0"))))</f>
        <v>0</v>
      </c>
      <c r="P1713" s="11"/>
      <c r="Q1713" s="16">
        <f>IF((C1713&lt;=7),VLOOKUP(P1713,'7 лет'!$I$5:$J$79,2),IF((C1713=8),VLOOKUP(P1713,'8 лет'!$I$5:$J$79,2),IF((C1713=9),VLOOKUP(P1713,'9 лет'!$I$5:$J$79,2),IF((C1713=10),VLOOKUP(P1713,'10 лет'!$I$5:$J$79,2),IF((C1713=11),VLOOKUP(P1713,'11 лет'!$I$5:$J$79,2),IF((C1713=12),VLOOKUP(P1713,'12 лет'!$K$5:$L$79,2),IF((C1713=13),VLOOKUP(P1713,'13 лет'!$K$5:$L$79,2),IF((C1713=14),VLOOKUP(P1713,'14 лет'!$K$5:$L$79,2),IF((C1713=15),VLOOKUP(P1713,'15 лет'!$K$5:$L$79,2),IF((C1713=16),VLOOKUP(P1713,'16 лет'!$K$5:$L$79,2),IF((C1713=17),VLOOKUP(P1713,'17 лет'!$K$5:$L$79,2),)))))))))))</f>
        <v>50</v>
      </c>
      <c r="R1713" s="27"/>
      <c r="S1713" s="16">
        <f>IF((C1713&lt;=7),VLOOKUP(R1713,'7 лет'!$K$5:$L$79,2),IF((C1713=8),VLOOKUP(R1713,'8 лет'!$K$5:$L$79,2),IF((C1713=9),VLOOKUP(R1713,'9 лет'!$K$5:$L$79,2),IF((C1713=10),VLOOKUP(R1713,'10 лет'!$K$5:$L$79,2),IF((C1713=11),VLOOKUP(R1713,'11 лет'!$K$5:$L$79,2),IF((C1713=12),VLOOKUP(R1713,'12 лет'!$M$5:$N$79,2),IF((C1713=13),VLOOKUP(R1713,'13 лет'!$M$5:$N$79,2),IF((C1713=14),VLOOKUP(R1713,'14 лет'!$M$5:$N$79,2),IF((C1713=15),VLOOKUP(R1713,'15 лет'!$M$5:$N$79,2),IF((C1713=16),VLOOKUP(R1713,'16 лет'!$M$5:$N$79,2),IF((C1713=17),VLOOKUP(R1713,'17 лет'!$M$5:$N$79,2))))))))))))</f>
        <v>0</v>
      </c>
      <c r="T1713" s="32">
        <f>SUM(E1713+G1713+I1713+K1713+M1713+O1713+Q1713+S1713)</f>
        <v>50</v>
      </c>
      <c r="U1713" s="4">
        <f>'Личное первенство юноши'!U156</f>
        <v>28</v>
      </c>
      <c r="V1713" s="109"/>
      <c r="W1713" s="99"/>
      <c r="X1713" t="str">
        <f>P1706</f>
        <v>Субъект РФ 48</v>
      </c>
    </row>
    <row r="1714" spans="1:24" ht="18.75">
      <c r="A1714" s="111"/>
      <c r="B1714" s="112"/>
      <c r="C1714" s="112"/>
      <c r="D1714" s="112"/>
      <c r="E1714" s="112"/>
      <c r="F1714" s="112"/>
      <c r="G1714" s="112"/>
      <c r="H1714" s="112"/>
      <c r="I1714" s="112"/>
      <c r="J1714" s="112"/>
      <c r="K1714" s="112"/>
      <c r="L1714" s="112"/>
      <c r="M1714" s="112"/>
      <c r="N1714" s="112"/>
      <c r="O1714" s="112"/>
      <c r="P1714" s="115" t="s">
        <v>285</v>
      </c>
      <c r="Q1714" s="115"/>
      <c r="R1714" s="115"/>
      <c r="S1714" s="116"/>
      <c r="T1714" s="113">
        <f ca="1">SUMPRODUCT(LARGE($T$1711:$T$1713,ROW(INDIRECT("T1:T"&amp;Z17))))</f>
        <v>100</v>
      </c>
      <c r="U1714" s="114"/>
      <c r="V1714" s="109"/>
      <c r="W1714" s="99"/>
    </row>
    <row r="1715" spans="1:24" ht="24.75" customHeight="1">
      <c r="A1715" s="123" t="s">
        <v>180</v>
      </c>
      <c r="B1715" s="124"/>
      <c r="C1715" s="124"/>
      <c r="D1715" s="124"/>
      <c r="E1715" s="124"/>
      <c r="F1715" s="124"/>
      <c r="G1715" s="124"/>
      <c r="H1715" s="124"/>
      <c r="I1715" s="124"/>
      <c r="J1715" s="124"/>
      <c r="K1715" s="124"/>
      <c r="L1715" s="124"/>
      <c r="M1715" s="124"/>
      <c r="N1715" s="124"/>
      <c r="O1715" s="124"/>
      <c r="P1715" s="124"/>
      <c r="Q1715" s="124"/>
      <c r="R1715" s="124"/>
      <c r="S1715" s="124"/>
      <c r="T1715" s="124"/>
      <c r="U1715" s="125"/>
      <c r="V1715" s="109"/>
      <c r="W1715" s="99"/>
    </row>
    <row r="1716" spans="1:24" ht="18.75">
      <c r="A1716" s="27">
        <v>1</v>
      </c>
      <c r="B1716" s="78"/>
      <c r="C1716" s="27"/>
      <c r="D1716" s="27"/>
      <c r="E1716" s="16">
        <f>IF((C1716&lt;=7),VLOOKUP(D1716,'7 лет'!$M$5:$N$78,2),IF((C1716=8),VLOOKUP(D1716,'8 лет'!$M$5:$N$78,2),IF((C1716=9),VLOOKUP(D1716,'9 лет'!$M$5:$N$78,2),IF((C1716=10),VLOOKUP(D1716,'10 лет'!$M$5:$N$78,2),IF((C1716=11),VLOOKUP(D1716,'11 лет'!$M$5:$N$78,2),IF((C1716=12),VLOOKUP(D1716,'12 лет'!$O$5:$P$78,2),IF((C1716=13),VLOOKUP(D1716,'13 лет'!$O$5:$P$78,2),IF((C1716=14),VLOOKUP(D1716,'14 лет'!$O$5:$P$78,2),IF((C1716=15),VLOOKUP(D1716,'15 лет'!$O$5:$P$78,2),IF((C1716=16),VLOOKUP(D1716,'16 лет'!$O$5:$P$78,2),IF((C1716=17),VLOOKUP(D1716,'17 лет'!$O$5:$P$78,2))))))))))))</f>
        <v>0</v>
      </c>
      <c r="F1716" s="27"/>
      <c r="G1716" s="16">
        <f>IF((C1716&lt;=7),VLOOKUP(F1716,'7 лет'!$O$5:$P$79,2),IF((C1716=8),VLOOKUP(F1716,'8 лет'!$O$5:$P$79,2),IF((C1716=9),VLOOKUP(F1716,'9 лет'!$O$5:$P$79,2),IF((C1716=10),VLOOKUP(F1716,'10 лет'!$O$5:$P$79,2),IF((C1716=11),VLOOKUP(F1716,'11 лет'!$O$5:$P$79,2),IF((C1716=12),VLOOKUP(F1716,'12 лет'!$Q$5:$R$79,2),IF((C1716=13),VLOOKUP(F1716,'13 лет'!$Q$5:$R$79,2),IF((C1716=14),VLOOKUP(F1716,'14 лет'!$Q$5:$R$79,2),IF((C1716=15),VLOOKUP(F1716,'15 лет'!$Q$5:$R$79,2),IF((C1716=16),VLOOKUP(F1716,'16 лет'!$Q$5:$R$79,2),IF((C1716=17),VLOOKUP(F1716,'17 лет'!$Q$5:$R$79,2))))))))))))</f>
        <v>0</v>
      </c>
      <c r="H1716" s="27"/>
      <c r="I1716" s="16">
        <f>IF((C1716&lt;=7),VLOOKUP(H1716,'7 лет'!$Q$5:$R$79,2),IF((C1716=8),VLOOKUP(H1716,'8 лет'!$Q$5:$R$79,2),IF((C1716=9),VLOOKUP(H1716,'9 лет'!$Q$5:$R$79,2),IF((C1716=10),VLOOKUP(H1716,'10 лет'!$Q$5:$R$79,2),IF((C1716=11),VLOOKUP(H1716,'11 лет'!$Q$5:$R$79,2),IF((C1716=12),VLOOKUP(H1716,'12 лет'!$S$5:$T$79,2),IF((C1716=13),VLOOKUP(H1716,'13 лет'!$S$5:$T$79,2),IF((C1716=14),VLOOKUP(H1716,'14 лет'!$S$5:$T$79,2),IF((C1716=15),VLOOKUP(H1716,'15 лет'!$S$5:$T$79,2),IF((C1716=16),VLOOKUP(H1716,'16 лет'!$S$5:$T$79,2),IF((C1716=17),VLOOKUP(H1716,'17 лет'!$S$5:$T$79,2))))))))))))</f>
        <v>0</v>
      </c>
      <c r="J1716" s="27"/>
      <c r="K1716" s="16">
        <f>IF((C1716&lt;=7),VLOOKUP(J1716,'7 лет'!$S$5:$T$79,2),IF((C1716=8),VLOOKUP(J1716,'8 лет'!$S$5:$T$79,2),IF((C1716=9),VLOOKUP(J1716,'9 лет'!$S$5:$T$79,2),IF((C1716=10),VLOOKUP(J1716,'10 лет'!$S$5:$T$79,2),IF((C1716=11),VLOOKUP(J1716,'11 лет'!$S$5:$T$79,2),IF((C1716=12),VLOOKUP(J1716,'12 лет'!$U$5:$V$79,2),IF((C1716=13),VLOOKUP(J1716,'13 лет'!$U$5:$V$79,2),IF((C1716=14),VLOOKUP(J1716,'14 лет'!$U$5:$V$79,2),IF(C1716&gt;=15,"0")))))))))</f>
        <v>0</v>
      </c>
      <c r="L1716" s="27"/>
      <c r="M1716" s="16" t="str">
        <f>IF((C1716=12),VLOOKUP(L1716,'12 лет'!$W$5:$X$85,2),IF((C1716=13),VLOOKUP(L1716,'13 лет'!$W$5:$X$84,2),IF((C1716=14),VLOOKUP(L1716,'14 лет'!$W$5:$X$82,2),IF((C1716=15),VLOOKUP(L1716,'15 лет'!$U$5:$V$82,2),IF((C1716=16),VLOOKUP(L1716,'16 лет'!$U$5:$V$78,2),IF((C1716=17),VLOOKUP(L1716,'17 лет'!$U$5:$V$78,2),IF(C1716&lt;12,"0")))))))</f>
        <v>0</v>
      </c>
      <c r="N1716" s="27"/>
      <c r="O1716" s="16" t="str">
        <f>IF((C1716=15),VLOOKUP(N1716,'15 лет'!$W$5:$X$115,2),IF((C1716=16),VLOOKUP(N1716,'16 лет'!$W$5:$X$113,2),IF((C1716=17),VLOOKUP(N1716,'17 лет'!$W$5:$X$113,2),IF(C1716&lt;15,"0"))))</f>
        <v>0</v>
      </c>
      <c r="P1716" s="11"/>
      <c r="Q1716" s="16">
        <f>IF((C1716&lt;=7),VLOOKUP(P1716,'7 лет'!$U$5:$V$79,2),IF((C1716=8),VLOOKUP(P1716,'8 лет'!$U$5:$V$79,2),IF((C1716=9),VLOOKUP(P1716,'9 лет'!$U$5:$V$79,2),IF((C1716=10),VLOOKUP(P1716,'10 лет'!$U$5:$V$79,2),IF((C1716=11),VLOOKUP(P1716,'11 лет'!$U$5:$V$79,2),IF((C1716=12),VLOOKUP(P1716,'12 лет'!$Y$5:$Z$79,2),IF((C1716=13),VLOOKUP(P1716,'13 лет'!$Y$5:$Z$79,2),IF((C1716=14),VLOOKUP(P1716,'14 лет'!$Y$5:$Z$79,2),IF((C1716=15),VLOOKUP(P1716,'15 лет'!$Y$5:$Z$79,2),IF((C1716=16),VLOOKUP(P1716,'16 лет'!$Y$5:$Z$79,2),IF((C1716=17),VLOOKUP(P1716,'17 лет'!$Y$5:$Z$79,2))))))))))))</f>
        <v>35</v>
      </c>
      <c r="R1716" s="27"/>
      <c r="S1716" s="16">
        <f>IF((C1716&lt;=7),VLOOKUP(R1716,'7 лет'!$W$5:$X$79,2),IF((C1716=8),VLOOKUP(R1716,'8 лет'!$W$5:$X$79,2),IF((C1716=9),VLOOKUP(R1716,'9 лет'!$W$5:$X$79,2),IF((C1716=10),VLOOKUP(R1716,'10 лет'!$W$5:$X$79,2),IF((C1716=11),VLOOKUP(R1716,'11 лет'!$W$5:$X$79,2),IF((C1716=12),VLOOKUP(R1716,'12 лет'!$AA$5:$AB$79,2),IF((C1716=13),VLOOKUP(R1716,'13 лет'!$AA$5:$AB$79,2),IF((C1716=14),VLOOKUP(R1716,'14 лет'!$AA$5:$AB$79,2),IF((C1716=15),VLOOKUP(R1716,'15 лет'!$AA$5:$AB$79,2),IF((C1716=16),VLOOKUP(R1716,'16 лет'!$AA$5:$AB$79,2),IF((C1716=17),VLOOKUP(R1716,'17 лет'!$AA$5:$AB$79,2))))))))))))</f>
        <v>0</v>
      </c>
      <c r="T1716" s="33">
        <f>SUM(E1716+G1716+I1716+K1716+M1716+O1716+Q1716+S1716)</f>
        <v>35</v>
      </c>
      <c r="U1716" s="4">
        <f>'Личное первенство девушки'!U154</f>
        <v>28</v>
      </c>
      <c r="V1716" s="109"/>
      <c r="W1716" s="99"/>
      <c r="X1716" t="str">
        <f>P1706</f>
        <v>Субъект РФ 48</v>
      </c>
    </row>
    <row r="1717" spans="1:24" ht="18.75">
      <c r="A1717" s="27">
        <v>2</v>
      </c>
      <c r="B1717" s="78"/>
      <c r="C1717" s="27"/>
      <c r="D1717" s="27"/>
      <c r="E1717" s="16">
        <f>IF((C1717&lt;=7),VLOOKUP(D1717,'7 лет'!$M$5:$N$78,2),IF((C1717=8),VLOOKUP(D1717,'8 лет'!$M$5:$N$78,2),IF((C1717=9),VLOOKUP(D1717,'9 лет'!$M$5:$N$78,2),IF((C1717=10),VLOOKUP(D1717,'10 лет'!$M$5:$N$78,2),IF((C1717=11),VLOOKUP(D1717,'11 лет'!$M$5:$N$78,2),IF((C1717=12),VLOOKUP(D1717,'12 лет'!$O$5:$P$78,2),IF((C1717=13),VLOOKUP(D1717,'13 лет'!$O$5:$P$78,2),IF((C1717=14),VLOOKUP(D1717,'14 лет'!$O$5:$P$78,2),IF((C1717=15),VLOOKUP(D1717,'15 лет'!$O$5:$P$78,2),IF((C1717=16),VLOOKUP(D1717,'16 лет'!$O$5:$P$78,2),IF((C1717=17),VLOOKUP(D1717,'17 лет'!$O$5:$P$78,2))))))))))))</f>
        <v>0</v>
      </c>
      <c r="F1717" s="27"/>
      <c r="G1717" s="16">
        <f>IF((C1717&lt;=7),VLOOKUP(F1717,'7 лет'!$O$5:$P$79,2),IF((C1717=8),VLOOKUP(F1717,'8 лет'!$O$5:$P$79,2),IF((C1717=9),VLOOKUP(F1717,'9 лет'!$O$5:$P$79,2),IF((C1717=10),VLOOKUP(F1717,'10 лет'!$O$5:$P$79,2),IF((C1717=11),VLOOKUP(F1717,'11 лет'!$O$5:$P$79,2),IF((C1717=12),VLOOKUP(F1717,'12 лет'!$Q$5:$R$79,2),IF((C1717=13),VLOOKUP(F1717,'13 лет'!$Q$5:$R$79,2),IF((C1717=14),VLOOKUP(F1717,'14 лет'!$Q$5:$R$79,2),IF((C1717=15),VLOOKUP(F1717,'15 лет'!$Q$5:$R$79,2),IF((C1717=16),VLOOKUP(F1717,'16 лет'!$Q$5:$R$79,2),IF((C1717=17),VLOOKUP(F1717,'17 лет'!$Q$5:$R$79,2))))))))))))</f>
        <v>0</v>
      </c>
      <c r="H1717" s="27"/>
      <c r="I1717" s="16">
        <f>IF((C1717&lt;=7),VLOOKUP(H1717,'7 лет'!$Q$5:$R$79,2),IF((C1717=8),VLOOKUP(H1717,'8 лет'!$Q$5:$R$79,2),IF((C1717=9),VLOOKUP(H1717,'9 лет'!$Q$5:$R$79,2),IF((C1717=10),VLOOKUP(H1717,'10 лет'!$Q$5:$R$79,2),IF((C1717=11),VLOOKUP(H1717,'11 лет'!$Q$5:$R$79,2),IF((C1717=12),VLOOKUP(H1717,'12 лет'!$S$5:$T$79,2),IF((C1717=13),VLOOKUP(H1717,'13 лет'!$S$5:$T$79,2),IF((C1717=14),VLOOKUP(H1717,'14 лет'!$S$5:$T$79,2),IF((C1717=15),VLOOKUP(H1717,'15 лет'!$S$5:$T$79,2),IF((C1717=16),VLOOKUP(H1717,'16 лет'!$S$5:$T$79,2),IF((C1717=17),VLOOKUP(H1717,'17 лет'!$S$5:$T$79,2))))))))))))</f>
        <v>0</v>
      </c>
      <c r="J1717" s="27"/>
      <c r="K1717" s="16">
        <f>IF((C1717&lt;=7),VLOOKUP(J1717,'7 лет'!$S$5:$T$79,2),IF((C1717=8),VLOOKUP(J1717,'8 лет'!$S$5:$T$79,2),IF((C1717=9),VLOOKUP(J1717,'9 лет'!$S$5:$T$79,2),IF((C1717=10),VLOOKUP(J1717,'10 лет'!$S$5:$T$79,2),IF((C1717=11),VLOOKUP(J1717,'11 лет'!$S$5:$T$79,2),IF((C1717=12),VLOOKUP(J1717,'12 лет'!$U$5:$V$79,2),IF((C1717=13),VLOOKUP(J1717,'13 лет'!$U$5:$V$79,2),IF((C1717=14),VLOOKUP(J1717,'14 лет'!$U$5:$V$79,2),IF(C1717&gt;=15,"0")))))))))</f>
        <v>0</v>
      </c>
      <c r="L1717" s="27"/>
      <c r="M1717" s="16" t="str">
        <f>IF((C1717=12),VLOOKUP(L1717,'12 лет'!$W$5:$X$85,2),IF((C1717=13),VLOOKUP(L1717,'13 лет'!$W$5:$X$84,2),IF((C1717=14),VLOOKUP(L1717,'14 лет'!$W$5:$X$82,2),IF((C1717=15),VLOOKUP(L1717,'15 лет'!$U$5:$V$82,2),IF((C1717=16),VLOOKUP(L1717,'16 лет'!$U$5:$V$78,2),IF((C1717=17),VLOOKUP(L1717,'17 лет'!$U$5:$V$78,2),IF(C1717&lt;12,"0")))))))</f>
        <v>0</v>
      </c>
      <c r="N1717" s="27"/>
      <c r="O1717" s="16" t="str">
        <f>IF((C1717=15),VLOOKUP(N1717,'15 лет'!$W$5:$X$115,2),IF((C1717=16),VLOOKUP(N1717,'16 лет'!$W$5:$X$113,2),IF((C1717=17),VLOOKUP(N1717,'17 лет'!$W$5:$X$113,2),IF(C1717&lt;15,"0"))))</f>
        <v>0</v>
      </c>
      <c r="P1717" s="11"/>
      <c r="Q1717" s="16">
        <f>IF((C1717&lt;=7),VLOOKUP(P1717,'7 лет'!$U$5:$V$79,2),IF((C1717=8),VLOOKUP(P1717,'8 лет'!$U$5:$V$79,2),IF((C1717=9),VLOOKUP(P1717,'9 лет'!$U$5:$V$79,2),IF((C1717=10),VLOOKUP(P1717,'10 лет'!$U$5:$V$79,2),IF((C1717=11),VLOOKUP(P1717,'11 лет'!$U$5:$V$79,2),IF((C1717=12),VLOOKUP(P1717,'12 лет'!$Y$5:$Z$79,2),IF((C1717=13),VLOOKUP(P1717,'13 лет'!$Y$5:$Z$79,2),IF((C1717=14),VLOOKUP(P1717,'14 лет'!$Y$5:$Z$79,2),IF((C1717=15),VLOOKUP(P1717,'15 лет'!$Y$5:$Z$79,2),IF((C1717=16),VLOOKUP(P1717,'16 лет'!$Y$5:$Z$79,2),IF((C1717=17),VLOOKUP(P1717,'17 лет'!$Y$5:$Z$79,2))))))))))))</f>
        <v>35</v>
      </c>
      <c r="R1717" s="27"/>
      <c r="S1717" s="16">
        <f>IF((C1717&lt;=7),VLOOKUP(R1717,'7 лет'!$W$5:$X$79,2),IF((C1717=8),VLOOKUP(R1717,'8 лет'!$W$5:$X$79,2),IF((C1717=9),VLOOKUP(R1717,'9 лет'!$W$5:$X$79,2),IF((C1717=10),VLOOKUP(R1717,'10 лет'!$W$5:$X$79,2),IF((C1717=11),VLOOKUP(R1717,'11 лет'!$W$5:$X$79,2),IF((C1717=12),VLOOKUP(R1717,'12 лет'!$AA$5:$AB$79,2),IF((C1717=13),VLOOKUP(R1717,'13 лет'!$AA$5:$AB$79,2),IF((C1717=14),VLOOKUP(R1717,'14 лет'!$AA$5:$AB$79,2),IF((C1717=15),VLOOKUP(R1717,'15 лет'!$AA$5:$AB$79,2),IF((C1717=16),VLOOKUP(R1717,'16 лет'!$AA$5:$AB$79,2),IF((C1717=17),VLOOKUP(R1717,'17 лет'!$AA$5:$AB$79,2))))))))))))</f>
        <v>0</v>
      </c>
      <c r="T1717" s="33">
        <f>SUM(E1717+G1717+I1717+K1717+M1717+O1717+Q1717+S1717)</f>
        <v>35</v>
      </c>
      <c r="U1717" s="4">
        <f>'Личное первенство девушки'!U155</f>
        <v>28</v>
      </c>
      <c r="V1717" s="109"/>
      <c r="W1717" s="99"/>
      <c r="X1717" t="str">
        <f>P1706</f>
        <v>Субъект РФ 48</v>
      </c>
    </row>
    <row r="1718" spans="1:24" ht="18.75">
      <c r="A1718" s="27">
        <v>3</v>
      </c>
      <c r="B1718" s="78"/>
      <c r="C1718" s="27"/>
      <c r="D1718" s="27"/>
      <c r="E1718" s="16">
        <f>IF((C1718&lt;=7),VLOOKUP(D1718,'7 лет'!$M$5:$N$78,2),IF((C1718=8),VLOOKUP(D1718,'8 лет'!$M$5:$N$78,2),IF((C1718=9),VLOOKUP(D1718,'9 лет'!$M$5:$N$78,2),IF((C1718=10),VLOOKUP(D1718,'10 лет'!$M$5:$N$78,2),IF((C1718=11),VLOOKUP(D1718,'11 лет'!$M$5:$N$78,2),IF((C1718=12),VLOOKUP(D1718,'12 лет'!$O$5:$P$78,2),IF((C1718=13),VLOOKUP(D1718,'13 лет'!$O$5:$P$78,2),IF((C1718=14),VLOOKUP(D1718,'14 лет'!$O$5:$P$78,2),IF((C1718=15),VLOOKUP(D1718,'15 лет'!$O$5:$P$78,2),IF((C1718=16),VLOOKUP(D1718,'16 лет'!$O$5:$P$78,2),IF((C1718=17),VLOOKUP(D1718,'17 лет'!$O$5:$P$78,2))))))))))))</f>
        <v>0</v>
      </c>
      <c r="F1718" s="27"/>
      <c r="G1718" s="16">
        <f>IF((C1718&lt;=7),VLOOKUP(F1718,'7 лет'!$O$5:$P$79,2),IF((C1718=8),VLOOKUP(F1718,'8 лет'!$O$5:$P$79,2),IF((C1718=9),VLOOKUP(F1718,'9 лет'!$O$5:$P$79,2),IF((C1718=10),VLOOKUP(F1718,'10 лет'!$O$5:$P$79,2),IF((C1718=11),VLOOKUP(F1718,'11 лет'!$O$5:$P$79,2),IF((C1718=12),VLOOKUP(F1718,'12 лет'!$Q$5:$R$79,2),IF((C1718=13),VLOOKUP(F1718,'13 лет'!$Q$5:$R$79,2),IF((C1718=14),VLOOKUP(F1718,'14 лет'!$Q$5:$R$79,2),IF((C1718=15),VLOOKUP(F1718,'15 лет'!$Q$5:$R$79,2),IF((C1718=16),VLOOKUP(F1718,'16 лет'!$Q$5:$R$79,2),IF((C1718=17),VLOOKUP(F1718,'17 лет'!$Q$5:$R$79,2))))))))))))</f>
        <v>0</v>
      </c>
      <c r="H1718" s="27"/>
      <c r="I1718" s="16">
        <f>IF((C1718&lt;=7),VLOOKUP(H1718,'7 лет'!$Q$5:$R$79,2),IF((C1718=8),VLOOKUP(H1718,'8 лет'!$Q$5:$R$79,2),IF((C1718=9),VLOOKUP(H1718,'9 лет'!$Q$5:$R$79,2),IF((C1718=10),VLOOKUP(H1718,'10 лет'!$Q$5:$R$79,2),IF((C1718=11),VLOOKUP(H1718,'11 лет'!$Q$5:$R$79,2),IF((C1718=12),VLOOKUP(H1718,'12 лет'!$S$5:$T$79,2),IF((C1718=13),VLOOKUP(H1718,'13 лет'!$S$5:$T$79,2),IF((C1718=14),VLOOKUP(H1718,'14 лет'!$S$5:$T$79,2),IF((C1718=15),VLOOKUP(H1718,'15 лет'!$S$5:$T$79,2),IF((C1718=16),VLOOKUP(H1718,'16 лет'!$S$5:$T$79,2),IF((C1718=17),VLOOKUP(H1718,'17 лет'!$S$5:$T$79,2))))))))))))</f>
        <v>0</v>
      </c>
      <c r="J1718" s="27"/>
      <c r="K1718" s="16">
        <f>IF((C1718&lt;=7),VLOOKUP(J1718,'7 лет'!$S$5:$T$79,2),IF((C1718=8),VLOOKUP(J1718,'8 лет'!$S$5:$T$79,2),IF((C1718=9),VLOOKUP(J1718,'9 лет'!$S$5:$T$79,2),IF((C1718=10),VLOOKUP(J1718,'10 лет'!$S$5:$T$79,2),IF((C1718=11),VLOOKUP(J1718,'11 лет'!$S$5:$T$79,2),IF((C1718=12),VLOOKUP(J1718,'12 лет'!$U$5:$V$79,2),IF((C1718=13),VLOOKUP(J1718,'13 лет'!$U$5:$V$79,2),IF((C1718=14),VLOOKUP(J1718,'14 лет'!$U$5:$V$79,2),IF(C1718&gt;=15,"0")))))))))</f>
        <v>0</v>
      </c>
      <c r="L1718" s="27"/>
      <c r="M1718" s="16" t="str">
        <f>IF((C1718=12),VLOOKUP(L1718,'12 лет'!$W$5:$X$85,2),IF((C1718=13),VLOOKUP(L1718,'13 лет'!$W$5:$X$84,2),IF((C1718=14),VLOOKUP(L1718,'14 лет'!$W$5:$X$82,2),IF((C1718=15),VLOOKUP(L1718,'15 лет'!$U$5:$V$82,2),IF((C1718=16),VLOOKUP(L1718,'16 лет'!$U$5:$V$78,2),IF((C1718=17),VLOOKUP(L1718,'17 лет'!$U$5:$V$78,2),IF(C1718&lt;12,"0")))))))</f>
        <v>0</v>
      </c>
      <c r="N1718" s="27"/>
      <c r="O1718" s="16" t="str">
        <f>IF((C1718=15),VLOOKUP(N1718,'15 лет'!$W$5:$X$115,2),IF((C1718=16),VLOOKUP(N1718,'16 лет'!$W$5:$X$113,2),IF((C1718=17),VLOOKUP(N1718,'17 лет'!$W$5:$X$113,2),IF(C1718&lt;15,"0"))))</f>
        <v>0</v>
      </c>
      <c r="P1718" s="11"/>
      <c r="Q1718" s="16">
        <f>IF((C1718&lt;=7),VLOOKUP(P1718,'7 лет'!$U$5:$V$79,2),IF((C1718=8),VLOOKUP(P1718,'8 лет'!$U$5:$V$79,2),IF((C1718=9),VLOOKUP(P1718,'9 лет'!$U$5:$V$79,2),IF((C1718=10),VLOOKUP(P1718,'10 лет'!$U$5:$V$79,2),IF((C1718=11),VLOOKUP(P1718,'11 лет'!$U$5:$V$79,2),IF((C1718=12),VLOOKUP(P1718,'12 лет'!$Y$5:$Z$79,2),IF((C1718=13),VLOOKUP(P1718,'13 лет'!$Y$5:$Z$79,2),IF((C1718=14),VLOOKUP(P1718,'14 лет'!$Y$5:$Z$79,2),IF((C1718=15),VLOOKUP(P1718,'15 лет'!$Y$5:$Z$79,2),IF((C1718=16),VLOOKUP(P1718,'16 лет'!$Y$5:$Z$79,2),IF((C1718=17),VLOOKUP(P1718,'17 лет'!$Y$5:$Z$79,2))))))))))))</f>
        <v>35</v>
      </c>
      <c r="R1718" s="27"/>
      <c r="S1718" s="16">
        <f>IF((C1718&lt;=7),VLOOKUP(R1718,'7 лет'!$W$5:$X$79,2),IF((C1718=8),VLOOKUP(R1718,'8 лет'!$W$5:$X$79,2),IF((C1718=9),VLOOKUP(R1718,'9 лет'!$W$5:$X$79,2),IF((C1718=10),VLOOKUP(R1718,'10 лет'!$W$5:$X$79,2),IF((C1718=11),VLOOKUP(R1718,'11 лет'!$W$5:$X$79,2),IF((C1718=12),VLOOKUP(R1718,'12 лет'!$AA$5:$AB$79,2),IF((C1718=13),VLOOKUP(R1718,'13 лет'!$AA$5:$AB$79,2),IF((C1718=14),VLOOKUP(R1718,'14 лет'!$AA$5:$AB$79,2),IF((C1718=15),VLOOKUP(R1718,'15 лет'!$AA$5:$AB$79,2),IF((C1718=16),VLOOKUP(R1718,'16 лет'!$AA$5:$AB$79,2),IF((C1718=17),VLOOKUP(R1718,'17 лет'!$AA$5:$AB$79,2))))))))))))</f>
        <v>0</v>
      </c>
      <c r="T1718" s="33">
        <f>SUM(E1718+G1718+I1718+K1718+M1718+O1718+Q1718+S1718)</f>
        <v>35</v>
      </c>
      <c r="U1718" s="4">
        <f>'Личное первенство девушки'!U156</f>
        <v>28</v>
      </c>
      <c r="V1718" s="109"/>
      <c r="W1718" s="99"/>
      <c r="X1718" t="str">
        <f>P1706</f>
        <v>Субъект РФ 48</v>
      </c>
    </row>
    <row r="1719" spans="1:24" ht="18.75">
      <c r="A1719" s="111"/>
      <c r="B1719" s="112"/>
      <c r="C1719" s="112"/>
      <c r="D1719" s="112"/>
      <c r="E1719" s="112"/>
      <c r="F1719" s="112"/>
      <c r="G1719" s="112"/>
      <c r="H1719" s="112"/>
      <c r="I1719" s="112"/>
      <c r="J1719" s="112"/>
      <c r="K1719" s="112"/>
      <c r="L1719" s="112"/>
      <c r="M1719" s="112"/>
      <c r="N1719" s="112"/>
      <c r="O1719" s="112"/>
      <c r="P1719" s="115" t="s">
        <v>286</v>
      </c>
      <c r="Q1719" s="115"/>
      <c r="R1719" s="115"/>
      <c r="S1719" s="116"/>
      <c r="T1719" s="113">
        <f ca="1">SUMPRODUCT(LARGE($T$1716:$T$1718,ROW(INDIRECT("T1:T"&amp;Z17))))</f>
        <v>70</v>
      </c>
      <c r="U1719" s="114"/>
      <c r="V1719" s="109"/>
      <c r="W1719" s="99"/>
    </row>
    <row r="1720" spans="1:24" ht="30" customHeight="1">
      <c r="A1720" s="119"/>
      <c r="B1720" s="120"/>
      <c r="C1720" s="120"/>
      <c r="D1720" s="120"/>
      <c r="E1720" s="120"/>
      <c r="F1720" s="120"/>
      <c r="G1720" s="120"/>
      <c r="H1720" s="120"/>
      <c r="I1720" s="120"/>
      <c r="J1720" s="120"/>
      <c r="K1720" s="120"/>
      <c r="L1720" s="120"/>
      <c r="M1720" s="120"/>
      <c r="N1720" s="120"/>
      <c r="O1720" s="120"/>
      <c r="P1720" s="118" t="s">
        <v>287</v>
      </c>
      <c r="Q1720" s="118"/>
      <c r="R1720" s="118"/>
      <c r="S1720" s="118"/>
      <c r="T1720" s="121">
        <f ca="1">SUM(T1714+T1719)</f>
        <v>170</v>
      </c>
      <c r="U1720" s="122"/>
      <c r="V1720" s="110"/>
      <c r="W1720" s="100"/>
    </row>
    <row r="1721" spans="1:24">
      <c r="A1721" s="14"/>
      <c r="B1721" s="14"/>
      <c r="C1721" s="14"/>
      <c r="D1721" s="14"/>
      <c r="E1721" s="14"/>
      <c r="F1721" s="14"/>
      <c r="G1721" s="14"/>
      <c r="H1721" s="14"/>
      <c r="I1721" s="14"/>
      <c r="J1721" s="14"/>
      <c r="K1721" s="14"/>
      <c r="L1721" s="14"/>
      <c r="M1721" s="14"/>
      <c r="N1721" s="14"/>
      <c r="O1721" s="14"/>
      <c r="P1721" s="14"/>
      <c r="Q1721" s="14"/>
      <c r="R1721" s="14"/>
      <c r="S1721" s="14"/>
      <c r="T1721" s="14"/>
      <c r="W1721" s="81"/>
    </row>
    <row r="1722" spans="1:24">
      <c r="A1722" s="15"/>
      <c r="C1722" s="15"/>
      <c r="D1722" s="15"/>
      <c r="E1722" s="15"/>
      <c r="F1722" s="15"/>
      <c r="G1722" s="15"/>
      <c r="H1722" s="15"/>
      <c r="I1722" s="15"/>
      <c r="J1722" s="15"/>
      <c r="K1722" s="14"/>
      <c r="L1722" s="14"/>
      <c r="M1722" s="15"/>
      <c r="N1722" s="15"/>
      <c r="O1722" s="15"/>
      <c r="P1722" s="15"/>
      <c r="Q1722" s="15"/>
      <c r="R1722" s="15"/>
      <c r="S1722" s="15"/>
      <c r="T1722" s="15"/>
    </row>
    <row r="1723" spans="1:24">
      <c r="A1723" s="15"/>
      <c r="C1723" s="15"/>
      <c r="D1723" s="15"/>
      <c r="E1723" s="15"/>
      <c r="F1723" s="15"/>
      <c r="G1723" s="15"/>
      <c r="H1723" s="15"/>
      <c r="I1723" s="15"/>
      <c r="J1723" s="15"/>
      <c r="K1723" s="14"/>
      <c r="L1723" s="14"/>
      <c r="M1723" s="15"/>
      <c r="N1723" s="15"/>
      <c r="O1723" s="15"/>
      <c r="P1723" s="15"/>
      <c r="Q1723" s="15"/>
      <c r="R1723" s="15"/>
      <c r="S1723" s="15"/>
      <c r="T1723" s="15"/>
    </row>
    <row r="1724" spans="1:24" ht="16.5">
      <c r="A1724" s="14"/>
      <c r="B1724" s="79" t="s">
        <v>181</v>
      </c>
      <c r="C1724" s="14"/>
      <c r="D1724" s="14"/>
      <c r="E1724" s="14"/>
      <c r="F1724" s="14"/>
      <c r="G1724" s="14"/>
      <c r="H1724" s="14"/>
      <c r="I1724" s="14"/>
      <c r="J1724" s="14"/>
      <c r="K1724" s="14"/>
      <c r="L1724" s="14"/>
      <c r="M1724" s="14"/>
      <c r="N1724" s="14"/>
      <c r="O1724" s="14"/>
      <c r="P1724" s="14"/>
      <c r="Q1724" s="14"/>
      <c r="R1724" s="14"/>
      <c r="S1724" s="14"/>
      <c r="T1724" s="14"/>
    </row>
    <row r="1725" spans="1:24">
      <c r="A1725" s="14"/>
      <c r="B1725" s="15"/>
      <c r="C1725" s="15"/>
      <c r="D1725" s="14"/>
      <c r="E1725" s="14"/>
      <c r="F1725" s="14"/>
      <c r="G1725" s="14"/>
      <c r="H1725" s="14"/>
      <c r="I1725" s="14"/>
      <c r="J1725" s="14"/>
      <c r="K1725" s="14"/>
      <c r="L1725" s="14"/>
      <c r="M1725" s="14"/>
      <c r="N1725" s="14"/>
      <c r="O1725" s="14"/>
      <c r="P1725" s="14"/>
      <c r="Q1725" s="14"/>
      <c r="R1725" s="14"/>
      <c r="S1725" s="14"/>
      <c r="T1725" s="14"/>
    </row>
    <row r="1726" spans="1:24">
      <c r="A1726" s="14"/>
      <c r="B1726" s="14"/>
      <c r="C1726" s="15"/>
      <c r="D1726" s="14"/>
      <c r="E1726" s="14"/>
      <c r="F1726" s="14"/>
      <c r="G1726" s="14"/>
      <c r="H1726" s="14"/>
      <c r="I1726" s="14"/>
      <c r="J1726" s="14"/>
      <c r="K1726" s="14"/>
      <c r="L1726" s="14"/>
      <c r="M1726" s="14"/>
      <c r="N1726" s="14"/>
      <c r="O1726" s="14"/>
      <c r="P1726" s="14"/>
      <c r="Q1726" s="14"/>
      <c r="R1726" s="14"/>
      <c r="S1726" s="14"/>
      <c r="T1726" s="14"/>
    </row>
    <row r="1727" spans="1:24" ht="16.5">
      <c r="A1727" s="14"/>
      <c r="B1727" s="79" t="s">
        <v>182</v>
      </c>
      <c r="C1727" s="15"/>
      <c r="D1727" s="14"/>
      <c r="E1727" s="14"/>
      <c r="F1727" s="14"/>
      <c r="G1727" s="14"/>
      <c r="H1727" s="14"/>
      <c r="I1727" s="14"/>
      <c r="J1727" s="14"/>
      <c r="K1727" s="14"/>
      <c r="L1727" s="14"/>
      <c r="M1727" s="14"/>
      <c r="N1727" s="14"/>
      <c r="O1727" s="14"/>
      <c r="P1727" s="14"/>
      <c r="Q1727" s="14"/>
      <c r="R1727" s="14"/>
      <c r="S1727" s="14"/>
      <c r="T1727" s="14"/>
    </row>
    <row r="1729" spans="1:23" ht="18.75">
      <c r="A1729" s="102" t="s">
        <v>991</v>
      </c>
      <c r="B1729" s="102"/>
      <c r="C1729" s="102"/>
      <c r="D1729" s="102"/>
      <c r="E1729" s="102"/>
      <c r="F1729" s="102"/>
      <c r="G1729" s="102"/>
      <c r="H1729" s="102"/>
      <c r="I1729" s="102"/>
      <c r="J1729" s="102"/>
      <c r="K1729" s="102"/>
      <c r="L1729" s="102"/>
      <c r="M1729" s="102"/>
      <c r="N1729" s="102"/>
      <c r="O1729" s="102"/>
      <c r="P1729" s="102"/>
      <c r="Q1729" s="102"/>
      <c r="R1729" s="102"/>
      <c r="S1729" s="102"/>
      <c r="T1729" s="102"/>
      <c r="U1729" s="102"/>
      <c r="V1729" s="102"/>
      <c r="W1729" s="102"/>
    </row>
    <row r="1730" spans="1:23" ht="18.75">
      <c r="A1730" s="102" t="s">
        <v>990</v>
      </c>
      <c r="B1730" s="102"/>
      <c r="C1730" s="102"/>
      <c r="D1730" s="102"/>
      <c r="E1730" s="102"/>
      <c r="F1730" s="102"/>
      <c r="G1730" s="102"/>
      <c r="H1730" s="102"/>
      <c r="I1730" s="102"/>
      <c r="J1730" s="102"/>
      <c r="K1730" s="102"/>
      <c r="L1730" s="102"/>
      <c r="M1730" s="102"/>
      <c r="N1730" s="102"/>
      <c r="O1730" s="102"/>
      <c r="P1730" s="102"/>
      <c r="Q1730" s="102"/>
      <c r="R1730" s="102"/>
      <c r="S1730" s="102"/>
      <c r="T1730" s="102"/>
      <c r="U1730" s="102"/>
      <c r="V1730" s="102"/>
      <c r="W1730" s="102"/>
    </row>
    <row r="1732" spans="1:23">
      <c r="A1732" s="103" t="s">
        <v>169</v>
      </c>
      <c r="B1732" s="103"/>
      <c r="C1732" s="103"/>
      <c r="D1732" s="103"/>
      <c r="E1732" s="103"/>
      <c r="F1732" s="103"/>
      <c r="G1732" s="103"/>
      <c r="H1732" s="103"/>
      <c r="I1732" s="103"/>
      <c r="J1732" s="103"/>
      <c r="K1732" s="103"/>
      <c r="L1732" s="103"/>
      <c r="M1732" s="103"/>
      <c r="N1732" s="103"/>
      <c r="O1732" s="103"/>
      <c r="P1732" s="103"/>
      <c r="Q1732" s="103"/>
      <c r="R1732" s="103"/>
      <c r="S1732" s="103"/>
      <c r="T1732" s="103"/>
      <c r="U1732" s="103"/>
      <c r="V1732" s="103"/>
      <c r="W1732" s="103"/>
    </row>
    <row r="1733" spans="1:23">
      <c r="A1733" s="43"/>
      <c r="B1733" s="43"/>
      <c r="C1733" s="43"/>
      <c r="D1733" s="43"/>
      <c r="E1733" s="43"/>
      <c r="F1733" s="43"/>
      <c r="G1733" s="43"/>
      <c r="H1733" s="43"/>
      <c r="I1733" s="43"/>
      <c r="J1733" s="43"/>
      <c r="K1733" s="43"/>
      <c r="L1733" s="43"/>
      <c r="M1733" s="43"/>
      <c r="N1733" s="43"/>
      <c r="O1733" s="43"/>
      <c r="P1733" s="43"/>
      <c r="Q1733" s="43"/>
      <c r="R1733" s="43"/>
      <c r="S1733" s="43"/>
      <c r="T1733" s="43"/>
      <c r="U1733" s="43"/>
      <c r="V1733" s="43"/>
      <c r="W1733" s="43"/>
    </row>
    <row r="1734" spans="1:23" ht="18.75">
      <c r="A1734" s="104" t="s">
        <v>1005</v>
      </c>
      <c r="B1734" s="104"/>
      <c r="C1734" s="104"/>
      <c r="D1734" s="104"/>
      <c r="E1734" s="104"/>
      <c r="F1734" s="104"/>
      <c r="G1734" s="104"/>
      <c r="H1734" s="104"/>
      <c r="I1734" s="104"/>
      <c r="J1734" s="104"/>
      <c r="K1734" s="104"/>
      <c r="L1734" s="104"/>
      <c r="M1734" s="104"/>
      <c r="N1734" s="104"/>
      <c r="O1734" s="104"/>
      <c r="P1734" s="104"/>
      <c r="Q1734" s="104"/>
      <c r="R1734" s="104"/>
      <c r="S1734" s="104"/>
      <c r="T1734" s="104"/>
      <c r="U1734" s="104"/>
      <c r="V1734" s="104"/>
      <c r="W1734" s="104"/>
    </row>
    <row r="1735" spans="1:23" ht="18.75">
      <c r="A1735" s="104" t="s">
        <v>989</v>
      </c>
      <c r="B1735" s="104"/>
      <c r="C1735" s="104"/>
      <c r="D1735" s="104"/>
      <c r="E1735" s="104"/>
      <c r="F1735" s="104"/>
      <c r="G1735" s="104"/>
      <c r="H1735" s="104"/>
      <c r="I1735" s="104"/>
      <c r="J1735" s="104"/>
      <c r="K1735" s="104"/>
      <c r="L1735" s="104"/>
      <c r="M1735" s="104"/>
      <c r="N1735" s="104"/>
      <c r="O1735" s="104"/>
      <c r="P1735" s="104"/>
      <c r="Q1735" s="104"/>
      <c r="R1735" s="104"/>
      <c r="S1735" s="104"/>
      <c r="T1735" s="104"/>
      <c r="U1735" s="104"/>
      <c r="V1735" s="104"/>
      <c r="W1735" s="104"/>
    </row>
    <row r="1736" spans="1:23" ht="18.75">
      <c r="A1736" s="105" t="s">
        <v>1058</v>
      </c>
      <c r="B1736" s="105"/>
      <c r="C1736" s="105"/>
      <c r="D1736" s="105"/>
      <c r="E1736" s="105"/>
      <c r="F1736" s="105"/>
      <c r="G1736" s="105"/>
      <c r="H1736" s="105"/>
      <c r="I1736" s="105"/>
      <c r="J1736" s="105"/>
      <c r="K1736" s="105"/>
      <c r="L1736" s="105"/>
      <c r="M1736" s="105"/>
      <c r="N1736" s="105"/>
      <c r="O1736" s="105"/>
      <c r="P1736" s="105"/>
      <c r="Q1736" s="105"/>
      <c r="R1736" s="105"/>
      <c r="S1736" s="105"/>
      <c r="T1736" s="105"/>
      <c r="U1736" s="105"/>
      <c r="V1736" s="105"/>
      <c r="W1736" s="105"/>
    </row>
    <row r="1737" spans="1:23" ht="18.75">
      <c r="A1737" s="50"/>
      <c r="B1737" s="50"/>
      <c r="C1737" s="50"/>
      <c r="D1737" s="50"/>
      <c r="E1737" s="50"/>
      <c r="F1737" s="50"/>
      <c r="G1737" s="50"/>
      <c r="H1737" s="50"/>
      <c r="I1737" s="50"/>
      <c r="J1737" s="50"/>
      <c r="K1737" s="50"/>
      <c r="L1737" s="50"/>
      <c r="M1737" s="50"/>
      <c r="N1737" s="50"/>
      <c r="O1737" s="50"/>
      <c r="P1737" s="50"/>
      <c r="Q1737" s="50"/>
      <c r="R1737" s="50"/>
      <c r="S1737" s="50"/>
      <c r="T1737" s="50"/>
      <c r="U1737" s="50"/>
      <c r="V1737" s="50"/>
    </row>
    <row r="1738" spans="1:23">
      <c r="A1738" s="10"/>
      <c r="B1738" s="10"/>
      <c r="C1738" s="10"/>
      <c r="D1738" s="10"/>
      <c r="E1738" s="10"/>
      <c r="F1738" s="10"/>
      <c r="G1738" s="10"/>
      <c r="H1738" s="10"/>
      <c r="I1738" s="10"/>
      <c r="J1738" s="10"/>
      <c r="K1738" s="10"/>
      <c r="L1738" s="10"/>
      <c r="M1738" s="10"/>
      <c r="N1738" s="10"/>
      <c r="O1738" s="10"/>
      <c r="P1738" s="10"/>
      <c r="Q1738" s="10"/>
      <c r="R1738" s="10"/>
      <c r="S1738" s="10"/>
      <c r="T1738" s="10"/>
    </row>
    <row r="1739" spans="1:23" ht="18.75">
      <c r="A1739" s="106" t="s">
        <v>992</v>
      </c>
      <c r="B1739" s="106"/>
      <c r="C1739" s="47"/>
      <c r="D1739" s="47"/>
      <c r="E1739" s="47"/>
      <c r="F1739" s="47"/>
      <c r="G1739" s="47"/>
      <c r="H1739" s="47"/>
      <c r="I1739" s="47"/>
      <c r="J1739" s="47"/>
      <c r="K1739" s="47"/>
      <c r="L1739" s="47"/>
      <c r="M1739" s="47"/>
      <c r="N1739" s="47"/>
      <c r="O1739" s="47"/>
      <c r="P1739" s="47"/>
      <c r="Q1739" s="47"/>
      <c r="R1739" s="47"/>
      <c r="S1739" s="47"/>
      <c r="T1739" s="47"/>
    </row>
    <row r="1740" spans="1:23" ht="18.75">
      <c r="A1740" s="106" t="s">
        <v>993</v>
      </c>
      <c r="B1740" s="106"/>
      <c r="C1740" s="42"/>
      <c r="D1740" s="42"/>
      <c r="E1740" s="42"/>
      <c r="F1740" s="42"/>
      <c r="G1740" s="42"/>
      <c r="H1740" s="42"/>
      <c r="I1740" s="42"/>
      <c r="J1740" s="42"/>
      <c r="K1740" s="42"/>
      <c r="L1740" s="42"/>
      <c r="M1740" s="42"/>
      <c r="N1740" s="42"/>
      <c r="O1740" s="42"/>
      <c r="P1740" s="42"/>
      <c r="Q1740" s="42"/>
      <c r="R1740" s="42"/>
      <c r="S1740" s="42"/>
      <c r="T1740" s="42"/>
    </row>
    <row r="1741" spans="1:23" ht="18.75">
      <c r="A1741" s="106"/>
      <c r="B1741" s="106"/>
      <c r="D1741" s="47"/>
      <c r="E1741" s="47"/>
      <c r="F1741" s="47"/>
      <c r="G1741" s="47"/>
      <c r="H1741" s="47"/>
      <c r="I1741" s="47"/>
      <c r="J1741" s="47"/>
      <c r="K1741" s="47"/>
      <c r="L1741" s="47"/>
      <c r="M1741" s="47"/>
      <c r="N1741" s="47"/>
      <c r="O1741" s="47"/>
      <c r="P1741" s="47"/>
      <c r="Q1741" s="47"/>
      <c r="R1741" s="47"/>
      <c r="S1741" s="47"/>
      <c r="T1741" s="47"/>
    </row>
    <row r="1742" spans="1:23" ht="18.75">
      <c r="A1742" s="107" t="s">
        <v>229</v>
      </c>
      <c r="B1742" s="107"/>
      <c r="C1742" s="107"/>
      <c r="D1742" s="107"/>
      <c r="E1742" s="107"/>
      <c r="F1742" s="107"/>
      <c r="G1742" s="107"/>
      <c r="H1742" s="107"/>
      <c r="I1742" s="107"/>
      <c r="J1742" s="107"/>
      <c r="K1742" s="107"/>
      <c r="L1742" s="107"/>
      <c r="M1742" s="107"/>
      <c r="N1742" s="107"/>
      <c r="O1742" s="107"/>
      <c r="P1742" s="129" t="s">
        <v>333</v>
      </c>
      <c r="Q1742" s="129"/>
      <c r="R1742" s="129"/>
      <c r="S1742" s="129"/>
      <c r="T1742" s="129"/>
      <c r="U1742" s="129"/>
      <c r="V1742" s="129"/>
    </row>
    <row r="1743" spans="1:23">
      <c r="A1743" s="28"/>
      <c r="B1743" s="28"/>
      <c r="C1743" s="28"/>
      <c r="D1743" s="28"/>
      <c r="E1743" s="28"/>
      <c r="F1743" s="28"/>
      <c r="G1743" s="28"/>
      <c r="H1743" s="28"/>
      <c r="I1743" s="28"/>
      <c r="J1743" s="28"/>
      <c r="K1743" s="28"/>
      <c r="L1743" s="28"/>
      <c r="M1743" s="28"/>
      <c r="N1743" s="28"/>
      <c r="O1743" s="28"/>
      <c r="P1743" s="28"/>
      <c r="Q1743" s="28"/>
      <c r="R1743" s="28"/>
      <c r="S1743" s="28"/>
      <c r="T1743" s="28"/>
    </row>
    <row r="1744" spans="1:23" ht="24.75" customHeight="1">
      <c r="A1744" s="117" t="s">
        <v>170</v>
      </c>
      <c r="B1744" s="117"/>
      <c r="C1744" s="117"/>
      <c r="D1744" s="117"/>
      <c r="E1744" s="117"/>
      <c r="F1744" s="117"/>
      <c r="G1744" s="117"/>
      <c r="H1744" s="117"/>
      <c r="I1744" s="117"/>
      <c r="J1744" s="117"/>
      <c r="K1744" s="117"/>
      <c r="L1744" s="117"/>
      <c r="M1744" s="117"/>
      <c r="N1744" s="117"/>
      <c r="O1744" s="117"/>
      <c r="P1744" s="117"/>
      <c r="Q1744" s="117"/>
      <c r="R1744" s="117"/>
      <c r="S1744" s="117"/>
      <c r="T1744" s="126" t="s">
        <v>178</v>
      </c>
      <c r="U1744" s="101" t="s">
        <v>284</v>
      </c>
      <c r="V1744" s="101" t="s">
        <v>288</v>
      </c>
      <c r="W1744" s="101" t="s">
        <v>1006</v>
      </c>
    </row>
    <row r="1745" spans="1:24" ht="66.75" customHeight="1">
      <c r="A1745" s="101" t="s">
        <v>171</v>
      </c>
      <c r="B1745" s="117" t="s">
        <v>172</v>
      </c>
      <c r="C1745" s="101" t="s">
        <v>173</v>
      </c>
      <c r="D1745" s="101" t="s">
        <v>174</v>
      </c>
      <c r="E1745" s="101"/>
      <c r="F1745" s="101" t="s">
        <v>175</v>
      </c>
      <c r="G1745" s="101"/>
      <c r="H1745" s="101" t="s">
        <v>176</v>
      </c>
      <c r="I1745" s="101"/>
      <c r="J1745" s="101" t="s">
        <v>994</v>
      </c>
      <c r="K1745" s="101"/>
      <c r="L1745" s="175" t="s">
        <v>995</v>
      </c>
      <c r="M1745" s="176"/>
      <c r="N1745" s="175" t="s">
        <v>996</v>
      </c>
      <c r="O1745" s="176"/>
      <c r="P1745" s="101" t="s">
        <v>7</v>
      </c>
      <c r="Q1745" s="101"/>
      <c r="R1745" s="101" t="s">
        <v>177</v>
      </c>
      <c r="S1745" s="101"/>
      <c r="T1745" s="127"/>
      <c r="U1745" s="101"/>
      <c r="V1745" s="101"/>
      <c r="W1745" s="101"/>
    </row>
    <row r="1746" spans="1:24" ht="16.5">
      <c r="A1746" s="101"/>
      <c r="B1746" s="117"/>
      <c r="C1746" s="101"/>
      <c r="D1746" s="49" t="s">
        <v>179</v>
      </c>
      <c r="E1746" s="51" t="s">
        <v>3</v>
      </c>
      <c r="F1746" s="49" t="s">
        <v>179</v>
      </c>
      <c r="G1746" s="51" t="s">
        <v>3</v>
      </c>
      <c r="H1746" s="49" t="s">
        <v>179</v>
      </c>
      <c r="I1746" s="51" t="s">
        <v>3</v>
      </c>
      <c r="J1746" s="49" t="s">
        <v>179</v>
      </c>
      <c r="K1746" s="51" t="s">
        <v>3</v>
      </c>
      <c r="L1746" s="49" t="s">
        <v>179</v>
      </c>
      <c r="M1746" s="51" t="s">
        <v>3</v>
      </c>
      <c r="N1746" s="49" t="s">
        <v>179</v>
      </c>
      <c r="O1746" s="51" t="s">
        <v>3</v>
      </c>
      <c r="P1746" s="49" t="s">
        <v>179</v>
      </c>
      <c r="Q1746" s="51" t="s">
        <v>3</v>
      </c>
      <c r="R1746" s="49" t="s">
        <v>179</v>
      </c>
      <c r="S1746" s="51" t="s">
        <v>3</v>
      </c>
      <c r="T1746" s="128"/>
      <c r="U1746" s="101"/>
      <c r="V1746" s="101"/>
      <c r="W1746" s="101"/>
    </row>
    <row r="1747" spans="1:24" ht="18.75">
      <c r="A1747" s="27">
        <v>1</v>
      </c>
      <c r="B1747" s="77"/>
      <c r="C1747" s="27"/>
      <c r="D1747" s="27"/>
      <c r="E1747" s="16">
        <f>IF((C1747&lt;=7),VLOOKUP(D1747,'7 лет'!$A$5:$B$78,2),IF((C1747=8),VLOOKUP(D1747,'8 лет'!$A$5:$B$78,2),IF((C1747=9),VLOOKUP(D1747,'9 лет'!$A$5:$B$78,2),IF((C1747=10),VLOOKUP(D1747,'10 лет'!$A$5:$B$78,2),IF((C1747=11),VLOOKUP(D1747,'11 лет'!$A$5:$B$78,2),IF((C1747=12),VLOOKUP(D1747,'12 лет'!$A$5:$B$78,2),IF((C1747=13),VLOOKUP(D1747,'13 лет'!$A$5:$B$78,2),IF((C1747=14),VLOOKUP(D1747,'14 лет'!$A$5:$B$78,2),IF((C1747=15),VLOOKUP(D1747,'15 лет'!$A$5:$B$78,2),IF((C1747=16),VLOOKUP(D1747,'16 лет'!$A$5:$B$78,2),IF((C1747=17),VLOOKUP(D1747,'17 лет'!$A$5:$B$78,2))))))))))))</f>
        <v>0</v>
      </c>
      <c r="F1747" s="27"/>
      <c r="G1747" s="16">
        <f>IF((C1747&lt;=7),VLOOKUP(F1747,'7 лет'!$C$5:$D$79,2),IF((C1747=8),VLOOKUP(F1747,'8 лет'!$C$5:$D$79,2),IF((C1747=9),VLOOKUP(F1747,'9 лет'!$C$5:$D$79,2),IF((C1747=10),VLOOKUP(F1747,'10 лет'!$C$5:$D$79,2),IF((C1747=11),VLOOKUP(F1747,'11 лет'!$C$5:$D$79,2),IF((C1747=12),VLOOKUP(F1747,'12 лет'!$C$5:$D$79,2),IF((C1747=13),VLOOKUP(F1747,'13 лет'!$C$5:$D$79,2),IF((C1747=14),VLOOKUP(F1747,'14 лет'!$C$5:$D$79,2),IF((C1747=15),VLOOKUP(F1747,'15 лет'!$C$5:$D$79,2),IF((C1747=16),VLOOKUP(F1747,'16 лет'!$C$5:$D$79,2),IF((C1747=17),VLOOKUP(F1747,'17 лет'!$C$5:$D$79,2))))))))))))</f>
        <v>0</v>
      </c>
      <c r="H1747" s="27"/>
      <c r="I1747" s="16">
        <f>IF((C1747&lt;=7),VLOOKUP(H1747,'7 лет'!$E$5:$F$79,2),IF((C1747=8),VLOOKUP(H1747,'8 лет'!$E$5:$F$79,2),IF((C1747=9),VLOOKUP(H1747,'9 лет'!$E$5:$F$79,2),IF((C1747=10),VLOOKUP(H1747,'10 лет'!$E$5:$F$79,2),IF((C1747=11),VLOOKUP(H1747,'11 лет'!$E$5:$F$79,2),IF((C1747=12),VLOOKUP(H1747,'12 лет'!$E$5:$F$79,2),IF((C1747=13),VLOOKUP(H1747,'13 лет'!$E$5:$F$79,2),IF((C1747=14),VLOOKUP(H1747,'14 лет'!$E$5:$F$79,2),IF((C1747=15),VLOOKUP(H1747,'15 лет'!$E$5:$F$79,2),IF((C1747=16),VLOOKUP(H1747,'16 лет'!$E$5:$F$79,2),IF((C1747=17),VLOOKUP(H1747,'17 лет'!$E$5:$F$79,2))))))))))))</f>
        <v>0</v>
      </c>
      <c r="J1747" s="27"/>
      <c r="K1747" s="16">
        <f>IF((C1747&lt;=7),VLOOKUP(J1747,'7 лет'!$G$5:$H$79,2),IF((C1747=8),VLOOKUP(J1747,'8 лет'!$G$5:$H$79,2),IF((C1747=9),VLOOKUP(J1747,'9 лет'!$G$5:$H$79,2),IF((C1747=10),VLOOKUP(J1747,'10 лет'!$G$5:$H$79,2),IF((C1747=11),VLOOKUP(J1747,'11 лет'!$G$5:$H$79,2),IF((C1747=12),VLOOKUP(J1747,'12 лет'!$G$5:$H$79,2),IF((C1747=13),VLOOKUP(J1747,'13 лет'!$G$5:$H$79,2),IF((C1747=14),VLOOKUP(J1747,'14 лет'!$G$5:$H$79,2),IF(C1747&gt;=15,"0")))))))))</f>
        <v>0</v>
      </c>
      <c r="L1747" s="27"/>
      <c r="M1747" s="16" t="str">
        <f>IF((C1747=12),VLOOKUP(L1747,'12 лет'!$I$5:$J$81,2),IF((C1747=13),VLOOKUP(L1747,'13 лет'!$I$5:$J$81,2),IF((C1747=14),VLOOKUP(L1747,'14 лет'!$I$5:$J$80,2),IF((C1747=15),VLOOKUP(L1747,'15 лет'!$G$5:$H$82,2),IF((C1747=16),VLOOKUP(L1747,'16 лет'!$G$5:$H$81,2),IF((C1747=17),VLOOKUP(L1747,'17 лет'!$G$5:$H$81,2),IF(C1747&lt;12,"0")))))))</f>
        <v>0</v>
      </c>
      <c r="N1747" s="27"/>
      <c r="O1747" s="16" t="str">
        <f>IF((C1747=15),VLOOKUP(N1747,'15 лет'!$I$5:$J$100,2),IF((C1747=16),VLOOKUP(N1747,'16 лет'!$I$5:$J$94,2),IF((C1747=17),VLOOKUP(N1747,'17 лет'!$I$5:$J$97,2),IF(C1747&lt;15,"0"))))</f>
        <v>0</v>
      </c>
      <c r="P1747" s="11"/>
      <c r="Q1747" s="16">
        <f>IF((C1747&lt;=7),VLOOKUP(P1747,'7 лет'!$I$5:$J$79,2),IF((C1747=8),VLOOKUP(P1747,'8 лет'!$I$5:$J$79,2),IF((C1747=9),VLOOKUP(P1747,'9 лет'!$I$5:$J$79,2),IF((C1747=10),VLOOKUP(P1747,'10 лет'!$I$5:$J$79,2),IF((C1747=11),VLOOKUP(P1747,'11 лет'!$I$5:$J$79,2),IF((C1747=12),VLOOKUP(P1747,'12 лет'!$K$5:$L$79,2),IF((C1747=13),VLOOKUP(P1747,'13 лет'!$K$5:$L$79,2),IF((C1747=14),VLOOKUP(P1747,'14 лет'!$K$5:$L$79,2),IF((C1747=15),VLOOKUP(P1747,'15 лет'!$K$5:$L$79,2),IF((C1747=16),VLOOKUP(P1747,'16 лет'!$K$5:$L$79,2),IF((C1747=17),VLOOKUP(P1747,'17 лет'!$K$5:$L$79,2),)))))))))))</f>
        <v>50</v>
      </c>
      <c r="R1747" s="27"/>
      <c r="S1747" s="16">
        <f>IF((C1747&lt;=7),VLOOKUP(R1747,'7 лет'!$K$5:$L$79,2),IF((C1747=8),VLOOKUP(R1747,'8 лет'!$K$5:$L$79,2),IF((C1747=9),VLOOKUP(R1747,'9 лет'!$K$5:$L$79,2),IF((C1747=10),VLOOKUP(R1747,'10 лет'!$K$5:$L$79,2),IF((C1747=11),VLOOKUP(R1747,'11 лет'!$K$5:$L$79,2),IF((C1747=12),VLOOKUP(R1747,'12 лет'!$M$5:$N$79,2),IF((C1747=13),VLOOKUP(R1747,'13 лет'!$M$5:$N$79,2),IF((C1747=14),VLOOKUP(R1747,'14 лет'!$M$5:$N$79,2),IF((C1747=15),VLOOKUP(R1747,'15 лет'!$M$5:$N$79,2),IF((C1747=16),VLOOKUP(R1747,'16 лет'!$M$5:$N$79,2),IF((C1747=17),VLOOKUP(R1747,'17 лет'!$M$5:$N$79,2))))))))))))</f>
        <v>0</v>
      </c>
      <c r="T1747" s="32">
        <f>SUM(E1747+G1747+I1747+K1747+M1747+O1747+Q1747+S1747)</f>
        <v>50</v>
      </c>
      <c r="U1747" s="4">
        <f>'Личное первенство юноши'!U157</f>
        <v>28</v>
      </c>
      <c r="V1747" s="108">
        <f ca="1">'Командный зачет'!G58</f>
        <v>10</v>
      </c>
      <c r="W1747" s="98">
        <f ca="1">SUM(V1747*2)</f>
        <v>20</v>
      </c>
      <c r="X1747" t="str">
        <f>P1742</f>
        <v>Субъект РФ 49</v>
      </c>
    </row>
    <row r="1748" spans="1:24" ht="18.75">
      <c r="A1748" s="27">
        <v>2</v>
      </c>
      <c r="B1748" s="77"/>
      <c r="C1748" s="27"/>
      <c r="D1748" s="27"/>
      <c r="E1748" s="16">
        <f>IF((C1748&lt;=7),VLOOKUP(D1748,'7 лет'!$A$5:$B$78,2),IF((C1748=8),VLOOKUP(D1748,'8 лет'!$A$5:$B$78,2),IF((C1748=9),VLOOKUP(D1748,'9 лет'!$A$5:$B$78,2),IF((C1748=10),VLOOKUP(D1748,'10 лет'!$A$5:$B$78,2),IF((C1748=11),VLOOKUP(D1748,'11 лет'!$A$5:$B$78,2),IF((C1748=12),VLOOKUP(D1748,'12 лет'!$A$5:$B$78,2),IF((C1748=13),VLOOKUP(D1748,'13 лет'!$A$5:$B$78,2),IF((C1748=14),VLOOKUP(D1748,'14 лет'!$A$5:$B$78,2),IF((C1748=15),VLOOKUP(D1748,'15 лет'!$A$5:$B$78,2),IF((C1748=16),VLOOKUP(D1748,'16 лет'!$A$5:$B$78,2),IF((C1748=17),VLOOKUP(D1748,'17 лет'!$A$5:$B$78,2))))))))))))</f>
        <v>0</v>
      </c>
      <c r="F1748" s="27"/>
      <c r="G1748" s="16">
        <f>IF((C1748&lt;=7),VLOOKUP(F1748,'7 лет'!$C$5:$D$79,2),IF((C1748=8),VLOOKUP(F1748,'8 лет'!$C$5:$D$79,2),IF((C1748=9),VLOOKUP(F1748,'9 лет'!$C$5:$D$79,2),IF((C1748=10),VLOOKUP(F1748,'10 лет'!$C$5:$D$79,2),IF((C1748=11),VLOOKUP(F1748,'11 лет'!$C$5:$D$79,2),IF((C1748=12),VLOOKUP(F1748,'12 лет'!$C$5:$D$79,2),IF((C1748=13),VLOOKUP(F1748,'13 лет'!$C$5:$D$79,2),IF((C1748=14),VLOOKUP(F1748,'14 лет'!$C$5:$D$79,2),IF((C1748=15),VLOOKUP(F1748,'15 лет'!$C$5:$D$79,2),IF((C1748=16),VLOOKUP(F1748,'16 лет'!$C$5:$D$79,2),IF((C1748=17),VLOOKUP(F1748,'17 лет'!$C$5:$D$79,2))))))))))))</f>
        <v>0</v>
      </c>
      <c r="H1748" s="27"/>
      <c r="I1748" s="16">
        <f>IF((C1748&lt;=7),VLOOKUP(H1748,'7 лет'!$E$5:$F$79,2),IF((C1748=8),VLOOKUP(H1748,'8 лет'!$E$5:$F$79,2),IF((C1748=9),VLOOKUP(H1748,'9 лет'!$E$5:$F$79,2),IF((C1748=10),VLOOKUP(H1748,'10 лет'!$E$5:$F$79,2),IF((C1748=11),VLOOKUP(H1748,'11 лет'!$E$5:$F$79,2),IF((C1748=12),VLOOKUP(H1748,'12 лет'!$E$5:$F$79,2),IF((C1748=13),VLOOKUP(H1748,'13 лет'!$E$5:$F$79,2),IF((C1748=14),VLOOKUP(H1748,'14 лет'!$E$5:$F$79,2),IF((C1748=15),VLOOKUP(H1748,'15 лет'!$E$5:$F$79,2),IF((C1748=16),VLOOKUP(H1748,'16 лет'!$E$5:$F$79,2),IF((C1748=17),VLOOKUP(H1748,'17 лет'!$E$5:$F$79,2))))))))))))</f>
        <v>0</v>
      </c>
      <c r="J1748" s="27"/>
      <c r="K1748" s="16">
        <f>IF((C1748&lt;=7),VLOOKUP(J1748,'7 лет'!$G$5:$H$79,2),IF((C1748=8),VLOOKUP(J1748,'8 лет'!$G$5:$H$79,2),IF((C1748=9),VLOOKUP(J1748,'9 лет'!$G$5:$H$79,2),IF((C1748=10),VLOOKUP(J1748,'10 лет'!$G$5:$H$79,2),IF((C1748=11),VLOOKUP(J1748,'11 лет'!$G$5:$H$79,2),IF((C1748=12),VLOOKUP(J1748,'12 лет'!$G$5:$H$79,2),IF((C1748=13),VLOOKUP(J1748,'13 лет'!$G$5:$H$79,2),IF((C1748=14),VLOOKUP(J1748,'14 лет'!$G$5:$H$79,2),IF(C1748&gt;=15,"0")))))))))</f>
        <v>0</v>
      </c>
      <c r="L1748" s="27"/>
      <c r="M1748" s="16" t="str">
        <f>IF((C1748=12),VLOOKUP(L1748,'12 лет'!$I$5:$J$81,2),IF((C1748=13),VLOOKUP(L1748,'13 лет'!$I$5:$J$81,2),IF((C1748=14),VLOOKUP(L1748,'14 лет'!$I$5:$J$80,2),IF((C1748=15),VLOOKUP(L1748,'15 лет'!$G$5:$H$82,2),IF((C1748=16),VLOOKUP(L1748,'16 лет'!$G$5:$H$81,2),IF((C1748=17),VLOOKUP(L1748,'17 лет'!$G$5:$H$81,2),IF(C1748&lt;12,"0")))))))</f>
        <v>0</v>
      </c>
      <c r="N1748" s="27"/>
      <c r="O1748" s="16" t="str">
        <f>IF((C1748=15),VLOOKUP(N1748,'15 лет'!$I$5:$J$100,2),IF((C1748=16),VLOOKUP(N1748,'16 лет'!$I$5:$J$94,2),IF((C1748=17),VLOOKUP(N1748,'17 лет'!$I$5:$J$97,2),IF(C1748&lt;15,"0"))))</f>
        <v>0</v>
      </c>
      <c r="P1748" s="11"/>
      <c r="Q1748" s="16">
        <f>IF((C1748&lt;=7),VLOOKUP(P1748,'7 лет'!$I$5:$J$79,2),IF((C1748=8),VLOOKUP(P1748,'8 лет'!$I$5:$J$79,2),IF((C1748=9),VLOOKUP(P1748,'9 лет'!$I$5:$J$79,2),IF((C1748=10),VLOOKUP(P1748,'10 лет'!$I$5:$J$79,2),IF((C1748=11),VLOOKUP(P1748,'11 лет'!$I$5:$J$79,2),IF((C1748=12),VLOOKUP(P1748,'12 лет'!$K$5:$L$79,2),IF((C1748=13),VLOOKUP(P1748,'13 лет'!$K$5:$L$79,2),IF((C1748=14),VLOOKUP(P1748,'14 лет'!$K$5:$L$79,2),IF((C1748=15),VLOOKUP(P1748,'15 лет'!$K$5:$L$79,2),IF((C1748=16),VLOOKUP(P1748,'16 лет'!$K$5:$L$79,2),IF((C1748=17),VLOOKUP(P1748,'17 лет'!$K$5:$L$79,2),)))))))))))</f>
        <v>50</v>
      </c>
      <c r="R1748" s="27"/>
      <c r="S1748" s="16">
        <f>IF((C1748&lt;=7),VLOOKUP(R1748,'7 лет'!$K$5:$L$79,2),IF((C1748=8),VLOOKUP(R1748,'8 лет'!$K$5:$L$79,2),IF((C1748=9),VLOOKUP(R1748,'9 лет'!$K$5:$L$79,2),IF((C1748=10),VLOOKUP(R1748,'10 лет'!$K$5:$L$79,2),IF((C1748=11),VLOOKUP(R1748,'11 лет'!$K$5:$L$79,2),IF((C1748=12),VLOOKUP(R1748,'12 лет'!$M$5:$N$79,2),IF((C1748=13),VLOOKUP(R1748,'13 лет'!$M$5:$N$79,2),IF((C1748=14),VLOOKUP(R1748,'14 лет'!$M$5:$N$79,2),IF((C1748=15),VLOOKUP(R1748,'15 лет'!$M$5:$N$79,2),IF((C1748=16),VLOOKUP(R1748,'16 лет'!$M$5:$N$79,2),IF((C1748=17),VLOOKUP(R1748,'17 лет'!$M$5:$N$79,2))))))))))))</f>
        <v>0</v>
      </c>
      <c r="T1748" s="32">
        <f>SUM(E1748+G1748+I1748+K1748+M1748+O1748+Q1748+S1748)</f>
        <v>50</v>
      </c>
      <c r="U1748" s="4">
        <f>'Личное первенство юноши'!U158</f>
        <v>28</v>
      </c>
      <c r="V1748" s="109"/>
      <c r="W1748" s="99"/>
      <c r="X1748" t="str">
        <f>P1742</f>
        <v>Субъект РФ 49</v>
      </c>
    </row>
    <row r="1749" spans="1:24" ht="18.75">
      <c r="A1749" s="27">
        <v>3</v>
      </c>
      <c r="B1749" s="77"/>
      <c r="C1749" s="27"/>
      <c r="D1749" s="27"/>
      <c r="E1749" s="16">
        <f>IF((C1749&lt;=7),VLOOKUP(D1749,'7 лет'!$A$5:$B$78,2),IF((C1749=8),VLOOKUP(D1749,'8 лет'!$A$5:$B$78,2),IF((C1749=9),VLOOKUP(D1749,'9 лет'!$A$5:$B$78,2),IF((C1749=10),VLOOKUP(D1749,'10 лет'!$A$5:$B$78,2),IF((C1749=11),VLOOKUP(D1749,'11 лет'!$A$5:$B$78,2),IF((C1749=12),VLOOKUP(D1749,'12 лет'!$A$5:$B$78,2),IF((C1749=13),VLOOKUP(D1749,'13 лет'!$A$5:$B$78,2),IF((C1749=14),VLOOKUP(D1749,'14 лет'!$A$5:$B$78,2),IF((C1749=15),VLOOKUP(D1749,'15 лет'!$A$5:$B$78,2),IF((C1749=16),VLOOKUP(D1749,'16 лет'!$A$5:$B$78,2),IF((C1749=17),VLOOKUP(D1749,'17 лет'!$A$5:$B$78,2))))))))))))</f>
        <v>0</v>
      </c>
      <c r="F1749" s="27"/>
      <c r="G1749" s="16">
        <f>IF((C1749&lt;=7),VLOOKUP(F1749,'7 лет'!$C$5:$D$79,2),IF((C1749=8),VLOOKUP(F1749,'8 лет'!$C$5:$D$79,2),IF((C1749=9),VLOOKUP(F1749,'9 лет'!$C$5:$D$79,2),IF((C1749=10),VLOOKUP(F1749,'10 лет'!$C$5:$D$79,2),IF((C1749=11),VLOOKUP(F1749,'11 лет'!$C$5:$D$79,2),IF((C1749=12),VLOOKUP(F1749,'12 лет'!$C$5:$D$79,2),IF((C1749=13),VLOOKUP(F1749,'13 лет'!$C$5:$D$79,2),IF((C1749=14),VLOOKUP(F1749,'14 лет'!$C$5:$D$79,2),IF((C1749=15),VLOOKUP(F1749,'15 лет'!$C$5:$D$79,2),IF((C1749=16),VLOOKUP(F1749,'16 лет'!$C$5:$D$79,2),IF((C1749=17),VLOOKUP(F1749,'17 лет'!$C$5:$D$79,2))))))))))))</f>
        <v>0</v>
      </c>
      <c r="H1749" s="27"/>
      <c r="I1749" s="16">
        <f>IF((C1749&lt;=7),VLOOKUP(H1749,'7 лет'!$E$5:$F$79,2),IF((C1749=8),VLOOKUP(H1749,'8 лет'!$E$5:$F$79,2),IF((C1749=9),VLOOKUP(H1749,'9 лет'!$E$5:$F$79,2),IF((C1749=10),VLOOKUP(H1749,'10 лет'!$E$5:$F$79,2),IF((C1749=11),VLOOKUP(H1749,'11 лет'!$E$5:$F$79,2),IF((C1749=12),VLOOKUP(H1749,'12 лет'!$E$5:$F$79,2),IF((C1749=13),VLOOKUP(H1749,'13 лет'!$E$5:$F$79,2),IF((C1749=14),VLOOKUP(H1749,'14 лет'!$E$5:$F$79,2),IF((C1749=15),VLOOKUP(H1749,'15 лет'!$E$5:$F$79,2),IF((C1749=16),VLOOKUP(H1749,'16 лет'!$E$5:$F$79,2),IF((C1749=17),VLOOKUP(H1749,'17 лет'!$E$5:$F$79,2))))))))))))</f>
        <v>0</v>
      </c>
      <c r="J1749" s="27"/>
      <c r="K1749" s="16">
        <f>IF((C1749&lt;=7),VLOOKUP(J1749,'7 лет'!$G$5:$H$79,2),IF((C1749=8),VLOOKUP(J1749,'8 лет'!$G$5:$H$79,2),IF((C1749=9),VLOOKUP(J1749,'9 лет'!$G$5:$H$79,2),IF((C1749=10),VLOOKUP(J1749,'10 лет'!$G$5:$H$79,2),IF((C1749=11),VLOOKUP(J1749,'11 лет'!$G$5:$H$79,2),IF((C1749=12),VLOOKUP(J1749,'12 лет'!$G$5:$H$79,2),IF((C1749=13),VLOOKUP(J1749,'13 лет'!$G$5:$H$79,2),IF((C1749=14),VLOOKUP(J1749,'14 лет'!$G$5:$H$79,2),IF(C1749&gt;=15,"0")))))))))</f>
        <v>0</v>
      </c>
      <c r="L1749" s="27"/>
      <c r="M1749" s="16" t="str">
        <f>IF((C1749=12),VLOOKUP(L1749,'12 лет'!$I$5:$J$81,2),IF((C1749=13),VLOOKUP(L1749,'13 лет'!$I$5:$J$81,2),IF((C1749=14),VLOOKUP(L1749,'14 лет'!$I$5:$J$80,2),IF((C1749=15),VLOOKUP(L1749,'15 лет'!$G$5:$H$82,2),IF((C1749=16),VLOOKUP(L1749,'16 лет'!$G$5:$H$81,2),IF((C1749=17),VLOOKUP(L1749,'17 лет'!$G$5:$H$81,2),IF(C1749&lt;12,"0")))))))</f>
        <v>0</v>
      </c>
      <c r="N1749" s="27"/>
      <c r="O1749" s="16" t="str">
        <f>IF((C1749=15),VLOOKUP(N1749,'15 лет'!$I$5:$J$100,2),IF((C1749=16),VLOOKUP(N1749,'16 лет'!$I$5:$J$94,2),IF((C1749=17),VLOOKUP(N1749,'17 лет'!$I$5:$J$97,2),IF(C1749&lt;15,"0"))))</f>
        <v>0</v>
      </c>
      <c r="P1749" s="11"/>
      <c r="Q1749" s="16">
        <f>IF((C1749&lt;=7),VLOOKUP(P1749,'7 лет'!$I$5:$J$79,2),IF((C1749=8),VLOOKUP(P1749,'8 лет'!$I$5:$J$79,2),IF((C1749=9),VLOOKUP(P1749,'9 лет'!$I$5:$J$79,2),IF((C1749=10),VLOOKUP(P1749,'10 лет'!$I$5:$J$79,2),IF((C1749=11),VLOOKUP(P1749,'11 лет'!$I$5:$J$79,2),IF((C1749=12),VLOOKUP(P1749,'12 лет'!$K$5:$L$79,2),IF((C1749=13),VLOOKUP(P1749,'13 лет'!$K$5:$L$79,2),IF((C1749=14),VLOOKUP(P1749,'14 лет'!$K$5:$L$79,2),IF((C1749=15),VLOOKUP(P1749,'15 лет'!$K$5:$L$79,2),IF((C1749=16),VLOOKUP(P1749,'16 лет'!$K$5:$L$79,2),IF((C1749=17),VLOOKUP(P1749,'17 лет'!$K$5:$L$79,2),)))))))))))</f>
        <v>50</v>
      </c>
      <c r="R1749" s="27"/>
      <c r="S1749" s="16">
        <f>IF((C1749&lt;=7),VLOOKUP(R1749,'7 лет'!$K$5:$L$79,2),IF((C1749=8),VLOOKUP(R1749,'8 лет'!$K$5:$L$79,2),IF((C1749=9),VLOOKUP(R1749,'9 лет'!$K$5:$L$79,2),IF((C1749=10),VLOOKUP(R1749,'10 лет'!$K$5:$L$79,2),IF((C1749=11),VLOOKUP(R1749,'11 лет'!$K$5:$L$79,2),IF((C1749=12),VLOOKUP(R1749,'12 лет'!$M$5:$N$79,2),IF((C1749=13),VLOOKUP(R1749,'13 лет'!$M$5:$N$79,2),IF((C1749=14),VLOOKUP(R1749,'14 лет'!$M$5:$N$79,2),IF((C1749=15),VLOOKUP(R1749,'15 лет'!$M$5:$N$79,2),IF((C1749=16),VLOOKUP(R1749,'16 лет'!$M$5:$N$79,2),IF((C1749=17),VLOOKUP(R1749,'17 лет'!$M$5:$N$79,2))))))))))))</f>
        <v>0</v>
      </c>
      <c r="T1749" s="32">
        <f>SUM(E1749+G1749+I1749+K1749+M1749+O1749+Q1749+S1749)</f>
        <v>50</v>
      </c>
      <c r="U1749" s="4">
        <f>'Личное первенство юноши'!U159</f>
        <v>28</v>
      </c>
      <c r="V1749" s="109"/>
      <c r="W1749" s="99"/>
      <c r="X1749" t="str">
        <f>P1742</f>
        <v>Субъект РФ 49</v>
      </c>
    </row>
    <row r="1750" spans="1:24" ht="18.75">
      <c r="A1750" s="111"/>
      <c r="B1750" s="112"/>
      <c r="C1750" s="112"/>
      <c r="D1750" s="112"/>
      <c r="E1750" s="112"/>
      <c r="F1750" s="112"/>
      <c r="G1750" s="112"/>
      <c r="H1750" s="112"/>
      <c r="I1750" s="112"/>
      <c r="J1750" s="112"/>
      <c r="K1750" s="112"/>
      <c r="L1750" s="112"/>
      <c r="M1750" s="112"/>
      <c r="N1750" s="112"/>
      <c r="O1750" s="112"/>
      <c r="P1750" s="115" t="s">
        <v>285</v>
      </c>
      <c r="Q1750" s="115"/>
      <c r="R1750" s="115"/>
      <c r="S1750" s="116"/>
      <c r="T1750" s="113">
        <f ca="1">SUMPRODUCT(LARGE($T$1747:$T$1749,ROW(INDIRECT("T1:T"&amp;Z17))))</f>
        <v>100</v>
      </c>
      <c r="U1750" s="114"/>
      <c r="V1750" s="109"/>
      <c r="W1750" s="99"/>
    </row>
    <row r="1751" spans="1:24" ht="24.75" customHeight="1">
      <c r="A1751" s="123" t="s">
        <v>180</v>
      </c>
      <c r="B1751" s="124"/>
      <c r="C1751" s="124"/>
      <c r="D1751" s="124"/>
      <c r="E1751" s="124"/>
      <c r="F1751" s="124"/>
      <c r="G1751" s="124"/>
      <c r="H1751" s="124"/>
      <c r="I1751" s="124"/>
      <c r="J1751" s="124"/>
      <c r="K1751" s="124"/>
      <c r="L1751" s="124"/>
      <c r="M1751" s="124"/>
      <c r="N1751" s="124"/>
      <c r="O1751" s="124"/>
      <c r="P1751" s="124"/>
      <c r="Q1751" s="124"/>
      <c r="R1751" s="124"/>
      <c r="S1751" s="124"/>
      <c r="T1751" s="124"/>
      <c r="U1751" s="125"/>
      <c r="V1751" s="109"/>
      <c r="W1751" s="99"/>
    </row>
    <row r="1752" spans="1:24" ht="18.75">
      <c r="A1752" s="27">
        <v>1</v>
      </c>
      <c r="B1752" s="78"/>
      <c r="C1752" s="27"/>
      <c r="D1752" s="27"/>
      <c r="E1752" s="16">
        <f>IF((C1752&lt;=7),VLOOKUP(D1752,'7 лет'!$M$5:$N$78,2),IF((C1752=8),VLOOKUP(D1752,'8 лет'!$M$5:$N$78,2),IF((C1752=9),VLOOKUP(D1752,'9 лет'!$M$5:$N$78,2),IF((C1752=10),VLOOKUP(D1752,'10 лет'!$M$5:$N$78,2),IF((C1752=11),VLOOKUP(D1752,'11 лет'!$M$5:$N$78,2),IF((C1752=12),VLOOKUP(D1752,'12 лет'!$O$5:$P$78,2),IF((C1752=13),VLOOKUP(D1752,'13 лет'!$O$5:$P$78,2),IF((C1752=14),VLOOKUP(D1752,'14 лет'!$O$5:$P$78,2),IF((C1752=15),VLOOKUP(D1752,'15 лет'!$O$5:$P$78,2),IF((C1752=16),VLOOKUP(D1752,'16 лет'!$O$5:$P$78,2),IF((C1752=17),VLOOKUP(D1752,'17 лет'!$O$5:$P$78,2))))))))))))</f>
        <v>0</v>
      </c>
      <c r="F1752" s="27"/>
      <c r="G1752" s="16">
        <f>IF((C1752&lt;=7),VLOOKUP(F1752,'7 лет'!$O$5:$P$79,2),IF((C1752=8),VLOOKUP(F1752,'8 лет'!$O$5:$P$79,2),IF((C1752=9),VLOOKUP(F1752,'9 лет'!$O$5:$P$79,2),IF((C1752=10),VLOOKUP(F1752,'10 лет'!$O$5:$P$79,2),IF((C1752=11),VLOOKUP(F1752,'11 лет'!$O$5:$P$79,2),IF((C1752=12),VLOOKUP(F1752,'12 лет'!$Q$5:$R$79,2),IF((C1752=13),VLOOKUP(F1752,'13 лет'!$Q$5:$R$79,2),IF((C1752=14),VLOOKUP(F1752,'14 лет'!$Q$5:$R$79,2),IF((C1752=15),VLOOKUP(F1752,'15 лет'!$Q$5:$R$79,2),IF((C1752=16),VLOOKUP(F1752,'16 лет'!$Q$5:$R$79,2),IF((C1752=17),VLOOKUP(F1752,'17 лет'!$Q$5:$R$79,2))))))))))))</f>
        <v>0</v>
      </c>
      <c r="H1752" s="27"/>
      <c r="I1752" s="16">
        <f>IF((C1752&lt;=7),VLOOKUP(H1752,'7 лет'!$Q$5:$R$79,2),IF((C1752=8),VLOOKUP(H1752,'8 лет'!$Q$5:$R$79,2),IF((C1752=9),VLOOKUP(H1752,'9 лет'!$Q$5:$R$79,2),IF((C1752=10),VLOOKUP(H1752,'10 лет'!$Q$5:$R$79,2),IF((C1752=11),VLOOKUP(H1752,'11 лет'!$Q$5:$R$79,2),IF((C1752=12),VLOOKUP(H1752,'12 лет'!$S$5:$T$79,2),IF((C1752=13),VLOOKUP(H1752,'13 лет'!$S$5:$T$79,2),IF((C1752=14),VLOOKUP(H1752,'14 лет'!$S$5:$T$79,2),IF((C1752=15),VLOOKUP(H1752,'15 лет'!$S$5:$T$79,2),IF((C1752=16),VLOOKUP(H1752,'16 лет'!$S$5:$T$79,2),IF((C1752=17),VLOOKUP(H1752,'17 лет'!$S$5:$T$79,2))))))))))))</f>
        <v>0</v>
      </c>
      <c r="J1752" s="27"/>
      <c r="K1752" s="16">
        <f>IF((C1752&lt;=7),VLOOKUP(J1752,'7 лет'!$S$5:$T$79,2),IF((C1752=8),VLOOKUP(J1752,'8 лет'!$S$5:$T$79,2),IF((C1752=9),VLOOKUP(J1752,'9 лет'!$S$5:$T$79,2),IF((C1752=10),VLOOKUP(J1752,'10 лет'!$S$5:$T$79,2),IF((C1752=11),VLOOKUP(J1752,'11 лет'!$S$5:$T$79,2),IF((C1752=12),VLOOKUP(J1752,'12 лет'!$U$5:$V$79,2),IF((C1752=13),VLOOKUP(J1752,'13 лет'!$U$5:$V$79,2),IF((C1752=14),VLOOKUP(J1752,'14 лет'!$U$5:$V$79,2),IF(C1752&gt;=15,"0")))))))))</f>
        <v>0</v>
      </c>
      <c r="L1752" s="27"/>
      <c r="M1752" s="16" t="str">
        <f>IF((C1752=12),VLOOKUP(L1752,'12 лет'!$W$5:$X$85,2),IF((C1752=13),VLOOKUP(L1752,'13 лет'!$W$5:$X$84,2),IF((C1752=14),VLOOKUP(L1752,'14 лет'!$W$5:$X$82,2),IF((C1752=15),VLOOKUP(L1752,'15 лет'!$U$5:$V$82,2),IF((C1752=16),VLOOKUP(L1752,'16 лет'!$U$5:$V$78,2),IF((C1752=17),VLOOKUP(L1752,'17 лет'!$U$5:$V$78,2),IF(C1752&lt;12,"0")))))))</f>
        <v>0</v>
      </c>
      <c r="N1752" s="27"/>
      <c r="O1752" s="16" t="str">
        <f>IF((C1752=15),VLOOKUP(N1752,'15 лет'!$W$5:$X$115,2),IF((C1752=16),VLOOKUP(N1752,'16 лет'!$W$5:$X$113,2),IF((C1752=17),VLOOKUP(N1752,'17 лет'!$W$5:$X$113,2),IF(C1752&lt;15,"0"))))</f>
        <v>0</v>
      </c>
      <c r="P1752" s="11"/>
      <c r="Q1752" s="16">
        <f>IF((C1752&lt;=7),VLOOKUP(P1752,'7 лет'!$U$5:$V$79,2),IF((C1752=8),VLOOKUP(P1752,'8 лет'!$U$5:$V$79,2),IF((C1752=9),VLOOKUP(P1752,'9 лет'!$U$5:$V$79,2),IF((C1752=10),VLOOKUP(P1752,'10 лет'!$U$5:$V$79,2),IF((C1752=11),VLOOKUP(P1752,'11 лет'!$U$5:$V$79,2),IF((C1752=12),VLOOKUP(P1752,'12 лет'!$Y$5:$Z$79,2),IF((C1752=13),VLOOKUP(P1752,'13 лет'!$Y$5:$Z$79,2),IF((C1752=14),VLOOKUP(P1752,'14 лет'!$Y$5:$Z$79,2),IF((C1752=15),VLOOKUP(P1752,'15 лет'!$Y$5:$Z$79,2),IF((C1752=16),VLOOKUP(P1752,'16 лет'!$Y$5:$Z$79,2),IF((C1752=17),VLOOKUP(P1752,'17 лет'!$Y$5:$Z$79,2))))))))))))</f>
        <v>35</v>
      </c>
      <c r="R1752" s="27"/>
      <c r="S1752" s="16">
        <f>IF((C1752&lt;=7),VLOOKUP(R1752,'7 лет'!$W$5:$X$79,2),IF((C1752=8),VLOOKUP(R1752,'8 лет'!$W$5:$X$79,2),IF((C1752=9),VLOOKUP(R1752,'9 лет'!$W$5:$X$79,2),IF((C1752=10),VLOOKUP(R1752,'10 лет'!$W$5:$X$79,2),IF((C1752=11),VLOOKUP(R1752,'11 лет'!$W$5:$X$79,2),IF((C1752=12),VLOOKUP(R1752,'12 лет'!$AA$5:$AB$79,2),IF((C1752=13),VLOOKUP(R1752,'13 лет'!$AA$5:$AB$79,2),IF((C1752=14),VLOOKUP(R1752,'14 лет'!$AA$5:$AB$79,2),IF((C1752=15),VLOOKUP(R1752,'15 лет'!$AA$5:$AB$79,2),IF((C1752=16),VLOOKUP(R1752,'16 лет'!$AA$5:$AB$79,2),IF((C1752=17),VLOOKUP(R1752,'17 лет'!$AA$5:$AB$79,2))))))))))))</f>
        <v>0</v>
      </c>
      <c r="T1752" s="33">
        <f>SUM(E1752+G1752+I1752+K1752+M1752+O1752+Q1752+S1752)</f>
        <v>35</v>
      </c>
      <c r="U1752" s="4">
        <f>'Личное первенство девушки'!U157</f>
        <v>28</v>
      </c>
      <c r="V1752" s="109"/>
      <c r="W1752" s="99"/>
      <c r="X1752" t="str">
        <f>P1742</f>
        <v>Субъект РФ 49</v>
      </c>
    </row>
    <row r="1753" spans="1:24" ht="18.75">
      <c r="A1753" s="27">
        <v>2</v>
      </c>
      <c r="B1753" s="78"/>
      <c r="C1753" s="27"/>
      <c r="D1753" s="27"/>
      <c r="E1753" s="16">
        <f>IF((C1753&lt;=7),VLOOKUP(D1753,'7 лет'!$M$5:$N$78,2),IF((C1753=8),VLOOKUP(D1753,'8 лет'!$M$5:$N$78,2),IF((C1753=9),VLOOKUP(D1753,'9 лет'!$M$5:$N$78,2),IF((C1753=10),VLOOKUP(D1753,'10 лет'!$M$5:$N$78,2),IF((C1753=11),VLOOKUP(D1753,'11 лет'!$M$5:$N$78,2),IF((C1753=12),VLOOKUP(D1753,'12 лет'!$O$5:$P$78,2),IF((C1753=13),VLOOKUP(D1753,'13 лет'!$O$5:$P$78,2),IF((C1753=14),VLOOKUP(D1753,'14 лет'!$O$5:$P$78,2),IF((C1753=15),VLOOKUP(D1753,'15 лет'!$O$5:$P$78,2),IF((C1753=16),VLOOKUP(D1753,'16 лет'!$O$5:$P$78,2),IF((C1753=17),VLOOKUP(D1753,'17 лет'!$O$5:$P$78,2))))))))))))</f>
        <v>0</v>
      </c>
      <c r="F1753" s="27"/>
      <c r="G1753" s="16">
        <f>IF((C1753&lt;=7),VLOOKUP(F1753,'7 лет'!$O$5:$P$79,2),IF((C1753=8),VLOOKUP(F1753,'8 лет'!$O$5:$P$79,2),IF((C1753=9),VLOOKUP(F1753,'9 лет'!$O$5:$P$79,2),IF((C1753=10),VLOOKUP(F1753,'10 лет'!$O$5:$P$79,2),IF((C1753=11),VLOOKUP(F1753,'11 лет'!$O$5:$P$79,2),IF((C1753=12),VLOOKUP(F1753,'12 лет'!$Q$5:$R$79,2),IF((C1753=13),VLOOKUP(F1753,'13 лет'!$Q$5:$R$79,2),IF((C1753=14),VLOOKUP(F1753,'14 лет'!$Q$5:$R$79,2),IF((C1753=15),VLOOKUP(F1753,'15 лет'!$Q$5:$R$79,2),IF((C1753=16),VLOOKUP(F1753,'16 лет'!$Q$5:$R$79,2),IF((C1753=17),VLOOKUP(F1753,'17 лет'!$Q$5:$R$79,2))))))))))))</f>
        <v>0</v>
      </c>
      <c r="H1753" s="27"/>
      <c r="I1753" s="16">
        <f>IF((C1753&lt;=7),VLOOKUP(H1753,'7 лет'!$Q$5:$R$79,2),IF((C1753=8),VLOOKUP(H1753,'8 лет'!$Q$5:$R$79,2),IF((C1753=9),VLOOKUP(H1753,'9 лет'!$Q$5:$R$79,2),IF((C1753=10),VLOOKUP(H1753,'10 лет'!$Q$5:$R$79,2),IF((C1753=11),VLOOKUP(H1753,'11 лет'!$Q$5:$R$79,2),IF((C1753=12),VLOOKUP(H1753,'12 лет'!$S$5:$T$79,2),IF((C1753=13),VLOOKUP(H1753,'13 лет'!$S$5:$T$79,2),IF((C1753=14),VLOOKUP(H1753,'14 лет'!$S$5:$T$79,2),IF((C1753=15),VLOOKUP(H1753,'15 лет'!$S$5:$T$79,2),IF((C1753=16),VLOOKUP(H1753,'16 лет'!$S$5:$T$79,2),IF((C1753=17),VLOOKUP(H1753,'17 лет'!$S$5:$T$79,2))))))))))))</f>
        <v>0</v>
      </c>
      <c r="J1753" s="27"/>
      <c r="K1753" s="16">
        <f>IF((C1753&lt;=7),VLOOKUP(J1753,'7 лет'!$S$5:$T$79,2),IF((C1753=8),VLOOKUP(J1753,'8 лет'!$S$5:$T$79,2),IF((C1753=9),VLOOKUP(J1753,'9 лет'!$S$5:$T$79,2),IF((C1753=10),VLOOKUP(J1753,'10 лет'!$S$5:$T$79,2),IF((C1753=11),VLOOKUP(J1753,'11 лет'!$S$5:$T$79,2),IF((C1753=12),VLOOKUP(J1753,'12 лет'!$U$5:$V$79,2),IF((C1753=13),VLOOKUP(J1753,'13 лет'!$U$5:$V$79,2),IF((C1753=14),VLOOKUP(J1753,'14 лет'!$U$5:$V$79,2),IF(C1753&gt;=15,"0")))))))))</f>
        <v>0</v>
      </c>
      <c r="L1753" s="27"/>
      <c r="M1753" s="16" t="str">
        <f>IF((C1753=12),VLOOKUP(L1753,'12 лет'!$W$5:$X$85,2),IF((C1753=13),VLOOKUP(L1753,'13 лет'!$W$5:$X$84,2),IF((C1753=14),VLOOKUP(L1753,'14 лет'!$W$5:$X$82,2),IF((C1753=15),VLOOKUP(L1753,'15 лет'!$U$5:$V$82,2),IF((C1753=16),VLOOKUP(L1753,'16 лет'!$U$5:$V$78,2),IF((C1753=17),VLOOKUP(L1753,'17 лет'!$U$5:$V$78,2),IF(C1753&lt;12,"0")))))))</f>
        <v>0</v>
      </c>
      <c r="N1753" s="27"/>
      <c r="O1753" s="16" t="str">
        <f>IF((C1753=15),VLOOKUP(N1753,'15 лет'!$W$5:$X$115,2),IF((C1753=16),VLOOKUP(N1753,'16 лет'!$W$5:$X$113,2),IF((C1753=17),VLOOKUP(N1753,'17 лет'!$W$5:$X$113,2),IF(C1753&lt;15,"0"))))</f>
        <v>0</v>
      </c>
      <c r="P1753" s="11"/>
      <c r="Q1753" s="16">
        <f>IF((C1753&lt;=7),VLOOKUP(P1753,'7 лет'!$U$5:$V$79,2),IF((C1753=8),VLOOKUP(P1753,'8 лет'!$U$5:$V$79,2),IF((C1753=9),VLOOKUP(P1753,'9 лет'!$U$5:$V$79,2),IF((C1753=10),VLOOKUP(P1753,'10 лет'!$U$5:$V$79,2),IF((C1753=11),VLOOKUP(P1753,'11 лет'!$U$5:$V$79,2),IF((C1753=12),VLOOKUP(P1753,'12 лет'!$Y$5:$Z$79,2),IF((C1753=13),VLOOKUP(P1753,'13 лет'!$Y$5:$Z$79,2),IF((C1753=14),VLOOKUP(P1753,'14 лет'!$Y$5:$Z$79,2),IF((C1753=15),VLOOKUP(P1753,'15 лет'!$Y$5:$Z$79,2),IF((C1753=16),VLOOKUP(P1753,'16 лет'!$Y$5:$Z$79,2),IF((C1753=17),VLOOKUP(P1753,'17 лет'!$Y$5:$Z$79,2))))))))))))</f>
        <v>35</v>
      </c>
      <c r="R1753" s="27"/>
      <c r="S1753" s="16">
        <f>IF((C1753&lt;=7),VLOOKUP(R1753,'7 лет'!$W$5:$X$79,2),IF((C1753=8),VLOOKUP(R1753,'8 лет'!$W$5:$X$79,2),IF((C1753=9),VLOOKUP(R1753,'9 лет'!$W$5:$X$79,2),IF((C1753=10),VLOOKUP(R1753,'10 лет'!$W$5:$X$79,2),IF((C1753=11),VLOOKUP(R1753,'11 лет'!$W$5:$X$79,2),IF((C1753=12),VLOOKUP(R1753,'12 лет'!$AA$5:$AB$79,2),IF((C1753=13),VLOOKUP(R1753,'13 лет'!$AA$5:$AB$79,2),IF((C1753=14),VLOOKUP(R1753,'14 лет'!$AA$5:$AB$79,2),IF((C1753=15),VLOOKUP(R1753,'15 лет'!$AA$5:$AB$79,2),IF((C1753=16),VLOOKUP(R1753,'16 лет'!$AA$5:$AB$79,2),IF((C1753=17),VLOOKUP(R1753,'17 лет'!$AA$5:$AB$79,2))))))))))))</f>
        <v>0</v>
      </c>
      <c r="T1753" s="33">
        <f>SUM(E1753+G1753+I1753+K1753+M1753+O1753+Q1753+S1753)</f>
        <v>35</v>
      </c>
      <c r="U1753" s="4">
        <f>'Личное первенство девушки'!U158</f>
        <v>28</v>
      </c>
      <c r="V1753" s="109"/>
      <c r="W1753" s="99"/>
      <c r="X1753" t="str">
        <f>P1742</f>
        <v>Субъект РФ 49</v>
      </c>
    </row>
    <row r="1754" spans="1:24" ht="18.75">
      <c r="A1754" s="27">
        <v>3</v>
      </c>
      <c r="B1754" s="78"/>
      <c r="C1754" s="27"/>
      <c r="D1754" s="27"/>
      <c r="E1754" s="16">
        <f>IF((C1754&lt;=7),VLOOKUP(D1754,'7 лет'!$M$5:$N$78,2),IF((C1754=8),VLOOKUP(D1754,'8 лет'!$M$5:$N$78,2),IF((C1754=9),VLOOKUP(D1754,'9 лет'!$M$5:$N$78,2),IF((C1754=10),VLOOKUP(D1754,'10 лет'!$M$5:$N$78,2),IF((C1754=11),VLOOKUP(D1754,'11 лет'!$M$5:$N$78,2),IF((C1754=12),VLOOKUP(D1754,'12 лет'!$O$5:$P$78,2),IF((C1754=13),VLOOKUP(D1754,'13 лет'!$O$5:$P$78,2),IF((C1754=14),VLOOKUP(D1754,'14 лет'!$O$5:$P$78,2),IF((C1754=15),VLOOKUP(D1754,'15 лет'!$O$5:$P$78,2),IF((C1754=16),VLOOKUP(D1754,'16 лет'!$O$5:$P$78,2),IF((C1754=17),VLOOKUP(D1754,'17 лет'!$O$5:$P$78,2))))))))))))</f>
        <v>0</v>
      </c>
      <c r="F1754" s="27"/>
      <c r="G1754" s="16">
        <f>IF((C1754&lt;=7),VLOOKUP(F1754,'7 лет'!$O$5:$P$79,2),IF((C1754=8),VLOOKUP(F1754,'8 лет'!$O$5:$P$79,2),IF((C1754=9),VLOOKUP(F1754,'9 лет'!$O$5:$P$79,2),IF((C1754=10),VLOOKUP(F1754,'10 лет'!$O$5:$P$79,2),IF((C1754=11),VLOOKUP(F1754,'11 лет'!$O$5:$P$79,2),IF((C1754=12),VLOOKUP(F1754,'12 лет'!$Q$5:$R$79,2),IF((C1754=13),VLOOKUP(F1754,'13 лет'!$Q$5:$R$79,2),IF((C1754=14),VLOOKUP(F1754,'14 лет'!$Q$5:$R$79,2),IF((C1754=15),VLOOKUP(F1754,'15 лет'!$Q$5:$R$79,2),IF((C1754=16),VLOOKUP(F1754,'16 лет'!$Q$5:$R$79,2),IF((C1754=17),VLOOKUP(F1754,'17 лет'!$Q$5:$R$79,2))))))))))))</f>
        <v>0</v>
      </c>
      <c r="H1754" s="27"/>
      <c r="I1754" s="16">
        <f>IF((C1754&lt;=7),VLOOKUP(H1754,'7 лет'!$Q$5:$R$79,2),IF((C1754=8),VLOOKUP(H1754,'8 лет'!$Q$5:$R$79,2),IF((C1754=9),VLOOKUP(H1754,'9 лет'!$Q$5:$R$79,2),IF((C1754=10),VLOOKUP(H1754,'10 лет'!$Q$5:$R$79,2),IF((C1754=11),VLOOKUP(H1754,'11 лет'!$Q$5:$R$79,2),IF((C1754=12),VLOOKUP(H1754,'12 лет'!$S$5:$T$79,2),IF((C1754=13),VLOOKUP(H1754,'13 лет'!$S$5:$T$79,2),IF((C1754=14),VLOOKUP(H1754,'14 лет'!$S$5:$T$79,2),IF((C1754=15),VLOOKUP(H1754,'15 лет'!$S$5:$T$79,2),IF((C1754=16),VLOOKUP(H1754,'16 лет'!$S$5:$T$79,2),IF((C1754=17),VLOOKUP(H1754,'17 лет'!$S$5:$T$79,2))))))))))))</f>
        <v>0</v>
      </c>
      <c r="J1754" s="27"/>
      <c r="K1754" s="16">
        <f>IF((C1754&lt;=7),VLOOKUP(J1754,'7 лет'!$S$5:$T$79,2),IF((C1754=8),VLOOKUP(J1754,'8 лет'!$S$5:$T$79,2),IF((C1754=9),VLOOKUP(J1754,'9 лет'!$S$5:$T$79,2),IF((C1754=10),VLOOKUP(J1754,'10 лет'!$S$5:$T$79,2),IF((C1754=11),VLOOKUP(J1754,'11 лет'!$S$5:$T$79,2),IF((C1754=12),VLOOKUP(J1754,'12 лет'!$U$5:$V$79,2),IF((C1754=13),VLOOKUP(J1754,'13 лет'!$U$5:$V$79,2),IF((C1754=14),VLOOKUP(J1754,'14 лет'!$U$5:$V$79,2),IF(C1754&gt;=15,"0")))))))))</f>
        <v>0</v>
      </c>
      <c r="L1754" s="27"/>
      <c r="M1754" s="16" t="str">
        <f>IF((C1754=12),VLOOKUP(L1754,'12 лет'!$W$5:$X$85,2),IF((C1754=13),VLOOKUP(L1754,'13 лет'!$W$5:$X$84,2),IF((C1754=14),VLOOKUP(L1754,'14 лет'!$W$5:$X$82,2),IF((C1754=15),VLOOKUP(L1754,'15 лет'!$U$5:$V$82,2),IF((C1754=16),VLOOKUP(L1754,'16 лет'!$U$5:$V$78,2),IF((C1754=17),VLOOKUP(L1754,'17 лет'!$U$5:$V$78,2),IF(C1754&lt;12,"0")))))))</f>
        <v>0</v>
      </c>
      <c r="N1754" s="27"/>
      <c r="O1754" s="16" t="str">
        <f>IF((C1754=15),VLOOKUP(N1754,'15 лет'!$W$5:$X$115,2),IF((C1754=16),VLOOKUP(N1754,'16 лет'!$W$5:$X$113,2),IF((C1754=17),VLOOKUP(N1754,'17 лет'!$W$5:$X$113,2),IF(C1754&lt;15,"0"))))</f>
        <v>0</v>
      </c>
      <c r="P1754" s="11"/>
      <c r="Q1754" s="16">
        <f>IF((C1754&lt;=7),VLOOKUP(P1754,'7 лет'!$U$5:$V$79,2),IF((C1754=8),VLOOKUP(P1754,'8 лет'!$U$5:$V$79,2),IF((C1754=9),VLOOKUP(P1754,'9 лет'!$U$5:$V$79,2),IF((C1754=10),VLOOKUP(P1754,'10 лет'!$U$5:$V$79,2),IF((C1754=11),VLOOKUP(P1754,'11 лет'!$U$5:$V$79,2),IF((C1754=12),VLOOKUP(P1754,'12 лет'!$Y$5:$Z$79,2),IF((C1754=13),VLOOKUP(P1754,'13 лет'!$Y$5:$Z$79,2),IF((C1754=14),VLOOKUP(P1754,'14 лет'!$Y$5:$Z$79,2),IF((C1754=15),VLOOKUP(P1754,'15 лет'!$Y$5:$Z$79,2),IF((C1754=16),VLOOKUP(P1754,'16 лет'!$Y$5:$Z$79,2),IF((C1754=17),VLOOKUP(P1754,'17 лет'!$Y$5:$Z$79,2))))))))))))</f>
        <v>35</v>
      </c>
      <c r="R1754" s="27"/>
      <c r="S1754" s="16">
        <f>IF((C1754&lt;=7),VLOOKUP(R1754,'7 лет'!$W$5:$X$79,2),IF((C1754=8),VLOOKUP(R1754,'8 лет'!$W$5:$X$79,2),IF((C1754=9),VLOOKUP(R1754,'9 лет'!$W$5:$X$79,2),IF((C1754=10),VLOOKUP(R1754,'10 лет'!$W$5:$X$79,2),IF((C1754=11),VLOOKUP(R1754,'11 лет'!$W$5:$X$79,2),IF((C1754=12),VLOOKUP(R1754,'12 лет'!$AA$5:$AB$79,2),IF((C1754=13),VLOOKUP(R1754,'13 лет'!$AA$5:$AB$79,2),IF((C1754=14),VLOOKUP(R1754,'14 лет'!$AA$5:$AB$79,2),IF((C1754=15),VLOOKUP(R1754,'15 лет'!$AA$5:$AB$79,2),IF((C1754=16),VLOOKUP(R1754,'16 лет'!$AA$5:$AB$79,2),IF((C1754=17),VLOOKUP(R1754,'17 лет'!$AA$5:$AB$79,2))))))))))))</f>
        <v>0</v>
      </c>
      <c r="T1754" s="33">
        <f>SUM(E1754+G1754+I1754+K1754+M1754+O1754+Q1754+S1754)</f>
        <v>35</v>
      </c>
      <c r="U1754" s="4">
        <f>'Личное первенство девушки'!U159</f>
        <v>28</v>
      </c>
      <c r="V1754" s="109"/>
      <c r="W1754" s="99"/>
      <c r="X1754" t="str">
        <f>P1742</f>
        <v>Субъект РФ 49</v>
      </c>
    </row>
    <row r="1755" spans="1:24" ht="18.75">
      <c r="A1755" s="111"/>
      <c r="B1755" s="112"/>
      <c r="C1755" s="112"/>
      <c r="D1755" s="112"/>
      <c r="E1755" s="112"/>
      <c r="F1755" s="112"/>
      <c r="G1755" s="112"/>
      <c r="H1755" s="112"/>
      <c r="I1755" s="112"/>
      <c r="J1755" s="112"/>
      <c r="K1755" s="112"/>
      <c r="L1755" s="112"/>
      <c r="M1755" s="112"/>
      <c r="N1755" s="112"/>
      <c r="O1755" s="112"/>
      <c r="P1755" s="115" t="s">
        <v>286</v>
      </c>
      <c r="Q1755" s="115"/>
      <c r="R1755" s="115"/>
      <c r="S1755" s="116"/>
      <c r="T1755" s="113">
        <f ca="1">SUMPRODUCT(LARGE($T$1752:$T$1754,ROW(INDIRECT("T1:T"&amp;Z17))))</f>
        <v>70</v>
      </c>
      <c r="U1755" s="114"/>
      <c r="V1755" s="109"/>
      <c r="W1755" s="99"/>
    </row>
    <row r="1756" spans="1:24" ht="30" customHeight="1">
      <c r="A1756" s="119"/>
      <c r="B1756" s="120"/>
      <c r="C1756" s="120"/>
      <c r="D1756" s="120"/>
      <c r="E1756" s="120"/>
      <c r="F1756" s="120"/>
      <c r="G1756" s="120"/>
      <c r="H1756" s="120"/>
      <c r="I1756" s="120"/>
      <c r="J1756" s="120"/>
      <c r="K1756" s="120"/>
      <c r="L1756" s="120"/>
      <c r="M1756" s="120"/>
      <c r="N1756" s="120"/>
      <c r="O1756" s="120"/>
      <c r="P1756" s="118" t="s">
        <v>287</v>
      </c>
      <c r="Q1756" s="118"/>
      <c r="R1756" s="118"/>
      <c r="S1756" s="118"/>
      <c r="T1756" s="121">
        <f ca="1">SUM(T1750+T1755)</f>
        <v>170</v>
      </c>
      <c r="U1756" s="122"/>
      <c r="V1756" s="110"/>
      <c r="W1756" s="100"/>
    </row>
    <row r="1757" spans="1:24">
      <c r="A1757" s="14"/>
      <c r="B1757" s="14"/>
      <c r="C1757" s="14"/>
      <c r="D1757" s="14"/>
      <c r="E1757" s="14"/>
      <c r="F1757" s="14"/>
      <c r="G1757" s="14"/>
      <c r="H1757" s="14"/>
      <c r="I1757" s="14"/>
      <c r="J1757" s="14"/>
      <c r="K1757" s="14"/>
      <c r="L1757" s="14"/>
      <c r="M1757" s="14"/>
      <c r="N1757" s="14"/>
      <c r="O1757" s="14"/>
      <c r="P1757" s="14"/>
      <c r="Q1757" s="14"/>
      <c r="R1757" s="14"/>
      <c r="S1757" s="14"/>
      <c r="T1757" s="14"/>
    </row>
    <row r="1758" spans="1:24">
      <c r="A1758" s="15"/>
      <c r="C1758" s="15"/>
      <c r="D1758" s="15"/>
      <c r="E1758" s="15"/>
      <c r="F1758" s="15"/>
      <c r="G1758" s="15"/>
      <c r="H1758" s="15"/>
      <c r="I1758" s="15"/>
      <c r="J1758" s="15"/>
      <c r="K1758" s="14"/>
      <c r="L1758" s="14"/>
      <c r="M1758" s="15"/>
      <c r="N1758" s="15"/>
      <c r="O1758" s="15"/>
      <c r="P1758" s="15"/>
      <c r="Q1758" s="15"/>
      <c r="R1758" s="15"/>
      <c r="S1758" s="15"/>
      <c r="T1758" s="15"/>
    </row>
    <row r="1759" spans="1:24">
      <c r="A1759" s="15"/>
      <c r="C1759" s="15"/>
      <c r="D1759" s="15"/>
      <c r="E1759" s="15"/>
      <c r="F1759" s="15"/>
      <c r="G1759" s="15"/>
      <c r="H1759" s="15"/>
      <c r="I1759" s="15"/>
      <c r="J1759" s="15"/>
      <c r="K1759" s="14"/>
      <c r="L1759" s="14"/>
      <c r="M1759" s="15"/>
      <c r="N1759" s="15"/>
      <c r="O1759" s="15"/>
      <c r="P1759" s="15"/>
      <c r="Q1759" s="15"/>
      <c r="R1759" s="15"/>
      <c r="S1759" s="15"/>
      <c r="T1759" s="15"/>
    </row>
    <row r="1760" spans="1:24" ht="16.5">
      <c r="A1760" s="14"/>
      <c r="B1760" s="79" t="s">
        <v>181</v>
      </c>
      <c r="C1760" s="14"/>
      <c r="D1760" s="14"/>
      <c r="E1760" s="14"/>
      <c r="F1760" s="14"/>
      <c r="G1760" s="14"/>
      <c r="H1760" s="14"/>
      <c r="I1760" s="14"/>
      <c r="J1760" s="14"/>
      <c r="K1760" s="14"/>
      <c r="L1760" s="14"/>
      <c r="M1760" s="14"/>
      <c r="N1760" s="14"/>
      <c r="O1760" s="14"/>
      <c r="P1760" s="14"/>
      <c r="Q1760" s="14"/>
      <c r="R1760" s="14"/>
      <c r="S1760" s="14"/>
      <c r="T1760" s="14"/>
    </row>
    <row r="1761" spans="1:23">
      <c r="A1761" s="14"/>
      <c r="B1761" s="15"/>
      <c r="C1761" s="15"/>
      <c r="D1761" s="14"/>
      <c r="E1761" s="14"/>
      <c r="F1761" s="14"/>
      <c r="G1761" s="14"/>
      <c r="H1761" s="14"/>
      <c r="I1761" s="14"/>
      <c r="J1761" s="14"/>
      <c r="K1761" s="14"/>
      <c r="L1761" s="14"/>
      <c r="M1761" s="14"/>
      <c r="N1761" s="14"/>
      <c r="O1761" s="14"/>
      <c r="P1761" s="14"/>
      <c r="Q1761" s="14"/>
      <c r="R1761" s="14"/>
      <c r="S1761" s="14"/>
      <c r="T1761" s="14"/>
    </row>
    <row r="1762" spans="1:23">
      <c r="A1762" s="14"/>
      <c r="B1762" s="15"/>
      <c r="C1762" s="15"/>
      <c r="D1762" s="14"/>
      <c r="E1762" s="14"/>
      <c r="F1762" s="14"/>
      <c r="G1762" s="14"/>
      <c r="H1762" s="14"/>
      <c r="I1762" s="14"/>
      <c r="J1762" s="14"/>
      <c r="K1762" s="14"/>
      <c r="L1762" s="14"/>
      <c r="M1762" s="14"/>
      <c r="N1762" s="14"/>
      <c r="O1762" s="14"/>
      <c r="P1762" s="14"/>
      <c r="Q1762" s="14"/>
      <c r="R1762" s="14"/>
      <c r="S1762" s="14"/>
      <c r="T1762" s="14"/>
    </row>
    <row r="1763" spans="1:23" ht="16.5">
      <c r="A1763" s="14"/>
      <c r="B1763" s="79" t="s">
        <v>182</v>
      </c>
      <c r="C1763" s="15"/>
      <c r="D1763" s="14"/>
      <c r="E1763" s="14"/>
      <c r="F1763" s="14"/>
      <c r="G1763" s="14"/>
      <c r="H1763" s="14"/>
      <c r="I1763" s="14"/>
      <c r="J1763" s="14"/>
      <c r="K1763" s="14"/>
      <c r="L1763" s="14"/>
      <c r="M1763" s="14"/>
      <c r="N1763" s="14"/>
      <c r="O1763" s="14"/>
      <c r="P1763" s="14"/>
      <c r="Q1763" s="14"/>
      <c r="R1763" s="14"/>
      <c r="S1763" s="14"/>
      <c r="T1763" s="14"/>
    </row>
    <row r="1765" spans="1:23" ht="18.75">
      <c r="A1765" s="102" t="s">
        <v>991</v>
      </c>
      <c r="B1765" s="102"/>
      <c r="C1765" s="102"/>
      <c r="D1765" s="102"/>
      <c r="E1765" s="102"/>
      <c r="F1765" s="102"/>
      <c r="G1765" s="102"/>
      <c r="H1765" s="102"/>
      <c r="I1765" s="102"/>
      <c r="J1765" s="102"/>
      <c r="K1765" s="102"/>
      <c r="L1765" s="102"/>
      <c r="M1765" s="102"/>
      <c r="N1765" s="102"/>
      <c r="O1765" s="102"/>
      <c r="P1765" s="102"/>
      <c r="Q1765" s="102"/>
      <c r="R1765" s="102"/>
      <c r="S1765" s="102"/>
      <c r="T1765" s="102"/>
      <c r="U1765" s="102"/>
      <c r="V1765" s="102"/>
      <c r="W1765" s="102"/>
    </row>
    <row r="1766" spans="1:23" ht="18.75">
      <c r="A1766" s="102" t="s">
        <v>990</v>
      </c>
      <c r="B1766" s="102"/>
      <c r="C1766" s="102"/>
      <c r="D1766" s="102"/>
      <c r="E1766" s="102"/>
      <c r="F1766" s="102"/>
      <c r="G1766" s="102"/>
      <c r="H1766" s="102"/>
      <c r="I1766" s="102"/>
      <c r="J1766" s="102"/>
      <c r="K1766" s="102"/>
      <c r="L1766" s="102"/>
      <c r="M1766" s="102"/>
      <c r="N1766" s="102"/>
      <c r="O1766" s="102"/>
      <c r="P1766" s="102"/>
      <c r="Q1766" s="102"/>
      <c r="R1766" s="102"/>
      <c r="S1766" s="102"/>
      <c r="T1766" s="102"/>
      <c r="U1766" s="102"/>
      <c r="V1766" s="102"/>
      <c r="W1766" s="102"/>
    </row>
    <row r="1768" spans="1:23">
      <c r="A1768" s="103" t="s">
        <v>169</v>
      </c>
      <c r="B1768" s="103"/>
      <c r="C1768" s="103"/>
      <c r="D1768" s="103"/>
      <c r="E1768" s="103"/>
      <c r="F1768" s="103"/>
      <c r="G1768" s="103"/>
      <c r="H1768" s="103"/>
      <c r="I1768" s="103"/>
      <c r="J1768" s="103"/>
      <c r="K1768" s="103"/>
      <c r="L1768" s="103"/>
      <c r="M1768" s="103"/>
      <c r="N1768" s="103"/>
      <c r="O1768" s="103"/>
      <c r="P1768" s="103"/>
      <c r="Q1768" s="103"/>
      <c r="R1768" s="103"/>
      <c r="S1768" s="103"/>
      <c r="T1768" s="103"/>
      <c r="U1768" s="103"/>
      <c r="V1768" s="103"/>
      <c r="W1768" s="103"/>
    </row>
    <row r="1769" spans="1:23">
      <c r="A1769" s="43"/>
      <c r="B1769" s="43"/>
      <c r="C1769" s="43"/>
      <c r="D1769" s="43"/>
      <c r="E1769" s="43"/>
      <c r="F1769" s="43"/>
      <c r="G1769" s="43"/>
      <c r="H1769" s="43"/>
      <c r="I1769" s="43"/>
      <c r="J1769" s="43"/>
      <c r="K1769" s="43"/>
      <c r="L1769" s="43"/>
      <c r="M1769" s="43"/>
      <c r="N1769" s="43"/>
      <c r="O1769" s="43"/>
      <c r="P1769" s="43"/>
      <c r="Q1769" s="43"/>
      <c r="R1769" s="43"/>
      <c r="S1769" s="43"/>
      <c r="T1769" s="43"/>
      <c r="U1769" s="43"/>
      <c r="V1769" s="43"/>
      <c r="W1769" s="43"/>
    </row>
    <row r="1770" spans="1:23" ht="18.75">
      <c r="A1770" s="104" t="s">
        <v>1005</v>
      </c>
      <c r="B1770" s="104"/>
      <c r="C1770" s="104"/>
      <c r="D1770" s="104"/>
      <c r="E1770" s="104"/>
      <c r="F1770" s="104"/>
      <c r="G1770" s="104"/>
      <c r="H1770" s="104"/>
      <c r="I1770" s="104"/>
      <c r="J1770" s="104"/>
      <c r="K1770" s="104"/>
      <c r="L1770" s="104"/>
      <c r="M1770" s="104"/>
      <c r="N1770" s="104"/>
      <c r="O1770" s="104"/>
      <c r="P1770" s="104"/>
      <c r="Q1770" s="104"/>
      <c r="R1770" s="104"/>
      <c r="S1770" s="104"/>
      <c r="T1770" s="104"/>
      <c r="U1770" s="104"/>
      <c r="V1770" s="104"/>
      <c r="W1770" s="104"/>
    </row>
    <row r="1771" spans="1:23" ht="18.75">
      <c r="A1771" s="104" t="s">
        <v>989</v>
      </c>
      <c r="B1771" s="104"/>
      <c r="C1771" s="104"/>
      <c r="D1771" s="104"/>
      <c r="E1771" s="104"/>
      <c r="F1771" s="104"/>
      <c r="G1771" s="104"/>
      <c r="H1771" s="104"/>
      <c r="I1771" s="104"/>
      <c r="J1771" s="104"/>
      <c r="K1771" s="104"/>
      <c r="L1771" s="104"/>
      <c r="M1771" s="104"/>
      <c r="N1771" s="104"/>
      <c r="O1771" s="104"/>
      <c r="P1771" s="104"/>
      <c r="Q1771" s="104"/>
      <c r="R1771" s="104"/>
      <c r="S1771" s="104"/>
      <c r="T1771" s="104"/>
      <c r="U1771" s="104"/>
      <c r="V1771" s="104"/>
      <c r="W1771" s="104"/>
    </row>
    <row r="1772" spans="1:23" ht="18.75">
      <c r="A1772" s="105" t="s">
        <v>1058</v>
      </c>
      <c r="B1772" s="105"/>
      <c r="C1772" s="105"/>
      <c r="D1772" s="105"/>
      <c r="E1772" s="105"/>
      <c r="F1772" s="105"/>
      <c r="G1772" s="105"/>
      <c r="H1772" s="105"/>
      <c r="I1772" s="105"/>
      <c r="J1772" s="105"/>
      <c r="K1772" s="105"/>
      <c r="L1772" s="105"/>
      <c r="M1772" s="105"/>
      <c r="N1772" s="105"/>
      <c r="O1772" s="105"/>
      <c r="P1772" s="105"/>
      <c r="Q1772" s="105"/>
      <c r="R1772" s="105"/>
      <c r="S1772" s="105"/>
      <c r="T1772" s="105"/>
      <c r="U1772" s="105"/>
      <c r="V1772" s="105"/>
      <c r="W1772" s="105"/>
    </row>
    <row r="1773" spans="1:23" ht="18.75">
      <c r="A1773" s="50"/>
      <c r="B1773" s="50"/>
      <c r="C1773" s="50"/>
      <c r="D1773" s="50"/>
      <c r="E1773" s="50"/>
      <c r="F1773" s="50"/>
      <c r="G1773" s="50"/>
      <c r="H1773" s="50"/>
      <c r="I1773" s="50"/>
      <c r="J1773" s="50"/>
      <c r="K1773" s="50"/>
      <c r="L1773" s="50"/>
      <c r="M1773" s="50"/>
      <c r="N1773" s="50"/>
      <c r="O1773" s="50"/>
      <c r="P1773" s="50"/>
      <c r="Q1773" s="50"/>
      <c r="R1773" s="50"/>
      <c r="S1773" s="50"/>
      <c r="T1773" s="50"/>
      <c r="U1773" s="50"/>
      <c r="V1773" s="50"/>
    </row>
    <row r="1774" spans="1:23">
      <c r="A1774" s="10"/>
      <c r="B1774" s="10"/>
      <c r="C1774" s="10"/>
      <c r="D1774" s="10"/>
      <c r="E1774" s="10"/>
      <c r="F1774" s="10"/>
      <c r="G1774" s="10"/>
      <c r="H1774" s="10"/>
      <c r="I1774" s="10"/>
      <c r="J1774" s="10"/>
      <c r="K1774" s="10"/>
      <c r="L1774" s="10"/>
      <c r="M1774" s="10"/>
      <c r="N1774" s="10"/>
      <c r="O1774" s="10"/>
      <c r="P1774" s="10"/>
      <c r="Q1774" s="10"/>
      <c r="R1774" s="10"/>
      <c r="S1774" s="10"/>
      <c r="T1774" s="10"/>
    </row>
    <row r="1775" spans="1:23" ht="18.75">
      <c r="A1775" s="106" t="s">
        <v>992</v>
      </c>
      <c r="B1775" s="106"/>
      <c r="C1775" s="47"/>
      <c r="D1775" s="47"/>
      <c r="E1775" s="47"/>
      <c r="F1775" s="47"/>
      <c r="G1775" s="47"/>
      <c r="H1775" s="47"/>
      <c r="I1775" s="47"/>
      <c r="J1775" s="47"/>
      <c r="K1775" s="47"/>
      <c r="L1775" s="47"/>
      <c r="M1775" s="47"/>
      <c r="N1775" s="47"/>
      <c r="O1775" s="47"/>
      <c r="P1775" s="47"/>
      <c r="Q1775" s="47"/>
      <c r="R1775" s="47"/>
      <c r="S1775" s="47"/>
      <c r="T1775" s="47"/>
    </row>
    <row r="1776" spans="1:23" ht="18.75">
      <c r="A1776" s="106" t="s">
        <v>993</v>
      </c>
      <c r="B1776" s="106"/>
      <c r="C1776" s="42"/>
      <c r="D1776" s="42"/>
      <c r="E1776" s="42"/>
      <c r="F1776" s="42"/>
      <c r="G1776" s="42"/>
      <c r="H1776" s="42"/>
      <c r="I1776" s="42"/>
      <c r="J1776" s="42"/>
      <c r="K1776" s="42"/>
      <c r="L1776" s="42"/>
      <c r="M1776" s="42"/>
      <c r="N1776" s="42"/>
      <c r="O1776" s="42"/>
      <c r="P1776" s="42"/>
      <c r="Q1776" s="42"/>
      <c r="R1776" s="42"/>
      <c r="S1776" s="42"/>
      <c r="T1776" s="42"/>
    </row>
    <row r="1777" spans="1:24" ht="18.75">
      <c r="A1777" s="106"/>
      <c r="B1777" s="106"/>
      <c r="D1777" s="47"/>
      <c r="E1777" s="47"/>
      <c r="F1777" s="47"/>
      <c r="G1777" s="47"/>
      <c r="H1777" s="47"/>
      <c r="I1777" s="47"/>
      <c r="J1777" s="47"/>
      <c r="K1777" s="47"/>
      <c r="L1777" s="47"/>
      <c r="M1777" s="47"/>
      <c r="N1777" s="47"/>
      <c r="O1777" s="47"/>
      <c r="P1777" s="47"/>
      <c r="Q1777" s="47"/>
      <c r="R1777" s="47"/>
      <c r="S1777" s="47"/>
      <c r="T1777" s="47"/>
    </row>
    <row r="1778" spans="1:24" ht="18.75">
      <c r="A1778" s="107" t="s">
        <v>230</v>
      </c>
      <c r="B1778" s="107"/>
      <c r="C1778" s="107"/>
      <c r="D1778" s="107"/>
      <c r="E1778" s="107"/>
      <c r="F1778" s="107"/>
      <c r="G1778" s="107"/>
      <c r="H1778" s="107"/>
      <c r="I1778" s="107"/>
      <c r="J1778" s="107"/>
      <c r="K1778" s="107"/>
      <c r="L1778" s="107"/>
      <c r="M1778" s="107"/>
      <c r="N1778" s="107"/>
      <c r="O1778" s="107"/>
      <c r="P1778" s="129" t="s">
        <v>334</v>
      </c>
      <c r="Q1778" s="129"/>
      <c r="R1778" s="129"/>
      <c r="S1778" s="129"/>
      <c r="T1778" s="129"/>
      <c r="U1778" s="129"/>
      <c r="V1778" s="129"/>
    </row>
    <row r="1779" spans="1:24">
      <c r="A1779" s="28"/>
      <c r="B1779" s="28"/>
      <c r="C1779" s="28"/>
      <c r="D1779" s="28"/>
      <c r="E1779" s="28"/>
      <c r="F1779" s="28"/>
      <c r="G1779" s="28"/>
      <c r="H1779" s="28"/>
      <c r="I1779" s="28"/>
      <c r="J1779" s="28"/>
      <c r="K1779" s="28"/>
      <c r="L1779" s="28"/>
      <c r="M1779" s="28"/>
      <c r="N1779" s="28"/>
      <c r="O1779" s="28"/>
      <c r="P1779" s="28"/>
      <c r="Q1779" s="28"/>
      <c r="R1779" s="28"/>
      <c r="S1779" s="28"/>
      <c r="T1779" s="28"/>
    </row>
    <row r="1780" spans="1:24" ht="24.75" customHeight="1">
      <c r="A1780" s="117" t="s">
        <v>170</v>
      </c>
      <c r="B1780" s="117"/>
      <c r="C1780" s="117"/>
      <c r="D1780" s="117"/>
      <c r="E1780" s="117"/>
      <c r="F1780" s="117"/>
      <c r="G1780" s="117"/>
      <c r="H1780" s="117"/>
      <c r="I1780" s="117"/>
      <c r="J1780" s="117"/>
      <c r="K1780" s="117"/>
      <c r="L1780" s="117"/>
      <c r="M1780" s="117"/>
      <c r="N1780" s="117"/>
      <c r="O1780" s="117"/>
      <c r="P1780" s="117"/>
      <c r="Q1780" s="117"/>
      <c r="R1780" s="117"/>
      <c r="S1780" s="117"/>
      <c r="T1780" s="126" t="s">
        <v>178</v>
      </c>
      <c r="U1780" s="101" t="s">
        <v>284</v>
      </c>
      <c r="V1780" s="101" t="s">
        <v>288</v>
      </c>
      <c r="W1780" s="101" t="s">
        <v>1006</v>
      </c>
    </row>
    <row r="1781" spans="1:24" ht="66.75" customHeight="1">
      <c r="A1781" s="101" t="s">
        <v>171</v>
      </c>
      <c r="B1781" s="117" t="s">
        <v>172</v>
      </c>
      <c r="C1781" s="101" t="s">
        <v>173</v>
      </c>
      <c r="D1781" s="101" t="s">
        <v>174</v>
      </c>
      <c r="E1781" s="101"/>
      <c r="F1781" s="101" t="s">
        <v>175</v>
      </c>
      <c r="G1781" s="101"/>
      <c r="H1781" s="101" t="s">
        <v>176</v>
      </c>
      <c r="I1781" s="101"/>
      <c r="J1781" s="101" t="s">
        <v>994</v>
      </c>
      <c r="K1781" s="101"/>
      <c r="L1781" s="175" t="s">
        <v>995</v>
      </c>
      <c r="M1781" s="176"/>
      <c r="N1781" s="175" t="s">
        <v>996</v>
      </c>
      <c r="O1781" s="176"/>
      <c r="P1781" s="101" t="s">
        <v>7</v>
      </c>
      <c r="Q1781" s="101"/>
      <c r="R1781" s="101" t="s">
        <v>177</v>
      </c>
      <c r="S1781" s="101"/>
      <c r="T1781" s="127"/>
      <c r="U1781" s="101"/>
      <c r="V1781" s="101"/>
      <c r="W1781" s="101"/>
    </row>
    <row r="1782" spans="1:24" ht="16.5">
      <c r="A1782" s="101"/>
      <c r="B1782" s="117"/>
      <c r="C1782" s="101"/>
      <c r="D1782" s="49" t="s">
        <v>179</v>
      </c>
      <c r="E1782" s="51" t="s">
        <v>3</v>
      </c>
      <c r="F1782" s="49" t="s">
        <v>179</v>
      </c>
      <c r="G1782" s="51" t="s">
        <v>3</v>
      </c>
      <c r="H1782" s="49" t="s">
        <v>179</v>
      </c>
      <c r="I1782" s="51" t="s">
        <v>3</v>
      </c>
      <c r="J1782" s="49" t="s">
        <v>179</v>
      </c>
      <c r="K1782" s="51" t="s">
        <v>3</v>
      </c>
      <c r="L1782" s="49" t="s">
        <v>179</v>
      </c>
      <c r="M1782" s="51" t="s">
        <v>3</v>
      </c>
      <c r="N1782" s="49" t="s">
        <v>179</v>
      </c>
      <c r="O1782" s="51" t="s">
        <v>3</v>
      </c>
      <c r="P1782" s="49" t="s">
        <v>179</v>
      </c>
      <c r="Q1782" s="51" t="s">
        <v>3</v>
      </c>
      <c r="R1782" s="49" t="s">
        <v>179</v>
      </c>
      <c r="S1782" s="51" t="s">
        <v>3</v>
      </c>
      <c r="T1782" s="128"/>
      <c r="U1782" s="101"/>
      <c r="V1782" s="101"/>
      <c r="W1782" s="101"/>
    </row>
    <row r="1783" spans="1:24" ht="18.75">
      <c r="A1783" s="27">
        <v>1</v>
      </c>
      <c r="B1783" s="77"/>
      <c r="C1783" s="27"/>
      <c r="D1783" s="27"/>
      <c r="E1783" s="16">
        <f>IF((C1783&lt;=7),VLOOKUP(D1783,'7 лет'!$A$5:$B$78,2),IF((C1783=8),VLOOKUP(D1783,'8 лет'!$A$5:$B$78,2),IF((C1783=9),VLOOKUP(D1783,'9 лет'!$A$5:$B$78,2),IF((C1783=10),VLOOKUP(D1783,'10 лет'!$A$5:$B$78,2),IF((C1783=11),VLOOKUP(D1783,'11 лет'!$A$5:$B$78,2),IF((C1783=12),VLOOKUP(D1783,'12 лет'!$A$5:$B$78,2),IF((C1783=13),VLOOKUP(D1783,'13 лет'!$A$5:$B$78,2),IF((C1783=14),VLOOKUP(D1783,'14 лет'!$A$5:$B$78,2),IF((C1783=15),VLOOKUP(D1783,'15 лет'!$A$5:$B$78,2),IF((C1783=16),VLOOKUP(D1783,'16 лет'!$A$5:$B$78,2),IF((C1783=17),VLOOKUP(D1783,'17 лет'!$A$5:$B$78,2))))))))))))</f>
        <v>0</v>
      </c>
      <c r="F1783" s="27"/>
      <c r="G1783" s="16">
        <f>IF((C1783&lt;=7),VLOOKUP(F1783,'7 лет'!$C$5:$D$79,2),IF((C1783=8),VLOOKUP(F1783,'8 лет'!$C$5:$D$79,2),IF((C1783=9),VLOOKUP(F1783,'9 лет'!$C$5:$D$79,2),IF((C1783=10),VLOOKUP(F1783,'10 лет'!$C$5:$D$79,2),IF((C1783=11),VLOOKUP(F1783,'11 лет'!$C$5:$D$79,2),IF((C1783=12),VLOOKUP(F1783,'12 лет'!$C$5:$D$79,2),IF((C1783=13),VLOOKUP(F1783,'13 лет'!$C$5:$D$79,2),IF((C1783=14),VLOOKUP(F1783,'14 лет'!$C$5:$D$79,2),IF((C1783=15),VLOOKUP(F1783,'15 лет'!$C$5:$D$79,2),IF((C1783=16),VLOOKUP(F1783,'16 лет'!$C$5:$D$79,2),IF((C1783=17),VLOOKUP(F1783,'17 лет'!$C$5:$D$79,2))))))))))))</f>
        <v>0</v>
      </c>
      <c r="H1783" s="27"/>
      <c r="I1783" s="16">
        <f>IF((C1783&lt;=7),VLOOKUP(H1783,'7 лет'!$E$5:$F$79,2),IF((C1783=8),VLOOKUP(H1783,'8 лет'!$E$5:$F$79,2),IF((C1783=9),VLOOKUP(H1783,'9 лет'!$E$5:$F$79,2),IF((C1783=10),VLOOKUP(H1783,'10 лет'!$E$5:$F$79,2),IF((C1783=11),VLOOKUP(H1783,'11 лет'!$E$5:$F$79,2),IF((C1783=12),VLOOKUP(H1783,'12 лет'!$E$5:$F$79,2),IF((C1783=13),VLOOKUP(H1783,'13 лет'!$E$5:$F$79,2),IF((C1783=14),VLOOKUP(H1783,'14 лет'!$E$5:$F$79,2),IF((C1783=15),VLOOKUP(H1783,'15 лет'!$E$5:$F$79,2),IF((C1783=16),VLOOKUP(H1783,'16 лет'!$E$5:$F$79,2),IF((C1783=17),VLOOKUP(H1783,'17 лет'!$E$5:$F$79,2))))))))))))</f>
        <v>0</v>
      </c>
      <c r="J1783" s="27"/>
      <c r="K1783" s="16">
        <f>IF((C1783&lt;=7),VLOOKUP(J1783,'7 лет'!$G$5:$H$79,2),IF((C1783=8),VLOOKUP(J1783,'8 лет'!$G$5:$H$79,2),IF((C1783=9),VLOOKUP(J1783,'9 лет'!$G$5:$H$79,2),IF((C1783=10),VLOOKUP(J1783,'10 лет'!$G$5:$H$79,2),IF((C1783=11),VLOOKUP(J1783,'11 лет'!$G$5:$H$79,2),IF((C1783=12),VLOOKUP(J1783,'12 лет'!$G$5:$H$79,2),IF((C1783=13),VLOOKUP(J1783,'13 лет'!$G$5:$H$79,2),IF((C1783=14),VLOOKUP(J1783,'14 лет'!$G$5:$H$79,2),IF(C1783&gt;=15,"0")))))))))</f>
        <v>0</v>
      </c>
      <c r="L1783" s="27"/>
      <c r="M1783" s="16" t="str">
        <f>IF((C1783=12),VLOOKUP(L1783,'12 лет'!$I$5:$J$81,2),IF((C1783=13),VLOOKUP(L1783,'13 лет'!$I$5:$J$81,2),IF((C1783=14),VLOOKUP(L1783,'14 лет'!$I$5:$J$80,2),IF((C1783=15),VLOOKUP(L1783,'15 лет'!$G$5:$H$82,2),IF((C1783=16),VLOOKUP(L1783,'16 лет'!$G$5:$H$81,2),IF((C1783=17),VLOOKUP(L1783,'17 лет'!$G$5:$H$81,2),IF(C1783&lt;12,"0")))))))</f>
        <v>0</v>
      </c>
      <c r="N1783" s="27"/>
      <c r="O1783" s="16" t="str">
        <f>IF((C1783=15),VLOOKUP(N1783,'15 лет'!$I$5:$J$100,2),IF((C1783=16),VLOOKUP(N1783,'16 лет'!$I$5:$J$94,2),IF((C1783=17),VLOOKUP(N1783,'17 лет'!$I$5:$J$97,2),IF(C1783&lt;15,"0"))))</f>
        <v>0</v>
      </c>
      <c r="P1783" s="11"/>
      <c r="Q1783" s="16">
        <f>IF((C1783&lt;=7),VLOOKUP(P1783,'7 лет'!$I$5:$J$79,2),IF((C1783=8),VLOOKUP(P1783,'8 лет'!$I$5:$J$79,2),IF((C1783=9),VLOOKUP(P1783,'9 лет'!$I$5:$J$79,2),IF((C1783=10),VLOOKUP(P1783,'10 лет'!$I$5:$J$79,2),IF((C1783=11),VLOOKUP(P1783,'11 лет'!$I$5:$J$79,2),IF((C1783=12),VLOOKUP(P1783,'12 лет'!$K$5:$L$79,2),IF((C1783=13),VLOOKUP(P1783,'13 лет'!$K$5:$L$79,2),IF((C1783=14),VLOOKUP(P1783,'14 лет'!$K$5:$L$79,2),IF((C1783=15),VLOOKUP(P1783,'15 лет'!$K$5:$L$79,2),IF((C1783=16),VLOOKUP(P1783,'16 лет'!$K$5:$L$79,2),IF((C1783=17),VLOOKUP(P1783,'17 лет'!$K$5:$L$79,2),)))))))))))</f>
        <v>50</v>
      </c>
      <c r="R1783" s="27"/>
      <c r="S1783" s="16">
        <f>IF((C1783&lt;=7),VLOOKUP(R1783,'7 лет'!$K$5:$L$79,2),IF((C1783=8),VLOOKUP(R1783,'8 лет'!$K$5:$L$79,2),IF((C1783=9),VLOOKUP(R1783,'9 лет'!$K$5:$L$79,2),IF((C1783=10),VLOOKUP(R1783,'10 лет'!$K$5:$L$79,2),IF((C1783=11),VLOOKUP(R1783,'11 лет'!$K$5:$L$79,2),IF((C1783=12),VLOOKUP(R1783,'12 лет'!$M$5:$N$79,2),IF((C1783=13),VLOOKUP(R1783,'13 лет'!$M$5:$N$79,2),IF((C1783=14),VLOOKUP(R1783,'14 лет'!$M$5:$N$79,2),IF((C1783=15),VLOOKUP(R1783,'15 лет'!$M$5:$N$79,2),IF((C1783=16),VLOOKUP(R1783,'16 лет'!$M$5:$N$79,2),IF((C1783=17),VLOOKUP(R1783,'17 лет'!$M$5:$N$79,2))))))))))))</f>
        <v>0</v>
      </c>
      <c r="T1783" s="32">
        <f>SUM(E1783+G1783+I1783+K1783+M1783+O1783+Q1783+S1783)</f>
        <v>50</v>
      </c>
      <c r="U1783" s="4">
        <f>'Личное первенство юноши'!U160</f>
        <v>28</v>
      </c>
      <c r="V1783" s="108">
        <f ca="1">'Командный зачет'!G59</f>
        <v>10</v>
      </c>
      <c r="W1783" s="98">
        <f ca="1">SUM(V1783*2)</f>
        <v>20</v>
      </c>
      <c r="X1783" t="str">
        <f>P1778</f>
        <v>Субъект РФ 50</v>
      </c>
    </row>
    <row r="1784" spans="1:24" ht="18.75">
      <c r="A1784" s="27">
        <v>2</v>
      </c>
      <c r="B1784" s="77"/>
      <c r="C1784" s="27"/>
      <c r="D1784" s="27"/>
      <c r="E1784" s="16">
        <f>IF((C1784&lt;=7),VLOOKUP(D1784,'7 лет'!$A$5:$B$78,2),IF((C1784=8),VLOOKUP(D1784,'8 лет'!$A$5:$B$78,2),IF((C1784=9),VLOOKUP(D1784,'9 лет'!$A$5:$B$78,2),IF((C1784=10),VLOOKUP(D1784,'10 лет'!$A$5:$B$78,2),IF((C1784=11),VLOOKUP(D1784,'11 лет'!$A$5:$B$78,2),IF((C1784=12),VLOOKUP(D1784,'12 лет'!$A$5:$B$78,2),IF((C1784=13),VLOOKUP(D1784,'13 лет'!$A$5:$B$78,2),IF((C1784=14),VLOOKUP(D1784,'14 лет'!$A$5:$B$78,2),IF((C1784=15),VLOOKUP(D1784,'15 лет'!$A$5:$B$78,2),IF((C1784=16),VLOOKUP(D1784,'16 лет'!$A$5:$B$78,2),IF((C1784=17),VLOOKUP(D1784,'17 лет'!$A$5:$B$78,2))))))))))))</f>
        <v>0</v>
      </c>
      <c r="F1784" s="27"/>
      <c r="G1784" s="16">
        <f>IF((C1784&lt;=7),VLOOKUP(F1784,'7 лет'!$C$5:$D$79,2),IF((C1784=8),VLOOKUP(F1784,'8 лет'!$C$5:$D$79,2),IF((C1784=9),VLOOKUP(F1784,'9 лет'!$C$5:$D$79,2),IF((C1784=10),VLOOKUP(F1784,'10 лет'!$C$5:$D$79,2),IF((C1784=11),VLOOKUP(F1784,'11 лет'!$C$5:$D$79,2),IF((C1784=12),VLOOKUP(F1784,'12 лет'!$C$5:$D$79,2),IF((C1784=13),VLOOKUP(F1784,'13 лет'!$C$5:$D$79,2),IF((C1784=14),VLOOKUP(F1784,'14 лет'!$C$5:$D$79,2),IF((C1784=15),VLOOKUP(F1784,'15 лет'!$C$5:$D$79,2),IF((C1784=16),VLOOKUP(F1784,'16 лет'!$C$5:$D$79,2),IF((C1784=17),VLOOKUP(F1784,'17 лет'!$C$5:$D$79,2))))))))))))</f>
        <v>0</v>
      </c>
      <c r="H1784" s="27"/>
      <c r="I1784" s="16">
        <f>IF((C1784&lt;=7),VLOOKUP(H1784,'7 лет'!$E$5:$F$79,2),IF((C1784=8),VLOOKUP(H1784,'8 лет'!$E$5:$F$79,2),IF((C1784=9),VLOOKUP(H1784,'9 лет'!$E$5:$F$79,2),IF((C1784=10),VLOOKUP(H1784,'10 лет'!$E$5:$F$79,2),IF((C1784=11),VLOOKUP(H1784,'11 лет'!$E$5:$F$79,2),IF((C1784=12),VLOOKUP(H1784,'12 лет'!$E$5:$F$79,2),IF((C1784=13),VLOOKUP(H1784,'13 лет'!$E$5:$F$79,2),IF((C1784=14),VLOOKUP(H1784,'14 лет'!$E$5:$F$79,2),IF((C1784=15),VLOOKUP(H1784,'15 лет'!$E$5:$F$79,2),IF((C1784=16),VLOOKUP(H1784,'16 лет'!$E$5:$F$79,2),IF((C1784=17),VLOOKUP(H1784,'17 лет'!$E$5:$F$79,2))))))))))))</f>
        <v>0</v>
      </c>
      <c r="J1784" s="27"/>
      <c r="K1784" s="16">
        <f>IF((C1784&lt;=7),VLOOKUP(J1784,'7 лет'!$G$5:$H$79,2),IF((C1784=8),VLOOKUP(J1784,'8 лет'!$G$5:$H$79,2),IF((C1784=9),VLOOKUP(J1784,'9 лет'!$G$5:$H$79,2),IF((C1784=10),VLOOKUP(J1784,'10 лет'!$G$5:$H$79,2),IF((C1784=11),VLOOKUP(J1784,'11 лет'!$G$5:$H$79,2),IF((C1784=12),VLOOKUP(J1784,'12 лет'!$G$5:$H$79,2),IF((C1784=13),VLOOKUP(J1784,'13 лет'!$G$5:$H$79,2),IF((C1784=14),VLOOKUP(J1784,'14 лет'!$G$5:$H$79,2),IF(C1784&gt;=15,"0")))))))))</f>
        <v>0</v>
      </c>
      <c r="L1784" s="27"/>
      <c r="M1784" s="16" t="str">
        <f>IF((C1784=12),VLOOKUP(L1784,'12 лет'!$I$5:$J$81,2),IF((C1784=13),VLOOKUP(L1784,'13 лет'!$I$5:$J$81,2),IF((C1784=14),VLOOKUP(L1784,'14 лет'!$I$5:$J$80,2),IF((C1784=15),VLOOKUP(L1784,'15 лет'!$G$5:$H$82,2),IF((C1784=16),VLOOKUP(L1784,'16 лет'!$G$5:$H$81,2),IF((C1784=17),VLOOKUP(L1784,'17 лет'!$G$5:$H$81,2),IF(C1784&lt;12,"0")))))))</f>
        <v>0</v>
      </c>
      <c r="N1784" s="27"/>
      <c r="O1784" s="16" t="str">
        <f>IF((C1784=15),VLOOKUP(N1784,'15 лет'!$I$5:$J$100,2),IF((C1784=16),VLOOKUP(N1784,'16 лет'!$I$5:$J$94,2),IF((C1784=17),VLOOKUP(N1784,'17 лет'!$I$5:$J$97,2),IF(C1784&lt;15,"0"))))</f>
        <v>0</v>
      </c>
      <c r="P1784" s="11"/>
      <c r="Q1784" s="16">
        <f>IF((C1784&lt;=7),VLOOKUP(P1784,'7 лет'!$I$5:$J$79,2),IF((C1784=8),VLOOKUP(P1784,'8 лет'!$I$5:$J$79,2),IF((C1784=9),VLOOKUP(P1784,'9 лет'!$I$5:$J$79,2),IF((C1784=10),VLOOKUP(P1784,'10 лет'!$I$5:$J$79,2),IF((C1784=11),VLOOKUP(P1784,'11 лет'!$I$5:$J$79,2),IF((C1784=12),VLOOKUP(P1784,'12 лет'!$K$5:$L$79,2),IF((C1784=13),VLOOKUP(P1784,'13 лет'!$K$5:$L$79,2),IF((C1784=14),VLOOKUP(P1784,'14 лет'!$K$5:$L$79,2),IF((C1784=15),VLOOKUP(P1784,'15 лет'!$K$5:$L$79,2),IF((C1784=16),VLOOKUP(P1784,'16 лет'!$K$5:$L$79,2),IF((C1784=17),VLOOKUP(P1784,'17 лет'!$K$5:$L$79,2),)))))))))))</f>
        <v>50</v>
      </c>
      <c r="R1784" s="27"/>
      <c r="S1784" s="16">
        <f>IF((C1784&lt;=7),VLOOKUP(R1784,'7 лет'!$K$5:$L$79,2),IF((C1784=8),VLOOKUP(R1784,'8 лет'!$K$5:$L$79,2),IF((C1784=9),VLOOKUP(R1784,'9 лет'!$K$5:$L$79,2),IF((C1784=10),VLOOKUP(R1784,'10 лет'!$K$5:$L$79,2),IF((C1784=11),VLOOKUP(R1784,'11 лет'!$K$5:$L$79,2),IF((C1784=12),VLOOKUP(R1784,'12 лет'!$M$5:$N$79,2),IF((C1784=13),VLOOKUP(R1784,'13 лет'!$M$5:$N$79,2),IF((C1784=14),VLOOKUP(R1784,'14 лет'!$M$5:$N$79,2),IF((C1784=15),VLOOKUP(R1784,'15 лет'!$M$5:$N$79,2),IF((C1784=16),VLOOKUP(R1784,'16 лет'!$M$5:$N$79,2),IF((C1784=17),VLOOKUP(R1784,'17 лет'!$M$5:$N$79,2))))))))))))</f>
        <v>0</v>
      </c>
      <c r="T1784" s="32">
        <f>SUM(E1784+G1784+I1784+K1784+M1784+O1784+Q1784+S1784)</f>
        <v>50</v>
      </c>
      <c r="U1784" s="4">
        <f>'Личное первенство юноши'!U161</f>
        <v>28</v>
      </c>
      <c r="V1784" s="109"/>
      <c r="W1784" s="99"/>
      <c r="X1784" t="str">
        <f>P1778</f>
        <v>Субъект РФ 50</v>
      </c>
    </row>
    <row r="1785" spans="1:24" ht="18.75">
      <c r="A1785" s="27">
        <v>3</v>
      </c>
      <c r="B1785" s="77"/>
      <c r="C1785" s="27"/>
      <c r="D1785" s="27"/>
      <c r="E1785" s="16">
        <f>IF((C1785&lt;=7),VLOOKUP(D1785,'7 лет'!$A$5:$B$78,2),IF((C1785=8),VLOOKUP(D1785,'8 лет'!$A$5:$B$78,2),IF((C1785=9),VLOOKUP(D1785,'9 лет'!$A$5:$B$78,2),IF((C1785=10),VLOOKUP(D1785,'10 лет'!$A$5:$B$78,2),IF((C1785=11),VLOOKUP(D1785,'11 лет'!$A$5:$B$78,2),IF((C1785=12),VLOOKUP(D1785,'12 лет'!$A$5:$B$78,2),IF((C1785=13),VLOOKUP(D1785,'13 лет'!$A$5:$B$78,2),IF((C1785=14),VLOOKUP(D1785,'14 лет'!$A$5:$B$78,2),IF((C1785=15),VLOOKUP(D1785,'15 лет'!$A$5:$B$78,2),IF((C1785=16),VLOOKUP(D1785,'16 лет'!$A$5:$B$78,2),IF((C1785=17),VLOOKUP(D1785,'17 лет'!$A$5:$B$78,2))))))))))))</f>
        <v>0</v>
      </c>
      <c r="F1785" s="27"/>
      <c r="G1785" s="16">
        <f>IF((C1785&lt;=7),VLOOKUP(F1785,'7 лет'!$C$5:$D$79,2),IF((C1785=8),VLOOKUP(F1785,'8 лет'!$C$5:$D$79,2),IF((C1785=9),VLOOKUP(F1785,'9 лет'!$C$5:$D$79,2),IF((C1785=10),VLOOKUP(F1785,'10 лет'!$C$5:$D$79,2),IF((C1785=11),VLOOKUP(F1785,'11 лет'!$C$5:$D$79,2),IF((C1785=12),VLOOKUP(F1785,'12 лет'!$C$5:$D$79,2),IF((C1785=13),VLOOKUP(F1785,'13 лет'!$C$5:$D$79,2),IF((C1785=14),VLOOKUP(F1785,'14 лет'!$C$5:$D$79,2),IF((C1785=15),VLOOKUP(F1785,'15 лет'!$C$5:$D$79,2),IF((C1785=16),VLOOKUP(F1785,'16 лет'!$C$5:$D$79,2),IF((C1785=17),VLOOKUP(F1785,'17 лет'!$C$5:$D$79,2))))))))))))</f>
        <v>0</v>
      </c>
      <c r="H1785" s="27"/>
      <c r="I1785" s="16">
        <f>IF((C1785&lt;=7),VLOOKUP(H1785,'7 лет'!$E$5:$F$79,2),IF((C1785=8),VLOOKUP(H1785,'8 лет'!$E$5:$F$79,2),IF((C1785=9),VLOOKUP(H1785,'9 лет'!$E$5:$F$79,2),IF((C1785=10),VLOOKUP(H1785,'10 лет'!$E$5:$F$79,2),IF((C1785=11),VLOOKUP(H1785,'11 лет'!$E$5:$F$79,2),IF((C1785=12),VLOOKUP(H1785,'12 лет'!$E$5:$F$79,2),IF((C1785=13),VLOOKUP(H1785,'13 лет'!$E$5:$F$79,2),IF((C1785=14),VLOOKUP(H1785,'14 лет'!$E$5:$F$79,2),IF((C1785=15),VLOOKUP(H1785,'15 лет'!$E$5:$F$79,2),IF((C1785=16),VLOOKUP(H1785,'16 лет'!$E$5:$F$79,2),IF((C1785=17),VLOOKUP(H1785,'17 лет'!$E$5:$F$79,2))))))))))))</f>
        <v>0</v>
      </c>
      <c r="J1785" s="27"/>
      <c r="K1785" s="16">
        <f>IF((C1785&lt;=7),VLOOKUP(J1785,'7 лет'!$G$5:$H$79,2),IF((C1785=8),VLOOKUP(J1785,'8 лет'!$G$5:$H$79,2),IF((C1785=9),VLOOKUP(J1785,'9 лет'!$G$5:$H$79,2),IF((C1785=10),VLOOKUP(J1785,'10 лет'!$G$5:$H$79,2),IF((C1785=11),VLOOKUP(J1785,'11 лет'!$G$5:$H$79,2),IF((C1785=12),VLOOKUP(J1785,'12 лет'!$G$5:$H$79,2),IF((C1785=13),VLOOKUP(J1785,'13 лет'!$G$5:$H$79,2),IF((C1785=14),VLOOKUP(J1785,'14 лет'!$G$5:$H$79,2),IF(C1785&gt;=15,"0")))))))))</f>
        <v>0</v>
      </c>
      <c r="L1785" s="27"/>
      <c r="M1785" s="16" t="str">
        <f>IF((C1785=12),VLOOKUP(L1785,'12 лет'!$I$5:$J$81,2),IF((C1785=13),VLOOKUP(L1785,'13 лет'!$I$5:$J$81,2),IF((C1785=14),VLOOKUP(L1785,'14 лет'!$I$5:$J$80,2),IF((C1785=15),VLOOKUP(L1785,'15 лет'!$G$5:$H$82,2),IF((C1785=16),VLOOKUP(L1785,'16 лет'!$G$5:$H$81,2),IF((C1785=17),VLOOKUP(L1785,'17 лет'!$G$5:$H$81,2),IF(C1785&lt;12,"0")))))))</f>
        <v>0</v>
      </c>
      <c r="N1785" s="27"/>
      <c r="O1785" s="16" t="str">
        <f>IF((C1785=15),VLOOKUP(N1785,'15 лет'!$I$5:$J$100,2),IF((C1785=16),VLOOKUP(N1785,'16 лет'!$I$5:$J$94,2),IF((C1785=17),VLOOKUP(N1785,'17 лет'!$I$5:$J$97,2),IF(C1785&lt;15,"0"))))</f>
        <v>0</v>
      </c>
      <c r="P1785" s="11"/>
      <c r="Q1785" s="16">
        <f>IF((C1785&lt;=7),VLOOKUP(P1785,'7 лет'!$I$5:$J$79,2),IF((C1785=8),VLOOKUP(P1785,'8 лет'!$I$5:$J$79,2),IF((C1785=9),VLOOKUP(P1785,'9 лет'!$I$5:$J$79,2),IF((C1785=10),VLOOKUP(P1785,'10 лет'!$I$5:$J$79,2),IF((C1785=11),VLOOKUP(P1785,'11 лет'!$I$5:$J$79,2),IF((C1785=12),VLOOKUP(P1785,'12 лет'!$K$5:$L$79,2),IF((C1785=13),VLOOKUP(P1785,'13 лет'!$K$5:$L$79,2),IF((C1785=14),VLOOKUP(P1785,'14 лет'!$K$5:$L$79,2),IF((C1785=15),VLOOKUP(P1785,'15 лет'!$K$5:$L$79,2),IF((C1785=16),VLOOKUP(P1785,'16 лет'!$K$5:$L$79,2),IF((C1785=17),VLOOKUP(P1785,'17 лет'!$K$5:$L$79,2),)))))))))))</f>
        <v>50</v>
      </c>
      <c r="R1785" s="27"/>
      <c r="S1785" s="16">
        <f>IF((C1785&lt;=7),VLOOKUP(R1785,'7 лет'!$K$5:$L$79,2),IF((C1785=8),VLOOKUP(R1785,'8 лет'!$K$5:$L$79,2),IF((C1785=9),VLOOKUP(R1785,'9 лет'!$K$5:$L$79,2),IF((C1785=10),VLOOKUP(R1785,'10 лет'!$K$5:$L$79,2),IF((C1785=11),VLOOKUP(R1785,'11 лет'!$K$5:$L$79,2),IF((C1785=12),VLOOKUP(R1785,'12 лет'!$M$5:$N$79,2),IF((C1785=13),VLOOKUP(R1785,'13 лет'!$M$5:$N$79,2),IF((C1785=14),VLOOKUP(R1785,'14 лет'!$M$5:$N$79,2),IF((C1785=15),VLOOKUP(R1785,'15 лет'!$M$5:$N$79,2),IF((C1785=16),VLOOKUP(R1785,'16 лет'!$M$5:$N$79,2),IF((C1785=17),VLOOKUP(R1785,'17 лет'!$M$5:$N$79,2))))))))))))</f>
        <v>0</v>
      </c>
      <c r="T1785" s="32">
        <f>SUM(E1785+G1785+I1785+K1785+M1785+O1785+Q1785+S1785)</f>
        <v>50</v>
      </c>
      <c r="U1785" s="4">
        <f>'Личное первенство юноши'!U162</f>
        <v>28</v>
      </c>
      <c r="V1785" s="109"/>
      <c r="W1785" s="99"/>
      <c r="X1785" t="str">
        <f>P1778</f>
        <v>Субъект РФ 50</v>
      </c>
    </row>
    <row r="1786" spans="1:24" ht="18.75">
      <c r="A1786" s="111"/>
      <c r="B1786" s="112"/>
      <c r="C1786" s="112"/>
      <c r="D1786" s="112"/>
      <c r="E1786" s="112"/>
      <c r="F1786" s="112"/>
      <c r="G1786" s="112"/>
      <c r="H1786" s="112"/>
      <c r="I1786" s="112"/>
      <c r="J1786" s="112"/>
      <c r="K1786" s="112"/>
      <c r="L1786" s="112"/>
      <c r="M1786" s="112"/>
      <c r="N1786" s="112"/>
      <c r="O1786" s="112"/>
      <c r="P1786" s="115" t="s">
        <v>285</v>
      </c>
      <c r="Q1786" s="115"/>
      <c r="R1786" s="115"/>
      <c r="S1786" s="116"/>
      <c r="T1786" s="113">
        <f ca="1">SUMPRODUCT(LARGE($T$1783:$T$1785,ROW(INDIRECT("T1:T"&amp;Z17))))</f>
        <v>100</v>
      </c>
      <c r="U1786" s="114"/>
      <c r="V1786" s="109"/>
      <c r="W1786" s="99"/>
    </row>
    <row r="1787" spans="1:24" ht="24.75" customHeight="1">
      <c r="A1787" s="123" t="s">
        <v>180</v>
      </c>
      <c r="B1787" s="124"/>
      <c r="C1787" s="124"/>
      <c r="D1787" s="124"/>
      <c r="E1787" s="124"/>
      <c r="F1787" s="124"/>
      <c r="G1787" s="124"/>
      <c r="H1787" s="124"/>
      <c r="I1787" s="124"/>
      <c r="J1787" s="124"/>
      <c r="K1787" s="124"/>
      <c r="L1787" s="124"/>
      <c r="M1787" s="124"/>
      <c r="N1787" s="124"/>
      <c r="O1787" s="124"/>
      <c r="P1787" s="124"/>
      <c r="Q1787" s="124"/>
      <c r="R1787" s="124"/>
      <c r="S1787" s="124"/>
      <c r="T1787" s="124"/>
      <c r="U1787" s="125"/>
      <c r="V1787" s="109"/>
      <c r="W1787" s="99"/>
    </row>
    <row r="1788" spans="1:24" ht="18.75">
      <c r="A1788" s="27">
        <v>1</v>
      </c>
      <c r="B1788" s="78"/>
      <c r="C1788" s="27"/>
      <c r="D1788" s="27"/>
      <c r="E1788" s="16">
        <f>IF((C1788&lt;=7),VLOOKUP(D1788,'7 лет'!$M$5:$N$78,2),IF((C1788=8),VLOOKUP(D1788,'8 лет'!$M$5:$N$78,2),IF((C1788=9),VLOOKUP(D1788,'9 лет'!$M$5:$N$78,2),IF((C1788=10),VLOOKUP(D1788,'10 лет'!$M$5:$N$78,2),IF((C1788=11),VLOOKUP(D1788,'11 лет'!$M$5:$N$78,2),IF((C1788=12),VLOOKUP(D1788,'12 лет'!$O$5:$P$78,2),IF((C1788=13),VLOOKUP(D1788,'13 лет'!$O$5:$P$78,2),IF((C1788=14),VLOOKUP(D1788,'14 лет'!$O$5:$P$78,2),IF((C1788=15),VLOOKUP(D1788,'15 лет'!$O$5:$P$78,2),IF((C1788=16),VLOOKUP(D1788,'16 лет'!$O$5:$P$78,2),IF((C1788=17),VLOOKUP(D1788,'17 лет'!$O$5:$P$78,2))))))))))))</f>
        <v>0</v>
      </c>
      <c r="F1788" s="27"/>
      <c r="G1788" s="16">
        <f>IF((C1788&lt;=7),VLOOKUP(F1788,'7 лет'!$O$5:$P$79,2),IF((C1788=8),VLOOKUP(F1788,'8 лет'!$O$5:$P$79,2),IF((C1788=9),VLOOKUP(F1788,'9 лет'!$O$5:$P$79,2),IF((C1788=10),VLOOKUP(F1788,'10 лет'!$O$5:$P$79,2),IF((C1788=11),VLOOKUP(F1788,'11 лет'!$O$5:$P$79,2),IF((C1788=12),VLOOKUP(F1788,'12 лет'!$Q$5:$R$79,2),IF((C1788=13),VLOOKUP(F1788,'13 лет'!$Q$5:$R$79,2),IF((C1788=14),VLOOKUP(F1788,'14 лет'!$Q$5:$R$79,2),IF((C1788=15),VLOOKUP(F1788,'15 лет'!$Q$5:$R$79,2),IF((C1788=16),VLOOKUP(F1788,'16 лет'!$Q$5:$R$79,2),IF((C1788=17),VLOOKUP(F1788,'17 лет'!$Q$5:$R$79,2))))))))))))</f>
        <v>0</v>
      </c>
      <c r="H1788" s="27"/>
      <c r="I1788" s="16">
        <f>IF((C1788&lt;=7),VLOOKUP(H1788,'7 лет'!$Q$5:$R$79,2),IF((C1788=8),VLOOKUP(H1788,'8 лет'!$Q$5:$R$79,2),IF((C1788=9),VLOOKUP(H1788,'9 лет'!$Q$5:$R$79,2),IF((C1788=10),VLOOKUP(H1788,'10 лет'!$Q$5:$R$79,2),IF((C1788=11),VLOOKUP(H1788,'11 лет'!$Q$5:$R$79,2),IF((C1788=12),VLOOKUP(H1788,'12 лет'!$S$5:$T$79,2),IF((C1788=13),VLOOKUP(H1788,'13 лет'!$S$5:$T$79,2),IF((C1788=14),VLOOKUP(H1788,'14 лет'!$S$5:$T$79,2),IF((C1788=15),VLOOKUP(H1788,'15 лет'!$S$5:$T$79,2),IF((C1788=16),VLOOKUP(H1788,'16 лет'!$S$5:$T$79,2),IF((C1788=17),VLOOKUP(H1788,'17 лет'!$S$5:$T$79,2))))))))))))</f>
        <v>0</v>
      </c>
      <c r="J1788" s="27"/>
      <c r="K1788" s="16">
        <f>IF((C1788&lt;=7),VLOOKUP(J1788,'7 лет'!$S$5:$T$79,2),IF((C1788=8),VLOOKUP(J1788,'8 лет'!$S$5:$T$79,2),IF((C1788=9),VLOOKUP(J1788,'9 лет'!$S$5:$T$79,2),IF((C1788=10),VLOOKUP(J1788,'10 лет'!$S$5:$T$79,2),IF((C1788=11),VLOOKUP(J1788,'11 лет'!$S$5:$T$79,2),IF((C1788=12),VLOOKUP(J1788,'12 лет'!$U$5:$V$79,2),IF((C1788=13),VLOOKUP(J1788,'13 лет'!$U$5:$V$79,2),IF((C1788=14),VLOOKUP(J1788,'14 лет'!$U$5:$V$79,2),IF(C1788&gt;=15,"0")))))))))</f>
        <v>0</v>
      </c>
      <c r="L1788" s="27"/>
      <c r="M1788" s="16" t="str">
        <f>IF((C1788=12),VLOOKUP(L1788,'12 лет'!$W$5:$X$85,2),IF((C1788=13),VLOOKUP(L1788,'13 лет'!$W$5:$X$84,2),IF((C1788=14),VLOOKUP(L1788,'14 лет'!$W$5:$X$82,2),IF((C1788=15),VLOOKUP(L1788,'15 лет'!$U$5:$V$82,2),IF((C1788=16),VLOOKUP(L1788,'16 лет'!$U$5:$V$78,2),IF((C1788=17),VLOOKUP(L1788,'17 лет'!$U$5:$V$78,2),IF(C1788&lt;12,"0")))))))</f>
        <v>0</v>
      </c>
      <c r="N1788" s="27"/>
      <c r="O1788" s="16" t="str">
        <f>IF((C1788=15),VLOOKUP(N1788,'15 лет'!$W$5:$X$115,2),IF((C1788=16),VLOOKUP(N1788,'16 лет'!$W$5:$X$113,2),IF((C1788=17),VLOOKUP(N1788,'17 лет'!$W$5:$X$113,2),IF(C1788&lt;15,"0"))))</f>
        <v>0</v>
      </c>
      <c r="P1788" s="11"/>
      <c r="Q1788" s="16">
        <f>IF((C1788&lt;=7),VLOOKUP(P1788,'7 лет'!$U$5:$V$79,2),IF((C1788=8),VLOOKUP(P1788,'8 лет'!$U$5:$V$79,2),IF((C1788=9),VLOOKUP(P1788,'9 лет'!$U$5:$V$79,2),IF((C1788=10),VLOOKUP(P1788,'10 лет'!$U$5:$V$79,2),IF((C1788=11),VLOOKUP(P1788,'11 лет'!$U$5:$V$79,2),IF((C1788=12),VLOOKUP(P1788,'12 лет'!$Y$5:$Z$79,2),IF((C1788=13),VLOOKUP(P1788,'13 лет'!$Y$5:$Z$79,2),IF((C1788=14),VLOOKUP(P1788,'14 лет'!$Y$5:$Z$79,2),IF((C1788=15),VLOOKUP(P1788,'15 лет'!$Y$5:$Z$79,2),IF((C1788=16),VLOOKUP(P1788,'16 лет'!$Y$5:$Z$79,2),IF((C1788=17),VLOOKUP(P1788,'17 лет'!$Y$5:$Z$79,2))))))))))))</f>
        <v>35</v>
      </c>
      <c r="R1788" s="27"/>
      <c r="S1788" s="16">
        <f>IF((C1788&lt;=7),VLOOKUP(R1788,'7 лет'!$W$5:$X$79,2),IF((C1788=8),VLOOKUP(R1788,'8 лет'!$W$5:$X$79,2),IF((C1788=9),VLOOKUP(R1788,'9 лет'!$W$5:$X$79,2),IF((C1788=10),VLOOKUP(R1788,'10 лет'!$W$5:$X$79,2),IF((C1788=11),VLOOKUP(R1788,'11 лет'!$W$5:$X$79,2),IF((C1788=12),VLOOKUP(R1788,'12 лет'!$AA$5:$AB$79,2),IF((C1788=13),VLOOKUP(R1788,'13 лет'!$AA$5:$AB$79,2),IF((C1788=14),VLOOKUP(R1788,'14 лет'!$AA$5:$AB$79,2),IF((C1788=15),VLOOKUP(R1788,'15 лет'!$AA$5:$AB$79,2),IF((C1788=16),VLOOKUP(R1788,'16 лет'!$AA$5:$AB$79,2),IF((C1788=17),VLOOKUP(R1788,'17 лет'!$AA$5:$AB$79,2))))))))))))</f>
        <v>0</v>
      </c>
      <c r="T1788" s="33">
        <f>SUM(E1788+G1788+I1788+K1788+M1788+O1788+Q1788+S1788)</f>
        <v>35</v>
      </c>
      <c r="U1788" s="4">
        <f>'Личное первенство девушки'!U160</f>
        <v>28</v>
      </c>
      <c r="V1788" s="109"/>
      <c r="W1788" s="99"/>
      <c r="X1788" t="str">
        <f>P1778</f>
        <v>Субъект РФ 50</v>
      </c>
    </row>
    <row r="1789" spans="1:24" ht="18.75">
      <c r="A1789" s="27">
        <v>2</v>
      </c>
      <c r="B1789" s="78"/>
      <c r="C1789" s="27"/>
      <c r="D1789" s="27"/>
      <c r="E1789" s="16">
        <f>IF((C1789&lt;=7),VLOOKUP(D1789,'7 лет'!$M$5:$N$78,2),IF((C1789=8),VLOOKUP(D1789,'8 лет'!$M$5:$N$78,2),IF((C1789=9),VLOOKUP(D1789,'9 лет'!$M$5:$N$78,2),IF((C1789=10),VLOOKUP(D1789,'10 лет'!$M$5:$N$78,2),IF((C1789=11),VLOOKUP(D1789,'11 лет'!$M$5:$N$78,2),IF((C1789=12),VLOOKUP(D1789,'12 лет'!$O$5:$P$78,2),IF((C1789=13),VLOOKUP(D1789,'13 лет'!$O$5:$P$78,2),IF((C1789=14),VLOOKUP(D1789,'14 лет'!$O$5:$P$78,2),IF((C1789=15),VLOOKUP(D1789,'15 лет'!$O$5:$P$78,2),IF((C1789=16),VLOOKUP(D1789,'16 лет'!$O$5:$P$78,2),IF((C1789=17),VLOOKUP(D1789,'17 лет'!$O$5:$P$78,2))))))))))))</f>
        <v>0</v>
      </c>
      <c r="F1789" s="27"/>
      <c r="G1789" s="16">
        <f>IF((C1789&lt;=7),VLOOKUP(F1789,'7 лет'!$O$5:$P$79,2),IF((C1789=8),VLOOKUP(F1789,'8 лет'!$O$5:$P$79,2),IF((C1789=9),VLOOKUP(F1789,'9 лет'!$O$5:$P$79,2),IF((C1789=10),VLOOKUP(F1789,'10 лет'!$O$5:$P$79,2),IF((C1789=11),VLOOKUP(F1789,'11 лет'!$O$5:$P$79,2),IF((C1789=12),VLOOKUP(F1789,'12 лет'!$Q$5:$R$79,2),IF((C1789=13),VLOOKUP(F1789,'13 лет'!$Q$5:$R$79,2),IF((C1789=14),VLOOKUP(F1789,'14 лет'!$Q$5:$R$79,2),IF((C1789=15),VLOOKUP(F1789,'15 лет'!$Q$5:$R$79,2),IF((C1789=16),VLOOKUP(F1789,'16 лет'!$Q$5:$R$79,2),IF((C1789=17),VLOOKUP(F1789,'17 лет'!$Q$5:$R$79,2))))))))))))</f>
        <v>0</v>
      </c>
      <c r="H1789" s="27"/>
      <c r="I1789" s="16">
        <f>IF((C1789&lt;=7),VLOOKUP(H1789,'7 лет'!$Q$5:$R$79,2),IF((C1789=8),VLOOKUP(H1789,'8 лет'!$Q$5:$R$79,2),IF((C1789=9),VLOOKUP(H1789,'9 лет'!$Q$5:$R$79,2),IF((C1789=10),VLOOKUP(H1789,'10 лет'!$Q$5:$R$79,2),IF((C1789=11),VLOOKUP(H1789,'11 лет'!$Q$5:$R$79,2),IF((C1789=12),VLOOKUP(H1789,'12 лет'!$S$5:$T$79,2),IF((C1789=13),VLOOKUP(H1789,'13 лет'!$S$5:$T$79,2),IF((C1789=14),VLOOKUP(H1789,'14 лет'!$S$5:$T$79,2),IF((C1789=15),VLOOKUP(H1789,'15 лет'!$S$5:$T$79,2),IF((C1789=16),VLOOKUP(H1789,'16 лет'!$S$5:$T$79,2),IF((C1789=17),VLOOKUP(H1789,'17 лет'!$S$5:$T$79,2))))))))))))</f>
        <v>0</v>
      </c>
      <c r="J1789" s="27"/>
      <c r="K1789" s="16">
        <f>IF((C1789&lt;=7),VLOOKUP(J1789,'7 лет'!$S$5:$T$79,2),IF((C1789=8),VLOOKUP(J1789,'8 лет'!$S$5:$T$79,2),IF((C1789=9),VLOOKUP(J1789,'9 лет'!$S$5:$T$79,2),IF((C1789=10),VLOOKUP(J1789,'10 лет'!$S$5:$T$79,2),IF((C1789=11),VLOOKUP(J1789,'11 лет'!$S$5:$T$79,2),IF((C1789=12),VLOOKUP(J1789,'12 лет'!$U$5:$V$79,2),IF((C1789=13),VLOOKUP(J1789,'13 лет'!$U$5:$V$79,2),IF((C1789=14),VLOOKUP(J1789,'14 лет'!$U$5:$V$79,2),IF(C1789&gt;=15,"0")))))))))</f>
        <v>0</v>
      </c>
      <c r="L1789" s="27"/>
      <c r="M1789" s="16" t="str">
        <f>IF((C1789=12),VLOOKUP(L1789,'12 лет'!$W$5:$X$85,2),IF((C1789=13),VLOOKUP(L1789,'13 лет'!$W$5:$X$84,2),IF((C1789=14),VLOOKUP(L1789,'14 лет'!$W$5:$X$82,2),IF((C1789=15),VLOOKUP(L1789,'15 лет'!$U$5:$V$82,2),IF((C1789=16),VLOOKUP(L1789,'16 лет'!$U$5:$V$78,2),IF((C1789=17),VLOOKUP(L1789,'17 лет'!$U$5:$V$78,2),IF(C1789&lt;12,"0")))))))</f>
        <v>0</v>
      </c>
      <c r="N1789" s="27"/>
      <c r="O1789" s="16" t="str">
        <f>IF((C1789=15),VLOOKUP(N1789,'15 лет'!$W$5:$X$115,2),IF((C1789=16),VLOOKUP(N1789,'16 лет'!$W$5:$X$113,2),IF((C1789=17),VLOOKUP(N1789,'17 лет'!$W$5:$X$113,2),IF(C1789&lt;15,"0"))))</f>
        <v>0</v>
      </c>
      <c r="P1789" s="11"/>
      <c r="Q1789" s="16">
        <f>IF((C1789&lt;=7),VLOOKUP(P1789,'7 лет'!$U$5:$V$79,2),IF((C1789=8),VLOOKUP(P1789,'8 лет'!$U$5:$V$79,2),IF((C1789=9),VLOOKUP(P1789,'9 лет'!$U$5:$V$79,2),IF((C1789=10),VLOOKUP(P1789,'10 лет'!$U$5:$V$79,2),IF((C1789=11),VLOOKUP(P1789,'11 лет'!$U$5:$V$79,2),IF((C1789=12),VLOOKUP(P1789,'12 лет'!$Y$5:$Z$79,2),IF((C1789=13),VLOOKUP(P1789,'13 лет'!$Y$5:$Z$79,2),IF((C1789=14),VLOOKUP(P1789,'14 лет'!$Y$5:$Z$79,2),IF((C1789=15),VLOOKUP(P1789,'15 лет'!$Y$5:$Z$79,2),IF((C1789=16),VLOOKUP(P1789,'16 лет'!$Y$5:$Z$79,2),IF((C1789=17),VLOOKUP(P1789,'17 лет'!$Y$5:$Z$79,2))))))))))))</f>
        <v>35</v>
      </c>
      <c r="R1789" s="27"/>
      <c r="S1789" s="16">
        <f>IF((C1789&lt;=7),VLOOKUP(R1789,'7 лет'!$W$5:$X$79,2),IF((C1789=8),VLOOKUP(R1789,'8 лет'!$W$5:$X$79,2),IF((C1789=9),VLOOKUP(R1789,'9 лет'!$W$5:$X$79,2),IF((C1789=10),VLOOKUP(R1789,'10 лет'!$W$5:$X$79,2),IF((C1789=11),VLOOKUP(R1789,'11 лет'!$W$5:$X$79,2),IF((C1789=12),VLOOKUP(R1789,'12 лет'!$AA$5:$AB$79,2),IF((C1789=13),VLOOKUP(R1789,'13 лет'!$AA$5:$AB$79,2),IF((C1789=14),VLOOKUP(R1789,'14 лет'!$AA$5:$AB$79,2),IF((C1789=15),VLOOKUP(R1789,'15 лет'!$AA$5:$AB$79,2),IF((C1789=16),VLOOKUP(R1789,'16 лет'!$AA$5:$AB$79,2),IF((C1789=17),VLOOKUP(R1789,'17 лет'!$AA$5:$AB$79,2))))))))))))</f>
        <v>0</v>
      </c>
      <c r="T1789" s="33">
        <f>SUM(E1789+G1789+I1789+K1789+M1789+O1789+Q1789+S1789)</f>
        <v>35</v>
      </c>
      <c r="U1789" s="4">
        <f>'Личное первенство девушки'!U161</f>
        <v>28</v>
      </c>
      <c r="V1789" s="109"/>
      <c r="W1789" s="99"/>
      <c r="X1789" t="str">
        <f>P1778</f>
        <v>Субъект РФ 50</v>
      </c>
    </row>
    <row r="1790" spans="1:24" ht="18.75">
      <c r="A1790" s="27">
        <v>3</v>
      </c>
      <c r="B1790" s="78"/>
      <c r="C1790" s="27"/>
      <c r="D1790" s="27"/>
      <c r="E1790" s="16">
        <f>IF((C1790&lt;=7),VLOOKUP(D1790,'7 лет'!$M$5:$N$78,2),IF((C1790=8),VLOOKUP(D1790,'8 лет'!$M$5:$N$78,2),IF((C1790=9),VLOOKUP(D1790,'9 лет'!$M$5:$N$78,2),IF((C1790=10),VLOOKUP(D1790,'10 лет'!$M$5:$N$78,2),IF((C1790=11),VLOOKUP(D1790,'11 лет'!$M$5:$N$78,2),IF((C1790=12),VLOOKUP(D1790,'12 лет'!$O$5:$P$78,2),IF((C1790=13),VLOOKUP(D1790,'13 лет'!$O$5:$P$78,2),IF((C1790=14),VLOOKUP(D1790,'14 лет'!$O$5:$P$78,2),IF((C1790=15),VLOOKUP(D1790,'15 лет'!$O$5:$P$78,2),IF((C1790=16),VLOOKUP(D1790,'16 лет'!$O$5:$P$78,2),IF((C1790=17),VLOOKUP(D1790,'17 лет'!$O$5:$P$78,2))))))))))))</f>
        <v>0</v>
      </c>
      <c r="F1790" s="27"/>
      <c r="G1790" s="16">
        <f>IF((C1790&lt;=7),VLOOKUP(F1790,'7 лет'!$O$5:$P$79,2),IF((C1790=8),VLOOKUP(F1790,'8 лет'!$O$5:$P$79,2),IF((C1790=9),VLOOKUP(F1790,'9 лет'!$O$5:$P$79,2),IF((C1790=10),VLOOKUP(F1790,'10 лет'!$O$5:$P$79,2),IF((C1790=11),VLOOKUP(F1790,'11 лет'!$O$5:$P$79,2),IF((C1790=12),VLOOKUP(F1790,'12 лет'!$Q$5:$R$79,2),IF((C1790=13),VLOOKUP(F1790,'13 лет'!$Q$5:$R$79,2),IF((C1790=14),VLOOKUP(F1790,'14 лет'!$Q$5:$R$79,2),IF((C1790=15),VLOOKUP(F1790,'15 лет'!$Q$5:$R$79,2),IF((C1790=16),VLOOKUP(F1790,'16 лет'!$Q$5:$R$79,2),IF((C1790=17),VLOOKUP(F1790,'17 лет'!$Q$5:$R$79,2))))))))))))</f>
        <v>0</v>
      </c>
      <c r="H1790" s="27"/>
      <c r="I1790" s="16">
        <f>IF((C1790&lt;=7),VLOOKUP(H1790,'7 лет'!$Q$5:$R$79,2),IF((C1790=8),VLOOKUP(H1790,'8 лет'!$Q$5:$R$79,2),IF((C1790=9),VLOOKUP(H1790,'9 лет'!$Q$5:$R$79,2),IF((C1790=10),VLOOKUP(H1790,'10 лет'!$Q$5:$R$79,2),IF((C1790=11),VLOOKUP(H1790,'11 лет'!$Q$5:$R$79,2),IF((C1790=12),VLOOKUP(H1790,'12 лет'!$S$5:$T$79,2),IF((C1790=13),VLOOKUP(H1790,'13 лет'!$S$5:$T$79,2),IF((C1790=14),VLOOKUP(H1790,'14 лет'!$S$5:$T$79,2),IF((C1790=15),VLOOKUP(H1790,'15 лет'!$S$5:$T$79,2),IF((C1790=16),VLOOKUP(H1790,'16 лет'!$S$5:$T$79,2),IF((C1790=17),VLOOKUP(H1790,'17 лет'!$S$5:$T$79,2))))))))))))</f>
        <v>0</v>
      </c>
      <c r="J1790" s="27"/>
      <c r="K1790" s="16">
        <f>IF((C1790&lt;=7),VLOOKUP(J1790,'7 лет'!$S$5:$T$79,2),IF((C1790=8),VLOOKUP(J1790,'8 лет'!$S$5:$T$79,2),IF((C1790=9),VLOOKUP(J1790,'9 лет'!$S$5:$T$79,2),IF((C1790=10),VLOOKUP(J1790,'10 лет'!$S$5:$T$79,2),IF((C1790=11),VLOOKUP(J1790,'11 лет'!$S$5:$T$79,2),IF((C1790=12),VLOOKUP(J1790,'12 лет'!$U$5:$V$79,2),IF((C1790=13),VLOOKUP(J1790,'13 лет'!$U$5:$V$79,2),IF((C1790=14),VLOOKUP(J1790,'14 лет'!$U$5:$V$79,2),IF(C1790&gt;=15,"0")))))))))</f>
        <v>0</v>
      </c>
      <c r="L1790" s="27"/>
      <c r="M1790" s="16" t="str">
        <f>IF((C1790=12),VLOOKUP(L1790,'12 лет'!$W$5:$X$85,2),IF((C1790=13),VLOOKUP(L1790,'13 лет'!$W$5:$X$84,2),IF((C1790=14),VLOOKUP(L1790,'14 лет'!$W$5:$X$82,2),IF((C1790=15),VLOOKUP(L1790,'15 лет'!$U$5:$V$82,2),IF((C1790=16),VLOOKUP(L1790,'16 лет'!$U$5:$V$78,2),IF((C1790=17),VLOOKUP(L1790,'17 лет'!$U$5:$V$78,2),IF(C1790&lt;12,"0")))))))</f>
        <v>0</v>
      </c>
      <c r="N1790" s="27"/>
      <c r="O1790" s="16" t="str">
        <f>IF((C1790=15),VLOOKUP(N1790,'15 лет'!$W$5:$X$115,2),IF((C1790=16),VLOOKUP(N1790,'16 лет'!$W$5:$X$113,2),IF((C1790=17),VLOOKUP(N1790,'17 лет'!$W$5:$X$113,2),IF(C1790&lt;15,"0"))))</f>
        <v>0</v>
      </c>
      <c r="P1790" s="11"/>
      <c r="Q1790" s="16">
        <f>IF((C1790&lt;=7),VLOOKUP(P1790,'7 лет'!$U$5:$V$79,2),IF((C1790=8),VLOOKUP(P1790,'8 лет'!$U$5:$V$79,2),IF((C1790=9),VLOOKUP(P1790,'9 лет'!$U$5:$V$79,2),IF((C1790=10),VLOOKUP(P1790,'10 лет'!$U$5:$V$79,2),IF((C1790=11),VLOOKUP(P1790,'11 лет'!$U$5:$V$79,2),IF((C1790=12),VLOOKUP(P1790,'12 лет'!$Y$5:$Z$79,2),IF((C1790=13),VLOOKUP(P1790,'13 лет'!$Y$5:$Z$79,2),IF((C1790=14),VLOOKUP(P1790,'14 лет'!$Y$5:$Z$79,2),IF((C1790=15),VLOOKUP(P1790,'15 лет'!$Y$5:$Z$79,2),IF((C1790=16),VLOOKUP(P1790,'16 лет'!$Y$5:$Z$79,2),IF((C1790=17),VLOOKUP(P1790,'17 лет'!$Y$5:$Z$79,2))))))))))))</f>
        <v>35</v>
      </c>
      <c r="R1790" s="27"/>
      <c r="S1790" s="16">
        <f>IF((C1790&lt;=7),VLOOKUP(R1790,'7 лет'!$W$5:$X$79,2),IF((C1790=8),VLOOKUP(R1790,'8 лет'!$W$5:$X$79,2),IF((C1790=9),VLOOKUP(R1790,'9 лет'!$W$5:$X$79,2),IF((C1790=10),VLOOKUP(R1790,'10 лет'!$W$5:$X$79,2),IF((C1790=11),VLOOKUP(R1790,'11 лет'!$W$5:$X$79,2),IF((C1790=12),VLOOKUP(R1790,'12 лет'!$AA$5:$AB$79,2),IF((C1790=13),VLOOKUP(R1790,'13 лет'!$AA$5:$AB$79,2),IF((C1790=14),VLOOKUP(R1790,'14 лет'!$AA$5:$AB$79,2),IF((C1790=15),VLOOKUP(R1790,'15 лет'!$AA$5:$AB$79,2),IF((C1790=16),VLOOKUP(R1790,'16 лет'!$AA$5:$AB$79,2),IF((C1790=17),VLOOKUP(R1790,'17 лет'!$AA$5:$AB$79,2))))))))))))</f>
        <v>0</v>
      </c>
      <c r="T1790" s="33">
        <f>SUM(E1790+G1790+I1790+K1790+M1790+O1790+Q1790+S1790)</f>
        <v>35</v>
      </c>
      <c r="U1790" s="4">
        <f>'Личное первенство девушки'!U162</f>
        <v>28</v>
      </c>
      <c r="V1790" s="109"/>
      <c r="W1790" s="99"/>
      <c r="X1790" t="str">
        <f>P1778</f>
        <v>Субъект РФ 50</v>
      </c>
    </row>
    <row r="1791" spans="1:24" ht="18.75">
      <c r="A1791" s="111"/>
      <c r="B1791" s="112"/>
      <c r="C1791" s="112"/>
      <c r="D1791" s="112"/>
      <c r="E1791" s="112"/>
      <c r="F1791" s="112"/>
      <c r="G1791" s="112"/>
      <c r="H1791" s="112"/>
      <c r="I1791" s="112"/>
      <c r="J1791" s="112"/>
      <c r="K1791" s="112"/>
      <c r="L1791" s="112"/>
      <c r="M1791" s="112"/>
      <c r="N1791" s="112"/>
      <c r="O1791" s="112"/>
      <c r="P1791" s="115" t="s">
        <v>286</v>
      </c>
      <c r="Q1791" s="115"/>
      <c r="R1791" s="115"/>
      <c r="S1791" s="116"/>
      <c r="T1791" s="113">
        <f ca="1">SUMPRODUCT(LARGE($T$1788:$T$1790,ROW(INDIRECT("T1:T"&amp;Z17))))</f>
        <v>70</v>
      </c>
      <c r="U1791" s="114"/>
      <c r="V1791" s="109"/>
      <c r="W1791" s="99"/>
    </row>
    <row r="1792" spans="1:24" ht="30" customHeight="1">
      <c r="A1792" s="119"/>
      <c r="B1792" s="120"/>
      <c r="C1792" s="120"/>
      <c r="D1792" s="120"/>
      <c r="E1792" s="120"/>
      <c r="F1792" s="120"/>
      <c r="G1792" s="120"/>
      <c r="H1792" s="120"/>
      <c r="I1792" s="120"/>
      <c r="J1792" s="120"/>
      <c r="K1792" s="120"/>
      <c r="L1792" s="120"/>
      <c r="M1792" s="120"/>
      <c r="N1792" s="120"/>
      <c r="O1792" s="120"/>
      <c r="P1792" s="118" t="s">
        <v>287</v>
      </c>
      <c r="Q1792" s="118"/>
      <c r="R1792" s="118"/>
      <c r="S1792" s="118"/>
      <c r="T1792" s="121">
        <f ca="1">SUM(T1786+T1791)</f>
        <v>170</v>
      </c>
      <c r="U1792" s="122"/>
      <c r="V1792" s="110"/>
      <c r="W1792" s="100"/>
    </row>
    <row r="1793" spans="1:23">
      <c r="A1793" s="14"/>
      <c r="B1793" s="14"/>
      <c r="C1793" s="14"/>
      <c r="D1793" s="14"/>
      <c r="E1793" s="14"/>
      <c r="F1793" s="14"/>
      <c r="G1793" s="14"/>
      <c r="H1793" s="14"/>
      <c r="I1793" s="14"/>
      <c r="J1793" s="14"/>
      <c r="K1793" s="14"/>
      <c r="L1793" s="14"/>
      <c r="M1793" s="14"/>
      <c r="N1793" s="14"/>
      <c r="O1793" s="14"/>
      <c r="P1793" s="14"/>
      <c r="Q1793" s="14"/>
      <c r="R1793" s="14"/>
      <c r="S1793" s="14"/>
      <c r="T1793" s="14"/>
    </row>
    <row r="1794" spans="1:23">
      <c r="A1794" s="15"/>
      <c r="C1794" s="15"/>
      <c r="D1794" s="15"/>
      <c r="E1794" s="15"/>
      <c r="F1794" s="15"/>
      <c r="G1794" s="15"/>
      <c r="H1794" s="15"/>
      <c r="I1794" s="15"/>
      <c r="J1794" s="15"/>
      <c r="K1794" s="14"/>
      <c r="L1794" s="14"/>
      <c r="M1794" s="15"/>
      <c r="N1794" s="15"/>
      <c r="O1794" s="15"/>
      <c r="P1794" s="15"/>
      <c r="Q1794" s="15"/>
      <c r="R1794" s="15"/>
      <c r="S1794" s="15"/>
      <c r="T1794" s="15"/>
    </row>
    <row r="1795" spans="1:23">
      <c r="A1795" s="15"/>
      <c r="C1795" s="15"/>
      <c r="D1795" s="15"/>
      <c r="E1795" s="15"/>
      <c r="F1795" s="15"/>
      <c r="G1795" s="15"/>
      <c r="H1795" s="15"/>
      <c r="I1795" s="15"/>
      <c r="J1795" s="15"/>
      <c r="K1795" s="14"/>
      <c r="L1795" s="14"/>
      <c r="M1795" s="15"/>
      <c r="N1795" s="15"/>
      <c r="O1795" s="15"/>
      <c r="P1795" s="15"/>
      <c r="Q1795" s="15"/>
      <c r="R1795" s="15"/>
      <c r="S1795" s="15"/>
      <c r="T1795" s="15"/>
    </row>
    <row r="1796" spans="1:23" ht="16.5">
      <c r="A1796" s="14"/>
      <c r="B1796" s="79" t="s">
        <v>181</v>
      </c>
      <c r="C1796" s="14"/>
      <c r="D1796" s="14"/>
      <c r="E1796" s="14"/>
      <c r="F1796" s="14"/>
      <c r="G1796" s="14"/>
      <c r="H1796" s="14"/>
      <c r="I1796" s="14"/>
      <c r="J1796" s="14"/>
      <c r="K1796" s="14"/>
      <c r="L1796" s="14"/>
      <c r="M1796" s="14"/>
      <c r="N1796" s="14"/>
      <c r="O1796" s="14"/>
      <c r="P1796" s="14"/>
      <c r="Q1796" s="14"/>
      <c r="R1796" s="14"/>
      <c r="S1796" s="14"/>
      <c r="T1796" s="14"/>
    </row>
    <row r="1797" spans="1:23">
      <c r="A1797" s="14"/>
      <c r="B1797" s="15"/>
      <c r="C1797" s="15"/>
      <c r="D1797" s="14"/>
      <c r="E1797" s="14"/>
      <c r="F1797" s="14"/>
      <c r="G1797" s="14"/>
      <c r="H1797" s="14"/>
      <c r="I1797" s="14"/>
      <c r="J1797" s="14"/>
      <c r="K1797" s="14"/>
      <c r="L1797" s="14"/>
      <c r="M1797" s="14"/>
      <c r="N1797" s="14"/>
      <c r="O1797" s="14"/>
      <c r="P1797" s="14"/>
      <c r="Q1797" s="14"/>
      <c r="R1797" s="14"/>
      <c r="S1797" s="14"/>
      <c r="T1797" s="14"/>
    </row>
    <row r="1798" spans="1:23">
      <c r="A1798" s="14"/>
      <c r="B1798" s="14"/>
      <c r="C1798" s="15"/>
      <c r="D1798" s="14"/>
      <c r="E1798" s="14"/>
      <c r="F1798" s="14"/>
      <c r="G1798" s="14"/>
      <c r="H1798" s="14"/>
      <c r="I1798" s="14"/>
      <c r="J1798" s="14"/>
      <c r="K1798" s="14"/>
      <c r="L1798" s="14"/>
      <c r="M1798" s="14"/>
      <c r="N1798" s="14"/>
      <c r="O1798" s="14"/>
      <c r="P1798" s="14"/>
      <c r="Q1798" s="14"/>
      <c r="R1798" s="14"/>
      <c r="S1798" s="14"/>
      <c r="T1798" s="14"/>
    </row>
    <row r="1799" spans="1:23" ht="16.5">
      <c r="A1799" s="14"/>
      <c r="B1799" s="79" t="s">
        <v>182</v>
      </c>
      <c r="C1799" s="15"/>
      <c r="D1799" s="14"/>
      <c r="E1799" s="14"/>
      <c r="F1799" s="14"/>
      <c r="G1799" s="14"/>
      <c r="H1799" s="14"/>
      <c r="I1799" s="14"/>
      <c r="J1799" s="14"/>
      <c r="K1799" s="14"/>
      <c r="L1799" s="14"/>
      <c r="M1799" s="14"/>
      <c r="N1799" s="14"/>
      <c r="O1799" s="14"/>
      <c r="P1799" s="14"/>
      <c r="Q1799" s="14"/>
      <c r="R1799" s="14"/>
      <c r="S1799" s="14"/>
      <c r="T1799" s="14"/>
    </row>
    <row r="1801" spans="1:23" ht="18.75">
      <c r="A1801" s="102" t="s">
        <v>991</v>
      </c>
      <c r="B1801" s="102"/>
      <c r="C1801" s="102"/>
      <c r="D1801" s="102"/>
      <c r="E1801" s="102"/>
      <c r="F1801" s="102"/>
      <c r="G1801" s="102"/>
      <c r="H1801" s="102"/>
      <c r="I1801" s="102"/>
      <c r="J1801" s="102"/>
      <c r="K1801" s="102"/>
      <c r="L1801" s="102"/>
      <c r="M1801" s="102"/>
      <c r="N1801" s="102"/>
      <c r="O1801" s="102"/>
      <c r="P1801" s="102"/>
      <c r="Q1801" s="102"/>
      <c r="R1801" s="102"/>
      <c r="S1801" s="102"/>
      <c r="T1801" s="102"/>
      <c r="U1801" s="102"/>
      <c r="V1801" s="102"/>
      <c r="W1801" s="102"/>
    </row>
    <row r="1802" spans="1:23" ht="18.75">
      <c r="A1802" s="102" t="s">
        <v>990</v>
      </c>
      <c r="B1802" s="102"/>
      <c r="C1802" s="102"/>
      <c r="D1802" s="102"/>
      <c r="E1802" s="102"/>
      <c r="F1802" s="102"/>
      <c r="G1802" s="102"/>
      <c r="H1802" s="102"/>
      <c r="I1802" s="102"/>
      <c r="J1802" s="102"/>
      <c r="K1802" s="102"/>
      <c r="L1802" s="102"/>
      <c r="M1802" s="102"/>
      <c r="N1802" s="102"/>
      <c r="O1802" s="102"/>
      <c r="P1802" s="102"/>
      <c r="Q1802" s="102"/>
      <c r="R1802" s="102"/>
      <c r="S1802" s="102"/>
      <c r="T1802" s="102"/>
      <c r="U1802" s="102"/>
      <c r="V1802" s="102"/>
      <c r="W1802" s="102"/>
    </row>
    <row r="1804" spans="1:23">
      <c r="A1804" s="103" t="s">
        <v>169</v>
      </c>
      <c r="B1804" s="103"/>
      <c r="C1804" s="103"/>
      <c r="D1804" s="103"/>
      <c r="E1804" s="103"/>
      <c r="F1804" s="103"/>
      <c r="G1804" s="103"/>
      <c r="H1804" s="103"/>
      <c r="I1804" s="103"/>
      <c r="J1804" s="103"/>
      <c r="K1804" s="103"/>
      <c r="L1804" s="103"/>
      <c r="M1804" s="103"/>
      <c r="N1804" s="103"/>
      <c r="O1804" s="103"/>
      <c r="P1804" s="103"/>
      <c r="Q1804" s="103"/>
      <c r="R1804" s="103"/>
      <c r="S1804" s="103"/>
      <c r="T1804" s="103"/>
      <c r="U1804" s="103"/>
      <c r="V1804" s="103"/>
      <c r="W1804" s="103"/>
    </row>
    <row r="1805" spans="1:23">
      <c r="A1805" s="43"/>
      <c r="B1805" s="43"/>
      <c r="C1805" s="43"/>
      <c r="D1805" s="43"/>
      <c r="E1805" s="43"/>
      <c r="F1805" s="43"/>
      <c r="G1805" s="43"/>
      <c r="H1805" s="43"/>
      <c r="I1805" s="43"/>
      <c r="J1805" s="43"/>
      <c r="K1805" s="43"/>
      <c r="L1805" s="43"/>
      <c r="M1805" s="43"/>
      <c r="N1805" s="43"/>
      <c r="O1805" s="43"/>
      <c r="P1805" s="43"/>
      <c r="Q1805" s="43"/>
      <c r="R1805" s="43"/>
      <c r="S1805" s="43"/>
      <c r="T1805" s="43"/>
      <c r="U1805" s="43"/>
      <c r="V1805" s="43"/>
      <c r="W1805" s="43"/>
    </row>
    <row r="1806" spans="1:23" ht="18.75">
      <c r="A1806" s="104" t="s">
        <v>1005</v>
      </c>
      <c r="B1806" s="104"/>
      <c r="C1806" s="104"/>
      <c r="D1806" s="104"/>
      <c r="E1806" s="104"/>
      <c r="F1806" s="104"/>
      <c r="G1806" s="104"/>
      <c r="H1806" s="104"/>
      <c r="I1806" s="104"/>
      <c r="J1806" s="104"/>
      <c r="K1806" s="104"/>
      <c r="L1806" s="104"/>
      <c r="M1806" s="104"/>
      <c r="N1806" s="104"/>
      <c r="O1806" s="104"/>
      <c r="P1806" s="104"/>
      <c r="Q1806" s="104"/>
      <c r="R1806" s="104"/>
      <c r="S1806" s="104"/>
      <c r="T1806" s="104"/>
      <c r="U1806" s="104"/>
      <c r="V1806" s="104"/>
      <c r="W1806" s="104"/>
    </row>
    <row r="1807" spans="1:23" ht="18.75">
      <c r="A1807" s="104" t="s">
        <v>989</v>
      </c>
      <c r="B1807" s="104"/>
      <c r="C1807" s="104"/>
      <c r="D1807" s="104"/>
      <c r="E1807" s="104"/>
      <c r="F1807" s="104"/>
      <c r="G1807" s="104"/>
      <c r="H1807" s="104"/>
      <c r="I1807" s="104"/>
      <c r="J1807" s="104"/>
      <c r="K1807" s="104"/>
      <c r="L1807" s="104"/>
      <c r="M1807" s="104"/>
      <c r="N1807" s="104"/>
      <c r="O1807" s="104"/>
      <c r="P1807" s="104"/>
      <c r="Q1807" s="104"/>
      <c r="R1807" s="104"/>
      <c r="S1807" s="104"/>
      <c r="T1807" s="104"/>
      <c r="U1807" s="104"/>
      <c r="V1807" s="104"/>
      <c r="W1807" s="104"/>
    </row>
    <row r="1808" spans="1:23" ht="18.75">
      <c r="A1808" s="105" t="s">
        <v>1058</v>
      </c>
      <c r="B1808" s="105"/>
      <c r="C1808" s="105"/>
      <c r="D1808" s="105"/>
      <c r="E1808" s="105"/>
      <c r="F1808" s="105"/>
      <c r="G1808" s="105"/>
      <c r="H1808" s="105"/>
      <c r="I1808" s="105"/>
      <c r="J1808" s="105"/>
      <c r="K1808" s="105"/>
      <c r="L1808" s="105"/>
      <c r="M1808" s="105"/>
      <c r="N1808" s="105"/>
      <c r="O1808" s="105"/>
      <c r="P1808" s="105"/>
      <c r="Q1808" s="105"/>
      <c r="R1808" s="105"/>
      <c r="S1808" s="105"/>
      <c r="T1808" s="105"/>
      <c r="U1808" s="105"/>
      <c r="V1808" s="105"/>
      <c r="W1808" s="105"/>
    </row>
    <row r="1809" spans="1:24" ht="18.75">
      <c r="A1809" s="50"/>
      <c r="B1809" s="50"/>
      <c r="C1809" s="50"/>
      <c r="D1809" s="50"/>
      <c r="E1809" s="50"/>
      <c r="F1809" s="50"/>
      <c r="G1809" s="50"/>
      <c r="H1809" s="50"/>
      <c r="I1809" s="50"/>
      <c r="J1809" s="50"/>
      <c r="K1809" s="50"/>
      <c r="L1809" s="50"/>
      <c r="M1809" s="50"/>
      <c r="N1809" s="50"/>
      <c r="O1809" s="50"/>
      <c r="P1809" s="50"/>
      <c r="Q1809" s="50"/>
      <c r="R1809" s="50"/>
      <c r="S1809" s="50"/>
      <c r="T1809" s="50"/>
      <c r="U1809" s="50"/>
      <c r="V1809" s="50"/>
    </row>
    <row r="1810" spans="1:24">
      <c r="A1810" s="10"/>
      <c r="B1810" s="10"/>
      <c r="C1810" s="10"/>
      <c r="D1810" s="10"/>
      <c r="E1810" s="10"/>
      <c r="F1810" s="10"/>
      <c r="G1810" s="10"/>
      <c r="H1810" s="10"/>
      <c r="I1810" s="10"/>
      <c r="J1810" s="10"/>
      <c r="K1810" s="10"/>
      <c r="L1810" s="10"/>
      <c r="M1810" s="10"/>
      <c r="N1810" s="10"/>
      <c r="O1810" s="10"/>
      <c r="P1810" s="10"/>
      <c r="Q1810" s="10"/>
      <c r="R1810" s="10"/>
      <c r="S1810" s="10"/>
      <c r="T1810" s="10"/>
    </row>
    <row r="1811" spans="1:24" ht="18.75">
      <c r="A1811" s="106" t="s">
        <v>992</v>
      </c>
      <c r="B1811" s="106"/>
      <c r="C1811" s="47"/>
      <c r="D1811" s="47"/>
      <c r="E1811" s="47"/>
      <c r="F1811" s="47"/>
      <c r="G1811" s="47"/>
      <c r="H1811" s="47"/>
      <c r="I1811" s="47"/>
      <c r="J1811" s="47"/>
      <c r="K1811" s="47"/>
      <c r="L1811" s="47"/>
      <c r="M1811" s="47"/>
      <c r="N1811" s="47"/>
      <c r="O1811" s="47"/>
      <c r="P1811" s="47"/>
      <c r="Q1811" s="47"/>
      <c r="R1811" s="47"/>
      <c r="S1811" s="47"/>
      <c r="T1811" s="47"/>
    </row>
    <row r="1812" spans="1:24" ht="18.75">
      <c r="A1812" s="106" t="s">
        <v>993</v>
      </c>
      <c r="B1812" s="106"/>
      <c r="C1812" s="42"/>
      <c r="D1812" s="42"/>
      <c r="E1812" s="42"/>
      <c r="F1812" s="42"/>
      <c r="G1812" s="42"/>
      <c r="H1812" s="42"/>
      <c r="I1812" s="42"/>
      <c r="J1812" s="42"/>
      <c r="K1812" s="42"/>
      <c r="L1812" s="42"/>
      <c r="M1812" s="42"/>
      <c r="N1812" s="42"/>
      <c r="O1812" s="42"/>
      <c r="P1812" s="42"/>
      <c r="Q1812" s="42"/>
      <c r="R1812" s="42"/>
      <c r="S1812" s="42"/>
      <c r="T1812" s="42"/>
    </row>
    <row r="1813" spans="1:24" ht="18.75">
      <c r="A1813" s="106"/>
      <c r="B1813" s="106"/>
      <c r="D1813" s="47"/>
      <c r="E1813" s="47"/>
      <c r="F1813" s="47"/>
      <c r="G1813" s="47"/>
      <c r="H1813" s="47"/>
      <c r="I1813" s="47"/>
      <c r="J1813" s="47"/>
      <c r="K1813" s="47"/>
      <c r="L1813" s="47"/>
      <c r="M1813" s="47"/>
      <c r="N1813" s="47"/>
      <c r="O1813" s="47"/>
      <c r="P1813" s="47"/>
      <c r="Q1813" s="47"/>
      <c r="R1813" s="47"/>
      <c r="S1813" s="47"/>
      <c r="T1813" s="47"/>
    </row>
    <row r="1814" spans="1:24" ht="18.75">
      <c r="A1814" s="107" t="s">
        <v>231</v>
      </c>
      <c r="B1814" s="107"/>
      <c r="C1814" s="107"/>
      <c r="D1814" s="107"/>
      <c r="E1814" s="107"/>
      <c r="F1814" s="107"/>
      <c r="G1814" s="107"/>
      <c r="H1814" s="107"/>
      <c r="I1814" s="107"/>
      <c r="J1814" s="107"/>
      <c r="K1814" s="107"/>
      <c r="L1814" s="107"/>
      <c r="M1814" s="107"/>
      <c r="N1814" s="107"/>
      <c r="O1814" s="107"/>
      <c r="P1814" s="129" t="s">
        <v>335</v>
      </c>
      <c r="Q1814" s="129"/>
      <c r="R1814" s="129"/>
      <c r="S1814" s="129"/>
      <c r="T1814" s="129"/>
      <c r="U1814" s="129"/>
      <c r="V1814" s="129"/>
    </row>
    <row r="1815" spans="1:24">
      <c r="A1815" s="28"/>
      <c r="B1815" s="28"/>
      <c r="C1815" s="28"/>
      <c r="D1815" s="28"/>
      <c r="E1815" s="28"/>
      <c r="F1815" s="28"/>
      <c r="G1815" s="28"/>
      <c r="H1815" s="28"/>
      <c r="I1815" s="28"/>
      <c r="J1815" s="28"/>
      <c r="K1815" s="28"/>
      <c r="L1815" s="28"/>
      <c r="M1815" s="28"/>
      <c r="N1815" s="28"/>
      <c r="O1815" s="28"/>
      <c r="P1815" s="28"/>
      <c r="Q1815" s="28"/>
      <c r="R1815" s="28"/>
      <c r="S1815" s="28"/>
      <c r="T1815" s="28"/>
    </row>
    <row r="1816" spans="1:24" ht="24" customHeight="1">
      <c r="A1816" s="117" t="s">
        <v>170</v>
      </c>
      <c r="B1816" s="117"/>
      <c r="C1816" s="117"/>
      <c r="D1816" s="117"/>
      <c r="E1816" s="117"/>
      <c r="F1816" s="117"/>
      <c r="G1816" s="117"/>
      <c r="H1816" s="117"/>
      <c r="I1816" s="117"/>
      <c r="J1816" s="117"/>
      <c r="K1816" s="117"/>
      <c r="L1816" s="117"/>
      <c r="M1816" s="117"/>
      <c r="N1816" s="117"/>
      <c r="O1816" s="117"/>
      <c r="P1816" s="117"/>
      <c r="Q1816" s="117"/>
      <c r="R1816" s="117"/>
      <c r="S1816" s="117"/>
      <c r="T1816" s="126" t="s">
        <v>178</v>
      </c>
      <c r="U1816" s="101" t="s">
        <v>284</v>
      </c>
      <c r="V1816" s="101" t="s">
        <v>288</v>
      </c>
      <c r="W1816" s="101" t="s">
        <v>1006</v>
      </c>
    </row>
    <row r="1817" spans="1:24" ht="66.75" customHeight="1">
      <c r="A1817" s="101" t="s">
        <v>171</v>
      </c>
      <c r="B1817" s="117" t="s">
        <v>172</v>
      </c>
      <c r="C1817" s="101" t="s">
        <v>173</v>
      </c>
      <c r="D1817" s="101" t="s">
        <v>174</v>
      </c>
      <c r="E1817" s="101"/>
      <c r="F1817" s="101" t="s">
        <v>175</v>
      </c>
      <c r="G1817" s="101"/>
      <c r="H1817" s="101" t="s">
        <v>176</v>
      </c>
      <c r="I1817" s="101"/>
      <c r="J1817" s="101" t="s">
        <v>994</v>
      </c>
      <c r="K1817" s="101"/>
      <c r="L1817" s="175" t="s">
        <v>995</v>
      </c>
      <c r="M1817" s="176"/>
      <c r="N1817" s="175" t="s">
        <v>996</v>
      </c>
      <c r="O1817" s="176"/>
      <c r="P1817" s="101" t="s">
        <v>7</v>
      </c>
      <c r="Q1817" s="101"/>
      <c r="R1817" s="101" t="s">
        <v>177</v>
      </c>
      <c r="S1817" s="101"/>
      <c r="T1817" s="127"/>
      <c r="U1817" s="101"/>
      <c r="V1817" s="101"/>
      <c r="W1817" s="101"/>
    </row>
    <row r="1818" spans="1:24" ht="16.5">
      <c r="A1818" s="101"/>
      <c r="B1818" s="117"/>
      <c r="C1818" s="101"/>
      <c r="D1818" s="49" t="s">
        <v>179</v>
      </c>
      <c r="E1818" s="51" t="s">
        <v>3</v>
      </c>
      <c r="F1818" s="49" t="s">
        <v>179</v>
      </c>
      <c r="G1818" s="51" t="s">
        <v>3</v>
      </c>
      <c r="H1818" s="49" t="s">
        <v>179</v>
      </c>
      <c r="I1818" s="51" t="s">
        <v>3</v>
      </c>
      <c r="J1818" s="49" t="s">
        <v>179</v>
      </c>
      <c r="K1818" s="51" t="s">
        <v>3</v>
      </c>
      <c r="L1818" s="49" t="s">
        <v>179</v>
      </c>
      <c r="M1818" s="51" t="s">
        <v>3</v>
      </c>
      <c r="N1818" s="49" t="s">
        <v>179</v>
      </c>
      <c r="O1818" s="51" t="s">
        <v>3</v>
      </c>
      <c r="P1818" s="49" t="s">
        <v>179</v>
      </c>
      <c r="Q1818" s="51" t="s">
        <v>3</v>
      </c>
      <c r="R1818" s="49" t="s">
        <v>179</v>
      </c>
      <c r="S1818" s="51" t="s">
        <v>3</v>
      </c>
      <c r="T1818" s="128"/>
      <c r="U1818" s="101"/>
      <c r="V1818" s="101"/>
      <c r="W1818" s="101"/>
    </row>
    <row r="1819" spans="1:24" ht="18.75">
      <c r="A1819" s="27">
        <v>1</v>
      </c>
      <c r="B1819" s="77"/>
      <c r="C1819" s="27"/>
      <c r="D1819" s="27"/>
      <c r="E1819" s="16">
        <f>IF((C1819&lt;=7),VLOOKUP(D1819,'7 лет'!$A$5:$B$78,2),IF((C1819=8),VLOOKUP(D1819,'8 лет'!$A$5:$B$78,2),IF((C1819=9),VLOOKUP(D1819,'9 лет'!$A$5:$B$78,2),IF((C1819=10),VLOOKUP(D1819,'10 лет'!$A$5:$B$78,2),IF((C1819=11),VLOOKUP(D1819,'11 лет'!$A$5:$B$78,2),IF((C1819=12),VLOOKUP(D1819,'12 лет'!$A$5:$B$78,2),IF((C1819=13),VLOOKUP(D1819,'13 лет'!$A$5:$B$78,2),IF((C1819=14),VLOOKUP(D1819,'14 лет'!$A$5:$B$78,2),IF((C1819=15),VLOOKUP(D1819,'15 лет'!$A$5:$B$78,2),IF((C1819=16),VLOOKUP(D1819,'16 лет'!$A$5:$B$78,2),IF((C1819=17),VLOOKUP(D1819,'17 лет'!$A$5:$B$78,2))))))))))))</f>
        <v>0</v>
      </c>
      <c r="F1819" s="27"/>
      <c r="G1819" s="16">
        <f>IF((C1819&lt;=7),VLOOKUP(F1819,'7 лет'!$C$5:$D$79,2),IF((C1819=8),VLOOKUP(F1819,'8 лет'!$C$5:$D$79,2),IF((C1819=9),VLOOKUP(F1819,'9 лет'!$C$5:$D$79,2),IF((C1819=10),VLOOKUP(F1819,'10 лет'!$C$5:$D$79,2),IF((C1819=11),VLOOKUP(F1819,'11 лет'!$C$5:$D$79,2),IF((C1819=12),VLOOKUP(F1819,'12 лет'!$C$5:$D$79,2),IF((C1819=13),VLOOKUP(F1819,'13 лет'!$C$5:$D$79,2),IF((C1819=14),VLOOKUP(F1819,'14 лет'!$C$5:$D$79,2),IF((C1819=15),VLOOKUP(F1819,'15 лет'!$C$5:$D$79,2),IF((C1819=16),VLOOKUP(F1819,'16 лет'!$C$5:$D$79,2),IF((C1819=17),VLOOKUP(F1819,'17 лет'!$C$5:$D$79,2))))))))))))</f>
        <v>0</v>
      </c>
      <c r="H1819" s="27"/>
      <c r="I1819" s="16">
        <f>IF((C1819&lt;=7),VLOOKUP(H1819,'7 лет'!$E$5:$F$79,2),IF((C1819=8),VLOOKUP(H1819,'8 лет'!$E$5:$F$79,2),IF((C1819=9),VLOOKUP(H1819,'9 лет'!$E$5:$F$79,2),IF((C1819=10),VLOOKUP(H1819,'10 лет'!$E$5:$F$79,2),IF((C1819=11),VLOOKUP(H1819,'11 лет'!$E$5:$F$79,2),IF((C1819=12),VLOOKUP(H1819,'12 лет'!$E$5:$F$79,2),IF((C1819=13),VLOOKUP(H1819,'13 лет'!$E$5:$F$79,2),IF((C1819=14),VLOOKUP(H1819,'14 лет'!$E$5:$F$79,2),IF((C1819=15),VLOOKUP(H1819,'15 лет'!$E$5:$F$79,2),IF((C1819=16),VLOOKUP(H1819,'16 лет'!$E$5:$F$79,2),IF((C1819=17),VLOOKUP(H1819,'17 лет'!$E$5:$F$79,2))))))))))))</f>
        <v>0</v>
      </c>
      <c r="J1819" s="27"/>
      <c r="K1819" s="16">
        <f>IF((C1819&lt;=7),VLOOKUP(J1819,'7 лет'!$G$5:$H$79,2),IF((C1819=8),VLOOKUP(J1819,'8 лет'!$G$5:$H$79,2),IF((C1819=9),VLOOKUP(J1819,'9 лет'!$G$5:$H$79,2),IF((C1819=10),VLOOKUP(J1819,'10 лет'!$G$5:$H$79,2),IF((C1819=11),VLOOKUP(J1819,'11 лет'!$G$5:$H$79,2),IF((C1819=12),VLOOKUP(J1819,'12 лет'!$G$5:$H$79,2),IF((C1819=13),VLOOKUP(J1819,'13 лет'!$G$5:$H$79,2),IF((C1819=14),VLOOKUP(J1819,'14 лет'!$G$5:$H$79,2),IF(C1819&gt;=15,"0")))))))))</f>
        <v>0</v>
      </c>
      <c r="L1819" s="27"/>
      <c r="M1819" s="16" t="str">
        <f>IF((C1819=12),VLOOKUP(L1819,'12 лет'!$I$5:$J$81,2),IF((C1819=13),VLOOKUP(L1819,'13 лет'!$I$5:$J$81,2),IF((C1819=14),VLOOKUP(L1819,'14 лет'!$I$5:$J$80,2),IF((C1819=15),VLOOKUP(L1819,'15 лет'!$G$5:$H$82,2),IF((C1819=16),VLOOKUP(L1819,'16 лет'!$G$5:$H$81,2),IF((C1819=17),VLOOKUP(L1819,'17 лет'!$G$5:$H$81,2),IF(C1819&lt;12,"0")))))))</f>
        <v>0</v>
      </c>
      <c r="N1819" s="27"/>
      <c r="O1819" s="16" t="str">
        <f>IF((C1819=15),VLOOKUP(N1819,'15 лет'!$I$5:$J$100,2),IF((C1819=16),VLOOKUP(N1819,'16 лет'!$I$5:$J$94,2),IF((C1819=17),VLOOKUP(N1819,'17 лет'!$I$5:$J$97,2),IF(C1819&lt;15,"0"))))</f>
        <v>0</v>
      </c>
      <c r="P1819" s="11"/>
      <c r="Q1819" s="16">
        <f>IF((C1819&lt;=7),VLOOKUP(P1819,'7 лет'!$I$5:$J$79,2),IF((C1819=8),VLOOKUP(P1819,'8 лет'!$I$5:$J$79,2),IF((C1819=9),VLOOKUP(P1819,'9 лет'!$I$5:$J$79,2),IF((C1819=10),VLOOKUP(P1819,'10 лет'!$I$5:$J$79,2),IF((C1819=11),VLOOKUP(P1819,'11 лет'!$I$5:$J$79,2),IF((C1819=12),VLOOKUP(P1819,'12 лет'!$K$5:$L$79,2),IF((C1819=13),VLOOKUP(P1819,'13 лет'!$K$5:$L$79,2),IF((C1819=14),VLOOKUP(P1819,'14 лет'!$K$5:$L$79,2),IF((C1819=15),VLOOKUP(P1819,'15 лет'!$K$5:$L$79,2),IF((C1819=16),VLOOKUP(P1819,'16 лет'!$K$5:$L$79,2),IF((C1819=17),VLOOKUP(P1819,'17 лет'!$K$5:$L$79,2),)))))))))))</f>
        <v>50</v>
      </c>
      <c r="R1819" s="27"/>
      <c r="S1819" s="16">
        <f>IF((C1819&lt;=7),VLOOKUP(R1819,'7 лет'!$K$5:$L$79,2),IF((C1819=8),VLOOKUP(R1819,'8 лет'!$K$5:$L$79,2),IF((C1819=9),VLOOKUP(R1819,'9 лет'!$K$5:$L$79,2),IF((C1819=10),VLOOKUP(R1819,'10 лет'!$K$5:$L$79,2),IF((C1819=11),VLOOKUP(R1819,'11 лет'!$K$5:$L$79,2),IF((C1819=12),VLOOKUP(R1819,'12 лет'!$M$5:$N$79,2),IF((C1819=13),VLOOKUP(R1819,'13 лет'!$M$5:$N$79,2),IF((C1819=14),VLOOKUP(R1819,'14 лет'!$M$5:$N$79,2),IF((C1819=15),VLOOKUP(R1819,'15 лет'!$M$5:$N$79,2),IF((C1819=16),VLOOKUP(R1819,'16 лет'!$M$5:$N$79,2),IF((C1819=17),VLOOKUP(R1819,'17 лет'!$M$5:$N$79,2))))))))))))</f>
        <v>0</v>
      </c>
      <c r="T1819" s="32">
        <f>SUM(E1819+G1819+I1819+K1819+M1819+O1819+Q1819+S1819)</f>
        <v>50</v>
      </c>
      <c r="U1819" s="4">
        <f>'Личное первенство юноши'!U163</f>
        <v>28</v>
      </c>
      <c r="V1819" s="108">
        <f ca="1">'Командный зачет'!G60</f>
        <v>10</v>
      </c>
      <c r="W1819" s="98">
        <f ca="1">SUM(V1819*2)</f>
        <v>20</v>
      </c>
      <c r="X1819" t="str">
        <f>P1814</f>
        <v>Субъект РФ 51</v>
      </c>
    </row>
    <row r="1820" spans="1:24" ht="18.75">
      <c r="A1820" s="27">
        <v>2</v>
      </c>
      <c r="B1820" s="77"/>
      <c r="C1820" s="27"/>
      <c r="D1820" s="27"/>
      <c r="E1820" s="16">
        <f>IF((C1820&lt;=7),VLOOKUP(D1820,'7 лет'!$A$5:$B$78,2),IF((C1820=8),VLOOKUP(D1820,'8 лет'!$A$5:$B$78,2),IF((C1820=9),VLOOKUP(D1820,'9 лет'!$A$5:$B$78,2),IF((C1820=10),VLOOKUP(D1820,'10 лет'!$A$5:$B$78,2),IF((C1820=11),VLOOKUP(D1820,'11 лет'!$A$5:$B$78,2),IF((C1820=12),VLOOKUP(D1820,'12 лет'!$A$5:$B$78,2),IF((C1820=13),VLOOKUP(D1820,'13 лет'!$A$5:$B$78,2),IF((C1820=14),VLOOKUP(D1820,'14 лет'!$A$5:$B$78,2),IF((C1820=15),VLOOKUP(D1820,'15 лет'!$A$5:$B$78,2),IF((C1820=16),VLOOKUP(D1820,'16 лет'!$A$5:$B$78,2),IF((C1820=17),VLOOKUP(D1820,'17 лет'!$A$5:$B$78,2))))))))))))</f>
        <v>0</v>
      </c>
      <c r="F1820" s="27"/>
      <c r="G1820" s="16">
        <f>IF((C1820&lt;=7),VLOOKUP(F1820,'7 лет'!$C$5:$D$79,2),IF((C1820=8),VLOOKUP(F1820,'8 лет'!$C$5:$D$79,2),IF((C1820=9),VLOOKUP(F1820,'9 лет'!$C$5:$D$79,2),IF((C1820=10),VLOOKUP(F1820,'10 лет'!$C$5:$D$79,2),IF((C1820=11),VLOOKUP(F1820,'11 лет'!$C$5:$D$79,2),IF((C1820=12),VLOOKUP(F1820,'12 лет'!$C$5:$D$79,2),IF((C1820=13),VLOOKUP(F1820,'13 лет'!$C$5:$D$79,2),IF((C1820=14),VLOOKUP(F1820,'14 лет'!$C$5:$D$79,2),IF((C1820=15),VLOOKUP(F1820,'15 лет'!$C$5:$D$79,2),IF((C1820=16),VLOOKUP(F1820,'16 лет'!$C$5:$D$79,2),IF((C1820=17),VLOOKUP(F1820,'17 лет'!$C$5:$D$79,2))))))))))))</f>
        <v>0</v>
      </c>
      <c r="H1820" s="27"/>
      <c r="I1820" s="16">
        <f>IF((C1820&lt;=7),VLOOKUP(H1820,'7 лет'!$E$5:$F$79,2),IF((C1820=8),VLOOKUP(H1820,'8 лет'!$E$5:$F$79,2),IF((C1820=9),VLOOKUP(H1820,'9 лет'!$E$5:$F$79,2),IF((C1820=10),VLOOKUP(H1820,'10 лет'!$E$5:$F$79,2),IF((C1820=11),VLOOKUP(H1820,'11 лет'!$E$5:$F$79,2),IF((C1820=12),VLOOKUP(H1820,'12 лет'!$E$5:$F$79,2),IF((C1820=13),VLOOKUP(H1820,'13 лет'!$E$5:$F$79,2),IF((C1820=14),VLOOKUP(H1820,'14 лет'!$E$5:$F$79,2),IF((C1820=15),VLOOKUP(H1820,'15 лет'!$E$5:$F$79,2),IF((C1820=16),VLOOKUP(H1820,'16 лет'!$E$5:$F$79,2),IF((C1820=17),VLOOKUP(H1820,'17 лет'!$E$5:$F$79,2))))))))))))</f>
        <v>0</v>
      </c>
      <c r="J1820" s="27"/>
      <c r="K1820" s="16">
        <f>IF((C1820&lt;=7),VLOOKUP(J1820,'7 лет'!$G$5:$H$79,2),IF((C1820=8),VLOOKUP(J1820,'8 лет'!$G$5:$H$79,2),IF((C1820=9),VLOOKUP(J1820,'9 лет'!$G$5:$H$79,2),IF((C1820=10),VLOOKUP(J1820,'10 лет'!$G$5:$H$79,2),IF((C1820=11),VLOOKUP(J1820,'11 лет'!$G$5:$H$79,2),IF((C1820=12),VLOOKUP(J1820,'12 лет'!$G$5:$H$79,2),IF((C1820=13),VLOOKUP(J1820,'13 лет'!$G$5:$H$79,2),IF((C1820=14),VLOOKUP(J1820,'14 лет'!$G$5:$H$79,2),IF(C1820&gt;=15,"0")))))))))</f>
        <v>0</v>
      </c>
      <c r="L1820" s="27"/>
      <c r="M1820" s="16" t="str">
        <f>IF((C1820=12),VLOOKUP(L1820,'12 лет'!$I$5:$J$81,2),IF((C1820=13),VLOOKUP(L1820,'13 лет'!$I$5:$J$81,2),IF((C1820=14),VLOOKUP(L1820,'14 лет'!$I$5:$J$80,2),IF((C1820=15),VLOOKUP(L1820,'15 лет'!$G$5:$H$82,2),IF((C1820=16),VLOOKUP(L1820,'16 лет'!$G$5:$H$81,2),IF((C1820=17),VLOOKUP(L1820,'17 лет'!$G$5:$H$81,2),IF(C1820&lt;12,"0")))))))</f>
        <v>0</v>
      </c>
      <c r="N1820" s="27"/>
      <c r="O1820" s="16" t="str">
        <f>IF((C1820=15),VLOOKUP(N1820,'15 лет'!$I$5:$J$100,2),IF((C1820=16),VLOOKUP(N1820,'16 лет'!$I$5:$J$94,2),IF((C1820=17),VLOOKUP(N1820,'17 лет'!$I$5:$J$97,2),IF(C1820&lt;15,"0"))))</f>
        <v>0</v>
      </c>
      <c r="P1820" s="11"/>
      <c r="Q1820" s="16">
        <f>IF((C1820&lt;=7),VLOOKUP(P1820,'7 лет'!$I$5:$J$79,2),IF((C1820=8),VLOOKUP(P1820,'8 лет'!$I$5:$J$79,2),IF((C1820=9),VLOOKUP(P1820,'9 лет'!$I$5:$J$79,2),IF((C1820=10),VLOOKUP(P1820,'10 лет'!$I$5:$J$79,2),IF((C1820=11),VLOOKUP(P1820,'11 лет'!$I$5:$J$79,2),IF((C1820=12),VLOOKUP(P1820,'12 лет'!$K$5:$L$79,2),IF((C1820=13),VLOOKUP(P1820,'13 лет'!$K$5:$L$79,2),IF((C1820=14),VLOOKUP(P1820,'14 лет'!$K$5:$L$79,2),IF((C1820=15),VLOOKUP(P1820,'15 лет'!$K$5:$L$79,2),IF((C1820=16),VLOOKUP(P1820,'16 лет'!$K$5:$L$79,2),IF((C1820=17),VLOOKUP(P1820,'17 лет'!$K$5:$L$79,2),)))))))))))</f>
        <v>50</v>
      </c>
      <c r="R1820" s="27"/>
      <c r="S1820" s="16">
        <f>IF((C1820&lt;=7),VLOOKUP(R1820,'7 лет'!$K$5:$L$79,2),IF((C1820=8),VLOOKUP(R1820,'8 лет'!$K$5:$L$79,2),IF((C1820=9),VLOOKUP(R1820,'9 лет'!$K$5:$L$79,2),IF((C1820=10),VLOOKUP(R1820,'10 лет'!$K$5:$L$79,2),IF((C1820=11),VLOOKUP(R1820,'11 лет'!$K$5:$L$79,2),IF((C1820=12),VLOOKUP(R1820,'12 лет'!$M$5:$N$79,2),IF((C1820=13),VLOOKUP(R1820,'13 лет'!$M$5:$N$79,2),IF((C1820=14),VLOOKUP(R1820,'14 лет'!$M$5:$N$79,2),IF((C1820=15),VLOOKUP(R1820,'15 лет'!$M$5:$N$79,2),IF((C1820=16),VLOOKUP(R1820,'16 лет'!$M$5:$N$79,2),IF((C1820=17),VLOOKUP(R1820,'17 лет'!$M$5:$N$79,2))))))))))))</f>
        <v>0</v>
      </c>
      <c r="T1820" s="32">
        <f>SUM(E1820+G1820+I1820+K1820+M1820+O1820+Q1820+S1820)</f>
        <v>50</v>
      </c>
      <c r="U1820" s="4">
        <f>'Личное первенство юноши'!U164</f>
        <v>28</v>
      </c>
      <c r="V1820" s="109"/>
      <c r="W1820" s="99"/>
      <c r="X1820" t="str">
        <f>P1814</f>
        <v>Субъект РФ 51</v>
      </c>
    </row>
    <row r="1821" spans="1:24" ht="18.75">
      <c r="A1821" s="27">
        <v>3</v>
      </c>
      <c r="B1821" s="77"/>
      <c r="C1821" s="27"/>
      <c r="D1821" s="27"/>
      <c r="E1821" s="16">
        <f>IF((C1821&lt;=7),VLOOKUP(D1821,'7 лет'!$A$5:$B$78,2),IF((C1821=8),VLOOKUP(D1821,'8 лет'!$A$5:$B$78,2),IF((C1821=9),VLOOKUP(D1821,'9 лет'!$A$5:$B$78,2),IF((C1821=10),VLOOKUP(D1821,'10 лет'!$A$5:$B$78,2),IF((C1821=11),VLOOKUP(D1821,'11 лет'!$A$5:$B$78,2),IF((C1821=12),VLOOKUP(D1821,'12 лет'!$A$5:$B$78,2),IF((C1821=13),VLOOKUP(D1821,'13 лет'!$A$5:$B$78,2),IF((C1821=14),VLOOKUP(D1821,'14 лет'!$A$5:$B$78,2),IF((C1821=15),VLOOKUP(D1821,'15 лет'!$A$5:$B$78,2),IF((C1821=16),VLOOKUP(D1821,'16 лет'!$A$5:$B$78,2),IF((C1821=17),VLOOKUP(D1821,'17 лет'!$A$5:$B$78,2))))))))))))</f>
        <v>0</v>
      </c>
      <c r="F1821" s="27"/>
      <c r="G1821" s="16">
        <f>IF((C1821&lt;=7),VLOOKUP(F1821,'7 лет'!$C$5:$D$79,2),IF((C1821=8),VLOOKUP(F1821,'8 лет'!$C$5:$D$79,2),IF((C1821=9),VLOOKUP(F1821,'9 лет'!$C$5:$D$79,2),IF((C1821=10),VLOOKUP(F1821,'10 лет'!$C$5:$D$79,2),IF((C1821=11),VLOOKUP(F1821,'11 лет'!$C$5:$D$79,2),IF((C1821=12),VLOOKUP(F1821,'12 лет'!$C$5:$D$79,2),IF((C1821=13),VLOOKUP(F1821,'13 лет'!$C$5:$D$79,2),IF((C1821=14),VLOOKUP(F1821,'14 лет'!$C$5:$D$79,2),IF((C1821=15),VLOOKUP(F1821,'15 лет'!$C$5:$D$79,2),IF((C1821=16),VLOOKUP(F1821,'16 лет'!$C$5:$D$79,2),IF((C1821=17),VLOOKUP(F1821,'17 лет'!$C$5:$D$79,2))))))))))))</f>
        <v>0</v>
      </c>
      <c r="H1821" s="27"/>
      <c r="I1821" s="16">
        <f>IF((C1821&lt;=7),VLOOKUP(H1821,'7 лет'!$E$5:$F$79,2),IF((C1821=8),VLOOKUP(H1821,'8 лет'!$E$5:$F$79,2),IF((C1821=9),VLOOKUP(H1821,'9 лет'!$E$5:$F$79,2),IF((C1821=10),VLOOKUP(H1821,'10 лет'!$E$5:$F$79,2),IF((C1821=11),VLOOKUP(H1821,'11 лет'!$E$5:$F$79,2),IF((C1821=12),VLOOKUP(H1821,'12 лет'!$E$5:$F$79,2),IF((C1821=13),VLOOKUP(H1821,'13 лет'!$E$5:$F$79,2),IF((C1821=14),VLOOKUP(H1821,'14 лет'!$E$5:$F$79,2),IF((C1821=15),VLOOKUP(H1821,'15 лет'!$E$5:$F$79,2),IF((C1821=16),VLOOKUP(H1821,'16 лет'!$E$5:$F$79,2),IF((C1821=17),VLOOKUP(H1821,'17 лет'!$E$5:$F$79,2))))))))))))</f>
        <v>0</v>
      </c>
      <c r="J1821" s="27"/>
      <c r="K1821" s="16">
        <f>IF((C1821&lt;=7),VLOOKUP(J1821,'7 лет'!$G$5:$H$79,2),IF((C1821=8),VLOOKUP(J1821,'8 лет'!$G$5:$H$79,2),IF((C1821=9),VLOOKUP(J1821,'9 лет'!$G$5:$H$79,2),IF((C1821=10),VLOOKUP(J1821,'10 лет'!$G$5:$H$79,2),IF((C1821=11),VLOOKUP(J1821,'11 лет'!$G$5:$H$79,2),IF((C1821=12),VLOOKUP(J1821,'12 лет'!$G$5:$H$79,2),IF((C1821=13),VLOOKUP(J1821,'13 лет'!$G$5:$H$79,2),IF((C1821=14),VLOOKUP(J1821,'14 лет'!$G$5:$H$79,2),IF(C1821&gt;=15,"0")))))))))</f>
        <v>0</v>
      </c>
      <c r="L1821" s="27"/>
      <c r="M1821" s="16" t="str">
        <f>IF((C1821=12),VLOOKUP(L1821,'12 лет'!$I$5:$J$81,2),IF((C1821=13),VLOOKUP(L1821,'13 лет'!$I$5:$J$81,2),IF((C1821=14),VLOOKUP(L1821,'14 лет'!$I$5:$J$80,2),IF((C1821=15),VLOOKUP(L1821,'15 лет'!$G$5:$H$82,2),IF((C1821=16),VLOOKUP(L1821,'16 лет'!$G$5:$H$81,2),IF((C1821=17),VLOOKUP(L1821,'17 лет'!$G$5:$H$81,2),IF(C1821&lt;12,"0")))))))</f>
        <v>0</v>
      </c>
      <c r="N1821" s="27"/>
      <c r="O1821" s="16" t="str">
        <f>IF((C1821=15),VLOOKUP(N1821,'15 лет'!$I$5:$J$100,2),IF((C1821=16),VLOOKUP(N1821,'16 лет'!$I$5:$J$94,2),IF((C1821=17),VLOOKUP(N1821,'17 лет'!$I$5:$J$97,2),IF(C1821&lt;15,"0"))))</f>
        <v>0</v>
      </c>
      <c r="P1821" s="11"/>
      <c r="Q1821" s="16">
        <f>IF((C1821&lt;=7),VLOOKUP(P1821,'7 лет'!$I$5:$J$79,2),IF((C1821=8),VLOOKUP(P1821,'8 лет'!$I$5:$J$79,2),IF((C1821=9),VLOOKUP(P1821,'9 лет'!$I$5:$J$79,2),IF((C1821=10),VLOOKUP(P1821,'10 лет'!$I$5:$J$79,2),IF((C1821=11),VLOOKUP(P1821,'11 лет'!$I$5:$J$79,2),IF((C1821=12),VLOOKUP(P1821,'12 лет'!$K$5:$L$79,2),IF((C1821=13),VLOOKUP(P1821,'13 лет'!$K$5:$L$79,2),IF((C1821=14),VLOOKUP(P1821,'14 лет'!$K$5:$L$79,2),IF((C1821=15),VLOOKUP(P1821,'15 лет'!$K$5:$L$79,2),IF((C1821=16),VLOOKUP(P1821,'16 лет'!$K$5:$L$79,2),IF((C1821=17),VLOOKUP(P1821,'17 лет'!$K$5:$L$79,2),)))))))))))</f>
        <v>50</v>
      </c>
      <c r="R1821" s="27"/>
      <c r="S1821" s="16">
        <f>IF((C1821&lt;=7),VLOOKUP(R1821,'7 лет'!$K$5:$L$79,2),IF((C1821=8),VLOOKUP(R1821,'8 лет'!$K$5:$L$79,2),IF((C1821=9),VLOOKUP(R1821,'9 лет'!$K$5:$L$79,2),IF((C1821=10),VLOOKUP(R1821,'10 лет'!$K$5:$L$79,2),IF((C1821=11),VLOOKUP(R1821,'11 лет'!$K$5:$L$79,2),IF((C1821=12),VLOOKUP(R1821,'12 лет'!$M$5:$N$79,2),IF((C1821=13),VLOOKUP(R1821,'13 лет'!$M$5:$N$79,2),IF((C1821=14),VLOOKUP(R1821,'14 лет'!$M$5:$N$79,2),IF((C1821=15),VLOOKUP(R1821,'15 лет'!$M$5:$N$79,2),IF((C1821=16),VLOOKUP(R1821,'16 лет'!$M$5:$N$79,2),IF((C1821=17),VLOOKUP(R1821,'17 лет'!$M$5:$N$79,2))))))))))))</f>
        <v>0</v>
      </c>
      <c r="T1821" s="32">
        <f>SUM(E1821+G1821+I1821+K1821+M1821+O1821+Q1821+S1821)</f>
        <v>50</v>
      </c>
      <c r="U1821" s="4">
        <f>'Личное первенство юноши'!U165</f>
        <v>28</v>
      </c>
      <c r="V1821" s="109"/>
      <c r="W1821" s="99"/>
      <c r="X1821" t="str">
        <f>P1814</f>
        <v>Субъект РФ 51</v>
      </c>
    </row>
    <row r="1822" spans="1:24" ht="18.75">
      <c r="A1822" s="111"/>
      <c r="B1822" s="112"/>
      <c r="C1822" s="112"/>
      <c r="D1822" s="112"/>
      <c r="E1822" s="112"/>
      <c r="F1822" s="112"/>
      <c r="G1822" s="112"/>
      <c r="H1822" s="112"/>
      <c r="I1822" s="112"/>
      <c r="J1822" s="112"/>
      <c r="K1822" s="112"/>
      <c r="L1822" s="112"/>
      <c r="M1822" s="112"/>
      <c r="N1822" s="112"/>
      <c r="O1822" s="112"/>
      <c r="P1822" s="115" t="s">
        <v>285</v>
      </c>
      <c r="Q1822" s="115"/>
      <c r="R1822" s="115"/>
      <c r="S1822" s="116"/>
      <c r="T1822" s="113">
        <f ca="1">SUMPRODUCT(LARGE($T$1819:$T$1821,ROW(INDIRECT("T1:T"&amp;Z17))))</f>
        <v>100</v>
      </c>
      <c r="U1822" s="114"/>
      <c r="V1822" s="109"/>
      <c r="W1822" s="99"/>
    </row>
    <row r="1823" spans="1:24" ht="24.75" customHeight="1">
      <c r="A1823" s="123" t="s">
        <v>180</v>
      </c>
      <c r="B1823" s="124"/>
      <c r="C1823" s="124"/>
      <c r="D1823" s="124"/>
      <c r="E1823" s="124"/>
      <c r="F1823" s="124"/>
      <c r="G1823" s="124"/>
      <c r="H1823" s="124"/>
      <c r="I1823" s="124"/>
      <c r="J1823" s="124"/>
      <c r="K1823" s="124"/>
      <c r="L1823" s="124"/>
      <c r="M1823" s="124"/>
      <c r="N1823" s="124"/>
      <c r="O1823" s="124"/>
      <c r="P1823" s="124"/>
      <c r="Q1823" s="124"/>
      <c r="R1823" s="124"/>
      <c r="S1823" s="124"/>
      <c r="T1823" s="124"/>
      <c r="U1823" s="125"/>
      <c r="V1823" s="109"/>
      <c r="W1823" s="99"/>
    </row>
    <row r="1824" spans="1:24" ht="18.75">
      <c r="A1824" s="27">
        <v>1</v>
      </c>
      <c r="B1824" s="78"/>
      <c r="C1824" s="27"/>
      <c r="D1824" s="27"/>
      <c r="E1824" s="16">
        <f>IF((C1824&lt;=7),VLOOKUP(D1824,'7 лет'!$M$5:$N$78,2),IF((C1824=8),VLOOKUP(D1824,'8 лет'!$M$5:$N$78,2),IF((C1824=9),VLOOKUP(D1824,'9 лет'!$M$5:$N$78,2),IF((C1824=10),VLOOKUP(D1824,'10 лет'!$M$5:$N$78,2),IF((C1824=11),VLOOKUP(D1824,'11 лет'!$M$5:$N$78,2),IF((C1824=12),VLOOKUP(D1824,'12 лет'!$O$5:$P$78,2),IF((C1824=13),VLOOKUP(D1824,'13 лет'!$O$5:$P$78,2),IF((C1824=14),VLOOKUP(D1824,'14 лет'!$O$5:$P$78,2),IF((C1824=15),VLOOKUP(D1824,'15 лет'!$O$5:$P$78,2),IF((C1824=16),VLOOKUP(D1824,'16 лет'!$O$5:$P$78,2),IF((C1824=17),VLOOKUP(D1824,'17 лет'!$O$5:$P$78,2))))))))))))</f>
        <v>0</v>
      </c>
      <c r="F1824" s="27"/>
      <c r="G1824" s="16">
        <f>IF((C1824&lt;=7),VLOOKUP(F1824,'7 лет'!$O$5:$P$79,2),IF((C1824=8),VLOOKUP(F1824,'8 лет'!$O$5:$P$79,2),IF((C1824=9),VLOOKUP(F1824,'9 лет'!$O$5:$P$79,2),IF((C1824=10),VLOOKUP(F1824,'10 лет'!$O$5:$P$79,2),IF((C1824=11),VLOOKUP(F1824,'11 лет'!$O$5:$P$79,2),IF((C1824=12),VLOOKUP(F1824,'12 лет'!$Q$5:$R$79,2),IF((C1824=13),VLOOKUP(F1824,'13 лет'!$Q$5:$R$79,2),IF((C1824=14),VLOOKUP(F1824,'14 лет'!$Q$5:$R$79,2),IF((C1824=15),VLOOKUP(F1824,'15 лет'!$Q$5:$R$79,2),IF((C1824=16),VLOOKUP(F1824,'16 лет'!$Q$5:$R$79,2),IF((C1824=17),VLOOKUP(F1824,'17 лет'!$Q$5:$R$79,2))))))))))))</f>
        <v>0</v>
      </c>
      <c r="H1824" s="27"/>
      <c r="I1824" s="16">
        <f>IF((C1824&lt;=7),VLOOKUP(H1824,'7 лет'!$Q$5:$R$79,2),IF((C1824=8),VLOOKUP(H1824,'8 лет'!$Q$5:$R$79,2),IF((C1824=9),VLOOKUP(H1824,'9 лет'!$Q$5:$R$79,2),IF((C1824=10),VLOOKUP(H1824,'10 лет'!$Q$5:$R$79,2),IF((C1824=11),VLOOKUP(H1824,'11 лет'!$Q$5:$R$79,2),IF((C1824=12),VLOOKUP(H1824,'12 лет'!$S$5:$T$79,2),IF((C1824=13),VLOOKUP(H1824,'13 лет'!$S$5:$T$79,2),IF((C1824=14),VLOOKUP(H1824,'14 лет'!$S$5:$T$79,2),IF((C1824=15),VLOOKUP(H1824,'15 лет'!$S$5:$T$79,2),IF((C1824=16),VLOOKUP(H1824,'16 лет'!$S$5:$T$79,2),IF((C1824=17),VLOOKUP(H1824,'17 лет'!$S$5:$T$79,2))))))))))))</f>
        <v>0</v>
      </c>
      <c r="J1824" s="27"/>
      <c r="K1824" s="16">
        <f>IF((C1824&lt;=7),VLOOKUP(J1824,'7 лет'!$S$5:$T$79,2),IF((C1824=8),VLOOKUP(J1824,'8 лет'!$S$5:$T$79,2),IF((C1824=9),VLOOKUP(J1824,'9 лет'!$S$5:$T$79,2),IF((C1824=10),VLOOKUP(J1824,'10 лет'!$S$5:$T$79,2),IF((C1824=11),VLOOKUP(J1824,'11 лет'!$S$5:$T$79,2),IF((C1824=12),VLOOKUP(J1824,'12 лет'!$U$5:$V$79,2),IF((C1824=13),VLOOKUP(J1824,'13 лет'!$U$5:$V$79,2),IF((C1824=14),VLOOKUP(J1824,'14 лет'!$U$5:$V$79,2),IF(C1824&gt;=15,"0")))))))))</f>
        <v>0</v>
      </c>
      <c r="L1824" s="27"/>
      <c r="M1824" s="16" t="str">
        <f>IF((C1824=12),VLOOKUP(L1824,'12 лет'!$W$5:$X$85,2),IF((C1824=13),VLOOKUP(L1824,'13 лет'!$W$5:$X$84,2),IF((C1824=14),VLOOKUP(L1824,'14 лет'!$W$5:$X$82,2),IF((C1824=15),VLOOKUP(L1824,'15 лет'!$U$5:$V$82,2),IF((C1824=16),VLOOKUP(L1824,'16 лет'!$U$5:$V$78,2),IF((C1824=17),VLOOKUP(L1824,'17 лет'!$U$5:$V$78,2),IF(C1824&lt;12,"0")))))))</f>
        <v>0</v>
      </c>
      <c r="N1824" s="27"/>
      <c r="O1824" s="16" t="str">
        <f>IF((C1824=15),VLOOKUP(N1824,'15 лет'!$W$5:$X$115,2),IF((C1824=16),VLOOKUP(N1824,'16 лет'!$W$5:$X$113,2),IF((C1824=17),VLOOKUP(N1824,'17 лет'!$W$5:$X$113,2),IF(C1824&lt;15,"0"))))</f>
        <v>0</v>
      </c>
      <c r="P1824" s="11"/>
      <c r="Q1824" s="16">
        <f>IF((C1824&lt;=7),VLOOKUP(P1824,'7 лет'!$U$5:$V$79,2),IF((C1824=8),VLOOKUP(P1824,'8 лет'!$U$5:$V$79,2),IF((C1824=9),VLOOKUP(P1824,'9 лет'!$U$5:$V$79,2),IF((C1824=10),VLOOKUP(P1824,'10 лет'!$U$5:$V$79,2),IF((C1824=11),VLOOKUP(P1824,'11 лет'!$U$5:$V$79,2),IF((C1824=12),VLOOKUP(P1824,'12 лет'!$Y$5:$Z$79,2),IF((C1824=13),VLOOKUP(P1824,'13 лет'!$Y$5:$Z$79,2),IF((C1824=14),VLOOKUP(P1824,'14 лет'!$Y$5:$Z$79,2),IF((C1824=15),VLOOKUP(P1824,'15 лет'!$Y$5:$Z$79,2),IF((C1824=16),VLOOKUP(P1824,'16 лет'!$Y$5:$Z$79,2),IF((C1824=17),VLOOKUP(P1824,'17 лет'!$Y$5:$Z$79,2))))))))))))</f>
        <v>35</v>
      </c>
      <c r="R1824" s="27"/>
      <c r="S1824" s="16">
        <f>IF((C1824&lt;=7),VLOOKUP(R1824,'7 лет'!$W$5:$X$79,2),IF((C1824=8),VLOOKUP(R1824,'8 лет'!$W$5:$X$79,2),IF((C1824=9),VLOOKUP(R1824,'9 лет'!$W$5:$X$79,2),IF((C1824=10),VLOOKUP(R1824,'10 лет'!$W$5:$X$79,2),IF((C1824=11),VLOOKUP(R1824,'11 лет'!$W$5:$X$79,2),IF((C1824=12),VLOOKUP(R1824,'12 лет'!$AA$5:$AB$79,2),IF((C1824=13),VLOOKUP(R1824,'13 лет'!$AA$5:$AB$79,2),IF((C1824=14),VLOOKUP(R1824,'14 лет'!$AA$5:$AB$79,2),IF((C1824=15),VLOOKUP(R1824,'15 лет'!$AA$5:$AB$79,2),IF((C1824=16),VLOOKUP(R1824,'16 лет'!$AA$5:$AB$79,2),IF((C1824=17),VLOOKUP(R1824,'17 лет'!$AA$5:$AB$79,2))))))))))))</f>
        <v>0</v>
      </c>
      <c r="T1824" s="33">
        <f>SUM(E1824+G1824+I1824+K1824+M1824+O1824+Q1824+S1824)</f>
        <v>35</v>
      </c>
      <c r="U1824" s="4">
        <f>'Личное первенство девушки'!U163</f>
        <v>28</v>
      </c>
      <c r="V1824" s="109"/>
      <c r="W1824" s="99"/>
      <c r="X1824" t="str">
        <f>P1814</f>
        <v>Субъект РФ 51</v>
      </c>
    </row>
    <row r="1825" spans="1:24" ht="18.75">
      <c r="A1825" s="27">
        <v>2</v>
      </c>
      <c r="B1825" s="78"/>
      <c r="C1825" s="27"/>
      <c r="D1825" s="27"/>
      <c r="E1825" s="16">
        <f>IF((C1825&lt;=7),VLOOKUP(D1825,'7 лет'!$M$5:$N$78,2),IF((C1825=8),VLOOKUP(D1825,'8 лет'!$M$5:$N$78,2),IF((C1825=9),VLOOKUP(D1825,'9 лет'!$M$5:$N$78,2),IF((C1825=10),VLOOKUP(D1825,'10 лет'!$M$5:$N$78,2),IF((C1825=11),VLOOKUP(D1825,'11 лет'!$M$5:$N$78,2),IF((C1825=12),VLOOKUP(D1825,'12 лет'!$O$5:$P$78,2),IF((C1825=13),VLOOKUP(D1825,'13 лет'!$O$5:$P$78,2),IF((C1825=14),VLOOKUP(D1825,'14 лет'!$O$5:$P$78,2),IF((C1825=15),VLOOKUP(D1825,'15 лет'!$O$5:$P$78,2),IF((C1825=16),VLOOKUP(D1825,'16 лет'!$O$5:$P$78,2),IF((C1825=17),VLOOKUP(D1825,'17 лет'!$O$5:$P$78,2))))))))))))</f>
        <v>0</v>
      </c>
      <c r="F1825" s="27"/>
      <c r="G1825" s="16">
        <f>IF((C1825&lt;=7),VLOOKUP(F1825,'7 лет'!$O$5:$P$79,2),IF((C1825=8),VLOOKUP(F1825,'8 лет'!$O$5:$P$79,2),IF((C1825=9),VLOOKUP(F1825,'9 лет'!$O$5:$P$79,2),IF((C1825=10),VLOOKUP(F1825,'10 лет'!$O$5:$P$79,2),IF((C1825=11),VLOOKUP(F1825,'11 лет'!$O$5:$P$79,2),IF((C1825=12),VLOOKUP(F1825,'12 лет'!$Q$5:$R$79,2),IF((C1825=13),VLOOKUP(F1825,'13 лет'!$Q$5:$R$79,2),IF((C1825=14),VLOOKUP(F1825,'14 лет'!$Q$5:$R$79,2),IF((C1825=15),VLOOKUP(F1825,'15 лет'!$Q$5:$R$79,2),IF((C1825=16),VLOOKUP(F1825,'16 лет'!$Q$5:$R$79,2),IF((C1825=17),VLOOKUP(F1825,'17 лет'!$Q$5:$R$79,2))))))))))))</f>
        <v>0</v>
      </c>
      <c r="H1825" s="27"/>
      <c r="I1825" s="16">
        <f>IF((C1825&lt;=7),VLOOKUP(H1825,'7 лет'!$Q$5:$R$79,2),IF((C1825=8),VLOOKUP(H1825,'8 лет'!$Q$5:$R$79,2),IF((C1825=9),VLOOKUP(H1825,'9 лет'!$Q$5:$R$79,2),IF((C1825=10),VLOOKUP(H1825,'10 лет'!$Q$5:$R$79,2),IF((C1825=11),VLOOKUP(H1825,'11 лет'!$Q$5:$R$79,2),IF((C1825=12),VLOOKUP(H1825,'12 лет'!$S$5:$T$79,2),IF((C1825=13),VLOOKUP(H1825,'13 лет'!$S$5:$T$79,2),IF((C1825=14),VLOOKUP(H1825,'14 лет'!$S$5:$T$79,2),IF((C1825=15),VLOOKUP(H1825,'15 лет'!$S$5:$T$79,2),IF((C1825=16),VLOOKUP(H1825,'16 лет'!$S$5:$T$79,2),IF((C1825=17),VLOOKUP(H1825,'17 лет'!$S$5:$T$79,2))))))))))))</f>
        <v>0</v>
      </c>
      <c r="J1825" s="27"/>
      <c r="K1825" s="16">
        <f>IF((C1825&lt;=7),VLOOKUP(J1825,'7 лет'!$S$5:$T$79,2),IF((C1825=8),VLOOKUP(J1825,'8 лет'!$S$5:$T$79,2),IF((C1825=9),VLOOKUP(J1825,'9 лет'!$S$5:$T$79,2),IF((C1825=10),VLOOKUP(J1825,'10 лет'!$S$5:$T$79,2),IF((C1825=11),VLOOKUP(J1825,'11 лет'!$S$5:$T$79,2),IF((C1825=12),VLOOKUP(J1825,'12 лет'!$U$5:$V$79,2),IF((C1825=13),VLOOKUP(J1825,'13 лет'!$U$5:$V$79,2),IF((C1825=14),VLOOKUP(J1825,'14 лет'!$U$5:$V$79,2),IF(C1825&gt;=15,"0")))))))))</f>
        <v>0</v>
      </c>
      <c r="L1825" s="27"/>
      <c r="M1825" s="16" t="str">
        <f>IF((C1825=12),VLOOKUP(L1825,'12 лет'!$W$5:$X$85,2),IF((C1825=13),VLOOKUP(L1825,'13 лет'!$W$5:$X$84,2),IF((C1825=14),VLOOKUP(L1825,'14 лет'!$W$5:$X$82,2),IF((C1825=15),VLOOKUP(L1825,'15 лет'!$U$5:$V$82,2),IF((C1825=16),VLOOKUP(L1825,'16 лет'!$U$5:$V$78,2),IF((C1825=17),VLOOKUP(L1825,'17 лет'!$U$5:$V$78,2),IF(C1825&lt;12,"0")))))))</f>
        <v>0</v>
      </c>
      <c r="N1825" s="27"/>
      <c r="O1825" s="16" t="str">
        <f>IF((C1825=15),VLOOKUP(N1825,'15 лет'!$W$5:$X$115,2),IF((C1825=16),VLOOKUP(N1825,'16 лет'!$W$5:$X$113,2),IF((C1825=17),VLOOKUP(N1825,'17 лет'!$W$5:$X$113,2),IF(C1825&lt;15,"0"))))</f>
        <v>0</v>
      </c>
      <c r="P1825" s="11"/>
      <c r="Q1825" s="16">
        <f>IF((C1825&lt;=7),VLOOKUP(P1825,'7 лет'!$U$5:$V$79,2),IF((C1825=8),VLOOKUP(P1825,'8 лет'!$U$5:$V$79,2),IF((C1825=9),VLOOKUP(P1825,'9 лет'!$U$5:$V$79,2),IF((C1825=10),VLOOKUP(P1825,'10 лет'!$U$5:$V$79,2),IF((C1825=11),VLOOKUP(P1825,'11 лет'!$U$5:$V$79,2),IF((C1825=12),VLOOKUP(P1825,'12 лет'!$Y$5:$Z$79,2),IF((C1825=13),VLOOKUP(P1825,'13 лет'!$Y$5:$Z$79,2),IF((C1825=14),VLOOKUP(P1825,'14 лет'!$Y$5:$Z$79,2),IF((C1825=15),VLOOKUP(P1825,'15 лет'!$Y$5:$Z$79,2),IF((C1825=16),VLOOKUP(P1825,'16 лет'!$Y$5:$Z$79,2),IF((C1825=17),VLOOKUP(P1825,'17 лет'!$Y$5:$Z$79,2))))))))))))</f>
        <v>35</v>
      </c>
      <c r="R1825" s="27"/>
      <c r="S1825" s="16">
        <f>IF((C1825&lt;=7),VLOOKUP(R1825,'7 лет'!$W$5:$X$79,2),IF((C1825=8),VLOOKUP(R1825,'8 лет'!$W$5:$X$79,2),IF((C1825=9),VLOOKUP(R1825,'9 лет'!$W$5:$X$79,2),IF((C1825=10),VLOOKUP(R1825,'10 лет'!$W$5:$X$79,2),IF((C1825=11),VLOOKUP(R1825,'11 лет'!$W$5:$X$79,2),IF((C1825=12),VLOOKUP(R1825,'12 лет'!$AA$5:$AB$79,2),IF((C1825=13),VLOOKUP(R1825,'13 лет'!$AA$5:$AB$79,2),IF((C1825=14),VLOOKUP(R1825,'14 лет'!$AA$5:$AB$79,2),IF((C1825=15),VLOOKUP(R1825,'15 лет'!$AA$5:$AB$79,2),IF((C1825=16),VLOOKUP(R1825,'16 лет'!$AA$5:$AB$79,2),IF((C1825=17),VLOOKUP(R1825,'17 лет'!$AA$5:$AB$79,2))))))))))))</f>
        <v>0</v>
      </c>
      <c r="T1825" s="33">
        <f>SUM(E1825+G1825+I1825+K1825+M1825+O1825+Q1825+S1825)</f>
        <v>35</v>
      </c>
      <c r="U1825" s="4">
        <f>'Личное первенство девушки'!U164</f>
        <v>28</v>
      </c>
      <c r="V1825" s="109"/>
      <c r="W1825" s="99"/>
      <c r="X1825" t="str">
        <f>P1814</f>
        <v>Субъект РФ 51</v>
      </c>
    </row>
    <row r="1826" spans="1:24" ht="18.75">
      <c r="A1826" s="27">
        <v>3</v>
      </c>
      <c r="B1826" s="78"/>
      <c r="C1826" s="27"/>
      <c r="D1826" s="27"/>
      <c r="E1826" s="16">
        <f>IF((C1826&lt;=7),VLOOKUP(D1826,'7 лет'!$M$5:$N$78,2),IF((C1826=8),VLOOKUP(D1826,'8 лет'!$M$5:$N$78,2),IF((C1826=9),VLOOKUP(D1826,'9 лет'!$M$5:$N$78,2),IF((C1826=10),VLOOKUP(D1826,'10 лет'!$M$5:$N$78,2),IF((C1826=11),VLOOKUP(D1826,'11 лет'!$M$5:$N$78,2),IF((C1826=12),VLOOKUP(D1826,'12 лет'!$O$5:$P$78,2),IF((C1826=13),VLOOKUP(D1826,'13 лет'!$O$5:$P$78,2),IF((C1826=14),VLOOKUP(D1826,'14 лет'!$O$5:$P$78,2),IF((C1826=15),VLOOKUP(D1826,'15 лет'!$O$5:$P$78,2),IF((C1826=16),VLOOKUP(D1826,'16 лет'!$O$5:$P$78,2),IF((C1826=17),VLOOKUP(D1826,'17 лет'!$O$5:$P$78,2))))))))))))</f>
        <v>0</v>
      </c>
      <c r="F1826" s="27"/>
      <c r="G1826" s="16">
        <f>IF((C1826&lt;=7),VLOOKUP(F1826,'7 лет'!$O$5:$P$79,2),IF((C1826=8),VLOOKUP(F1826,'8 лет'!$O$5:$P$79,2),IF((C1826=9),VLOOKUP(F1826,'9 лет'!$O$5:$P$79,2),IF((C1826=10),VLOOKUP(F1826,'10 лет'!$O$5:$P$79,2),IF((C1826=11),VLOOKUP(F1826,'11 лет'!$O$5:$P$79,2),IF((C1826=12),VLOOKUP(F1826,'12 лет'!$Q$5:$R$79,2),IF((C1826=13),VLOOKUP(F1826,'13 лет'!$Q$5:$R$79,2),IF((C1826=14),VLOOKUP(F1826,'14 лет'!$Q$5:$R$79,2),IF((C1826=15),VLOOKUP(F1826,'15 лет'!$Q$5:$R$79,2),IF((C1826=16),VLOOKUP(F1826,'16 лет'!$Q$5:$R$79,2),IF((C1826=17),VLOOKUP(F1826,'17 лет'!$Q$5:$R$79,2))))))))))))</f>
        <v>0</v>
      </c>
      <c r="H1826" s="27"/>
      <c r="I1826" s="16">
        <f>IF((C1826&lt;=7),VLOOKUP(H1826,'7 лет'!$Q$5:$R$79,2),IF((C1826=8),VLOOKUP(H1826,'8 лет'!$Q$5:$R$79,2),IF((C1826=9),VLOOKUP(H1826,'9 лет'!$Q$5:$R$79,2),IF((C1826=10),VLOOKUP(H1826,'10 лет'!$Q$5:$R$79,2),IF((C1826=11),VLOOKUP(H1826,'11 лет'!$Q$5:$R$79,2),IF((C1826=12),VLOOKUP(H1826,'12 лет'!$S$5:$T$79,2),IF((C1826=13),VLOOKUP(H1826,'13 лет'!$S$5:$T$79,2),IF((C1826=14),VLOOKUP(H1826,'14 лет'!$S$5:$T$79,2),IF((C1826=15),VLOOKUP(H1826,'15 лет'!$S$5:$T$79,2),IF((C1826=16),VLOOKUP(H1826,'16 лет'!$S$5:$T$79,2),IF((C1826=17),VLOOKUP(H1826,'17 лет'!$S$5:$T$79,2))))))))))))</f>
        <v>0</v>
      </c>
      <c r="J1826" s="27"/>
      <c r="K1826" s="16">
        <f>IF((C1826&lt;=7),VLOOKUP(J1826,'7 лет'!$S$5:$T$79,2),IF((C1826=8),VLOOKUP(J1826,'8 лет'!$S$5:$T$79,2),IF((C1826=9),VLOOKUP(J1826,'9 лет'!$S$5:$T$79,2),IF((C1826=10),VLOOKUP(J1826,'10 лет'!$S$5:$T$79,2),IF((C1826=11),VLOOKUP(J1826,'11 лет'!$S$5:$T$79,2),IF((C1826=12),VLOOKUP(J1826,'12 лет'!$U$5:$V$79,2),IF((C1826=13),VLOOKUP(J1826,'13 лет'!$U$5:$V$79,2),IF((C1826=14),VLOOKUP(J1826,'14 лет'!$U$5:$V$79,2),IF(C1826&gt;=15,"0")))))))))</f>
        <v>0</v>
      </c>
      <c r="L1826" s="27"/>
      <c r="M1826" s="16" t="str">
        <f>IF((C1826=12),VLOOKUP(L1826,'12 лет'!$W$5:$X$85,2),IF((C1826=13),VLOOKUP(L1826,'13 лет'!$W$5:$X$84,2),IF((C1826=14),VLOOKUP(L1826,'14 лет'!$W$5:$X$82,2),IF((C1826=15),VLOOKUP(L1826,'15 лет'!$U$5:$V$82,2),IF((C1826=16),VLOOKUP(L1826,'16 лет'!$U$5:$V$78,2),IF((C1826=17),VLOOKUP(L1826,'17 лет'!$U$5:$V$78,2),IF(C1826&lt;12,"0")))))))</f>
        <v>0</v>
      </c>
      <c r="N1826" s="27"/>
      <c r="O1826" s="16" t="str">
        <f>IF((C1826=15),VLOOKUP(N1826,'15 лет'!$W$5:$X$115,2),IF((C1826=16),VLOOKUP(N1826,'16 лет'!$W$5:$X$113,2),IF((C1826=17),VLOOKUP(N1826,'17 лет'!$W$5:$X$113,2),IF(C1826&lt;15,"0"))))</f>
        <v>0</v>
      </c>
      <c r="P1826" s="11"/>
      <c r="Q1826" s="16">
        <f>IF((C1826&lt;=7),VLOOKUP(P1826,'7 лет'!$U$5:$V$79,2),IF((C1826=8),VLOOKUP(P1826,'8 лет'!$U$5:$V$79,2),IF((C1826=9),VLOOKUP(P1826,'9 лет'!$U$5:$V$79,2),IF((C1826=10),VLOOKUP(P1826,'10 лет'!$U$5:$V$79,2),IF((C1826=11),VLOOKUP(P1826,'11 лет'!$U$5:$V$79,2),IF((C1826=12),VLOOKUP(P1826,'12 лет'!$Y$5:$Z$79,2),IF((C1826=13),VLOOKUP(P1826,'13 лет'!$Y$5:$Z$79,2),IF((C1826=14),VLOOKUP(P1826,'14 лет'!$Y$5:$Z$79,2),IF((C1826=15),VLOOKUP(P1826,'15 лет'!$Y$5:$Z$79,2),IF((C1826=16),VLOOKUP(P1826,'16 лет'!$Y$5:$Z$79,2),IF((C1826=17),VLOOKUP(P1826,'17 лет'!$Y$5:$Z$79,2))))))))))))</f>
        <v>35</v>
      </c>
      <c r="R1826" s="27"/>
      <c r="S1826" s="16">
        <f>IF((C1826&lt;=7),VLOOKUP(R1826,'7 лет'!$W$5:$X$79,2),IF((C1826=8),VLOOKUP(R1826,'8 лет'!$W$5:$X$79,2),IF((C1826=9),VLOOKUP(R1826,'9 лет'!$W$5:$X$79,2),IF((C1826=10),VLOOKUP(R1826,'10 лет'!$W$5:$X$79,2),IF((C1826=11),VLOOKUP(R1826,'11 лет'!$W$5:$X$79,2),IF((C1826=12),VLOOKUP(R1826,'12 лет'!$AA$5:$AB$79,2),IF((C1826=13),VLOOKUP(R1826,'13 лет'!$AA$5:$AB$79,2),IF((C1826=14),VLOOKUP(R1826,'14 лет'!$AA$5:$AB$79,2),IF((C1826=15),VLOOKUP(R1826,'15 лет'!$AA$5:$AB$79,2),IF((C1826=16),VLOOKUP(R1826,'16 лет'!$AA$5:$AB$79,2),IF((C1826=17),VLOOKUP(R1826,'17 лет'!$AA$5:$AB$79,2))))))))))))</f>
        <v>0</v>
      </c>
      <c r="T1826" s="33">
        <f>SUM(E1826+G1826+I1826+K1826+M1826+O1826+Q1826+S1826)</f>
        <v>35</v>
      </c>
      <c r="U1826" s="4">
        <f>'Личное первенство девушки'!U165</f>
        <v>28</v>
      </c>
      <c r="V1826" s="109"/>
      <c r="W1826" s="99"/>
      <c r="X1826" t="str">
        <f>P1814</f>
        <v>Субъект РФ 51</v>
      </c>
    </row>
    <row r="1827" spans="1:24" ht="18.75">
      <c r="A1827" s="111"/>
      <c r="B1827" s="112"/>
      <c r="C1827" s="112"/>
      <c r="D1827" s="112"/>
      <c r="E1827" s="112"/>
      <c r="F1827" s="112"/>
      <c r="G1827" s="112"/>
      <c r="H1827" s="112"/>
      <c r="I1827" s="112"/>
      <c r="J1827" s="112"/>
      <c r="K1827" s="112"/>
      <c r="L1827" s="112"/>
      <c r="M1827" s="112"/>
      <c r="N1827" s="112"/>
      <c r="O1827" s="112"/>
      <c r="P1827" s="115" t="s">
        <v>286</v>
      </c>
      <c r="Q1827" s="115"/>
      <c r="R1827" s="115"/>
      <c r="S1827" s="116"/>
      <c r="T1827" s="113">
        <f ca="1">SUMPRODUCT(LARGE($T$1824:$T$1826,ROW(INDIRECT("T1:T"&amp;Z17))))</f>
        <v>70</v>
      </c>
      <c r="U1827" s="114"/>
      <c r="V1827" s="109"/>
      <c r="W1827" s="99"/>
    </row>
    <row r="1828" spans="1:24" ht="30" customHeight="1">
      <c r="A1828" s="119"/>
      <c r="B1828" s="120"/>
      <c r="C1828" s="120"/>
      <c r="D1828" s="120"/>
      <c r="E1828" s="120"/>
      <c r="F1828" s="120"/>
      <c r="G1828" s="120"/>
      <c r="H1828" s="120"/>
      <c r="I1828" s="120"/>
      <c r="J1828" s="120"/>
      <c r="K1828" s="120"/>
      <c r="L1828" s="120"/>
      <c r="M1828" s="120"/>
      <c r="N1828" s="120"/>
      <c r="O1828" s="120"/>
      <c r="P1828" s="118" t="s">
        <v>287</v>
      </c>
      <c r="Q1828" s="118"/>
      <c r="R1828" s="118"/>
      <c r="S1828" s="118"/>
      <c r="T1828" s="121">
        <f ca="1">SUM(T1822+T1827)</f>
        <v>170</v>
      </c>
      <c r="U1828" s="122"/>
      <c r="V1828" s="110"/>
      <c r="W1828" s="100"/>
    </row>
    <row r="1829" spans="1:24">
      <c r="A1829" s="14"/>
      <c r="B1829" s="14"/>
      <c r="C1829" s="14"/>
      <c r="D1829" s="14"/>
      <c r="E1829" s="14"/>
      <c r="F1829" s="14"/>
      <c r="G1829" s="14"/>
      <c r="H1829" s="14"/>
      <c r="I1829" s="14"/>
      <c r="J1829" s="14"/>
      <c r="K1829" s="14"/>
      <c r="L1829" s="14"/>
      <c r="M1829" s="14"/>
      <c r="N1829" s="14"/>
      <c r="O1829" s="14"/>
      <c r="P1829" s="14"/>
      <c r="Q1829" s="14"/>
      <c r="R1829" s="14"/>
      <c r="S1829" s="14"/>
      <c r="T1829" s="14"/>
    </row>
    <row r="1830" spans="1:24">
      <c r="A1830" s="15"/>
      <c r="C1830" s="15"/>
      <c r="D1830" s="15"/>
      <c r="E1830" s="15"/>
      <c r="F1830" s="15"/>
      <c r="G1830" s="15"/>
      <c r="H1830" s="15"/>
      <c r="I1830" s="15"/>
      <c r="J1830" s="15"/>
      <c r="K1830" s="14"/>
      <c r="L1830" s="14"/>
      <c r="M1830" s="15"/>
      <c r="N1830" s="15"/>
      <c r="O1830" s="15"/>
      <c r="P1830" s="15"/>
      <c r="Q1830" s="15"/>
      <c r="R1830" s="15"/>
      <c r="S1830" s="15"/>
      <c r="T1830" s="15"/>
    </row>
    <row r="1831" spans="1:24">
      <c r="A1831" s="15"/>
      <c r="C1831" s="15"/>
      <c r="D1831" s="15"/>
      <c r="E1831" s="15"/>
      <c r="F1831" s="15"/>
      <c r="G1831" s="15"/>
      <c r="H1831" s="15"/>
      <c r="I1831" s="15"/>
      <c r="J1831" s="15"/>
      <c r="K1831" s="14"/>
      <c r="L1831" s="14"/>
      <c r="M1831" s="15"/>
      <c r="N1831" s="15"/>
      <c r="O1831" s="15"/>
      <c r="P1831" s="15"/>
      <c r="Q1831" s="15"/>
      <c r="R1831" s="15"/>
      <c r="S1831" s="15"/>
      <c r="T1831" s="15"/>
    </row>
    <row r="1832" spans="1:24" ht="16.5">
      <c r="A1832" s="14"/>
      <c r="B1832" s="79" t="s">
        <v>181</v>
      </c>
      <c r="C1832" s="14"/>
      <c r="D1832" s="14"/>
      <c r="E1832" s="14"/>
      <c r="F1832" s="14"/>
      <c r="G1832" s="14"/>
      <c r="H1832" s="14"/>
      <c r="I1832" s="14"/>
      <c r="J1832" s="14"/>
      <c r="K1832" s="14"/>
      <c r="L1832" s="14"/>
      <c r="M1832" s="14"/>
      <c r="N1832" s="14"/>
      <c r="O1832" s="14"/>
      <c r="P1832" s="14"/>
      <c r="Q1832" s="14"/>
      <c r="R1832" s="14"/>
      <c r="S1832" s="14"/>
      <c r="T1832" s="14"/>
    </row>
    <row r="1833" spans="1:24">
      <c r="A1833" s="14"/>
      <c r="B1833" s="15"/>
      <c r="C1833" s="15"/>
      <c r="D1833" s="14"/>
      <c r="E1833" s="14"/>
      <c r="F1833" s="14"/>
      <c r="G1833" s="14"/>
      <c r="H1833" s="14"/>
      <c r="I1833" s="14"/>
      <c r="J1833" s="14"/>
      <c r="K1833" s="14"/>
      <c r="L1833" s="14"/>
      <c r="M1833" s="14"/>
      <c r="N1833" s="14"/>
      <c r="O1833" s="14"/>
      <c r="P1833" s="14"/>
      <c r="Q1833" s="14"/>
      <c r="R1833" s="14"/>
      <c r="S1833" s="14"/>
      <c r="T1833" s="14"/>
    </row>
    <row r="1834" spans="1:24">
      <c r="A1834" s="14"/>
      <c r="B1834" s="14"/>
      <c r="C1834" s="15"/>
      <c r="D1834" s="14"/>
      <c r="E1834" s="14"/>
      <c r="F1834" s="14"/>
      <c r="G1834" s="14"/>
      <c r="H1834" s="14"/>
      <c r="I1834" s="14"/>
      <c r="J1834" s="14"/>
      <c r="K1834" s="14"/>
      <c r="L1834" s="14"/>
      <c r="M1834" s="14"/>
      <c r="N1834" s="14"/>
      <c r="O1834" s="14"/>
      <c r="P1834" s="14"/>
      <c r="Q1834" s="14"/>
      <c r="R1834" s="14"/>
      <c r="S1834" s="14"/>
      <c r="T1834" s="14"/>
    </row>
    <row r="1835" spans="1:24" ht="16.5">
      <c r="A1835" s="14"/>
      <c r="B1835" s="79" t="s">
        <v>182</v>
      </c>
      <c r="C1835" s="15"/>
      <c r="D1835" s="14"/>
      <c r="E1835" s="14"/>
      <c r="F1835" s="14"/>
      <c r="G1835" s="14"/>
      <c r="H1835" s="14"/>
      <c r="I1835" s="14"/>
      <c r="J1835" s="14"/>
      <c r="K1835" s="14"/>
      <c r="L1835" s="14"/>
      <c r="M1835" s="14"/>
      <c r="N1835" s="14"/>
      <c r="O1835" s="14"/>
      <c r="P1835" s="14"/>
      <c r="Q1835" s="14"/>
      <c r="R1835" s="14"/>
      <c r="S1835" s="14"/>
      <c r="T1835" s="14"/>
    </row>
    <row r="1837" spans="1:24" ht="18.75">
      <c r="A1837" s="102" t="s">
        <v>991</v>
      </c>
      <c r="B1837" s="102"/>
      <c r="C1837" s="102"/>
      <c r="D1837" s="102"/>
      <c r="E1837" s="102"/>
      <c r="F1837" s="102"/>
      <c r="G1837" s="102"/>
      <c r="H1837" s="102"/>
      <c r="I1837" s="102"/>
      <c r="J1837" s="102"/>
      <c r="K1837" s="102"/>
      <c r="L1837" s="102"/>
      <c r="M1837" s="102"/>
      <c r="N1837" s="102"/>
      <c r="O1837" s="102"/>
      <c r="P1837" s="102"/>
      <c r="Q1837" s="102"/>
      <c r="R1837" s="102"/>
      <c r="S1837" s="102"/>
      <c r="T1837" s="102"/>
      <c r="U1837" s="102"/>
      <c r="V1837" s="102"/>
      <c r="W1837" s="102"/>
    </row>
    <row r="1838" spans="1:24" ht="18.75">
      <c r="A1838" s="102" t="s">
        <v>990</v>
      </c>
      <c r="B1838" s="102"/>
      <c r="C1838" s="102"/>
      <c r="D1838" s="102"/>
      <c r="E1838" s="102"/>
      <c r="F1838" s="102"/>
      <c r="G1838" s="102"/>
      <c r="H1838" s="102"/>
      <c r="I1838" s="102"/>
      <c r="J1838" s="102"/>
      <c r="K1838" s="102"/>
      <c r="L1838" s="102"/>
      <c r="M1838" s="102"/>
      <c r="N1838" s="102"/>
      <c r="O1838" s="102"/>
      <c r="P1838" s="102"/>
      <c r="Q1838" s="102"/>
      <c r="R1838" s="102"/>
      <c r="S1838" s="102"/>
      <c r="T1838" s="102"/>
      <c r="U1838" s="102"/>
      <c r="V1838" s="102"/>
      <c r="W1838" s="102"/>
    </row>
    <row r="1840" spans="1:24">
      <c r="A1840" s="103" t="s">
        <v>169</v>
      </c>
      <c r="B1840" s="103"/>
      <c r="C1840" s="103"/>
      <c r="D1840" s="103"/>
      <c r="E1840" s="103"/>
      <c r="F1840" s="103"/>
      <c r="G1840" s="103"/>
      <c r="H1840" s="103"/>
      <c r="I1840" s="103"/>
      <c r="J1840" s="103"/>
      <c r="K1840" s="103"/>
      <c r="L1840" s="103"/>
      <c r="M1840" s="103"/>
      <c r="N1840" s="103"/>
      <c r="O1840" s="103"/>
      <c r="P1840" s="103"/>
      <c r="Q1840" s="103"/>
      <c r="R1840" s="103"/>
      <c r="S1840" s="103"/>
      <c r="T1840" s="103"/>
      <c r="U1840" s="103"/>
      <c r="V1840" s="103"/>
      <c r="W1840" s="103"/>
    </row>
    <row r="1841" spans="1:24">
      <c r="A1841" s="43"/>
      <c r="B1841" s="43"/>
      <c r="C1841" s="43"/>
      <c r="D1841" s="43"/>
      <c r="E1841" s="43"/>
      <c r="F1841" s="43"/>
      <c r="G1841" s="43"/>
      <c r="H1841" s="43"/>
      <c r="I1841" s="43"/>
      <c r="J1841" s="43"/>
      <c r="K1841" s="43"/>
      <c r="L1841" s="43"/>
      <c r="M1841" s="43"/>
      <c r="N1841" s="43"/>
      <c r="O1841" s="43"/>
      <c r="P1841" s="43"/>
      <c r="Q1841" s="43"/>
      <c r="R1841" s="43"/>
      <c r="S1841" s="43"/>
      <c r="T1841" s="43"/>
      <c r="U1841" s="43"/>
      <c r="V1841" s="43"/>
      <c r="W1841" s="43"/>
    </row>
    <row r="1842" spans="1:24" ht="18.75">
      <c r="A1842" s="104" t="s">
        <v>1005</v>
      </c>
      <c r="B1842" s="104"/>
      <c r="C1842" s="104"/>
      <c r="D1842" s="104"/>
      <c r="E1842" s="104"/>
      <c r="F1842" s="104"/>
      <c r="G1842" s="104"/>
      <c r="H1842" s="104"/>
      <c r="I1842" s="104"/>
      <c r="J1842" s="104"/>
      <c r="K1842" s="104"/>
      <c r="L1842" s="104"/>
      <c r="M1842" s="104"/>
      <c r="N1842" s="104"/>
      <c r="O1842" s="104"/>
      <c r="P1842" s="104"/>
      <c r="Q1842" s="104"/>
      <c r="R1842" s="104"/>
      <c r="S1842" s="104"/>
      <c r="T1842" s="104"/>
      <c r="U1842" s="104"/>
      <c r="V1842" s="104"/>
      <c r="W1842" s="104"/>
    </row>
    <row r="1843" spans="1:24" ht="18.75">
      <c r="A1843" s="104" t="s">
        <v>989</v>
      </c>
      <c r="B1843" s="104"/>
      <c r="C1843" s="104"/>
      <c r="D1843" s="104"/>
      <c r="E1843" s="104"/>
      <c r="F1843" s="104"/>
      <c r="G1843" s="104"/>
      <c r="H1843" s="104"/>
      <c r="I1843" s="104"/>
      <c r="J1843" s="104"/>
      <c r="K1843" s="104"/>
      <c r="L1843" s="104"/>
      <c r="M1843" s="104"/>
      <c r="N1843" s="104"/>
      <c r="O1843" s="104"/>
      <c r="P1843" s="104"/>
      <c r="Q1843" s="104"/>
      <c r="R1843" s="104"/>
      <c r="S1843" s="104"/>
      <c r="T1843" s="104"/>
      <c r="U1843" s="104"/>
      <c r="V1843" s="104"/>
      <c r="W1843" s="104"/>
    </row>
    <row r="1844" spans="1:24" ht="18.75">
      <c r="A1844" s="105" t="s">
        <v>1058</v>
      </c>
      <c r="B1844" s="105"/>
      <c r="C1844" s="105"/>
      <c r="D1844" s="105"/>
      <c r="E1844" s="105"/>
      <c r="F1844" s="105"/>
      <c r="G1844" s="105"/>
      <c r="H1844" s="105"/>
      <c r="I1844" s="105"/>
      <c r="J1844" s="105"/>
      <c r="K1844" s="105"/>
      <c r="L1844" s="105"/>
      <c r="M1844" s="105"/>
      <c r="N1844" s="105"/>
      <c r="O1844" s="105"/>
      <c r="P1844" s="105"/>
      <c r="Q1844" s="105"/>
      <c r="R1844" s="105"/>
      <c r="S1844" s="105"/>
      <c r="T1844" s="105"/>
      <c r="U1844" s="105"/>
      <c r="V1844" s="105"/>
      <c r="W1844" s="105"/>
    </row>
    <row r="1845" spans="1:24" ht="18.75">
      <c r="A1845" s="50"/>
      <c r="B1845" s="50"/>
      <c r="C1845" s="50"/>
      <c r="D1845" s="50"/>
      <c r="E1845" s="50"/>
      <c r="F1845" s="50"/>
      <c r="G1845" s="50"/>
      <c r="H1845" s="50"/>
      <c r="I1845" s="50"/>
      <c r="J1845" s="50"/>
      <c r="K1845" s="50"/>
      <c r="L1845" s="50"/>
      <c r="M1845" s="50"/>
      <c r="N1845" s="50"/>
      <c r="O1845" s="50"/>
      <c r="P1845" s="50"/>
      <c r="Q1845" s="50"/>
      <c r="R1845" s="50"/>
      <c r="S1845" s="50"/>
      <c r="T1845" s="50"/>
      <c r="U1845" s="50"/>
      <c r="V1845" s="50"/>
    </row>
    <row r="1846" spans="1:24">
      <c r="A1846" s="10"/>
      <c r="B1846" s="10"/>
      <c r="C1846" s="10"/>
      <c r="D1846" s="10"/>
      <c r="E1846" s="10"/>
      <c r="F1846" s="10"/>
      <c r="G1846" s="10"/>
      <c r="H1846" s="10"/>
      <c r="I1846" s="10"/>
      <c r="J1846" s="10"/>
      <c r="K1846" s="10"/>
      <c r="L1846" s="10"/>
      <c r="M1846" s="10"/>
      <c r="N1846" s="10"/>
      <c r="O1846" s="10"/>
      <c r="P1846" s="10"/>
      <c r="Q1846" s="10"/>
      <c r="R1846" s="10"/>
      <c r="S1846" s="10"/>
      <c r="T1846" s="10"/>
    </row>
    <row r="1847" spans="1:24" ht="18.75">
      <c r="A1847" s="106" t="s">
        <v>992</v>
      </c>
      <c r="B1847" s="106"/>
      <c r="C1847" s="47"/>
      <c r="D1847" s="47"/>
      <c r="E1847" s="47"/>
      <c r="F1847" s="47"/>
      <c r="G1847" s="47"/>
      <c r="H1847" s="47"/>
      <c r="I1847" s="47"/>
      <c r="J1847" s="47"/>
      <c r="K1847" s="47"/>
      <c r="L1847" s="47"/>
      <c r="M1847" s="47"/>
      <c r="N1847" s="47"/>
      <c r="O1847" s="47"/>
      <c r="P1847" s="47"/>
      <c r="Q1847" s="47"/>
      <c r="R1847" s="47"/>
      <c r="S1847" s="47"/>
      <c r="T1847" s="47"/>
    </row>
    <row r="1848" spans="1:24" ht="18.75">
      <c r="A1848" s="106" t="s">
        <v>993</v>
      </c>
      <c r="B1848" s="106"/>
      <c r="C1848" s="42"/>
      <c r="D1848" s="42"/>
      <c r="E1848" s="42"/>
      <c r="F1848" s="42"/>
      <c r="G1848" s="42"/>
      <c r="H1848" s="42"/>
      <c r="I1848" s="42"/>
      <c r="J1848" s="42"/>
      <c r="K1848" s="42"/>
      <c r="L1848" s="42"/>
      <c r="M1848" s="42"/>
      <c r="N1848" s="42"/>
      <c r="O1848" s="42"/>
      <c r="P1848" s="42"/>
      <c r="Q1848" s="42"/>
      <c r="R1848" s="42"/>
      <c r="S1848" s="42"/>
      <c r="T1848" s="42"/>
    </row>
    <row r="1849" spans="1:24" ht="18.75">
      <c r="A1849" s="106"/>
      <c r="B1849" s="106"/>
      <c r="D1849" s="47"/>
      <c r="E1849" s="47"/>
      <c r="F1849" s="47"/>
      <c r="G1849" s="47"/>
      <c r="H1849" s="47"/>
      <c r="I1849" s="47"/>
      <c r="J1849" s="47"/>
      <c r="K1849" s="47"/>
      <c r="L1849" s="47"/>
      <c r="M1849" s="47"/>
      <c r="N1849" s="47"/>
      <c r="O1849" s="47"/>
      <c r="P1849" s="47"/>
      <c r="Q1849" s="47"/>
      <c r="R1849" s="47"/>
      <c r="S1849" s="47"/>
      <c r="T1849" s="47"/>
    </row>
    <row r="1850" spans="1:24" ht="18.75">
      <c r="A1850" s="107" t="s">
        <v>232</v>
      </c>
      <c r="B1850" s="107"/>
      <c r="C1850" s="107"/>
      <c r="D1850" s="107"/>
      <c r="E1850" s="107"/>
      <c r="F1850" s="107"/>
      <c r="G1850" s="107"/>
      <c r="H1850" s="107"/>
      <c r="I1850" s="107"/>
      <c r="J1850" s="107"/>
      <c r="K1850" s="107"/>
      <c r="L1850" s="107"/>
      <c r="M1850" s="107"/>
      <c r="N1850" s="107"/>
      <c r="O1850" s="107"/>
      <c r="P1850" s="129" t="s">
        <v>336</v>
      </c>
      <c r="Q1850" s="129"/>
      <c r="R1850" s="129"/>
      <c r="S1850" s="129"/>
      <c r="T1850" s="129"/>
      <c r="U1850" s="129"/>
      <c r="V1850" s="129"/>
    </row>
    <row r="1851" spans="1:24">
      <c r="A1851" s="28"/>
      <c r="B1851" s="28"/>
      <c r="C1851" s="28"/>
      <c r="D1851" s="28"/>
      <c r="E1851" s="28"/>
      <c r="F1851" s="28"/>
      <c r="G1851" s="28"/>
      <c r="H1851" s="28"/>
      <c r="I1851" s="28"/>
      <c r="J1851" s="28"/>
      <c r="K1851" s="28"/>
      <c r="L1851" s="28"/>
      <c r="M1851" s="28"/>
      <c r="N1851" s="28"/>
      <c r="O1851" s="28"/>
      <c r="P1851" s="28"/>
      <c r="Q1851" s="28"/>
      <c r="R1851" s="28"/>
      <c r="S1851" s="28"/>
      <c r="T1851" s="28"/>
    </row>
    <row r="1852" spans="1:24" ht="24.75" customHeight="1">
      <c r="A1852" s="117" t="s">
        <v>170</v>
      </c>
      <c r="B1852" s="117"/>
      <c r="C1852" s="117"/>
      <c r="D1852" s="117"/>
      <c r="E1852" s="117"/>
      <c r="F1852" s="117"/>
      <c r="G1852" s="117"/>
      <c r="H1852" s="117"/>
      <c r="I1852" s="117"/>
      <c r="J1852" s="117"/>
      <c r="K1852" s="117"/>
      <c r="L1852" s="117"/>
      <c r="M1852" s="117"/>
      <c r="N1852" s="117"/>
      <c r="O1852" s="117"/>
      <c r="P1852" s="117"/>
      <c r="Q1852" s="117"/>
      <c r="R1852" s="117"/>
      <c r="S1852" s="117"/>
      <c r="T1852" s="126" t="s">
        <v>178</v>
      </c>
      <c r="U1852" s="101" t="s">
        <v>284</v>
      </c>
      <c r="V1852" s="101" t="s">
        <v>288</v>
      </c>
      <c r="W1852" s="101" t="s">
        <v>1006</v>
      </c>
    </row>
    <row r="1853" spans="1:24" ht="66.75" customHeight="1">
      <c r="A1853" s="101" t="s">
        <v>171</v>
      </c>
      <c r="B1853" s="117" t="s">
        <v>172</v>
      </c>
      <c r="C1853" s="101" t="s">
        <v>173</v>
      </c>
      <c r="D1853" s="101" t="s">
        <v>174</v>
      </c>
      <c r="E1853" s="101"/>
      <c r="F1853" s="101" t="s">
        <v>175</v>
      </c>
      <c r="G1853" s="101"/>
      <c r="H1853" s="101" t="s">
        <v>176</v>
      </c>
      <c r="I1853" s="101"/>
      <c r="J1853" s="101" t="s">
        <v>994</v>
      </c>
      <c r="K1853" s="101"/>
      <c r="L1853" s="175" t="s">
        <v>995</v>
      </c>
      <c r="M1853" s="176"/>
      <c r="N1853" s="175" t="s">
        <v>996</v>
      </c>
      <c r="O1853" s="176"/>
      <c r="P1853" s="101" t="s">
        <v>7</v>
      </c>
      <c r="Q1853" s="101"/>
      <c r="R1853" s="101" t="s">
        <v>177</v>
      </c>
      <c r="S1853" s="101"/>
      <c r="T1853" s="127"/>
      <c r="U1853" s="101"/>
      <c r="V1853" s="101"/>
      <c r="W1853" s="101"/>
    </row>
    <row r="1854" spans="1:24" ht="16.5">
      <c r="A1854" s="101"/>
      <c r="B1854" s="117"/>
      <c r="C1854" s="101"/>
      <c r="D1854" s="49" t="s">
        <v>179</v>
      </c>
      <c r="E1854" s="51" t="s">
        <v>3</v>
      </c>
      <c r="F1854" s="49" t="s">
        <v>179</v>
      </c>
      <c r="G1854" s="51" t="s">
        <v>3</v>
      </c>
      <c r="H1854" s="49" t="s">
        <v>179</v>
      </c>
      <c r="I1854" s="51" t="s">
        <v>3</v>
      </c>
      <c r="J1854" s="49" t="s">
        <v>179</v>
      </c>
      <c r="K1854" s="51" t="s">
        <v>3</v>
      </c>
      <c r="L1854" s="49" t="s">
        <v>179</v>
      </c>
      <c r="M1854" s="51" t="s">
        <v>3</v>
      </c>
      <c r="N1854" s="49" t="s">
        <v>179</v>
      </c>
      <c r="O1854" s="51" t="s">
        <v>3</v>
      </c>
      <c r="P1854" s="49" t="s">
        <v>179</v>
      </c>
      <c r="Q1854" s="51" t="s">
        <v>3</v>
      </c>
      <c r="R1854" s="49" t="s">
        <v>179</v>
      </c>
      <c r="S1854" s="51" t="s">
        <v>3</v>
      </c>
      <c r="T1854" s="128"/>
      <c r="U1854" s="101"/>
      <c r="V1854" s="101"/>
      <c r="W1854" s="101"/>
    </row>
    <row r="1855" spans="1:24" ht="18.75">
      <c r="A1855" s="27">
        <v>1</v>
      </c>
      <c r="B1855" s="77"/>
      <c r="C1855" s="27"/>
      <c r="D1855" s="27"/>
      <c r="E1855" s="16">
        <f>IF((C1855&lt;=7),VLOOKUP(D1855,'7 лет'!$A$5:$B$78,2),IF((C1855=8),VLOOKUP(D1855,'8 лет'!$A$5:$B$78,2),IF((C1855=9),VLOOKUP(D1855,'9 лет'!$A$5:$B$78,2),IF((C1855=10),VLOOKUP(D1855,'10 лет'!$A$5:$B$78,2),IF((C1855=11),VLOOKUP(D1855,'11 лет'!$A$5:$B$78,2),IF((C1855=12),VLOOKUP(D1855,'12 лет'!$A$5:$B$78,2),IF((C1855=13),VLOOKUP(D1855,'13 лет'!$A$5:$B$78,2),IF((C1855=14),VLOOKUP(D1855,'14 лет'!$A$5:$B$78,2),IF((C1855=15),VLOOKUP(D1855,'15 лет'!$A$5:$B$78,2),IF((C1855=16),VLOOKUP(D1855,'16 лет'!$A$5:$B$78,2),IF((C1855=17),VLOOKUP(D1855,'17 лет'!$A$5:$B$78,2))))))))))))</f>
        <v>0</v>
      </c>
      <c r="F1855" s="27"/>
      <c r="G1855" s="16">
        <f>IF((C1855&lt;=7),VLOOKUP(F1855,'7 лет'!$C$5:$D$79,2),IF((C1855=8),VLOOKUP(F1855,'8 лет'!$C$5:$D$79,2),IF((C1855=9),VLOOKUP(F1855,'9 лет'!$C$5:$D$79,2),IF((C1855=10),VLOOKUP(F1855,'10 лет'!$C$5:$D$79,2),IF((C1855=11),VLOOKUP(F1855,'11 лет'!$C$5:$D$79,2),IF((C1855=12),VLOOKUP(F1855,'12 лет'!$C$5:$D$79,2),IF((C1855=13),VLOOKUP(F1855,'13 лет'!$C$5:$D$79,2),IF((C1855=14),VLOOKUP(F1855,'14 лет'!$C$5:$D$79,2),IF((C1855=15),VLOOKUP(F1855,'15 лет'!$C$5:$D$79,2),IF((C1855=16),VLOOKUP(F1855,'16 лет'!$C$5:$D$79,2),IF((C1855=17),VLOOKUP(F1855,'17 лет'!$C$5:$D$79,2))))))))))))</f>
        <v>0</v>
      </c>
      <c r="H1855" s="27"/>
      <c r="I1855" s="16">
        <f>IF((C1855&lt;=7),VLOOKUP(H1855,'7 лет'!$E$5:$F$79,2),IF((C1855=8),VLOOKUP(H1855,'8 лет'!$E$5:$F$79,2),IF((C1855=9),VLOOKUP(H1855,'9 лет'!$E$5:$F$79,2),IF((C1855=10),VLOOKUP(H1855,'10 лет'!$E$5:$F$79,2),IF((C1855=11),VLOOKUP(H1855,'11 лет'!$E$5:$F$79,2),IF((C1855=12),VLOOKUP(H1855,'12 лет'!$E$5:$F$79,2),IF((C1855=13),VLOOKUP(H1855,'13 лет'!$E$5:$F$79,2),IF((C1855=14),VLOOKUP(H1855,'14 лет'!$E$5:$F$79,2),IF((C1855=15),VLOOKUP(H1855,'15 лет'!$E$5:$F$79,2),IF((C1855=16),VLOOKUP(H1855,'16 лет'!$E$5:$F$79,2),IF((C1855=17),VLOOKUP(H1855,'17 лет'!$E$5:$F$79,2))))))))))))</f>
        <v>0</v>
      </c>
      <c r="J1855" s="27"/>
      <c r="K1855" s="16">
        <f>IF((C1855&lt;=7),VLOOKUP(J1855,'7 лет'!$G$5:$H$79,2),IF((C1855=8),VLOOKUP(J1855,'8 лет'!$G$5:$H$79,2),IF((C1855=9),VLOOKUP(J1855,'9 лет'!$G$5:$H$79,2),IF((C1855=10),VLOOKUP(J1855,'10 лет'!$G$5:$H$79,2),IF((C1855=11),VLOOKUP(J1855,'11 лет'!$G$5:$H$79,2),IF((C1855=12),VLOOKUP(J1855,'12 лет'!$G$5:$H$79,2),IF((C1855=13),VLOOKUP(J1855,'13 лет'!$G$5:$H$79,2),IF((C1855=14),VLOOKUP(J1855,'14 лет'!$G$5:$H$79,2),IF(C1855&gt;=15,"0")))))))))</f>
        <v>0</v>
      </c>
      <c r="L1855" s="27"/>
      <c r="M1855" s="16" t="str">
        <f>IF((C1855=12),VLOOKUP(L1855,'12 лет'!$I$5:$J$81,2),IF((C1855=13),VLOOKUP(L1855,'13 лет'!$I$5:$J$81,2),IF((C1855=14),VLOOKUP(L1855,'14 лет'!$I$5:$J$80,2),IF((C1855=15),VLOOKUP(L1855,'15 лет'!$G$5:$H$82,2),IF((C1855=16),VLOOKUP(L1855,'16 лет'!$G$5:$H$81,2),IF((C1855=17),VLOOKUP(L1855,'17 лет'!$G$5:$H$81,2),IF(C1855&lt;12,"0")))))))</f>
        <v>0</v>
      </c>
      <c r="N1855" s="27"/>
      <c r="O1855" s="16" t="str">
        <f>IF((C1855=15),VLOOKUP(N1855,'15 лет'!$I$5:$J$100,2),IF((C1855=16),VLOOKUP(N1855,'16 лет'!$I$5:$J$94,2),IF((C1855=17),VLOOKUP(N1855,'17 лет'!$I$5:$J$97,2),IF(C1855&lt;15,"0"))))</f>
        <v>0</v>
      </c>
      <c r="P1855" s="11"/>
      <c r="Q1855" s="16">
        <f>IF((C1855&lt;=7),VLOOKUP(P1855,'7 лет'!$I$5:$J$79,2),IF((C1855=8),VLOOKUP(P1855,'8 лет'!$I$5:$J$79,2),IF((C1855=9),VLOOKUP(P1855,'9 лет'!$I$5:$J$79,2),IF((C1855=10),VLOOKUP(P1855,'10 лет'!$I$5:$J$79,2),IF((C1855=11),VLOOKUP(P1855,'11 лет'!$I$5:$J$79,2),IF((C1855=12),VLOOKUP(P1855,'12 лет'!$K$5:$L$79,2),IF((C1855=13),VLOOKUP(P1855,'13 лет'!$K$5:$L$79,2),IF((C1855=14),VLOOKUP(P1855,'14 лет'!$K$5:$L$79,2),IF((C1855=15),VLOOKUP(P1855,'15 лет'!$K$5:$L$79,2),IF((C1855=16),VLOOKUP(P1855,'16 лет'!$K$5:$L$79,2),IF((C1855=17),VLOOKUP(P1855,'17 лет'!$K$5:$L$79,2),)))))))))))</f>
        <v>50</v>
      </c>
      <c r="R1855" s="27"/>
      <c r="S1855" s="16">
        <f>IF((C1855&lt;=7),VLOOKUP(R1855,'7 лет'!$K$5:$L$79,2),IF((C1855=8),VLOOKUP(R1855,'8 лет'!$K$5:$L$79,2),IF((C1855=9),VLOOKUP(R1855,'9 лет'!$K$5:$L$79,2),IF((C1855=10),VLOOKUP(R1855,'10 лет'!$K$5:$L$79,2),IF((C1855=11),VLOOKUP(R1855,'11 лет'!$K$5:$L$79,2),IF((C1855=12),VLOOKUP(R1855,'12 лет'!$M$5:$N$79,2),IF((C1855=13),VLOOKUP(R1855,'13 лет'!$M$5:$N$79,2),IF((C1855=14),VLOOKUP(R1855,'14 лет'!$M$5:$N$79,2),IF((C1855=15),VLOOKUP(R1855,'15 лет'!$M$5:$N$79,2),IF((C1855=16),VLOOKUP(R1855,'16 лет'!$M$5:$N$79,2),IF((C1855=17),VLOOKUP(R1855,'17 лет'!$M$5:$N$79,2))))))))))))</f>
        <v>0</v>
      </c>
      <c r="T1855" s="32">
        <f>SUM(E1855+G1855+I1855+K1855+M1855+O1855+Q1855+S1855)</f>
        <v>50</v>
      </c>
      <c r="U1855" s="4">
        <f>'Личное первенство юноши'!U166</f>
        <v>28</v>
      </c>
      <c r="V1855" s="108">
        <f ca="1">'Командный зачет'!G61</f>
        <v>10</v>
      </c>
      <c r="W1855" s="98">
        <f ca="1">SUM(V1855*2)</f>
        <v>20</v>
      </c>
      <c r="X1855" t="str">
        <f>P1850</f>
        <v>Субъект РФ 52</v>
      </c>
    </row>
    <row r="1856" spans="1:24" ht="18.75">
      <c r="A1856" s="27">
        <v>2</v>
      </c>
      <c r="B1856" s="77"/>
      <c r="C1856" s="27"/>
      <c r="D1856" s="27"/>
      <c r="E1856" s="16">
        <f>IF((C1856&lt;=7),VLOOKUP(D1856,'7 лет'!$A$5:$B$78,2),IF((C1856=8),VLOOKUP(D1856,'8 лет'!$A$5:$B$78,2),IF((C1856=9),VLOOKUP(D1856,'9 лет'!$A$5:$B$78,2),IF((C1856=10),VLOOKUP(D1856,'10 лет'!$A$5:$B$78,2),IF((C1856=11),VLOOKUP(D1856,'11 лет'!$A$5:$B$78,2),IF((C1856=12),VLOOKUP(D1856,'12 лет'!$A$5:$B$78,2),IF((C1856=13),VLOOKUP(D1856,'13 лет'!$A$5:$B$78,2),IF((C1856=14),VLOOKUP(D1856,'14 лет'!$A$5:$B$78,2),IF((C1856=15),VLOOKUP(D1856,'15 лет'!$A$5:$B$78,2),IF((C1856=16),VLOOKUP(D1856,'16 лет'!$A$5:$B$78,2),IF((C1856=17),VLOOKUP(D1856,'17 лет'!$A$5:$B$78,2))))))))))))</f>
        <v>0</v>
      </c>
      <c r="F1856" s="27"/>
      <c r="G1856" s="16">
        <f>IF((C1856&lt;=7),VLOOKUP(F1856,'7 лет'!$C$5:$D$79,2),IF((C1856=8),VLOOKUP(F1856,'8 лет'!$C$5:$D$79,2),IF((C1856=9),VLOOKUP(F1856,'9 лет'!$C$5:$D$79,2),IF((C1856=10),VLOOKUP(F1856,'10 лет'!$C$5:$D$79,2),IF((C1856=11),VLOOKUP(F1856,'11 лет'!$C$5:$D$79,2),IF((C1856=12),VLOOKUP(F1856,'12 лет'!$C$5:$D$79,2),IF((C1856=13),VLOOKUP(F1856,'13 лет'!$C$5:$D$79,2),IF((C1856=14),VLOOKUP(F1856,'14 лет'!$C$5:$D$79,2),IF((C1856=15),VLOOKUP(F1856,'15 лет'!$C$5:$D$79,2),IF((C1856=16),VLOOKUP(F1856,'16 лет'!$C$5:$D$79,2),IF((C1856=17),VLOOKUP(F1856,'17 лет'!$C$5:$D$79,2))))))))))))</f>
        <v>0</v>
      </c>
      <c r="H1856" s="27"/>
      <c r="I1856" s="16">
        <f>IF((C1856&lt;=7),VLOOKUP(H1856,'7 лет'!$E$5:$F$79,2),IF((C1856=8),VLOOKUP(H1856,'8 лет'!$E$5:$F$79,2),IF((C1856=9),VLOOKUP(H1856,'9 лет'!$E$5:$F$79,2),IF((C1856=10),VLOOKUP(H1856,'10 лет'!$E$5:$F$79,2),IF((C1856=11),VLOOKUP(H1856,'11 лет'!$E$5:$F$79,2),IF((C1856=12),VLOOKUP(H1856,'12 лет'!$E$5:$F$79,2),IF((C1856=13),VLOOKUP(H1856,'13 лет'!$E$5:$F$79,2),IF((C1856=14),VLOOKUP(H1856,'14 лет'!$E$5:$F$79,2),IF((C1856=15),VLOOKUP(H1856,'15 лет'!$E$5:$F$79,2),IF((C1856=16),VLOOKUP(H1856,'16 лет'!$E$5:$F$79,2),IF((C1856=17),VLOOKUP(H1856,'17 лет'!$E$5:$F$79,2))))))))))))</f>
        <v>0</v>
      </c>
      <c r="J1856" s="27"/>
      <c r="K1856" s="16">
        <f>IF((C1856&lt;=7),VLOOKUP(J1856,'7 лет'!$G$5:$H$79,2),IF((C1856=8),VLOOKUP(J1856,'8 лет'!$G$5:$H$79,2),IF((C1856=9),VLOOKUP(J1856,'9 лет'!$G$5:$H$79,2),IF((C1856=10),VLOOKUP(J1856,'10 лет'!$G$5:$H$79,2),IF((C1856=11),VLOOKUP(J1856,'11 лет'!$G$5:$H$79,2),IF((C1856=12),VLOOKUP(J1856,'12 лет'!$G$5:$H$79,2),IF((C1856=13),VLOOKUP(J1856,'13 лет'!$G$5:$H$79,2),IF((C1856=14),VLOOKUP(J1856,'14 лет'!$G$5:$H$79,2),IF(C1856&gt;=15,"0")))))))))</f>
        <v>0</v>
      </c>
      <c r="L1856" s="27"/>
      <c r="M1856" s="16" t="str">
        <f>IF((C1856=12),VLOOKUP(L1856,'12 лет'!$I$5:$J$81,2),IF((C1856=13),VLOOKUP(L1856,'13 лет'!$I$5:$J$81,2),IF((C1856=14),VLOOKUP(L1856,'14 лет'!$I$5:$J$80,2),IF((C1856=15),VLOOKUP(L1856,'15 лет'!$G$5:$H$82,2),IF((C1856=16),VLOOKUP(L1856,'16 лет'!$G$5:$H$81,2),IF((C1856=17),VLOOKUP(L1856,'17 лет'!$G$5:$H$81,2),IF(C1856&lt;12,"0")))))))</f>
        <v>0</v>
      </c>
      <c r="N1856" s="27"/>
      <c r="O1856" s="16" t="str">
        <f>IF((C1856=15),VLOOKUP(N1856,'15 лет'!$I$5:$J$100,2),IF((C1856=16),VLOOKUP(N1856,'16 лет'!$I$5:$J$94,2),IF((C1856=17),VLOOKUP(N1856,'17 лет'!$I$5:$J$97,2),IF(C1856&lt;15,"0"))))</f>
        <v>0</v>
      </c>
      <c r="P1856" s="11"/>
      <c r="Q1856" s="16">
        <f>IF((C1856&lt;=7),VLOOKUP(P1856,'7 лет'!$I$5:$J$79,2),IF((C1856=8),VLOOKUP(P1856,'8 лет'!$I$5:$J$79,2),IF((C1856=9),VLOOKUP(P1856,'9 лет'!$I$5:$J$79,2),IF((C1856=10),VLOOKUP(P1856,'10 лет'!$I$5:$J$79,2),IF((C1856=11),VLOOKUP(P1856,'11 лет'!$I$5:$J$79,2),IF((C1856=12),VLOOKUP(P1856,'12 лет'!$K$5:$L$79,2),IF((C1856=13),VLOOKUP(P1856,'13 лет'!$K$5:$L$79,2),IF((C1856=14),VLOOKUP(P1856,'14 лет'!$K$5:$L$79,2),IF((C1856=15),VLOOKUP(P1856,'15 лет'!$K$5:$L$79,2),IF((C1856=16),VLOOKUP(P1856,'16 лет'!$K$5:$L$79,2),IF((C1856=17),VLOOKUP(P1856,'17 лет'!$K$5:$L$79,2),)))))))))))</f>
        <v>50</v>
      </c>
      <c r="R1856" s="27"/>
      <c r="S1856" s="16">
        <f>IF((C1856&lt;=7),VLOOKUP(R1856,'7 лет'!$K$5:$L$79,2),IF((C1856=8),VLOOKUP(R1856,'8 лет'!$K$5:$L$79,2),IF((C1856=9),VLOOKUP(R1856,'9 лет'!$K$5:$L$79,2),IF((C1856=10),VLOOKUP(R1856,'10 лет'!$K$5:$L$79,2),IF((C1856=11),VLOOKUP(R1856,'11 лет'!$K$5:$L$79,2),IF((C1856=12),VLOOKUP(R1856,'12 лет'!$M$5:$N$79,2),IF((C1856=13),VLOOKUP(R1856,'13 лет'!$M$5:$N$79,2),IF((C1856=14),VLOOKUP(R1856,'14 лет'!$M$5:$N$79,2),IF((C1856=15),VLOOKUP(R1856,'15 лет'!$M$5:$N$79,2),IF((C1856=16),VLOOKUP(R1856,'16 лет'!$M$5:$N$79,2),IF((C1856=17),VLOOKUP(R1856,'17 лет'!$M$5:$N$79,2))))))))))))</f>
        <v>0</v>
      </c>
      <c r="T1856" s="32">
        <f>SUM(E1856+G1856+I1856+K1856+M1856+O1856+Q1856+S1856)</f>
        <v>50</v>
      </c>
      <c r="U1856" s="4">
        <f>'Личное первенство юноши'!U167</f>
        <v>28</v>
      </c>
      <c r="V1856" s="109"/>
      <c r="W1856" s="99"/>
      <c r="X1856" t="str">
        <f>P1850</f>
        <v>Субъект РФ 52</v>
      </c>
    </row>
    <row r="1857" spans="1:24" ht="18.75">
      <c r="A1857" s="27">
        <v>3</v>
      </c>
      <c r="B1857" s="77"/>
      <c r="C1857" s="27"/>
      <c r="D1857" s="27"/>
      <c r="E1857" s="16">
        <f>IF((C1857&lt;=7),VLOOKUP(D1857,'7 лет'!$A$5:$B$78,2),IF((C1857=8),VLOOKUP(D1857,'8 лет'!$A$5:$B$78,2),IF((C1857=9),VLOOKUP(D1857,'9 лет'!$A$5:$B$78,2),IF((C1857=10),VLOOKUP(D1857,'10 лет'!$A$5:$B$78,2),IF((C1857=11),VLOOKUP(D1857,'11 лет'!$A$5:$B$78,2),IF((C1857=12),VLOOKUP(D1857,'12 лет'!$A$5:$B$78,2),IF((C1857=13),VLOOKUP(D1857,'13 лет'!$A$5:$B$78,2),IF((C1857=14),VLOOKUP(D1857,'14 лет'!$A$5:$B$78,2),IF((C1857=15),VLOOKUP(D1857,'15 лет'!$A$5:$B$78,2),IF((C1857=16),VLOOKUP(D1857,'16 лет'!$A$5:$B$78,2),IF((C1857=17),VLOOKUP(D1857,'17 лет'!$A$5:$B$78,2))))))))))))</f>
        <v>0</v>
      </c>
      <c r="F1857" s="27"/>
      <c r="G1857" s="16">
        <f>IF((C1857&lt;=7),VLOOKUP(F1857,'7 лет'!$C$5:$D$79,2),IF((C1857=8),VLOOKUP(F1857,'8 лет'!$C$5:$D$79,2),IF((C1857=9),VLOOKUP(F1857,'9 лет'!$C$5:$D$79,2),IF((C1857=10),VLOOKUP(F1857,'10 лет'!$C$5:$D$79,2),IF((C1857=11),VLOOKUP(F1857,'11 лет'!$C$5:$D$79,2),IF((C1857=12),VLOOKUP(F1857,'12 лет'!$C$5:$D$79,2),IF((C1857=13),VLOOKUP(F1857,'13 лет'!$C$5:$D$79,2),IF((C1857=14),VLOOKUP(F1857,'14 лет'!$C$5:$D$79,2),IF((C1857=15),VLOOKUP(F1857,'15 лет'!$C$5:$D$79,2),IF((C1857=16),VLOOKUP(F1857,'16 лет'!$C$5:$D$79,2),IF((C1857=17),VLOOKUP(F1857,'17 лет'!$C$5:$D$79,2))))))))))))</f>
        <v>0</v>
      </c>
      <c r="H1857" s="27"/>
      <c r="I1857" s="16">
        <f>IF((C1857&lt;=7),VLOOKUP(H1857,'7 лет'!$E$5:$F$79,2),IF((C1857=8),VLOOKUP(H1857,'8 лет'!$E$5:$F$79,2),IF((C1857=9),VLOOKUP(H1857,'9 лет'!$E$5:$F$79,2),IF((C1857=10),VLOOKUP(H1857,'10 лет'!$E$5:$F$79,2),IF((C1857=11),VLOOKUP(H1857,'11 лет'!$E$5:$F$79,2),IF((C1857=12),VLOOKUP(H1857,'12 лет'!$E$5:$F$79,2),IF((C1857=13),VLOOKUP(H1857,'13 лет'!$E$5:$F$79,2),IF((C1857=14),VLOOKUP(H1857,'14 лет'!$E$5:$F$79,2),IF((C1857=15),VLOOKUP(H1857,'15 лет'!$E$5:$F$79,2),IF((C1857=16),VLOOKUP(H1857,'16 лет'!$E$5:$F$79,2),IF((C1857=17),VLOOKUP(H1857,'17 лет'!$E$5:$F$79,2))))))))))))</f>
        <v>0</v>
      </c>
      <c r="J1857" s="27"/>
      <c r="K1857" s="16">
        <f>IF((C1857&lt;=7),VLOOKUP(J1857,'7 лет'!$G$5:$H$79,2),IF((C1857=8),VLOOKUP(J1857,'8 лет'!$G$5:$H$79,2),IF((C1857=9),VLOOKUP(J1857,'9 лет'!$G$5:$H$79,2),IF((C1857=10),VLOOKUP(J1857,'10 лет'!$G$5:$H$79,2),IF((C1857=11),VLOOKUP(J1857,'11 лет'!$G$5:$H$79,2),IF((C1857=12),VLOOKUP(J1857,'12 лет'!$G$5:$H$79,2),IF((C1857=13),VLOOKUP(J1857,'13 лет'!$G$5:$H$79,2),IF((C1857=14),VLOOKUP(J1857,'14 лет'!$G$5:$H$79,2),IF(C1857&gt;=15,"0")))))))))</f>
        <v>0</v>
      </c>
      <c r="L1857" s="27"/>
      <c r="M1857" s="16" t="str">
        <f>IF((C1857=12),VLOOKUP(L1857,'12 лет'!$I$5:$J$81,2),IF((C1857=13),VLOOKUP(L1857,'13 лет'!$I$5:$J$81,2),IF((C1857=14),VLOOKUP(L1857,'14 лет'!$I$5:$J$80,2),IF((C1857=15),VLOOKUP(L1857,'15 лет'!$G$5:$H$82,2),IF((C1857=16),VLOOKUP(L1857,'16 лет'!$G$5:$H$81,2),IF((C1857=17),VLOOKUP(L1857,'17 лет'!$G$5:$H$81,2),IF(C1857&lt;12,"0")))))))</f>
        <v>0</v>
      </c>
      <c r="N1857" s="27"/>
      <c r="O1857" s="16" t="str">
        <f>IF((C1857=15),VLOOKUP(N1857,'15 лет'!$I$5:$J$100,2),IF((C1857=16),VLOOKUP(N1857,'16 лет'!$I$5:$J$94,2),IF((C1857=17),VLOOKUP(N1857,'17 лет'!$I$5:$J$97,2),IF(C1857&lt;15,"0"))))</f>
        <v>0</v>
      </c>
      <c r="P1857" s="11"/>
      <c r="Q1857" s="16">
        <f>IF((C1857&lt;=7),VLOOKUP(P1857,'7 лет'!$I$5:$J$79,2),IF((C1857=8),VLOOKUP(P1857,'8 лет'!$I$5:$J$79,2),IF((C1857=9),VLOOKUP(P1857,'9 лет'!$I$5:$J$79,2),IF((C1857=10),VLOOKUP(P1857,'10 лет'!$I$5:$J$79,2),IF((C1857=11),VLOOKUP(P1857,'11 лет'!$I$5:$J$79,2),IF((C1857=12),VLOOKUP(P1857,'12 лет'!$K$5:$L$79,2),IF((C1857=13),VLOOKUP(P1857,'13 лет'!$K$5:$L$79,2),IF((C1857=14),VLOOKUP(P1857,'14 лет'!$K$5:$L$79,2),IF((C1857=15),VLOOKUP(P1857,'15 лет'!$K$5:$L$79,2),IF((C1857=16),VLOOKUP(P1857,'16 лет'!$K$5:$L$79,2),IF((C1857=17),VLOOKUP(P1857,'17 лет'!$K$5:$L$79,2),)))))))))))</f>
        <v>50</v>
      </c>
      <c r="R1857" s="27"/>
      <c r="S1857" s="16">
        <f>IF((C1857&lt;=7),VLOOKUP(R1857,'7 лет'!$K$5:$L$79,2),IF((C1857=8),VLOOKUP(R1857,'8 лет'!$K$5:$L$79,2),IF((C1857=9),VLOOKUP(R1857,'9 лет'!$K$5:$L$79,2),IF((C1857=10),VLOOKUP(R1857,'10 лет'!$K$5:$L$79,2),IF((C1857=11),VLOOKUP(R1857,'11 лет'!$K$5:$L$79,2),IF((C1857=12),VLOOKUP(R1857,'12 лет'!$M$5:$N$79,2),IF((C1857=13),VLOOKUP(R1857,'13 лет'!$M$5:$N$79,2),IF((C1857=14),VLOOKUP(R1857,'14 лет'!$M$5:$N$79,2),IF((C1857=15),VLOOKUP(R1857,'15 лет'!$M$5:$N$79,2),IF((C1857=16),VLOOKUP(R1857,'16 лет'!$M$5:$N$79,2),IF((C1857=17),VLOOKUP(R1857,'17 лет'!$M$5:$N$79,2))))))))))))</f>
        <v>0</v>
      </c>
      <c r="T1857" s="32">
        <f>SUM(E1857+G1857+I1857+K1857+M1857+O1857+Q1857+S1857)</f>
        <v>50</v>
      </c>
      <c r="U1857" s="4">
        <f>'Личное первенство юноши'!U168</f>
        <v>28</v>
      </c>
      <c r="V1857" s="109"/>
      <c r="W1857" s="99"/>
      <c r="X1857" t="str">
        <f>P1850</f>
        <v>Субъект РФ 52</v>
      </c>
    </row>
    <row r="1858" spans="1:24" ht="18.75">
      <c r="A1858" s="111"/>
      <c r="B1858" s="112"/>
      <c r="C1858" s="112"/>
      <c r="D1858" s="112"/>
      <c r="E1858" s="112"/>
      <c r="F1858" s="112"/>
      <c r="G1858" s="112"/>
      <c r="H1858" s="112"/>
      <c r="I1858" s="112"/>
      <c r="J1858" s="112"/>
      <c r="K1858" s="112"/>
      <c r="L1858" s="112"/>
      <c r="M1858" s="112"/>
      <c r="N1858" s="112"/>
      <c r="O1858" s="112"/>
      <c r="P1858" s="115" t="s">
        <v>285</v>
      </c>
      <c r="Q1858" s="115"/>
      <c r="R1858" s="115"/>
      <c r="S1858" s="116"/>
      <c r="T1858" s="113">
        <f ca="1">SUMPRODUCT(LARGE($T$1855:$T$1857,ROW(INDIRECT("T1:T"&amp;Z17))))</f>
        <v>100</v>
      </c>
      <c r="U1858" s="114"/>
      <c r="V1858" s="109"/>
      <c r="W1858" s="99"/>
    </row>
    <row r="1859" spans="1:24" ht="24.75" customHeight="1">
      <c r="A1859" s="123" t="s">
        <v>180</v>
      </c>
      <c r="B1859" s="124"/>
      <c r="C1859" s="124"/>
      <c r="D1859" s="124"/>
      <c r="E1859" s="124"/>
      <c r="F1859" s="124"/>
      <c r="G1859" s="124"/>
      <c r="H1859" s="124"/>
      <c r="I1859" s="124"/>
      <c r="J1859" s="124"/>
      <c r="K1859" s="124"/>
      <c r="L1859" s="124"/>
      <c r="M1859" s="124"/>
      <c r="N1859" s="124"/>
      <c r="O1859" s="124"/>
      <c r="P1859" s="124"/>
      <c r="Q1859" s="124"/>
      <c r="R1859" s="124"/>
      <c r="S1859" s="124"/>
      <c r="T1859" s="124"/>
      <c r="U1859" s="125"/>
      <c r="V1859" s="109"/>
      <c r="W1859" s="99"/>
    </row>
    <row r="1860" spans="1:24" ht="18.75">
      <c r="A1860" s="27">
        <v>1</v>
      </c>
      <c r="B1860" s="78"/>
      <c r="C1860" s="27"/>
      <c r="D1860" s="27"/>
      <c r="E1860" s="16">
        <f>IF((C1860&lt;=7),VLOOKUP(D1860,'7 лет'!$M$5:$N$78,2),IF((C1860=8),VLOOKUP(D1860,'8 лет'!$M$5:$N$78,2),IF((C1860=9),VLOOKUP(D1860,'9 лет'!$M$5:$N$78,2),IF((C1860=10),VLOOKUP(D1860,'10 лет'!$M$5:$N$78,2),IF((C1860=11),VLOOKUP(D1860,'11 лет'!$M$5:$N$78,2),IF((C1860=12),VLOOKUP(D1860,'12 лет'!$O$5:$P$78,2),IF((C1860=13),VLOOKUP(D1860,'13 лет'!$O$5:$P$78,2),IF((C1860=14),VLOOKUP(D1860,'14 лет'!$O$5:$P$78,2),IF((C1860=15),VLOOKUP(D1860,'15 лет'!$O$5:$P$78,2),IF((C1860=16),VLOOKUP(D1860,'16 лет'!$O$5:$P$78,2),IF((C1860=17),VLOOKUP(D1860,'17 лет'!$O$5:$P$78,2))))))))))))</f>
        <v>0</v>
      </c>
      <c r="F1860" s="27"/>
      <c r="G1860" s="16">
        <f>IF((C1860&lt;=7),VLOOKUP(F1860,'7 лет'!$O$5:$P$79,2),IF((C1860=8),VLOOKUP(F1860,'8 лет'!$O$5:$P$79,2),IF((C1860=9),VLOOKUP(F1860,'9 лет'!$O$5:$P$79,2),IF((C1860=10),VLOOKUP(F1860,'10 лет'!$O$5:$P$79,2),IF((C1860=11),VLOOKUP(F1860,'11 лет'!$O$5:$P$79,2),IF((C1860=12),VLOOKUP(F1860,'12 лет'!$Q$5:$R$79,2),IF((C1860=13),VLOOKUP(F1860,'13 лет'!$Q$5:$R$79,2),IF((C1860=14),VLOOKUP(F1860,'14 лет'!$Q$5:$R$79,2),IF((C1860=15),VLOOKUP(F1860,'15 лет'!$Q$5:$R$79,2),IF((C1860=16),VLOOKUP(F1860,'16 лет'!$Q$5:$R$79,2),IF((C1860=17),VLOOKUP(F1860,'17 лет'!$Q$5:$R$79,2))))))))))))</f>
        <v>0</v>
      </c>
      <c r="H1860" s="27"/>
      <c r="I1860" s="16">
        <f>IF((C1860&lt;=7),VLOOKUP(H1860,'7 лет'!$Q$5:$R$79,2),IF((C1860=8),VLOOKUP(H1860,'8 лет'!$Q$5:$R$79,2),IF((C1860=9),VLOOKUP(H1860,'9 лет'!$Q$5:$R$79,2),IF((C1860=10),VLOOKUP(H1860,'10 лет'!$Q$5:$R$79,2),IF((C1860=11),VLOOKUP(H1860,'11 лет'!$Q$5:$R$79,2),IF((C1860=12),VLOOKUP(H1860,'12 лет'!$S$5:$T$79,2),IF((C1860=13),VLOOKUP(H1860,'13 лет'!$S$5:$T$79,2),IF((C1860=14),VLOOKUP(H1860,'14 лет'!$S$5:$T$79,2),IF((C1860=15),VLOOKUP(H1860,'15 лет'!$S$5:$T$79,2),IF((C1860=16),VLOOKUP(H1860,'16 лет'!$S$5:$T$79,2),IF((C1860=17),VLOOKUP(H1860,'17 лет'!$S$5:$T$79,2))))))))))))</f>
        <v>0</v>
      </c>
      <c r="J1860" s="27"/>
      <c r="K1860" s="16">
        <f>IF((C1860&lt;=7),VLOOKUP(J1860,'7 лет'!$S$5:$T$79,2),IF((C1860=8),VLOOKUP(J1860,'8 лет'!$S$5:$T$79,2),IF((C1860=9),VLOOKUP(J1860,'9 лет'!$S$5:$T$79,2),IF((C1860=10),VLOOKUP(J1860,'10 лет'!$S$5:$T$79,2),IF((C1860=11),VLOOKUP(J1860,'11 лет'!$S$5:$T$79,2),IF((C1860=12),VLOOKUP(J1860,'12 лет'!$U$5:$V$79,2),IF((C1860=13),VLOOKUP(J1860,'13 лет'!$U$5:$V$79,2),IF((C1860=14),VLOOKUP(J1860,'14 лет'!$U$5:$V$79,2),IF(C1860&gt;=15,"0")))))))))</f>
        <v>0</v>
      </c>
      <c r="L1860" s="27"/>
      <c r="M1860" s="16" t="str">
        <f>IF((C1860=12),VLOOKUP(L1860,'12 лет'!$W$5:$X$85,2),IF((C1860=13),VLOOKUP(L1860,'13 лет'!$W$5:$X$84,2),IF((C1860=14),VLOOKUP(L1860,'14 лет'!$W$5:$X$82,2),IF((C1860=15),VLOOKUP(L1860,'15 лет'!$U$5:$V$82,2),IF((C1860=16),VLOOKUP(L1860,'16 лет'!$U$5:$V$78,2),IF((C1860=17),VLOOKUP(L1860,'17 лет'!$U$5:$V$78,2),IF(C1860&lt;12,"0")))))))</f>
        <v>0</v>
      </c>
      <c r="N1860" s="27"/>
      <c r="O1860" s="16" t="str">
        <f>IF((C1860=15),VLOOKUP(N1860,'15 лет'!$W$5:$X$115,2),IF((C1860=16),VLOOKUP(N1860,'16 лет'!$W$5:$X$113,2),IF((C1860=17),VLOOKUP(N1860,'17 лет'!$W$5:$X$113,2),IF(C1860&lt;15,"0"))))</f>
        <v>0</v>
      </c>
      <c r="P1860" s="11"/>
      <c r="Q1860" s="16">
        <f>IF((C1860&lt;=7),VLOOKUP(P1860,'7 лет'!$U$5:$V$79,2),IF((C1860=8),VLOOKUP(P1860,'8 лет'!$U$5:$V$79,2),IF((C1860=9),VLOOKUP(P1860,'9 лет'!$U$5:$V$79,2),IF((C1860=10),VLOOKUP(P1860,'10 лет'!$U$5:$V$79,2),IF((C1860=11),VLOOKUP(P1860,'11 лет'!$U$5:$V$79,2),IF((C1860=12),VLOOKUP(P1860,'12 лет'!$Y$5:$Z$79,2),IF((C1860=13),VLOOKUP(P1860,'13 лет'!$Y$5:$Z$79,2),IF((C1860=14),VLOOKUP(P1860,'14 лет'!$Y$5:$Z$79,2),IF((C1860=15),VLOOKUP(P1860,'15 лет'!$Y$5:$Z$79,2),IF((C1860=16),VLOOKUP(P1860,'16 лет'!$Y$5:$Z$79,2),IF((C1860=17),VLOOKUP(P1860,'17 лет'!$Y$5:$Z$79,2))))))))))))</f>
        <v>35</v>
      </c>
      <c r="R1860" s="27"/>
      <c r="S1860" s="16">
        <f>IF((C1860&lt;=7),VLOOKUP(R1860,'7 лет'!$W$5:$X$79,2),IF((C1860=8),VLOOKUP(R1860,'8 лет'!$W$5:$X$79,2),IF((C1860=9),VLOOKUP(R1860,'9 лет'!$W$5:$X$79,2),IF((C1860=10),VLOOKUP(R1860,'10 лет'!$W$5:$X$79,2),IF((C1860=11),VLOOKUP(R1860,'11 лет'!$W$5:$X$79,2),IF((C1860=12),VLOOKUP(R1860,'12 лет'!$AA$5:$AB$79,2),IF((C1860=13),VLOOKUP(R1860,'13 лет'!$AA$5:$AB$79,2),IF((C1860=14),VLOOKUP(R1860,'14 лет'!$AA$5:$AB$79,2),IF((C1860=15),VLOOKUP(R1860,'15 лет'!$AA$5:$AB$79,2),IF((C1860=16),VLOOKUP(R1860,'16 лет'!$AA$5:$AB$79,2),IF((C1860=17),VLOOKUP(R1860,'17 лет'!$AA$5:$AB$79,2))))))))))))</f>
        <v>0</v>
      </c>
      <c r="T1860" s="33">
        <f>SUM(E1860+G1860+I1860+K1860+M1860+O1860+Q1860+S1860)</f>
        <v>35</v>
      </c>
      <c r="U1860" s="4">
        <f>'Личное первенство девушки'!U166</f>
        <v>28</v>
      </c>
      <c r="V1860" s="109"/>
      <c r="W1860" s="99"/>
      <c r="X1860" t="str">
        <f>P1850</f>
        <v>Субъект РФ 52</v>
      </c>
    </row>
    <row r="1861" spans="1:24" ht="18.75">
      <c r="A1861" s="27">
        <v>2</v>
      </c>
      <c r="B1861" s="78"/>
      <c r="C1861" s="27"/>
      <c r="D1861" s="27"/>
      <c r="E1861" s="16">
        <f>IF((C1861&lt;=7),VLOOKUP(D1861,'7 лет'!$M$5:$N$78,2),IF((C1861=8),VLOOKUP(D1861,'8 лет'!$M$5:$N$78,2),IF((C1861=9),VLOOKUP(D1861,'9 лет'!$M$5:$N$78,2),IF((C1861=10),VLOOKUP(D1861,'10 лет'!$M$5:$N$78,2),IF((C1861=11),VLOOKUP(D1861,'11 лет'!$M$5:$N$78,2),IF((C1861=12),VLOOKUP(D1861,'12 лет'!$O$5:$P$78,2),IF((C1861=13),VLOOKUP(D1861,'13 лет'!$O$5:$P$78,2),IF((C1861=14),VLOOKUP(D1861,'14 лет'!$O$5:$P$78,2),IF((C1861=15),VLOOKUP(D1861,'15 лет'!$O$5:$P$78,2),IF((C1861=16),VLOOKUP(D1861,'16 лет'!$O$5:$P$78,2),IF((C1861=17),VLOOKUP(D1861,'17 лет'!$O$5:$P$78,2))))))))))))</f>
        <v>0</v>
      </c>
      <c r="F1861" s="27"/>
      <c r="G1861" s="16">
        <f>IF((C1861&lt;=7),VLOOKUP(F1861,'7 лет'!$O$5:$P$79,2),IF((C1861=8),VLOOKUP(F1861,'8 лет'!$O$5:$P$79,2),IF((C1861=9),VLOOKUP(F1861,'9 лет'!$O$5:$P$79,2),IF((C1861=10),VLOOKUP(F1861,'10 лет'!$O$5:$P$79,2),IF((C1861=11),VLOOKUP(F1861,'11 лет'!$O$5:$P$79,2),IF((C1861=12),VLOOKUP(F1861,'12 лет'!$Q$5:$R$79,2),IF((C1861=13),VLOOKUP(F1861,'13 лет'!$Q$5:$R$79,2),IF((C1861=14),VLOOKUP(F1861,'14 лет'!$Q$5:$R$79,2),IF((C1861=15),VLOOKUP(F1861,'15 лет'!$Q$5:$R$79,2),IF((C1861=16),VLOOKUP(F1861,'16 лет'!$Q$5:$R$79,2),IF((C1861=17),VLOOKUP(F1861,'17 лет'!$Q$5:$R$79,2))))))))))))</f>
        <v>0</v>
      </c>
      <c r="H1861" s="27"/>
      <c r="I1861" s="16">
        <f>IF((C1861&lt;=7),VLOOKUP(H1861,'7 лет'!$Q$5:$R$79,2),IF((C1861=8),VLOOKUP(H1861,'8 лет'!$Q$5:$R$79,2),IF((C1861=9),VLOOKUP(H1861,'9 лет'!$Q$5:$R$79,2),IF((C1861=10),VLOOKUP(H1861,'10 лет'!$Q$5:$R$79,2),IF((C1861=11),VLOOKUP(H1861,'11 лет'!$Q$5:$R$79,2),IF((C1861=12),VLOOKUP(H1861,'12 лет'!$S$5:$T$79,2),IF((C1861=13),VLOOKUP(H1861,'13 лет'!$S$5:$T$79,2),IF((C1861=14),VLOOKUP(H1861,'14 лет'!$S$5:$T$79,2),IF((C1861=15),VLOOKUP(H1861,'15 лет'!$S$5:$T$79,2),IF((C1861=16),VLOOKUP(H1861,'16 лет'!$S$5:$T$79,2),IF((C1861=17),VLOOKUP(H1861,'17 лет'!$S$5:$T$79,2))))))))))))</f>
        <v>0</v>
      </c>
      <c r="J1861" s="27"/>
      <c r="K1861" s="16">
        <f>IF((C1861&lt;=7),VLOOKUP(J1861,'7 лет'!$S$5:$T$79,2),IF((C1861=8),VLOOKUP(J1861,'8 лет'!$S$5:$T$79,2),IF((C1861=9),VLOOKUP(J1861,'9 лет'!$S$5:$T$79,2),IF((C1861=10),VLOOKUP(J1861,'10 лет'!$S$5:$T$79,2),IF((C1861=11),VLOOKUP(J1861,'11 лет'!$S$5:$T$79,2),IF((C1861=12),VLOOKUP(J1861,'12 лет'!$U$5:$V$79,2),IF((C1861=13),VLOOKUP(J1861,'13 лет'!$U$5:$V$79,2),IF((C1861=14),VLOOKUP(J1861,'14 лет'!$U$5:$V$79,2),IF(C1861&gt;=15,"0")))))))))</f>
        <v>0</v>
      </c>
      <c r="L1861" s="27"/>
      <c r="M1861" s="16" t="str">
        <f>IF((C1861=12),VLOOKUP(L1861,'12 лет'!$W$5:$X$85,2),IF((C1861=13),VLOOKUP(L1861,'13 лет'!$W$5:$X$84,2),IF((C1861=14),VLOOKUP(L1861,'14 лет'!$W$5:$X$82,2),IF((C1861=15),VLOOKUP(L1861,'15 лет'!$U$5:$V$82,2),IF((C1861=16),VLOOKUP(L1861,'16 лет'!$U$5:$V$78,2),IF((C1861=17),VLOOKUP(L1861,'17 лет'!$U$5:$V$78,2),IF(C1861&lt;12,"0")))))))</f>
        <v>0</v>
      </c>
      <c r="N1861" s="27"/>
      <c r="O1861" s="16" t="str">
        <f>IF((C1861=15),VLOOKUP(N1861,'15 лет'!$W$5:$X$115,2),IF((C1861=16),VLOOKUP(N1861,'16 лет'!$W$5:$X$113,2),IF((C1861=17),VLOOKUP(N1861,'17 лет'!$W$5:$X$113,2),IF(C1861&lt;15,"0"))))</f>
        <v>0</v>
      </c>
      <c r="P1861" s="11"/>
      <c r="Q1861" s="16">
        <f>IF((C1861&lt;=7),VLOOKUP(P1861,'7 лет'!$U$5:$V$79,2),IF((C1861=8),VLOOKUP(P1861,'8 лет'!$U$5:$V$79,2),IF((C1861=9),VLOOKUP(P1861,'9 лет'!$U$5:$V$79,2),IF((C1861=10),VLOOKUP(P1861,'10 лет'!$U$5:$V$79,2),IF((C1861=11),VLOOKUP(P1861,'11 лет'!$U$5:$V$79,2),IF((C1861=12),VLOOKUP(P1861,'12 лет'!$Y$5:$Z$79,2),IF((C1861=13),VLOOKUP(P1861,'13 лет'!$Y$5:$Z$79,2),IF((C1861=14),VLOOKUP(P1861,'14 лет'!$Y$5:$Z$79,2),IF((C1861=15),VLOOKUP(P1861,'15 лет'!$Y$5:$Z$79,2),IF((C1861=16),VLOOKUP(P1861,'16 лет'!$Y$5:$Z$79,2),IF((C1861=17),VLOOKUP(P1861,'17 лет'!$Y$5:$Z$79,2))))))))))))</f>
        <v>35</v>
      </c>
      <c r="R1861" s="27"/>
      <c r="S1861" s="16">
        <f>IF((C1861&lt;=7),VLOOKUP(R1861,'7 лет'!$W$5:$X$79,2),IF((C1861=8),VLOOKUP(R1861,'8 лет'!$W$5:$X$79,2),IF((C1861=9),VLOOKUP(R1861,'9 лет'!$W$5:$X$79,2),IF((C1861=10),VLOOKUP(R1861,'10 лет'!$W$5:$X$79,2),IF((C1861=11),VLOOKUP(R1861,'11 лет'!$W$5:$X$79,2),IF((C1861=12),VLOOKUP(R1861,'12 лет'!$AA$5:$AB$79,2),IF((C1861=13),VLOOKUP(R1861,'13 лет'!$AA$5:$AB$79,2),IF((C1861=14),VLOOKUP(R1861,'14 лет'!$AA$5:$AB$79,2),IF((C1861=15),VLOOKUP(R1861,'15 лет'!$AA$5:$AB$79,2),IF((C1861=16),VLOOKUP(R1861,'16 лет'!$AA$5:$AB$79,2),IF((C1861=17),VLOOKUP(R1861,'17 лет'!$AA$5:$AB$79,2))))))))))))</f>
        <v>0</v>
      </c>
      <c r="T1861" s="33">
        <f>SUM(E1861+G1861+I1861+K1861+M1861+O1861+Q1861+S1861)</f>
        <v>35</v>
      </c>
      <c r="U1861" s="4">
        <f>'Личное первенство девушки'!U167</f>
        <v>28</v>
      </c>
      <c r="V1861" s="109"/>
      <c r="W1861" s="99"/>
      <c r="X1861" t="str">
        <f>P1850</f>
        <v>Субъект РФ 52</v>
      </c>
    </row>
    <row r="1862" spans="1:24" ht="18.75">
      <c r="A1862" s="27">
        <v>3</v>
      </c>
      <c r="B1862" s="78"/>
      <c r="C1862" s="27"/>
      <c r="D1862" s="27"/>
      <c r="E1862" s="16">
        <f>IF((C1862&lt;=7),VLOOKUP(D1862,'7 лет'!$M$5:$N$78,2),IF((C1862=8),VLOOKUP(D1862,'8 лет'!$M$5:$N$78,2),IF((C1862=9),VLOOKUP(D1862,'9 лет'!$M$5:$N$78,2),IF((C1862=10),VLOOKUP(D1862,'10 лет'!$M$5:$N$78,2),IF((C1862=11),VLOOKUP(D1862,'11 лет'!$M$5:$N$78,2),IF((C1862=12),VLOOKUP(D1862,'12 лет'!$O$5:$P$78,2),IF((C1862=13),VLOOKUP(D1862,'13 лет'!$O$5:$P$78,2),IF((C1862=14),VLOOKUP(D1862,'14 лет'!$O$5:$P$78,2),IF((C1862=15),VLOOKUP(D1862,'15 лет'!$O$5:$P$78,2),IF((C1862=16),VLOOKUP(D1862,'16 лет'!$O$5:$P$78,2),IF((C1862=17),VLOOKUP(D1862,'17 лет'!$O$5:$P$78,2))))))))))))</f>
        <v>0</v>
      </c>
      <c r="F1862" s="27"/>
      <c r="G1862" s="16">
        <f>IF((C1862&lt;=7),VLOOKUP(F1862,'7 лет'!$O$5:$P$79,2),IF((C1862=8),VLOOKUP(F1862,'8 лет'!$O$5:$P$79,2),IF((C1862=9),VLOOKUP(F1862,'9 лет'!$O$5:$P$79,2),IF((C1862=10),VLOOKUP(F1862,'10 лет'!$O$5:$P$79,2),IF((C1862=11),VLOOKUP(F1862,'11 лет'!$O$5:$P$79,2),IF((C1862=12),VLOOKUP(F1862,'12 лет'!$Q$5:$R$79,2),IF((C1862=13),VLOOKUP(F1862,'13 лет'!$Q$5:$R$79,2),IF((C1862=14),VLOOKUP(F1862,'14 лет'!$Q$5:$R$79,2),IF((C1862=15),VLOOKUP(F1862,'15 лет'!$Q$5:$R$79,2),IF((C1862=16),VLOOKUP(F1862,'16 лет'!$Q$5:$R$79,2),IF((C1862=17),VLOOKUP(F1862,'17 лет'!$Q$5:$R$79,2))))))))))))</f>
        <v>0</v>
      </c>
      <c r="H1862" s="27"/>
      <c r="I1862" s="16">
        <f>IF((C1862&lt;=7),VLOOKUP(H1862,'7 лет'!$Q$5:$R$79,2),IF((C1862=8),VLOOKUP(H1862,'8 лет'!$Q$5:$R$79,2),IF((C1862=9),VLOOKUP(H1862,'9 лет'!$Q$5:$R$79,2),IF((C1862=10),VLOOKUP(H1862,'10 лет'!$Q$5:$R$79,2),IF((C1862=11),VLOOKUP(H1862,'11 лет'!$Q$5:$R$79,2),IF((C1862=12),VLOOKUP(H1862,'12 лет'!$S$5:$T$79,2),IF((C1862=13),VLOOKUP(H1862,'13 лет'!$S$5:$T$79,2),IF((C1862=14),VLOOKUP(H1862,'14 лет'!$S$5:$T$79,2),IF((C1862=15),VLOOKUP(H1862,'15 лет'!$S$5:$T$79,2),IF((C1862=16),VLOOKUP(H1862,'16 лет'!$S$5:$T$79,2),IF((C1862=17),VLOOKUP(H1862,'17 лет'!$S$5:$T$79,2))))))))))))</f>
        <v>0</v>
      </c>
      <c r="J1862" s="27"/>
      <c r="K1862" s="16">
        <f>IF((C1862&lt;=7),VLOOKUP(J1862,'7 лет'!$S$5:$T$79,2),IF((C1862=8),VLOOKUP(J1862,'8 лет'!$S$5:$T$79,2),IF((C1862=9),VLOOKUP(J1862,'9 лет'!$S$5:$T$79,2),IF((C1862=10),VLOOKUP(J1862,'10 лет'!$S$5:$T$79,2),IF((C1862=11),VLOOKUP(J1862,'11 лет'!$S$5:$T$79,2),IF((C1862=12),VLOOKUP(J1862,'12 лет'!$U$5:$V$79,2),IF((C1862=13),VLOOKUP(J1862,'13 лет'!$U$5:$V$79,2),IF((C1862=14),VLOOKUP(J1862,'14 лет'!$U$5:$V$79,2),IF(C1862&gt;=15,"0")))))))))</f>
        <v>0</v>
      </c>
      <c r="L1862" s="27"/>
      <c r="M1862" s="16" t="str">
        <f>IF((C1862=12),VLOOKUP(L1862,'12 лет'!$W$5:$X$85,2),IF((C1862=13),VLOOKUP(L1862,'13 лет'!$W$5:$X$84,2),IF((C1862=14),VLOOKUP(L1862,'14 лет'!$W$5:$X$82,2),IF((C1862=15),VLOOKUP(L1862,'15 лет'!$U$5:$V$82,2),IF((C1862=16),VLOOKUP(L1862,'16 лет'!$U$5:$V$78,2),IF((C1862=17),VLOOKUP(L1862,'17 лет'!$U$5:$V$78,2),IF(C1862&lt;12,"0")))))))</f>
        <v>0</v>
      </c>
      <c r="N1862" s="27"/>
      <c r="O1862" s="16" t="str">
        <f>IF((C1862=15),VLOOKUP(N1862,'15 лет'!$W$5:$X$115,2),IF((C1862=16),VLOOKUP(N1862,'16 лет'!$W$5:$X$113,2),IF((C1862=17),VLOOKUP(N1862,'17 лет'!$W$5:$X$113,2),IF(C1862&lt;15,"0"))))</f>
        <v>0</v>
      </c>
      <c r="P1862" s="11"/>
      <c r="Q1862" s="16">
        <f>IF((C1862&lt;=7),VLOOKUP(P1862,'7 лет'!$U$5:$V$79,2),IF((C1862=8),VLOOKUP(P1862,'8 лет'!$U$5:$V$79,2),IF((C1862=9),VLOOKUP(P1862,'9 лет'!$U$5:$V$79,2),IF((C1862=10),VLOOKUP(P1862,'10 лет'!$U$5:$V$79,2),IF((C1862=11),VLOOKUP(P1862,'11 лет'!$U$5:$V$79,2),IF((C1862=12),VLOOKUP(P1862,'12 лет'!$Y$5:$Z$79,2),IF((C1862=13),VLOOKUP(P1862,'13 лет'!$Y$5:$Z$79,2),IF((C1862=14),VLOOKUP(P1862,'14 лет'!$Y$5:$Z$79,2),IF((C1862=15),VLOOKUP(P1862,'15 лет'!$Y$5:$Z$79,2),IF((C1862=16),VLOOKUP(P1862,'16 лет'!$Y$5:$Z$79,2),IF((C1862=17),VLOOKUP(P1862,'17 лет'!$Y$5:$Z$79,2))))))))))))</f>
        <v>35</v>
      </c>
      <c r="R1862" s="27"/>
      <c r="S1862" s="16">
        <f>IF((C1862&lt;=7),VLOOKUP(R1862,'7 лет'!$W$5:$X$79,2),IF((C1862=8),VLOOKUP(R1862,'8 лет'!$W$5:$X$79,2),IF((C1862=9),VLOOKUP(R1862,'9 лет'!$W$5:$X$79,2),IF((C1862=10),VLOOKUP(R1862,'10 лет'!$W$5:$X$79,2),IF((C1862=11),VLOOKUP(R1862,'11 лет'!$W$5:$X$79,2),IF((C1862=12),VLOOKUP(R1862,'12 лет'!$AA$5:$AB$79,2),IF((C1862=13),VLOOKUP(R1862,'13 лет'!$AA$5:$AB$79,2),IF((C1862=14),VLOOKUP(R1862,'14 лет'!$AA$5:$AB$79,2),IF((C1862=15),VLOOKUP(R1862,'15 лет'!$AA$5:$AB$79,2),IF((C1862=16),VLOOKUP(R1862,'16 лет'!$AA$5:$AB$79,2),IF((C1862=17),VLOOKUP(R1862,'17 лет'!$AA$5:$AB$79,2))))))))))))</f>
        <v>0</v>
      </c>
      <c r="T1862" s="33">
        <f>SUM(E1862+G1862+I1862+K1862+M1862+O1862+Q1862+S1862)</f>
        <v>35</v>
      </c>
      <c r="U1862" s="4">
        <f>'Личное первенство девушки'!U168</f>
        <v>28</v>
      </c>
      <c r="V1862" s="109"/>
      <c r="W1862" s="99"/>
      <c r="X1862" t="str">
        <f>P1850</f>
        <v>Субъект РФ 52</v>
      </c>
    </row>
    <row r="1863" spans="1:24" ht="18.75">
      <c r="A1863" s="111"/>
      <c r="B1863" s="112"/>
      <c r="C1863" s="112"/>
      <c r="D1863" s="112"/>
      <c r="E1863" s="112"/>
      <c r="F1863" s="112"/>
      <c r="G1863" s="112"/>
      <c r="H1863" s="112"/>
      <c r="I1863" s="112"/>
      <c r="J1863" s="112"/>
      <c r="K1863" s="112"/>
      <c r="L1863" s="112"/>
      <c r="M1863" s="112"/>
      <c r="N1863" s="112"/>
      <c r="O1863" s="112"/>
      <c r="P1863" s="115" t="s">
        <v>286</v>
      </c>
      <c r="Q1863" s="115"/>
      <c r="R1863" s="115"/>
      <c r="S1863" s="116"/>
      <c r="T1863" s="113">
        <f ca="1">SUMPRODUCT(LARGE($T$1860:$T$1862,ROW(INDIRECT("T1:T"&amp;Z17))))</f>
        <v>70</v>
      </c>
      <c r="U1863" s="114"/>
      <c r="V1863" s="109"/>
      <c r="W1863" s="99"/>
    </row>
    <row r="1864" spans="1:24" ht="30" customHeight="1">
      <c r="A1864" s="119"/>
      <c r="B1864" s="120"/>
      <c r="C1864" s="120"/>
      <c r="D1864" s="120"/>
      <c r="E1864" s="120"/>
      <c r="F1864" s="120"/>
      <c r="G1864" s="120"/>
      <c r="H1864" s="120"/>
      <c r="I1864" s="120"/>
      <c r="J1864" s="120"/>
      <c r="K1864" s="120"/>
      <c r="L1864" s="120"/>
      <c r="M1864" s="120"/>
      <c r="N1864" s="120"/>
      <c r="O1864" s="120"/>
      <c r="P1864" s="118" t="s">
        <v>287</v>
      </c>
      <c r="Q1864" s="118"/>
      <c r="R1864" s="118"/>
      <c r="S1864" s="118"/>
      <c r="T1864" s="121">
        <f ca="1">SUM(T1858+T1863)</f>
        <v>170</v>
      </c>
      <c r="U1864" s="122"/>
      <c r="V1864" s="110"/>
      <c r="W1864" s="100"/>
    </row>
    <row r="1865" spans="1:24">
      <c r="A1865" s="14"/>
      <c r="B1865" s="14"/>
      <c r="C1865" s="14"/>
      <c r="D1865" s="14"/>
      <c r="E1865" s="14"/>
      <c r="F1865" s="14"/>
      <c r="G1865" s="14"/>
      <c r="H1865" s="14"/>
      <c r="I1865" s="14"/>
      <c r="J1865" s="14"/>
      <c r="K1865" s="14"/>
      <c r="L1865" s="14"/>
      <c r="M1865" s="14"/>
      <c r="N1865" s="14"/>
      <c r="O1865" s="14"/>
      <c r="P1865" s="14"/>
      <c r="Q1865" s="14"/>
      <c r="R1865" s="14"/>
      <c r="S1865" s="14"/>
      <c r="T1865" s="14"/>
    </row>
    <row r="1866" spans="1:24">
      <c r="A1866" s="15"/>
      <c r="C1866" s="15"/>
      <c r="D1866" s="15"/>
      <c r="E1866" s="15"/>
      <c r="F1866" s="15"/>
      <c r="G1866" s="15"/>
      <c r="H1866" s="15"/>
      <c r="I1866" s="15"/>
      <c r="J1866" s="15"/>
      <c r="K1866" s="14"/>
      <c r="L1866" s="14"/>
      <c r="M1866" s="15"/>
      <c r="N1866" s="15"/>
      <c r="O1866" s="15"/>
      <c r="P1866" s="15"/>
      <c r="Q1866" s="15"/>
      <c r="R1866" s="15"/>
      <c r="S1866" s="15"/>
      <c r="T1866" s="15"/>
    </row>
    <row r="1867" spans="1:24">
      <c r="A1867" s="15"/>
      <c r="C1867" s="15"/>
      <c r="D1867" s="15"/>
      <c r="E1867" s="15"/>
      <c r="F1867" s="15"/>
      <c r="G1867" s="15"/>
      <c r="H1867" s="15"/>
      <c r="I1867" s="15"/>
      <c r="J1867" s="15"/>
      <c r="K1867" s="14"/>
      <c r="L1867" s="14"/>
      <c r="M1867" s="15"/>
      <c r="N1867" s="15"/>
      <c r="O1867" s="15"/>
      <c r="P1867" s="15"/>
      <c r="Q1867" s="15"/>
      <c r="R1867" s="15"/>
      <c r="S1867" s="15"/>
      <c r="T1867" s="15"/>
    </row>
    <row r="1868" spans="1:24" ht="16.5">
      <c r="A1868" s="14"/>
      <c r="B1868" s="79" t="s">
        <v>181</v>
      </c>
      <c r="C1868" s="14"/>
      <c r="D1868" s="14"/>
      <c r="E1868" s="14"/>
      <c r="F1868" s="14"/>
      <c r="G1868" s="14"/>
      <c r="H1868" s="14"/>
      <c r="I1868" s="14"/>
      <c r="J1868" s="14"/>
      <c r="K1868" s="14"/>
      <c r="L1868" s="14"/>
      <c r="M1868" s="14"/>
      <c r="N1868" s="14"/>
      <c r="O1868" s="14"/>
      <c r="P1868" s="14"/>
      <c r="Q1868" s="14"/>
      <c r="R1868" s="14"/>
      <c r="S1868" s="14"/>
      <c r="T1868" s="14"/>
    </row>
    <row r="1869" spans="1:24">
      <c r="A1869" s="14"/>
      <c r="B1869" s="15"/>
      <c r="C1869" s="15"/>
      <c r="D1869" s="14"/>
      <c r="E1869" s="14"/>
      <c r="F1869" s="14"/>
      <c r="G1869" s="14"/>
      <c r="H1869" s="14"/>
      <c r="I1869" s="14"/>
      <c r="J1869" s="14"/>
      <c r="K1869" s="14"/>
      <c r="L1869" s="14"/>
      <c r="M1869" s="14"/>
      <c r="N1869" s="14"/>
      <c r="O1869" s="14"/>
      <c r="P1869" s="14"/>
      <c r="Q1869" s="14"/>
      <c r="R1869" s="14"/>
      <c r="S1869" s="14"/>
      <c r="T1869" s="14"/>
    </row>
    <row r="1870" spans="1:24">
      <c r="A1870" s="14"/>
      <c r="B1870" s="14"/>
      <c r="C1870" s="15"/>
      <c r="D1870" s="14"/>
      <c r="E1870" s="14"/>
      <c r="F1870" s="14"/>
      <c r="G1870" s="14"/>
      <c r="H1870" s="14"/>
      <c r="I1870" s="14"/>
      <c r="J1870" s="14"/>
      <c r="K1870" s="14"/>
      <c r="L1870" s="14"/>
      <c r="M1870" s="14"/>
      <c r="N1870" s="14"/>
      <c r="O1870" s="14"/>
      <c r="P1870" s="14"/>
      <c r="Q1870" s="14"/>
      <c r="R1870" s="14"/>
      <c r="S1870" s="14"/>
      <c r="T1870" s="14"/>
    </row>
    <row r="1871" spans="1:24" ht="16.5">
      <c r="A1871" s="14"/>
      <c r="B1871" s="79" t="s">
        <v>182</v>
      </c>
      <c r="C1871" s="15"/>
      <c r="D1871" s="14"/>
      <c r="E1871" s="14"/>
      <c r="F1871" s="14"/>
      <c r="G1871" s="14"/>
      <c r="H1871" s="14"/>
      <c r="I1871" s="14"/>
      <c r="J1871" s="14"/>
      <c r="K1871" s="14"/>
      <c r="L1871" s="14"/>
      <c r="M1871" s="14"/>
      <c r="N1871" s="14"/>
      <c r="O1871" s="14"/>
      <c r="P1871" s="14"/>
      <c r="Q1871" s="14"/>
      <c r="R1871" s="14"/>
      <c r="S1871" s="14"/>
      <c r="T1871" s="14"/>
    </row>
    <row r="1873" spans="1:23" ht="18.75">
      <c r="A1873" s="102" t="s">
        <v>991</v>
      </c>
      <c r="B1873" s="102"/>
      <c r="C1873" s="102"/>
      <c r="D1873" s="102"/>
      <c r="E1873" s="102"/>
      <c r="F1873" s="102"/>
      <c r="G1873" s="102"/>
      <c r="H1873" s="102"/>
      <c r="I1873" s="102"/>
      <c r="J1873" s="102"/>
      <c r="K1873" s="102"/>
      <c r="L1873" s="102"/>
      <c r="M1873" s="102"/>
      <c r="N1873" s="102"/>
      <c r="O1873" s="102"/>
      <c r="P1873" s="102"/>
      <c r="Q1873" s="102"/>
      <c r="R1873" s="102"/>
      <c r="S1873" s="102"/>
      <c r="T1873" s="102"/>
      <c r="U1873" s="102"/>
      <c r="V1873" s="102"/>
      <c r="W1873" s="102"/>
    </row>
    <row r="1874" spans="1:23" ht="18.75">
      <c r="A1874" s="102" t="s">
        <v>990</v>
      </c>
      <c r="B1874" s="102"/>
      <c r="C1874" s="102"/>
      <c r="D1874" s="102"/>
      <c r="E1874" s="102"/>
      <c r="F1874" s="102"/>
      <c r="G1874" s="102"/>
      <c r="H1874" s="102"/>
      <c r="I1874" s="102"/>
      <c r="J1874" s="102"/>
      <c r="K1874" s="102"/>
      <c r="L1874" s="102"/>
      <c r="M1874" s="102"/>
      <c r="N1874" s="102"/>
      <c r="O1874" s="102"/>
      <c r="P1874" s="102"/>
      <c r="Q1874" s="102"/>
      <c r="R1874" s="102"/>
      <c r="S1874" s="102"/>
      <c r="T1874" s="102"/>
      <c r="U1874" s="102"/>
      <c r="V1874" s="102"/>
      <c r="W1874" s="102"/>
    </row>
    <row r="1876" spans="1:23">
      <c r="A1876" s="103" t="s">
        <v>169</v>
      </c>
      <c r="B1876" s="103"/>
      <c r="C1876" s="103"/>
      <c r="D1876" s="103"/>
      <c r="E1876" s="103"/>
      <c r="F1876" s="103"/>
      <c r="G1876" s="103"/>
      <c r="H1876" s="103"/>
      <c r="I1876" s="103"/>
      <c r="J1876" s="103"/>
      <c r="K1876" s="103"/>
      <c r="L1876" s="103"/>
      <c r="M1876" s="103"/>
      <c r="N1876" s="103"/>
      <c r="O1876" s="103"/>
      <c r="P1876" s="103"/>
      <c r="Q1876" s="103"/>
      <c r="R1876" s="103"/>
      <c r="S1876" s="103"/>
      <c r="T1876" s="103"/>
      <c r="U1876" s="103"/>
      <c r="V1876" s="103"/>
      <c r="W1876" s="103"/>
    </row>
    <row r="1877" spans="1:23">
      <c r="A1877" s="43"/>
      <c r="B1877" s="43"/>
      <c r="C1877" s="43"/>
      <c r="D1877" s="43"/>
      <c r="E1877" s="43"/>
      <c r="F1877" s="43"/>
      <c r="G1877" s="43"/>
      <c r="H1877" s="43"/>
      <c r="I1877" s="43"/>
      <c r="J1877" s="43"/>
      <c r="K1877" s="43"/>
      <c r="L1877" s="43"/>
      <c r="M1877" s="43"/>
      <c r="N1877" s="43"/>
      <c r="O1877" s="43"/>
      <c r="P1877" s="43"/>
      <c r="Q1877" s="43"/>
      <c r="R1877" s="43"/>
      <c r="S1877" s="43"/>
      <c r="T1877" s="43"/>
      <c r="U1877" s="43"/>
      <c r="V1877" s="43"/>
      <c r="W1877" s="43"/>
    </row>
    <row r="1878" spans="1:23" ht="18.75">
      <c r="A1878" s="104" t="s">
        <v>1005</v>
      </c>
      <c r="B1878" s="104"/>
      <c r="C1878" s="104"/>
      <c r="D1878" s="104"/>
      <c r="E1878" s="104"/>
      <c r="F1878" s="104"/>
      <c r="G1878" s="104"/>
      <c r="H1878" s="104"/>
      <c r="I1878" s="104"/>
      <c r="J1878" s="104"/>
      <c r="K1878" s="104"/>
      <c r="L1878" s="104"/>
      <c r="M1878" s="104"/>
      <c r="N1878" s="104"/>
      <c r="O1878" s="104"/>
      <c r="P1878" s="104"/>
      <c r="Q1878" s="104"/>
      <c r="R1878" s="104"/>
      <c r="S1878" s="104"/>
      <c r="T1878" s="104"/>
      <c r="U1878" s="104"/>
      <c r="V1878" s="104"/>
      <c r="W1878" s="104"/>
    </row>
    <row r="1879" spans="1:23" ht="18.75">
      <c r="A1879" s="104" t="s">
        <v>989</v>
      </c>
      <c r="B1879" s="104"/>
      <c r="C1879" s="104"/>
      <c r="D1879" s="104"/>
      <c r="E1879" s="104"/>
      <c r="F1879" s="104"/>
      <c r="G1879" s="104"/>
      <c r="H1879" s="104"/>
      <c r="I1879" s="104"/>
      <c r="J1879" s="104"/>
      <c r="K1879" s="104"/>
      <c r="L1879" s="104"/>
      <c r="M1879" s="104"/>
      <c r="N1879" s="104"/>
      <c r="O1879" s="104"/>
      <c r="P1879" s="104"/>
      <c r="Q1879" s="104"/>
      <c r="R1879" s="104"/>
      <c r="S1879" s="104"/>
      <c r="T1879" s="104"/>
      <c r="U1879" s="104"/>
      <c r="V1879" s="104"/>
      <c r="W1879" s="104"/>
    </row>
    <row r="1880" spans="1:23" ht="18.75">
      <c r="A1880" s="105" t="s">
        <v>1058</v>
      </c>
      <c r="B1880" s="105"/>
      <c r="C1880" s="105"/>
      <c r="D1880" s="105"/>
      <c r="E1880" s="105"/>
      <c r="F1880" s="105"/>
      <c r="G1880" s="105"/>
      <c r="H1880" s="105"/>
      <c r="I1880" s="105"/>
      <c r="J1880" s="105"/>
      <c r="K1880" s="105"/>
      <c r="L1880" s="105"/>
      <c r="M1880" s="105"/>
      <c r="N1880" s="105"/>
      <c r="O1880" s="105"/>
      <c r="P1880" s="105"/>
      <c r="Q1880" s="105"/>
      <c r="R1880" s="105"/>
      <c r="S1880" s="105"/>
      <c r="T1880" s="105"/>
      <c r="U1880" s="105"/>
      <c r="V1880" s="105"/>
      <c r="W1880" s="105"/>
    </row>
    <row r="1881" spans="1:23" ht="18.75">
      <c r="A1881" s="50"/>
      <c r="B1881" s="50"/>
      <c r="C1881" s="50"/>
      <c r="D1881" s="50"/>
      <c r="E1881" s="50"/>
      <c r="F1881" s="50"/>
      <c r="G1881" s="50"/>
      <c r="H1881" s="50"/>
      <c r="I1881" s="50"/>
      <c r="J1881" s="50"/>
      <c r="K1881" s="50"/>
      <c r="L1881" s="50"/>
      <c r="M1881" s="50"/>
      <c r="N1881" s="50"/>
      <c r="O1881" s="50"/>
      <c r="P1881" s="50"/>
      <c r="Q1881" s="50"/>
      <c r="R1881" s="50"/>
      <c r="S1881" s="50"/>
      <c r="T1881" s="50"/>
      <c r="U1881" s="50"/>
      <c r="V1881" s="50"/>
    </row>
    <row r="1882" spans="1:23">
      <c r="A1882" s="10"/>
      <c r="B1882" s="10"/>
      <c r="C1882" s="10"/>
      <c r="D1882" s="10"/>
      <c r="E1882" s="10"/>
      <c r="F1882" s="10"/>
      <c r="G1882" s="10"/>
      <c r="H1882" s="10"/>
      <c r="I1882" s="10"/>
      <c r="J1882" s="10"/>
      <c r="K1882" s="10"/>
      <c r="L1882" s="10"/>
      <c r="M1882" s="10"/>
      <c r="N1882" s="10"/>
      <c r="O1882" s="10"/>
      <c r="P1882" s="10"/>
      <c r="Q1882" s="10"/>
      <c r="R1882" s="10"/>
      <c r="S1882" s="10"/>
      <c r="T1882" s="10"/>
    </row>
    <row r="1883" spans="1:23" ht="18.75">
      <c r="A1883" s="106" t="s">
        <v>992</v>
      </c>
      <c r="B1883" s="106"/>
      <c r="C1883" s="47"/>
      <c r="D1883" s="47"/>
      <c r="E1883" s="47"/>
      <c r="F1883" s="47"/>
      <c r="G1883" s="47"/>
      <c r="H1883" s="47"/>
      <c r="I1883" s="47"/>
      <c r="J1883" s="47"/>
      <c r="K1883" s="47"/>
      <c r="L1883" s="47"/>
      <c r="M1883" s="47"/>
      <c r="N1883" s="47"/>
      <c r="O1883" s="47"/>
      <c r="P1883" s="47"/>
      <c r="Q1883" s="47"/>
      <c r="R1883" s="47"/>
      <c r="S1883" s="47"/>
      <c r="T1883" s="47"/>
    </row>
    <row r="1884" spans="1:23" ht="18.75">
      <c r="A1884" s="106" t="s">
        <v>993</v>
      </c>
      <c r="B1884" s="106"/>
      <c r="C1884" s="42"/>
      <c r="D1884" s="42"/>
      <c r="E1884" s="42"/>
      <c r="F1884" s="42"/>
      <c r="G1884" s="42"/>
      <c r="H1884" s="42"/>
      <c r="I1884" s="42"/>
      <c r="J1884" s="42"/>
      <c r="K1884" s="42"/>
      <c r="L1884" s="42"/>
      <c r="M1884" s="42"/>
      <c r="N1884" s="42"/>
      <c r="O1884" s="42"/>
      <c r="P1884" s="42"/>
      <c r="Q1884" s="42"/>
      <c r="R1884" s="42"/>
      <c r="S1884" s="42"/>
      <c r="T1884" s="42"/>
    </row>
    <row r="1885" spans="1:23" ht="18.75">
      <c r="A1885" s="106"/>
      <c r="B1885" s="106"/>
      <c r="D1885" s="47"/>
      <c r="E1885" s="47"/>
      <c r="F1885" s="47"/>
      <c r="G1885" s="47"/>
      <c r="H1885" s="47"/>
      <c r="I1885" s="47"/>
      <c r="J1885" s="47"/>
      <c r="K1885" s="47"/>
      <c r="L1885" s="47"/>
      <c r="M1885" s="47"/>
      <c r="N1885" s="47"/>
      <c r="O1885" s="47"/>
      <c r="P1885" s="47"/>
      <c r="Q1885" s="47"/>
      <c r="R1885" s="47"/>
      <c r="S1885" s="47"/>
      <c r="T1885" s="47"/>
    </row>
    <row r="1886" spans="1:23" ht="18.75">
      <c r="A1886" s="107" t="s">
        <v>233</v>
      </c>
      <c r="B1886" s="107"/>
      <c r="C1886" s="107"/>
      <c r="D1886" s="107"/>
      <c r="E1886" s="107"/>
      <c r="F1886" s="107"/>
      <c r="G1886" s="107"/>
      <c r="H1886" s="107"/>
      <c r="I1886" s="107"/>
      <c r="J1886" s="107"/>
      <c r="K1886" s="107"/>
      <c r="L1886" s="107"/>
      <c r="M1886" s="107"/>
      <c r="N1886" s="107"/>
      <c r="O1886" s="107"/>
      <c r="P1886" s="129" t="s">
        <v>337</v>
      </c>
      <c r="Q1886" s="129"/>
      <c r="R1886" s="129"/>
      <c r="S1886" s="129"/>
      <c r="T1886" s="129"/>
      <c r="U1886" s="129"/>
      <c r="V1886" s="129"/>
    </row>
    <row r="1887" spans="1:23">
      <c r="A1887" s="28"/>
      <c r="B1887" s="28"/>
      <c r="C1887" s="28"/>
      <c r="D1887" s="28"/>
      <c r="E1887" s="28"/>
      <c r="F1887" s="28"/>
      <c r="G1887" s="28"/>
      <c r="H1887" s="28"/>
      <c r="I1887" s="28"/>
      <c r="J1887" s="28"/>
      <c r="K1887" s="28"/>
      <c r="L1887" s="28"/>
      <c r="M1887" s="28"/>
      <c r="N1887" s="28"/>
      <c r="O1887" s="28"/>
      <c r="P1887" s="28"/>
      <c r="Q1887" s="28"/>
      <c r="R1887" s="28"/>
      <c r="S1887" s="28"/>
      <c r="T1887" s="28"/>
    </row>
    <row r="1888" spans="1:23" ht="24.75" customHeight="1">
      <c r="A1888" s="117" t="s">
        <v>170</v>
      </c>
      <c r="B1888" s="117"/>
      <c r="C1888" s="117"/>
      <c r="D1888" s="117"/>
      <c r="E1888" s="117"/>
      <c r="F1888" s="117"/>
      <c r="G1888" s="117"/>
      <c r="H1888" s="117"/>
      <c r="I1888" s="117"/>
      <c r="J1888" s="117"/>
      <c r="K1888" s="117"/>
      <c r="L1888" s="117"/>
      <c r="M1888" s="117"/>
      <c r="N1888" s="117"/>
      <c r="O1888" s="117"/>
      <c r="P1888" s="117"/>
      <c r="Q1888" s="117"/>
      <c r="R1888" s="117"/>
      <c r="S1888" s="117"/>
      <c r="T1888" s="126" t="s">
        <v>178</v>
      </c>
      <c r="U1888" s="101" t="s">
        <v>284</v>
      </c>
      <c r="V1888" s="101" t="s">
        <v>288</v>
      </c>
      <c r="W1888" s="101" t="s">
        <v>1006</v>
      </c>
    </row>
    <row r="1889" spans="1:24" ht="66.75" customHeight="1">
      <c r="A1889" s="101" t="s">
        <v>171</v>
      </c>
      <c r="B1889" s="117" t="s">
        <v>172</v>
      </c>
      <c r="C1889" s="101" t="s">
        <v>173</v>
      </c>
      <c r="D1889" s="101" t="s">
        <v>174</v>
      </c>
      <c r="E1889" s="101"/>
      <c r="F1889" s="101" t="s">
        <v>175</v>
      </c>
      <c r="G1889" s="101"/>
      <c r="H1889" s="101" t="s">
        <v>176</v>
      </c>
      <c r="I1889" s="101"/>
      <c r="J1889" s="101" t="s">
        <v>994</v>
      </c>
      <c r="K1889" s="101"/>
      <c r="L1889" s="175" t="s">
        <v>995</v>
      </c>
      <c r="M1889" s="176"/>
      <c r="N1889" s="175" t="s">
        <v>996</v>
      </c>
      <c r="O1889" s="176"/>
      <c r="P1889" s="101" t="s">
        <v>7</v>
      </c>
      <c r="Q1889" s="101"/>
      <c r="R1889" s="101" t="s">
        <v>177</v>
      </c>
      <c r="S1889" s="101"/>
      <c r="T1889" s="127"/>
      <c r="U1889" s="101"/>
      <c r="V1889" s="101"/>
      <c r="W1889" s="101"/>
    </row>
    <row r="1890" spans="1:24" ht="16.5">
      <c r="A1890" s="101"/>
      <c r="B1890" s="117"/>
      <c r="C1890" s="101"/>
      <c r="D1890" s="49" t="s">
        <v>179</v>
      </c>
      <c r="E1890" s="51" t="s">
        <v>3</v>
      </c>
      <c r="F1890" s="49" t="s">
        <v>179</v>
      </c>
      <c r="G1890" s="51" t="s">
        <v>3</v>
      </c>
      <c r="H1890" s="49" t="s">
        <v>179</v>
      </c>
      <c r="I1890" s="51" t="s">
        <v>3</v>
      </c>
      <c r="J1890" s="49" t="s">
        <v>179</v>
      </c>
      <c r="K1890" s="51" t="s">
        <v>3</v>
      </c>
      <c r="L1890" s="49" t="s">
        <v>179</v>
      </c>
      <c r="M1890" s="51" t="s">
        <v>3</v>
      </c>
      <c r="N1890" s="49" t="s">
        <v>179</v>
      </c>
      <c r="O1890" s="51" t="s">
        <v>3</v>
      </c>
      <c r="P1890" s="49" t="s">
        <v>179</v>
      </c>
      <c r="Q1890" s="51" t="s">
        <v>3</v>
      </c>
      <c r="R1890" s="49" t="s">
        <v>179</v>
      </c>
      <c r="S1890" s="51" t="s">
        <v>3</v>
      </c>
      <c r="T1890" s="128"/>
      <c r="U1890" s="101"/>
      <c r="V1890" s="101"/>
      <c r="W1890" s="101"/>
    </row>
    <row r="1891" spans="1:24" ht="18.75">
      <c r="A1891" s="27">
        <v>1</v>
      </c>
      <c r="B1891" s="77"/>
      <c r="C1891" s="27"/>
      <c r="D1891" s="27"/>
      <c r="E1891" s="16">
        <f>IF((C1891&lt;=7),VLOOKUP(D1891,'7 лет'!$A$5:$B$78,2),IF((C1891=8),VLOOKUP(D1891,'8 лет'!$A$5:$B$78,2),IF((C1891=9),VLOOKUP(D1891,'9 лет'!$A$5:$B$78,2),IF((C1891=10),VLOOKUP(D1891,'10 лет'!$A$5:$B$78,2),IF((C1891=11),VLOOKUP(D1891,'11 лет'!$A$5:$B$78,2),IF((C1891=12),VLOOKUP(D1891,'12 лет'!$A$5:$B$78,2),IF((C1891=13),VLOOKUP(D1891,'13 лет'!$A$5:$B$78,2),IF((C1891=14),VLOOKUP(D1891,'14 лет'!$A$5:$B$78,2),IF((C1891=15),VLOOKUP(D1891,'15 лет'!$A$5:$B$78,2),IF((C1891=16),VLOOKUP(D1891,'16 лет'!$A$5:$B$78,2),IF((C1891=17),VLOOKUP(D1891,'17 лет'!$A$5:$B$78,2))))))))))))</f>
        <v>0</v>
      </c>
      <c r="F1891" s="27"/>
      <c r="G1891" s="16">
        <f>IF((C1891&lt;=7),VLOOKUP(F1891,'7 лет'!$C$5:$D$79,2),IF((C1891=8),VLOOKUP(F1891,'8 лет'!$C$5:$D$79,2),IF((C1891=9),VLOOKUP(F1891,'9 лет'!$C$5:$D$79,2),IF((C1891=10),VLOOKUP(F1891,'10 лет'!$C$5:$D$79,2),IF((C1891=11),VLOOKUP(F1891,'11 лет'!$C$5:$D$79,2),IF((C1891=12),VLOOKUP(F1891,'12 лет'!$C$5:$D$79,2),IF((C1891=13),VLOOKUP(F1891,'13 лет'!$C$5:$D$79,2),IF((C1891=14),VLOOKUP(F1891,'14 лет'!$C$5:$D$79,2),IF((C1891=15),VLOOKUP(F1891,'15 лет'!$C$5:$D$79,2),IF((C1891=16),VLOOKUP(F1891,'16 лет'!$C$5:$D$79,2),IF((C1891=17),VLOOKUP(F1891,'17 лет'!$C$5:$D$79,2))))))))))))</f>
        <v>0</v>
      </c>
      <c r="H1891" s="27"/>
      <c r="I1891" s="16">
        <f>IF((C1891&lt;=7),VLOOKUP(H1891,'7 лет'!$E$5:$F$79,2),IF((C1891=8),VLOOKUP(H1891,'8 лет'!$E$5:$F$79,2),IF((C1891=9),VLOOKUP(H1891,'9 лет'!$E$5:$F$79,2),IF((C1891=10),VLOOKUP(H1891,'10 лет'!$E$5:$F$79,2),IF((C1891=11),VLOOKUP(H1891,'11 лет'!$E$5:$F$79,2),IF((C1891=12),VLOOKUP(H1891,'12 лет'!$E$5:$F$79,2),IF((C1891=13),VLOOKUP(H1891,'13 лет'!$E$5:$F$79,2),IF((C1891=14),VLOOKUP(H1891,'14 лет'!$E$5:$F$79,2),IF((C1891=15),VLOOKUP(H1891,'15 лет'!$E$5:$F$79,2),IF((C1891=16),VLOOKUP(H1891,'16 лет'!$E$5:$F$79,2),IF((C1891=17),VLOOKUP(H1891,'17 лет'!$E$5:$F$79,2))))))))))))</f>
        <v>0</v>
      </c>
      <c r="J1891" s="27"/>
      <c r="K1891" s="16">
        <f>IF((C1891&lt;=7),VLOOKUP(J1891,'7 лет'!$G$5:$H$79,2),IF((C1891=8),VLOOKUP(J1891,'8 лет'!$G$5:$H$79,2),IF((C1891=9),VLOOKUP(J1891,'9 лет'!$G$5:$H$79,2),IF((C1891=10),VLOOKUP(J1891,'10 лет'!$G$5:$H$79,2),IF((C1891=11),VLOOKUP(J1891,'11 лет'!$G$5:$H$79,2),IF((C1891=12),VLOOKUP(J1891,'12 лет'!$G$5:$H$79,2),IF((C1891=13),VLOOKUP(J1891,'13 лет'!$G$5:$H$79,2),IF((C1891=14),VLOOKUP(J1891,'14 лет'!$G$5:$H$79,2),IF(C1891&gt;=15,"0")))))))))</f>
        <v>0</v>
      </c>
      <c r="L1891" s="27"/>
      <c r="M1891" s="16" t="str">
        <f>IF((C1891=12),VLOOKUP(L1891,'12 лет'!$I$5:$J$81,2),IF((C1891=13),VLOOKUP(L1891,'13 лет'!$I$5:$J$81,2),IF((C1891=14),VLOOKUP(L1891,'14 лет'!$I$5:$J$80,2),IF((C1891=15),VLOOKUP(L1891,'15 лет'!$G$5:$H$82,2),IF((C1891=16),VLOOKUP(L1891,'16 лет'!$G$5:$H$81,2),IF((C1891=17),VLOOKUP(L1891,'17 лет'!$G$5:$H$81,2),IF(C1891&lt;12,"0")))))))</f>
        <v>0</v>
      </c>
      <c r="N1891" s="27"/>
      <c r="O1891" s="16" t="str">
        <f>IF((C1891=15),VLOOKUP(N1891,'15 лет'!$I$5:$J$100,2),IF((C1891=16),VLOOKUP(N1891,'16 лет'!$I$5:$J$94,2),IF((C1891=17),VLOOKUP(N1891,'17 лет'!$I$5:$J$97,2),IF(C1891&lt;15,"0"))))</f>
        <v>0</v>
      </c>
      <c r="P1891" s="11"/>
      <c r="Q1891" s="16">
        <f>IF((C1891&lt;=7),VLOOKUP(P1891,'7 лет'!$I$5:$J$79,2),IF((C1891=8),VLOOKUP(P1891,'8 лет'!$I$5:$J$79,2),IF((C1891=9),VLOOKUP(P1891,'9 лет'!$I$5:$J$79,2),IF((C1891=10),VLOOKUP(P1891,'10 лет'!$I$5:$J$79,2),IF((C1891=11),VLOOKUP(P1891,'11 лет'!$I$5:$J$79,2),IF((C1891=12),VLOOKUP(P1891,'12 лет'!$K$5:$L$79,2),IF((C1891=13),VLOOKUP(P1891,'13 лет'!$K$5:$L$79,2),IF((C1891=14),VLOOKUP(P1891,'14 лет'!$K$5:$L$79,2),IF((C1891=15),VLOOKUP(P1891,'15 лет'!$K$5:$L$79,2),IF((C1891=16),VLOOKUP(P1891,'16 лет'!$K$5:$L$79,2),IF((C1891=17),VLOOKUP(P1891,'17 лет'!$K$5:$L$79,2),)))))))))))</f>
        <v>50</v>
      </c>
      <c r="R1891" s="27"/>
      <c r="S1891" s="16">
        <f>IF((C1891&lt;=7),VLOOKUP(R1891,'7 лет'!$K$5:$L$79,2),IF((C1891=8),VLOOKUP(R1891,'8 лет'!$K$5:$L$79,2),IF((C1891=9),VLOOKUP(R1891,'9 лет'!$K$5:$L$79,2),IF((C1891=10),VLOOKUP(R1891,'10 лет'!$K$5:$L$79,2),IF((C1891=11),VLOOKUP(R1891,'11 лет'!$K$5:$L$79,2),IF((C1891=12),VLOOKUP(R1891,'12 лет'!$M$5:$N$79,2),IF((C1891=13),VLOOKUP(R1891,'13 лет'!$M$5:$N$79,2),IF((C1891=14),VLOOKUP(R1891,'14 лет'!$M$5:$N$79,2),IF((C1891=15),VLOOKUP(R1891,'15 лет'!$M$5:$N$79,2),IF((C1891=16),VLOOKUP(R1891,'16 лет'!$M$5:$N$79,2),IF((C1891=17),VLOOKUP(R1891,'17 лет'!$M$5:$N$79,2))))))))))))</f>
        <v>0</v>
      </c>
      <c r="T1891" s="32">
        <f>SUM(E1891+G1891+I1891+K1891+M1891+O1891+Q1891+S1891)</f>
        <v>50</v>
      </c>
      <c r="U1891" s="4">
        <f>'Личное первенство юноши'!U169</f>
        <v>28</v>
      </c>
      <c r="V1891" s="108">
        <f ca="1">'Командный зачет'!G62</f>
        <v>10</v>
      </c>
      <c r="W1891" s="98">
        <f ca="1">SUM(V1891*2)</f>
        <v>20</v>
      </c>
      <c r="X1891" t="str">
        <f>P1886</f>
        <v>Субъект РФ 53</v>
      </c>
    </row>
    <row r="1892" spans="1:24" ht="18.75">
      <c r="A1892" s="27">
        <v>2</v>
      </c>
      <c r="B1892" s="77"/>
      <c r="C1892" s="27"/>
      <c r="D1892" s="27"/>
      <c r="E1892" s="16">
        <f>IF((C1892&lt;=7),VLOOKUP(D1892,'7 лет'!$A$5:$B$78,2),IF((C1892=8),VLOOKUP(D1892,'8 лет'!$A$5:$B$78,2),IF((C1892=9),VLOOKUP(D1892,'9 лет'!$A$5:$B$78,2),IF((C1892=10),VLOOKUP(D1892,'10 лет'!$A$5:$B$78,2),IF((C1892=11),VLOOKUP(D1892,'11 лет'!$A$5:$B$78,2),IF((C1892=12),VLOOKUP(D1892,'12 лет'!$A$5:$B$78,2),IF((C1892=13),VLOOKUP(D1892,'13 лет'!$A$5:$B$78,2),IF((C1892=14),VLOOKUP(D1892,'14 лет'!$A$5:$B$78,2),IF((C1892=15),VLOOKUP(D1892,'15 лет'!$A$5:$B$78,2),IF((C1892=16),VLOOKUP(D1892,'16 лет'!$A$5:$B$78,2),IF((C1892=17),VLOOKUP(D1892,'17 лет'!$A$5:$B$78,2))))))))))))</f>
        <v>0</v>
      </c>
      <c r="F1892" s="27"/>
      <c r="G1892" s="16">
        <f>IF((C1892&lt;=7),VLOOKUP(F1892,'7 лет'!$C$5:$D$79,2),IF((C1892=8),VLOOKUP(F1892,'8 лет'!$C$5:$D$79,2),IF((C1892=9),VLOOKUP(F1892,'9 лет'!$C$5:$D$79,2),IF((C1892=10),VLOOKUP(F1892,'10 лет'!$C$5:$D$79,2),IF((C1892=11),VLOOKUP(F1892,'11 лет'!$C$5:$D$79,2),IF((C1892=12),VLOOKUP(F1892,'12 лет'!$C$5:$D$79,2),IF((C1892=13),VLOOKUP(F1892,'13 лет'!$C$5:$D$79,2),IF((C1892=14),VLOOKUP(F1892,'14 лет'!$C$5:$D$79,2),IF((C1892=15),VLOOKUP(F1892,'15 лет'!$C$5:$D$79,2),IF((C1892=16),VLOOKUP(F1892,'16 лет'!$C$5:$D$79,2),IF((C1892=17),VLOOKUP(F1892,'17 лет'!$C$5:$D$79,2))))))))))))</f>
        <v>0</v>
      </c>
      <c r="H1892" s="27"/>
      <c r="I1892" s="16">
        <f>IF((C1892&lt;=7),VLOOKUP(H1892,'7 лет'!$E$5:$F$79,2),IF((C1892=8),VLOOKUP(H1892,'8 лет'!$E$5:$F$79,2),IF((C1892=9),VLOOKUP(H1892,'9 лет'!$E$5:$F$79,2),IF((C1892=10),VLOOKUP(H1892,'10 лет'!$E$5:$F$79,2),IF((C1892=11),VLOOKUP(H1892,'11 лет'!$E$5:$F$79,2),IF((C1892=12),VLOOKUP(H1892,'12 лет'!$E$5:$F$79,2),IF((C1892=13),VLOOKUP(H1892,'13 лет'!$E$5:$F$79,2),IF((C1892=14),VLOOKUP(H1892,'14 лет'!$E$5:$F$79,2),IF((C1892=15),VLOOKUP(H1892,'15 лет'!$E$5:$F$79,2),IF((C1892=16),VLOOKUP(H1892,'16 лет'!$E$5:$F$79,2),IF((C1892=17),VLOOKUP(H1892,'17 лет'!$E$5:$F$79,2))))))))))))</f>
        <v>0</v>
      </c>
      <c r="J1892" s="27"/>
      <c r="K1892" s="16">
        <f>IF((C1892&lt;=7),VLOOKUP(J1892,'7 лет'!$G$5:$H$79,2),IF((C1892=8),VLOOKUP(J1892,'8 лет'!$G$5:$H$79,2),IF((C1892=9),VLOOKUP(J1892,'9 лет'!$G$5:$H$79,2),IF((C1892=10),VLOOKUP(J1892,'10 лет'!$G$5:$H$79,2),IF((C1892=11),VLOOKUP(J1892,'11 лет'!$G$5:$H$79,2),IF((C1892=12),VLOOKUP(J1892,'12 лет'!$G$5:$H$79,2),IF((C1892=13),VLOOKUP(J1892,'13 лет'!$G$5:$H$79,2),IF((C1892=14),VLOOKUP(J1892,'14 лет'!$G$5:$H$79,2),IF(C1892&gt;=15,"0")))))))))</f>
        <v>0</v>
      </c>
      <c r="L1892" s="27"/>
      <c r="M1892" s="16" t="str">
        <f>IF((C1892=12),VLOOKUP(L1892,'12 лет'!$I$5:$J$81,2),IF((C1892=13),VLOOKUP(L1892,'13 лет'!$I$5:$J$81,2),IF((C1892=14),VLOOKUP(L1892,'14 лет'!$I$5:$J$80,2),IF((C1892=15),VLOOKUP(L1892,'15 лет'!$G$5:$H$82,2),IF((C1892=16),VLOOKUP(L1892,'16 лет'!$G$5:$H$81,2),IF((C1892=17),VLOOKUP(L1892,'17 лет'!$G$5:$H$81,2),IF(C1892&lt;12,"0")))))))</f>
        <v>0</v>
      </c>
      <c r="N1892" s="27"/>
      <c r="O1892" s="16" t="str">
        <f>IF((C1892=15),VLOOKUP(N1892,'15 лет'!$I$5:$J$100,2),IF((C1892=16),VLOOKUP(N1892,'16 лет'!$I$5:$J$94,2),IF((C1892=17),VLOOKUP(N1892,'17 лет'!$I$5:$J$97,2),IF(C1892&lt;15,"0"))))</f>
        <v>0</v>
      </c>
      <c r="P1892" s="11"/>
      <c r="Q1892" s="16">
        <f>IF((C1892&lt;=7),VLOOKUP(P1892,'7 лет'!$I$5:$J$79,2),IF((C1892=8),VLOOKUP(P1892,'8 лет'!$I$5:$J$79,2),IF((C1892=9),VLOOKUP(P1892,'9 лет'!$I$5:$J$79,2),IF((C1892=10),VLOOKUP(P1892,'10 лет'!$I$5:$J$79,2),IF((C1892=11),VLOOKUP(P1892,'11 лет'!$I$5:$J$79,2),IF((C1892=12),VLOOKUP(P1892,'12 лет'!$K$5:$L$79,2),IF((C1892=13),VLOOKUP(P1892,'13 лет'!$K$5:$L$79,2),IF((C1892=14),VLOOKUP(P1892,'14 лет'!$K$5:$L$79,2),IF((C1892=15),VLOOKUP(P1892,'15 лет'!$K$5:$L$79,2),IF((C1892=16),VLOOKUP(P1892,'16 лет'!$K$5:$L$79,2),IF((C1892=17),VLOOKUP(P1892,'17 лет'!$K$5:$L$79,2),)))))))))))</f>
        <v>50</v>
      </c>
      <c r="R1892" s="27"/>
      <c r="S1892" s="16">
        <f>IF((C1892&lt;=7),VLOOKUP(R1892,'7 лет'!$K$5:$L$79,2),IF((C1892=8),VLOOKUP(R1892,'8 лет'!$K$5:$L$79,2),IF((C1892=9),VLOOKUP(R1892,'9 лет'!$K$5:$L$79,2),IF((C1892=10),VLOOKUP(R1892,'10 лет'!$K$5:$L$79,2),IF((C1892=11),VLOOKUP(R1892,'11 лет'!$K$5:$L$79,2),IF((C1892=12),VLOOKUP(R1892,'12 лет'!$M$5:$N$79,2),IF((C1892=13),VLOOKUP(R1892,'13 лет'!$M$5:$N$79,2),IF((C1892=14),VLOOKUP(R1892,'14 лет'!$M$5:$N$79,2),IF((C1892=15),VLOOKUP(R1892,'15 лет'!$M$5:$N$79,2),IF((C1892=16),VLOOKUP(R1892,'16 лет'!$M$5:$N$79,2),IF((C1892=17),VLOOKUP(R1892,'17 лет'!$M$5:$N$79,2))))))))))))</f>
        <v>0</v>
      </c>
      <c r="T1892" s="32">
        <f>SUM(E1892+G1892+I1892+K1892+M1892+O1892+Q1892+S1892)</f>
        <v>50</v>
      </c>
      <c r="U1892" s="4">
        <f>'Личное первенство юноши'!U170</f>
        <v>28</v>
      </c>
      <c r="V1892" s="109"/>
      <c r="W1892" s="99"/>
      <c r="X1892" t="str">
        <f>P1886</f>
        <v>Субъект РФ 53</v>
      </c>
    </row>
    <row r="1893" spans="1:24" ht="18.75">
      <c r="A1893" s="27">
        <v>3</v>
      </c>
      <c r="B1893" s="77"/>
      <c r="C1893" s="27"/>
      <c r="D1893" s="27"/>
      <c r="E1893" s="16">
        <f>IF((C1893&lt;=7),VLOOKUP(D1893,'7 лет'!$A$5:$B$78,2),IF((C1893=8),VLOOKUP(D1893,'8 лет'!$A$5:$B$78,2),IF((C1893=9),VLOOKUP(D1893,'9 лет'!$A$5:$B$78,2),IF((C1893=10),VLOOKUP(D1893,'10 лет'!$A$5:$B$78,2),IF((C1893=11),VLOOKUP(D1893,'11 лет'!$A$5:$B$78,2),IF((C1893=12),VLOOKUP(D1893,'12 лет'!$A$5:$B$78,2),IF((C1893=13),VLOOKUP(D1893,'13 лет'!$A$5:$B$78,2),IF((C1893=14),VLOOKUP(D1893,'14 лет'!$A$5:$B$78,2),IF((C1893=15),VLOOKUP(D1893,'15 лет'!$A$5:$B$78,2),IF((C1893=16),VLOOKUP(D1893,'16 лет'!$A$5:$B$78,2),IF((C1893=17),VLOOKUP(D1893,'17 лет'!$A$5:$B$78,2))))))))))))</f>
        <v>0</v>
      </c>
      <c r="F1893" s="27"/>
      <c r="G1893" s="16">
        <f>IF((C1893&lt;=7),VLOOKUP(F1893,'7 лет'!$C$5:$D$79,2),IF((C1893=8),VLOOKUP(F1893,'8 лет'!$C$5:$D$79,2),IF((C1893=9),VLOOKUP(F1893,'9 лет'!$C$5:$D$79,2),IF((C1893=10),VLOOKUP(F1893,'10 лет'!$C$5:$D$79,2),IF((C1893=11),VLOOKUP(F1893,'11 лет'!$C$5:$D$79,2),IF((C1893=12),VLOOKUP(F1893,'12 лет'!$C$5:$D$79,2),IF((C1893=13),VLOOKUP(F1893,'13 лет'!$C$5:$D$79,2),IF((C1893=14),VLOOKUP(F1893,'14 лет'!$C$5:$D$79,2),IF((C1893=15),VLOOKUP(F1893,'15 лет'!$C$5:$D$79,2),IF((C1893=16),VLOOKUP(F1893,'16 лет'!$C$5:$D$79,2),IF((C1893=17),VLOOKUP(F1893,'17 лет'!$C$5:$D$79,2))))))))))))</f>
        <v>0</v>
      </c>
      <c r="H1893" s="27"/>
      <c r="I1893" s="16">
        <f>IF((C1893&lt;=7),VLOOKUP(H1893,'7 лет'!$E$5:$F$79,2),IF((C1893=8),VLOOKUP(H1893,'8 лет'!$E$5:$F$79,2),IF((C1893=9),VLOOKUP(H1893,'9 лет'!$E$5:$F$79,2),IF((C1893=10),VLOOKUP(H1893,'10 лет'!$E$5:$F$79,2),IF((C1893=11),VLOOKUP(H1893,'11 лет'!$E$5:$F$79,2),IF((C1893=12),VLOOKUP(H1893,'12 лет'!$E$5:$F$79,2),IF((C1893=13),VLOOKUP(H1893,'13 лет'!$E$5:$F$79,2),IF((C1893=14),VLOOKUP(H1893,'14 лет'!$E$5:$F$79,2),IF((C1893=15),VLOOKUP(H1893,'15 лет'!$E$5:$F$79,2),IF((C1893=16),VLOOKUP(H1893,'16 лет'!$E$5:$F$79,2),IF((C1893=17),VLOOKUP(H1893,'17 лет'!$E$5:$F$79,2))))))))))))</f>
        <v>0</v>
      </c>
      <c r="J1893" s="27"/>
      <c r="K1893" s="16">
        <f>IF((C1893&lt;=7),VLOOKUP(J1893,'7 лет'!$G$5:$H$79,2),IF((C1893=8),VLOOKUP(J1893,'8 лет'!$G$5:$H$79,2),IF((C1893=9),VLOOKUP(J1893,'9 лет'!$G$5:$H$79,2),IF((C1893=10),VLOOKUP(J1893,'10 лет'!$G$5:$H$79,2),IF((C1893=11),VLOOKUP(J1893,'11 лет'!$G$5:$H$79,2),IF((C1893=12),VLOOKUP(J1893,'12 лет'!$G$5:$H$79,2),IF((C1893=13),VLOOKUP(J1893,'13 лет'!$G$5:$H$79,2),IF((C1893=14),VLOOKUP(J1893,'14 лет'!$G$5:$H$79,2),IF(C1893&gt;=15,"0")))))))))</f>
        <v>0</v>
      </c>
      <c r="L1893" s="27"/>
      <c r="M1893" s="16" t="str">
        <f>IF((C1893=12),VLOOKUP(L1893,'12 лет'!$I$5:$J$81,2),IF((C1893=13),VLOOKUP(L1893,'13 лет'!$I$5:$J$81,2),IF((C1893=14),VLOOKUP(L1893,'14 лет'!$I$5:$J$80,2),IF((C1893=15),VLOOKUP(L1893,'15 лет'!$G$5:$H$82,2),IF((C1893=16),VLOOKUP(L1893,'16 лет'!$G$5:$H$81,2),IF((C1893=17),VLOOKUP(L1893,'17 лет'!$G$5:$H$81,2),IF(C1893&lt;12,"0")))))))</f>
        <v>0</v>
      </c>
      <c r="N1893" s="27"/>
      <c r="O1893" s="16" t="str">
        <f>IF((C1893=15),VLOOKUP(N1893,'15 лет'!$I$5:$J$100,2),IF((C1893=16),VLOOKUP(N1893,'16 лет'!$I$5:$J$94,2),IF((C1893=17),VLOOKUP(N1893,'17 лет'!$I$5:$J$97,2),IF(C1893&lt;15,"0"))))</f>
        <v>0</v>
      </c>
      <c r="P1893" s="11"/>
      <c r="Q1893" s="16">
        <f>IF((C1893&lt;=7),VLOOKUP(P1893,'7 лет'!$I$5:$J$79,2),IF((C1893=8),VLOOKUP(P1893,'8 лет'!$I$5:$J$79,2),IF((C1893=9),VLOOKUP(P1893,'9 лет'!$I$5:$J$79,2),IF((C1893=10),VLOOKUP(P1893,'10 лет'!$I$5:$J$79,2),IF((C1893=11),VLOOKUP(P1893,'11 лет'!$I$5:$J$79,2),IF((C1893=12),VLOOKUP(P1893,'12 лет'!$K$5:$L$79,2),IF((C1893=13),VLOOKUP(P1893,'13 лет'!$K$5:$L$79,2),IF((C1893=14),VLOOKUP(P1893,'14 лет'!$K$5:$L$79,2),IF((C1893=15),VLOOKUP(P1893,'15 лет'!$K$5:$L$79,2),IF((C1893=16),VLOOKUP(P1893,'16 лет'!$K$5:$L$79,2),IF((C1893=17),VLOOKUP(P1893,'17 лет'!$K$5:$L$79,2),)))))))))))</f>
        <v>50</v>
      </c>
      <c r="R1893" s="27"/>
      <c r="S1893" s="16">
        <f>IF((C1893&lt;=7),VLOOKUP(R1893,'7 лет'!$K$5:$L$79,2),IF((C1893=8),VLOOKUP(R1893,'8 лет'!$K$5:$L$79,2),IF((C1893=9),VLOOKUP(R1893,'9 лет'!$K$5:$L$79,2),IF((C1893=10),VLOOKUP(R1893,'10 лет'!$K$5:$L$79,2),IF((C1893=11),VLOOKUP(R1893,'11 лет'!$K$5:$L$79,2),IF((C1893=12),VLOOKUP(R1893,'12 лет'!$M$5:$N$79,2),IF((C1893=13),VLOOKUP(R1893,'13 лет'!$M$5:$N$79,2),IF((C1893=14),VLOOKUP(R1893,'14 лет'!$M$5:$N$79,2),IF((C1893=15),VLOOKUP(R1893,'15 лет'!$M$5:$N$79,2),IF((C1893=16),VLOOKUP(R1893,'16 лет'!$M$5:$N$79,2),IF((C1893=17),VLOOKUP(R1893,'17 лет'!$M$5:$N$79,2))))))))))))</f>
        <v>0</v>
      </c>
      <c r="T1893" s="32">
        <f>SUM(E1893+G1893+I1893+K1893+M1893+O1893+Q1893+S1893)</f>
        <v>50</v>
      </c>
      <c r="U1893" s="4">
        <f>'Личное первенство юноши'!U171</f>
        <v>28</v>
      </c>
      <c r="V1893" s="109"/>
      <c r="W1893" s="99"/>
      <c r="X1893" t="str">
        <f>P1886</f>
        <v>Субъект РФ 53</v>
      </c>
    </row>
    <row r="1894" spans="1:24" ht="18.75">
      <c r="A1894" s="111"/>
      <c r="B1894" s="112"/>
      <c r="C1894" s="112"/>
      <c r="D1894" s="112"/>
      <c r="E1894" s="112"/>
      <c r="F1894" s="112"/>
      <c r="G1894" s="112"/>
      <c r="H1894" s="112"/>
      <c r="I1894" s="112"/>
      <c r="J1894" s="112"/>
      <c r="K1894" s="112"/>
      <c r="L1894" s="112"/>
      <c r="M1894" s="112"/>
      <c r="N1894" s="112"/>
      <c r="O1894" s="112"/>
      <c r="P1894" s="115" t="s">
        <v>285</v>
      </c>
      <c r="Q1894" s="115"/>
      <c r="R1894" s="115"/>
      <c r="S1894" s="116"/>
      <c r="T1894" s="113">
        <f ca="1">SUMPRODUCT(LARGE($T$1891:$T$1893,ROW(INDIRECT("T1:T"&amp;Z17))))</f>
        <v>100</v>
      </c>
      <c r="U1894" s="114"/>
      <c r="V1894" s="109"/>
      <c r="W1894" s="99"/>
    </row>
    <row r="1895" spans="1:24" ht="24.75" customHeight="1">
      <c r="A1895" s="123" t="s">
        <v>180</v>
      </c>
      <c r="B1895" s="124"/>
      <c r="C1895" s="124"/>
      <c r="D1895" s="124"/>
      <c r="E1895" s="124"/>
      <c r="F1895" s="124"/>
      <c r="G1895" s="124"/>
      <c r="H1895" s="124"/>
      <c r="I1895" s="124"/>
      <c r="J1895" s="124"/>
      <c r="K1895" s="124"/>
      <c r="L1895" s="124"/>
      <c r="M1895" s="124"/>
      <c r="N1895" s="124"/>
      <c r="O1895" s="124"/>
      <c r="P1895" s="124"/>
      <c r="Q1895" s="124"/>
      <c r="R1895" s="124"/>
      <c r="S1895" s="124"/>
      <c r="T1895" s="124"/>
      <c r="U1895" s="125"/>
      <c r="V1895" s="109"/>
      <c r="W1895" s="99"/>
    </row>
    <row r="1896" spans="1:24" ht="18.75">
      <c r="A1896" s="27">
        <v>1</v>
      </c>
      <c r="B1896" s="78"/>
      <c r="C1896" s="27"/>
      <c r="D1896" s="27"/>
      <c r="E1896" s="16">
        <f>IF((C1896&lt;=7),VLOOKUP(D1896,'7 лет'!$M$5:$N$78,2),IF((C1896=8),VLOOKUP(D1896,'8 лет'!$M$5:$N$78,2),IF((C1896=9),VLOOKUP(D1896,'9 лет'!$M$5:$N$78,2),IF((C1896=10),VLOOKUP(D1896,'10 лет'!$M$5:$N$78,2),IF((C1896=11),VLOOKUP(D1896,'11 лет'!$M$5:$N$78,2),IF((C1896=12),VLOOKUP(D1896,'12 лет'!$O$5:$P$78,2),IF((C1896=13),VLOOKUP(D1896,'13 лет'!$O$5:$P$78,2),IF((C1896=14),VLOOKUP(D1896,'14 лет'!$O$5:$P$78,2),IF((C1896=15),VLOOKUP(D1896,'15 лет'!$O$5:$P$78,2),IF((C1896=16),VLOOKUP(D1896,'16 лет'!$O$5:$P$78,2),IF((C1896=17),VLOOKUP(D1896,'17 лет'!$O$5:$P$78,2))))))))))))</f>
        <v>0</v>
      </c>
      <c r="F1896" s="27"/>
      <c r="G1896" s="16">
        <f>IF((C1896&lt;=7),VLOOKUP(F1896,'7 лет'!$O$5:$P$79,2),IF((C1896=8),VLOOKUP(F1896,'8 лет'!$O$5:$P$79,2),IF((C1896=9),VLOOKUP(F1896,'9 лет'!$O$5:$P$79,2),IF((C1896=10),VLOOKUP(F1896,'10 лет'!$O$5:$P$79,2),IF((C1896=11),VLOOKUP(F1896,'11 лет'!$O$5:$P$79,2),IF((C1896=12),VLOOKUP(F1896,'12 лет'!$Q$5:$R$79,2),IF((C1896=13),VLOOKUP(F1896,'13 лет'!$Q$5:$R$79,2),IF((C1896=14),VLOOKUP(F1896,'14 лет'!$Q$5:$R$79,2),IF((C1896=15),VLOOKUP(F1896,'15 лет'!$Q$5:$R$79,2),IF((C1896=16),VLOOKUP(F1896,'16 лет'!$Q$5:$R$79,2),IF((C1896=17),VLOOKUP(F1896,'17 лет'!$Q$5:$R$79,2))))))))))))</f>
        <v>0</v>
      </c>
      <c r="H1896" s="27"/>
      <c r="I1896" s="16">
        <f>IF((C1896&lt;=7),VLOOKUP(H1896,'7 лет'!$Q$5:$R$79,2),IF((C1896=8),VLOOKUP(H1896,'8 лет'!$Q$5:$R$79,2),IF((C1896=9),VLOOKUP(H1896,'9 лет'!$Q$5:$R$79,2),IF((C1896=10),VLOOKUP(H1896,'10 лет'!$Q$5:$R$79,2),IF((C1896=11),VLOOKUP(H1896,'11 лет'!$Q$5:$R$79,2),IF((C1896=12),VLOOKUP(H1896,'12 лет'!$S$5:$T$79,2),IF((C1896=13),VLOOKUP(H1896,'13 лет'!$S$5:$T$79,2),IF((C1896=14),VLOOKUP(H1896,'14 лет'!$S$5:$T$79,2),IF((C1896=15),VLOOKUP(H1896,'15 лет'!$S$5:$T$79,2),IF((C1896=16),VLOOKUP(H1896,'16 лет'!$S$5:$T$79,2),IF((C1896=17),VLOOKUP(H1896,'17 лет'!$S$5:$T$79,2))))))))))))</f>
        <v>0</v>
      </c>
      <c r="J1896" s="27"/>
      <c r="K1896" s="16">
        <f>IF((C1896&lt;=7),VLOOKUP(J1896,'7 лет'!$S$5:$T$79,2),IF((C1896=8),VLOOKUP(J1896,'8 лет'!$S$5:$T$79,2),IF((C1896=9),VLOOKUP(J1896,'9 лет'!$S$5:$T$79,2),IF((C1896=10),VLOOKUP(J1896,'10 лет'!$S$5:$T$79,2),IF((C1896=11),VLOOKUP(J1896,'11 лет'!$S$5:$T$79,2),IF((C1896=12),VLOOKUP(J1896,'12 лет'!$U$5:$V$79,2),IF((C1896=13),VLOOKUP(J1896,'13 лет'!$U$5:$V$79,2),IF((C1896=14),VLOOKUP(J1896,'14 лет'!$U$5:$V$79,2),IF(C1896&gt;=15,"0")))))))))</f>
        <v>0</v>
      </c>
      <c r="L1896" s="27"/>
      <c r="M1896" s="16" t="str">
        <f>IF((C1896=12),VLOOKUP(L1896,'12 лет'!$W$5:$X$85,2),IF((C1896=13),VLOOKUP(L1896,'13 лет'!$W$5:$X$84,2),IF((C1896=14),VLOOKUP(L1896,'14 лет'!$W$5:$X$82,2),IF((C1896=15),VLOOKUP(L1896,'15 лет'!$U$5:$V$82,2),IF((C1896=16),VLOOKUP(L1896,'16 лет'!$U$5:$V$78,2),IF((C1896=17),VLOOKUP(L1896,'17 лет'!$U$5:$V$78,2),IF(C1896&lt;12,"0")))))))</f>
        <v>0</v>
      </c>
      <c r="N1896" s="27"/>
      <c r="O1896" s="16" t="str">
        <f>IF((C1896=15),VLOOKUP(N1896,'15 лет'!$W$5:$X$115,2),IF((C1896=16),VLOOKUP(N1896,'16 лет'!$W$5:$X$113,2),IF((C1896=17),VLOOKUP(N1896,'17 лет'!$W$5:$X$113,2),IF(C1896&lt;15,"0"))))</f>
        <v>0</v>
      </c>
      <c r="P1896" s="11"/>
      <c r="Q1896" s="16">
        <f>IF((C1896&lt;=7),VLOOKUP(P1896,'7 лет'!$U$5:$V$79,2),IF((C1896=8),VLOOKUP(P1896,'8 лет'!$U$5:$V$79,2),IF((C1896=9),VLOOKUP(P1896,'9 лет'!$U$5:$V$79,2),IF((C1896=10),VLOOKUP(P1896,'10 лет'!$U$5:$V$79,2),IF((C1896=11),VLOOKUP(P1896,'11 лет'!$U$5:$V$79,2),IF((C1896=12),VLOOKUP(P1896,'12 лет'!$Y$5:$Z$79,2),IF((C1896=13),VLOOKUP(P1896,'13 лет'!$Y$5:$Z$79,2),IF((C1896=14),VLOOKUP(P1896,'14 лет'!$Y$5:$Z$79,2),IF((C1896=15),VLOOKUP(P1896,'15 лет'!$Y$5:$Z$79,2),IF((C1896=16),VLOOKUP(P1896,'16 лет'!$Y$5:$Z$79,2),IF((C1896=17),VLOOKUP(P1896,'17 лет'!$Y$5:$Z$79,2))))))))))))</f>
        <v>35</v>
      </c>
      <c r="R1896" s="27"/>
      <c r="S1896" s="16">
        <f>IF((C1896&lt;=7),VLOOKUP(R1896,'7 лет'!$W$5:$X$79,2),IF((C1896=8),VLOOKUP(R1896,'8 лет'!$W$5:$X$79,2),IF((C1896=9),VLOOKUP(R1896,'9 лет'!$W$5:$X$79,2),IF((C1896=10),VLOOKUP(R1896,'10 лет'!$W$5:$X$79,2),IF((C1896=11),VLOOKUP(R1896,'11 лет'!$W$5:$X$79,2),IF((C1896=12),VLOOKUP(R1896,'12 лет'!$AA$5:$AB$79,2),IF((C1896=13),VLOOKUP(R1896,'13 лет'!$AA$5:$AB$79,2),IF((C1896=14),VLOOKUP(R1896,'14 лет'!$AA$5:$AB$79,2),IF((C1896=15),VLOOKUP(R1896,'15 лет'!$AA$5:$AB$79,2),IF((C1896=16),VLOOKUP(R1896,'16 лет'!$AA$5:$AB$79,2),IF((C1896=17),VLOOKUP(R1896,'17 лет'!$AA$5:$AB$79,2))))))))))))</f>
        <v>0</v>
      </c>
      <c r="T1896" s="33">
        <f>SUM(E1896+G1896+I1896+K1896+M1896+O1896+Q1896+S1896)</f>
        <v>35</v>
      </c>
      <c r="U1896" s="4">
        <f>'Личное первенство девушки'!U169</f>
        <v>28</v>
      </c>
      <c r="V1896" s="109"/>
      <c r="W1896" s="99"/>
      <c r="X1896" t="str">
        <f>P1886</f>
        <v>Субъект РФ 53</v>
      </c>
    </row>
    <row r="1897" spans="1:24" ht="18.75">
      <c r="A1897" s="27">
        <v>2</v>
      </c>
      <c r="B1897" s="78"/>
      <c r="C1897" s="27"/>
      <c r="D1897" s="27"/>
      <c r="E1897" s="16">
        <f>IF((C1897&lt;=7),VLOOKUP(D1897,'7 лет'!$M$5:$N$78,2),IF((C1897=8),VLOOKUP(D1897,'8 лет'!$M$5:$N$78,2),IF((C1897=9),VLOOKUP(D1897,'9 лет'!$M$5:$N$78,2),IF((C1897=10),VLOOKUP(D1897,'10 лет'!$M$5:$N$78,2),IF((C1897=11),VLOOKUP(D1897,'11 лет'!$M$5:$N$78,2),IF((C1897=12),VLOOKUP(D1897,'12 лет'!$O$5:$P$78,2),IF((C1897=13),VLOOKUP(D1897,'13 лет'!$O$5:$P$78,2),IF((C1897=14),VLOOKUP(D1897,'14 лет'!$O$5:$P$78,2),IF((C1897=15),VLOOKUP(D1897,'15 лет'!$O$5:$P$78,2),IF((C1897=16),VLOOKUP(D1897,'16 лет'!$O$5:$P$78,2),IF((C1897=17),VLOOKUP(D1897,'17 лет'!$O$5:$P$78,2))))))))))))</f>
        <v>0</v>
      </c>
      <c r="F1897" s="27"/>
      <c r="G1897" s="16">
        <f>IF((C1897&lt;=7),VLOOKUP(F1897,'7 лет'!$O$5:$P$79,2),IF((C1897=8),VLOOKUP(F1897,'8 лет'!$O$5:$P$79,2),IF((C1897=9),VLOOKUP(F1897,'9 лет'!$O$5:$P$79,2),IF((C1897=10),VLOOKUP(F1897,'10 лет'!$O$5:$P$79,2),IF((C1897=11),VLOOKUP(F1897,'11 лет'!$O$5:$P$79,2),IF((C1897=12),VLOOKUP(F1897,'12 лет'!$Q$5:$R$79,2),IF((C1897=13),VLOOKUP(F1897,'13 лет'!$Q$5:$R$79,2),IF((C1897=14),VLOOKUP(F1897,'14 лет'!$Q$5:$R$79,2),IF((C1897=15),VLOOKUP(F1897,'15 лет'!$Q$5:$R$79,2),IF((C1897=16),VLOOKUP(F1897,'16 лет'!$Q$5:$R$79,2),IF((C1897=17),VLOOKUP(F1897,'17 лет'!$Q$5:$R$79,2))))))))))))</f>
        <v>0</v>
      </c>
      <c r="H1897" s="27"/>
      <c r="I1897" s="16">
        <f>IF((C1897&lt;=7),VLOOKUP(H1897,'7 лет'!$Q$5:$R$79,2),IF((C1897=8),VLOOKUP(H1897,'8 лет'!$Q$5:$R$79,2),IF((C1897=9),VLOOKUP(H1897,'9 лет'!$Q$5:$R$79,2),IF((C1897=10),VLOOKUP(H1897,'10 лет'!$Q$5:$R$79,2),IF((C1897=11),VLOOKUP(H1897,'11 лет'!$Q$5:$R$79,2),IF((C1897=12),VLOOKUP(H1897,'12 лет'!$S$5:$T$79,2),IF((C1897=13),VLOOKUP(H1897,'13 лет'!$S$5:$T$79,2),IF((C1897=14),VLOOKUP(H1897,'14 лет'!$S$5:$T$79,2),IF((C1897=15),VLOOKUP(H1897,'15 лет'!$S$5:$T$79,2),IF((C1897=16),VLOOKUP(H1897,'16 лет'!$S$5:$T$79,2),IF((C1897=17),VLOOKUP(H1897,'17 лет'!$S$5:$T$79,2))))))))))))</f>
        <v>0</v>
      </c>
      <c r="J1897" s="27"/>
      <c r="K1897" s="16">
        <f>IF((C1897&lt;=7),VLOOKUP(J1897,'7 лет'!$S$5:$T$79,2),IF((C1897=8),VLOOKUP(J1897,'8 лет'!$S$5:$T$79,2),IF((C1897=9),VLOOKUP(J1897,'9 лет'!$S$5:$T$79,2),IF((C1897=10),VLOOKUP(J1897,'10 лет'!$S$5:$T$79,2),IF((C1897=11),VLOOKUP(J1897,'11 лет'!$S$5:$T$79,2),IF((C1897=12),VLOOKUP(J1897,'12 лет'!$U$5:$V$79,2),IF((C1897=13),VLOOKUP(J1897,'13 лет'!$U$5:$V$79,2),IF((C1897=14),VLOOKUP(J1897,'14 лет'!$U$5:$V$79,2),IF(C1897&gt;=15,"0")))))))))</f>
        <v>0</v>
      </c>
      <c r="L1897" s="27"/>
      <c r="M1897" s="16" t="str">
        <f>IF((C1897=12),VLOOKUP(L1897,'12 лет'!$W$5:$X$85,2),IF((C1897=13),VLOOKUP(L1897,'13 лет'!$W$5:$X$84,2),IF((C1897=14),VLOOKUP(L1897,'14 лет'!$W$5:$X$82,2),IF((C1897=15),VLOOKUP(L1897,'15 лет'!$U$5:$V$82,2),IF((C1897=16),VLOOKUP(L1897,'16 лет'!$U$5:$V$78,2),IF((C1897=17),VLOOKUP(L1897,'17 лет'!$U$5:$V$78,2),IF(C1897&lt;12,"0")))))))</f>
        <v>0</v>
      </c>
      <c r="N1897" s="27"/>
      <c r="O1897" s="16" t="str">
        <f>IF((C1897=15),VLOOKUP(N1897,'15 лет'!$W$5:$X$115,2),IF((C1897=16),VLOOKUP(N1897,'16 лет'!$W$5:$X$113,2),IF((C1897=17),VLOOKUP(N1897,'17 лет'!$W$5:$X$113,2),IF(C1897&lt;15,"0"))))</f>
        <v>0</v>
      </c>
      <c r="P1897" s="11"/>
      <c r="Q1897" s="16">
        <f>IF((C1897&lt;=7),VLOOKUP(P1897,'7 лет'!$U$5:$V$79,2),IF((C1897=8),VLOOKUP(P1897,'8 лет'!$U$5:$V$79,2),IF((C1897=9),VLOOKUP(P1897,'9 лет'!$U$5:$V$79,2),IF((C1897=10),VLOOKUP(P1897,'10 лет'!$U$5:$V$79,2),IF((C1897=11),VLOOKUP(P1897,'11 лет'!$U$5:$V$79,2),IF((C1897=12),VLOOKUP(P1897,'12 лет'!$Y$5:$Z$79,2),IF((C1897=13),VLOOKUP(P1897,'13 лет'!$Y$5:$Z$79,2),IF((C1897=14),VLOOKUP(P1897,'14 лет'!$Y$5:$Z$79,2),IF((C1897=15),VLOOKUP(P1897,'15 лет'!$Y$5:$Z$79,2),IF((C1897=16),VLOOKUP(P1897,'16 лет'!$Y$5:$Z$79,2),IF((C1897=17),VLOOKUP(P1897,'17 лет'!$Y$5:$Z$79,2))))))))))))</f>
        <v>35</v>
      </c>
      <c r="R1897" s="27"/>
      <c r="S1897" s="16">
        <f>IF((C1897&lt;=7),VLOOKUP(R1897,'7 лет'!$W$5:$X$79,2),IF((C1897=8),VLOOKUP(R1897,'8 лет'!$W$5:$X$79,2),IF((C1897=9),VLOOKUP(R1897,'9 лет'!$W$5:$X$79,2),IF((C1897=10),VLOOKUP(R1897,'10 лет'!$W$5:$X$79,2),IF((C1897=11),VLOOKUP(R1897,'11 лет'!$W$5:$X$79,2),IF((C1897=12),VLOOKUP(R1897,'12 лет'!$AA$5:$AB$79,2),IF((C1897=13),VLOOKUP(R1897,'13 лет'!$AA$5:$AB$79,2),IF((C1897=14),VLOOKUP(R1897,'14 лет'!$AA$5:$AB$79,2),IF((C1897=15),VLOOKUP(R1897,'15 лет'!$AA$5:$AB$79,2),IF((C1897=16),VLOOKUP(R1897,'16 лет'!$AA$5:$AB$79,2),IF((C1897=17),VLOOKUP(R1897,'17 лет'!$AA$5:$AB$79,2))))))))))))</f>
        <v>0</v>
      </c>
      <c r="T1897" s="33">
        <f>SUM(E1897+G1897+I1897+K1897+M1897+O1897+Q1897+S1897)</f>
        <v>35</v>
      </c>
      <c r="U1897" s="4">
        <f>'Личное первенство девушки'!U170</f>
        <v>28</v>
      </c>
      <c r="V1897" s="109"/>
      <c r="W1897" s="99"/>
      <c r="X1897" t="str">
        <f>P1886</f>
        <v>Субъект РФ 53</v>
      </c>
    </row>
    <row r="1898" spans="1:24" ht="18.75">
      <c r="A1898" s="27">
        <v>3</v>
      </c>
      <c r="B1898" s="78"/>
      <c r="C1898" s="27"/>
      <c r="D1898" s="27"/>
      <c r="E1898" s="16">
        <f>IF((C1898&lt;=7),VLOOKUP(D1898,'7 лет'!$M$5:$N$78,2),IF((C1898=8),VLOOKUP(D1898,'8 лет'!$M$5:$N$78,2),IF((C1898=9),VLOOKUP(D1898,'9 лет'!$M$5:$N$78,2),IF((C1898=10),VLOOKUP(D1898,'10 лет'!$M$5:$N$78,2),IF((C1898=11),VLOOKUP(D1898,'11 лет'!$M$5:$N$78,2),IF((C1898=12),VLOOKUP(D1898,'12 лет'!$O$5:$P$78,2),IF((C1898=13),VLOOKUP(D1898,'13 лет'!$O$5:$P$78,2),IF((C1898=14),VLOOKUP(D1898,'14 лет'!$O$5:$P$78,2),IF((C1898=15),VLOOKUP(D1898,'15 лет'!$O$5:$P$78,2),IF((C1898=16),VLOOKUP(D1898,'16 лет'!$O$5:$P$78,2),IF((C1898=17),VLOOKUP(D1898,'17 лет'!$O$5:$P$78,2))))))))))))</f>
        <v>0</v>
      </c>
      <c r="F1898" s="27"/>
      <c r="G1898" s="16">
        <f>IF((C1898&lt;=7),VLOOKUP(F1898,'7 лет'!$O$5:$P$79,2),IF((C1898=8),VLOOKUP(F1898,'8 лет'!$O$5:$P$79,2),IF((C1898=9),VLOOKUP(F1898,'9 лет'!$O$5:$P$79,2),IF((C1898=10),VLOOKUP(F1898,'10 лет'!$O$5:$P$79,2),IF((C1898=11),VLOOKUP(F1898,'11 лет'!$O$5:$P$79,2),IF((C1898=12),VLOOKUP(F1898,'12 лет'!$Q$5:$R$79,2),IF((C1898=13),VLOOKUP(F1898,'13 лет'!$Q$5:$R$79,2),IF((C1898=14),VLOOKUP(F1898,'14 лет'!$Q$5:$R$79,2),IF((C1898=15),VLOOKUP(F1898,'15 лет'!$Q$5:$R$79,2),IF((C1898=16),VLOOKUP(F1898,'16 лет'!$Q$5:$R$79,2),IF((C1898=17),VLOOKUP(F1898,'17 лет'!$Q$5:$R$79,2))))))))))))</f>
        <v>0</v>
      </c>
      <c r="H1898" s="27"/>
      <c r="I1898" s="16">
        <f>IF((C1898&lt;=7),VLOOKUP(H1898,'7 лет'!$Q$5:$R$79,2),IF((C1898=8),VLOOKUP(H1898,'8 лет'!$Q$5:$R$79,2),IF((C1898=9),VLOOKUP(H1898,'9 лет'!$Q$5:$R$79,2),IF((C1898=10),VLOOKUP(H1898,'10 лет'!$Q$5:$R$79,2),IF((C1898=11),VLOOKUP(H1898,'11 лет'!$Q$5:$R$79,2),IF((C1898=12),VLOOKUP(H1898,'12 лет'!$S$5:$T$79,2),IF((C1898=13),VLOOKUP(H1898,'13 лет'!$S$5:$T$79,2),IF((C1898=14),VLOOKUP(H1898,'14 лет'!$S$5:$T$79,2),IF((C1898=15),VLOOKUP(H1898,'15 лет'!$S$5:$T$79,2),IF((C1898=16),VLOOKUP(H1898,'16 лет'!$S$5:$T$79,2),IF((C1898=17),VLOOKUP(H1898,'17 лет'!$S$5:$T$79,2))))))))))))</f>
        <v>0</v>
      </c>
      <c r="J1898" s="27"/>
      <c r="K1898" s="16">
        <f>IF((C1898&lt;=7),VLOOKUP(J1898,'7 лет'!$S$5:$T$79,2),IF((C1898=8),VLOOKUP(J1898,'8 лет'!$S$5:$T$79,2),IF((C1898=9),VLOOKUP(J1898,'9 лет'!$S$5:$T$79,2),IF((C1898=10),VLOOKUP(J1898,'10 лет'!$S$5:$T$79,2),IF((C1898=11),VLOOKUP(J1898,'11 лет'!$S$5:$T$79,2),IF((C1898=12),VLOOKUP(J1898,'12 лет'!$U$5:$V$79,2),IF((C1898=13),VLOOKUP(J1898,'13 лет'!$U$5:$V$79,2),IF((C1898=14),VLOOKUP(J1898,'14 лет'!$U$5:$V$79,2),IF(C1898&gt;=15,"0")))))))))</f>
        <v>0</v>
      </c>
      <c r="L1898" s="27"/>
      <c r="M1898" s="16" t="str">
        <f>IF((C1898=12),VLOOKUP(L1898,'12 лет'!$W$5:$X$85,2),IF((C1898=13),VLOOKUP(L1898,'13 лет'!$W$5:$X$84,2),IF((C1898=14),VLOOKUP(L1898,'14 лет'!$W$5:$X$82,2),IF((C1898=15),VLOOKUP(L1898,'15 лет'!$U$5:$V$82,2),IF((C1898=16),VLOOKUP(L1898,'16 лет'!$U$5:$V$78,2),IF((C1898=17),VLOOKUP(L1898,'17 лет'!$U$5:$V$78,2),IF(C1898&lt;12,"0")))))))</f>
        <v>0</v>
      </c>
      <c r="N1898" s="27"/>
      <c r="O1898" s="16" t="str">
        <f>IF((C1898=15),VLOOKUP(N1898,'15 лет'!$W$5:$X$115,2),IF((C1898=16),VLOOKUP(N1898,'16 лет'!$W$5:$X$113,2),IF((C1898=17),VLOOKUP(N1898,'17 лет'!$W$5:$X$113,2),IF(C1898&lt;15,"0"))))</f>
        <v>0</v>
      </c>
      <c r="P1898" s="11"/>
      <c r="Q1898" s="16">
        <f>IF((C1898&lt;=7),VLOOKUP(P1898,'7 лет'!$U$5:$V$79,2),IF((C1898=8),VLOOKUP(P1898,'8 лет'!$U$5:$V$79,2),IF((C1898=9),VLOOKUP(P1898,'9 лет'!$U$5:$V$79,2),IF((C1898=10),VLOOKUP(P1898,'10 лет'!$U$5:$V$79,2),IF((C1898=11),VLOOKUP(P1898,'11 лет'!$U$5:$V$79,2),IF((C1898=12),VLOOKUP(P1898,'12 лет'!$Y$5:$Z$79,2),IF((C1898=13),VLOOKUP(P1898,'13 лет'!$Y$5:$Z$79,2),IF((C1898=14),VLOOKUP(P1898,'14 лет'!$Y$5:$Z$79,2),IF((C1898=15),VLOOKUP(P1898,'15 лет'!$Y$5:$Z$79,2),IF((C1898=16),VLOOKUP(P1898,'16 лет'!$Y$5:$Z$79,2),IF((C1898=17),VLOOKUP(P1898,'17 лет'!$Y$5:$Z$79,2))))))))))))</f>
        <v>35</v>
      </c>
      <c r="R1898" s="27"/>
      <c r="S1898" s="16">
        <f>IF((C1898&lt;=7),VLOOKUP(R1898,'7 лет'!$W$5:$X$79,2),IF((C1898=8),VLOOKUP(R1898,'8 лет'!$W$5:$X$79,2),IF((C1898=9),VLOOKUP(R1898,'9 лет'!$W$5:$X$79,2),IF((C1898=10),VLOOKUP(R1898,'10 лет'!$W$5:$X$79,2),IF((C1898=11),VLOOKUP(R1898,'11 лет'!$W$5:$X$79,2),IF((C1898=12),VLOOKUP(R1898,'12 лет'!$AA$5:$AB$79,2),IF((C1898=13),VLOOKUP(R1898,'13 лет'!$AA$5:$AB$79,2),IF((C1898=14),VLOOKUP(R1898,'14 лет'!$AA$5:$AB$79,2),IF((C1898=15),VLOOKUP(R1898,'15 лет'!$AA$5:$AB$79,2),IF((C1898=16),VLOOKUP(R1898,'16 лет'!$AA$5:$AB$79,2),IF((C1898=17),VLOOKUP(R1898,'17 лет'!$AA$5:$AB$79,2))))))))))))</f>
        <v>0</v>
      </c>
      <c r="T1898" s="33">
        <f>SUM(E1898+G1898+I1898+K1898+M1898+O1898+Q1898+S1898)</f>
        <v>35</v>
      </c>
      <c r="U1898" s="4">
        <f>'Личное первенство девушки'!U171</f>
        <v>28</v>
      </c>
      <c r="V1898" s="109"/>
      <c r="W1898" s="99"/>
      <c r="X1898" t="str">
        <f>P1886</f>
        <v>Субъект РФ 53</v>
      </c>
    </row>
    <row r="1899" spans="1:24" ht="18.75">
      <c r="A1899" s="111"/>
      <c r="B1899" s="112"/>
      <c r="C1899" s="112"/>
      <c r="D1899" s="112"/>
      <c r="E1899" s="112"/>
      <c r="F1899" s="112"/>
      <c r="G1899" s="112"/>
      <c r="H1899" s="112"/>
      <c r="I1899" s="112"/>
      <c r="J1899" s="112"/>
      <c r="K1899" s="112"/>
      <c r="L1899" s="112"/>
      <c r="M1899" s="112"/>
      <c r="N1899" s="112"/>
      <c r="O1899" s="112"/>
      <c r="P1899" s="115" t="s">
        <v>286</v>
      </c>
      <c r="Q1899" s="115"/>
      <c r="R1899" s="115"/>
      <c r="S1899" s="116"/>
      <c r="T1899" s="113">
        <f ca="1">SUMPRODUCT(LARGE($T$1896:$T$1898,ROW(INDIRECT("T1:T"&amp;Z17))))</f>
        <v>70</v>
      </c>
      <c r="U1899" s="114"/>
      <c r="V1899" s="109"/>
      <c r="W1899" s="99"/>
    </row>
    <row r="1900" spans="1:24" ht="30" customHeight="1">
      <c r="A1900" s="119"/>
      <c r="B1900" s="120"/>
      <c r="C1900" s="120"/>
      <c r="D1900" s="120"/>
      <c r="E1900" s="120"/>
      <c r="F1900" s="120"/>
      <c r="G1900" s="120"/>
      <c r="H1900" s="120"/>
      <c r="I1900" s="120"/>
      <c r="J1900" s="120"/>
      <c r="K1900" s="120"/>
      <c r="L1900" s="120"/>
      <c r="M1900" s="120"/>
      <c r="N1900" s="120"/>
      <c r="O1900" s="120"/>
      <c r="P1900" s="118" t="s">
        <v>287</v>
      </c>
      <c r="Q1900" s="118"/>
      <c r="R1900" s="118"/>
      <c r="S1900" s="118"/>
      <c r="T1900" s="121">
        <f ca="1">SUM(T1894+T1899)</f>
        <v>170</v>
      </c>
      <c r="U1900" s="122"/>
      <c r="V1900" s="110"/>
      <c r="W1900" s="100"/>
    </row>
    <row r="1901" spans="1:24">
      <c r="A1901" s="14"/>
      <c r="B1901" s="14"/>
      <c r="C1901" s="14"/>
      <c r="D1901" s="14"/>
      <c r="E1901" s="14"/>
      <c r="F1901" s="14"/>
      <c r="G1901" s="14"/>
      <c r="H1901" s="14"/>
      <c r="I1901" s="14"/>
      <c r="J1901" s="14"/>
      <c r="K1901" s="14"/>
      <c r="L1901" s="14"/>
      <c r="M1901" s="14"/>
      <c r="N1901" s="14"/>
      <c r="O1901" s="14"/>
      <c r="P1901" s="14"/>
      <c r="Q1901" s="14"/>
      <c r="R1901" s="14"/>
      <c r="S1901" s="14"/>
      <c r="T1901" s="14"/>
    </row>
    <row r="1902" spans="1:24">
      <c r="A1902" s="15"/>
      <c r="C1902" s="15"/>
      <c r="D1902" s="15"/>
      <c r="E1902" s="15"/>
      <c r="F1902" s="15"/>
      <c r="G1902" s="15"/>
      <c r="H1902" s="15"/>
      <c r="I1902" s="15"/>
      <c r="J1902" s="15"/>
      <c r="K1902" s="14"/>
      <c r="L1902" s="14"/>
      <c r="M1902" s="15"/>
      <c r="N1902" s="15"/>
      <c r="O1902" s="15"/>
      <c r="P1902" s="15"/>
      <c r="Q1902" s="15"/>
      <c r="R1902" s="15"/>
      <c r="S1902" s="15"/>
      <c r="T1902" s="15"/>
    </row>
    <row r="1903" spans="1:24">
      <c r="A1903" s="15"/>
      <c r="C1903" s="15"/>
      <c r="D1903" s="15"/>
      <c r="E1903" s="15"/>
      <c r="F1903" s="15"/>
      <c r="G1903" s="15"/>
      <c r="H1903" s="15"/>
      <c r="I1903" s="15"/>
      <c r="J1903" s="15"/>
      <c r="K1903" s="14"/>
      <c r="L1903" s="14"/>
      <c r="M1903" s="15"/>
      <c r="N1903" s="15"/>
      <c r="O1903" s="15"/>
      <c r="P1903" s="15"/>
      <c r="Q1903" s="15"/>
      <c r="R1903" s="15"/>
      <c r="S1903" s="15"/>
      <c r="T1903" s="15"/>
    </row>
    <row r="1904" spans="1:24" ht="16.5">
      <c r="A1904" s="14"/>
      <c r="B1904" s="79" t="s">
        <v>181</v>
      </c>
      <c r="C1904" s="14"/>
      <c r="D1904" s="14"/>
      <c r="E1904" s="14"/>
      <c r="F1904" s="14"/>
      <c r="G1904" s="14"/>
      <c r="H1904" s="14"/>
      <c r="I1904" s="14"/>
      <c r="J1904" s="14"/>
      <c r="K1904" s="14"/>
      <c r="L1904" s="14"/>
      <c r="M1904" s="14"/>
      <c r="N1904" s="14"/>
      <c r="O1904" s="14"/>
      <c r="P1904" s="14"/>
      <c r="Q1904" s="14"/>
      <c r="R1904" s="14"/>
      <c r="S1904" s="14"/>
      <c r="T1904" s="14"/>
    </row>
    <row r="1905" spans="1:23">
      <c r="A1905" s="14"/>
      <c r="B1905" s="15"/>
      <c r="C1905" s="15"/>
      <c r="D1905" s="14"/>
      <c r="E1905" s="14"/>
      <c r="F1905" s="14"/>
      <c r="G1905" s="14"/>
      <c r="H1905" s="14"/>
      <c r="I1905" s="14"/>
      <c r="J1905" s="14"/>
      <c r="K1905" s="14"/>
      <c r="L1905" s="14"/>
      <c r="M1905" s="14"/>
      <c r="N1905" s="14"/>
      <c r="O1905" s="14"/>
      <c r="P1905" s="14"/>
      <c r="Q1905" s="14"/>
      <c r="R1905" s="14"/>
      <c r="S1905" s="14"/>
      <c r="T1905" s="14"/>
    </row>
    <row r="1906" spans="1:23">
      <c r="A1906" s="14"/>
      <c r="B1906" s="14"/>
      <c r="C1906" s="15"/>
      <c r="D1906" s="14"/>
      <c r="E1906" s="14"/>
      <c r="F1906" s="14"/>
      <c r="G1906" s="14"/>
      <c r="H1906" s="14"/>
      <c r="I1906" s="14"/>
      <c r="J1906" s="14"/>
      <c r="K1906" s="14"/>
      <c r="L1906" s="14"/>
      <c r="M1906" s="14"/>
      <c r="N1906" s="14"/>
      <c r="O1906" s="14"/>
      <c r="P1906" s="14"/>
      <c r="Q1906" s="14"/>
      <c r="R1906" s="14"/>
      <c r="S1906" s="14"/>
      <c r="T1906" s="14"/>
    </row>
    <row r="1907" spans="1:23" ht="16.5">
      <c r="A1907" s="14"/>
      <c r="B1907" s="79" t="s">
        <v>182</v>
      </c>
      <c r="C1907" s="15"/>
      <c r="D1907" s="14"/>
      <c r="E1907" s="14"/>
      <c r="F1907" s="14"/>
      <c r="G1907" s="14"/>
      <c r="H1907" s="14"/>
      <c r="I1907" s="14"/>
      <c r="J1907" s="14"/>
      <c r="K1907" s="14"/>
      <c r="L1907" s="14"/>
      <c r="M1907" s="14"/>
      <c r="N1907" s="14"/>
      <c r="O1907" s="14"/>
      <c r="P1907" s="14"/>
      <c r="Q1907" s="14"/>
      <c r="R1907" s="14"/>
      <c r="S1907" s="14"/>
      <c r="T1907" s="14"/>
    </row>
    <row r="1909" spans="1:23" ht="18.75">
      <c r="A1909" s="102" t="s">
        <v>991</v>
      </c>
      <c r="B1909" s="102"/>
      <c r="C1909" s="102"/>
      <c r="D1909" s="102"/>
      <c r="E1909" s="102"/>
      <c r="F1909" s="102"/>
      <c r="G1909" s="102"/>
      <c r="H1909" s="102"/>
      <c r="I1909" s="102"/>
      <c r="J1909" s="102"/>
      <c r="K1909" s="102"/>
      <c r="L1909" s="102"/>
      <c r="M1909" s="102"/>
      <c r="N1909" s="102"/>
      <c r="O1909" s="102"/>
      <c r="P1909" s="102"/>
      <c r="Q1909" s="102"/>
      <c r="R1909" s="102"/>
      <c r="S1909" s="102"/>
      <c r="T1909" s="102"/>
      <c r="U1909" s="102"/>
      <c r="V1909" s="102"/>
      <c r="W1909" s="102"/>
    </row>
    <row r="1910" spans="1:23" ht="18.75">
      <c r="A1910" s="102" t="s">
        <v>990</v>
      </c>
      <c r="B1910" s="102"/>
      <c r="C1910" s="102"/>
      <c r="D1910" s="102"/>
      <c r="E1910" s="102"/>
      <c r="F1910" s="102"/>
      <c r="G1910" s="102"/>
      <c r="H1910" s="102"/>
      <c r="I1910" s="102"/>
      <c r="J1910" s="102"/>
      <c r="K1910" s="102"/>
      <c r="L1910" s="102"/>
      <c r="M1910" s="102"/>
      <c r="N1910" s="102"/>
      <c r="O1910" s="102"/>
      <c r="P1910" s="102"/>
      <c r="Q1910" s="102"/>
      <c r="R1910" s="102"/>
      <c r="S1910" s="102"/>
      <c r="T1910" s="102"/>
      <c r="U1910" s="102"/>
      <c r="V1910" s="102"/>
      <c r="W1910" s="102"/>
    </row>
    <row r="1912" spans="1:23">
      <c r="A1912" s="103" t="s">
        <v>169</v>
      </c>
      <c r="B1912" s="103"/>
      <c r="C1912" s="103"/>
      <c r="D1912" s="103"/>
      <c r="E1912" s="103"/>
      <c r="F1912" s="103"/>
      <c r="G1912" s="103"/>
      <c r="H1912" s="103"/>
      <c r="I1912" s="103"/>
      <c r="J1912" s="103"/>
      <c r="K1912" s="103"/>
      <c r="L1912" s="103"/>
      <c r="M1912" s="103"/>
      <c r="N1912" s="103"/>
      <c r="O1912" s="103"/>
      <c r="P1912" s="103"/>
      <c r="Q1912" s="103"/>
      <c r="R1912" s="103"/>
      <c r="S1912" s="103"/>
      <c r="T1912" s="103"/>
      <c r="U1912" s="103"/>
      <c r="V1912" s="103"/>
      <c r="W1912" s="103"/>
    </row>
    <row r="1913" spans="1:23">
      <c r="A1913" s="43"/>
      <c r="B1913" s="43"/>
      <c r="C1913" s="43"/>
      <c r="D1913" s="43"/>
      <c r="E1913" s="43"/>
      <c r="F1913" s="43"/>
      <c r="G1913" s="43"/>
      <c r="H1913" s="43"/>
      <c r="I1913" s="43"/>
      <c r="J1913" s="43"/>
      <c r="K1913" s="43"/>
      <c r="L1913" s="43"/>
      <c r="M1913" s="43"/>
      <c r="N1913" s="43"/>
      <c r="O1913" s="43"/>
      <c r="P1913" s="43"/>
      <c r="Q1913" s="43"/>
      <c r="R1913" s="43"/>
      <c r="S1913" s="43"/>
      <c r="T1913" s="43"/>
      <c r="U1913" s="43"/>
      <c r="V1913" s="43"/>
      <c r="W1913" s="43"/>
    </row>
    <row r="1914" spans="1:23" ht="18.75">
      <c r="A1914" s="104" t="s">
        <v>1005</v>
      </c>
      <c r="B1914" s="104"/>
      <c r="C1914" s="104"/>
      <c r="D1914" s="104"/>
      <c r="E1914" s="104"/>
      <c r="F1914" s="104"/>
      <c r="G1914" s="104"/>
      <c r="H1914" s="104"/>
      <c r="I1914" s="104"/>
      <c r="J1914" s="104"/>
      <c r="K1914" s="104"/>
      <c r="L1914" s="104"/>
      <c r="M1914" s="104"/>
      <c r="N1914" s="104"/>
      <c r="O1914" s="104"/>
      <c r="P1914" s="104"/>
      <c r="Q1914" s="104"/>
      <c r="R1914" s="104"/>
      <c r="S1914" s="104"/>
      <c r="T1914" s="104"/>
      <c r="U1914" s="104"/>
      <c r="V1914" s="104"/>
      <c r="W1914" s="104"/>
    </row>
    <row r="1915" spans="1:23" ht="18.75">
      <c r="A1915" s="104" t="s">
        <v>989</v>
      </c>
      <c r="B1915" s="104"/>
      <c r="C1915" s="104"/>
      <c r="D1915" s="104"/>
      <c r="E1915" s="104"/>
      <c r="F1915" s="104"/>
      <c r="G1915" s="104"/>
      <c r="H1915" s="104"/>
      <c r="I1915" s="104"/>
      <c r="J1915" s="104"/>
      <c r="K1915" s="104"/>
      <c r="L1915" s="104"/>
      <c r="M1915" s="104"/>
      <c r="N1915" s="104"/>
      <c r="O1915" s="104"/>
      <c r="P1915" s="104"/>
      <c r="Q1915" s="104"/>
      <c r="R1915" s="104"/>
      <c r="S1915" s="104"/>
      <c r="T1915" s="104"/>
      <c r="U1915" s="104"/>
      <c r="V1915" s="104"/>
      <c r="W1915" s="104"/>
    </row>
    <row r="1916" spans="1:23" ht="18.75">
      <c r="A1916" s="105" t="s">
        <v>1058</v>
      </c>
      <c r="B1916" s="105"/>
      <c r="C1916" s="105"/>
      <c r="D1916" s="105"/>
      <c r="E1916" s="105"/>
      <c r="F1916" s="105"/>
      <c r="G1916" s="105"/>
      <c r="H1916" s="105"/>
      <c r="I1916" s="105"/>
      <c r="J1916" s="105"/>
      <c r="K1916" s="105"/>
      <c r="L1916" s="105"/>
      <c r="M1916" s="105"/>
      <c r="N1916" s="105"/>
      <c r="O1916" s="105"/>
      <c r="P1916" s="105"/>
      <c r="Q1916" s="105"/>
      <c r="R1916" s="105"/>
      <c r="S1916" s="105"/>
      <c r="T1916" s="105"/>
      <c r="U1916" s="105"/>
      <c r="V1916" s="105"/>
      <c r="W1916" s="105"/>
    </row>
    <row r="1917" spans="1:23" ht="15.75" customHeight="1">
      <c r="A1917" s="50"/>
      <c r="B1917" s="50"/>
      <c r="C1917" s="50"/>
      <c r="D1917" s="50"/>
      <c r="E1917" s="50"/>
      <c r="F1917" s="50"/>
      <c r="G1917" s="50"/>
      <c r="H1917" s="50"/>
      <c r="I1917" s="50"/>
      <c r="J1917" s="50"/>
      <c r="K1917" s="50"/>
      <c r="L1917" s="50"/>
      <c r="M1917" s="50"/>
      <c r="N1917" s="50"/>
      <c r="O1917" s="50"/>
      <c r="P1917" s="50"/>
      <c r="Q1917" s="50"/>
      <c r="R1917" s="50"/>
      <c r="S1917" s="50"/>
      <c r="T1917" s="50"/>
      <c r="U1917" s="50"/>
      <c r="V1917" s="50"/>
    </row>
    <row r="1918" spans="1:23">
      <c r="A1918" s="10"/>
      <c r="B1918" s="10"/>
      <c r="C1918" s="10"/>
      <c r="D1918" s="10"/>
      <c r="E1918" s="10"/>
      <c r="F1918" s="10"/>
      <c r="G1918" s="10"/>
      <c r="H1918" s="10"/>
      <c r="I1918" s="10"/>
      <c r="J1918" s="10"/>
      <c r="K1918" s="10"/>
      <c r="L1918" s="10"/>
      <c r="M1918" s="10"/>
      <c r="N1918" s="10"/>
      <c r="O1918" s="10"/>
      <c r="P1918" s="10"/>
      <c r="Q1918" s="10"/>
      <c r="R1918" s="10"/>
      <c r="S1918" s="10"/>
      <c r="T1918" s="10"/>
    </row>
    <row r="1919" spans="1:23" ht="18.75">
      <c r="A1919" s="106" t="s">
        <v>992</v>
      </c>
      <c r="B1919" s="106"/>
      <c r="C1919" s="47"/>
      <c r="D1919" s="47"/>
      <c r="E1919" s="47"/>
      <c r="F1919" s="47"/>
      <c r="G1919" s="47"/>
      <c r="H1919" s="47"/>
      <c r="I1919" s="47"/>
      <c r="J1919" s="47"/>
      <c r="K1919" s="47"/>
      <c r="L1919" s="47"/>
      <c r="M1919" s="47"/>
      <c r="N1919" s="47"/>
      <c r="O1919" s="47"/>
      <c r="P1919" s="47"/>
      <c r="Q1919" s="47"/>
      <c r="R1919" s="47"/>
      <c r="S1919" s="47"/>
      <c r="T1919" s="47"/>
    </row>
    <row r="1920" spans="1:23" ht="18.75">
      <c r="A1920" s="106" t="s">
        <v>993</v>
      </c>
      <c r="B1920" s="106"/>
      <c r="C1920" s="42"/>
      <c r="D1920" s="42"/>
      <c r="E1920" s="42"/>
      <c r="F1920" s="42"/>
      <c r="G1920" s="42"/>
      <c r="H1920" s="42"/>
      <c r="I1920" s="42"/>
      <c r="J1920" s="42"/>
      <c r="K1920" s="42"/>
      <c r="L1920" s="42"/>
      <c r="M1920" s="42"/>
      <c r="N1920" s="42"/>
      <c r="O1920" s="42"/>
      <c r="P1920" s="42"/>
      <c r="Q1920" s="42"/>
      <c r="R1920" s="42"/>
      <c r="S1920" s="42"/>
      <c r="T1920" s="42"/>
    </row>
    <row r="1921" spans="1:24" ht="18.75">
      <c r="A1921" s="106"/>
      <c r="B1921" s="106"/>
      <c r="C1921" s="42"/>
      <c r="D1921" s="42"/>
      <c r="E1921" s="42"/>
      <c r="F1921" s="42"/>
      <c r="G1921" s="42"/>
      <c r="H1921" s="42"/>
      <c r="I1921" s="42"/>
      <c r="J1921" s="42"/>
      <c r="K1921" s="42"/>
      <c r="L1921" s="42"/>
      <c r="M1921" s="42"/>
      <c r="N1921" s="42"/>
      <c r="O1921" s="42"/>
      <c r="P1921" s="42"/>
      <c r="Q1921" s="42"/>
      <c r="R1921" s="42"/>
      <c r="S1921" s="42"/>
      <c r="T1921" s="42"/>
    </row>
    <row r="1922" spans="1:24" ht="18.75">
      <c r="A1922" s="107" t="s">
        <v>1010</v>
      </c>
      <c r="B1922" s="107"/>
      <c r="C1922" s="107"/>
      <c r="D1922" s="107"/>
      <c r="E1922" s="107"/>
      <c r="F1922" s="107"/>
      <c r="G1922" s="107"/>
      <c r="H1922" s="107"/>
      <c r="I1922" s="107"/>
      <c r="J1922" s="107"/>
      <c r="K1922" s="107"/>
      <c r="L1922" s="107"/>
      <c r="M1922" s="107"/>
      <c r="N1922" s="107"/>
      <c r="O1922" s="107"/>
      <c r="P1922" s="129" t="s">
        <v>1009</v>
      </c>
      <c r="Q1922" s="129"/>
      <c r="R1922" s="129"/>
      <c r="S1922" s="129"/>
      <c r="T1922" s="129"/>
      <c r="U1922" s="129"/>
      <c r="V1922" s="129"/>
    </row>
    <row r="1923" spans="1:24" ht="18.75" customHeight="1">
      <c r="A1923" s="28"/>
      <c r="B1923" s="28"/>
      <c r="C1923" s="28"/>
      <c r="D1923" s="28"/>
      <c r="E1923" s="28"/>
      <c r="F1923" s="28"/>
      <c r="G1923" s="28"/>
      <c r="H1923" s="28"/>
      <c r="I1923" s="28"/>
      <c r="J1923" s="28"/>
      <c r="K1923" s="28"/>
      <c r="L1923" s="28"/>
      <c r="M1923" s="28"/>
      <c r="N1923" s="28"/>
      <c r="O1923" s="28"/>
      <c r="P1923" s="28"/>
      <c r="Q1923" s="28"/>
      <c r="R1923" s="28"/>
      <c r="S1923" s="28"/>
      <c r="T1923" s="28"/>
    </row>
    <row r="1924" spans="1:24" ht="24.75" customHeight="1">
      <c r="A1924" s="117" t="s">
        <v>170</v>
      </c>
      <c r="B1924" s="117"/>
      <c r="C1924" s="117"/>
      <c r="D1924" s="117"/>
      <c r="E1924" s="117"/>
      <c r="F1924" s="117"/>
      <c r="G1924" s="117"/>
      <c r="H1924" s="117"/>
      <c r="I1924" s="117"/>
      <c r="J1924" s="117"/>
      <c r="K1924" s="117"/>
      <c r="L1924" s="117"/>
      <c r="M1924" s="117"/>
      <c r="N1924" s="117"/>
      <c r="O1924" s="117"/>
      <c r="P1924" s="117"/>
      <c r="Q1924" s="117"/>
      <c r="R1924" s="117"/>
      <c r="S1924" s="117"/>
      <c r="T1924" s="126" t="s">
        <v>178</v>
      </c>
      <c r="U1924" s="101" t="s">
        <v>284</v>
      </c>
      <c r="V1924" s="101" t="s">
        <v>288</v>
      </c>
      <c r="W1924" s="101" t="s">
        <v>1006</v>
      </c>
    </row>
    <row r="1925" spans="1:24" ht="66.75" customHeight="1">
      <c r="A1925" s="101" t="s">
        <v>171</v>
      </c>
      <c r="B1925" s="117" t="s">
        <v>172</v>
      </c>
      <c r="C1925" s="101" t="s">
        <v>173</v>
      </c>
      <c r="D1925" s="101" t="s">
        <v>174</v>
      </c>
      <c r="E1925" s="101"/>
      <c r="F1925" s="101" t="s">
        <v>175</v>
      </c>
      <c r="G1925" s="101"/>
      <c r="H1925" s="101" t="s">
        <v>176</v>
      </c>
      <c r="I1925" s="101"/>
      <c r="J1925" s="101" t="s">
        <v>994</v>
      </c>
      <c r="K1925" s="101"/>
      <c r="L1925" s="175" t="s">
        <v>995</v>
      </c>
      <c r="M1925" s="176"/>
      <c r="N1925" s="175" t="s">
        <v>996</v>
      </c>
      <c r="O1925" s="176"/>
      <c r="P1925" s="101" t="s">
        <v>7</v>
      </c>
      <c r="Q1925" s="101"/>
      <c r="R1925" s="101" t="s">
        <v>177</v>
      </c>
      <c r="S1925" s="101"/>
      <c r="T1925" s="127"/>
      <c r="U1925" s="101"/>
      <c r="V1925" s="101"/>
      <c r="W1925" s="101"/>
    </row>
    <row r="1926" spans="1:24" ht="16.5">
      <c r="A1926" s="101"/>
      <c r="B1926" s="117"/>
      <c r="C1926" s="101"/>
      <c r="D1926" s="49" t="s">
        <v>179</v>
      </c>
      <c r="E1926" s="51" t="s">
        <v>3</v>
      </c>
      <c r="F1926" s="49" t="s">
        <v>179</v>
      </c>
      <c r="G1926" s="51" t="s">
        <v>3</v>
      </c>
      <c r="H1926" s="49" t="s">
        <v>179</v>
      </c>
      <c r="I1926" s="51" t="s">
        <v>3</v>
      </c>
      <c r="J1926" s="49" t="s">
        <v>179</v>
      </c>
      <c r="K1926" s="51" t="s">
        <v>3</v>
      </c>
      <c r="L1926" s="49" t="s">
        <v>179</v>
      </c>
      <c r="M1926" s="51" t="s">
        <v>3</v>
      </c>
      <c r="N1926" s="49" t="s">
        <v>179</v>
      </c>
      <c r="O1926" s="51" t="s">
        <v>3</v>
      </c>
      <c r="P1926" s="49" t="s">
        <v>179</v>
      </c>
      <c r="Q1926" s="51" t="s">
        <v>3</v>
      </c>
      <c r="R1926" s="49" t="s">
        <v>179</v>
      </c>
      <c r="S1926" s="51" t="s">
        <v>3</v>
      </c>
      <c r="T1926" s="128"/>
      <c r="U1926" s="101"/>
      <c r="V1926" s="101"/>
      <c r="W1926" s="101"/>
    </row>
    <row r="1927" spans="1:24" ht="18.75">
      <c r="A1927" s="27">
        <v>1</v>
      </c>
      <c r="B1927" s="77"/>
      <c r="C1927" s="27"/>
      <c r="D1927" s="27"/>
      <c r="E1927" s="16">
        <f>IF((C1927&lt;=7),VLOOKUP(D1927,'7 лет'!$A$5:$B$78,2),IF((C1927=8),VLOOKUP(D1927,'8 лет'!$A$5:$B$78,2),IF((C1927=9),VLOOKUP(D1927,'9 лет'!$A$5:$B$78,2),IF((C1927=10),VLOOKUP(D1927,'10 лет'!$A$5:$B$78,2),IF((C1927=11),VLOOKUP(D1927,'11 лет'!$A$5:$B$78,2),IF((C1927=12),VLOOKUP(D1927,'12 лет'!$A$5:$B$78,2),IF((C1927=13),VLOOKUP(D1927,'13 лет'!$A$5:$B$78,2),IF((C1927=14),VLOOKUP(D1927,'14 лет'!$A$5:$B$78,2),IF((C1927=15),VLOOKUP(D1927,'15 лет'!$A$5:$B$78,2),IF((C1927=16),VLOOKUP(D1927,'16 лет'!$A$5:$B$78,2),IF((C1927=17),VLOOKUP(D1927,'17 лет'!$A$5:$B$78,2))))))))))))</f>
        <v>0</v>
      </c>
      <c r="F1927" s="27"/>
      <c r="G1927" s="16">
        <f>IF((C1927&lt;=7),VLOOKUP(F1927,'7 лет'!$C$5:$D$79,2),IF((C1927=8),VLOOKUP(F1927,'8 лет'!$C$5:$D$79,2),IF((C1927=9),VLOOKUP(F1927,'9 лет'!$C$5:$D$79,2),IF((C1927=10),VLOOKUP(F1927,'10 лет'!$C$5:$D$79,2),IF((C1927=11),VLOOKUP(F1927,'11 лет'!$C$5:$D$79,2),IF((C1927=12),VLOOKUP(F1927,'12 лет'!$C$5:$D$79,2),IF((C1927=13),VLOOKUP(F1927,'13 лет'!$C$5:$D$79,2),IF((C1927=14),VLOOKUP(F1927,'14 лет'!$C$5:$D$79,2),IF((C1927=15),VLOOKUP(F1927,'15 лет'!$C$5:$D$79,2),IF((C1927=16),VLOOKUP(F1927,'16 лет'!$C$5:$D$79,2),IF((C1927=17),VLOOKUP(F1927,'17 лет'!$C$5:$D$79,2))))))))))))</f>
        <v>0</v>
      </c>
      <c r="H1927" s="27"/>
      <c r="I1927" s="16">
        <f>IF((C1927&lt;=7),VLOOKUP(H1927,'7 лет'!$E$5:$F$79,2),IF((C1927=8),VLOOKUP(H1927,'8 лет'!$E$5:$F$79,2),IF((C1927=9),VLOOKUP(H1927,'9 лет'!$E$5:$F$79,2),IF((C1927=10),VLOOKUP(H1927,'10 лет'!$E$5:$F$79,2),IF((C1927=11),VLOOKUP(H1927,'11 лет'!$E$5:$F$79,2),IF((C1927=12),VLOOKUP(H1927,'12 лет'!$E$5:$F$79,2),IF((C1927=13),VLOOKUP(H1927,'13 лет'!$E$5:$F$79,2),IF((C1927=14),VLOOKUP(H1927,'14 лет'!$E$5:$F$79,2),IF((C1927=15),VLOOKUP(H1927,'15 лет'!$E$5:$F$79,2),IF((C1927=16),VLOOKUP(H1927,'16 лет'!$E$5:$F$79,2),IF((C1927=17),VLOOKUP(H1927,'17 лет'!$E$5:$F$79,2))))))))))))</f>
        <v>0</v>
      </c>
      <c r="J1927" s="27"/>
      <c r="K1927" s="16">
        <f>IF((C1927&lt;=7),VLOOKUP(J1927,'7 лет'!$G$5:$H$79,2),IF((C1927=8),VLOOKUP(J1927,'8 лет'!$G$5:$H$79,2),IF((C1927=9),VLOOKUP(J1927,'9 лет'!$G$5:$H$79,2),IF((C1927=10),VLOOKUP(J1927,'10 лет'!$G$5:$H$79,2),IF((C1927=11),VLOOKUP(J1927,'11 лет'!$G$5:$H$79,2),IF((C1927=12),VLOOKUP(J1927,'12 лет'!$G$5:$H$79,2),IF((C1927=13),VLOOKUP(J1927,'13 лет'!$G$5:$H$79,2),IF((C1927=14),VLOOKUP(J1927,'14 лет'!$G$5:$H$79,2),IF(C1927&gt;=15,"0")))))))))</f>
        <v>0</v>
      </c>
      <c r="L1927" s="27"/>
      <c r="M1927" s="16" t="str">
        <f>IF((C1927=12),VLOOKUP(L1927,'12 лет'!$I$5:$J$81,2),IF((C1927=13),VLOOKUP(L1927,'13 лет'!$I$5:$J$81,2),IF((C1927=14),VLOOKUP(L1927,'14 лет'!$I$5:$J$80,2),IF((C1927=15),VLOOKUP(L1927,'15 лет'!$G$5:$H$82,2),IF((C1927=16),VLOOKUP(L1927,'16 лет'!$G$5:$H$81,2),IF((C1927=17),VLOOKUP(L1927,'17 лет'!$G$5:$H$81,2),IF(C1927&lt;12,"0")))))))</f>
        <v>0</v>
      </c>
      <c r="N1927" s="27"/>
      <c r="O1927" s="16" t="str">
        <f>IF((C1927=15),VLOOKUP(N1927,'15 лет'!$I$5:$J$100,2),IF((C1927=16),VLOOKUP(N1927,'16 лет'!$I$5:$J$94,2),IF((C1927=17),VLOOKUP(N1927,'17 лет'!$I$5:$J$97,2),IF(C1927&lt;15,"0"))))</f>
        <v>0</v>
      </c>
      <c r="P1927" s="11"/>
      <c r="Q1927" s="16">
        <f>IF((C1927&lt;=7),VLOOKUP(P1927,'7 лет'!$I$5:$J$79,2),IF((C1927=8),VLOOKUP(P1927,'8 лет'!$I$5:$J$79,2),IF((C1927=9),VLOOKUP(P1927,'9 лет'!$I$5:$J$79,2),IF((C1927=10),VLOOKUP(P1927,'10 лет'!$I$5:$J$79,2),IF((C1927=11),VLOOKUP(P1927,'11 лет'!$I$5:$J$79,2),IF((C1927=12),VLOOKUP(P1927,'12 лет'!$K$5:$L$79,2),IF((C1927=13),VLOOKUP(P1927,'13 лет'!$K$5:$L$79,2),IF((C1927=14),VLOOKUP(P1927,'14 лет'!$K$5:$L$79,2),IF((C1927=15),VLOOKUP(P1927,'15 лет'!$K$5:$L$79,2),IF((C1927=16),VLOOKUP(P1927,'16 лет'!$K$5:$L$79,2),IF((C1927=17),VLOOKUP(P1927,'17 лет'!$K$5:$L$79,2),)))))))))))</f>
        <v>50</v>
      </c>
      <c r="R1927" s="27"/>
      <c r="S1927" s="16">
        <f>IF((C1927&lt;=7),VLOOKUP(R1927,'7 лет'!$K$5:$L$79,2),IF((C1927=8),VLOOKUP(R1927,'8 лет'!$K$5:$L$79,2),IF((C1927=9),VLOOKUP(R1927,'9 лет'!$K$5:$L$79,2),IF((C1927=10),VLOOKUP(R1927,'10 лет'!$K$5:$L$79,2),IF((C1927=11),VLOOKUP(R1927,'11 лет'!$K$5:$L$79,2),IF((C1927=12),VLOOKUP(R1927,'12 лет'!$M$5:$N$79,2),IF((C1927=13),VLOOKUP(R1927,'13 лет'!$M$5:$N$79,2),IF((C1927=14),VLOOKUP(R1927,'14 лет'!$M$5:$N$79,2),IF((C1927=15),VLOOKUP(R1927,'15 лет'!$M$5:$N$79,2),IF((C1927=16),VLOOKUP(R1927,'16 лет'!$M$5:$N$79,2),IF((C1927=17),VLOOKUP(R1927,'17 лет'!$M$5:$N$79,2))))))))))))</f>
        <v>0</v>
      </c>
      <c r="T1927" s="32">
        <f>SUM(E1927+G1927+I1927+K1927+M1927+O1927+Q1927+S1927)</f>
        <v>50</v>
      </c>
      <c r="U1927" s="4">
        <f>'Личное первенство юноши'!U172</f>
        <v>28</v>
      </c>
      <c r="V1927" s="108">
        <f ca="1">'Командный зачет'!G63</f>
        <v>10</v>
      </c>
      <c r="W1927" s="98">
        <f ca="1">SUM(V1927*2)</f>
        <v>20</v>
      </c>
      <c r="X1927" t="str">
        <f>P1922</f>
        <v>Субъект РФ 54</v>
      </c>
    </row>
    <row r="1928" spans="1:24" ht="18.75">
      <c r="A1928" s="27">
        <v>2</v>
      </c>
      <c r="B1928" s="77"/>
      <c r="C1928" s="27"/>
      <c r="D1928" s="27"/>
      <c r="E1928" s="16">
        <f>IF((C1928&lt;=7),VLOOKUP(D1928,'7 лет'!$A$5:$B$78,2),IF((C1928=8),VLOOKUP(D1928,'8 лет'!$A$5:$B$78,2),IF((C1928=9),VLOOKUP(D1928,'9 лет'!$A$5:$B$78,2),IF((C1928=10),VLOOKUP(D1928,'10 лет'!$A$5:$B$78,2),IF((C1928=11),VLOOKUP(D1928,'11 лет'!$A$5:$B$78,2),IF((C1928=12),VLOOKUP(D1928,'12 лет'!$A$5:$B$78,2),IF((C1928=13),VLOOKUP(D1928,'13 лет'!$A$5:$B$78,2),IF((C1928=14),VLOOKUP(D1928,'14 лет'!$A$5:$B$78,2),IF((C1928=15),VLOOKUP(D1928,'15 лет'!$A$5:$B$78,2),IF((C1928=16),VLOOKUP(D1928,'16 лет'!$A$5:$B$78,2),IF((C1928=17),VLOOKUP(D1928,'17 лет'!$A$5:$B$78,2))))))))))))</f>
        <v>0</v>
      </c>
      <c r="F1928" s="27"/>
      <c r="G1928" s="16">
        <f>IF((C1928&lt;=7),VLOOKUP(F1928,'7 лет'!$C$5:$D$79,2),IF((C1928=8),VLOOKUP(F1928,'8 лет'!$C$5:$D$79,2),IF((C1928=9),VLOOKUP(F1928,'9 лет'!$C$5:$D$79,2),IF((C1928=10),VLOOKUP(F1928,'10 лет'!$C$5:$D$79,2),IF((C1928=11),VLOOKUP(F1928,'11 лет'!$C$5:$D$79,2),IF((C1928=12),VLOOKUP(F1928,'12 лет'!$C$5:$D$79,2),IF((C1928=13),VLOOKUP(F1928,'13 лет'!$C$5:$D$79,2),IF((C1928=14),VLOOKUP(F1928,'14 лет'!$C$5:$D$79,2),IF((C1928=15),VLOOKUP(F1928,'15 лет'!$C$5:$D$79,2),IF((C1928=16),VLOOKUP(F1928,'16 лет'!$C$5:$D$79,2),IF((C1928=17),VLOOKUP(F1928,'17 лет'!$C$5:$D$79,2))))))))))))</f>
        <v>0</v>
      </c>
      <c r="H1928" s="27"/>
      <c r="I1928" s="16">
        <f>IF((C1928&lt;=7),VLOOKUP(H1928,'7 лет'!$E$5:$F$79,2),IF((C1928=8),VLOOKUP(H1928,'8 лет'!$E$5:$F$79,2),IF((C1928=9),VLOOKUP(H1928,'9 лет'!$E$5:$F$79,2),IF((C1928=10),VLOOKUP(H1928,'10 лет'!$E$5:$F$79,2),IF((C1928=11),VLOOKUP(H1928,'11 лет'!$E$5:$F$79,2),IF((C1928=12),VLOOKUP(H1928,'12 лет'!$E$5:$F$79,2),IF((C1928=13),VLOOKUP(H1928,'13 лет'!$E$5:$F$79,2),IF((C1928=14),VLOOKUP(H1928,'14 лет'!$E$5:$F$79,2),IF((C1928=15),VLOOKUP(H1928,'15 лет'!$E$5:$F$79,2),IF((C1928=16),VLOOKUP(H1928,'16 лет'!$E$5:$F$79,2),IF((C1928=17),VLOOKUP(H1928,'17 лет'!$E$5:$F$79,2))))))))))))</f>
        <v>0</v>
      </c>
      <c r="J1928" s="27"/>
      <c r="K1928" s="16">
        <f>IF((C1928&lt;=7),VLOOKUP(J1928,'7 лет'!$G$5:$H$79,2),IF((C1928=8),VLOOKUP(J1928,'8 лет'!$G$5:$H$79,2),IF((C1928=9),VLOOKUP(J1928,'9 лет'!$G$5:$H$79,2),IF((C1928=10),VLOOKUP(J1928,'10 лет'!$G$5:$H$79,2),IF((C1928=11),VLOOKUP(J1928,'11 лет'!$G$5:$H$79,2),IF((C1928=12),VLOOKUP(J1928,'12 лет'!$G$5:$H$79,2),IF((C1928=13),VLOOKUP(J1928,'13 лет'!$G$5:$H$79,2),IF((C1928=14),VLOOKUP(J1928,'14 лет'!$G$5:$H$79,2),IF(C1928&gt;=15,"0")))))))))</f>
        <v>0</v>
      </c>
      <c r="L1928" s="27"/>
      <c r="M1928" s="16" t="str">
        <f>IF((C1928=12),VLOOKUP(L1928,'12 лет'!$I$5:$J$81,2),IF((C1928=13),VLOOKUP(L1928,'13 лет'!$I$5:$J$81,2),IF((C1928=14),VLOOKUP(L1928,'14 лет'!$I$5:$J$80,2),IF((C1928=15),VLOOKUP(L1928,'15 лет'!$G$5:$H$82,2),IF((C1928=16),VLOOKUP(L1928,'16 лет'!$G$5:$H$81,2),IF((C1928=17),VLOOKUP(L1928,'17 лет'!$G$5:$H$81,2),IF(C1928&lt;12,"0")))))))</f>
        <v>0</v>
      </c>
      <c r="N1928" s="27"/>
      <c r="O1928" s="16" t="str">
        <f>IF((C1928=15),VLOOKUP(N1928,'15 лет'!$I$5:$J$100,2),IF((C1928=16),VLOOKUP(N1928,'16 лет'!$I$5:$J$94,2),IF((C1928=17),VLOOKUP(N1928,'17 лет'!$I$5:$J$97,2),IF(C1928&lt;15,"0"))))</f>
        <v>0</v>
      </c>
      <c r="P1928" s="11"/>
      <c r="Q1928" s="16">
        <f>IF((C1928&lt;=7),VLOOKUP(P1928,'7 лет'!$I$5:$J$79,2),IF((C1928=8),VLOOKUP(P1928,'8 лет'!$I$5:$J$79,2),IF((C1928=9),VLOOKUP(P1928,'9 лет'!$I$5:$J$79,2),IF((C1928=10),VLOOKUP(P1928,'10 лет'!$I$5:$J$79,2),IF((C1928=11),VLOOKUP(P1928,'11 лет'!$I$5:$J$79,2),IF((C1928=12),VLOOKUP(P1928,'12 лет'!$K$5:$L$79,2),IF((C1928=13),VLOOKUP(P1928,'13 лет'!$K$5:$L$79,2),IF((C1928=14),VLOOKUP(P1928,'14 лет'!$K$5:$L$79,2),IF((C1928=15),VLOOKUP(P1928,'15 лет'!$K$5:$L$79,2),IF((C1928=16),VLOOKUP(P1928,'16 лет'!$K$5:$L$79,2),IF((C1928=17),VLOOKUP(P1928,'17 лет'!$K$5:$L$79,2),)))))))))))</f>
        <v>50</v>
      </c>
      <c r="R1928" s="27"/>
      <c r="S1928" s="16">
        <f>IF((C1928&lt;=7),VLOOKUP(R1928,'7 лет'!$K$5:$L$79,2),IF((C1928=8),VLOOKUP(R1928,'8 лет'!$K$5:$L$79,2),IF((C1928=9),VLOOKUP(R1928,'9 лет'!$K$5:$L$79,2),IF((C1928=10),VLOOKUP(R1928,'10 лет'!$K$5:$L$79,2),IF((C1928=11),VLOOKUP(R1928,'11 лет'!$K$5:$L$79,2),IF((C1928=12),VLOOKUP(R1928,'12 лет'!$M$5:$N$79,2),IF((C1928=13),VLOOKUP(R1928,'13 лет'!$M$5:$N$79,2),IF((C1928=14),VLOOKUP(R1928,'14 лет'!$M$5:$N$79,2),IF((C1928=15),VLOOKUP(R1928,'15 лет'!$M$5:$N$79,2),IF((C1928=16),VLOOKUP(R1928,'16 лет'!$M$5:$N$79,2),IF((C1928=17),VLOOKUP(R1928,'17 лет'!$M$5:$N$79,2))))))))))))</f>
        <v>0</v>
      </c>
      <c r="T1928" s="32">
        <f>SUM(E1928+G1928+I1928+K1928+M1928+O1928+Q1928+S1928)</f>
        <v>50</v>
      </c>
      <c r="U1928" s="4">
        <f>'Личное первенство юноши'!U173</f>
        <v>28</v>
      </c>
      <c r="V1928" s="109"/>
      <c r="W1928" s="99"/>
      <c r="X1928" t="str">
        <f>P1922</f>
        <v>Субъект РФ 54</v>
      </c>
    </row>
    <row r="1929" spans="1:24" ht="18.75">
      <c r="A1929" s="27">
        <v>3</v>
      </c>
      <c r="B1929" s="77"/>
      <c r="C1929" s="27"/>
      <c r="D1929" s="27"/>
      <c r="E1929" s="16">
        <f>IF((C1929&lt;=7),VLOOKUP(D1929,'7 лет'!$A$5:$B$78,2),IF((C1929=8),VLOOKUP(D1929,'8 лет'!$A$5:$B$78,2),IF((C1929=9),VLOOKUP(D1929,'9 лет'!$A$5:$B$78,2),IF((C1929=10),VLOOKUP(D1929,'10 лет'!$A$5:$B$78,2),IF((C1929=11),VLOOKUP(D1929,'11 лет'!$A$5:$B$78,2),IF((C1929=12),VLOOKUP(D1929,'12 лет'!$A$5:$B$78,2),IF((C1929=13),VLOOKUP(D1929,'13 лет'!$A$5:$B$78,2),IF((C1929=14),VLOOKUP(D1929,'14 лет'!$A$5:$B$78,2),IF((C1929=15),VLOOKUP(D1929,'15 лет'!$A$5:$B$78,2),IF((C1929=16),VLOOKUP(D1929,'16 лет'!$A$5:$B$78,2),IF((C1929=17),VLOOKUP(D1929,'17 лет'!$A$5:$B$78,2))))))))))))</f>
        <v>0</v>
      </c>
      <c r="F1929" s="27"/>
      <c r="G1929" s="16">
        <f>IF((C1929&lt;=7),VLOOKUP(F1929,'7 лет'!$C$5:$D$79,2),IF((C1929=8),VLOOKUP(F1929,'8 лет'!$C$5:$D$79,2),IF((C1929=9),VLOOKUP(F1929,'9 лет'!$C$5:$D$79,2),IF((C1929=10),VLOOKUP(F1929,'10 лет'!$C$5:$D$79,2),IF((C1929=11),VLOOKUP(F1929,'11 лет'!$C$5:$D$79,2),IF((C1929=12),VLOOKUP(F1929,'12 лет'!$C$5:$D$79,2),IF((C1929=13),VLOOKUP(F1929,'13 лет'!$C$5:$D$79,2),IF((C1929=14),VLOOKUP(F1929,'14 лет'!$C$5:$D$79,2),IF((C1929=15),VLOOKUP(F1929,'15 лет'!$C$5:$D$79,2),IF((C1929=16),VLOOKUP(F1929,'16 лет'!$C$5:$D$79,2),IF((C1929=17),VLOOKUP(F1929,'17 лет'!$C$5:$D$79,2))))))))))))</f>
        <v>0</v>
      </c>
      <c r="H1929" s="27"/>
      <c r="I1929" s="16">
        <f>IF((C1929&lt;=7),VLOOKUP(H1929,'7 лет'!$E$5:$F$79,2),IF((C1929=8),VLOOKUP(H1929,'8 лет'!$E$5:$F$79,2),IF((C1929=9),VLOOKUP(H1929,'9 лет'!$E$5:$F$79,2),IF((C1929=10),VLOOKUP(H1929,'10 лет'!$E$5:$F$79,2),IF((C1929=11),VLOOKUP(H1929,'11 лет'!$E$5:$F$79,2),IF((C1929=12),VLOOKUP(H1929,'12 лет'!$E$5:$F$79,2),IF((C1929=13),VLOOKUP(H1929,'13 лет'!$E$5:$F$79,2),IF((C1929=14),VLOOKUP(H1929,'14 лет'!$E$5:$F$79,2),IF((C1929=15),VLOOKUP(H1929,'15 лет'!$E$5:$F$79,2),IF((C1929=16),VLOOKUP(H1929,'16 лет'!$E$5:$F$79,2),IF((C1929=17),VLOOKUP(H1929,'17 лет'!$E$5:$F$79,2))))))))))))</f>
        <v>0</v>
      </c>
      <c r="J1929" s="27"/>
      <c r="K1929" s="16">
        <f>IF((C1929&lt;=7),VLOOKUP(J1929,'7 лет'!$G$5:$H$79,2),IF((C1929=8),VLOOKUP(J1929,'8 лет'!$G$5:$H$79,2),IF((C1929=9),VLOOKUP(J1929,'9 лет'!$G$5:$H$79,2),IF((C1929=10),VLOOKUP(J1929,'10 лет'!$G$5:$H$79,2),IF((C1929=11),VLOOKUP(J1929,'11 лет'!$G$5:$H$79,2),IF((C1929=12),VLOOKUP(J1929,'12 лет'!$G$5:$H$79,2),IF((C1929=13),VLOOKUP(J1929,'13 лет'!$G$5:$H$79,2),IF((C1929=14),VLOOKUP(J1929,'14 лет'!$G$5:$H$79,2),IF(C1929&gt;=15,"0")))))))))</f>
        <v>0</v>
      </c>
      <c r="L1929" s="27"/>
      <c r="M1929" s="16" t="str">
        <f>IF((C1929=12),VLOOKUP(L1929,'12 лет'!$I$5:$J$81,2),IF((C1929=13),VLOOKUP(L1929,'13 лет'!$I$5:$J$81,2),IF((C1929=14),VLOOKUP(L1929,'14 лет'!$I$5:$J$80,2),IF((C1929=15),VLOOKUP(L1929,'15 лет'!$G$5:$H$82,2),IF((C1929=16),VLOOKUP(L1929,'16 лет'!$G$5:$H$81,2),IF((C1929=17),VLOOKUP(L1929,'17 лет'!$G$5:$H$81,2),IF(C1929&lt;12,"0")))))))</f>
        <v>0</v>
      </c>
      <c r="N1929" s="27"/>
      <c r="O1929" s="16" t="str">
        <f>IF((C1929=15),VLOOKUP(N1929,'15 лет'!$I$5:$J$100,2),IF((C1929=16),VLOOKUP(N1929,'16 лет'!$I$5:$J$94,2),IF((C1929=17),VLOOKUP(N1929,'17 лет'!$I$5:$J$97,2),IF(C1929&lt;15,"0"))))</f>
        <v>0</v>
      </c>
      <c r="P1929" s="11"/>
      <c r="Q1929" s="16">
        <f>IF((C1929&lt;=7),VLOOKUP(P1929,'7 лет'!$I$5:$J$79,2),IF((C1929=8),VLOOKUP(P1929,'8 лет'!$I$5:$J$79,2),IF((C1929=9),VLOOKUP(P1929,'9 лет'!$I$5:$J$79,2),IF((C1929=10),VLOOKUP(P1929,'10 лет'!$I$5:$J$79,2),IF((C1929=11),VLOOKUP(P1929,'11 лет'!$I$5:$J$79,2),IF((C1929=12),VLOOKUP(P1929,'12 лет'!$K$5:$L$79,2),IF((C1929=13),VLOOKUP(P1929,'13 лет'!$K$5:$L$79,2),IF((C1929=14),VLOOKUP(P1929,'14 лет'!$K$5:$L$79,2),IF((C1929=15),VLOOKUP(P1929,'15 лет'!$K$5:$L$79,2),IF((C1929=16),VLOOKUP(P1929,'16 лет'!$K$5:$L$79,2),IF((C1929=17),VLOOKUP(P1929,'17 лет'!$K$5:$L$79,2),)))))))))))</f>
        <v>50</v>
      </c>
      <c r="R1929" s="27"/>
      <c r="S1929" s="16">
        <f>IF((C1929&lt;=7),VLOOKUP(R1929,'7 лет'!$K$5:$L$79,2),IF((C1929=8),VLOOKUP(R1929,'8 лет'!$K$5:$L$79,2),IF((C1929=9),VLOOKUP(R1929,'9 лет'!$K$5:$L$79,2),IF((C1929=10),VLOOKUP(R1929,'10 лет'!$K$5:$L$79,2),IF((C1929=11),VLOOKUP(R1929,'11 лет'!$K$5:$L$79,2),IF((C1929=12),VLOOKUP(R1929,'12 лет'!$M$5:$N$79,2),IF((C1929=13),VLOOKUP(R1929,'13 лет'!$M$5:$N$79,2),IF((C1929=14),VLOOKUP(R1929,'14 лет'!$M$5:$N$79,2),IF((C1929=15),VLOOKUP(R1929,'15 лет'!$M$5:$N$79,2),IF((C1929=16),VLOOKUP(R1929,'16 лет'!$M$5:$N$79,2),IF((C1929=17),VLOOKUP(R1929,'17 лет'!$M$5:$N$79,2))))))))))))</f>
        <v>0</v>
      </c>
      <c r="T1929" s="32">
        <f>SUM(E1929+G1929+I1929+K1929+M1929+O1929+Q1929+S1929)</f>
        <v>50</v>
      </c>
      <c r="U1929" s="4">
        <f>'Личное первенство юноши'!U174</f>
        <v>28</v>
      </c>
      <c r="V1929" s="109"/>
      <c r="W1929" s="99"/>
      <c r="X1929" t="str">
        <f>P1922</f>
        <v>Субъект РФ 54</v>
      </c>
    </row>
    <row r="1930" spans="1:24" ht="18.75">
      <c r="A1930" s="111"/>
      <c r="B1930" s="112"/>
      <c r="C1930" s="112"/>
      <c r="D1930" s="112"/>
      <c r="E1930" s="112"/>
      <c r="F1930" s="112"/>
      <c r="G1930" s="112"/>
      <c r="H1930" s="112"/>
      <c r="I1930" s="112"/>
      <c r="J1930" s="112"/>
      <c r="K1930" s="112"/>
      <c r="L1930" s="112"/>
      <c r="M1930" s="112"/>
      <c r="N1930" s="112"/>
      <c r="O1930" s="112"/>
      <c r="P1930" s="115" t="s">
        <v>285</v>
      </c>
      <c r="Q1930" s="115"/>
      <c r="R1930" s="115"/>
      <c r="S1930" s="116"/>
      <c r="T1930" s="113">
        <f ca="1">SUMPRODUCT(LARGE($T$1927:$T$1929,ROW(INDIRECT("T1:T"&amp;Z17))))</f>
        <v>100</v>
      </c>
      <c r="U1930" s="114"/>
      <c r="V1930" s="109"/>
      <c r="W1930" s="99"/>
    </row>
    <row r="1931" spans="1:24" ht="24.75" customHeight="1">
      <c r="A1931" s="123" t="s">
        <v>180</v>
      </c>
      <c r="B1931" s="124"/>
      <c r="C1931" s="124"/>
      <c r="D1931" s="124"/>
      <c r="E1931" s="124"/>
      <c r="F1931" s="124"/>
      <c r="G1931" s="124"/>
      <c r="H1931" s="124"/>
      <c r="I1931" s="124"/>
      <c r="J1931" s="124"/>
      <c r="K1931" s="124"/>
      <c r="L1931" s="124"/>
      <c r="M1931" s="124"/>
      <c r="N1931" s="124"/>
      <c r="O1931" s="124"/>
      <c r="P1931" s="124"/>
      <c r="Q1931" s="124"/>
      <c r="R1931" s="124"/>
      <c r="S1931" s="124"/>
      <c r="T1931" s="124"/>
      <c r="U1931" s="125"/>
      <c r="V1931" s="109"/>
      <c r="W1931" s="99"/>
    </row>
    <row r="1932" spans="1:24" ht="18.75">
      <c r="A1932" s="27">
        <v>1</v>
      </c>
      <c r="B1932" s="78"/>
      <c r="C1932" s="27"/>
      <c r="D1932" s="27"/>
      <c r="E1932" s="16">
        <f>IF((C1932&lt;=7),VLOOKUP(D1932,'7 лет'!$M$5:$N$78,2),IF((C1932=8),VLOOKUP(D1932,'8 лет'!$M$5:$N$78,2),IF((C1932=9),VLOOKUP(D1932,'9 лет'!$M$5:$N$78,2),IF((C1932=10),VLOOKUP(D1932,'10 лет'!$M$5:$N$78,2),IF((C1932=11),VLOOKUP(D1932,'11 лет'!$M$5:$N$78,2),IF((C1932=12),VLOOKUP(D1932,'12 лет'!$O$5:$P$78,2),IF((C1932=13),VLOOKUP(D1932,'13 лет'!$O$5:$P$78,2),IF((C1932=14),VLOOKUP(D1932,'14 лет'!$O$5:$P$78,2),IF((C1932=15),VLOOKUP(D1932,'15 лет'!$O$5:$P$78,2),IF((C1932=16),VLOOKUP(D1932,'16 лет'!$O$5:$P$78,2),IF((C1932=17),VLOOKUP(D1932,'17 лет'!$O$5:$P$78,2))))))))))))</f>
        <v>0</v>
      </c>
      <c r="F1932" s="27"/>
      <c r="G1932" s="16">
        <f>IF((C1932&lt;=7),VLOOKUP(F1932,'7 лет'!$O$5:$P$79,2),IF((C1932=8),VLOOKUP(F1932,'8 лет'!$O$5:$P$79,2),IF((C1932=9),VLOOKUP(F1932,'9 лет'!$O$5:$P$79,2),IF((C1932=10),VLOOKUP(F1932,'10 лет'!$O$5:$P$79,2),IF((C1932=11),VLOOKUP(F1932,'11 лет'!$O$5:$P$79,2),IF((C1932=12),VLOOKUP(F1932,'12 лет'!$Q$5:$R$79,2),IF((C1932=13),VLOOKUP(F1932,'13 лет'!$Q$5:$R$79,2),IF((C1932=14),VLOOKUP(F1932,'14 лет'!$Q$5:$R$79,2),IF((C1932=15),VLOOKUP(F1932,'15 лет'!$Q$5:$R$79,2),IF((C1932=16),VLOOKUP(F1932,'16 лет'!$Q$5:$R$79,2),IF((C1932=17),VLOOKUP(F1932,'17 лет'!$Q$5:$R$79,2))))))))))))</f>
        <v>0</v>
      </c>
      <c r="H1932" s="27"/>
      <c r="I1932" s="16">
        <f>IF((C1932&lt;=7),VLOOKUP(H1932,'7 лет'!$Q$5:$R$79,2),IF((C1932=8),VLOOKUP(H1932,'8 лет'!$Q$5:$R$79,2),IF((C1932=9),VLOOKUP(H1932,'9 лет'!$Q$5:$R$79,2),IF((C1932=10),VLOOKUP(H1932,'10 лет'!$Q$5:$R$79,2),IF((C1932=11),VLOOKUP(H1932,'11 лет'!$Q$5:$R$79,2),IF((C1932=12),VLOOKUP(H1932,'12 лет'!$S$5:$T$79,2),IF((C1932=13),VLOOKUP(H1932,'13 лет'!$S$5:$T$79,2),IF((C1932=14),VLOOKUP(H1932,'14 лет'!$S$5:$T$79,2),IF((C1932=15),VLOOKUP(H1932,'15 лет'!$S$5:$T$79,2),IF((C1932=16),VLOOKUP(H1932,'16 лет'!$S$5:$T$79,2),IF((C1932=17),VLOOKUP(H1932,'17 лет'!$S$5:$T$79,2))))))))))))</f>
        <v>0</v>
      </c>
      <c r="J1932" s="27"/>
      <c r="K1932" s="16">
        <f>IF((C1932&lt;=7),VLOOKUP(J1932,'7 лет'!$S$5:$T$79,2),IF((C1932=8),VLOOKUP(J1932,'8 лет'!$S$5:$T$79,2),IF((C1932=9),VLOOKUP(J1932,'9 лет'!$S$5:$T$79,2),IF((C1932=10),VLOOKUP(J1932,'10 лет'!$S$5:$T$79,2),IF((C1932=11),VLOOKUP(J1932,'11 лет'!$S$5:$T$79,2),IF((C1932=12),VLOOKUP(J1932,'12 лет'!$U$5:$V$79,2),IF((C1932=13),VLOOKUP(J1932,'13 лет'!$U$5:$V$79,2),IF((C1932=14),VLOOKUP(J1932,'14 лет'!$U$5:$V$79,2),IF(C1932&gt;=15,"0")))))))))</f>
        <v>0</v>
      </c>
      <c r="L1932" s="27"/>
      <c r="M1932" s="16" t="str">
        <f>IF((C1932=12),VLOOKUP(L1932,'12 лет'!$W$5:$X$85,2),IF((C1932=13),VLOOKUP(L1932,'13 лет'!$W$5:$X$84,2),IF((C1932=14),VLOOKUP(L1932,'14 лет'!$W$5:$X$82,2),IF((C1932=15),VLOOKUP(L1932,'15 лет'!$U$5:$V$82,2),IF((C1932=16),VLOOKUP(L1932,'16 лет'!$U$5:$V$78,2),IF((C1932=17),VLOOKUP(L1932,'17 лет'!$U$5:$V$78,2),IF(C1932&lt;12,"0")))))))</f>
        <v>0</v>
      </c>
      <c r="N1932" s="27"/>
      <c r="O1932" s="16" t="str">
        <f>IF((C1932=15),VLOOKUP(N1932,'15 лет'!$W$5:$X$115,2),IF((C1932=16),VLOOKUP(N1932,'16 лет'!$W$5:$X$113,2),IF((C1932=17),VLOOKUP(N1932,'17 лет'!$W$5:$X$113,2),IF(C1932&lt;15,"0"))))</f>
        <v>0</v>
      </c>
      <c r="P1932" s="11"/>
      <c r="Q1932" s="16">
        <f>IF((C1932&lt;=7),VLOOKUP(P1932,'7 лет'!$U$5:$V$79,2),IF((C1932=8),VLOOKUP(P1932,'8 лет'!$U$5:$V$79,2),IF((C1932=9),VLOOKUP(P1932,'9 лет'!$U$5:$V$79,2),IF((C1932=10),VLOOKUP(P1932,'10 лет'!$U$5:$V$79,2),IF((C1932=11),VLOOKUP(P1932,'11 лет'!$U$5:$V$79,2),IF((C1932=12),VLOOKUP(P1932,'12 лет'!$Y$5:$Z$79,2),IF((C1932=13),VLOOKUP(P1932,'13 лет'!$Y$5:$Z$79,2),IF((C1932=14),VLOOKUP(P1932,'14 лет'!$Y$5:$Z$79,2),IF((C1932=15),VLOOKUP(P1932,'15 лет'!$Y$5:$Z$79,2),IF((C1932=16),VLOOKUP(P1932,'16 лет'!$Y$5:$Z$79,2),IF((C1932=17),VLOOKUP(P1932,'17 лет'!$Y$5:$Z$79,2))))))))))))</f>
        <v>35</v>
      </c>
      <c r="R1932" s="27"/>
      <c r="S1932" s="16">
        <f>IF((C1932&lt;=7),VLOOKUP(R1932,'7 лет'!$W$5:$X$79,2),IF((C1932=8),VLOOKUP(R1932,'8 лет'!$W$5:$X$79,2),IF((C1932=9),VLOOKUP(R1932,'9 лет'!$W$5:$X$79,2),IF((C1932=10),VLOOKUP(R1932,'10 лет'!$W$5:$X$79,2),IF((C1932=11),VLOOKUP(R1932,'11 лет'!$W$5:$X$79,2),IF((C1932=12),VLOOKUP(R1932,'12 лет'!$AA$5:$AB$79,2),IF((C1932=13),VLOOKUP(R1932,'13 лет'!$AA$5:$AB$79,2),IF((C1932=14),VLOOKUP(R1932,'14 лет'!$AA$5:$AB$79,2),IF((C1932=15),VLOOKUP(R1932,'15 лет'!$AA$5:$AB$79,2),IF((C1932=16),VLOOKUP(R1932,'16 лет'!$AA$5:$AB$79,2),IF((C1932=17),VLOOKUP(R1932,'17 лет'!$AA$5:$AB$79,2))))))))))))</f>
        <v>0</v>
      </c>
      <c r="T1932" s="33">
        <f>SUM(E1932+G1932+I1932+K1932+M1932+O1932+Q1932+S1932)</f>
        <v>35</v>
      </c>
      <c r="U1932" s="4">
        <f>'Личное первенство девушки'!U172</f>
        <v>28</v>
      </c>
      <c r="V1932" s="109"/>
      <c r="W1932" s="99"/>
      <c r="X1932" t="str">
        <f>P1922</f>
        <v>Субъект РФ 54</v>
      </c>
    </row>
    <row r="1933" spans="1:24" ht="18.75">
      <c r="A1933" s="27">
        <v>2</v>
      </c>
      <c r="B1933" s="78"/>
      <c r="C1933" s="27"/>
      <c r="D1933" s="27"/>
      <c r="E1933" s="16">
        <f>IF((C1933&lt;=7),VLOOKUP(D1933,'7 лет'!$M$5:$N$78,2),IF((C1933=8),VLOOKUP(D1933,'8 лет'!$M$5:$N$78,2),IF((C1933=9),VLOOKUP(D1933,'9 лет'!$M$5:$N$78,2),IF((C1933=10),VLOOKUP(D1933,'10 лет'!$M$5:$N$78,2),IF((C1933=11),VLOOKUP(D1933,'11 лет'!$M$5:$N$78,2),IF((C1933=12),VLOOKUP(D1933,'12 лет'!$O$5:$P$78,2),IF((C1933=13),VLOOKUP(D1933,'13 лет'!$O$5:$P$78,2),IF((C1933=14),VLOOKUP(D1933,'14 лет'!$O$5:$P$78,2),IF((C1933=15),VLOOKUP(D1933,'15 лет'!$O$5:$P$78,2),IF((C1933=16),VLOOKUP(D1933,'16 лет'!$O$5:$P$78,2),IF((C1933=17),VLOOKUP(D1933,'17 лет'!$O$5:$P$78,2))))))))))))</f>
        <v>0</v>
      </c>
      <c r="F1933" s="27"/>
      <c r="G1933" s="16">
        <f>IF((C1933&lt;=7),VLOOKUP(F1933,'7 лет'!$O$5:$P$79,2),IF((C1933=8),VLOOKUP(F1933,'8 лет'!$O$5:$P$79,2),IF((C1933=9),VLOOKUP(F1933,'9 лет'!$O$5:$P$79,2),IF((C1933=10),VLOOKUP(F1933,'10 лет'!$O$5:$P$79,2),IF((C1933=11),VLOOKUP(F1933,'11 лет'!$O$5:$P$79,2),IF((C1933=12),VLOOKUP(F1933,'12 лет'!$Q$5:$R$79,2),IF((C1933=13),VLOOKUP(F1933,'13 лет'!$Q$5:$R$79,2),IF((C1933=14),VLOOKUP(F1933,'14 лет'!$Q$5:$R$79,2),IF((C1933=15),VLOOKUP(F1933,'15 лет'!$Q$5:$R$79,2),IF((C1933=16),VLOOKUP(F1933,'16 лет'!$Q$5:$R$79,2),IF((C1933=17),VLOOKUP(F1933,'17 лет'!$Q$5:$R$79,2))))))))))))</f>
        <v>0</v>
      </c>
      <c r="H1933" s="27"/>
      <c r="I1933" s="16">
        <f>IF((C1933&lt;=7),VLOOKUP(H1933,'7 лет'!$Q$5:$R$79,2),IF((C1933=8),VLOOKUP(H1933,'8 лет'!$Q$5:$R$79,2),IF((C1933=9),VLOOKUP(H1933,'9 лет'!$Q$5:$R$79,2),IF((C1933=10),VLOOKUP(H1933,'10 лет'!$Q$5:$R$79,2),IF((C1933=11),VLOOKUP(H1933,'11 лет'!$Q$5:$R$79,2),IF((C1933=12),VLOOKUP(H1933,'12 лет'!$S$5:$T$79,2),IF((C1933=13),VLOOKUP(H1933,'13 лет'!$S$5:$T$79,2),IF((C1933=14),VLOOKUP(H1933,'14 лет'!$S$5:$T$79,2),IF((C1933=15),VLOOKUP(H1933,'15 лет'!$S$5:$T$79,2),IF((C1933=16),VLOOKUP(H1933,'16 лет'!$S$5:$T$79,2),IF((C1933=17),VLOOKUP(H1933,'17 лет'!$S$5:$T$79,2))))))))))))</f>
        <v>0</v>
      </c>
      <c r="J1933" s="27"/>
      <c r="K1933" s="16">
        <f>IF((C1933&lt;=7),VLOOKUP(J1933,'7 лет'!$S$5:$T$79,2),IF((C1933=8),VLOOKUP(J1933,'8 лет'!$S$5:$T$79,2),IF((C1933=9),VLOOKUP(J1933,'9 лет'!$S$5:$T$79,2),IF((C1933=10),VLOOKUP(J1933,'10 лет'!$S$5:$T$79,2),IF((C1933=11),VLOOKUP(J1933,'11 лет'!$S$5:$T$79,2),IF((C1933=12),VLOOKUP(J1933,'12 лет'!$U$5:$V$79,2),IF((C1933=13),VLOOKUP(J1933,'13 лет'!$U$5:$V$79,2),IF((C1933=14),VLOOKUP(J1933,'14 лет'!$U$5:$V$79,2),IF(C1933&gt;=15,"0")))))))))</f>
        <v>0</v>
      </c>
      <c r="L1933" s="27"/>
      <c r="M1933" s="16" t="str">
        <f>IF((C1933=12),VLOOKUP(L1933,'12 лет'!$W$5:$X$85,2),IF((C1933=13),VLOOKUP(L1933,'13 лет'!$W$5:$X$84,2),IF((C1933=14),VLOOKUP(L1933,'14 лет'!$W$5:$X$82,2),IF((C1933=15),VLOOKUP(L1933,'15 лет'!$U$5:$V$82,2),IF((C1933=16),VLOOKUP(L1933,'16 лет'!$U$5:$V$78,2),IF((C1933=17),VLOOKUP(L1933,'17 лет'!$U$5:$V$78,2),IF(C1933&lt;12,"0")))))))</f>
        <v>0</v>
      </c>
      <c r="N1933" s="27"/>
      <c r="O1933" s="16" t="str">
        <f>IF((C1933=15),VLOOKUP(N1933,'15 лет'!$W$5:$X$115,2),IF((C1933=16),VLOOKUP(N1933,'16 лет'!$W$5:$X$113,2),IF((C1933=17),VLOOKUP(N1933,'17 лет'!$W$5:$X$113,2),IF(C1933&lt;15,"0"))))</f>
        <v>0</v>
      </c>
      <c r="P1933" s="11"/>
      <c r="Q1933" s="16">
        <f>IF((C1933&lt;=7),VLOOKUP(P1933,'7 лет'!$U$5:$V$79,2),IF((C1933=8),VLOOKUP(P1933,'8 лет'!$U$5:$V$79,2),IF((C1933=9),VLOOKUP(P1933,'9 лет'!$U$5:$V$79,2),IF((C1933=10),VLOOKUP(P1933,'10 лет'!$U$5:$V$79,2),IF((C1933=11),VLOOKUP(P1933,'11 лет'!$U$5:$V$79,2),IF((C1933=12),VLOOKUP(P1933,'12 лет'!$Y$5:$Z$79,2),IF((C1933=13),VLOOKUP(P1933,'13 лет'!$Y$5:$Z$79,2),IF((C1933=14),VLOOKUP(P1933,'14 лет'!$Y$5:$Z$79,2),IF((C1933=15),VLOOKUP(P1933,'15 лет'!$Y$5:$Z$79,2),IF((C1933=16),VLOOKUP(P1933,'16 лет'!$Y$5:$Z$79,2),IF((C1933=17),VLOOKUP(P1933,'17 лет'!$Y$5:$Z$79,2))))))))))))</f>
        <v>35</v>
      </c>
      <c r="R1933" s="27"/>
      <c r="S1933" s="16">
        <f>IF((C1933&lt;=7),VLOOKUP(R1933,'7 лет'!$W$5:$X$79,2),IF((C1933=8),VLOOKUP(R1933,'8 лет'!$W$5:$X$79,2),IF((C1933=9),VLOOKUP(R1933,'9 лет'!$W$5:$X$79,2),IF((C1933=10),VLOOKUP(R1933,'10 лет'!$W$5:$X$79,2),IF((C1933=11),VLOOKUP(R1933,'11 лет'!$W$5:$X$79,2),IF((C1933=12),VLOOKUP(R1933,'12 лет'!$AA$5:$AB$79,2),IF((C1933=13),VLOOKUP(R1933,'13 лет'!$AA$5:$AB$79,2),IF((C1933=14),VLOOKUP(R1933,'14 лет'!$AA$5:$AB$79,2),IF((C1933=15),VLOOKUP(R1933,'15 лет'!$AA$5:$AB$79,2),IF((C1933=16),VLOOKUP(R1933,'16 лет'!$AA$5:$AB$79,2),IF((C1933=17),VLOOKUP(R1933,'17 лет'!$AA$5:$AB$79,2))))))))))))</f>
        <v>0</v>
      </c>
      <c r="T1933" s="33">
        <f>SUM(E1933+G1933+I1933+K1933+M1933+O1933+Q1933+S1933)</f>
        <v>35</v>
      </c>
      <c r="U1933" s="4">
        <f>'Личное первенство девушки'!U173</f>
        <v>28</v>
      </c>
      <c r="V1933" s="109"/>
      <c r="W1933" s="99"/>
      <c r="X1933" t="str">
        <f>P1922</f>
        <v>Субъект РФ 54</v>
      </c>
    </row>
    <row r="1934" spans="1:24" ht="18.75">
      <c r="A1934" s="27">
        <v>3</v>
      </c>
      <c r="B1934" s="78"/>
      <c r="C1934" s="27"/>
      <c r="D1934" s="27"/>
      <c r="E1934" s="16">
        <f>IF((C1934&lt;=7),VLOOKUP(D1934,'7 лет'!$M$5:$N$78,2),IF((C1934=8),VLOOKUP(D1934,'8 лет'!$M$5:$N$78,2),IF((C1934=9),VLOOKUP(D1934,'9 лет'!$M$5:$N$78,2),IF((C1934=10),VLOOKUP(D1934,'10 лет'!$M$5:$N$78,2),IF((C1934=11),VLOOKUP(D1934,'11 лет'!$M$5:$N$78,2),IF((C1934=12),VLOOKUP(D1934,'12 лет'!$O$5:$P$78,2),IF((C1934=13),VLOOKUP(D1934,'13 лет'!$O$5:$P$78,2),IF((C1934=14),VLOOKUP(D1934,'14 лет'!$O$5:$P$78,2),IF((C1934=15),VLOOKUP(D1934,'15 лет'!$O$5:$P$78,2),IF((C1934=16),VLOOKUP(D1934,'16 лет'!$O$5:$P$78,2),IF((C1934=17),VLOOKUP(D1934,'17 лет'!$O$5:$P$78,2))))))))))))</f>
        <v>0</v>
      </c>
      <c r="F1934" s="27"/>
      <c r="G1934" s="16">
        <f>IF((C1934&lt;=7),VLOOKUP(F1934,'7 лет'!$O$5:$P$79,2),IF((C1934=8),VLOOKUP(F1934,'8 лет'!$O$5:$P$79,2),IF((C1934=9),VLOOKUP(F1934,'9 лет'!$O$5:$P$79,2),IF((C1934=10),VLOOKUP(F1934,'10 лет'!$O$5:$P$79,2),IF((C1934=11),VLOOKUP(F1934,'11 лет'!$O$5:$P$79,2),IF((C1934=12),VLOOKUP(F1934,'12 лет'!$Q$5:$R$79,2),IF((C1934=13),VLOOKUP(F1934,'13 лет'!$Q$5:$R$79,2),IF((C1934=14),VLOOKUP(F1934,'14 лет'!$Q$5:$R$79,2),IF((C1934=15),VLOOKUP(F1934,'15 лет'!$Q$5:$R$79,2),IF((C1934=16),VLOOKUP(F1934,'16 лет'!$Q$5:$R$79,2),IF((C1934=17),VLOOKUP(F1934,'17 лет'!$Q$5:$R$79,2))))))))))))</f>
        <v>0</v>
      </c>
      <c r="H1934" s="27"/>
      <c r="I1934" s="16">
        <f>IF((C1934&lt;=7),VLOOKUP(H1934,'7 лет'!$Q$5:$R$79,2),IF((C1934=8),VLOOKUP(H1934,'8 лет'!$Q$5:$R$79,2),IF((C1934=9),VLOOKUP(H1934,'9 лет'!$Q$5:$R$79,2),IF((C1934=10),VLOOKUP(H1934,'10 лет'!$Q$5:$R$79,2),IF((C1934=11),VLOOKUP(H1934,'11 лет'!$Q$5:$R$79,2),IF((C1934=12),VLOOKUP(H1934,'12 лет'!$S$5:$T$79,2),IF((C1934=13),VLOOKUP(H1934,'13 лет'!$S$5:$T$79,2),IF((C1934=14),VLOOKUP(H1934,'14 лет'!$S$5:$T$79,2),IF((C1934=15),VLOOKUP(H1934,'15 лет'!$S$5:$T$79,2),IF((C1934=16),VLOOKUP(H1934,'16 лет'!$S$5:$T$79,2),IF((C1934=17),VLOOKUP(H1934,'17 лет'!$S$5:$T$79,2))))))))))))</f>
        <v>0</v>
      </c>
      <c r="J1934" s="27"/>
      <c r="K1934" s="16">
        <f>IF((C1934&lt;=7),VLOOKUP(J1934,'7 лет'!$S$5:$T$79,2),IF((C1934=8),VLOOKUP(J1934,'8 лет'!$S$5:$T$79,2),IF((C1934=9),VLOOKUP(J1934,'9 лет'!$S$5:$T$79,2),IF((C1934=10),VLOOKUP(J1934,'10 лет'!$S$5:$T$79,2),IF((C1934=11),VLOOKUP(J1934,'11 лет'!$S$5:$T$79,2),IF((C1934=12),VLOOKUP(J1934,'12 лет'!$U$5:$V$79,2),IF((C1934=13),VLOOKUP(J1934,'13 лет'!$U$5:$V$79,2),IF((C1934=14),VLOOKUP(J1934,'14 лет'!$U$5:$V$79,2),IF(C1934&gt;=15,"0")))))))))</f>
        <v>0</v>
      </c>
      <c r="L1934" s="27"/>
      <c r="M1934" s="16" t="str">
        <f>IF((C1934=12),VLOOKUP(L1934,'12 лет'!$W$5:$X$85,2),IF((C1934=13),VLOOKUP(L1934,'13 лет'!$W$5:$X$84,2),IF((C1934=14),VLOOKUP(L1934,'14 лет'!$W$5:$X$82,2),IF((C1934=15),VLOOKUP(L1934,'15 лет'!$U$5:$V$82,2),IF((C1934=16),VLOOKUP(L1934,'16 лет'!$U$5:$V$78,2),IF((C1934=17),VLOOKUP(L1934,'17 лет'!$U$5:$V$78,2),IF(C1934&lt;12,"0")))))))</f>
        <v>0</v>
      </c>
      <c r="N1934" s="27"/>
      <c r="O1934" s="16" t="str">
        <f>IF((C1934=15),VLOOKUP(N1934,'15 лет'!$W$5:$X$115,2),IF((C1934=16),VLOOKUP(N1934,'16 лет'!$W$5:$X$113,2),IF((C1934=17),VLOOKUP(N1934,'17 лет'!$W$5:$X$113,2),IF(C1934&lt;15,"0"))))</f>
        <v>0</v>
      </c>
      <c r="P1934" s="11"/>
      <c r="Q1934" s="16">
        <f>IF((C1934&lt;=7),VLOOKUP(P1934,'7 лет'!$U$5:$V$79,2),IF((C1934=8),VLOOKUP(P1934,'8 лет'!$U$5:$V$79,2),IF((C1934=9),VLOOKUP(P1934,'9 лет'!$U$5:$V$79,2),IF((C1934=10),VLOOKUP(P1934,'10 лет'!$U$5:$V$79,2),IF((C1934=11),VLOOKUP(P1934,'11 лет'!$U$5:$V$79,2),IF((C1934=12),VLOOKUP(P1934,'12 лет'!$Y$5:$Z$79,2),IF((C1934=13),VLOOKUP(P1934,'13 лет'!$Y$5:$Z$79,2),IF((C1934=14),VLOOKUP(P1934,'14 лет'!$Y$5:$Z$79,2),IF((C1934=15),VLOOKUP(P1934,'15 лет'!$Y$5:$Z$79,2),IF((C1934=16),VLOOKUP(P1934,'16 лет'!$Y$5:$Z$79,2),IF((C1934=17),VLOOKUP(P1934,'17 лет'!$Y$5:$Z$79,2))))))))))))</f>
        <v>35</v>
      </c>
      <c r="R1934" s="27"/>
      <c r="S1934" s="16">
        <f>IF((C1934&lt;=7),VLOOKUP(R1934,'7 лет'!$W$5:$X$79,2),IF((C1934=8),VLOOKUP(R1934,'8 лет'!$W$5:$X$79,2),IF((C1934=9),VLOOKUP(R1934,'9 лет'!$W$5:$X$79,2),IF((C1934=10),VLOOKUP(R1934,'10 лет'!$W$5:$X$79,2),IF((C1934=11),VLOOKUP(R1934,'11 лет'!$W$5:$X$79,2),IF((C1934=12),VLOOKUP(R1934,'12 лет'!$AA$5:$AB$79,2),IF((C1934=13),VLOOKUP(R1934,'13 лет'!$AA$5:$AB$79,2),IF((C1934=14),VLOOKUP(R1934,'14 лет'!$AA$5:$AB$79,2),IF((C1934=15),VLOOKUP(R1934,'15 лет'!$AA$5:$AB$79,2),IF((C1934=16),VLOOKUP(R1934,'16 лет'!$AA$5:$AB$79,2),IF((C1934=17),VLOOKUP(R1934,'17 лет'!$AA$5:$AB$79,2))))))))))))</f>
        <v>0</v>
      </c>
      <c r="T1934" s="33">
        <f>SUM(E1934+G1934+I1934+K1934+M1934+O1934+Q1934+S1934)</f>
        <v>35</v>
      </c>
      <c r="U1934" s="4">
        <f>'Личное первенство девушки'!U174</f>
        <v>28</v>
      </c>
      <c r="V1934" s="109"/>
      <c r="W1934" s="99"/>
      <c r="X1934" t="str">
        <f>P1922</f>
        <v>Субъект РФ 54</v>
      </c>
    </row>
    <row r="1935" spans="1:24" ht="18.75">
      <c r="A1935" s="111"/>
      <c r="B1935" s="112"/>
      <c r="C1935" s="112"/>
      <c r="D1935" s="112"/>
      <c r="E1935" s="112"/>
      <c r="F1935" s="112"/>
      <c r="G1935" s="112"/>
      <c r="H1935" s="112"/>
      <c r="I1935" s="112"/>
      <c r="J1935" s="112"/>
      <c r="K1935" s="112"/>
      <c r="L1935" s="112"/>
      <c r="M1935" s="112"/>
      <c r="N1935" s="112"/>
      <c r="O1935" s="112"/>
      <c r="P1935" s="115" t="s">
        <v>286</v>
      </c>
      <c r="Q1935" s="115"/>
      <c r="R1935" s="115"/>
      <c r="S1935" s="116"/>
      <c r="T1935" s="113">
        <f ca="1">SUMPRODUCT(LARGE($T$1932:$T$1934,ROW(INDIRECT("T1:T"&amp;Z17))))</f>
        <v>70</v>
      </c>
      <c r="U1935" s="114"/>
      <c r="V1935" s="109"/>
      <c r="W1935" s="99"/>
    </row>
    <row r="1936" spans="1:24" ht="30" customHeight="1">
      <c r="A1936" s="119"/>
      <c r="B1936" s="120"/>
      <c r="C1936" s="120"/>
      <c r="D1936" s="120"/>
      <c r="E1936" s="120"/>
      <c r="F1936" s="120"/>
      <c r="G1936" s="120"/>
      <c r="H1936" s="120"/>
      <c r="I1936" s="120"/>
      <c r="J1936" s="120"/>
      <c r="K1936" s="120"/>
      <c r="L1936" s="120"/>
      <c r="M1936" s="120"/>
      <c r="N1936" s="120"/>
      <c r="O1936" s="120"/>
      <c r="P1936" s="118" t="s">
        <v>287</v>
      </c>
      <c r="Q1936" s="118"/>
      <c r="R1936" s="118"/>
      <c r="S1936" s="118"/>
      <c r="T1936" s="121">
        <f ca="1">SUM(T1930+T1935)</f>
        <v>170</v>
      </c>
      <c r="U1936" s="122"/>
      <c r="V1936" s="110"/>
      <c r="W1936" s="100"/>
    </row>
    <row r="1937" spans="1:23" ht="20.25" customHeight="1">
      <c r="A1937" s="14"/>
      <c r="B1937" s="14"/>
      <c r="C1937" s="14"/>
      <c r="D1937" s="14"/>
      <c r="E1937" s="14"/>
      <c r="F1937" s="14"/>
      <c r="G1937" s="14"/>
      <c r="H1937" s="14"/>
      <c r="I1937" s="14"/>
      <c r="J1937" s="14"/>
      <c r="K1937" s="14"/>
      <c r="L1937" s="14"/>
      <c r="M1937" s="14"/>
      <c r="N1937" s="14"/>
      <c r="O1937" s="14"/>
      <c r="P1937" s="14"/>
      <c r="Q1937" s="14"/>
      <c r="R1937" s="14"/>
      <c r="S1937" s="14"/>
      <c r="T1937" s="14"/>
    </row>
    <row r="1938" spans="1:23">
      <c r="A1938" s="15"/>
      <c r="C1938" s="15"/>
      <c r="D1938" s="15"/>
      <c r="E1938" s="15"/>
      <c r="F1938" s="15"/>
      <c r="G1938" s="15"/>
      <c r="H1938" s="15"/>
      <c r="I1938" s="15"/>
      <c r="J1938" s="15"/>
      <c r="K1938" s="14"/>
      <c r="L1938" s="14"/>
      <c r="M1938" s="15"/>
      <c r="N1938" s="15"/>
      <c r="O1938" s="15"/>
      <c r="P1938" s="15"/>
      <c r="Q1938" s="15"/>
      <c r="R1938" s="15"/>
      <c r="S1938" s="15"/>
      <c r="T1938" s="15"/>
    </row>
    <row r="1939" spans="1:23">
      <c r="A1939" s="15"/>
      <c r="C1939" s="15"/>
      <c r="D1939" s="15"/>
      <c r="E1939" s="15"/>
      <c r="F1939" s="15"/>
      <c r="G1939" s="15"/>
      <c r="H1939" s="15"/>
      <c r="I1939" s="15"/>
      <c r="J1939" s="15"/>
      <c r="K1939" s="14"/>
      <c r="L1939" s="14"/>
      <c r="M1939" s="15"/>
      <c r="N1939" s="15"/>
      <c r="O1939" s="15"/>
      <c r="P1939" s="15"/>
      <c r="Q1939" s="15"/>
      <c r="R1939" s="15"/>
      <c r="S1939" s="15"/>
      <c r="T1939" s="15"/>
    </row>
    <row r="1940" spans="1:23" ht="16.5">
      <c r="A1940" s="14"/>
      <c r="B1940" s="79" t="s">
        <v>181</v>
      </c>
      <c r="C1940" s="14"/>
      <c r="D1940" s="14"/>
      <c r="E1940" s="14"/>
      <c r="F1940" s="14"/>
      <c r="G1940" s="14"/>
      <c r="H1940" s="14"/>
      <c r="I1940" s="14"/>
      <c r="J1940" s="14"/>
      <c r="K1940" s="14"/>
      <c r="L1940" s="14"/>
      <c r="M1940" s="14"/>
      <c r="N1940" s="14"/>
      <c r="O1940" s="14"/>
      <c r="P1940" s="14"/>
      <c r="Q1940" s="14"/>
      <c r="R1940" s="14"/>
      <c r="S1940" s="14"/>
      <c r="T1940" s="14"/>
    </row>
    <row r="1941" spans="1:23">
      <c r="A1941" s="14"/>
      <c r="B1941" s="15"/>
      <c r="C1941" s="15"/>
      <c r="D1941" s="14"/>
      <c r="E1941" s="14"/>
      <c r="F1941" s="14"/>
      <c r="G1941" s="14"/>
      <c r="H1941" s="14"/>
      <c r="I1941" s="14"/>
      <c r="J1941" s="14"/>
      <c r="K1941" s="14"/>
      <c r="L1941" s="14"/>
      <c r="M1941" s="14"/>
      <c r="N1941" s="14"/>
      <c r="O1941" s="14"/>
      <c r="P1941" s="14"/>
      <c r="Q1941" s="14"/>
      <c r="R1941" s="14"/>
      <c r="S1941" s="14"/>
      <c r="T1941" s="14"/>
    </row>
    <row r="1942" spans="1:23">
      <c r="A1942" s="14"/>
      <c r="B1942" s="14"/>
      <c r="C1942" s="15"/>
      <c r="D1942" s="14"/>
      <c r="E1942" s="14"/>
      <c r="F1942" s="14"/>
      <c r="G1942" s="14"/>
      <c r="H1942" s="14"/>
      <c r="I1942" s="14"/>
      <c r="J1942" s="14"/>
      <c r="K1942" s="14"/>
      <c r="L1942" s="14"/>
      <c r="M1942" s="14"/>
      <c r="N1942" s="14"/>
      <c r="O1942" s="14"/>
      <c r="P1942" s="14"/>
      <c r="Q1942" s="14"/>
      <c r="R1942" s="14"/>
      <c r="S1942" s="14"/>
      <c r="T1942" s="14"/>
    </row>
    <row r="1943" spans="1:23" ht="16.5">
      <c r="A1943" s="14"/>
      <c r="B1943" s="79" t="s">
        <v>182</v>
      </c>
      <c r="C1943" s="15"/>
      <c r="D1943" s="14"/>
      <c r="E1943" s="14"/>
      <c r="F1943" s="14"/>
      <c r="G1943" s="14"/>
      <c r="H1943" s="14"/>
      <c r="I1943" s="14"/>
      <c r="J1943" s="14"/>
      <c r="K1943" s="14"/>
      <c r="L1943" s="14"/>
      <c r="M1943" s="14"/>
      <c r="N1943" s="14"/>
      <c r="O1943" s="14"/>
      <c r="P1943" s="14"/>
      <c r="Q1943" s="14"/>
      <c r="R1943" s="14"/>
      <c r="S1943" s="14"/>
      <c r="T1943" s="14"/>
    </row>
    <row r="1945" spans="1:23" ht="18.75">
      <c r="A1945" s="102" t="s">
        <v>991</v>
      </c>
      <c r="B1945" s="102"/>
      <c r="C1945" s="102"/>
      <c r="D1945" s="102"/>
      <c r="E1945" s="102"/>
      <c r="F1945" s="102"/>
      <c r="G1945" s="102"/>
      <c r="H1945" s="102"/>
      <c r="I1945" s="102"/>
      <c r="J1945" s="102"/>
      <c r="K1945" s="102"/>
      <c r="L1945" s="102"/>
      <c r="M1945" s="102"/>
      <c r="N1945" s="102"/>
      <c r="O1945" s="102"/>
      <c r="P1945" s="102"/>
      <c r="Q1945" s="102"/>
      <c r="R1945" s="102"/>
      <c r="S1945" s="102"/>
      <c r="T1945" s="102"/>
      <c r="U1945" s="102"/>
      <c r="V1945" s="102"/>
      <c r="W1945" s="102"/>
    </row>
    <row r="1946" spans="1:23" ht="18.75">
      <c r="A1946" s="102" t="s">
        <v>990</v>
      </c>
      <c r="B1946" s="102"/>
      <c r="C1946" s="102"/>
      <c r="D1946" s="102"/>
      <c r="E1946" s="102"/>
      <c r="F1946" s="102"/>
      <c r="G1946" s="102"/>
      <c r="H1946" s="102"/>
      <c r="I1946" s="102"/>
      <c r="J1946" s="102"/>
      <c r="K1946" s="102"/>
      <c r="L1946" s="102"/>
      <c r="M1946" s="102"/>
      <c r="N1946" s="102"/>
      <c r="O1946" s="102"/>
      <c r="P1946" s="102"/>
      <c r="Q1946" s="102"/>
      <c r="R1946" s="102"/>
      <c r="S1946" s="102"/>
      <c r="T1946" s="102"/>
      <c r="U1946" s="102"/>
      <c r="V1946" s="102"/>
      <c r="W1946" s="102"/>
    </row>
    <row r="1948" spans="1:23">
      <c r="A1948" s="103" t="s">
        <v>169</v>
      </c>
      <c r="B1948" s="103"/>
      <c r="C1948" s="103"/>
      <c r="D1948" s="103"/>
      <c r="E1948" s="103"/>
      <c r="F1948" s="103"/>
      <c r="G1948" s="103"/>
      <c r="H1948" s="103"/>
      <c r="I1948" s="103"/>
      <c r="J1948" s="103"/>
      <c r="K1948" s="103"/>
      <c r="L1948" s="103"/>
      <c r="M1948" s="103"/>
      <c r="N1948" s="103"/>
      <c r="O1948" s="103"/>
      <c r="P1948" s="103"/>
      <c r="Q1948" s="103"/>
      <c r="R1948" s="103"/>
      <c r="S1948" s="103"/>
      <c r="T1948" s="103"/>
      <c r="U1948" s="103"/>
      <c r="V1948" s="103"/>
      <c r="W1948" s="103"/>
    </row>
    <row r="1949" spans="1:23">
      <c r="A1949" s="43"/>
      <c r="B1949" s="43"/>
      <c r="C1949" s="43"/>
      <c r="D1949" s="43"/>
      <c r="E1949" s="43"/>
      <c r="F1949" s="43"/>
      <c r="G1949" s="43"/>
      <c r="H1949" s="43"/>
      <c r="I1949" s="43"/>
      <c r="J1949" s="43"/>
      <c r="K1949" s="43"/>
      <c r="L1949" s="43"/>
      <c r="M1949" s="43"/>
      <c r="N1949" s="43"/>
      <c r="O1949" s="43"/>
      <c r="P1949" s="43"/>
      <c r="Q1949" s="43"/>
      <c r="R1949" s="43"/>
      <c r="S1949" s="43"/>
      <c r="T1949" s="43"/>
      <c r="U1949" s="43"/>
      <c r="V1949" s="43"/>
      <c r="W1949" s="43"/>
    </row>
    <row r="1950" spans="1:23" ht="18.75">
      <c r="A1950" s="104" t="s">
        <v>1005</v>
      </c>
      <c r="B1950" s="104"/>
      <c r="C1950" s="104"/>
      <c r="D1950" s="104"/>
      <c r="E1950" s="104"/>
      <c r="F1950" s="104"/>
      <c r="G1950" s="104"/>
      <c r="H1950" s="104"/>
      <c r="I1950" s="104"/>
      <c r="J1950" s="104"/>
      <c r="K1950" s="104"/>
      <c r="L1950" s="104"/>
      <c r="M1950" s="104"/>
      <c r="N1950" s="104"/>
      <c r="O1950" s="104"/>
      <c r="P1950" s="104"/>
      <c r="Q1950" s="104"/>
      <c r="R1950" s="104"/>
      <c r="S1950" s="104"/>
      <c r="T1950" s="104"/>
      <c r="U1950" s="104"/>
      <c r="V1950" s="104"/>
      <c r="W1950" s="104"/>
    </row>
    <row r="1951" spans="1:23" ht="18.75">
      <c r="A1951" s="104" t="s">
        <v>989</v>
      </c>
      <c r="B1951" s="104"/>
      <c r="C1951" s="104"/>
      <c r="D1951" s="104"/>
      <c r="E1951" s="104"/>
      <c r="F1951" s="104"/>
      <c r="G1951" s="104"/>
      <c r="H1951" s="104"/>
      <c r="I1951" s="104"/>
      <c r="J1951" s="104"/>
      <c r="K1951" s="104"/>
      <c r="L1951" s="104"/>
      <c r="M1951" s="104"/>
      <c r="N1951" s="104"/>
      <c r="O1951" s="104"/>
      <c r="P1951" s="104"/>
      <c r="Q1951" s="104"/>
      <c r="R1951" s="104"/>
      <c r="S1951" s="104"/>
      <c r="T1951" s="104"/>
      <c r="U1951" s="104"/>
      <c r="V1951" s="104"/>
      <c r="W1951" s="104"/>
    </row>
    <row r="1952" spans="1:23" ht="18.75">
      <c r="A1952" s="105" t="s">
        <v>1058</v>
      </c>
      <c r="B1952" s="105"/>
      <c r="C1952" s="105"/>
      <c r="D1952" s="105"/>
      <c r="E1952" s="105"/>
      <c r="F1952" s="105"/>
      <c r="G1952" s="105"/>
      <c r="H1952" s="105"/>
      <c r="I1952" s="105"/>
      <c r="J1952" s="105"/>
      <c r="K1952" s="105"/>
      <c r="L1952" s="105"/>
      <c r="M1952" s="105"/>
      <c r="N1952" s="105"/>
      <c r="O1952" s="105"/>
      <c r="P1952" s="105"/>
      <c r="Q1952" s="105"/>
      <c r="R1952" s="105"/>
      <c r="S1952" s="105"/>
      <c r="T1952" s="105"/>
      <c r="U1952" s="105"/>
      <c r="V1952" s="105"/>
      <c r="W1952" s="105"/>
    </row>
    <row r="1953" spans="1:24" ht="18.75">
      <c r="A1953" s="50"/>
      <c r="B1953" s="50"/>
      <c r="C1953" s="50"/>
      <c r="D1953" s="50"/>
      <c r="E1953" s="50"/>
      <c r="F1953" s="50"/>
      <c r="G1953" s="50"/>
      <c r="H1953" s="50"/>
      <c r="I1953" s="50"/>
      <c r="J1953" s="50"/>
      <c r="K1953" s="50"/>
      <c r="L1953" s="50"/>
      <c r="M1953" s="50"/>
      <c r="N1953" s="50"/>
      <c r="O1953" s="50"/>
      <c r="P1953" s="50"/>
      <c r="Q1953" s="50"/>
      <c r="R1953" s="50"/>
      <c r="S1953" s="50"/>
      <c r="T1953" s="50"/>
      <c r="U1953" s="50"/>
      <c r="V1953" s="50"/>
    </row>
    <row r="1954" spans="1:24">
      <c r="A1954" s="10"/>
      <c r="B1954" s="10"/>
      <c r="C1954" s="10"/>
      <c r="D1954" s="10"/>
      <c r="E1954" s="10"/>
      <c r="F1954" s="10"/>
      <c r="G1954" s="10"/>
      <c r="H1954" s="10"/>
      <c r="I1954" s="10"/>
      <c r="J1954" s="10"/>
      <c r="K1954" s="10"/>
      <c r="L1954" s="10"/>
      <c r="M1954" s="10"/>
      <c r="N1954" s="10"/>
      <c r="O1954" s="10"/>
      <c r="P1954" s="10"/>
      <c r="Q1954" s="10"/>
      <c r="R1954" s="10"/>
      <c r="S1954" s="10"/>
      <c r="T1954" s="10"/>
    </row>
    <row r="1955" spans="1:24" ht="18.75">
      <c r="A1955" s="106" t="s">
        <v>992</v>
      </c>
      <c r="B1955" s="106"/>
      <c r="C1955" s="47"/>
      <c r="D1955" s="47"/>
      <c r="E1955" s="47"/>
      <c r="F1955" s="47"/>
      <c r="G1955" s="47"/>
      <c r="H1955" s="47"/>
      <c r="I1955" s="47"/>
      <c r="J1955" s="47"/>
      <c r="K1955" s="47"/>
      <c r="L1955" s="47"/>
      <c r="M1955" s="47"/>
      <c r="N1955" s="47"/>
      <c r="O1955" s="47"/>
      <c r="P1955" s="47"/>
      <c r="Q1955" s="47"/>
      <c r="R1955" s="47"/>
      <c r="S1955" s="47"/>
      <c r="T1955" s="47"/>
    </row>
    <row r="1956" spans="1:24" ht="18.75">
      <c r="A1956" s="106" t="s">
        <v>993</v>
      </c>
      <c r="B1956" s="106"/>
      <c r="C1956" s="42"/>
      <c r="D1956" s="42"/>
      <c r="E1956" s="42"/>
      <c r="F1956" s="42"/>
      <c r="G1956" s="42"/>
      <c r="H1956" s="42"/>
      <c r="I1956" s="42"/>
      <c r="J1956" s="42"/>
      <c r="K1956" s="42"/>
      <c r="L1956" s="42"/>
      <c r="M1956" s="42"/>
      <c r="N1956" s="42"/>
      <c r="O1956" s="42"/>
      <c r="P1956" s="42"/>
      <c r="Q1956" s="42"/>
      <c r="R1956" s="42"/>
      <c r="S1956" s="42"/>
      <c r="T1956" s="42"/>
    </row>
    <row r="1957" spans="1:24" ht="18.75">
      <c r="A1957" s="106"/>
      <c r="B1957" s="106"/>
      <c r="D1957" s="47"/>
      <c r="E1957" s="47"/>
      <c r="F1957" s="47"/>
      <c r="G1957" s="47"/>
      <c r="H1957" s="47"/>
      <c r="I1957" s="47"/>
      <c r="J1957" s="47"/>
      <c r="K1957" s="47"/>
      <c r="L1957" s="47"/>
      <c r="M1957" s="47"/>
      <c r="N1957" s="47"/>
      <c r="O1957" s="47"/>
      <c r="P1957" s="47"/>
      <c r="Q1957" s="47"/>
      <c r="R1957" s="47"/>
      <c r="S1957" s="47"/>
      <c r="T1957" s="47"/>
    </row>
    <row r="1958" spans="1:24" ht="18.75">
      <c r="A1958" s="107" t="s">
        <v>234</v>
      </c>
      <c r="B1958" s="107"/>
      <c r="C1958" s="107"/>
      <c r="D1958" s="107"/>
      <c r="E1958" s="107"/>
      <c r="F1958" s="107"/>
      <c r="G1958" s="107"/>
      <c r="H1958" s="107"/>
      <c r="I1958" s="107"/>
      <c r="J1958" s="107"/>
      <c r="K1958" s="107"/>
      <c r="L1958" s="107"/>
      <c r="M1958" s="107"/>
      <c r="N1958" s="107"/>
      <c r="O1958" s="107"/>
      <c r="P1958" s="129" t="s">
        <v>338</v>
      </c>
      <c r="Q1958" s="129"/>
      <c r="R1958" s="129"/>
      <c r="S1958" s="129"/>
      <c r="T1958" s="129"/>
      <c r="U1958" s="129"/>
      <c r="V1958" s="129"/>
    </row>
    <row r="1959" spans="1:24">
      <c r="A1959" s="28"/>
      <c r="B1959" s="28"/>
      <c r="C1959" s="28"/>
      <c r="D1959" s="28"/>
      <c r="E1959" s="28"/>
      <c r="F1959" s="28"/>
      <c r="G1959" s="28"/>
      <c r="H1959" s="28"/>
      <c r="I1959" s="28"/>
      <c r="J1959" s="28"/>
      <c r="K1959" s="28"/>
      <c r="L1959" s="28"/>
      <c r="M1959" s="28"/>
      <c r="N1959" s="28"/>
      <c r="O1959" s="28"/>
      <c r="P1959" s="28"/>
      <c r="Q1959" s="28"/>
      <c r="R1959" s="28"/>
      <c r="S1959" s="28"/>
      <c r="T1959" s="28"/>
    </row>
    <row r="1960" spans="1:24" ht="24.75" customHeight="1">
      <c r="A1960" s="117" t="s">
        <v>170</v>
      </c>
      <c r="B1960" s="117"/>
      <c r="C1960" s="117"/>
      <c r="D1960" s="117"/>
      <c r="E1960" s="117"/>
      <c r="F1960" s="117"/>
      <c r="G1960" s="117"/>
      <c r="H1960" s="117"/>
      <c r="I1960" s="117"/>
      <c r="J1960" s="117"/>
      <c r="K1960" s="117"/>
      <c r="L1960" s="117"/>
      <c r="M1960" s="117"/>
      <c r="N1960" s="117"/>
      <c r="O1960" s="117"/>
      <c r="P1960" s="117"/>
      <c r="Q1960" s="117"/>
      <c r="R1960" s="117"/>
      <c r="S1960" s="117"/>
      <c r="T1960" s="126" t="s">
        <v>178</v>
      </c>
      <c r="U1960" s="101" t="s">
        <v>284</v>
      </c>
      <c r="V1960" s="101" t="s">
        <v>288</v>
      </c>
      <c r="W1960" s="101" t="s">
        <v>1006</v>
      </c>
    </row>
    <row r="1961" spans="1:24" ht="66.75" customHeight="1">
      <c r="A1961" s="101" t="s">
        <v>171</v>
      </c>
      <c r="B1961" s="117" t="s">
        <v>172</v>
      </c>
      <c r="C1961" s="101" t="s">
        <v>173</v>
      </c>
      <c r="D1961" s="101" t="s">
        <v>174</v>
      </c>
      <c r="E1961" s="101"/>
      <c r="F1961" s="101" t="s">
        <v>175</v>
      </c>
      <c r="G1961" s="101"/>
      <c r="H1961" s="101" t="s">
        <v>176</v>
      </c>
      <c r="I1961" s="101"/>
      <c r="J1961" s="101" t="s">
        <v>994</v>
      </c>
      <c r="K1961" s="101"/>
      <c r="L1961" s="175" t="s">
        <v>995</v>
      </c>
      <c r="M1961" s="176"/>
      <c r="N1961" s="175" t="s">
        <v>996</v>
      </c>
      <c r="O1961" s="176"/>
      <c r="P1961" s="101" t="s">
        <v>7</v>
      </c>
      <c r="Q1961" s="101"/>
      <c r="R1961" s="101" t="s">
        <v>177</v>
      </c>
      <c r="S1961" s="101"/>
      <c r="T1961" s="127"/>
      <c r="U1961" s="101"/>
      <c r="V1961" s="101"/>
      <c r="W1961" s="101"/>
    </row>
    <row r="1962" spans="1:24" ht="16.5">
      <c r="A1962" s="101"/>
      <c r="B1962" s="117"/>
      <c r="C1962" s="101"/>
      <c r="D1962" s="49" t="s">
        <v>179</v>
      </c>
      <c r="E1962" s="51" t="s">
        <v>3</v>
      </c>
      <c r="F1962" s="49" t="s">
        <v>179</v>
      </c>
      <c r="G1962" s="51" t="s">
        <v>3</v>
      </c>
      <c r="H1962" s="49" t="s">
        <v>179</v>
      </c>
      <c r="I1962" s="51" t="s">
        <v>3</v>
      </c>
      <c r="J1962" s="49" t="s">
        <v>179</v>
      </c>
      <c r="K1962" s="51" t="s">
        <v>3</v>
      </c>
      <c r="L1962" s="49" t="s">
        <v>179</v>
      </c>
      <c r="M1962" s="51" t="s">
        <v>3</v>
      </c>
      <c r="N1962" s="49" t="s">
        <v>179</v>
      </c>
      <c r="O1962" s="51" t="s">
        <v>3</v>
      </c>
      <c r="P1962" s="49" t="s">
        <v>179</v>
      </c>
      <c r="Q1962" s="51" t="s">
        <v>3</v>
      </c>
      <c r="R1962" s="49" t="s">
        <v>179</v>
      </c>
      <c r="S1962" s="51" t="s">
        <v>3</v>
      </c>
      <c r="T1962" s="128"/>
      <c r="U1962" s="101"/>
      <c r="V1962" s="101"/>
      <c r="W1962" s="101"/>
    </row>
    <row r="1963" spans="1:24" ht="18.75">
      <c r="A1963" s="27">
        <v>1</v>
      </c>
      <c r="B1963" s="77"/>
      <c r="C1963" s="27"/>
      <c r="D1963" s="27"/>
      <c r="E1963" s="16">
        <f>IF((C1963&lt;=7),VLOOKUP(D1963,'7 лет'!$A$5:$B$78,2),IF((C1963=8),VLOOKUP(D1963,'8 лет'!$A$5:$B$78,2),IF((C1963=9),VLOOKUP(D1963,'9 лет'!$A$5:$B$78,2),IF((C1963=10),VLOOKUP(D1963,'10 лет'!$A$5:$B$78,2),IF((C1963=11),VLOOKUP(D1963,'11 лет'!$A$5:$B$78,2),IF((C1963=12),VLOOKUP(D1963,'12 лет'!$A$5:$B$78,2),IF((C1963=13),VLOOKUP(D1963,'13 лет'!$A$5:$B$78,2),IF((C1963=14),VLOOKUP(D1963,'14 лет'!$A$5:$B$78,2),IF((C1963=15),VLOOKUP(D1963,'15 лет'!$A$5:$B$78,2),IF((C1963=16),VLOOKUP(D1963,'16 лет'!$A$5:$B$78,2),IF((C1963=17),VLOOKUP(D1963,'17 лет'!$A$5:$B$78,2))))))))))))</f>
        <v>0</v>
      </c>
      <c r="F1963" s="27"/>
      <c r="G1963" s="16">
        <f>IF((C1963&lt;=7),VLOOKUP(F1963,'7 лет'!$C$5:$D$79,2),IF((C1963=8),VLOOKUP(F1963,'8 лет'!$C$5:$D$79,2),IF((C1963=9),VLOOKUP(F1963,'9 лет'!$C$5:$D$79,2),IF((C1963=10),VLOOKUP(F1963,'10 лет'!$C$5:$D$79,2),IF((C1963=11),VLOOKUP(F1963,'11 лет'!$C$5:$D$79,2),IF((C1963=12),VLOOKUP(F1963,'12 лет'!$C$5:$D$79,2),IF((C1963=13),VLOOKUP(F1963,'13 лет'!$C$5:$D$79,2),IF((C1963=14),VLOOKUP(F1963,'14 лет'!$C$5:$D$79,2),IF((C1963=15),VLOOKUP(F1963,'15 лет'!$C$5:$D$79,2),IF((C1963=16),VLOOKUP(F1963,'16 лет'!$C$5:$D$79,2),IF((C1963=17),VLOOKUP(F1963,'17 лет'!$C$5:$D$79,2))))))))))))</f>
        <v>0</v>
      </c>
      <c r="H1963" s="27"/>
      <c r="I1963" s="16">
        <f>IF((C1963&lt;=7),VLOOKUP(H1963,'7 лет'!$E$5:$F$79,2),IF((C1963=8),VLOOKUP(H1963,'8 лет'!$E$5:$F$79,2),IF((C1963=9),VLOOKUP(H1963,'9 лет'!$E$5:$F$79,2),IF((C1963=10),VLOOKUP(H1963,'10 лет'!$E$5:$F$79,2),IF((C1963=11),VLOOKUP(H1963,'11 лет'!$E$5:$F$79,2),IF((C1963=12),VLOOKUP(H1963,'12 лет'!$E$5:$F$79,2),IF((C1963=13),VLOOKUP(H1963,'13 лет'!$E$5:$F$79,2),IF((C1963=14),VLOOKUP(H1963,'14 лет'!$E$5:$F$79,2),IF((C1963=15),VLOOKUP(H1963,'15 лет'!$E$5:$F$79,2),IF((C1963=16),VLOOKUP(H1963,'16 лет'!$E$5:$F$79,2),IF((C1963=17),VLOOKUP(H1963,'17 лет'!$E$5:$F$79,2))))))))))))</f>
        <v>0</v>
      </c>
      <c r="J1963" s="27"/>
      <c r="K1963" s="16">
        <f>IF((C1963&lt;=7),VLOOKUP(J1963,'7 лет'!$G$5:$H$79,2),IF((C1963=8),VLOOKUP(J1963,'8 лет'!$G$5:$H$79,2),IF((C1963=9),VLOOKUP(J1963,'9 лет'!$G$5:$H$79,2),IF((C1963=10),VLOOKUP(J1963,'10 лет'!$G$5:$H$79,2),IF((C1963=11),VLOOKUP(J1963,'11 лет'!$G$5:$H$79,2),IF((C1963=12),VLOOKUP(J1963,'12 лет'!$G$5:$H$79,2),IF((C1963=13),VLOOKUP(J1963,'13 лет'!$G$5:$H$79,2),IF((C1963=14),VLOOKUP(J1963,'14 лет'!$G$5:$H$79,2),IF(C1963&gt;=15,"0")))))))))</f>
        <v>0</v>
      </c>
      <c r="L1963" s="27"/>
      <c r="M1963" s="16" t="str">
        <f>IF((C1963=12),VLOOKUP(L1963,'12 лет'!$I$5:$J$81,2),IF((C1963=13),VLOOKUP(L1963,'13 лет'!$I$5:$J$81,2),IF((C1963=14),VLOOKUP(L1963,'14 лет'!$I$5:$J$80,2),IF((C1963=15),VLOOKUP(L1963,'15 лет'!$G$5:$H$82,2),IF((C1963=16),VLOOKUP(L1963,'16 лет'!$G$5:$H$81,2),IF((C1963=17),VLOOKUP(L1963,'17 лет'!$G$5:$H$81,2),IF(C1963&lt;12,"0")))))))</f>
        <v>0</v>
      </c>
      <c r="N1963" s="27"/>
      <c r="O1963" s="16" t="str">
        <f>IF((C1963=15),VLOOKUP(N1963,'15 лет'!$I$5:$J$100,2),IF((C1963=16),VLOOKUP(N1963,'16 лет'!$I$5:$J$94,2),IF((C1963=17),VLOOKUP(N1963,'17 лет'!$I$5:$J$97,2),IF(C1963&lt;15,"0"))))</f>
        <v>0</v>
      </c>
      <c r="P1963" s="11"/>
      <c r="Q1963" s="16">
        <f>IF((C1963&lt;=7),VLOOKUP(P1963,'7 лет'!$I$5:$J$79,2),IF((C1963=8),VLOOKUP(P1963,'8 лет'!$I$5:$J$79,2),IF((C1963=9),VLOOKUP(P1963,'9 лет'!$I$5:$J$79,2),IF((C1963=10),VLOOKUP(P1963,'10 лет'!$I$5:$J$79,2),IF((C1963=11),VLOOKUP(P1963,'11 лет'!$I$5:$J$79,2),IF((C1963=12),VLOOKUP(P1963,'12 лет'!$K$5:$L$79,2),IF((C1963=13),VLOOKUP(P1963,'13 лет'!$K$5:$L$79,2),IF((C1963=14),VLOOKUP(P1963,'14 лет'!$K$5:$L$79,2),IF((C1963=15),VLOOKUP(P1963,'15 лет'!$K$5:$L$79,2),IF((C1963=16),VLOOKUP(P1963,'16 лет'!$K$5:$L$79,2),IF((C1963=17),VLOOKUP(P1963,'17 лет'!$K$5:$L$79,2),)))))))))))</f>
        <v>50</v>
      </c>
      <c r="R1963" s="27"/>
      <c r="S1963" s="16">
        <f>IF((C1963&lt;=7),VLOOKUP(R1963,'7 лет'!$K$5:$L$79,2),IF((C1963=8),VLOOKUP(R1963,'8 лет'!$K$5:$L$79,2),IF((C1963=9),VLOOKUP(R1963,'9 лет'!$K$5:$L$79,2),IF((C1963=10),VLOOKUP(R1963,'10 лет'!$K$5:$L$79,2),IF((C1963=11),VLOOKUP(R1963,'11 лет'!$K$5:$L$79,2),IF((C1963=12),VLOOKUP(R1963,'12 лет'!$M$5:$N$79,2),IF((C1963=13),VLOOKUP(R1963,'13 лет'!$M$5:$N$79,2),IF((C1963=14),VLOOKUP(R1963,'14 лет'!$M$5:$N$79,2),IF((C1963=15),VLOOKUP(R1963,'15 лет'!$M$5:$N$79,2),IF((C1963=16),VLOOKUP(R1963,'16 лет'!$M$5:$N$79,2),IF((C1963=17),VLOOKUP(R1963,'17 лет'!$M$5:$N$79,2))))))))))))</f>
        <v>0</v>
      </c>
      <c r="T1963" s="32">
        <f>SUM(E1963+G1963+I1963+K1963+M1963+O1963+Q1963+S1963)</f>
        <v>50</v>
      </c>
      <c r="U1963" s="4">
        <f>'Личное первенство юноши'!U175</f>
        <v>28</v>
      </c>
      <c r="V1963" s="108">
        <f ca="1">'Командный зачет'!G64</f>
        <v>10</v>
      </c>
      <c r="W1963" s="98">
        <f ca="1">SUM(V1963*2)</f>
        <v>20</v>
      </c>
      <c r="X1963" t="str">
        <f>P1958</f>
        <v>Субъект РФ 55</v>
      </c>
    </row>
    <row r="1964" spans="1:24" ht="18.75">
      <c r="A1964" s="27">
        <v>2</v>
      </c>
      <c r="B1964" s="77"/>
      <c r="C1964" s="27"/>
      <c r="D1964" s="27"/>
      <c r="E1964" s="16">
        <f>IF((C1964&lt;=7),VLOOKUP(D1964,'7 лет'!$A$5:$B$78,2),IF((C1964=8),VLOOKUP(D1964,'8 лет'!$A$5:$B$78,2),IF((C1964=9),VLOOKUP(D1964,'9 лет'!$A$5:$B$78,2),IF((C1964=10),VLOOKUP(D1964,'10 лет'!$A$5:$B$78,2),IF((C1964=11),VLOOKUP(D1964,'11 лет'!$A$5:$B$78,2),IF((C1964=12),VLOOKUP(D1964,'12 лет'!$A$5:$B$78,2),IF((C1964=13),VLOOKUP(D1964,'13 лет'!$A$5:$B$78,2),IF((C1964=14),VLOOKUP(D1964,'14 лет'!$A$5:$B$78,2),IF((C1964=15),VLOOKUP(D1964,'15 лет'!$A$5:$B$78,2),IF((C1964=16),VLOOKUP(D1964,'16 лет'!$A$5:$B$78,2),IF((C1964=17),VLOOKUP(D1964,'17 лет'!$A$5:$B$78,2))))))))))))</f>
        <v>0</v>
      </c>
      <c r="F1964" s="27"/>
      <c r="G1964" s="16">
        <f>IF((C1964&lt;=7),VLOOKUP(F1964,'7 лет'!$C$5:$D$79,2),IF((C1964=8),VLOOKUP(F1964,'8 лет'!$C$5:$D$79,2),IF((C1964=9),VLOOKUP(F1964,'9 лет'!$C$5:$D$79,2),IF((C1964=10),VLOOKUP(F1964,'10 лет'!$C$5:$D$79,2),IF((C1964=11),VLOOKUP(F1964,'11 лет'!$C$5:$D$79,2),IF((C1964=12),VLOOKUP(F1964,'12 лет'!$C$5:$D$79,2),IF((C1964=13),VLOOKUP(F1964,'13 лет'!$C$5:$D$79,2),IF((C1964=14),VLOOKUP(F1964,'14 лет'!$C$5:$D$79,2),IF((C1964=15),VLOOKUP(F1964,'15 лет'!$C$5:$D$79,2),IF((C1964=16),VLOOKUP(F1964,'16 лет'!$C$5:$D$79,2),IF((C1964=17),VLOOKUP(F1964,'17 лет'!$C$5:$D$79,2))))))))))))</f>
        <v>0</v>
      </c>
      <c r="H1964" s="27"/>
      <c r="I1964" s="16">
        <f>IF((C1964&lt;=7),VLOOKUP(H1964,'7 лет'!$E$5:$F$79,2),IF((C1964=8),VLOOKUP(H1964,'8 лет'!$E$5:$F$79,2),IF((C1964=9),VLOOKUP(H1964,'9 лет'!$E$5:$F$79,2),IF((C1964=10),VLOOKUP(H1964,'10 лет'!$E$5:$F$79,2),IF((C1964=11),VLOOKUP(H1964,'11 лет'!$E$5:$F$79,2),IF((C1964=12),VLOOKUP(H1964,'12 лет'!$E$5:$F$79,2),IF((C1964=13),VLOOKUP(H1964,'13 лет'!$E$5:$F$79,2),IF((C1964=14),VLOOKUP(H1964,'14 лет'!$E$5:$F$79,2),IF((C1964=15),VLOOKUP(H1964,'15 лет'!$E$5:$F$79,2),IF((C1964=16),VLOOKUP(H1964,'16 лет'!$E$5:$F$79,2),IF((C1964=17),VLOOKUP(H1964,'17 лет'!$E$5:$F$79,2))))))))))))</f>
        <v>0</v>
      </c>
      <c r="J1964" s="27"/>
      <c r="K1964" s="16">
        <f>IF((C1964&lt;=7),VLOOKUP(J1964,'7 лет'!$G$5:$H$79,2),IF((C1964=8),VLOOKUP(J1964,'8 лет'!$G$5:$H$79,2),IF((C1964=9),VLOOKUP(J1964,'9 лет'!$G$5:$H$79,2),IF((C1964=10),VLOOKUP(J1964,'10 лет'!$G$5:$H$79,2),IF((C1964=11),VLOOKUP(J1964,'11 лет'!$G$5:$H$79,2),IF((C1964=12),VLOOKUP(J1964,'12 лет'!$G$5:$H$79,2),IF((C1964=13),VLOOKUP(J1964,'13 лет'!$G$5:$H$79,2),IF((C1964=14),VLOOKUP(J1964,'14 лет'!$G$5:$H$79,2),IF(C1964&gt;=15,"0")))))))))</f>
        <v>0</v>
      </c>
      <c r="L1964" s="27"/>
      <c r="M1964" s="16" t="str">
        <f>IF((C1964=12),VLOOKUP(L1964,'12 лет'!$I$5:$J$81,2),IF((C1964=13),VLOOKUP(L1964,'13 лет'!$I$5:$J$81,2),IF((C1964=14),VLOOKUP(L1964,'14 лет'!$I$5:$J$80,2),IF((C1964=15),VLOOKUP(L1964,'15 лет'!$G$5:$H$82,2),IF((C1964=16),VLOOKUP(L1964,'16 лет'!$G$5:$H$81,2),IF((C1964=17),VLOOKUP(L1964,'17 лет'!$G$5:$H$81,2),IF(C1964&lt;12,"0")))))))</f>
        <v>0</v>
      </c>
      <c r="N1964" s="27"/>
      <c r="O1964" s="16" t="str">
        <f>IF((C1964=15),VLOOKUP(N1964,'15 лет'!$I$5:$J$100,2),IF((C1964=16),VLOOKUP(N1964,'16 лет'!$I$5:$J$94,2),IF((C1964=17),VLOOKUP(N1964,'17 лет'!$I$5:$J$97,2),IF(C1964&lt;15,"0"))))</f>
        <v>0</v>
      </c>
      <c r="P1964" s="11"/>
      <c r="Q1964" s="16">
        <f>IF((C1964&lt;=7),VLOOKUP(P1964,'7 лет'!$I$5:$J$79,2),IF((C1964=8),VLOOKUP(P1964,'8 лет'!$I$5:$J$79,2),IF((C1964=9),VLOOKUP(P1964,'9 лет'!$I$5:$J$79,2),IF((C1964=10),VLOOKUP(P1964,'10 лет'!$I$5:$J$79,2),IF((C1964=11),VLOOKUP(P1964,'11 лет'!$I$5:$J$79,2),IF((C1964=12),VLOOKUP(P1964,'12 лет'!$K$5:$L$79,2),IF((C1964=13),VLOOKUP(P1964,'13 лет'!$K$5:$L$79,2),IF((C1964=14),VLOOKUP(P1964,'14 лет'!$K$5:$L$79,2),IF((C1964=15),VLOOKUP(P1964,'15 лет'!$K$5:$L$79,2),IF((C1964=16),VLOOKUP(P1964,'16 лет'!$K$5:$L$79,2),IF((C1964=17),VLOOKUP(P1964,'17 лет'!$K$5:$L$79,2),)))))))))))</f>
        <v>50</v>
      </c>
      <c r="R1964" s="27"/>
      <c r="S1964" s="16">
        <f>IF((C1964&lt;=7),VLOOKUP(R1964,'7 лет'!$K$5:$L$79,2),IF((C1964=8),VLOOKUP(R1964,'8 лет'!$K$5:$L$79,2),IF((C1964=9),VLOOKUP(R1964,'9 лет'!$K$5:$L$79,2),IF((C1964=10),VLOOKUP(R1964,'10 лет'!$K$5:$L$79,2),IF((C1964=11),VLOOKUP(R1964,'11 лет'!$K$5:$L$79,2),IF((C1964=12),VLOOKUP(R1964,'12 лет'!$M$5:$N$79,2),IF((C1964=13),VLOOKUP(R1964,'13 лет'!$M$5:$N$79,2),IF((C1964=14),VLOOKUP(R1964,'14 лет'!$M$5:$N$79,2),IF((C1964=15),VLOOKUP(R1964,'15 лет'!$M$5:$N$79,2),IF((C1964=16),VLOOKUP(R1964,'16 лет'!$M$5:$N$79,2),IF((C1964=17),VLOOKUP(R1964,'17 лет'!$M$5:$N$79,2))))))))))))</f>
        <v>0</v>
      </c>
      <c r="T1964" s="32">
        <f>SUM(E1964+G1964+I1964+K1964+M1964+O1964+Q1964+S1964)</f>
        <v>50</v>
      </c>
      <c r="U1964" s="4">
        <f>'Личное первенство юноши'!U176</f>
        <v>28</v>
      </c>
      <c r="V1964" s="109"/>
      <c r="W1964" s="99"/>
      <c r="X1964" t="str">
        <f>P1958</f>
        <v>Субъект РФ 55</v>
      </c>
    </row>
    <row r="1965" spans="1:24" ht="18.75">
      <c r="A1965" s="27">
        <v>3</v>
      </c>
      <c r="B1965" s="77"/>
      <c r="C1965" s="27"/>
      <c r="D1965" s="27"/>
      <c r="E1965" s="16">
        <f>IF((C1965&lt;=7),VLOOKUP(D1965,'7 лет'!$A$5:$B$78,2),IF((C1965=8),VLOOKUP(D1965,'8 лет'!$A$5:$B$78,2),IF((C1965=9),VLOOKUP(D1965,'9 лет'!$A$5:$B$78,2),IF((C1965=10),VLOOKUP(D1965,'10 лет'!$A$5:$B$78,2),IF((C1965=11),VLOOKUP(D1965,'11 лет'!$A$5:$B$78,2),IF((C1965=12),VLOOKUP(D1965,'12 лет'!$A$5:$B$78,2),IF((C1965=13),VLOOKUP(D1965,'13 лет'!$A$5:$B$78,2),IF((C1965=14),VLOOKUP(D1965,'14 лет'!$A$5:$B$78,2),IF((C1965=15),VLOOKUP(D1965,'15 лет'!$A$5:$B$78,2),IF((C1965=16),VLOOKUP(D1965,'16 лет'!$A$5:$B$78,2),IF((C1965=17),VLOOKUP(D1965,'17 лет'!$A$5:$B$78,2))))))))))))</f>
        <v>0</v>
      </c>
      <c r="F1965" s="27"/>
      <c r="G1965" s="16">
        <f>IF((C1965&lt;=7),VLOOKUP(F1965,'7 лет'!$C$5:$D$79,2),IF((C1965=8),VLOOKUP(F1965,'8 лет'!$C$5:$D$79,2),IF((C1965=9),VLOOKUP(F1965,'9 лет'!$C$5:$D$79,2),IF((C1965=10),VLOOKUP(F1965,'10 лет'!$C$5:$D$79,2),IF((C1965=11),VLOOKUP(F1965,'11 лет'!$C$5:$D$79,2),IF((C1965=12),VLOOKUP(F1965,'12 лет'!$C$5:$D$79,2),IF((C1965=13),VLOOKUP(F1965,'13 лет'!$C$5:$D$79,2),IF((C1965=14),VLOOKUP(F1965,'14 лет'!$C$5:$D$79,2),IF((C1965=15),VLOOKUP(F1965,'15 лет'!$C$5:$D$79,2),IF((C1965=16),VLOOKUP(F1965,'16 лет'!$C$5:$D$79,2),IF((C1965=17),VLOOKUP(F1965,'17 лет'!$C$5:$D$79,2))))))))))))</f>
        <v>0</v>
      </c>
      <c r="H1965" s="27"/>
      <c r="I1965" s="16">
        <f>IF((C1965&lt;=7),VLOOKUP(H1965,'7 лет'!$E$5:$F$79,2),IF((C1965=8),VLOOKUP(H1965,'8 лет'!$E$5:$F$79,2),IF((C1965=9),VLOOKUP(H1965,'9 лет'!$E$5:$F$79,2),IF((C1965=10),VLOOKUP(H1965,'10 лет'!$E$5:$F$79,2),IF((C1965=11),VLOOKUP(H1965,'11 лет'!$E$5:$F$79,2),IF((C1965=12),VLOOKUP(H1965,'12 лет'!$E$5:$F$79,2),IF((C1965=13),VLOOKUP(H1965,'13 лет'!$E$5:$F$79,2),IF((C1965=14),VLOOKUP(H1965,'14 лет'!$E$5:$F$79,2),IF((C1965=15),VLOOKUP(H1965,'15 лет'!$E$5:$F$79,2),IF((C1965=16),VLOOKUP(H1965,'16 лет'!$E$5:$F$79,2),IF((C1965=17),VLOOKUP(H1965,'17 лет'!$E$5:$F$79,2))))))))))))</f>
        <v>0</v>
      </c>
      <c r="J1965" s="27"/>
      <c r="K1965" s="16">
        <f>IF((C1965&lt;=7),VLOOKUP(J1965,'7 лет'!$G$5:$H$79,2),IF((C1965=8),VLOOKUP(J1965,'8 лет'!$G$5:$H$79,2),IF((C1965=9),VLOOKUP(J1965,'9 лет'!$G$5:$H$79,2),IF((C1965=10),VLOOKUP(J1965,'10 лет'!$G$5:$H$79,2),IF((C1965=11),VLOOKUP(J1965,'11 лет'!$G$5:$H$79,2),IF((C1965=12),VLOOKUP(J1965,'12 лет'!$G$5:$H$79,2),IF((C1965=13),VLOOKUP(J1965,'13 лет'!$G$5:$H$79,2),IF((C1965=14),VLOOKUP(J1965,'14 лет'!$G$5:$H$79,2),IF(C1965&gt;=15,"0")))))))))</f>
        <v>0</v>
      </c>
      <c r="L1965" s="27"/>
      <c r="M1965" s="16" t="str">
        <f>IF((C1965=12),VLOOKUP(L1965,'12 лет'!$I$5:$J$81,2),IF((C1965=13),VLOOKUP(L1965,'13 лет'!$I$5:$J$81,2),IF((C1965=14),VLOOKUP(L1965,'14 лет'!$I$5:$J$80,2),IF((C1965=15),VLOOKUP(L1965,'15 лет'!$G$5:$H$82,2),IF((C1965=16),VLOOKUP(L1965,'16 лет'!$G$5:$H$81,2),IF((C1965=17),VLOOKUP(L1965,'17 лет'!$G$5:$H$81,2),IF(C1965&lt;12,"0")))))))</f>
        <v>0</v>
      </c>
      <c r="N1965" s="27"/>
      <c r="O1965" s="16" t="str">
        <f>IF((C1965=15),VLOOKUP(N1965,'15 лет'!$I$5:$J$100,2),IF((C1965=16),VLOOKUP(N1965,'16 лет'!$I$5:$J$94,2),IF((C1965=17),VLOOKUP(N1965,'17 лет'!$I$5:$J$97,2),IF(C1965&lt;15,"0"))))</f>
        <v>0</v>
      </c>
      <c r="P1965" s="11"/>
      <c r="Q1965" s="16">
        <f>IF((C1965&lt;=7),VLOOKUP(P1965,'7 лет'!$I$5:$J$79,2),IF((C1965=8),VLOOKUP(P1965,'8 лет'!$I$5:$J$79,2),IF((C1965=9),VLOOKUP(P1965,'9 лет'!$I$5:$J$79,2),IF((C1965=10),VLOOKUP(P1965,'10 лет'!$I$5:$J$79,2),IF((C1965=11),VLOOKUP(P1965,'11 лет'!$I$5:$J$79,2),IF((C1965=12),VLOOKUP(P1965,'12 лет'!$K$5:$L$79,2),IF((C1965=13),VLOOKUP(P1965,'13 лет'!$K$5:$L$79,2),IF((C1965=14),VLOOKUP(P1965,'14 лет'!$K$5:$L$79,2),IF((C1965=15),VLOOKUP(P1965,'15 лет'!$K$5:$L$79,2),IF((C1965=16),VLOOKUP(P1965,'16 лет'!$K$5:$L$79,2),IF((C1965=17),VLOOKUP(P1965,'17 лет'!$K$5:$L$79,2),)))))))))))</f>
        <v>50</v>
      </c>
      <c r="R1965" s="27"/>
      <c r="S1965" s="16">
        <f>IF((C1965&lt;=7),VLOOKUP(R1965,'7 лет'!$K$5:$L$79,2),IF((C1965=8),VLOOKUP(R1965,'8 лет'!$K$5:$L$79,2),IF((C1965=9),VLOOKUP(R1965,'9 лет'!$K$5:$L$79,2),IF((C1965=10),VLOOKUP(R1965,'10 лет'!$K$5:$L$79,2),IF((C1965=11),VLOOKUP(R1965,'11 лет'!$K$5:$L$79,2),IF((C1965=12),VLOOKUP(R1965,'12 лет'!$M$5:$N$79,2),IF((C1965=13),VLOOKUP(R1965,'13 лет'!$M$5:$N$79,2),IF((C1965=14),VLOOKUP(R1965,'14 лет'!$M$5:$N$79,2),IF((C1965=15),VLOOKUP(R1965,'15 лет'!$M$5:$N$79,2),IF((C1965=16),VLOOKUP(R1965,'16 лет'!$M$5:$N$79,2),IF((C1965=17),VLOOKUP(R1965,'17 лет'!$M$5:$N$79,2))))))))))))</f>
        <v>0</v>
      </c>
      <c r="T1965" s="32">
        <f>SUM(E1965+G1965+I1965+K1965+M1965+O1965+Q1965+S1965)</f>
        <v>50</v>
      </c>
      <c r="U1965" s="4">
        <f>'Личное первенство юноши'!U177</f>
        <v>28</v>
      </c>
      <c r="V1965" s="109"/>
      <c r="W1965" s="99"/>
      <c r="X1965" t="str">
        <f>P1958</f>
        <v>Субъект РФ 55</v>
      </c>
    </row>
    <row r="1966" spans="1:24" ht="18.75">
      <c r="A1966" s="111"/>
      <c r="B1966" s="112"/>
      <c r="C1966" s="112"/>
      <c r="D1966" s="112"/>
      <c r="E1966" s="112"/>
      <c r="F1966" s="112"/>
      <c r="G1966" s="112"/>
      <c r="H1966" s="112"/>
      <c r="I1966" s="112"/>
      <c r="J1966" s="112"/>
      <c r="K1966" s="112"/>
      <c r="L1966" s="112"/>
      <c r="M1966" s="112"/>
      <c r="N1966" s="112"/>
      <c r="O1966" s="112"/>
      <c r="P1966" s="115" t="s">
        <v>285</v>
      </c>
      <c r="Q1966" s="115"/>
      <c r="R1966" s="115"/>
      <c r="S1966" s="116"/>
      <c r="T1966" s="113">
        <f ca="1">SUMPRODUCT(LARGE($T$1963:$T$1965,ROW(INDIRECT("T1:T"&amp;Z17))))</f>
        <v>100</v>
      </c>
      <c r="U1966" s="114"/>
      <c r="V1966" s="109"/>
      <c r="W1966" s="99"/>
    </row>
    <row r="1967" spans="1:24" ht="24.75" customHeight="1">
      <c r="A1967" s="123" t="s">
        <v>180</v>
      </c>
      <c r="B1967" s="124"/>
      <c r="C1967" s="124"/>
      <c r="D1967" s="124"/>
      <c r="E1967" s="124"/>
      <c r="F1967" s="124"/>
      <c r="G1967" s="124"/>
      <c r="H1967" s="124"/>
      <c r="I1967" s="124"/>
      <c r="J1967" s="124"/>
      <c r="K1967" s="124"/>
      <c r="L1967" s="124"/>
      <c r="M1967" s="124"/>
      <c r="N1967" s="124"/>
      <c r="O1967" s="124"/>
      <c r="P1967" s="124"/>
      <c r="Q1967" s="124"/>
      <c r="R1967" s="124"/>
      <c r="S1967" s="124"/>
      <c r="T1967" s="124"/>
      <c r="U1967" s="125"/>
      <c r="V1967" s="109"/>
      <c r="W1967" s="99"/>
    </row>
    <row r="1968" spans="1:24" ht="18.75">
      <c r="A1968" s="27">
        <v>1</v>
      </c>
      <c r="B1968" s="78"/>
      <c r="C1968" s="27"/>
      <c r="D1968" s="27"/>
      <c r="E1968" s="16">
        <f>IF((C1968&lt;=7),VLOOKUP(D1968,'7 лет'!$M$5:$N$78,2),IF((C1968=8),VLOOKUP(D1968,'8 лет'!$M$5:$N$78,2),IF((C1968=9),VLOOKUP(D1968,'9 лет'!$M$5:$N$78,2),IF((C1968=10),VLOOKUP(D1968,'10 лет'!$M$5:$N$78,2),IF((C1968=11),VLOOKUP(D1968,'11 лет'!$M$5:$N$78,2),IF((C1968=12),VLOOKUP(D1968,'12 лет'!$O$5:$P$78,2),IF((C1968=13),VLOOKUP(D1968,'13 лет'!$O$5:$P$78,2),IF((C1968=14),VLOOKUP(D1968,'14 лет'!$O$5:$P$78,2),IF((C1968=15),VLOOKUP(D1968,'15 лет'!$O$5:$P$78,2),IF((C1968=16),VLOOKUP(D1968,'16 лет'!$O$5:$P$78,2),IF((C1968=17),VLOOKUP(D1968,'17 лет'!$O$5:$P$78,2))))))))))))</f>
        <v>0</v>
      </c>
      <c r="F1968" s="27"/>
      <c r="G1968" s="16">
        <f>IF((C1968&lt;=7),VLOOKUP(F1968,'7 лет'!$O$5:$P$79,2),IF((C1968=8),VLOOKUP(F1968,'8 лет'!$O$5:$P$79,2),IF((C1968=9),VLOOKUP(F1968,'9 лет'!$O$5:$P$79,2),IF((C1968=10),VLOOKUP(F1968,'10 лет'!$O$5:$P$79,2),IF((C1968=11),VLOOKUP(F1968,'11 лет'!$O$5:$P$79,2),IF((C1968=12),VLOOKUP(F1968,'12 лет'!$Q$5:$R$79,2),IF((C1968=13),VLOOKUP(F1968,'13 лет'!$Q$5:$R$79,2),IF((C1968=14),VLOOKUP(F1968,'14 лет'!$Q$5:$R$79,2),IF((C1968=15),VLOOKUP(F1968,'15 лет'!$Q$5:$R$79,2),IF((C1968=16),VLOOKUP(F1968,'16 лет'!$Q$5:$R$79,2),IF((C1968=17),VLOOKUP(F1968,'17 лет'!$Q$5:$R$79,2))))))))))))</f>
        <v>0</v>
      </c>
      <c r="H1968" s="27"/>
      <c r="I1968" s="16">
        <f>IF((C1968&lt;=7),VLOOKUP(H1968,'7 лет'!$Q$5:$R$79,2),IF((C1968=8),VLOOKUP(H1968,'8 лет'!$Q$5:$R$79,2),IF((C1968=9),VLOOKUP(H1968,'9 лет'!$Q$5:$R$79,2),IF((C1968=10),VLOOKUP(H1968,'10 лет'!$Q$5:$R$79,2),IF((C1968=11),VLOOKUP(H1968,'11 лет'!$Q$5:$R$79,2),IF((C1968=12),VLOOKUP(H1968,'12 лет'!$S$5:$T$79,2),IF((C1968=13),VLOOKUP(H1968,'13 лет'!$S$5:$T$79,2),IF((C1968=14),VLOOKUP(H1968,'14 лет'!$S$5:$T$79,2),IF((C1968=15),VLOOKUP(H1968,'15 лет'!$S$5:$T$79,2),IF((C1968=16),VLOOKUP(H1968,'16 лет'!$S$5:$T$79,2),IF((C1968=17),VLOOKUP(H1968,'17 лет'!$S$5:$T$79,2))))))))))))</f>
        <v>0</v>
      </c>
      <c r="J1968" s="27"/>
      <c r="K1968" s="16">
        <f>IF((C1968&lt;=7),VLOOKUP(J1968,'7 лет'!$S$5:$T$79,2),IF((C1968=8),VLOOKUP(J1968,'8 лет'!$S$5:$T$79,2),IF((C1968=9),VLOOKUP(J1968,'9 лет'!$S$5:$T$79,2),IF((C1968=10),VLOOKUP(J1968,'10 лет'!$S$5:$T$79,2),IF((C1968=11),VLOOKUP(J1968,'11 лет'!$S$5:$T$79,2),IF((C1968=12),VLOOKUP(J1968,'12 лет'!$U$5:$V$79,2),IF((C1968=13),VLOOKUP(J1968,'13 лет'!$U$5:$V$79,2),IF((C1968=14),VLOOKUP(J1968,'14 лет'!$U$5:$V$79,2),IF(C1968&gt;=15,"0")))))))))</f>
        <v>0</v>
      </c>
      <c r="L1968" s="27"/>
      <c r="M1968" s="16" t="str">
        <f>IF((C1968=12),VLOOKUP(L1968,'12 лет'!$W$5:$X$85,2),IF((C1968=13),VLOOKUP(L1968,'13 лет'!$W$5:$X$84,2),IF((C1968=14),VLOOKUP(L1968,'14 лет'!$W$5:$X$82,2),IF((C1968=15),VLOOKUP(L1968,'15 лет'!$U$5:$V$82,2),IF((C1968=16),VLOOKUP(L1968,'16 лет'!$U$5:$V$78,2),IF((C1968=17),VLOOKUP(L1968,'17 лет'!$U$5:$V$78,2),IF(C1968&lt;12,"0")))))))</f>
        <v>0</v>
      </c>
      <c r="N1968" s="27"/>
      <c r="O1968" s="16" t="str">
        <f>IF((C1968=15),VLOOKUP(N1968,'15 лет'!$W$5:$X$115,2),IF((C1968=16),VLOOKUP(N1968,'16 лет'!$W$5:$X$113,2),IF((C1968=17),VLOOKUP(N1968,'17 лет'!$W$5:$X$113,2),IF(C1968&lt;15,"0"))))</f>
        <v>0</v>
      </c>
      <c r="P1968" s="11"/>
      <c r="Q1968" s="16">
        <f>IF((C1968&lt;=7),VLOOKUP(P1968,'7 лет'!$U$5:$V$79,2),IF((C1968=8),VLOOKUP(P1968,'8 лет'!$U$5:$V$79,2),IF((C1968=9),VLOOKUP(P1968,'9 лет'!$U$5:$V$79,2),IF((C1968=10),VLOOKUP(P1968,'10 лет'!$U$5:$V$79,2),IF((C1968=11),VLOOKUP(P1968,'11 лет'!$U$5:$V$79,2),IF((C1968=12),VLOOKUP(P1968,'12 лет'!$Y$5:$Z$79,2),IF((C1968=13),VLOOKUP(P1968,'13 лет'!$Y$5:$Z$79,2),IF((C1968=14),VLOOKUP(P1968,'14 лет'!$Y$5:$Z$79,2),IF((C1968=15),VLOOKUP(P1968,'15 лет'!$Y$5:$Z$79,2),IF((C1968=16),VLOOKUP(P1968,'16 лет'!$Y$5:$Z$79,2),IF((C1968=17),VLOOKUP(P1968,'17 лет'!$Y$5:$Z$79,2))))))))))))</f>
        <v>35</v>
      </c>
      <c r="R1968" s="27"/>
      <c r="S1968" s="16">
        <f>IF((C1968&lt;=7),VLOOKUP(R1968,'7 лет'!$W$5:$X$79,2),IF((C1968=8),VLOOKUP(R1968,'8 лет'!$W$5:$X$79,2),IF((C1968=9),VLOOKUP(R1968,'9 лет'!$W$5:$X$79,2),IF((C1968=10),VLOOKUP(R1968,'10 лет'!$W$5:$X$79,2),IF((C1968=11),VLOOKUP(R1968,'11 лет'!$W$5:$X$79,2),IF((C1968=12),VLOOKUP(R1968,'12 лет'!$AA$5:$AB$79,2),IF((C1968=13),VLOOKUP(R1968,'13 лет'!$AA$5:$AB$79,2),IF((C1968=14),VLOOKUP(R1968,'14 лет'!$AA$5:$AB$79,2),IF((C1968=15),VLOOKUP(R1968,'15 лет'!$AA$5:$AB$79,2),IF((C1968=16),VLOOKUP(R1968,'16 лет'!$AA$5:$AB$79,2),IF((C1968=17),VLOOKUP(R1968,'17 лет'!$AA$5:$AB$79,2))))))))))))</f>
        <v>0</v>
      </c>
      <c r="T1968" s="33">
        <f>SUM(E1968+G1968+I1968+K1968+M1968+O1968+Q1968+S1968)</f>
        <v>35</v>
      </c>
      <c r="U1968" s="4">
        <f>'Личное первенство девушки'!U175</f>
        <v>28</v>
      </c>
      <c r="V1968" s="109"/>
      <c r="W1968" s="99"/>
      <c r="X1968" t="str">
        <f>P1958</f>
        <v>Субъект РФ 55</v>
      </c>
    </row>
    <row r="1969" spans="1:24" ht="18.75">
      <c r="A1969" s="27">
        <v>2</v>
      </c>
      <c r="B1969" s="78"/>
      <c r="C1969" s="27"/>
      <c r="D1969" s="27"/>
      <c r="E1969" s="16">
        <f>IF((C1969&lt;=7),VLOOKUP(D1969,'7 лет'!$M$5:$N$78,2),IF((C1969=8),VLOOKUP(D1969,'8 лет'!$M$5:$N$78,2),IF((C1969=9),VLOOKUP(D1969,'9 лет'!$M$5:$N$78,2),IF((C1969=10),VLOOKUP(D1969,'10 лет'!$M$5:$N$78,2),IF((C1969=11),VLOOKUP(D1969,'11 лет'!$M$5:$N$78,2),IF((C1969=12),VLOOKUP(D1969,'12 лет'!$O$5:$P$78,2),IF((C1969=13),VLOOKUP(D1969,'13 лет'!$O$5:$P$78,2),IF((C1969=14),VLOOKUP(D1969,'14 лет'!$O$5:$P$78,2),IF((C1969=15),VLOOKUP(D1969,'15 лет'!$O$5:$P$78,2),IF((C1969=16),VLOOKUP(D1969,'16 лет'!$O$5:$P$78,2),IF((C1969=17),VLOOKUP(D1969,'17 лет'!$O$5:$P$78,2))))))))))))</f>
        <v>0</v>
      </c>
      <c r="F1969" s="27"/>
      <c r="G1969" s="16">
        <f>IF((C1969&lt;=7),VLOOKUP(F1969,'7 лет'!$O$5:$P$79,2),IF((C1969=8),VLOOKUP(F1969,'8 лет'!$O$5:$P$79,2),IF((C1969=9),VLOOKUP(F1969,'9 лет'!$O$5:$P$79,2),IF((C1969=10),VLOOKUP(F1969,'10 лет'!$O$5:$P$79,2),IF((C1969=11),VLOOKUP(F1969,'11 лет'!$O$5:$P$79,2),IF((C1969=12),VLOOKUP(F1969,'12 лет'!$Q$5:$R$79,2),IF((C1969=13),VLOOKUP(F1969,'13 лет'!$Q$5:$R$79,2),IF((C1969=14),VLOOKUP(F1969,'14 лет'!$Q$5:$R$79,2),IF((C1969=15),VLOOKUP(F1969,'15 лет'!$Q$5:$R$79,2),IF((C1969=16),VLOOKUP(F1969,'16 лет'!$Q$5:$R$79,2),IF((C1969=17),VLOOKUP(F1969,'17 лет'!$Q$5:$R$79,2))))))))))))</f>
        <v>0</v>
      </c>
      <c r="H1969" s="27"/>
      <c r="I1969" s="16">
        <f>IF((C1969&lt;=7),VLOOKUP(H1969,'7 лет'!$Q$5:$R$79,2),IF((C1969=8),VLOOKUP(H1969,'8 лет'!$Q$5:$R$79,2),IF((C1969=9),VLOOKUP(H1969,'9 лет'!$Q$5:$R$79,2),IF((C1969=10),VLOOKUP(H1969,'10 лет'!$Q$5:$R$79,2),IF((C1969=11),VLOOKUP(H1969,'11 лет'!$Q$5:$R$79,2),IF((C1969=12),VLOOKUP(H1969,'12 лет'!$S$5:$T$79,2),IF((C1969=13),VLOOKUP(H1969,'13 лет'!$S$5:$T$79,2),IF((C1969=14),VLOOKUP(H1969,'14 лет'!$S$5:$T$79,2),IF((C1969=15),VLOOKUP(H1969,'15 лет'!$S$5:$T$79,2),IF((C1969=16),VLOOKUP(H1969,'16 лет'!$S$5:$T$79,2),IF((C1969=17),VLOOKUP(H1969,'17 лет'!$S$5:$T$79,2))))))))))))</f>
        <v>0</v>
      </c>
      <c r="J1969" s="27"/>
      <c r="K1969" s="16">
        <f>IF((C1969&lt;=7),VLOOKUP(J1969,'7 лет'!$S$5:$T$79,2),IF((C1969=8),VLOOKUP(J1969,'8 лет'!$S$5:$T$79,2),IF((C1969=9),VLOOKUP(J1969,'9 лет'!$S$5:$T$79,2),IF((C1969=10),VLOOKUP(J1969,'10 лет'!$S$5:$T$79,2),IF((C1969=11),VLOOKUP(J1969,'11 лет'!$S$5:$T$79,2),IF((C1969=12),VLOOKUP(J1969,'12 лет'!$U$5:$V$79,2),IF((C1969=13),VLOOKUP(J1969,'13 лет'!$U$5:$V$79,2),IF((C1969=14),VLOOKUP(J1969,'14 лет'!$U$5:$V$79,2),IF(C1969&gt;=15,"0")))))))))</f>
        <v>0</v>
      </c>
      <c r="L1969" s="27"/>
      <c r="M1969" s="16" t="str">
        <f>IF((C1969=12),VLOOKUP(L1969,'12 лет'!$W$5:$X$85,2),IF((C1969=13),VLOOKUP(L1969,'13 лет'!$W$5:$X$84,2),IF((C1969=14),VLOOKUP(L1969,'14 лет'!$W$5:$X$82,2),IF((C1969=15),VLOOKUP(L1969,'15 лет'!$U$5:$V$82,2),IF((C1969=16),VLOOKUP(L1969,'16 лет'!$U$5:$V$78,2),IF((C1969=17),VLOOKUP(L1969,'17 лет'!$U$5:$V$78,2),IF(C1969&lt;12,"0")))))))</f>
        <v>0</v>
      </c>
      <c r="N1969" s="27"/>
      <c r="O1969" s="16" t="str">
        <f>IF((C1969=15),VLOOKUP(N1969,'15 лет'!$W$5:$X$115,2),IF((C1969=16),VLOOKUP(N1969,'16 лет'!$W$5:$X$113,2),IF((C1969=17),VLOOKUP(N1969,'17 лет'!$W$5:$X$113,2),IF(C1969&lt;15,"0"))))</f>
        <v>0</v>
      </c>
      <c r="P1969" s="11"/>
      <c r="Q1969" s="16">
        <f>IF((C1969&lt;=7),VLOOKUP(P1969,'7 лет'!$U$5:$V$79,2),IF((C1969=8),VLOOKUP(P1969,'8 лет'!$U$5:$V$79,2),IF((C1969=9),VLOOKUP(P1969,'9 лет'!$U$5:$V$79,2),IF((C1969=10),VLOOKUP(P1969,'10 лет'!$U$5:$V$79,2),IF((C1969=11),VLOOKUP(P1969,'11 лет'!$U$5:$V$79,2),IF((C1969=12),VLOOKUP(P1969,'12 лет'!$Y$5:$Z$79,2),IF((C1969=13),VLOOKUP(P1969,'13 лет'!$Y$5:$Z$79,2),IF((C1969=14),VLOOKUP(P1969,'14 лет'!$Y$5:$Z$79,2),IF((C1969=15),VLOOKUP(P1969,'15 лет'!$Y$5:$Z$79,2),IF((C1969=16),VLOOKUP(P1969,'16 лет'!$Y$5:$Z$79,2),IF((C1969=17),VLOOKUP(P1969,'17 лет'!$Y$5:$Z$79,2))))))))))))</f>
        <v>35</v>
      </c>
      <c r="R1969" s="27"/>
      <c r="S1969" s="16">
        <f>IF((C1969&lt;=7),VLOOKUP(R1969,'7 лет'!$W$5:$X$79,2),IF((C1969=8),VLOOKUP(R1969,'8 лет'!$W$5:$X$79,2),IF((C1969=9),VLOOKUP(R1969,'9 лет'!$W$5:$X$79,2),IF((C1969=10),VLOOKUP(R1969,'10 лет'!$W$5:$X$79,2),IF((C1969=11),VLOOKUP(R1969,'11 лет'!$W$5:$X$79,2),IF((C1969=12),VLOOKUP(R1969,'12 лет'!$AA$5:$AB$79,2),IF((C1969=13),VLOOKUP(R1969,'13 лет'!$AA$5:$AB$79,2),IF((C1969=14),VLOOKUP(R1969,'14 лет'!$AA$5:$AB$79,2),IF((C1969=15),VLOOKUP(R1969,'15 лет'!$AA$5:$AB$79,2),IF((C1969=16),VLOOKUP(R1969,'16 лет'!$AA$5:$AB$79,2),IF((C1969=17),VLOOKUP(R1969,'17 лет'!$AA$5:$AB$79,2))))))))))))</f>
        <v>0</v>
      </c>
      <c r="T1969" s="33">
        <f>SUM(E1969+G1969+I1969+K1969+M1969+O1969+Q1969+S1969)</f>
        <v>35</v>
      </c>
      <c r="U1969" s="4">
        <f>'Личное первенство девушки'!U176</f>
        <v>28</v>
      </c>
      <c r="V1969" s="109"/>
      <c r="W1969" s="99"/>
      <c r="X1969" t="str">
        <f>P1958</f>
        <v>Субъект РФ 55</v>
      </c>
    </row>
    <row r="1970" spans="1:24" ht="18.75">
      <c r="A1970" s="27">
        <v>3</v>
      </c>
      <c r="B1970" s="78"/>
      <c r="C1970" s="27"/>
      <c r="D1970" s="27"/>
      <c r="E1970" s="16">
        <f>IF((C1970&lt;=7),VLOOKUP(D1970,'7 лет'!$M$5:$N$78,2),IF((C1970=8),VLOOKUP(D1970,'8 лет'!$M$5:$N$78,2),IF((C1970=9),VLOOKUP(D1970,'9 лет'!$M$5:$N$78,2),IF((C1970=10),VLOOKUP(D1970,'10 лет'!$M$5:$N$78,2),IF((C1970=11),VLOOKUP(D1970,'11 лет'!$M$5:$N$78,2),IF((C1970=12),VLOOKUP(D1970,'12 лет'!$O$5:$P$78,2),IF((C1970=13),VLOOKUP(D1970,'13 лет'!$O$5:$P$78,2),IF((C1970=14),VLOOKUP(D1970,'14 лет'!$O$5:$P$78,2),IF((C1970=15),VLOOKUP(D1970,'15 лет'!$O$5:$P$78,2),IF((C1970=16),VLOOKUP(D1970,'16 лет'!$O$5:$P$78,2),IF((C1970=17),VLOOKUP(D1970,'17 лет'!$O$5:$P$78,2))))))))))))</f>
        <v>0</v>
      </c>
      <c r="F1970" s="27"/>
      <c r="G1970" s="16">
        <f>IF((C1970&lt;=7),VLOOKUP(F1970,'7 лет'!$O$5:$P$79,2),IF((C1970=8),VLOOKUP(F1970,'8 лет'!$O$5:$P$79,2),IF((C1970=9),VLOOKUP(F1970,'9 лет'!$O$5:$P$79,2),IF((C1970=10),VLOOKUP(F1970,'10 лет'!$O$5:$P$79,2),IF((C1970=11),VLOOKUP(F1970,'11 лет'!$O$5:$P$79,2),IF((C1970=12),VLOOKUP(F1970,'12 лет'!$Q$5:$R$79,2),IF((C1970=13),VLOOKUP(F1970,'13 лет'!$Q$5:$R$79,2),IF((C1970=14),VLOOKUP(F1970,'14 лет'!$Q$5:$R$79,2),IF((C1970=15),VLOOKUP(F1970,'15 лет'!$Q$5:$R$79,2),IF((C1970=16),VLOOKUP(F1970,'16 лет'!$Q$5:$R$79,2),IF((C1970=17),VLOOKUP(F1970,'17 лет'!$Q$5:$R$79,2))))))))))))</f>
        <v>0</v>
      </c>
      <c r="H1970" s="27"/>
      <c r="I1970" s="16">
        <f>IF((C1970&lt;=7),VLOOKUP(H1970,'7 лет'!$Q$5:$R$79,2),IF((C1970=8),VLOOKUP(H1970,'8 лет'!$Q$5:$R$79,2),IF((C1970=9),VLOOKUP(H1970,'9 лет'!$Q$5:$R$79,2),IF((C1970=10),VLOOKUP(H1970,'10 лет'!$Q$5:$R$79,2),IF((C1970=11),VLOOKUP(H1970,'11 лет'!$Q$5:$R$79,2),IF((C1970=12),VLOOKUP(H1970,'12 лет'!$S$5:$T$79,2),IF((C1970=13),VLOOKUP(H1970,'13 лет'!$S$5:$T$79,2),IF((C1970=14),VLOOKUP(H1970,'14 лет'!$S$5:$T$79,2),IF((C1970=15),VLOOKUP(H1970,'15 лет'!$S$5:$T$79,2),IF((C1970=16),VLOOKUP(H1970,'16 лет'!$S$5:$T$79,2),IF((C1970=17),VLOOKUP(H1970,'17 лет'!$S$5:$T$79,2))))))))))))</f>
        <v>0</v>
      </c>
      <c r="J1970" s="27"/>
      <c r="K1970" s="16">
        <f>IF((C1970&lt;=7),VLOOKUP(J1970,'7 лет'!$S$5:$T$79,2),IF((C1970=8),VLOOKUP(J1970,'8 лет'!$S$5:$T$79,2),IF((C1970=9),VLOOKUP(J1970,'9 лет'!$S$5:$T$79,2),IF((C1970=10),VLOOKUP(J1970,'10 лет'!$S$5:$T$79,2),IF((C1970=11),VLOOKUP(J1970,'11 лет'!$S$5:$T$79,2),IF((C1970=12),VLOOKUP(J1970,'12 лет'!$U$5:$V$79,2),IF((C1970=13),VLOOKUP(J1970,'13 лет'!$U$5:$V$79,2),IF((C1970=14),VLOOKUP(J1970,'14 лет'!$U$5:$V$79,2),IF(C1970&gt;=15,"0")))))))))</f>
        <v>0</v>
      </c>
      <c r="L1970" s="27"/>
      <c r="M1970" s="16" t="str">
        <f>IF((C1970=12),VLOOKUP(L1970,'12 лет'!$W$5:$X$85,2),IF((C1970=13),VLOOKUP(L1970,'13 лет'!$W$5:$X$84,2),IF((C1970=14),VLOOKUP(L1970,'14 лет'!$W$5:$X$82,2),IF((C1970=15),VLOOKUP(L1970,'15 лет'!$U$5:$V$82,2),IF((C1970=16),VLOOKUP(L1970,'16 лет'!$U$5:$V$78,2),IF((C1970=17),VLOOKUP(L1970,'17 лет'!$U$5:$V$78,2),IF(C1970&lt;12,"0")))))))</f>
        <v>0</v>
      </c>
      <c r="N1970" s="27"/>
      <c r="O1970" s="16" t="str">
        <f>IF((C1970=15),VLOOKUP(N1970,'15 лет'!$W$5:$X$115,2),IF((C1970=16),VLOOKUP(N1970,'16 лет'!$W$5:$X$113,2),IF((C1970=17),VLOOKUP(N1970,'17 лет'!$W$5:$X$113,2),IF(C1970&lt;15,"0"))))</f>
        <v>0</v>
      </c>
      <c r="P1970" s="11"/>
      <c r="Q1970" s="16">
        <f>IF((C1970&lt;=7),VLOOKUP(P1970,'7 лет'!$U$5:$V$79,2),IF((C1970=8),VLOOKUP(P1970,'8 лет'!$U$5:$V$79,2),IF((C1970=9),VLOOKUP(P1970,'9 лет'!$U$5:$V$79,2),IF((C1970=10),VLOOKUP(P1970,'10 лет'!$U$5:$V$79,2),IF((C1970=11),VLOOKUP(P1970,'11 лет'!$U$5:$V$79,2),IF((C1970=12),VLOOKUP(P1970,'12 лет'!$Y$5:$Z$79,2),IF((C1970=13),VLOOKUP(P1970,'13 лет'!$Y$5:$Z$79,2),IF((C1970=14),VLOOKUP(P1970,'14 лет'!$Y$5:$Z$79,2),IF((C1970=15),VLOOKUP(P1970,'15 лет'!$Y$5:$Z$79,2),IF((C1970=16),VLOOKUP(P1970,'16 лет'!$Y$5:$Z$79,2),IF((C1970=17),VLOOKUP(P1970,'17 лет'!$Y$5:$Z$79,2))))))))))))</f>
        <v>35</v>
      </c>
      <c r="R1970" s="27"/>
      <c r="S1970" s="16">
        <f>IF((C1970&lt;=7),VLOOKUP(R1970,'7 лет'!$W$5:$X$79,2),IF((C1970=8),VLOOKUP(R1970,'8 лет'!$W$5:$X$79,2),IF((C1970=9),VLOOKUP(R1970,'9 лет'!$W$5:$X$79,2),IF((C1970=10),VLOOKUP(R1970,'10 лет'!$W$5:$X$79,2),IF((C1970=11),VLOOKUP(R1970,'11 лет'!$W$5:$X$79,2),IF((C1970=12),VLOOKUP(R1970,'12 лет'!$AA$5:$AB$79,2),IF((C1970=13),VLOOKUP(R1970,'13 лет'!$AA$5:$AB$79,2),IF((C1970=14),VLOOKUP(R1970,'14 лет'!$AA$5:$AB$79,2),IF((C1970=15),VLOOKUP(R1970,'15 лет'!$AA$5:$AB$79,2),IF((C1970=16),VLOOKUP(R1970,'16 лет'!$AA$5:$AB$79,2),IF((C1970=17),VLOOKUP(R1970,'17 лет'!$AA$5:$AB$79,2))))))))))))</f>
        <v>0</v>
      </c>
      <c r="T1970" s="33">
        <f>SUM(E1970+G1970+I1970+K1970+M1970+O1970+Q1970+S1970)</f>
        <v>35</v>
      </c>
      <c r="U1970" s="4">
        <f>'Личное первенство девушки'!U177</f>
        <v>28</v>
      </c>
      <c r="V1970" s="109"/>
      <c r="W1970" s="99"/>
      <c r="X1970" t="str">
        <f>P1958</f>
        <v>Субъект РФ 55</v>
      </c>
    </row>
    <row r="1971" spans="1:24" ht="18.75">
      <c r="A1971" s="111"/>
      <c r="B1971" s="112"/>
      <c r="C1971" s="112"/>
      <c r="D1971" s="112"/>
      <c r="E1971" s="112"/>
      <c r="F1971" s="112"/>
      <c r="G1971" s="112"/>
      <c r="H1971" s="112"/>
      <c r="I1971" s="112"/>
      <c r="J1971" s="112"/>
      <c r="K1971" s="112"/>
      <c r="L1971" s="112"/>
      <c r="M1971" s="112"/>
      <c r="N1971" s="112"/>
      <c r="O1971" s="112"/>
      <c r="P1971" s="115" t="s">
        <v>286</v>
      </c>
      <c r="Q1971" s="115"/>
      <c r="R1971" s="115"/>
      <c r="S1971" s="116"/>
      <c r="T1971" s="113">
        <f ca="1">SUMPRODUCT(LARGE($T$1968:$T$1970,ROW(INDIRECT("T1:T"&amp;Z17))))</f>
        <v>70</v>
      </c>
      <c r="U1971" s="114"/>
      <c r="V1971" s="109"/>
      <c r="W1971" s="99"/>
    </row>
    <row r="1972" spans="1:24" ht="30" customHeight="1">
      <c r="A1972" s="119"/>
      <c r="B1972" s="120"/>
      <c r="C1972" s="120"/>
      <c r="D1972" s="120"/>
      <c r="E1972" s="120"/>
      <c r="F1972" s="120"/>
      <c r="G1972" s="120"/>
      <c r="H1972" s="120"/>
      <c r="I1972" s="120"/>
      <c r="J1972" s="120"/>
      <c r="K1972" s="120"/>
      <c r="L1972" s="120"/>
      <c r="M1972" s="120"/>
      <c r="N1972" s="120"/>
      <c r="O1972" s="120"/>
      <c r="P1972" s="118" t="s">
        <v>287</v>
      </c>
      <c r="Q1972" s="118"/>
      <c r="R1972" s="118"/>
      <c r="S1972" s="118"/>
      <c r="T1972" s="121">
        <f ca="1">SUM(T1966+T1971)</f>
        <v>170</v>
      </c>
      <c r="U1972" s="122"/>
      <c r="V1972" s="110"/>
      <c r="W1972" s="100"/>
    </row>
    <row r="1973" spans="1:24">
      <c r="A1973" s="14"/>
      <c r="B1973" s="14"/>
      <c r="C1973" s="14"/>
      <c r="D1973" s="14"/>
      <c r="E1973" s="14"/>
      <c r="F1973" s="14"/>
      <c r="G1973" s="14"/>
      <c r="H1973" s="14"/>
      <c r="I1973" s="14"/>
      <c r="J1973" s="14"/>
      <c r="K1973" s="14"/>
      <c r="L1973" s="14"/>
      <c r="M1973" s="14"/>
      <c r="N1973" s="14"/>
      <c r="O1973" s="14"/>
      <c r="P1973" s="14"/>
      <c r="Q1973" s="14"/>
      <c r="R1973" s="14"/>
      <c r="S1973" s="14"/>
      <c r="T1973" s="14"/>
    </row>
    <row r="1974" spans="1:24">
      <c r="A1974" s="15"/>
      <c r="C1974" s="15"/>
      <c r="D1974" s="15"/>
      <c r="E1974" s="15"/>
      <c r="F1974" s="15"/>
      <c r="G1974" s="15"/>
      <c r="H1974" s="15"/>
      <c r="I1974" s="15"/>
      <c r="J1974" s="15"/>
      <c r="K1974" s="14"/>
      <c r="L1974" s="14"/>
      <c r="M1974" s="15"/>
      <c r="N1974" s="15"/>
      <c r="O1974" s="15"/>
      <c r="P1974" s="15"/>
      <c r="Q1974" s="15"/>
      <c r="R1974" s="15"/>
      <c r="S1974" s="15"/>
      <c r="T1974" s="15"/>
    </row>
    <row r="1975" spans="1:24">
      <c r="A1975" s="15"/>
      <c r="C1975" s="15"/>
      <c r="D1975" s="15"/>
      <c r="E1975" s="15"/>
      <c r="F1975" s="15"/>
      <c r="G1975" s="15"/>
      <c r="H1975" s="15"/>
      <c r="I1975" s="15"/>
      <c r="J1975" s="15"/>
      <c r="K1975" s="14"/>
      <c r="L1975" s="14"/>
      <c r="M1975" s="15"/>
      <c r="N1975" s="15"/>
      <c r="O1975" s="15"/>
      <c r="P1975" s="15"/>
      <c r="Q1975" s="15"/>
      <c r="R1975" s="15"/>
      <c r="S1975" s="15"/>
      <c r="T1975" s="15"/>
    </row>
    <row r="1976" spans="1:24" ht="16.5">
      <c r="A1976" s="14"/>
      <c r="B1976" s="79" t="s">
        <v>181</v>
      </c>
      <c r="C1976" s="14"/>
      <c r="D1976" s="14"/>
      <c r="E1976" s="14"/>
      <c r="F1976" s="14"/>
      <c r="G1976" s="14"/>
      <c r="H1976" s="14"/>
      <c r="I1976" s="14"/>
      <c r="J1976" s="14"/>
      <c r="K1976" s="14"/>
      <c r="L1976" s="14"/>
      <c r="M1976" s="14"/>
      <c r="N1976" s="14"/>
      <c r="O1976" s="14"/>
      <c r="P1976" s="14"/>
      <c r="Q1976" s="14"/>
      <c r="R1976" s="14"/>
      <c r="S1976" s="14"/>
      <c r="T1976" s="14"/>
    </row>
    <row r="1977" spans="1:24">
      <c r="A1977" s="14"/>
      <c r="B1977" s="15"/>
      <c r="C1977" s="15"/>
      <c r="D1977" s="14"/>
      <c r="E1977" s="14"/>
      <c r="F1977" s="14"/>
      <c r="G1977" s="14"/>
      <c r="H1977" s="14"/>
      <c r="I1977" s="14"/>
      <c r="J1977" s="14"/>
      <c r="K1977" s="14"/>
      <c r="L1977" s="14"/>
      <c r="M1977" s="14"/>
      <c r="N1977" s="14"/>
      <c r="O1977" s="14"/>
      <c r="P1977" s="14"/>
      <c r="Q1977" s="14"/>
      <c r="R1977" s="14"/>
      <c r="S1977" s="14"/>
      <c r="T1977" s="14"/>
    </row>
    <row r="1978" spans="1:24">
      <c r="A1978" s="14"/>
      <c r="B1978" s="14"/>
      <c r="C1978" s="15"/>
      <c r="D1978" s="14"/>
      <c r="E1978" s="14"/>
      <c r="F1978" s="14"/>
      <c r="G1978" s="14"/>
      <c r="H1978" s="14"/>
      <c r="I1978" s="14"/>
      <c r="J1978" s="14"/>
      <c r="K1978" s="14"/>
      <c r="L1978" s="14"/>
      <c r="M1978" s="14"/>
      <c r="N1978" s="14"/>
      <c r="O1978" s="14"/>
      <c r="P1978" s="14"/>
      <c r="Q1978" s="14"/>
      <c r="R1978" s="14"/>
      <c r="S1978" s="14"/>
      <c r="T1978" s="14"/>
    </row>
    <row r="1979" spans="1:24" ht="16.5">
      <c r="A1979" s="14"/>
      <c r="B1979" s="79" t="s">
        <v>182</v>
      </c>
      <c r="C1979" s="15"/>
      <c r="D1979" s="14"/>
      <c r="E1979" s="14"/>
      <c r="F1979" s="14"/>
      <c r="G1979" s="14"/>
      <c r="H1979" s="14"/>
      <c r="I1979" s="14"/>
      <c r="J1979" s="14"/>
      <c r="K1979" s="14"/>
      <c r="L1979" s="14"/>
      <c r="M1979" s="14"/>
      <c r="N1979" s="14"/>
      <c r="O1979" s="14"/>
      <c r="P1979" s="14"/>
      <c r="Q1979" s="14"/>
      <c r="R1979" s="14"/>
      <c r="S1979" s="14"/>
      <c r="T1979" s="14"/>
    </row>
    <row r="1981" spans="1:24" ht="18.75">
      <c r="A1981" s="102" t="s">
        <v>991</v>
      </c>
      <c r="B1981" s="102"/>
      <c r="C1981" s="102"/>
      <c r="D1981" s="102"/>
      <c r="E1981" s="102"/>
      <c r="F1981" s="102"/>
      <c r="G1981" s="102"/>
      <c r="H1981" s="102"/>
      <c r="I1981" s="102"/>
      <c r="J1981" s="102"/>
      <c r="K1981" s="102"/>
      <c r="L1981" s="102"/>
      <c r="M1981" s="102"/>
      <c r="N1981" s="102"/>
      <c r="O1981" s="102"/>
      <c r="P1981" s="102"/>
      <c r="Q1981" s="102"/>
      <c r="R1981" s="102"/>
      <c r="S1981" s="102"/>
      <c r="T1981" s="102"/>
      <c r="U1981" s="102"/>
      <c r="V1981" s="102"/>
      <c r="W1981" s="102"/>
    </row>
    <row r="1982" spans="1:24" ht="18.75">
      <c r="A1982" s="102" t="s">
        <v>990</v>
      </c>
      <c r="B1982" s="102"/>
      <c r="C1982" s="102"/>
      <c r="D1982" s="102"/>
      <c r="E1982" s="102"/>
      <c r="F1982" s="102"/>
      <c r="G1982" s="102"/>
      <c r="H1982" s="102"/>
      <c r="I1982" s="102"/>
      <c r="J1982" s="102"/>
      <c r="K1982" s="102"/>
      <c r="L1982" s="102"/>
      <c r="M1982" s="102"/>
      <c r="N1982" s="102"/>
      <c r="O1982" s="102"/>
      <c r="P1982" s="102"/>
      <c r="Q1982" s="102"/>
      <c r="R1982" s="102"/>
      <c r="S1982" s="102"/>
      <c r="T1982" s="102"/>
      <c r="U1982" s="102"/>
      <c r="V1982" s="102"/>
      <c r="W1982" s="102"/>
    </row>
    <row r="1984" spans="1:24">
      <c r="A1984" s="103" t="s">
        <v>169</v>
      </c>
      <c r="B1984" s="103"/>
      <c r="C1984" s="103"/>
      <c r="D1984" s="103"/>
      <c r="E1984" s="103"/>
      <c r="F1984" s="103"/>
      <c r="G1984" s="103"/>
      <c r="H1984" s="103"/>
      <c r="I1984" s="103"/>
      <c r="J1984" s="103"/>
      <c r="K1984" s="103"/>
      <c r="L1984" s="103"/>
      <c r="M1984" s="103"/>
      <c r="N1984" s="103"/>
      <c r="O1984" s="103"/>
      <c r="P1984" s="103"/>
      <c r="Q1984" s="103"/>
      <c r="R1984" s="103"/>
      <c r="S1984" s="103"/>
      <c r="T1984" s="103"/>
      <c r="U1984" s="103"/>
      <c r="V1984" s="103"/>
      <c r="W1984" s="103"/>
    </row>
    <row r="1985" spans="1:24">
      <c r="A1985" s="43"/>
      <c r="B1985" s="43"/>
      <c r="C1985" s="43"/>
      <c r="D1985" s="43"/>
      <c r="E1985" s="43"/>
      <c r="F1985" s="43"/>
      <c r="G1985" s="43"/>
      <c r="H1985" s="43"/>
      <c r="I1985" s="43"/>
      <c r="J1985" s="43"/>
      <c r="K1985" s="43"/>
      <c r="L1985" s="43"/>
      <c r="M1985" s="43"/>
      <c r="N1985" s="43"/>
      <c r="O1985" s="43"/>
      <c r="P1985" s="43"/>
      <c r="Q1985" s="43"/>
      <c r="R1985" s="43"/>
      <c r="S1985" s="43"/>
      <c r="T1985" s="43"/>
      <c r="U1985" s="43"/>
      <c r="V1985" s="43"/>
      <c r="W1985" s="43"/>
    </row>
    <row r="1986" spans="1:24" ht="18.75">
      <c r="A1986" s="104" t="s">
        <v>1005</v>
      </c>
      <c r="B1986" s="104"/>
      <c r="C1986" s="104"/>
      <c r="D1986" s="104"/>
      <c r="E1986" s="104"/>
      <c r="F1986" s="104"/>
      <c r="G1986" s="104"/>
      <c r="H1986" s="104"/>
      <c r="I1986" s="104"/>
      <c r="J1986" s="104"/>
      <c r="K1986" s="104"/>
      <c r="L1986" s="104"/>
      <c r="M1986" s="104"/>
      <c r="N1986" s="104"/>
      <c r="O1986" s="104"/>
      <c r="P1986" s="104"/>
      <c r="Q1986" s="104"/>
      <c r="R1986" s="104"/>
      <c r="S1986" s="104"/>
      <c r="T1986" s="104"/>
      <c r="U1986" s="104"/>
      <c r="V1986" s="104"/>
      <c r="W1986" s="104"/>
    </row>
    <row r="1987" spans="1:24" ht="18.75">
      <c r="A1987" s="104" t="s">
        <v>989</v>
      </c>
      <c r="B1987" s="104"/>
      <c r="C1987" s="104"/>
      <c r="D1987" s="104"/>
      <c r="E1987" s="104"/>
      <c r="F1987" s="104"/>
      <c r="G1987" s="104"/>
      <c r="H1987" s="104"/>
      <c r="I1987" s="104"/>
      <c r="J1987" s="104"/>
      <c r="K1987" s="104"/>
      <c r="L1987" s="104"/>
      <c r="M1987" s="104"/>
      <c r="N1987" s="104"/>
      <c r="O1987" s="104"/>
      <c r="P1987" s="104"/>
      <c r="Q1987" s="104"/>
      <c r="R1987" s="104"/>
      <c r="S1987" s="104"/>
      <c r="T1987" s="104"/>
      <c r="U1987" s="104"/>
      <c r="V1987" s="104"/>
      <c r="W1987" s="104"/>
    </row>
    <row r="1988" spans="1:24" ht="18.75">
      <c r="A1988" s="105" t="s">
        <v>1058</v>
      </c>
      <c r="B1988" s="105"/>
      <c r="C1988" s="105"/>
      <c r="D1988" s="105"/>
      <c r="E1988" s="105"/>
      <c r="F1988" s="105"/>
      <c r="G1988" s="105"/>
      <c r="H1988" s="105"/>
      <c r="I1988" s="105"/>
      <c r="J1988" s="105"/>
      <c r="K1988" s="105"/>
      <c r="L1988" s="105"/>
      <c r="M1988" s="105"/>
      <c r="N1988" s="105"/>
      <c r="O1988" s="105"/>
      <c r="P1988" s="105"/>
      <c r="Q1988" s="105"/>
      <c r="R1988" s="105"/>
      <c r="S1988" s="105"/>
      <c r="T1988" s="105"/>
      <c r="U1988" s="105"/>
      <c r="V1988" s="105"/>
      <c r="W1988" s="105"/>
    </row>
    <row r="1989" spans="1:24" ht="18.75">
      <c r="A1989" s="50"/>
      <c r="B1989" s="50"/>
      <c r="C1989" s="50"/>
      <c r="D1989" s="50"/>
      <c r="E1989" s="50"/>
      <c r="F1989" s="50"/>
      <c r="G1989" s="50"/>
      <c r="H1989" s="50"/>
      <c r="I1989" s="50"/>
      <c r="J1989" s="50"/>
      <c r="K1989" s="50"/>
      <c r="L1989" s="50"/>
      <c r="M1989" s="50"/>
      <c r="N1989" s="50"/>
      <c r="O1989" s="50"/>
      <c r="P1989" s="50"/>
      <c r="Q1989" s="50"/>
      <c r="R1989" s="50"/>
      <c r="S1989" s="50"/>
      <c r="T1989" s="50"/>
      <c r="U1989" s="50"/>
      <c r="V1989" s="50"/>
    </row>
    <row r="1990" spans="1:24">
      <c r="A1990" s="10"/>
      <c r="B1990" s="10"/>
      <c r="C1990" s="10"/>
      <c r="D1990" s="10"/>
      <c r="E1990" s="10"/>
      <c r="F1990" s="10"/>
      <c r="G1990" s="10"/>
      <c r="H1990" s="10"/>
      <c r="I1990" s="10"/>
      <c r="J1990" s="10"/>
      <c r="K1990" s="10"/>
      <c r="L1990" s="10"/>
      <c r="M1990" s="10"/>
      <c r="N1990" s="10"/>
      <c r="O1990" s="10"/>
      <c r="P1990" s="10"/>
      <c r="Q1990" s="10"/>
      <c r="R1990" s="10"/>
      <c r="S1990" s="10"/>
      <c r="T1990" s="10"/>
    </row>
    <row r="1991" spans="1:24" ht="18.75">
      <c r="A1991" s="106" t="s">
        <v>992</v>
      </c>
      <c r="B1991" s="106"/>
      <c r="C1991" s="47"/>
      <c r="D1991" s="47"/>
      <c r="E1991" s="47"/>
      <c r="F1991" s="47"/>
      <c r="G1991" s="47"/>
      <c r="H1991" s="47"/>
      <c r="I1991" s="47"/>
      <c r="J1991" s="47"/>
      <c r="K1991" s="47"/>
      <c r="L1991" s="47"/>
      <c r="M1991" s="47"/>
      <c r="N1991" s="47"/>
      <c r="O1991" s="47"/>
      <c r="P1991" s="47"/>
      <c r="Q1991" s="47"/>
      <c r="R1991" s="47"/>
      <c r="S1991" s="47"/>
      <c r="T1991" s="47"/>
    </row>
    <row r="1992" spans="1:24" ht="18.75">
      <c r="A1992" s="106" t="s">
        <v>993</v>
      </c>
      <c r="B1992" s="106"/>
      <c r="C1992" s="42"/>
      <c r="D1992" s="42"/>
      <c r="E1992" s="42"/>
      <c r="F1992" s="42"/>
      <c r="G1992" s="42"/>
      <c r="H1992" s="42"/>
      <c r="I1992" s="42"/>
      <c r="J1992" s="42"/>
      <c r="K1992" s="42"/>
      <c r="L1992" s="42"/>
      <c r="M1992" s="42"/>
      <c r="N1992" s="42"/>
      <c r="O1992" s="42"/>
      <c r="P1992" s="42"/>
      <c r="Q1992" s="42"/>
      <c r="R1992" s="42"/>
      <c r="S1992" s="42"/>
      <c r="T1992" s="42"/>
    </row>
    <row r="1993" spans="1:24" ht="18.75">
      <c r="A1993" s="106"/>
      <c r="B1993" s="106"/>
      <c r="D1993" s="47"/>
      <c r="E1993" s="47"/>
      <c r="F1993" s="47"/>
      <c r="G1993" s="47"/>
      <c r="H1993" s="47"/>
      <c r="I1993" s="47"/>
      <c r="J1993" s="47"/>
      <c r="K1993" s="47"/>
      <c r="L1993" s="47"/>
      <c r="M1993" s="47"/>
      <c r="N1993" s="47"/>
      <c r="O1993" s="47"/>
      <c r="P1993" s="47"/>
      <c r="Q1993" s="47"/>
      <c r="R1993" s="47"/>
      <c r="S1993" s="47"/>
      <c r="T1993" s="47"/>
    </row>
    <row r="1994" spans="1:24" ht="18.75">
      <c r="A1994" s="107" t="s">
        <v>235</v>
      </c>
      <c r="B1994" s="107"/>
      <c r="C1994" s="107"/>
      <c r="D1994" s="107"/>
      <c r="E1994" s="107"/>
      <c r="F1994" s="107"/>
      <c r="G1994" s="107"/>
      <c r="H1994" s="107"/>
      <c r="I1994" s="107"/>
      <c r="J1994" s="107"/>
      <c r="K1994" s="107"/>
      <c r="L1994" s="107"/>
      <c r="M1994" s="107"/>
      <c r="N1994" s="107"/>
      <c r="O1994" s="107"/>
      <c r="P1994" s="129" t="s">
        <v>339</v>
      </c>
      <c r="Q1994" s="129"/>
      <c r="R1994" s="129"/>
      <c r="S1994" s="129"/>
      <c r="T1994" s="129"/>
      <c r="U1994" s="129"/>
      <c r="V1994" s="129"/>
    </row>
    <row r="1995" spans="1:24">
      <c r="A1995" s="28"/>
      <c r="B1995" s="28"/>
      <c r="C1995" s="28"/>
      <c r="D1995" s="28"/>
      <c r="E1995" s="28"/>
      <c r="F1995" s="28"/>
      <c r="G1995" s="28"/>
      <c r="H1995" s="28"/>
      <c r="I1995" s="28"/>
      <c r="J1995" s="28"/>
      <c r="K1995" s="28"/>
      <c r="L1995" s="28"/>
      <c r="M1995" s="28"/>
      <c r="N1995" s="28"/>
      <c r="O1995" s="28"/>
      <c r="P1995" s="28"/>
      <c r="Q1995" s="28"/>
      <c r="R1995" s="28"/>
      <c r="S1995" s="28"/>
      <c r="T1995" s="28"/>
    </row>
    <row r="1996" spans="1:24" ht="24.75" customHeight="1">
      <c r="A1996" s="117" t="s">
        <v>170</v>
      </c>
      <c r="B1996" s="117"/>
      <c r="C1996" s="117"/>
      <c r="D1996" s="117"/>
      <c r="E1996" s="117"/>
      <c r="F1996" s="117"/>
      <c r="G1996" s="117"/>
      <c r="H1996" s="117"/>
      <c r="I1996" s="117"/>
      <c r="J1996" s="117"/>
      <c r="K1996" s="117"/>
      <c r="L1996" s="117"/>
      <c r="M1996" s="117"/>
      <c r="N1996" s="117"/>
      <c r="O1996" s="117"/>
      <c r="P1996" s="117"/>
      <c r="Q1996" s="117"/>
      <c r="R1996" s="117"/>
      <c r="S1996" s="117"/>
      <c r="T1996" s="126" t="s">
        <v>178</v>
      </c>
      <c r="U1996" s="101" t="s">
        <v>284</v>
      </c>
      <c r="V1996" s="101" t="s">
        <v>288</v>
      </c>
      <c r="W1996" s="101" t="s">
        <v>1006</v>
      </c>
    </row>
    <row r="1997" spans="1:24" ht="66.75" customHeight="1">
      <c r="A1997" s="101" t="s">
        <v>171</v>
      </c>
      <c r="B1997" s="117" t="s">
        <v>172</v>
      </c>
      <c r="C1997" s="101" t="s">
        <v>173</v>
      </c>
      <c r="D1997" s="101" t="s">
        <v>174</v>
      </c>
      <c r="E1997" s="101"/>
      <c r="F1997" s="101" t="s">
        <v>175</v>
      </c>
      <c r="G1997" s="101"/>
      <c r="H1997" s="101" t="s">
        <v>176</v>
      </c>
      <c r="I1997" s="101"/>
      <c r="J1997" s="101" t="s">
        <v>994</v>
      </c>
      <c r="K1997" s="101"/>
      <c r="L1997" s="175" t="s">
        <v>995</v>
      </c>
      <c r="M1997" s="176"/>
      <c r="N1997" s="175" t="s">
        <v>996</v>
      </c>
      <c r="O1997" s="176"/>
      <c r="P1997" s="101" t="s">
        <v>7</v>
      </c>
      <c r="Q1997" s="101"/>
      <c r="R1997" s="101" t="s">
        <v>177</v>
      </c>
      <c r="S1997" s="101"/>
      <c r="T1997" s="127"/>
      <c r="U1997" s="101"/>
      <c r="V1997" s="101"/>
      <c r="W1997" s="101"/>
    </row>
    <row r="1998" spans="1:24" ht="16.5">
      <c r="A1998" s="101"/>
      <c r="B1998" s="117"/>
      <c r="C1998" s="101"/>
      <c r="D1998" s="49" t="s">
        <v>179</v>
      </c>
      <c r="E1998" s="51" t="s">
        <v>3</v>
      </c>
      <c r="F1998" s="49" t="s">
        <v>179</v>
      </c>
      <c r="G1998" s="51" t="s">
        <v>3</v>
      </c>
      <c r="H1998" s="49" t="s">
        <v>179</v>
      </c>
      <c r="I1998" s="51" t="s">
        <v>3</v>
      </c>
      <c r="J1998" s="49" t="s">
        <v>179</v>
      </c>
      <c r="K1998" s="51" t="s">
        <v>3</v>
      </c>
      <c r="L1998" s="49" t="s">
        <v>179</v>
      </c>
      <c r="M1998" s="51" t="s">
        <v>3</v>
      </c>
      <c r="N1998" s="49" t="s">
        <v>179</v>
      </c>
      <c r="O1998" s="51" t="s">
        <v>3</v>
      </c>
      <c r="P1998" s="49" t="s">
        <v>179</v>
      </c>
      <c r="Q1998" s="51" t="s">
        <v>3</v>
      </c>
      <c r="R1998" s="49" t="s">
        <v>179</v>
      </c>
      <c r="S1998" s="51" t="s">
        <v>3</v>
      </c>
      <c r="T1998" s="128"/>
      <c r="U1998" s="101"/>
      <c r="V1998" s="101"/>
      <c r="W1998" s="101"/>
    </row>
    <row r="1999" spans="1:24" ht="18.75">
      <c r="A1999" s="27">
        <v>1</v>
      </c>
      <c r="B1999" s="77"/>
      <c r="C1999" s="27"/>
      <c r="D1999" s="27"/>
      <c r="E1999" s="16">
        <f>IF((C1999&lt;=7),VLOOKUP(D1999,'7 лет'!$A$5:$B$78,2),IF((C1999=8),VLOOKUP(D1999,'8 лет'!$A$5:$B$78,2),IF((C1999=9),VLOOKUP(D1999,'9 лет'!$A$5:$B$78,2),IF((C1999=10),VLOOKUP(D1999,'10 лет'!$A$5:$B$78,2),IF((C1999=11),VLOOKUP(D1999,'11 лет'!$A$5:$B$78,2),IF((C1999=12),VLOOKUP(D1999,'12 лет'!$A$5:$B$78,2),IF((C1999=13),VLOOKUP(D1999,'13 лет'!$A$5:$B$78,2),IF((C1999=14),VLOOKUP(D1999,'14 лет'!$A$5:$B$78,2),IF((C1999=15),VLOOKUP(D1999,'15 лет'!$A$5:$B$78,2),IF((C1999=16),VLOOKUP(D1999,'16 лет'!$A$5:$B$78,2),IF((C1999=17),VLOOKUP(D1999,'17 лет'!$A$5:$B$78,2))))))))))))</f>
        <v>0</v>
      </c>
      <c r="F1999" s="27"/>
      <c r="G1999" s="16">
        <f>IF((C1999&lt;=7),VLOOKUP(F1999,'7 лет'!$C$5:$D$79,2),IF((C1999=8),VLOOKUP(F1999,'8 лет'!$C$5:$D$79,2),IF((C1999=9),VLOOKUP(F1999,'9 лет'!$C$5:$D$79,2),IF((C1999=10),VLOOKUP(F1999,'10 лет'!$C$5:$D$79,2),IF((C1999=11),VLOOKUP(F1999,'11 лет'!$C$5:$D$79,2),IF((C1999=12),VLOOKUP(F1999,'12 лет'!$C$5:$D$79,2),IF((C1999=13),VLOOKUP(F1999,'13 лет'!$C$5:$D$79,2),IF((C1999=14),VLOOKUP(F1999,'14 лет'!$C$5:$D$79,2),IF((C1999=15),VLOOKUP(F1999,'15 лет'!$C$5:$D$79,2),IF((C1999=16),VLOOKUP(F1999,'16 лет'!$C$5:$D$79,2),IF((C1999=17),VLOOKUP(F1999,'17 лет'!$C$5:$D$79,2))))))))))))</f>
        <v>0</v>
      </c>
      <c r="H1999" s="27"/>
      <c r="I1999" s="16">
        <f>IF((C1999&lt;=7),VLOOKUP(H1999,'7 лет'!$E$5:$F$79,2),IF((C1999=8),VLOOKUP(H1999,'8 лет'!$E$5:$F$79,2),IF((C1999=9),VLOOKUP(H1999,'9 лет'!$E$5:$F$79,2),IF((C1999=10),VLOOKUP(H1999,'10 лет'!$E$5:$F$79,2),IF((C1999=11),VLOOKUP(H1999,'11 лет'!$E$5:$F$79,2),IF((C1999=12),VLOOKUP(H1999,'12 лет'!$E$5:$F$79,2),IF((C1999=13),VLOOKUP(H1999,'13 лет'!$E$5:$F$79,2),IF((C1999=14),VLOOKUP(H1999,'14 лет'!$E$5:$F$79,2),IF((C1999=15),VLOOKUP(H1999,'15 лет'!$E$5:$F$79,2),IF((C1999=16),VLOOKUP(H1999,'16 лет'!$E$5:$F$79,2),IF((C1999=17),VLOOKUP(H1999,'17 лет'!$E$5:$F$79,2))))))))))))</f>
        <v>0</v>
      </c>
      <c r="J1999" s="27"/>
      <c r="K1999" s="16">
        <f>IF((C1999&lt;=7),VLOOKUP(J1999,'7 лет'!$G$5:$H$79,2),IF((C1999=8),VLOOKUP(J1999,'8 лет'!$G$5:$H$79,2),IF((C1999=9),VLOOKUP(J1999,'9 лет'!$G$5:$H$79,2),IF((C1999=10),VLOOKUP(J1999,'10 лет'!$G$5:$H$79,2),IF((C1999=11),VLOOKUP(J1999,'11 лет'!$G$5:$H$79,2),IF((C1999=12),VLOOKUP(J1999,'12 лет'!$G$5:$H$79,2),IF((C1999=13),VLOOKUP(J1999,'13 лет'!$G$5:$H$79,2),IF((C1999=14),VLOOKUP(J1999,'14 лет'!$G$5:$H$79,2),IF(C1999&gt;=15,"0")))))))))</f>
        <v>0</v>
      </c>
      <c r="L1999" s="27"/>
      <c r="M1999" s="16" t="str">
        <f>IF((C1999=12),VLOOKUP(L1999,'12 лет'!$I$5:$J$81,2),IF((C1999=13),VLOOKUP(L1999,'13 лет'!$I$5:$J$81,2),IF((C1999=14),VLOOKUP(L1999,'14 лет'!$I$5:$J$80,2),IF((C1999=15),VLOOKUP(L1999,'15 лет'!$G$5:$H$82,2),IF((C1999=16),VLOOKUP(L1999,'16 лет'!$G$5:$H$81,2),IF((C1999=17),VLOOKUP(L1999,'17 лет'!$G$5:$H$81,2),IF(C1999&lt;12,"0")))))))</f>
        <v>0</v>
      </c>
      <c r="N1999" s="27"/>
      <c r="O1999" s="16" t="str">
        <f>IF((C1999=15),VLOOKUP(N1999,'15 лет'!$I$5:$J$100,2),IF((C1999=16),VLOOKUP(N1999,'16 лет'!$I$5:$J$94,2),IF((C1999=17),VLOOKUP(N1999,'17 лет'!$I$5:$J$97,2),IF(C1999&lt;15,"0"))))</f>
        <v>0</v>
      </c>
      <c r="P1999" s="11"/>
      <c r="Q1999" s="16">
        <f>IF((C1999&lt;=7),VLOOKUP(P1999,'7 лет'!$I$5:$J$79,2),IF((C1999=8),VLOOKUP(P1999,'8 лет'!$I$5:$J$79,2),IF((C1999=9),VLOOKUP(P1999,'9 лет'!$I$5:$J$79,2),IF((C1999=10),VLOOKUP(P1999,'10 лет'!$I$5:$J$79,2),IF((C1999=11),VLOOKUP(P1999,'11 лет'!$I$5:$J$79,2),IF((C1999=12),VLOOKUP(P1999,'12 лет'!$K$5:$L$79,2),IF((C1999=13),VLOOKUP(P1999,'13 лет'!$K$5:$L$79,2),IF((C1999=14),VLOOKUP(P1999,'14 лет'!$K$5:$L$79,2),IF((C1999=15),VLOOKUP(P1999,'15 лет'!$K$5:$L$79,2),IF((C1999=16),VLOOKUP(P1999,'16 лет'!$K$5:$L$79,2),IF((C1999=17),VLOOKUP(P1999,'17 лет'!$K$5:$L$79,2),)))))))))))</f>
        <v>50</v>
      </c>
      <c r="R1999" s="27"/>
      <c r="S1999" s="16">
        <f>IF((C1999&lt;=7),VLOOKUP(R1999,'7 лет'!$K$5:$L$79,2),IF((C1999=8),VLOOKUP(R1999,'8 лет'!$K$5:$L$79,2),IF((C1999=9),VLOOKUP(R1999,'9 лет'!$K$5:$L$79,2),IF((C1999=10),VLOOKUP(R1999,'10 лет'!$K$5:$L$79,2),IF((C1999=11),VLOOKUP(R1999,'11 лет'!$K$5:$L$79,2),IF((C1999=12),VLOOKUP(R1999,'12 лет'!$M$5:$N$79,2),IF((C1999=13),VLOOKUP(R1999,'13 лет'!$M$5:$N$79,2),IF((C1999=14),VLOOKUP(R1999,'14 лет'!$M$5:$N$79,2),IF((C1999=15),VLOOKUP(R1999,'15 лет'!$M$5:$N$79,2),IF((C1999=16),VLOOKUP(R1999,'16 лет'!$M$5:$N$79,2),IF((C1999=17),VLOOKUP(R1999,'17 лет'!$M$5:$N$79,2))))))))))))</f>
        <v>0</v>
      </c>
      <c r="T1999" s="32">
        <f>SUM(E1999+G1999+I1999+K1999+M1999+O1999+Q1999+S1999)</f>
        <v>50</v>
      </c>
      <c r="U1999" s="4">
        <f>'Личное первенство юноши'!U178</f>
        <v>28</v>
      </c>
      <c r="V1999" s="108">
        <f ca="1">'Командный зачет'!G65</f>
        <v>10</v>
      </c>
      <c r="W1999" s="98">
        <f ca="1">SUM(V1999*2)</f>
        <v>20</v>
      </c>
      <c r="X1999" t="str">
        <f>P1994</f>
        <v>Субъект РФ 56</v>
      </c>
    </row>
    <row r="2000" spans="1:24" ht="18.75">
      <c r="A2000" s="27">
        <v>2</v>
      </c>
      <c r="B2000" s="77"/>
      <c r="C2000" s="27"/>
      <c r="D2000" s="27"/>
      <c r="E2000" s="16">
        <f>IF((C2000&lt;=7),VLOOKUP(D2000,'7 лет'!$A$5:$B$78,2),IF((C2000=8),VLOOKUP(D2000,'8 лет'!$A$5:$B$78,2),IF((C2000=9),VLOOKUP(D2000,'9 лет'!$A$5:$B$78,2),IF((C2000=10),VLOOKUP(D2000,'10 лет'!$A$5:$B$78,2),IF((C2000=11),VLOOKUP(D2000,'11 лет'!$A$5:$B$78,2),IF((C2000=12),VLOOKUP(D2000,'12 лет'!$A$5:$B$78,2),IF((C2000=13),VLOOKUP(D2000,'13 лет'!$A$5:$B$78,2),IF((C2000=14),VLOOKUP(D2000,'14 лет'!$A$5:$B$78,2),IF((C2000=15),VLOOKUP(D2000,'15 лет'!$A$5:$B$78,2),IF((C2000=16),VLOOKUP(D2000,'16 лет'!$A$5:$B$78,2),IF((C2000=17),VLOOKUP(D2000,'17 лет'!$A$5:$B$78,2))))))))))))</f>
        <v>0</v>
      </c>
      <c r="F2000" s="27"/>
      <c r="G2000" s="16">
        <f>IF((C2000&lt;=7),VLOOKUP(F2000,'7 лет'!$C$5:$D$79,2),IF((C2000=8),VLOOKUP(F2000,'8 лет'!$C$5:$D$79,2),IF((C2000=9),VLOOKUP(F2000,'9 лет'!$C$5:$D$79,2),IF((C2000=10),VLOOKUP(F2000,'10 лет'!$C$5:$D$79,2),IF((C2000=11),VLOOKUP(F2000,'11 лет'!$C$5:$D$79,2),IF((C2000=12),VLOOKUP(F2000,'12 лет'!$C$5:$D$79,2),IF((C2000=13),VLOOKUP(F2000,'13 лет'!$C$5:$D$79,2),IF((C2000=14),VLOOKUP(F2000,'14 лет'!$C$5:$D$79,2),IF((C2000=15),VLOOKUP(F2000,'15 лет'!$C$5:$D$79,2),IF((C2000=16),VLOOKUP(F2000,'16 лет'!$C$5:$D$79,2),IF((C2000=17),VLOOKUP(F2000,'17 лет'!$C$5:$D$79,2))))))))))))</f>
        <v>0</v>
      </c>
      <c r="H2000" s="27"/>
      <c r="I2000" s="16">
        <f>IF((C2000&lt;=7),VLOOKUP(H2000,'7 лет'!$E$5:$F$79,2),IF((C2000=8),VLOOKUP(H2000,'8 лет'!$E$5:$F$79,2),IF((C2000=9),VLOOKUP(H2000,'9 лет'!$E$5:$F$79,2),IF((C2000=10),VLOOKUP(H2000,'10 лет'!$E$5:$F$79,2),IF((C2000=11),VLOOKUP(H2000,'11 лет'!$E$5:$F$79,2),IF((C2000=12),VLOOKUP(H2000,'12 лет'!$E$5:$F$79,2),IF((C2000=13),VLOOKUP(H2000,'13 лет'!$E$5:$F$79,2),IF((C2000=14),VLOOKUP(H2000,'14 лет'!$E$5:$F$79,2),IF((C2000=15),VLOOKUP(H2000,'15 лет'!$E$5:$F$79,2),IF((C2000=16),VLOOKUP(H2000,'16 лет'!$E$5:$F$79,2),IF((C2000=17),VLOOKUP(H2000,'17 лет'!$E$5:$F$79,2))))))))))))</f>
        <v>0</v>
      </c>
      <c r="J2000" s="27"/>
      <c r="K2000" s="16">
        <f>IF((C2000&lt;=7),VLOOKUP(J2000,'7 лет'!$G$5:$H$79,2),IF((C2000=8),VLOOKUP(J2000,'8 лет'!$G$5:$H$79,2),IF((C2000=9),VLOOKUP(J2000,'9 лет'!$G$5:$H$79,2),IF((C2000=10),VLOOKUP(J2000,'10 лет'!$G$5:$H$79,2),IF((C2000=11),VLOOKUP(J2000,'11 лет'!$G$5:$H$79,2),IF((C2000=12),VLOOKUP(J2000,'12 лет'!$G$5:$H$79,2),IF((C2000=13),VLOOKUP(J2000,'13 лет'!$G$5:$H$79,2),IF((C2000=14),VLOOKUP(J2000,'14 лет'!$G$5:$H$79,2),IF(C2000&gt;=15,"0")))))))))</f>
        <v>0</v>
      </c>
      <c r="L2000" s="27"/>
      <c r="M2000" s="16" t="str">
        <f>IF((C2000=12),VLOOKUP(L2000,'12 лет'!$I$5:$J$81,2),IF((C2000=13),VLOOKUP(L2000,'13 лет'!$I$5:$J$81,2),IF((C2000=14),VLOOKUP(L2000,'14 лет'!$I$5:$J$80,2),IF((C2000=15),VLOOKUP(L2000,'15 лет'!$G$5:$H$82,2),IF((C2000=16),VLOOKUP(L2000,'16 лет'!$G$5:$H$81,2),IF((C2000=17),VLOOKUP(L2000,'17 лет'!$G$5:$H$81,2),IF(C2000&lt;12,"0")))))))</f>
        <v>0</v>
      </c>
      <c r="N2000" s="27"/>
      <c r="O2000" s="16" t="str">
        <f>IF((C2000=15),VLOOKUP(N2000,'15 лет'!$I$5:$J$100,2),IF((C2000=16),VLOOKUP(N2000,'16 лет'!$I$5:$J$94,2),IF((C2000=17),VLOOKUP(N2000,'17 лет'!$I$5:$J$97,2),IF(C2000&lt;15,"0"))))</f>
        <v>0</v>
      </c>
      <c r="P2000" s="11"/>
      <c r="Q2000" s="16">
        <f>IF((C2000&lt;=7),VLOOKUP(P2000,'7 лет'!$I$5:$J$79,2),IF((C2000=8),VLOOKUP(P2000,'8 лет'!$I$5:$J$79,2),IF((C2000=9),VLOOKUP(P2000,'9 лет'!$I$5:$J$79,2),IF((C2000=10),VLOOKUP(P2000,'10 лет'!$I$5:$J$79,2),IF((C2000=11),VLOOKUP(P2000,'11 лет'!$I$5:$J$79,2),IF((C2000=12),VLOOKUP(P2000,'12 лет'!$K$5:$L$79,2),IF((C2000=13),VLOOKUP(P2000,'13 лет'!$K$5:$L$79,2),IF((C2000=14),VLOOKUP(P2000,'14 лет'!$K$5:$L$79,2),IF((C2000=15),VLOOKUP(P2000,'15 лет'!$K$5:$L$79,2),IF((C2000=16),VLOOKUP(P2000,'16 лет'!$K$5:$L$79,2),IF((C2000=17),VLOOKUP(P2000,'17 лет'!$K$5:$L$79,2),)))))))))))</f>
        <v>50</v>
      </c>
      <c r="R2000" s="27"/>
      <c r="S2000" s="16">
        <f>IF((C2000&lt;=7),VLOOKUP(R2000,'7 лет'!$K$5:$L$79,2),IF((C2000=8),VLOOKUP(R2000,'8 лет'!$K$5:$L$79,2),IF((C2000=9),VLOOKUP(R2000,'9 лет'!$K$5:$L$79,2),IF((C2000=10),VLOOKUP(R2000,'10 лет'!$K$5:$L$79,2),IF((C2000=11),VLOOKUP(R2000,'11 лет'!$K$5:$L$79,2),IF((C2000=12),VLOOKUP(R2000,'12 лет'!$M$5:$N$79,2),IF((C2000=13),VLOOKUP(R2000,'13 лет'!$M$5:$N$79,2),IF((C2000=14),VLOOKUP(R2000,'14 лет'!$M$5:$N$79,2),IF((C2000=15),VLOOKUP(R2000,'15 лет'!$M$5:$N$79,2),IF((C2000=16),VLOOKUP(R2000,'16 лет'!$M$5:$N$79,2),IF((C2000=17),VLOOKUP(R2000,'17 лет'!$M$5:$N$79,2))))))))))))</f>
        <v>0</v>
      </c>
      <c r="T2000" s="32">
        <f>SUM(E2000+G2000+I2000+K2000+M2000+O2000+Q2000+S2000)</f>
        <v>50</v>
      </c>
      <c r="U2000" s="4">
        <f>'Личное первенство юноши'!U179</f>
        <v>28</v>
      </c>
      <c r="V2000" s="109"/>
      <c r="W2000" s="99"/>
      <c r="X2000" t="str">
        <f>P1994</f>
        <v>Субъект РФ 56</v>
      </c>
    </row>
    <row r="2001" spans="1:24" ht="18.75">
      <c r="A2001" s="27">
        <v>3</v>
      </c>
      <c r="B2001" s="77"/>
      <c r="C2001" s="27"/>
      <c r="D2001" s="27"/>
      <c r="E2001" s="16">
        <f>IF((C2001&lt;=7),VLOOKUP(D2001,'7 лет'!$A$5:$B$78,2),IF((C2001=8),VLOOKUP(D2001,'8 лет'!$A$5:$B$78,2),IF((C2001=9),VLOOKUP(D2001,'9 лет'!$A$5:$B$78,2),IF((C2001=10),VLOOKUP(D2001,'10 лет'!$A$5:$B$78,2),IF((C2001=11),VLOOKUP(D2001,'11 лет'!$A$5:$B$78,2),IF((C2001=12),VLOOKUP(D2001,'12 лет'!$A$5:$B$78,2),IF((C2001=13),VLOOKUP(D2001,'13 лет'!$A$5:$B$78,2),IF((C2001=14),VLOOKUP(D2001,'14 лет'!$A$5:$B$78,2),IF((C2001=15),VLOOKUP(D2001,'15 лет'!$A$5:$B$78,2),IF((C2001=16),VLOOKUP(D2001,'16 лет'!$A$5:$B$78,2),IF((C2001=17),VLOOKUP(D2001,'17 лет'!$A$5:$B$78,2))))))))))))</f>
        <v>0</v>
      </c>
      <c r="F2001" s="27"/>
      <c r="G2001" s="16">
        <f>IF((C2001&lt;=7),VLOOKUP(F2001,'7 лет'!$C$5:$D$79,2),IF((C2001=8),VLOOKUP(F2001,'8 лет'!$C$5:$D$79,2),IF((C2001=9),VLOOKUP(F2001,'9 лет'!$C$5:$D$79,2),IF((C2001=10),VLOOKUP(F2001,'10 лет'!$C$5:$D$79,2),IF((C2001=11),VLOOKUP(F2001,'11 лет'!$C$5:$D$79,2),IF((C2001=12),VLOOKUP(F2001,'12 лет'!$C$5:$D$79,2),IF((C2001=13),VLOOKUP(F2001,'13 лет'!$C$5:$D$79,2),IF((C2001=14),VLOOKUP(F2001,'14 лет'!$C$5:$D$79,2),IF((C2001=15),VLOOKUP(F2001,'15 лет'!$C$5:$D$79,2),IF((C2001=16),VLOOKUP(F2001,'16 лет'!$C$5:$D$79,2),IF((C2001=17),VLOOKUP(F2001,'17 лет'!$C$5:$D$79,2))))))))))))</f>
        <v>0</v>
      </c>
      <c r="H2001" s="27"/>
      <c r="I2001" s="16">
        <f>IF((C2001&lt;=7),VLOOKUP(H2001,'7 лет'!$E$5:$F$79,2),IF((C2001=8),VLOOKUP(H2001,'8 лет'!$E$5:$F$79,2),IF((C2001=9),VLOOKUP(H2001,'9 лет'!$E$5:$F$79,2),IF((C2001=10),VLOOKUP(H2001,'10 лет'!$E$5:$F$79,2),IF((C2001=11),VLOOKUP(H2001,'11 лет'!$E$5:$F$79,2),IF((C2001=12),VLOOKUP(H2001,'12 лет'!$E$5:$F$79,2),IF((C2001=13),VLOOKUP(H2001,'13 лет'!$E$5:$F$79,2),IF((C2001=14),VLOOKUP(H2001,'14 лет'!$E$5:$F$79,2),IF((C2001=15),VLOOKUP(H2001,'15 лет'!$E$5:$F$79,2),IF((C2001=16),VLOOKUP(H2001,'16 лет'!$E$5:$F$79,2),IF((C2001=17),VLOOKUP(H2001,'17 лет'!$E$5:$F$79,2))))))))))))</f>
        <v>0</v>
      </c>
      <c r="J2001" s="27"/>
      <c r="K2001" s="16">
        <f>IF((C2001&lt;=7),VLOOKUP(J2001,'7 лет'!$G$5:$H$79,2),IF((C2001=8),VLOOKUP(J2001,'8 лет'!$G$5:$H$79,2),IF((C2001=9),VLOOKUP(J2001,'9 лет'!$G$5:$H$79,2),IF((C2001=10),VLOOKUP(J2001,'10 лет'!$G$5:$H$79,2),IF((C2001=11),VLOOKUP(J2001,'11 лет'!$G$5:$H$79,2),IF((C2001=12),VLOOKUP(J2001,'12 лет'!$G$5:$H$79,2),IF((C2001=13),VLOOKUP(J2001,'13 лет'!$G$5:$H$79,2),IF((C2001=14),VLOOKUP(J2001,'14 лет'!$G$5:$H$79,2),IF(C2001&gt;=15,"0")))))))))</f>
        <v>0</v>
      </c>
      <c r="L2001" s="27"/>
      <c r="M2001" s="16" t="str">
        <f>IF((C2001=12),VLOOKUP(L2001,'12 лет'!$I$5:$J$81,2),IF((C2001=13),VLOOKUP(L2001,'13 лет'!$I$5:$J$81,2),IF((C2001=14),VLOOKUP(L2001,'14 лет'!$I$5:$J$80,2),IF((C2001=15),VLOOKUP(L2001,'15 лет'!$G$5:$H$82,2),IF((C2001=16),VLOOKUP(L2001,'16 лет'!$G$5:$H$81,2),IF((C2001=17),VLOOKUP(L2001,'17 лет'!$G$5:$H$81,2),IF(C2001&lt;12,"0")))))))</f>
        <v>0</v>
      </c>
      <c r="N2001" s="27"/>
      <c r="O2001" s="16" t="str">
        <f>IF((C2001=15),VLOOKUP(N2001,'15 лет'!$I$5:$J$100,2),IF((C2001=16),VLOOKUP(N2001,'16 лет'!$I$5:$J$94,2),IF((C2001=17),VLOOKUP(N2001,'17 лет'!$I$5:$J$97,2),IF(C2001&lt;15,"0"))))</f>
        <v>0</v>
      </c>
      <c r="P2001" s="11"/>
      <c r="Q2001" s="16">
        <f>IF((C2001&lt;=7),VLOOKUP(P2001,'7 лет'!$I$5:$J$79,2),IF((C2001=8),VLOOKUP(P2001,'8 лет'!$I$5:$J$79,2),IF((C2001=9),VLOOKUP(P2001,'9 лет'!$I$5:$J$79,2),IF((C2001=10),VLOOKUP(P2001,'10 лет'!$I$5:$J$79,2),IF((C2001=11),VLOOKUP(P2001,'11 лет'!$I$5:$J$79,2),IF((C2001=12),VLOOKUP(P2001,'12 лет'!$K$5:$L$79,2),IF((C2001=13),VLOOKUP(P2001,'13 лет'!$K$5:$L$79,2),IF((C2001=14),VLOOKUP(P2001,'14 лет'!$K$5:$L$79,2),IF((C2001=15),VLOOKUP(P2001,'15 лет'!$K$5:$L$79,2),IF((C2001=16),VLOOKUP(P2001,'16 лет'!$K$5:$L$79,2),IF((C2001=17),VLOOKUP(P2001,'17 лет'!$K$5:$L$79,2),)))))))))))</f>
        <v>50</v>
      </c>
      <c r="R2001" s="27"/>
      <c r="S2001" s="16">
        <f>IF((C2001&lt;=7),VLOOKUP(R2001,'7 лет'!$K$5:$L$79,2),IF((C2001=8),VLOOKUP(R2001,'8 лет'!$K$5:$L$79,2),IF((C2001=9),VLOOKUP(R2001,'9 лет'!$K$5:$L$79,2),IF((C2001=10),VLOOKUP(R2001,'10 лет'!$K$5:$L$79,2),IF((C2001=11),VLOOKUP(R2001,'11 лет'!$K$5:$L$79,2),IF((C2001=12),VLOOKUP(R2001,'12 лет'!$M$5:$N$79,2),IF((C2001=13),VLOOKUP(R2001,'13 лет'!$M$5:$N$79,2),IF((C2001=14),VLOOKUP(R2001,'14 лет'!$M$5:$N$79,2),IF((C2001=15),VLOOKUP(R2001,'15 лет'!$M$5:$N$79,2),IF((C2001=16),VLOOKUP(R2001,'16 лет'!$M$5:$N$79,2),IF((C2001=17),VLOOKUP(R2001,'17 лет'!$M$5:$N$79,2))))))))))))</f>
        <v>0</v>
      </c>
      <c r="T2001" s="32">
        <f>SUM(E2001+G2001+I2001+K2001+M2001+O2001+Q2001+S2001)</f>
        <v>50</v>
      </c>
      <c r="U2001" s="4">
        <f>'Личное первенство юноши'!U180</f>
        <v>28</v>
      </c>
      <c r="V2001" s="109"/>
      <c r="W2001" s="99"/>
      <c r="X2001" t="str">
        <f>P1994</f>
        <v>Субъект РФ 56</v>
      </c>
    </row>
    <row r="2002" spans="1:24" ht="18.75">
      <c r="A2002" s="111"/>
      <c r="B2002" s="112"/>
      <c r="C2002" s="112"/>
      <c r="D2002" s="112"/>
      <c r="E2002" s="112"/>
      <c r="F2002" s="112"/>
      <c r="G2002" s="112"/>
      <c r="H2002" s="112"/>
      <c r="I2002" s="112"/>
      <c r="J2002" s="112"/>
      <c r="K2002" s="112"/>
      <c r="L2002" s="112"/>
      <c r="M2002" s="112"/>
      <c r="N2002" s="112"/>
      <c r="O2002" s="112"/>
      <c r="P2002" s="115" t="s">
        <v>285</v>
      </c>
      <c r="Q2002" s="115"/>
      <c r="R2002" s="115"/>
      <c r="S2002" s="116"/>
      <c r="T2002" s="113">
        <f ca="1">SUMPRODUCT(LARGE($T$1999:$T$2001,ROW(INDIRECT("T1:T"&amp;Z17))))</f>
        <v>100</v>
      </c>
      <c r="U2002" s="114"/>
      <c r="V2002" s="109"/>
      <c r="W2002" s="99"/>
    </row>
    <row r="2003" spans="1:24" ht="24.75" customHeight="1">
      <c r="A2003" s="123" t="s">
        <v>180</v>
      </c>
      <c r="B2003" s="124"/>
      <c r="C2003" s="124"/>
      <c r="D2003" s="124"/>
      <c r="E2003" s="124"/>
      <c r="F2003" s="124"/>
      <c r="G2003" s="124"/>
      <c r="H2003" s="124"/>
      <c r="I2003" s="124"/>
      <c r="J2003" s="124"/>
      <c r="K2003" s="124"/>
      <c r="L2003" s="124"/>
      <c r="M2003" s="124"/>
      <c r="N2003" s="124"/>
      <c r="O2003" s="124"/>
      <c r="P2003" s="124"/>
      <c r="Q2003" s="124"/>
      <c r="R2003" s="124"/>
      <c r="S2003" s="124"/>
      <c r="T2003" s="124"/>
      <c r="U2003" s="125"/>
      <c r="V2003" s="109"/>
      <c r="W2003" s="99"/>
    </row>
    <row r="2004" spans="1:24" ht="18.75">
      <c r="A2004" s="27">
        <v>1</v>
      </c>
      <c r="B2004" s="78"/>
      <c r="C2004" s="27"/>
      <c r="D2004" s="27"/>
      <c r="E2004" s="16">
        <f>IF((C2004&lt;=7),VLOOKUP(D2004,'7 лет'!$M$5:$N$78,2),IF((C2004=8),VLOOKUP(D2004,'8 лет'!$M$5:$N$78,2),IF((C2004=9),VLOOKUP(D2004,'9 лет'!$M$5:$N$78,2),IF((C2004=10),VLOOKUP(D2004,'10 лет'!$M$5:$N$78,2),IF((C2004=11),VLOOKUP(D2004,'11 лет'!$M$5:$N$78,2),IF((C2004=12),VLOOKUP(D2004,'12 лет'!$O$5:$P$78,2),IF((C2004=13),VLOOKUP(D2004,'13 лет'!$O$5:$P$78,2),IF((C2004=14),VLOOKUP(D2004,'14 лет'!$O$5:$P$78,2),IF((C2004=15),VLOOKUP(D2004,'15 лет'!$O$5:$P$78,2),IF((C2004=16),VLOOKUP(D2004,'16 лет'!$O$5:$P$78,2),IF((C2004=17),VLOOKUP(D2004,'17 лет'!$O$5:$P$78,2))))))))))))</f>
        <v>0</v>
      </c>
      <c r="F2004" s="27"/>
      <c r="G2004" s="16">
        <f>IF((C2004&lt;=7),VLOOKUP(F2004,'7 лет'!$O$5:$P$79,2),IF((C2004=8),VLOOKUP(F2004,'8 лет'!$O$5:$P$79,2),IF((C2004=9),VLOOKUP(F2004,'9 лет'!$O$5:$P$79,2),IF((C2004=10),VLOOKUP(F2004,'10 лет'!$O$5:$P$79,2),IF((C2004=11),VLOOKUP(F2004,'11 лет'!$O$5:$P$79,2),IF((C2004=12),VLOOKUP(F2004,'12 лет'!$Q$5:$R$79,2),IF((C2004=13),VLOOKUP(F2004,'13 лет'!$Q$5:$R$79,2),IF((C2004=14),VLOOKUP(F2004,'14 лет'!$Q$5:$R$79,2),IF((C2004=15),VLOOKUP(F2004,'15 лет'!$Q$5:$R$79,2),IF((C2004=16),VLOOKUP(F2004,'16 лет'!$Q$5:$R$79,2),IF((C2004=17),VLOOKUP(F2004,'17 лет'!$Q$5:$R$79,2))))))))))))</f>
        <v>0</v>
      </c>
      <c r="H2004" s="27"/>
      <c r="I2004" s="16">
        <f>IF((C2004&lt;=7),VLOOKUP(H2004,'7 лет'!$Q$5:$R$79,2),IF((C2004=8),VLOOKUP(H2004,'8 лет'!$Q$5:$R$79,2),IF((C2004=9),VLOOKUP(H2004,'9 лет'!$Q$5:$R$79,2),IF((C2004=10),VLOOKUP(H2004,'10 лет'!$Q$5:$R$79,2),IF((C2004=11),VLOOKUP(H2004,'11 лет'!$Q$5:$R$79,2),IF((C2004=12),VLOOKUP(H2004,'12 лет'!$S$5:$T$79,2),IF((C2004=13),VLOOKUP(H2004,'13 лет'!$S$5:$T$79,2),IF((C2004=14),VLOOKUP(H2004,'14 лет'!$S$5:$T$79,2),IF((C2004=15),VLOOKUP(H2004,'15 лет'!$S$5:$T$79,2),IF((C2004=16),VLOOKUP(H2004,'16 лет'!$S$5:$T$79,2),IF((C2004=17),VLOOKUP(H2004,'17 лет'!$S$5:$T$79,2))))))))))))</f>
        <v>0</v>
      </c>
      <c r="J2004" s="27"/>
      <c r="K2004" s="16">
        <f>IF((C2004&lt;=7),VLOOKUP(J2004,'7 лет'!$S$5:$T$79,2),IF((C2004=8),VLOOKUP(J2004,'8 лет'!$S$5:$T$79,2),IF((C2004=9),VLOOKUP(J2004,'9 лет'!$S$5:$T$79,2),IF((C2004=10),VLOOKUP(J2004,'10 лет'!$S$5:$T$79,2),IF((C2004=11),VLOOKUP(J2004,'11 лет'!$S$5:$T$79,2),IF((C2004=12),VLOOKUP(J2004,'12 лет'!$U$5:$V$79,2),IF((C2004=13),VLOOKUP(J2004,'13 лет'!$U$5:$V$79,2),IF((C2004=14),VLOOKUP(J2004,'14 лет'!$U$5:$V$79,2),IF(C2004&gt;=15,"0")))))))))</f>
        <v>0</v>
      </c>
      <c r="L2004" s="27"/>
      <c r="M2004" s="16" t="str">
        <f>IF((C2004=12),VLOOKUP(L2004,'12 лет'!$W$5:$X$85,2),IF((C2004=13),VLOOKUP(L2004,'13 лет'!$W$5:$X$84,2),IF((C2004=14),VLOOKUP(L2004,'14 лет'!$W$5:$X$82,2),IF((C2004=15),VLOOKUP(L2004,'15 лет'!$U$5:$V$82,2),IF((C2004=16),VLOOKUP(L2004,'16 лет'!$U$5:$V$78,2),IF((C2004=17),VLOOKUP(L2004,'17 лет'!$U$5:$V$78,2),IF(C2004&lt;12,"0")))))))</f>
        <v>0</v>
      </c>
      <c r="N2004" s="27"/>
      <c r="O2004" s="16" t="str">
        <f>IF((C2004=15),VLOOKUP(N2004,'15 лет'!$W$5:$X$115,2),IF((C2004=16),VLOOKUP(N2004,'16 лет'!$W$5:$X$113,2),IF((C2004=17),VLOOKUP(N2004,'17 лет'!$W$5:$X$113,2),IF(C2004&lt;15,"0"))))</f>
        <v>0</v>
      </c>
      <c r="P2004" s="11"/>
      <c r="Q2004" s="16">
        <f>IF((C2004&lt;=7),VLOOKUP(P2004,'7 лет'!$U$5:$V$79,2),IF((C2004=8),VLOOKUP(P2004,'8 лет'!$U$5:$V$79,2),IF((C2004=9),VLOOKUP(P2004,'9 лет'!$U$5:$V$79,2),IF((C2004=10),VLOOKUP(P2004,'10 лет'!$U$5:$V$79,2),IF((C2004=11),VLOOKUP(P2004,'11 лет'!$U$5:$V$79,2),IF((C2004=12),VLOOKUP(P2004,'12 лет'!$Y$5:$Z$79,2),IF((C2004=13),VLOOKUP(P2004,'13 лет'!$Y$5:$Z$79,2),IF((C2004=14),VLOOKUP(P2004,'14 лет'!$Y$5:$Z$79,2),IF((C2004=15),VLOOKUP(P2004,'15 лет'!$Y$5:$Z$79,2),IF((C2004=16),VLOOKUP(P2004,'16 лет'!$Y$5:$Z$79,2),IF((C2004=17),VLOOKUP(P2004,'17 лет'!$Y$5:$Z$79,2))))))))))))</f>
        <v>35</v>
      </c>
      <c r="R2004" s="27"/>
      <c r="S2004" s="16">
        <f>IF((C2004&lt;=7),VLOOKUP(R2004,'7 лет'!$W$5:$X$79,2),IF((C2004=8),VLOOKUP(R2004,'8 лет'!$W$5:$X$79,2),IF((C2004=9),VLOOKUP(R2004,'9 лет'!$W$5:$X$79,2),IF((C2004=10),VLOOKUP(R2004,'10 лет'!$W$5:$X$79,2),IF((C2004=11),VLOOKUP(R2004,'11 лет'!$W$5:$X$79,2),IF((C2004=12),VLOOKUP(R2004,'12 лет'!$AA$5:$AB$79,2),IF((C2004=13),VLOOKUP(R2004,'13 лет'!$AA$5:$AB$79,2),IF((C2004=14),VLOOKUP(R2004,'14 лет'!$AA$5:$AB$79,2),IF((C2004=15),VLOOKUP(R2004,'15 лет'!$AA$5:$AB$79,2),IF((C2004=16),VLOOKUP(R2004,'16 лет'!$AA$5:$AB$79,2),IF((C2004=17),VLOOKUP(R2004,'17 лет'!$AA$5:$AB$79,2))))))))))))</f>
        <v>0</v>
      </c>
      <c r="T2004" s="33">
        <f>SUM(E2004+G2004+I2004+K2004+M2004+O2004+Q2004+S2004)</f>
        <v>35</v>
      </c>
      <c r="U2004" s="4">
        <f>'Личное первенство девушки'!U178</f>
        <v>28</v>
      </c>
      <c r="V2004" s="109"/>
      <c r="W2004" s="99"/>
      <c r="X2004" t="str">
        <f>P1994</f>
        <v>Субъект РФ 56</v>
      </c>
    </row>
    <row r="2005" spans="1:24" ht="18.75">
      <c r="A2005" s="27">
        <v>2</v>
      </c>
      <c r="B2005" s="78"/>
      <c r="C2005" s="27"/>
      <c r="D2005" s="27"/>
      <c r="E2005" s="16">
        <f>IF((C2005&lt;=7),VLOOKUP(D2005,'7 лет'!$M$5:$N$78,2),IF((C2005=8),VLOOKUP(D2005,'8 лет'!$M$5:$N$78,2),IF((C2005=9),VLOOKUP(D2005,'9 лет'!$M$5:$N$78,2),IF((C2005=10),VLOOKUP(D2005,'10 лет'!$M$5:$N$78,2),IF((C2005=11),VLOOKUP(D2005,'11 лет'!$M$5:$N$78,2),IF((C2005=12),VLOOKUP(D2005,'12 лет'!$O$5:$P$78,2),IF((C2005=13),VLOOKUP(D2005,'13 лет'!$O$5:$P$78,2),IF((C2005=14),VLOOKUP(D2005,'14 лет'!$O$5:$P$78,2),IF((C2005=15),VLOOKUP(D2005,'15 лет'!$O$5:$P$78,2),IF((C2005=16),VLOOKUP(D2005,'16 лет'!$O$5:$P$78,2),IF((C2005=17),VLOOKUP(D2005,'17 лет'!$O$5:$P$78,2))))))))))))</f>
        <v>0</v>
      </c>
      <c r="F2005" s="27"/>
      <c r="G2005" s="16">
        <f>IF((C2005&lt;=7),VLOOKUP(F2005,'7 лет'!$O$5:$P$79,2),IF((C2005=8),VLOOKUP(F2005,'8 лет'!$O$5:$P$79,2),IF((C2005=9),VLOOKUP(F2005,'9 лет'!$O$5:$P$79,2),IF((C2005=10),VLOOKUP(F2005,'10 лет'!$O$5:$P$79,2),IF((C2005=11),VLOOKUP(F2005,'11 лет'!$O$5:$P$79,2),IF((C2005=12),VLOOKUP(F2005,'12 лет'!$Q$5:$R$79,2),IF((C2005=13),VLOOKUP(F2005,'13 лет'!$Q$5:$R$79,2),IF((C2005=14),VLOOKUP(F2005,'14 лет'!$Q$5:$R$79,2),IF((C2005=15),VLOOKUP(F2005,'15 лет'!$Q$5:$R$79,2),IF((C2005=16),VLOOKUP(F2005,'16 лет'!$Q$5:$R$79,2),IF((C2005=17),VLOOKUP(F2005,'17 лет'!$Q$5:$R$79,2))))))))))))</f>
        <v>0</v>
      </c>
      <c r="H2005" s="27"/>
      <c r="I2005" s="16">
        <f>IF((C2005&lt;=7),VLOOKUP(H2005,'7 лет'!$Q$5:$R$79,2),IF((C2005=8),VLOOKUP(H2005,'8 лет'!$Q$5:$R$79,2),IF((C2005=9),VLOOKUP(H2005,'9 лет'!$Q$5:$R$79,2),IF((C2005=10),VLOOKUP(H2005,'10 лет'!$Q$5:$R$79,2),IF((C2005=11),VLOOKUP(H2005,'11 лет'!$Q$5:$R$79,2),IF((C2005=12),VLOOKUP(H2005,'12 лет'!$S$5:$T$79,2),IF((C2005=13),VLOOKUP(H2005,'13 лет'!$S$5:$T$79,2),IF((C2005=14),VLOOKUP(H2005,'14 лет'!$S$5:$T$79,2),IF((C2005=15),VLOOKUP(H2005,'15 лет'!$S$5:$T$79,2),IF((C2005=16),VLOOKUP(H2005,'16 лет'!$S$5:$T$79,2),IF((C2005=17),VLOOKUP(H2005,'17 лет'!$S$5:$T$79,2))))))))))))</f>
        <v>0</v>
      </c>
      <c r="J2005" s="27"/>
      <c r="K2005" s="16">
        <f>IF((C2005&lt;=7),VLOOKUP(J2005,'7 лет'!$S$5:$T$79,2),IF((C2005=8),VLOOKUP(J2005,'8 лет'!$S$5:$T$79,2),IF((C2005=9),VLOOKUP(J2005,'9 лет'!$S$5:$T$79,2),IF((C2005=10),VLOOKUP(J2005,'10 лет'!$S$5:$T$79,2),IF((C2005=11),VLOOKUP(J2005,'11 лет'!$S$5:$T$79,2),IF((C2005=12),VLOOKUP(J2005,'12 лет'!$U$5:$V$79,2),IF((C2005=13),VLOOKUP(J2005,'13 лет'!$U$5:$V$79,2),IF((C2005=14),VLOOKUP(J2005,'14 лет'!$U$5:$V$79,2),IF(C2005&gt;=15,"0")))))))))</f>
        <v>0</v>
      </c>
      <c r="L2005" s="27"/>
      <c r="M2005" s="16" t="str">
        <f>IF((C2005=12),VLOOKUP(L2005,'12 лет'!$W$5:$X$85,2),IF((C2005=13),VLOOKUP(L2005,'13 лет'!$W$5:$X$84,2),IF((C2005=14),VLOOKUP(L2005,'14 лет'!$W$5:$X$82,2),IF((C2005=15),VLOOKUP(L2005,'15 лет'!$U$5:$V$82,2),IF((C2005=16),VLOOKUP(L2005,'16 лет'!$U$5:$V$78,2),IF((C2005=17),VLOOKUP(L2005,'17 лет'!$U$5:$V$78,2),IF(C2005&lt;12,"0")))))))</f>
        <v>0</v>
      </c>
      <c r="N2005" s="27"/>
      <c r="O2005" s="16" t="str">
        <f>IF((C2005=15),VLOOKUP(N2005,'15 лет'!$W$5:$X$115,2),IF((C2005=16),VLOOKUP(N2005,'16 лет'!$W$5:$X$113,2),IF((C2005=17),VLOOKUP(N2005,'17 лет'!$W$5:$X$113,2),IF(C2005&lt;15,"0"))))</f>
        <v>0</v>
      </c>
      <c r="P2005" s="11"/>
      <c r="Q2005" s="16">
        <f>IF((C2005&lt;=7),VLOOKUP(P2005,'7 лет'!$U$5:$V$79,2),IF((C2005=8),VLOOKUP(P2005,'8 лет'!$U$5:$V$79,2),IF((C2005=9),VLOOKUP(P2005,'9 лет'!$U$5:$V$79,2),IF((C2005=10),VLOOKUP(P2005,'10 лет'!$U$5:$V$79,2),IF((C2005=11),VLOOKUP(P2005,'11 лет'!$U$5:$V$79,2),IF((C2005=12),VLOOKUP(P2005,'12 лет'!$Y$5:$Z$79,2),IF((C2005=13),VLOOKUP(P2005,'13 лет'!$Y$5:$Z$79,2),IF((C2005=14),VLOOKUP(P2005,'14 лет'!$Y$5:$Z$79,2),IF((C2005=15),VLOOKUP(P2005,'15 лет'!$Y$5:$Z$79,2),IF((C2005=16),VLOOKUP(P2005,'16 лет'!$Y$5:$Z$79,2),IF((C2005=17),VLOOKUP(P2005,'17 лет'!$Y$5:$Z$79,2))))))))))))</f>
        <v>35</v>
      </c>
      <c r="R2005" s="27"/>
      <c r="S2005" s="16">
        <f>IF((C2005&lt;=7),VLOOKUP(R2005,'7 лет'!$W$5:$X$79,2),IF((C2005=8),VLOOKUP(R2005,'8 лет'!$W$5:$X$79,2),IF((C2005=9),VLOOKUP(R2005,'9 лет'!$W$5:$X$79,2),IF((C2005=10),VLOOKUP(R2005,'10 лет'!$W$5:$X$79,2),IF((C2005=11),VLOOKUP(R2005,'11 лет'!$W$5:$X$79,2),IF((C2005=12),VLOOKUP(R2005,'12 лет'!$AA$5:$AB$79,2),IF((C2005=13),VLOOKUP(R2005,'13 лет'!$AA$5:$AB$79,2),IF((C2005=14),VLOOKUP(R2005,'14 лет'!$AA$5:$AB$79,2),IF((C2005=15),VLOOKUP(R2005,'15 лет'!$AA$5:$AB$79,2),IF((C2005=16),VLOOKUP(R2005,'16 лет'!$AA$5:$AB$79,2),IF((C2005=17),VLOOKUP(R2005,'17 лет'!$AA$5:$AB$79,2))))))))))))</f>
        <v>0</v>
      </c>
      <c r="T2005" s="33">
        <f>SUM(E2005+G2005+I2005+K2005+M2005+O2005+Q2005+S2005)</f>
        <v>35</v>
      </c>
      <c r="U2005" s="4">
        <f>'Личное первенство девушки'!U179</f>
        <v>28</v>
      </c>
      <c r="V2005" s="109"/>
      <c r="W2005" s="99"/>
      <c r="X2005" t="str">
        <f>P1994</f>
        <v>Субъект РФ 56</v>
      </c>
    </row>
    <row r="2006" spans="1:24" ht="18.75">
      <c r="A2006" s="27">
        <v>3</v>
      </c>
      <c r="B2006" s="78"/>
      <c r="C2006" s="27"/>
      <c r="D2006" s="27"/>
      <c r="E2006" s="16">
        <f>IF((C2006&lt;=7),VLOOKUP(D2006,'7 лет'!$M$5:$N$78,2),IF((C2006=8),VLOOKUP(D2006,'8 лет'!$M$5:$N$78,2),IF((C2006=9),VLOOKUP(D2006,'9 лет'!$M$5:$N$78,2),IF((C2006=10),VLOOKUP(D2006,'10 лет'!$M$5:$N$78,2),IF((C2006=11),VLOOKUP(D2006,'11 лет'!$M$5:$N$78,2),IF((C2006=12),VLOOKUP(D2006,'12 лет'!$O$5:$P$78,2),IF((C2006=13),VLOOKUP(D2006,'13 лет'!$O$5:$P$78,2),IF((C2006=14),VLOOKUP(D2006,'14 лет'!$O$5:$P$78,2),IF((C2006=15),VLOOKUP(D2006,'15 лет'!$O$5:$P$78,2),IF((C2006=16),VLOOKUP(D2006,'16 лет'!$O$5:$P$78,2),IF((C2006=17),VLOOKUP(D2006,'17 лет'!$O$5:$P$78,2))))))))))))</f>
        <v>0</v>
      </c>
      <c r="F2006" s="27"/>
      <c r="G2006" s="16">
        <f>IF((C2006&lt;=7),VLOOKUP(F2006,'7 лет'!$O$5:$P$79,2),IF((C2006=8),VLOOKUP(F2006,'8 лет'!$O$5:$P$79,2),IF((C2006=9),VLOOKUP(F2006,'9 лет'!$O$5:$P$79,2),IF((C2006=10),VLOOKUP(F2006,'10 лет'!$O$5:$P$79,2),IF((C2006=11),VLOOKUP(F2006,'11 лет'!$O$5:$P$79,2),IF((C2006=12),VLOOKUP(F2006,'12 лет'!$Q$5:$R$79,2),IF((C2006=13),VLOOKUP(F2006,'13 лет'!$Q$5:$R$79,2),IF((C2006=14),VLOOKUP(F2006,'14 лет'!$Q$5:$R$79,2),IF((C2006=15),VLOOKUP(F2006,'15 лет'!$Q$5:$R$79,2),IF((C2006=16),VLOOKUP(F2006,'16 лет'!$Q$5:$R$79,2),IF((C2006=17),VLOOKUP(F2006,'17 лет'!$Q$5:$R$79,2))))))))))))</f>
        <v>0</v>
      </c>
      <c r="H2006" s="27"/>
      <c r="I2006" s="16">
        <f>IF((C2006&lt;=7),VLOOKUP(H2006,'7 лет'!$Q$5:$R$79,2),IF((C2006=8),VLOOKUP(H2006,'8 лет'!$Q$5:$R$79,2),IF((C2006=9),VLOOKUP(H2006,'9 лет'!$Q$5:$R$79,2),IF((C2006=10),VLOOKUP(H2006,'10 лет'!$Q$5:$R$79,2),IF((C2006=11),VLOOKUP(H2006,'11 лет'!$Q$5:$R$79,2),IF((C2006=12),VLOOKUP(H2006,'12 лет'!$S$5:$T$79,2),IF((C2006=13),VLOOKUP(H2006,'13 лет'!$S$5:$T$79,2),IF((C2006=14),VLOOKUP(H2006,'14 лет'!$S$5:$T$79,2),IF((C2006=15),VLOOKUP(H2006,'15 лет'!$S$5:$T$79,2),IF((C2006=16),VLOOKUP(H2006,'16 лет'!$S$5:$T$79,2),IF((C2006=17),VLOOKUP(H2006,'17 лет'!$S$5:$T$79,2))))))))))))</f>
        <v>0</v>
      </c>
      <c r="J2006" s="27"/>
      <c r="K2006" s="16">
        <f>IF((C2006&lt;=7),VLOOKUP(J2006,'7 лет'!$S$5:$T$79,2),IF((C2006=8),VLOOKUP(J2006,'8 лет'!$S$5:$T$79,2),IF((C2006=9),VLOOKUP(J2006,'9 лет'!$S$5:$T$79,2),IF((C2006=10),VLOOKUP(J2006,'10 лет'!$S$5:$T$79,2),IF((C2006=11),VLOOKUP(J2006,'11 лет'!$S$5:$T$79,2),IF((C2006=12),VLOOKUP(J2006,'12 лет'!$U$5:$V$79,2),IF((C2006=13),VLOOKUP(J2006,'13 лет'!$U$5:$V$79,2),IF((C2006=14),VLOOKUP(J2006,'14 лет'!$U$5:$V$79,2),IF(C2006&gt;=15,"0")))))))))</f>
        <v>0</v>
      </c>
      <c r="L2006" s="27"/>
      <c r="M2006" s="16" t="str">
        <f>IF((C2006=12),VLOOKUP(L2006,'12 лет'!$W$5:$X$85,2),IF((C2006=13),VLOOKUP(L2006,'13 лет'!$W$5:$X$84,2),IF((C2006=14),VLOOKUP(L2006,'14 лет'!$W$5:$X$82,2),IF((C2006=15),VLOOKUP(L2006,'15 лет'!$U$5:$V$82,2),IF((C2006=16),VLOOKUP(L2006,'16 лет'!$U$5:$V$78,2),IF((C2006=17),VLOOKUP(L2006,'17 лет'!$U$5:$V$78,2),IF(C2006&lt;12,"0")))))))</f>
        <v>0</v>
      </c>
      <c r="N2006" s="27"/>
      <c r="O2006" s="16" t="str">
        <f>IF((C2006=15),VLOOKUP(N2006,'15 лет'!$W$5:$X$115,2),IF((C2006=16),VLOOKUP(N2006,'16 лет'!$W$5:$X$113,2),IF((C2006=17),VLOOKUP(N2006,'17 лет'!$W$5:$X$113,2),IF(C2006&lt;15,"0"))))</f>
        <v>0</v>
      </c>
      <c r="P2006" s="11"/>
      <c r="Q2006" s="16">
        <f>IF((C2006&lt;=7),VLOOKUP(P2006,'7 лет'!$U$5:$V$79,2),IF((C2006=8),VLOOKUP(P2006,'8 лет'!$U$5:$V$79,2),IF((C2006=9),VLOOKUP(P2006,'9 лет'!$U$5:$V$79,2),IF((C2006=10),VLOOKUP(P2006,'10 лет'!$U$5:$V$79,2),IF((C2006=11),VLOOKUP(P2006,'11 лет'!$U$5:$V$79,2),IF((C2006=12),VLOOKUP(P2006,'12 лет'!$Y$5:$Z$79,2),IF((C2006=13),VLOOKUP(P2006,'13 лет'!$Y$5:$Z$79,2),IF((C2006=14),VLOOKUP(P2006,'14 лет'!$Y$5:$Z$79,2),IF((C2006=15),VLOOKUP(P2006,'15 лет'!$Y$5:$Z$79,2),IF((C2006=16),VLOOKUP(P2006,'16 лет'!$Y$5:$Z$79,2),IF((C2006=17),VLOOKUP(P2006,'17 лет'!$Y$5:$Z$79,2))))))))))))</f>
        <v>35</v>
      </c>
      <c r="R2006" s="27"/>
      <c r="S2006" s="16">
        <f>IF((C2006&lt;=7),VLOOKUP(R2006,'7 лет'!$W$5:$X$79,2),IF((C2006=8),VLOOKUP(R2006,'8 лет'!$W$5:$X$79,2),IF((C2006=9),VLOOKUP(R2006,'9 лет'!$W$5:$X$79,2),IF((C2006=10),VLOOKUP(R2006,'10 лет'!$W$5:$X$79,2),IF((C2006=11),VLOOKUP(R2006,'11 лет'!$W$5:$X$79,2),IF((C2006=12),VLOOKUP(R2006,'12 лет'!$AA$5:$AB$79,2),IF((C2006=13),VLOOKUP(R2006,'13 лет'!$AA$5:$AB$79,2),IF((C2006=14),VLOOKUP(R2006,'14 лет'!$AA$5:$AB$79,2),IF((C2006=15),VLOOKUP(R2006,'15 лет'!$AA$5:$AB$79,2),IF((C2006=16),VLOOKUP(R2006,'16 лет'!$AA$5:$AB$79,2),IF((C2006=17),VLOOKUP(R2006,'17 лет'!$AA$5:$AB$79,2))))))))))))</f>
        <v>0</v>
      </c>
      <c r="T2006" s="33">
        <f>SUM(E2006+G2006+I2006+K2006+M2006+O2006+Q2006+S2006)</f>
        <v>35</v>
      </c>
      <c r="U2006" s="4">
        <f>'Личное первенство девушки'!U180</f>
        <v>28</v>
      </c>
      <c r="V2006" s="109"/>
      <c r="W2006" s="99"/>
      <c r="X2006" t="str">
        <f>P1994</f>
        <v>Субъект РФ 56</v>
      </c>
    </row>
    <row r="2007" spans="1:24" ht="18.75">
      <c r="A2007" s="111"/>
      <c r="B2007" s="112"/>
      <c r="C2007" s="112"/>
      <c r="D2007" s="112"/>
      <c r="E2007" s="112"/>
      <c r="F2007" s="112"/>
      <c r="G2007" s="112"/>
      <c r="H2007" s="112"/>
      <c r="I2007" s="112"/>
      <c r="J2007" s="112"/>
      <c r="K2007" s="112"/>
      <c r="L2007" s="112"/>
      <c r="M2007" s="112"/>
      <c r="N2007" s="112"/>
      <c r="O2007" s="112"/>
      <c r="P2007" s="115" t="s">
        <v>286</v>
      </c>
      <c r="Q2007" s="115"/>
      <c r="R2007" s="115"/>
      <c r="S2007" s="116"/>
      <c r="T2007" s="113">
        <f ca="1">SUMPRODUCT(LARGE($T$2004:$T$2006,ROW(INDIRECT("T1:T"&amp;Z17))))</f>
        <v>70</v>
      </c>
      <c r="U2007" s="114"/>
      <c r="V2007" s="109"/>
      <c r="W2007" s="99"/>
    </row>
    <row r="2008" spans="1:24" ht="30" customHeight="1">
      <c r="A2008" s="119"/>
      <c r="B2008" s="120"/>
      <c r="C2008" s="120"/>
      <c r="D2008" s="120"/>
      <c r="E2008" s="120"/>
      <c r="F2008" s="120"/>
      <c r="G2008" s="120"/>
      <c r="H2008" s="120"/>
      <c r="I2008" s="120"/>
      <c r="J2008" s="120"/>
      <c r="K2008" s="120"/>
      <c r="L2008" s="120"/>
      <c r="M2008" s="120"/>
      <c r="N2008" s="120"/>
      <c r="O2008" s="120"/>
      <c r="P2008" s="118" t="s">
        <v>287</v>
      </c>
      <c r="Q2008" s="118"/>
      <c r="R2008" s="118"/>
      <c r="S2008" s="118"/>
      <c r="T2008" s="121">
        <f ca="1">SUM(T2002+T2007)</f>
        <v>170</v>
      </c>
      <c r="U2008" s="122"/>
      <c r="V2008" s="110"/>
      <c r="W2008" s="100"/>
    </row>
    <row r="2009" spans="1:24">
      <c r="A2009" s="14"/>
      <c r="B2009" s="14"/>
      <c r="C2009" s="14"/>
      <c r="D2009" s="14"/>
      <c r="E2009" s="14"/>
      <c r="F2009" s="14"/>
      <c r="G2009" s="14"/>
      <c r="H2009" s="14"/>
      <c r="I2009" s="14"/>
      <c r="J2009" s="14"/>
      <c r="K2009" s="14"/>
      <c r="L2009" s="14"/>
      <c r="M2009" s="14"/>
      <c r="N2009" s="14"/>
      <c r="O2009" s="14"/>
      <c r="P2009" s="14"/>
      <c r="Q2009" s="14"/>
      <c r="R2009" s="14"/>
      <c r="S2009" s="14"/>
      <c r="T2009" s="14"/>
    </row>
    <row r="2010" spans="1:24">
      <c r="A2010" s="15"/>
      <c r="C2010" s="15"/>
      <c r="D2010" s="15"/>
      <c r="E2010" s="15"/>
      <c r="F2010" s="15"/>
      <c r="G2010" s="15"/>
      <c r="H2010" s="15"/>
      <c r="I2010" s="15"/>
      <c r="J2010" s="15"/>
      <c r="K2010" s="14"/>
      <c r="L2010" s="14"/>
      <c r="M2010" s="15"/>
      <c r="N2010" s="15"/>
      <c r="O2010" s="15"/>
      <c r="P2010" s="15"/>
      <c r="Q2010" s="15"/>
      <c r="R2010" s="15"/>
      <c r="S2010" s="15"/>
      <c r="T2010" s="15"/>
    </row>
    <row r="2011" spans="1:24">
      <c r="A2011" s="15"/>
      <c r="C2011" s="15"/>
      <c r="D2011" s="15"/>
      <c r="E2011" s="15"/>
      <c r="F2011" s="15"/>
      <c r="G2011" s="15"/>
      <c r="H2011" s="15"/>
      <c r="I2011" s="15"/>
      <c r="J2011" s="15"/>
      <c r="K2011" s="14"/>
      <c r="L2011" s="14"/>
      <c r="M2011" s="15"/>
      <c r="N2011" s="15"/>
      <c r="O2011" s="15"/>
      <c r="P2011" s="15"/>
      <c r="Q2011" s="15"/>
      <c r="R2011" s="15"/>
      <c r="S2011" s="15"/>
      <c r="T2011" s="15"/>
    </row>
    <row r="2012" spans="1:24" ht="16.5">
      <c r="A2012" s="14"/>
      <c r="B2012" s="79" t="s">
        <v>181</v>
      </c>
      <c r="C2012" s="14"/>
      <c r="D2012" s="14"/>
      <c r="E2012" s="14"/>
      <c r="F2012" s="14"/>
      <c r="G2012" s="14"/>
      <c r="H2012" s="14"/>
      <c r="I2012" s="14"/>
      <c r="J2012" s="14"/>
      <c r="K2012" s="14"/>
      <c r="L2012" s="14"/>
      <c r="M2012" s="14"/>
      <c r="N2012" s="14"/>
      <c r="O2012" s="14"/>
      <c r="P2012" s="14"/>
      <c r="Q2012" s="14"/>
      <c r="R2012" s="14"/>
      <c r="S2012" s="14"/>
      <c r="T2012" s="14"/>
    </row>
    <row r="2013" spans="1:24">
      <c r="A2013" s="14"/>
      <c r="B2013" s="15"/>
      <c r="C2013" s="15"/>
      <c r="D2013" s="14"/>
      <c r="E2013" s="14"/>
      <c r="F2013" s="14"/>
      <c r="G2013" s="14"/>
      <c r="H2013" s="14"/>
      <c r="I2013" s="14"/>
      <c r="J2013" s="14"/>
      <c r="K2013" s="14"/>
      <c r="L2013" s="14"/>
      <c r="M2013" s="14"/>
      <c r="N2013" s="14"/>
      <c r="O2013" s="14"/>
      <c r="P2013" s="14"/>
      <c r="Q2013" s="14"/>
      <c r="R2013" s="14"/>
      <c r="S2013" s="14"/>
      <c r="T2013" s="14"/>
    </row>
    <row r="2014" spans="1:24">
      <c r="A2014" s="14"/>
      <c r="B2014" s="14"/>
      <c r="C2014" s="15"/>
      <c r="D2014" s="14"/>
      <c r="E2014" s="14"/>
      <c r="F2014" s="14"/>
      <c r="G2014" s="14"/>
      <c r="H2014" s="14"/>
      <c r="I2014" s="14"/>
      <c r="J2014" s="14"/>
      <c r="K2014" s="14"/>
      <c r="L2014" s="14"/>
      <c r="M2014" s="14"/>
      <c r="N2014" s="14"/>
      <c r="O2014" s="14"/>
      <c r="P2014" s="14"/>
      <c r="Q2014" s="14"/>
      <c r="R2014" s="14"/>
      <c r="S2014" s="14"/>
      <c r="T2014" s="14"/>
    </row>
    <row r="2015" spans="1:24" ht="16.5">
      <c r="A2015" s="14"/>
      <c r="B2015" s="79" t="s">
        <v>182</v>
      </c>
      <c r="C2015" s="15"/>
      <c r="D2015" s="14"/>
      <c r="E2015" s="14"/>
      <c r="F2015" s="14"/>
      <c r="G2015" s="14"/>
      <c r="H2015" s="14"/>
      <c r="I2015" s="14"/>
      <c r="J2015" s="14"/>
      <c r="K2015" s="14"/>
      <c r="L2015" s="14"/>
      <c r="M2015" s="14"/>
      <c r="N2015" s="14"/>
      <c r="O2015" s="14"/>
      <c r="P2015" s="14"/>
      <c r="Q2015" s="14"/>
      <c r="R2015" s="14"/>
      <c r="S2015" s="14"/>
      <c r="T2015" s="14"/>
    </row>
    <row r="2017" spans="1:23" ht="18.75">
      <c r="A2017" s="102" t="s">
        <v>991</v>
      </c>
      <c r="B2017" s="102"/>
      <c r="C2017" s="102"/>
      <c r="D2017" s="102"/>
      <c r="E2017" s="102"/>
      <c r="F2017" s="102"/>
      <c r="G2017" s="102"/>
      <c r="H2017" s="102"/>
      <c r="I2017" s="102"/>
      <c r="J2017" s="102"/>
      <c r="K2017" s="102"/>
      <c r="L2017" s="102"/>
      <c r="M2017" s="102"/>
      <c r="N2017" s="102"/>
      <c r="O2017" s="102"/>
      <c r="P2017" s="102"/>
      <c r="Q2017" s="102"/>
      <c r="R2017" s="102"/>
      <c r="S2017" s="102"/>
      <c r="T2017" s="102"/>
      <c r="U2017" s="102"/>
      <c r="V2017" s="102"/>
      <c r="W2017" s="102"/>
    </row>
    <row r="2018" spans="1:23" ht="18.75">
      <c r="A2018" s="102" t="s">
        <v>990</v>
      </c>
      <c r="B2018" s="102"/>
      <c r="C2018" s="102"/>
      <c r="D2018" s="102"/>
      <c r="E2018" s="102"/>
      <c r="F2018" s="102"/>
      <c r="G2018" s="102"/>
      <c r="H2018" s="102"/>
      <c r="I2018" s="102"/>
      <c r="J2018" s="102"/>
      <c r="K2018" s="102"/>
      <c r="L2018" s="102"/>
      <c r="M2018" s="102"/>
      <c r="N2018" s="102"/>
      <c r="O2018" s="102"/>
      <c r="P2018" s="102"/>
      <c r="Q2018" s="102"/>
      <c r="R2018" s="102"/>
      <c r="S2018" s="102"/>
      <c r="T2018" s="102"/>
      <c r="U2018" s="102"/>
      <c r="V2018" s="102"/>
      <c r="W2018" s="102"/>
    </row>
    <row r="2020" spans="1:23">
      <c r="A2020" s="103" t="s">
        <v>169</v>
      </c>
      <c r="B2020" s="103"/>
      <c r="C2020" s="103"/>
      <c r="D2020" s="103"/>
      <c r="E2020" s="103"/>
      <c r="F2020" s="103"/>
      <c r="G2020" s="103"/>
      <c r="H2020" s="103"/>
      <c r="I2020" s="103"/>
      <c r="J2020" s="103"/>
      <c r="K2020" s="103"/>
      <c r="L2020" s="103"/>
      <c r="M2020" s="103"/>
      <c r="N2020" s="103"/>
      <c r="O2020" s="103"/>
      <c r="P2020" s="103"/>
      <c r="Q2020" s="103"/>
      <c r="R2020" s="103"/>
      <c r="S2020" s="103"/>
      <c r="T2020" s="103"/>
      <c r="U2020" s="103"/>
      <c r="V2020" s="103"/>
      <c r="W2020" s="103"/>
    </row>
    <row r="2021" spans="1:23">
      <c r="A2021" s="43"/>
      <c r="B2021" s="43"/>
      <c r="C2021" s="43"/>
      <c r="D2021" s="43"/>
      <c r="E2021" s="43"/>
      <c r="F2021" s="43"/>
      <c r="G2021" s="43"/>
      <c r="H2021" s="43"/>
      <c r="I2021" s="43"/>
      <c r="J2021" s="43"/>
      <c r="K2021" s="43"/>
      <c r="L2021" s="43"/>
      <c r="M2021" s="43"/>
      <c r="N2021" s="43"/>
      <c r="O2021" s="43"/>
      <c r="P2021" s="43"/>
      <c r="Q2021" s="43"/>
      <c r="R2021" s="43"/>
      <c r="S2021" s="43"/>
      <c r="T2021" s="43"/>
      <c r="U2021" s="43"/>
      <c r="V2021" s="43"/>
      <c r="W2021" s="43"/>
    </row>
    <row r="2022" spans="1:23" ht="18.75">
      <c r="A2022" s="104" t="s">
        <v>1005</v>
      </c>
      <c r="B2022" s="104"/>
      <c r="C2022" s="104"/>
      <c r="D2022" s="104"/>
      <c r="E2022" s="104"/>
      <c r="F2022" s="104"/>
      <c r="G2022" s="104"/>
      <c r="H2022" s="104"/>
      <c r="I2022" s="104"/>
      <c r="J2022" s="104"/>
      <c r="K2022" s="104"/>
      <c r="L2022" s="104"/>
      <c r="M2022" s="104"/>
      <c r="N2022" s="104"/>
      <c r="O2022" s="104"/>
      <c r="P2022" s="104"/>
      <c r="Q2022" s="104"/>
      <c r="R2022" s="104"/>
      <c r="S2022" s="104"/>
      <c r="T2022" s="104"/>
      <c r="U2022" s="104"/>
      <c r="V2022" s="104"/>
      <c r="W2022" s="104"/>
    </row>
    <row r="2023" spans="1:23" ht="18.75">
      <c r="A2023" s="104" t="s">
        <v>989</v>
      </c>
      <c r="B2023" s="104"/>
      <c r="C2023" s="104"/>
      <c r="D2023" s="104"/>
      <c r="E2023" s="104"/>
      <c r="F2023" s="104"/>
      <c r="G2023" s="104"/>
      <c r="H2023" s="104"/>
      <c r="I2023" s="104"/>
      <c r="J2023" s="104"/>
      <c r="K2023" s="104"/>
      <c r="L2023" s="104"/>
      <c r="M2023" s="104"/>
      <c r="N2023" s="104"/>
      <c r="O2023" s="104"/>
      <c r="P2023" s="104"/>
      <c r="Q2023" s="104"/>
      <c r="R2023" s="104"/>
      <c r="S2023" s="104"/>
      <c r="T2023" s="104"/>
      <c r="U2023" s="104"/>
      <c r="V2023" s="104"/>
      <c r="W2023" s="104"/>
    </row>
    <row r="2024" spans="1:23" ht="18.75">
      <c r="A2024" s="105" t="s">
        <v>1058</v>
      </c>
      <c r="B2024" s="105"/>
      <c r="C2024" s="105"/>
      <c r="D2024" s="105"/>
      <c r="E2024" s="105"/>
      <c r="F2024" s="105"/>
      <c r="G2024" s="105"/>
      <c r="H2024" s="105"/>
      <c r="I2024" s="105"/>
      <c r="J2024" s="105"/>
      <c r="K2024" s="105"/>
      <c r="L2024" s="105"/>
      <c r="M2024" s="105"/>
      <c r="N2024" s="105"/>
      <c r="O2024" s="105"/>
      <c r="P2024" s="105"/>
      <c r="Q2024" s="105"/>
      <c r="R2024" s="105"/>
      <c r="S2024" s="105"/>
      <c r="T2024" s="105"/>
      <c r="U2024" s="105"/>
      <c r="V2024" s="105"/>
      <c r="W2024" s="105"/>
    </row>
    <row r="2025" spans="1:23" ht="18.75">
      <c r="A2025" s="50"/>
      <c r="B2025" s="50"/>
      <c r="C2025" s="50"/>
      <c r="D2025" s="50"/>
      <c r="E2025" s="50"/>
      <c r="F2025" s="50"/>
      <c r="G2025" s="50"/>
      <c r="H2025" s="50"/>
      <c r="I2025" s="50"/>
      <c r="J2025" s="50"/>
      <c r="K2025" s="50"/>
      <c r="L2025" s="50"/>
      <c r="M2025" s="50"/>
      <c r="N2025" s="50"/>
      <c r="O2025" s="50"/>
      <c r="P2025" s="50"/>
      <c r="Q2025" s="50"/>
      <c r="R2025" s="50"/>
      <c r="S2025" s="50"/>
      <c r="T2025" s="50"/>
      <c r="U2025" s="50"/>
      <c r="V2025" s="50"/>
    </row>
    <row r="2026" spans="1:23">
      <c r="A2026" s="10"/>
      <c r="B2026" s="10"/>
      <c r="C2026" s="10"/>
      <c r="D2026" s="10"/>
      <c r="E2026" s="10"/>
      <c r="F2026" s="10"/>
      <c r="G2026" s="10"/>
      <c r="H2026" s="10"/>
      <c r="I2026" s="10"/>
      <c r="J2026" s="10"/>
      <c r="K2026" s="10"/>
      <c r="L2026" s="10"/>
      <c r="M2026" s="10"/>
      <c r="N2026" s="10"/>
      <c r="O2026" s="10"/>
      <c r="P2026" s="10"/>
      <c r="Q2026" s="10"/>
      <c r="R2026" s="10"/>
      <c r="S2026" s="10"/>
      <c r="T2026" s="10"/>
    </row>
    <row r="2027" spans="1:23" ht="18.75">
      <c r="A2027" s="106" t="s">
        <v>992</v>
      </c>
      <c r="B2027" s="106"/>
      <c r="C2027" s="47"/>
      <c r="D2027" s="47"/>
      <c r="E2027" s="47"/>
      <c r="F2027" s="47"/>
      <c r="G2027" s="47"/>
      <c r="H2027" s="47"/>
      <c r="I2027" s="47"/>
      <c r="J2027" s="47"/>
      <c r="K2027" s="47"/>
      <c r="L2027" s="47"/>
      <c r="M2027" s="47"/>
      <c r="N2027" s="47"/>
      <c r="O2027" s="47"/>
      <c r="P2027" s="47"/>
      <c r="Q2027" s="47"/>
      <c r="R2027" s="47"/>
      <c r="S2027" s="47"/>
      <c r="T2027" s="47"/>
    </row>
    <row r="2028" spans="1:23" ht="18.75">
      <c r="A2028" s="106" t="s">
        <v>993</v>
      </c>
      <c r="B2028" s="106"/>
      <c r="C2028" s="42"/>
      <c r="D2028" s="42"/>
      <c r="E2028" s="42"/>
      <c r="F2028" s="42"/>
      <c r="G2028" s="42"/>
      <c r="H2028" s="42"/>
      <c r="I2028" s="42"/>
      <c r="J2028" s="42"/>
      <c r="K2028" s="42"/>
      <c r="L2028" s="42"/>
      <c r="M2028" s="42"/>
      <c r="N2028" s="42"/>
      <c r="O2028" s="42"/>
      <c r="P2028" s="42"/>
      <c r="Q2028" s="42"/>
      <c r="R2028" s="42"/>
      <c r="S2028" s="42"/>
      <c r="T2028" s="42"/>
    </row>
    <row r="2029" spans="1:23" ht="18.75">
      <c r="A2029" s="106"/>
      <c r="B2029" s="106"/>
      <c r="D2029" s="47"/>
      <c r="E2029" s="47"/>
      <c r="F2029" s="47"/>
      <c r="G2029" s="47"/>
      <c r="H2029" s="47"/>
      <c r="I2029" s="47"/>
      <c r="J2029" s="47"/>
      <c r="K2029" s="47"/>
      <c r="L2029" s="47"/>
      <c r="M2029" s="47"/>
      <c r="N2029" s="47"/>
      <c r="O2029" s="47"/>
      <c r="P2029" s="47"/>
      <c r="Q2029" s="47"/>
      <c r="R2029" s="47"/>
      <c r="S2029" s="47"/>
      <c r="T2029" s="47"/>
    </row>
    <row r="2030" spans="1:23" ht="18.75">
      <c r="A2030" s="107" t="s">
        <v>236</v>
      </c>
      <c r="B2030" s="107"/>
      <c r="C2030" s="107"/>
      <c r="D2030" s="107"/>
      <c r="E2030" s="107"/>
      <c r="F2030" s="107"/>
      <c r="G2030" s="107"/>
      <c r="H2030" s="107"/>
      <c r="I2030" s="107"/>
      <c r="J2030" s="107"/>
      <c r="K2030" s="107"/>
      <c r="L2030" s="107"/>
      <c r="M2030" s="107"/>
      <c r="N2030" s="107"/>
      <c r="O2030" s="107"/>
      <c r="P2030" s="129" t="s">
        <v>340</v>
      </c>
      <c r="Q2030" s="129"/>
      <c r="R2030" s="129"/>
      <c r="S2030" s="129"/>
      <c r="T2030" s="129"/>
      <c r="U2030" s="129"/>
      <c r="V2030" s="129"/>
    </row>
    <row r="2031" spans="1:23">
      <c r="A2031" s="28"/>
      <c r="B2031" s="28"/>
      <c r="C2031" s="28"/>
      <c r="D2031" s="28"/>
      <c r="E2031" s="28"/>
      <c r="F2031" s="28"/>
      <c r="G2031" s="28"/>
      <c r="H2031" s="28"/>
      <c r="I2031" s="28"/>
      <c r="J2031" s="28"/>
      <c r="K2031" s="28"/>
      <c r="L2031" s="28"/>
      <c r="M2031" s="28"/>
      <c r="N2031" s="28"/>
      <c r="O2031" s="28"/>
      <c r="P2031" s="28"/>
      <c r="Q2031" s="28"/>
      <c r="R2031" s="28"/>
      <c r="S2031" s="28"/>
      <c r="T2031" s="28"/>
    </row>
    <row r="2032" spans="1:23" ht="24.75" customHeight="1">
      <c r="A2032" s="117" t="s">
        <v>170</v>
      </c>
      <c r="B2032" s="117"/>
      <c r="C2032" s="117"/>
      <c r="D2032" s="117"/>
      <c r="E2032" s="117"/>
      <c r="F2032" s="117"/>
      <c r="G2032" s="117"/>
      <c r="H2032" s="117"/>
      <c r="I2032" s="117"/>
      <c r="J2032" s="117"/>
      <c r="K2032" s="117"/>
      <c r="L2032" s="117"/>
      <c r="M2032" s="117"/>
      <c r="N2032" s="117"/>
      <c r="O2032" s="117"/>
      <c r="P2032" s="117"/>
      <c r="Q2032" s="117"/>
      <c r="R2032" s="117"/>
      <c r="S2032" s="117"/>
      <c r="T2032" s="126" t="s">
        <v>178</v>
      </c>
      <c r="U2032" s="101" t="s">
        <v>284</v>
      </c>
      <c r="V2032" s="101" t="s">
        <v>288</v>
      </c>
      <c r="W2032" s="101" t="s">
        <v>1006</v>
      </c>
    </row>
    <row r="2033" spans="1:24" ht="66.75" customHeight="1">
      <c r="A2033" s="101" t="s">
        <v>171</v>
      </c>
      <c r="B2033" s="117" t="s">
        <v>172</v>
      </c>
      <c r="C2033" s="101" t="s">
        <v>173</v>
      </c>
      <c r="D2033" s="101" t="s">
        <v>174</v>
      </c>
      <c r="E2033" s="101"/>
      <c r="F2033" s="101" t="s">
        <v>175</v>
      </c>
      <c r="G2033" s="101"/>
      <c r="H2033" s="101" t="s">
        <v>176</v>
      </c>
      <c r="I2033" s="101"/>
      <c r="J2033" s="101" t="s">
        <v>994</v>
      </c>
      <c r="K2033" s="101"/>
      <c r="L2033" s="175" t="s">
        <v>995</v>
      </c>
      <c r="M2033" s="176"/>
      <c r="N2033" s="175" t="s">
        <v>996</v>
      </c>
      <c r="O2033" s="176"/>
      <c r="P2033" s="101" t="s">
        <v>7</v>
      </c>
      <c r="Q2033" s="101"/>
      <c r="R2033" s="101" t="s">
        <v>177</v>
      </c>
      <c r="S2033" s="101"/>
      <c r="T2033" s="127"/>
      <c r="U2033" s="101"/>
      <c r="V2033" s="101"/>
      <c r="W2033" s="101"/>
    </row>
    <row r="2034" spans="1:24" ht="16.5">
      <c r="A2034" s="101"/>
      <c r="B2034" s="117"/>
      <c r="C2034" s="101"/>
      <c r="D2034" s="49" t="s">
        <v>179</v>
      </c>
      <c r="E2034" s="51" t="s">
        <v>3</v>
      </c>
      <c r="F2034" s="49" t="s">
        <v>179</v>
      </c>
      <c r="G2034" s="51" t="s">
        <v>3</v>
      </c>
      <c r="H2034" s="49" t="s">
        <v>179</v>
      </c>
      <c r="I2034" s="51" t="s">
        <v>3</v>
      </c>
      <c r="J2034" s="49" t="s">
        <v>179</v>
      </c>
      <c r="K2034" s="51" t="s">
        <v>3</v>
      </c>
      <c r="L2034" s="49" t="s">
        <v>179</v>
      </c>
      <c r="M2034" s="51" t="s">
        <v>3</v>
      </c>
      <c r="N2034" s="49" t="s">
        <v>179</v>
      </c>
      <c r="O2034" s="51" t="s">
        <v>3</v>
      </c>
      <c r="P2034" s="49" t="s">
        <v>179</v>
      </c>
      <c r="Q2034" s="51" t="s">
        <v>3</v>
      </c>
      <c r="R2034" s="49" t="s">
        <v>179</v>
      </c>
      <c r="S2034" s="51" t="s">
        <v>3</v>
      </c>
      <c r="T2034" s="128"/>
      <c r="U2034" s="101"/>
      <c r="V2034" s="101"/>
      <c r="W2034" s="101"/>
    </row>
    <row r="2035" spans="1:24" ht="18.75">
      <c r="A2035" s="27">
        <v>1</v>
      </c>
      <c r="B2035" s="77"/>
      <c r="C2035" s="27"/>
      <c r="D2035" s="27"/>
      <c r="E2035" s="16">
        <f>IF((C2035&lt;=7),VLOOKUP(D2035,'7 лет'!$A$5:$B$78,2),IF((C2035=8),VLOOKUP(D2035,'8 лет'!$A$5:$B$78,2),IF((C2035=9),VLOOKUP(D2035,'9 лет'!$A$5:$B$78,2),IF((C2035=10),VLOOKUP(D2035,'10 лет'!$A$5:$B$78,2),IF((C2035=11),VLOOKUP(D2035,'11 лет'!$A$5:$B$78,2),IF((C2035=12),VLOOKUP(D2035,'12 лет'!$A$5:$B$78,2),IF((C2035=13),VLOOKUP(D2035,'13 лет'!$A$5:$B$78,2),IF((C2035=14),VLOOKUP(D2035,'14 лет'!$A$5:$B$78,2),IF((C2035=15),VLOOKUP(D2035,'15 лет'!$A$5:$B$78,2),IF((C2035=16),VLOOKUP(D2035,'16 лет'!$A$5:$B$78,2),IF((C2035=17),VLOOKUP(D2035,'17 лет'!$A$5:$B$78,2))))))))))))</f>
        <v>0</v>
      </c>
      <c r="F2035" s="27"/>
      <c r="G2035" s="16">
        <f>IF((C2035&lt;=7),VLOOKUP(F2035,'7 лет'!$C$5:$D$79,2),IF((C2035=8),VLOOKUP(F2035,'8 лет'!$C$5:$D$79,2),IF((C2035=9),VLOOKUP(F2035,'9 лет'!$C$5:$D$79,2),IF((C2035=10),VLOOKUP(F2035,'10 лет'!$C$5:$D$79,2),IF((C2035=11),VLOOKUP(F2035,'11 лет'!$C$5:$D$79,2),IF((C2035=12),VLOOKUP(F2035,'12 лет'!$C$5:$D$79,2),IF((C2035=13),VLOOKUP(F2035,'13 лет'!$C$5:$D$79,2),IF((C2035=14),VLOOKUP(F2035,'14 лет'!$C$5:$D$79,2),IF((C2035=15),VLOOKUP(F2035,'15 лет'!$C$5:$D$79,2),IF((C2035=16),VLOOKUP(F2035,'16 лет'!$C$5:$D$79,2),IF((C2035=17),VLOOKUP(F2035,'17 лет'!$C$5:$D$79,2))))))))))))</f>
        <v>0</v>
      </c>
      <c r="H2035" s="27"/>
      <c r="I2035" s="16">
        <f>IF((C2035&lt;=7),VLOOKUP(H2035,'7 лет'!$E$5:$F$79,2),IF((C2035=8),VLOOKUP(H2035,'8 лет'!$E$5:$F$79,2),IF((C2035=9),VLOOKUP(H2035,'9 лет'!$E$5:$F$79,2),IF((C2035=10),VLOOKUP(H2035,'10 лет'!$E$5:$F$79,2),IF((C2035=11),VLOOKUP(H2035,'11 лет'!$E$5:$F$79,2),IF((C2035=12),VLOOKUP(H2035,'12 лет'!$E$5:$F$79,2),IF((C2035=13),VLOOKUP(H2035,'13 лет'!$E$5:$F$79,2),IF((C2035=14),VLOOKUP(H2035,'14 лет'!$E$5:$F$79,2),IF((C2035=15),VLOOKUP(H2035,'15 лет'!$E$5:$F$79,2),IF((C2035=16),VLOOKUP(H2035,'16 лет'!$E$5:$F$79,2),IF((C2035=17),VLOOKUP(H2035,'17 лет'!$E$5:$F$79,2))))))))))))</f>
        <v>0</v>
      </c>
      <c r="J2035" s="27"/>
      <c r="K2035" s="16">
        <f>IF((C2035&lt;=7),VLOOKUP(J2035,'7 лет'!$G$5:$H$79,2),IF((C2035=8),VLOOKUP(J2035,'8 лет'!$G$5:$H$79,2),IF((C2035=9),VLOOKUP(J2035,'9 лет'!$G$5:$H$79,2),IF((C2035=10),VLOOKUP(J2035,'10 лет'!$G$5:$H$79,2),IF((C2035=11),VLOOKUP(J2035,'11 лет'!$G$5:$H$79,2),IF((C2035=12),VLOOKUP(J2035,'12 лет'!$G$5:$H$79,2),IF((C2035=13),VLOOKUP(J2035,'13 лет'!$G$5:$H$79,2),IF((C2035=14),VLOOKUP(J2035,'14 лет'!$G$5:$H$79,2),IF(C2035&gt;=15,"0")))))))))</f>
        <v>0</v>
      </c>
      <c r="L2035" s="27"/>
      <c r="M2035" s="16" t="str">
        <f>IF((C2035=12),VLOOKUP(L2035,'12 лет'!$I$5:$J$81,2),IF((C2035=13),VLOOKUP(L2035,'13 лет'!$I$5:$J$81,2),IF((C2035=14),VLOOKUP(L2035,'14 лет'!$I$5:$J$80,2),IF((C2035=15),VLOOKUP(L2035,'15 лет'!$G$5:$H$82,2),IF((C2035=16),VLOOKUP(L2035,'16 лет'!$G$5:$H$81,2),IF((C2035=17),VLOOKUP(L2035,'17 лет'!$G$5:$H$81,2),IF(C2035&lt;12,"0")))))))</f>
        <v>0</v>
      </c>
      <c r="N2035" s="27"/>
      <c r="O2035" s="16" t="str">
        <f>IF((C2035=15),VLOOKUP(N2035,'15 лет'!$I$5:$J$100,2),IF((C2035=16),VLOOKUP(N2035,'16 лет'!$I$5:$J$94,2),IF((C2035=17),VLOOKUP(N2035,'17 лет'!$I$5:$J$97,2),IF(C2035&lt;15,"0"))))</f>
        <v>0</v>
      </c>
      <c r="P2035" s="11"/>
      <c r="Q2035" s="16">
        <f>IF((C2035&lt;=7),VLOOKUP(P2035,'7 лет'!$I$5:$J$79,2),IF((C2035=8),VLOOKUP(P2035,'8 лет'!$I$5:$J$79,2),IF((C2035=9),VLOOKUP(P2035,'9 лет'!$I$5:$J$79,2),IF((C2035=10),VLOOKUP(P2035,'10 лет'!$I$5:$J$79,2),IF((C2035=11),VLOOKUP(P2035,'11 лет'!$I$5:$J$79,2),IF((C2035=12),VLOOKUP(P2035,'12 лет'!$K$5:$L$79,2),IF((C2035=13),VLOOKUP(P2035,'13 лет'!$K$5:$L$79,2),IF((C2035=14),VLOOKUP(P2035,'14 лет'!$K$5:$L$79,2),IF((C2035=15),VLOOKUP(P2035,'15 лет'!$K$5:$L$79,2),IF((C2035=16),VLOOKUP(P2035,'16 лет'!$K$5:$L$79,2),IF((C2035=17),VLOOKUP(P2035,'17 лет'!$K$5:$L$79,2),)))))))))))</f>
        <v>50</v>
      </c>
      <c r="R2035" s="27"/>
      <c r="S2035" s="16">
        <f>IF((C2035&lt;=7),VLOOKUP(R2035,'7 лет'!$K$5:$L$79,2),IF((C2035=8),VLOOKUP(R2035,'8 лет'!$K$5:$L$79,2),IF((C2035=9),VLOOKUP(R2035,'9 лет'!$K$5:$L$79,2),IF((C2035=10),VLOOKUP(R2035,'10 лет'!$K$5:$L$79,2),IF((C2035=11),VLOOKUP(R2035,'11 лет'!$K$5:$L$79,2),IF((C2035=12),VLOOKUP(R2035,'12 лет'!$M$5:$N$79,2),IF((C2035=13),VLOOKUP(R2035,'13 лет'!$M$5:$N$79,2),IF((C2035=14),VLOOKUP(R2035,'14 лет'!$M$5:$N$79,2),IF((C2035=15),VLOOKUP(R2035,'15 лет'!$M$5:$N$79,2),IF((C2035=16),VLOOKUP(R2035,'16 лет'!$M$5:$N$79,2),IF((C2035=17),VLOOKUP(R2035,'17 лет'!$M$5:$N$79,2))))))))))))</f>
        <v>0</v>
      </c>
      <c r="T2035" s="32">
        <f>SUM(E2035+G2035+I2035+K2035+M2035+O2035+Q2035+S2035)</f>
        <v>50</v>
      </c>
      <c r="U2035" s="4">
        <f>'Личное первенство юноши'!U181</f>
        <v>28</v>
      </c>
      <c r="V2035" s="108">
        <f ca="1">'Командный зачет'!G66</f>
        <v>10</v>
      </c>
      <c r="W2035" s="98">
        <f ca="1">SUM(V2035*2)</f>
        <v>20</v>
      </c>
      <c r="X2035" t="str">
        <f>P2030</f>
        <v>Субъект РФ 57</v>
      </c>
    </row>
    <row r="2036" spans="1:24" ht="18.75">
      <c r="A2036" s="27">
        <v>2</v>
      </c>
      <c r="B2036" s="77"/>
      <c r="C2036" s="27"/>
      <c r="D2036" s="27"/>
      <c r="E2036" s="16">
        <f>IF((C2036&lt;=7),VLOOKUP(D2036,'7 лет'!$A$5:$B$78,2),IF((C2036=8),VLOOKUP(D2036,'8 лет'!$A$5:$B$78,2),IF((C2036=9),VLOOKUP(D2036,'9 лет'!$A$5:$B$78,2),IF((C2036=10),VLOOKUP(D2036,'10 лет'!$A$5:$B$78,2),IF((C2036=11),VLOOKUP(D2036,'11 лет'!$A$5:$B$78,2),IF((C2036=12),VLOOKUP(D2036,'12 лет'!$A$5:$B$78,2),IF((C2036=13),VLOOKUP(D2036,'13 лет'!$A$5:$B$78,2),IF((C2036=14),VLOOKUP(D2036,'14 лет'!$A$5:$B$78,2),IF((C2036=15),VLOOKUP(D2036,'15 лет'!$A$5:$B$78,2),IF((C2036=16),VLOOKUP(D2036,'16 лет'!$A$5:$B$78,2),IF((C2036=17),VLOOKUP(D2036,'17 лет'!$A$5:$B$78,2))))))))))))</f>
        <v>0</v>
      </c>
      <c r="F2036" s="27"/>
      <c r="G2036" s="16">
        <f>IF((C2036&lt;=7),VLOOKUP(F2036,'7 лет'!$C$5:$D$79,2),IF((C2036=8),VLOOKUP(F2036,'8 лет'!$C$5:$D$79,2),IF((C2036=9),VLOOKUP(F2036,'9 лет'!$C$5:$D$79,2),IF((C2036=10),VLOOKUP(F2036,'10 лет'!$C$5:$D$79,2),IF((C2036=11),VLOOKUP(F2036,'11 лет'!$C$5:$D$79,2),IF((C2036=12),VLOOKUP(F2036,'12 лет'!$C$5:$D$79,2),IF((C2036=13),VLOOKUP(F2036,'13 лет'!$C$5:$D$79,2),IF((C2036=14),VLOOKUP(F2036,'14 лет'!$C$5:$D$79,2),IF((C2036=15),VLOOKUP(F2036,'15 лет'!$C$5:$D$79,2),IF((C2036=16),VLOOKUP(F2036,'16 лет'!$C$5:$D$79,2),IF((C2036=17),VLOOKUP(F2036,'17 лет'!$C$5:$D$79,2))))))))))))</f>
        <v>0</v>
      </c>
      <c r="H2036" s="27"/>
      <c r="I2036" s="16">
        <f>IF((C2036&lt;=7),VLOOKUP(H2036,'7 лет'!$E$5:$F$79,2),IF((C2036=8),VLOOKUP(H2036,'8 лет'!$E$5:$F$79,2),IF((C2036=9),VLOOKUP(H2036,'9 лет'!$E$5:$F$79,2),IF((C2036=10),VLOOKUP(H2036,'10 лет'!$E$5:$F$79,2),IF((C2036=11),VLOOKUP(H2036,'11 лет'!$E$5:$F$79,2),IF((C2036=12),VLOOKUP(H2036,'12 лет'!$E$5:$F$79,2),IF((C2036=13),VLOOKUP(H2036,'13 лет'!$E$5:$F$79,2),IF((C2036=14),VLOOKUP(H2036,'14 лет'!$E$5:$F$79,2),IF((C2036=15),VLOOKUP(H2036,'15 лет'!$E$5:$F$79,2),IF((C2036=16),VLOOKUP(H2036,'16 лет'!$E$5:$F$79,2),IF((C2036=17),VLOOKUP(H2036,'17 лет'!$E$5:$F$79,2))))))))))))</f>
        <v>0</v>
      </c>
      <c r="J2036" s="27"/>
      <c r="K2036" s="16">
        <f>IF((C2036&lt;=7),VLOOKUP(J2036,'7 лет'!$G$5:$H$79,2),IF((C2036=8),VLOOKUP(J2036,'8 лет'!$G$5:$H$79,2),IF((C2036=9),VLOOKUP(J2036,'9 лет'!$G$5:$H$79,2),IF((C2036=10),VLOOKUP(J2036,'10 лет'!$G$5:$H$79,2),IF((C2036=11),VLOOKUP(J2036,'11 лет'!$G$5:$H$79,2),IF((C2036=12),VLOOKUP(J2036,'12 лет'!$G$5:$H$79,2),IF((C2036=13),VLOOKUP(J2036,'13 лет'!$G$5:$H$79,2),IF((C2036=14),VLOOKUP(J2036,'14 лет'!$G$5:$H$79,2),IF(C2036&gt;=15,"0")))))))))</f>
        <v>0</v>
      </c>
      <c r="L2036" s="27"/>
      <c r="M2036" s="16" t="str">
        <f>IF((C2036=12),VLOOKUP(L2036,'12 лет'!$I$5:$J$81,2),IF((C2036=13),VLOOKUP(L2036,'13 лет'!$I$5:$J$81,2),IF((C2036=14),VLOOKUP(L2036,'14 лет'!$I$5:$J$80,2),IF((C2036=15),VLOOKUP(L2036,'15 лет'!$G$5:$H$82,2),IF((C2036=16),VLOOKUP(L2036,'16 лет'!$G$5:$H$81,2),IF((C2036=17),VLOOKUP(L2036,'17 лет'!$G$5:$H$81,2),IF(C2036&lt;12,"0")))))))</f>
        <v>0</v>
      </c>
      <c r="N2036" s="27"/>
      <c r="O2036" s="16" t="str">
        <f>IF((C2036=15),VLOOKUP(N2036,'15 лет'!$I$5:$J$100,2),IF((C2036=16),VLOOKUP(N2036,'16 лет'!$I$5:$J$94,2),IF((C2036=17),VLOOKUP(N2036,'17 лет'!$I$5:$J$97,2),IF(C2036&lt;15,"0"))))</f>
        <v>0</v>
      </c>
      <c r="P2036" s="11"/>
      <c r="Q2036" s="16">
        <f>IF((C2036&lt;=7),VLOOKUP(P2036,'7 лет'!$I$5:$J$79,2),IF((C2036=8),VLOOKUP(P2036,'8 лет'!$I$5:$J$79,2),IF((C2036=9),VLOOKUP(P2036,'9 лет'!$I$5:$J$79,2),IF((C2036=10),VLOOKUP(P2036,'10 лет'!$I$5:$J$79,2),IF((C2036=11),VLOOKUP(P2036,'11 лет'!$I$5:$J$79,2),IF((C2036=12),VLOOKUP(P2036,'12 лет'!$K$5:$L$79,2),IF((C2036=13),VLOOKUP(P2036,'13 лет'!$K$5:$L$79,2),IF((C2036=14),VLOOKUP(P2036,'14 лет'!$K$5:$L$79,2),IF((C2036=15),VLOOKUP(P2036,'15 лет'!$K$5:$L$79,2),IF((C2036=16),VLOOKUP(P2036,'16 лет'!$K$5:$L$79,2),IF((C2036=17),VLOOKUP(P2036,'17 лет'!$K$5:$L$79,2),)))))))))))</f>
        <v>50</v>
      </c>
      <c r="R2036" s="27"/>
      <c r="S2036" s="16">
        <f>IF((C2036&lt;=7),VLOOKUP(R2036,'7 лет'!$K$5:$L$79,2),IF((C2036=8),VLOOKUP(R2036,'8 лет'!$K$5:$L$79,2),IF((C2036=9),VLOOKUP(R2036,'9 лет'!$K$5:$L$79,2),IF((C2036=10),VLOOKUP(R2036,'10 лет'!$K$5:$L$79,2),IF((C2036=11),VLOOKUP(R2036,'11 лет'!$K$5:$L$79,2),IF((C2036=12),VLOOKUP(R2036,'12 лет'!$M$5:$N$79,2),IF((C2036=13),VLOOKUP(R2036,'13 лет'!$M$5:$N$79,2),IF((C2036=14),VLOOKUP(R2036,'14 лет'!$M$5:$N$79,2),IF((C2036=15),VLOOKUP(R2036,'15 лет'!$M$5:$N$79,2),IF((C2036=16),VLOOKUP(R2036,'16 лет'!$M$5:$N$79,2),IF((C2036=17),VLOOKUP(R2036,'17 лет'!$M$5:$N$79,2))))))))))))</f>
        <v>0</v>
      </c>
      <c r="T2036" s="32">
        <f>SUM(E2036+G2036+I2036+K2036+M2036+O2036+Q2036+S2036)</f>
        <v>50</v>
      </c>
      <c r="U2036" s="4">
        <f>'Личное первенство юноши'!U182</f>
        <v>28</v>
      </c>
      <c r="V2036" s="109"/>
      <c r="W2036" s="99"/>
      <c r="X2036" t="str">
        <f>P2030</f>
        <v>Субъект РФ 57</v>
      </c>
    </row>
    <row r="2037" spans="1:24" ht="18.75">
      <c r="A2037" s="27">
        <v>3</v>
      </c>
      <c r="B2037" s="77"/>
      <c r="C2037" s="27"/>
      <c r="D2037" s="27"/>
      <c r="E2037" s="16">
        <f>IF((C2037&lt;=7),VLOOKUP(D2037,'7 лет'!$A$5:$B$78,2),IF((C2037=8),VLOOKUP(D2037,'8 лет'!$A$5:$B$78,2),IF((C2037=9),VLOOKUP(D2037,'9 лет'!$A$5:$B$78,2),IF((C2037=10),VLOOKUP(D2037,'10 лет'!$A$5:$B$78,2),IF((C2037=11),VLOOKUP(D2037,'11 лет'!$A$5:$B$78,2),IF((C2037=12),VLOOKUP(D2037,'12 лет'!$A$5:$B$78,2),IF((C2037=13),VLOOKUP(D2037,'13 лет'!$A$5:$B$78,2),IF((C2037=14),VLOOKUP(D2037,'14 лет'!$A$5:$B$78,2),IF((C2037=15),VLOOKUP(D2037,'15 лет'!$A$5:$B$78,2),IF((C2037=16),VLOOKUP(D2037,'16 лет'!$A$5:$B$78,2),IF((C2037=17),VLOOKUP(D2037,'17 лет'!$A$5:$B$78,2))))))))))))</f>
        <v>0</v>
      </c>
      <c r="F2037" s="27"/>
      <c r="G2037" s="16">
        <f>IF((C2037&lt;=7),VLOOKUP(F2037,'7 лет'!$C$5:$D$79,2),IF((C2037=8),VLOOKUP(F2037,'8 лет'!$C$5:$D$79,2),IF((C2037=9),VLOOKUP(F2037,'9 лет'!$C$5:$D$79,2),IF((C2037=10),VLOOKUP(F2037,'10 лет'!$C$5:$D$79,2),IF((C2037=11),VLOOKUP(F2037,'11 лет'!$C$5:$D$79,2),IF((C2037=12),VLOOKUP(F2037,'12 лет'!$C$5:$D$79,2),IF((C2037=13),VLOOKUP(F2037,'13 лет'!$C$5:$D$79,2),IF((C2037=14),VLOOKUP(F2037,'14 лет'!$C$5:$D$79,2),IF((C2037=15),VLOOKUP(F2037,'15 лет'!$C$5:$D$79,2),IF((C2037=16),VLOOKUP(F2037,'16 лет'!$C$5:$D$79,2),IF((C2037=17),VLOOKUP(F2037,'17 лет'!$C$5:$D$79,2))))))))))))</f>
        <v>0</v>
      </c>
      <c r="H2037" s="27"/>
      <c r="I2037" s="16">
        <f>IF((C2037&lt;=7),VLOOKUP(H2037,'7 лет'!$E$5:$F$79,2),IF((C2037=8),VLOOKUP(H2037,'8 лет'!$E$5:$F$79,2),IF((C2037=9),VLOOKUP(H2037,'9 лет'!$E$5:$F$79,2),IF((C2037=10),VLOOKUP(H2037,'10 лет'!$E$5:$F$79,2),IF((C2037=11),VLOOKUP(H2037,'11 лет'!$E$5:$F$79,2),IF((C2037=12),VLOOKUP(H2037,'12 лет'!$E$5:$F$79,2),IF((C2037=13),VLOOKUP(H2037,'13 лет'!$E$5:$F$79,2),IF((C2037=14),VLOOKUP(H2037,'14 лет'!$E$5:$F$79,2),IF((C2037=15),VLOOKUP(H2037,'15 лет'!$E$5:$F$79,2),IF((C2037=16),VLOOKUP(H2037,'16 лет'!$E$5:$F$79,2),IF((C2037=17),VLOOKUP(H2037,'17 лет'!$E$5:$F$79,2))))))))))))</f>
        <v>0</v>
      </c>
      <c r="J2037" s="27"/>
      <c r="K2037" s="16">
        <f>IF((C2037&lt;=7),VLOOKUP(J2037,'7 лет'!$G$5:$H$79,2),IF((C2037=8),VLOOKUP(J2037,'8 лет'!$G$5:$H$79,2),IF((C2037=9),VLOOKUP(J2037,'9 лет'!$G$5:$H$79,2),IF((C2037=10),VLOOKUP(J2037,'10 лет'!$G$5:$H$79,2),IF((C2037=11),VLOOKUP(J2037,'11 лет'!$G$5:$H$79,2),IF((C2037=12),VLOOKUP(J2037,'12 лет'!$G$5:$H$79,2),IF((C2037=13),VLOOKUP(J2037,'13 лет'!$G$5:$H$79,2),IF((C2037=14),VLOOKUP(J2037,'14 лет'!$G$5:$H$79,2),IF(C2037&gt;=15,"0")))))))))</f>
        <v>0</v>
      </c>
      <c r="L2037" s="27"/>
      <c r="M2037" s="16" t="str">
        <f>IF((C2037=12),VLOOKUP(L2037,'12 лет'!$I$5:$J$81,2),IF((C2037=13),VLOOKUP(L2037,'13 лет'!$I$5:$J$81,2),IF((C2037=14),VLOOKUP(L2037,'14 лет'!$I$5:$J$80,2),IF((C2037=15),VLOOKUP(L2037,'15 лет'!$G$5:$H$82,2),IF((C2037=16),VLOOKUP(L2037,'16 лет'!$G$5:$H$81,2),IF((C2037=17),VLOOKUP(L2037,'17 лет'!$G$5:$H$81,2),IF(C2037&lt;12,"0")))))))</f>
        <v>0</v>
      </c>
      <c r="N2037" s="27"/>
      <c r="O2037" s="16" t="str">
        <f>IF((C2037=15),VLOOKUP(N2037,'15 лет'!$I$5:$J$100,2),IF((C2037=16),VLOOKUP(N2037,'16 лет'!$I$5:$J$94,2),IF((C2037=17),VLOOKUP(N2037,'17 лет'!$I$5:$J$97,2),IF(C2037&lt;15,"0"))))</f>
        <v>0</v>
      </c>
      <c r="P2037" s="11"/>
      <c r="Q2037" s="16">
        <f>IF((C2037&lt;=7),VLOOKUP(P2037,'7 лет'!$I$5:$J$79,2),IF((C2037=8),VLOOKUP(P2037,'8 лет'!$I$5:$J$79,2),IF((C2037=9),VLOOKUP(P2037,'9 лет'!$I$5:$J$79,2),IF((C2037=10),VLOOKUP(P2037,'10 лет'!$I$5:$J$79,2),IF((C2037=11),VLOOKUP(P2037,'11 лет'!$I$5:$J$79,2),IF((C2037=12),VLOOKUP(P2037,'12 лет'!$K$5:$L$79,2),IF((C2037=13),VLOOKUP(P2037,'13 лет'!$K$5:$L$79,2),IF((C2037=14),VLOOKUP(P2037,'14 лет'!$K$5:$L$79,2),IF((C2037=15),VLOOKUP(P2037,'15 лет'!$K$5:$L$79,2),IF((C2037=16),VLOOKUP(P2037,'16 лет'!$K$5:$L$79,2),IF((C2037=17),VLOOKUP(P2037,'17 лет'!$K$5:$L$79,2),)))))))))))</f>
        <v>50</v>
      </c>
      <c r="R2037" s="27"/>
      <c r="S2037" s="16">
        <f>IF((C2037&lt;=7),VLOOKUP(R2037,'7 лет'!$K$5:$L$79,2),IF((C2037=8),VLOOKUP(R2037,'8 лет'!$K$5:$L$79,2),IF((C2037=9),VLOOKUP(R2037,'9 лет'!$K$5:$L$79,2),IF((C2037=10),VLOOKUP(R2037,'10 лет'!$K$5:$L$79,2),IF((C2037=11),VLOOKUP(R2037,'11 лет'!$K$5:$L$79,2),IF((C2037=12),VLOOKUP(R2037,'12 лет'!$M$5:$N$79,2),IF((C2037=13),VLOOKUP(R2037,'13 лет'!$M$5:$N$79,2),IF((C2037=14),VLOOKUP(R2037,'14 лет'!$M$5:$N$79,2),IF((C2037=15),VLOOKUP(R2037,'15 лет'!$M$5:$N$79,2),IF((C2037=16),VLOOKUP(R2037,'16 лет'!$M$5:$N$79,2),IF((C2037=17),VLOOKUP(R2037,'17 лет'!$M$5:$N$79,2))))))))))))</f>
        <v>0</v>
      </c>
      <c r="T2037" s="32">
        <f>SUM(E2037+G2037+I2037+K2037+M2037+O2037+Q2037+S2037)</f>
        <v>50</v>
      </c>
      <c r="U2037" s="4">
        <f>'Личное первенство юноши'!U183</f>
        <v>28</v>
      </c>
      <c r="V2037" s="109"/>
      <c r="W2037" s="99"/>
      <c r="X2037" t="str">
        <f>P2030</f>
        <v>Субъект РФ 57</v>
      </c>
    </row>
    <row r="2038" spans="1:24" ht="18.75">
      <c r="A2038" s="111"/>
      <c r="B2038" s="112"/>
      <c r="C2038" s="112"/>
      <c r="D2038" s="112"/>
      <c r="E2038" s="112"/>
      <c r="F2038" s="112"/>
      <c r="G2038" s="112"/>
      <c r="H2038" s="112"/>
      <c r="I2038" s="112"/>
      <c r="J2038" s="112"/>
      <c r="K2038" s="112"/>
      <c r="L2038" s="112"/>
      <c r="M2038" s="112"/>
      <c r="N2038" s="112"/>
      <c r="O2038" s="112"/>
      <c r="P2038" s="115" t="s">
        <v>285</v>
      </c>
      <c r="Q2038" s="115"/>
      <c r="R2038" s="115"/>
      <c r="S2038" s="116"/>
      <c r="T2038" s="113">
        <f ca="1">SUMPRODUCT(LARGE($T$2035:$T$2037,ROW(INDIRECT("T1:T"&amp;Z17))))</f>
        <v>100</v>
      </c>
      <c r="U2038" s="114"/>
      <c r="V2038" s="109"/>
      <c r="W2038" s="99"/>
    </row>
    <row r="2039" spans="1:24" ht="24.75" customHeight="1">
      <c r="A2039" s="123" t="s">
        <v>180</v>
      </c>
      <c r="B2039" s="124"/>
      <c r="C2039" s="124"/>
      <c r="D2039" s="124"/>
      <c r="E2039" s="124"/>
      <c r="F2039" s="124"/>
      <c r="G2039" s="124"/>
      <c r="H2039" s="124"/>
      <c r="I2039" s="124"/>
      <c r="J2039" s="124"/>
      <c r="K2039" s="124"/>
      <c r="L2039" s="124"/>
      <c r="M2039" s="124"/>
      <c r="N2039" s="124"/>
      <c r="O2039" s="124"/>
      <c r="P2039" s="124"/>
      <c r="Q2039" s="124"/>
      <c r="R2039" s="124"/>
      <c r="S2039" s="124"/>
      <c r="T2039" s="124"/>
      <c r="U2039" s="125"/>
      <c r="V2039" s="109"/>
      <c r="W2039" s="99"/>
    </row>
    <row r="2040" spans="1:24" ht="18.75">
      <c r="A2040" s="27">
        <v>1</v>
      </c>
      <c r="B2040" s="78"/>
      <c r="C2040" s="27"/>
      <c r="D2040" s="27"/>
      <c r="E2040" s="16">
        <f>IF((C2040&lt;=7),VLOOKUP(D2040,'7 лет'!$M$5:$N$78,2),IF((C2040=8),VLOOKUP(D2040,'8 лет'!$M$5:$N$78,2),IF((C2040=9),VLOOKUP(D2040,'9 лет'!$M$5:$N$78,2),IF((C2040=10),VLOOKUP(D2040,'10 лет'!$M$5:$N$78,2),IF((C2040=11),VLOOKUP(D2040,'11 лет'!$M$5:$N$78,2),IF((C2040=12),VLOOKUP(D2040,'12 лет'!$O$5:$P$78,2),IF((C2040=13),VLOOKUP(D2040,'13 лет'!$O$5:$P$78,2),IF((C2040=14),VLOOKUP(D2040,'14 лет'!$O$5:$P$78,2),IF((C2040=15),VLOOKUP(D2040,'15 лет'!$O$5:$P$78,2),IF((C2040=16),VLOOKUP(D2040,'16 лет'!$O$5:$P$78,2),IF((C2040=17),VLOOKUP(D2040,'17 лет'!$O$5:$P$78,2))))))))))))</f>
        <v>0</v>
      </c>
      <c r="F2040" s="27"/>
      <c r="G2040" s="16">
        <f>IF((C2040&lt;=7),VLOOKUP(F2040,'7 лет'!$O$5:$P$79,2),IF((C2040=8),VLOOKUP(F2040,'8 лет'!$O$5:$P$79,2),IF((C2040=9),VLOOKUP(F2040,'9 лет'!$O$5:$P$79,2),IF((C2040=10),VLOOKUP(F2040,'10 лет'!$O$5:$P$79,2),IF((C2040=11),VLOOKUP(F2040,'11 лет'!$O$5:$P$79,2),IF((C2040=12),VLOOKUP(F2040,'12 лет'!$Q$5:$R$79,2),IF((C2040=13),VLOOKUP(F2040,'13 лет'!$Q$5:$R$79,2),IF((C2040=14),VLOOKUP(F2040,'14 лет'!$Q$5:$R$79,2),IF((C2040=15),VLOOKUP(F2040,'15 лет'!$Q$5:$R$79,2),IF((C2040=16),VLOOKUP(F2040,'16 лет'!$Q$5:$R$79,2),IF((C2040=17),VLOOKUP(F2040,'17 лет'!$Q$5:$R$79,2))))))))))))</f>
        <v>0</v>
      </c>
      <c r="H2040" s="27"/>
      <c r="I2040" s="16">
        <f>IF((C2040&lt;=7),VLOOKUP(H2040,'7 лет'!$Q$5:$R$79,2),IF((C2040=8),VLOOKUP(H2040,'8 лет'!$Q$5:$R$79,2),IF((C2040=9),VLOOKUP(H2040,'9 лет'!$Q$5:$R$79,2),IF((C2040=10),VLOOKUP(H2040,'10 лет'!$Q$5:$R$79,2),IF((C2040=11),VLOOKUP(H2040,'11 лет'!$Q$5:$R$79,2),IF((C2040=12),VLOOKUP(H2040,'12 лет'!$S$5:$T$79,2),IF((C2040=13),VLOOKUP(H2040,'13 лет'!$S$5:$T$79,2),IF((C2040=14),VLOOKUP(H2040,'14 лет'!$S$5:$T$79,2),IF((C2040=15),VLOOKUP(H2040,'15 лет'!$S$5:$T$79,2),IF((C2040=16),VLOOKUP(H2040,'16 лет'!$S$5:$T$79,2),IF((C2040=17),VLOOKUP(H2040,'17 лет'!$S$5:$T$79,2))))))))))))</f>
        <v>0</v>
      </c>
      <c r="J2040" s="27"/>
      <c r="K2040" s="16">
        <f>IF((C2040&lt;=7),VLOOKUP(J2040,'7 лет'!$S$5:$T$79,2),IF((C2040=8),VLOOKUP(J2040,'8 лет'!$S$5:$T$79,2),IF((C2040=9),VLOOKUP(J2040,'9 лет'!$S$5:$T$79,2),IF((C2040=10),VLOOKUP(J2040,'10 лет'!$S$5:$T$79,2),IF((C2040=11),VLOOKUP(J2040,'11 лет'!$S$5:$T$79,2),IF((C2040=12),VLOOKUP(J2040,'12 лет'!$U$5:$V$79,2),IF((C2040=13),VLOOKUP(J2040,'13 лет'!$U$5:$V$79,2),IF((C2040=14),VLOOKUP(J2040,'14 лет'!$U$5:$V$79,2),IF(C2040&gt;=15,"0")))))))))</f>
        <v>0</v>
      </c>
      <c r="L2040" s="27"/>
      <c r="M2040" s="16" t="str">
        <f>IF((C2040=12),VLOOKUP(L2040,'12 лет'!$W$5:$X$85,2),IF((C2040=13),VLOOKUP(L2040,'13 лет'!$W$5:$X$84,2),IF((C2040=14),VLOOKUP(L2040,'14 лет'!$W$5:$X$82,2),IF((C2040=15),VLOOKUP(L2040,'15 лет'!$U$5:$V$82,2),IF((C2040=16),VLOOKUP(L2040,'16 лет'!$U$5:$V$78,2),IF((C2040=17),VLOOKUP(L2040,'17 лет'!$U$5:$V$78,2),IF(C2040&lt;12,"0")))))))</f>
        <v>0</v>
      </c>
      <c r="N2040" s="27"/>
      <c r="O2040" s="16" t="str">
        <f>IF((C2040=15),VLOOKUP(N2040,'15 лет'!$W$5:$X$115,2),IF((C2040=16),VLOOKUP(N2040,'16 лет'!$W$5:$X$113,2),IF((C2040=17),VLOOKUP(N2040,'17 лет'!$W$5:$X$113,2),IF(C2040&lt;15,"0"))))</f>
        <v>0</v>
      </c>
      <c r="P2040" s="11"/>
      <c r="Q2040" s="16">
        <f>IF((C2040&lt;=7),VLOOKUP(P2040,'7 лет'!$U$5:$V$79,2),IF((C2040=8),VLOOKUP(P2040,'8 лет'!$U$5:$V$79,2),IF((C2040=9),VLOOKUP(P2040,'9 лет'!$U$5:$V$79,2),IF((C2040=10),VLOOKUP(P2040,'10 лет'!$U$5:$V$79,2),IF((C2040=11),VLOOKUP(P2040,'11 лет'!$U$5:$V$79,2),IF((C2040=12),VLOOKUP(P2040,'12 лет'!$Y$5:$Z$79,2),IF((C2040=13),VLOOKUP(P2040,'13 лет'!$Y$5:$Z$79,2),IF((C2040=14),VLOOKUP(P2040,'14 лет'!$Y$5:$Z$79,2),IF((C2040=15),VLOOKUP(P2040,'15 лет'!$Y$5:$Z$79,2),IF((C2040=16),VLOOKUP(P2040,'16 лет'!$Y$5:$Z$79,2),IF((C2040=17),VLOOKUP(P2040,'17 лет'!$Y$5:$Z$79,2))))))))))))</f>
        <v>35</v>
      </c>
      <c r="R2040" s="27"/>
      <c r="S2040" s="16">
        <f>IF((C2040&lt;=7),VLOOKUP(R2040,'7 лет'!$W$5:$X$79,2),IF((C2040=8),VLOOKUP(R2040,'8 лет'!$W$5:$X$79,2),IF((C2040=9),VLOOKUP(R2040,'9 лет'!$W$5:$X$79,2),IF((C2040=10),VLOOKUP(R2040,'10 лет'!$W$5:$X$79,2),IF((C2040=11),VLOOKUP(R2040,'11 лет'!$W$5:$X$79,2),IF((C2040=12),VLOOKUP(R2040,'12 лет'!$AA$5:$AB$79,2),IF((C2040=13),VLOOKUP(R2040,'13 лет'!$AA$5:$AB$79,2),IF((C2040=14),VLOOKUP(R2040,'14 лет'!$AA$5:$AB$79,2),IF((C2040=15),VLOOKUP(R2040,'15 лет'!$AA$5:$AB$79,2),IF((C2040=16),VLOOKUP(R2040,'16 лет'!$AA$5:$AB$79,2),IF((C2040=17),VLOOKUP(R2040,'17 лет'!$AA$5:$AB$79,2))))))))))))</f>
        <v>0</v>
      </c>
      <c r="T2040" s="33">
        <f>SUM(E2040+G2040+I2040+K2040+M2040+O2040+Q2040+S2040)</f>
        <v>35</v>
      </c>
      <c r="U2040" s="4">
        <f>'Личное первенство девушки'!U181</f>
        <v>28</v>
      </c>
      <c r="V2040" s="109"/>
      <c r="W2040" s="99"/>
      <c r="X2040" t="str">
        <f>P2030</f>
        <v>Субъект РФ 57</v>
      </c>
    </row>
    <row r="2041" spans="1:24" ht="18.75">
      <c r="A2041" s="27">
        <v>2</v>
      </c>
      <c r="B2041" s="78"/>
      <c r="C2041" s="27"/>
      <c r="D2041" s="27"/>
      <c r="E2041" s="16">
        <f>IF((C2041&lt;=7),VLOOKUP(D2041,'7 лет'!$M$5:$N$78,2),IF((C2041=8),VLOOKUP(D2041,'8 лет'!$M$5:$N$78,2),IF((C2041=9),VLOOKUP(D2041,'9 лет'!$M$5:$N$78,2),IF((C2041=10),VLOOKUP(D2041,'10 лет'!$M$5:$N$78,2),IF((C2041=11),VLOOKUP(D2041,'11 лет'!$M$5:$N$78,2),IF((C2041=12),VLOOKUP(D2041,'12 лет'!$O$5:$P$78,2),IF((C2041=13),VLOOKUP(D2041,'13 лет'!$O$5:$P$78,2),IF((C2041=14),VLOOKUP(D2041,'14 лет'!$O$5:$P$78,2),IF((C2041=15),VLOOKUP(D2041,'15 лет'!$O$5:$P$78,2),IF((C2041=16),VLOOKUP(D2041,'16 лет'!$O$5:$P$78,2),IF((C2041=17),VLOOKUP(D2041,'17 лет'!$O$5:$P$78,2))))))))))))</f>
        <v>0</v>
      </c>
      <c r="F2041" s="27"/>
      <c r="G2041" s="16">
        <f>IF((C2041&lt;=7),VLOOKUP(F2041,'7 лет'!$O$5:$P$79,2),IF((C2041=8),VLOOKUP(F2041,'8 лет'!$O$5:$P$79,2),IF((C2041=9),VLOOKUP(F2041,'9 лет'!$O$5:$P$79,2),IF((C2041=10),VLOOKUP(F2041,'10 лет'!$O$5:$P$79,2),IF((C2041=11),VLOOKUP(F2041,'11 лет'!$O$5:$P$79,2),IF((C2041=12),VLOOKUP(F2041,'12 лет'!$Q$5:$R$79,2),IF((C2041=13),VLOOKUP(F2041,'13 лет'!$Q$5:$R$79,2),IF((C2041=14),VLOOKUP(F2041,'14 лет'!$Q$5:$R$79,2),IF((C2041=15),VLOOKUP(F2041,'15 лет'!$Q$5:$R$79,2),IF((C2041=16),VLOOKUP(F2041,'16 лет'!$Q$5:$R$79,2),IF((C2041=17),VLOOKUP(F2041,'17 лет'!$Q$5:$R$79,2))))))))))))</f>
        <v>0</v>
      </c>
      <c r="H2041" s="27"/>
      <c r="I2041" s="16">
        <f>IF((C2041&lt;=7),VLOOKUP(H2041,'7 лет'!$Q$5:$R$79,2),IF((C2041=8),VLOOKUP(H2041,'8 лет'!$Q$5:$R$79,2),IF((C2041=9),VLOOKUP(H2041,'9 лет'!$Q$5:$R$79,2),IF((C2041=10),VLOOKUP(H2041,'10 лет'!$Q$5:$R$79,2),IF((C2041=11),VLOOKUP(H2041,'11 лет'!$Q$5:$R$79,2),IF((C2041=12),VLOOKUP(H2041,'12 лет'!$S$5:$T$79,2),IF((C2041=13),VLOOKUP(H2041,'13 лет'!$S$5:$T$79,2),IF((C2041=14),VLOOKUP(H2041,'14 лет'!$S$5:$T$79,2),IF((C2041=15),VLOOKUP(H2041,'15 лет'!$S$5:$T$79,2),IF((C2041=16),VLOOKUP(H2041,'16 лет'!$S$5:$T$79,2),IF((C2041=17),VLOOKUP(H2041,'17 лет'!$S$5:$T$79,2))))))))))))</f>
        <v>0</v>
      </c>
      <c r="J2041" s="27"/>
      <c r="K2041" s="16">
        <f>IF((C2041&lt;=7),VLOOKUP(J2041,'7 лет'!$S$5:$T$79,2),IF((C2041=8),VLOOKUP(J2041,'8 лет'!$S$5:$T$79,2),IF((C2041=9),VLOOKUP(J2041,'9 лет'!$S$5:$T$79,2),IF((C2041=10),VLOOKUP(J2041,'10 лет'!$S$5:$T$79,2),IF((C2041=11),VLOOKUP(J2041,'11 лет'!$S$5:$T$79,2),IF((C2041=12),VLOOKUP(J2041,'12 лет'!$U$5:$V$79,2),IF((C2041=13),VLOOKUP(J2041,'13 лет'!$U$5:$V$79,2),IF((C2041=14),VLOOKUP(J2041,'14 лет'!$U$5:$V$79,2),IF(C2041&gt;=15,"0")))))))))</f>
        <v>0</v>
      </c>
      <c r="L2041" s="27"/>
      <c r="M2041" s="16" t="str">
        <f>IF((C2041=12),VLOOKUP(L2041,'12 лет'!$W$5:$X$85,2),IF((C2041=13),VLOOKUP(L2041,'13 лет'!$W$5:$X$84,2),IF((C2041=14),VLOOKUP(L2041,'14 лет'!$W$5:$X$82,2),IF((C2041=15),VLOOKUP(L2041,'15 лет'!$U$5:$V$82,2),IF((C2041=16),VLOOKUP(L2041,'16 лет'!$U$5:$V$78,2),IF((C2041=17),VLOOKUP(L2041,'17 лет'!$U$5:$V$78,2),IF(C2041&lt;12,"0")))))))</f>
        <v>0</v>
      </c>
      <c r="N2041" s="27"/>
      <c r="O2041" s="16" t="str">
        <f>IF((C2041=15),VLOOKUP(N2041,'15 лет'!$W$5:$X$115,2),IF((C2041=16),VLOOKUP(N2041,'16 лет'!$W$5:$X$113,2),IF((C2041=17),VLOOKUP(N2041,'17 лет'!$W$5:$X$113,2),IF(C2041&lt;15,"0"))))</f>
        <v>0</v>
      </c>
      <c r="P2041" s="11"/>
      <c r="Q2041" s="16">
        <f>IF((C2041&lt;=7),VLOOKUP(P2041,'7 лет'!$U$5:$V$79,2),IF((C2041=8),VLOOKUP(P2041,'8 лет'!$U$5:$V$79,2),IF((C2041=9),VLOOKUP(P2041,'9 лет'!$U$5:$V$79,2),IF((C2041=10),VLOOKUP(P2041,'10 лет'!$U$5:$V$79,2),IF((C2041=11),VLOOKUP(P2041,'11 лет'!$U$5:$V$79,2),IF((C2041=12),VLOOKUP(P2041,'12 лет'!$Y$5:$Z$79,2),IF((C2041=13),VLOOKUP(P2041,'13 лет'!$Y$5:$Z$79,2),IF((C2041=14),VLOOKUP(P2041,'14 лет'!$Y$5:$Z$79,2),IF((C2041=15),VLOOKUP(P2041,'15 лет'!$Y$5:$Z$79,2),IF((C2041=16),VLOOKUP(P2041,'16 лет'!$Y$5:$Z$79,2),IF((C2041=17),VLOOKUP(P2041,'17 лет'!$Y$5:$Z$79,2))))))))))))</f>
        <v>35</v>
      </c>
      <c r="R2041" s="27"/>
      <c r="S2041" s="16">
        <f>IF((C2041&lt;=7),VLOOKUP(R2041,'7 лет'!$W$5:$X$79,2),IF((C2041=8),VLOOKUP(R2041,'8 лет'!$W$5:$X$79,2),IF((C2041=9),VLOOKUP(R2041,'9 лет'!$W$5:$X$79,2),IF((C2041=10),VLOOKUP(R2041,'10 лет'!$W$5:$X$79,2),IF((C2041=11),VLOOKUP(R2041,'11 лет'!$W$5:$X$79,2),IF((C2041=12),VLOOKUP(R2041,'12 лет'!$AA$5:$AB$79,2),IF((C2041=13),VLOOKUP(R2041,'13 лет'!$AA$5:$AB$79,2),IF((C2041=14),VLOOKUP(R2041,'14 лет'!$AA$5:$AB$79,2),IF((C2041=15),VLOOKUP(R2041,'15 лет'!$AA$5:$AB$79,2),IF((C2041=16),VLOOKUP(R2041,'16 лет'!$AA$5:$AB$79,2),IF((C2041=17),VLOOKUP(R2041,'17 лет'!$AA$5:$AB$79,2))))))))))))</f>
        <v>0</v>
      </c>
      <c r="T2041" s="33">
        <f>SUM(E2041+G2041+I2041+K2041+M2041+O2041+Q2041+S2041)</f>
        <v>35</v>
      </c>
      <c r="U2041" s="4">
        <f>'Личное первенство девушки'!U182</f>
        <v>28</v>
      </c>
      <c r="V2041" s="109"/>
      <c r="W2041" s="99"/>
      <c r="X2041" t="str">
        <f>P2030</f>
        <v>Субъект РФ 57</v>
      </c>
    </row>
    <row r="2042" spans="1:24" ht="18.75">
      <c r="A2042" s="27">
        <v>3</v>
      </c>
      <c r="B2042" s="78"/>
      <c r="C2042" s="27"/>
      <c r="D2042" s="27"/>
      <c r="E2042" s="16">
        <f>IF((C2042&lt;=7),VLOOKUP(D2042,'7 лет'!$M$5:$N$78,2),IF((C2042=8),VLOOKUP(D2042,'8 лет'!$M$5:$N$78,2),IF((C2042=9),VLOOKUP(D2042,'9 лет'!$M$5:$N$78,2),IF((C2042=10),VLOOKUP(D2042,'10 лет'!$M$5:$N$78,2),IF((C2042=11),VLOOKUP(D2042,'11 лет'!$M$5:$N$78,2),IF((C2042=12),VLOOKUP(D2042,'12 лет'!$O$5:$P$78,2),IF((C2042=13),VLOOKUP(D2042,'13 лет'!$O$5:$P$78,2),IF((C2042=14),VLOOKUP(D2042,'14 лет'!$O$5:$P$78,2),IF((C2042=15),VLOOKUP(D2042,'15 лет'!$O$5:$P$78,2),IF((C2042=16),VLOOKUP(D2042,'16 лет'!$O$5:$P$78,2),IF((C2042=17),VLOOKUP(D2042,'17 лет'!$O$5:$P$78,2))))))))))))</f>
        <v>0</v>
      </c>
      <c r="F2042" s="27"/>
      <c r="G2042" s="16">
        <f>IF((C2042&lt;=7),VLOOKUP(F2042,'7 лет'!$O$5:$P$79,2),IF((C2042=8),VLOOKUP(F2042,'8 лет'!$O$5:$P$79,2),IF((C2042=9),VLOOKUP(F2042,'9 лет'!$O$5:$P$79,2),IF((C2042=10),VLOOKUP(F2042,'10 лет'!$O$5:$P$79,2),IF((C2042=11),VLOOKUP(F2042,'11 лет'!$O$5:$P$79,2),IF((C2042=12),VLOOKUP(F2042,'12 лет'!$Q$5:$R$79,2),IF((C2042=13),VLOOKUP(F2042,'13 лет'!$Q$5:$R$79,2),IF((C2042=14),VLOOKUP(F2042,'14 лет'!$Q$5:$R$79,2),IF((C2042=15),VLOOKUP(F2042,'15 лет'!$Q$5:$R$79,2),IF((C2042=16),VLOOKUP(F2042,'16 лет'!$Q$5:$R$79,2),IF((C2042=17),VLOOKUP(F2042,'17 лет'!$Q$5:$R$79,2))))))))))))</f>
        <v>0</v>
      </c>
      <c r="H2042" s="27"/>
      <c r="I2042" s="16">
        <f>IF((C2042&lt;=7),VLOOKUP(H2042,'7 лет'!$Q$5:$R$79,2),IF((C2042=8),VLOOKUP(H2042,'8 лет'!$Q$5:$R$79,2),IF((C2042=9),VLOOKUP(H2042,'9 лет'!$Q$5:$R$79,2),IF((C2042=10),VLOOKUP(H2042,'10 лет'!$Q$5:$R$79,2),IF((C2042=11),VLOOKUP(H2042,'11 лет'!$Q$5:$R$79,2),IF((C2042=12),VLOOKUP(H2042,'12 лет'!$S$5:$T$79,2),IF((C2042=13),VLOOKUP(H2042,'13 лет'!$S$5:$T$79,2),IF((C2042=14),VLOOKUP(H2042,'14 лет'!$S$5:$T$79,2),IF((C2042=15),VLOOKUP(H2042,'15 лет'!$S$5:$T$79,2),IF((C2042=16),VLOOKUP(H2042,'16 лет'!$S$5:$T$79,2),IF((C2042=17),VLOOKUP(H2042,'17 лет'!$S$5:$T$79,2))))))))))))</f>
        <v>0</v>
      </c>
      <c r="J2042" s="27"/>
      <c r="K2042" s="16">
        <f>IF((C2042&lt;=7),VLOOKUP(J2042,'7 лет'!$S$5:$T$79,2),IF((C2042=8),VLOOKUP(J2042,'8 лет'!$S$5:$T$79,2),IF((C2042=9),VLOOKUP(J2042,'9 лет'!$S$5:$T$79,2),IF((C2042=10),VLOOKUP(J2042,'10 лет'!$S$5:$T$79,2),IF((C2042=11),VLOOKUP(J2042,'11 лет'!$S$5:$T$79,2),IF((C2042=12),VLOOKUP(J2042,'12 лет'!$U$5:$V$79,2),IF((C2042=13),VLOOKUP(J2042,'13 лет'!$U$5:$V$79,2),IF((C2042=14),VLOOKUP(J2042,'14 лет'!$U$5:$V$79,2),IF(C2042&gt;=15,"0")))))))))</f>
        <v>0</v>
      </c>
      <c r="L2042" s="27"/>
      <c r="M2042" s="16" t="str">
        <f>IF((C2042=12),VLOOKUP(L2042,'12 лет'!$W$5:$X$85,2),IF((C2042=13),VLOOKUP(L2042,'13 лет'!$W$5:$X$84,2),IF((C2042=14),VLOOKUP(L2042,'14 лет'!$W$5:$X$82,2),IF((C2042=15),VLOOKUP(L2042,'15 лет'!$U$5:$V$82,2),IF((C2042=16),VLOOKUP(L2042,'16 лет'!$U$5:$V$78,2),IF((C2042=17),VLOOKUP(L2042,'17 лет'!$U$5:$V$78,2),IF(C2042&lt;12,"0")))))))</f>
        <v>0</v>
      </c>
      <c r="N2042" s="27"/>
      <c r="O2042" s="16" t="str">
        <f>IF((C2042=15),VLOOKUP(N2042,'15 лет'!$W$5:$X$115,2),IF((C2042=16),VLOOKUP(N2042,'16 лет'!$W$5:$X$113,2),IF((C2042=17),VLOOKUP(N2042,'17 лет'!$W$5:$X$113,2),IF(C2042&lt;15,"0"))))</f>
        <v>0</v>
      </c>
      <c r="P2042" s="11"/>
      <c r="Q2042" s="16">
        <f>IF((C2042&lt;=7),VLOOKUP(P2042,'7 лет'!$U$5:$V$79,2),IF((C2042=8),VLOOKUP(P2042,'8 лет'!$U$5:$V$79,2),IF((C2042=9),VLOOKUP(P2042,'9 лет'!$U$5:$V$79,2),IF((C2042=10),VLOOKUP(P2042,'10 лет'!$U$5:$V$79,2),IF((C2042=11),VLOOKUP(P2042,'11 лет'!$U$5:$V$79,2),IF((C2042=12),VLOOKUP(P2042,'12 лет'!$Y$5:$Z$79,2),IF((C2042=13),VLOOKUP(P2042,'13 лет'!$Y$5:$Z$79,2),IF((C2042=14),VLOOKUP(P2042,'14 лет'!$Y$5:$Z$79,2),IF((C2042=15),VLOOKUP(P2042,'15 лет'!$Y$5:$Z$79,2),IF((C2042=16),VLOOKUP(P2042,'16 лет'!$Y$5:$Z$79,2),IF((C2042=17),VLOOKUP(P2042,'17 лет'!$Y$5:$Z$79,2))))))))))))</f>
        <v>35</v>
      </c>
      <c r="R2042" s="27"/>
      <c r="S2042" s="16">
        <f>IF((C2042&lt;=7),VLOOKUP(R2042,'7 лет'!$W$5:$X$79,2),IF((C2042=8),VLOOKUP(R2042,'8 лет'!$W$5:$X$79,2),IF((C2042=9),VLOOKUP(R2042,'9 лет'!$W$5:$X$79,2),IF((C2042=10),VLOOKUP(R2042,'10 лет'!$W$5:$X$79,2),IF((C2042=11),VLOOKUP(R2042,'11 лет'!$W$5:$X$79,2),IF((C2042=12),VLOOKUP(R2042,'12 лет'!$AA$5:$AB$79,2),IF((C2042=13),VLOOKUP(R2042,'13 лет'!$AA$5:$AB$79,2),IF((C2042=14),VLOOKUP(R2042,'14 лет'!$AA$5:$AB$79,2),IF((C2042=15),VLOOKUP(R2042,'15 лет'!$AA$5:$AB$79,2),IF((C2042=16),VLOOKUP(R2042,'16 лет'!$AA$5:$AB$79,2),IF((C2042=17),VLOOKUP(R2042,'17 лет'!$AA$5:$AB$79,2))))))))))))</f>
        <v>0</v>
      </c>
      <c r="T2042" s="33">
        <f>SUM(E2042+G2042+I2042+K2042+M2042+O2042+Q2042+S2042)</f>
        <v>35</v>
      </c>
      <c r="U2042" s="4">
        <f>'Личное первенство девушки'!U183</f>
        <v>28</v>
      </c>
      <c r="V2042" s="109"/>
      <c r="W2042" s="99"/>
      <c r="X2042" t="str">
        <f>P2030</f>
        <v>Субъект РФ 57</v>
      </c>
    </row>
    <row r="2043" spans="1:24" ht="18.75">
      <c r="A2043" s="111"/>
      <c r="B2043" s="112"/>
      <c r="C2043" s="112"/>
      <c r="D2043" s="112"/>
      <c r="E2043" s="112"/>
      <c r="F2043" s="112"/>
      <c r="G2043" s="112"/>
      <c r="H2043" s="112"/>
      <c r="I2043" s="112"/>
      <c r="J2043" s="112"/>
      <c r="K2043" s="112"/>
      <c r="L2043" s="112"/>
      <c r="M2043" s="112"/>
      <c r="N2043" s="112"/>
      <c r="O2043" s="112"/>
      <c r="P2043" s="115" t="s">
        <v>286</v>
      </c>
      <c r="Q2043" s="115"/>
      <c r="R2043" s="115"/>
      <c r="S2043" s="116"/>
      <c r="T2043" s="113">
        <f ca="1">SUMPRODUCT(LARGE($T$2040:$T$2042,ROW(INDIRECT("T1:T"&amp;Z17))))</f>
        <v>70</v>
      </c>
      <c r="U2043" s="114"/>
      <c r="V2043" s="109"/>
      <c r="W2043" s="99"/>
    </row>
    <row r="2044" spans="1:24" ht="30" customHeight="1">
      <c r="A2044" s="119"/>
      <c r="B2044" s="120"/>
      <c r="C2044" s="120"/>
      <c r="D2044" s="120"/>
      <c r="E2044" s="120"/>
      <c r="F2044" s="120"/>
      <c r="G2044" s="120"/>
      <c r="H2044" s="120"/>
      <c r="I2044" s="120"/>
      <c r="J2044" s="120"/>
      <c r="K2044" s="120"/>
      <c r="L2044" s="120"/>
      <c r="M2044" s="120"/>
      <c r="N2044" s="120"/>
      <c r="O2044" s="120"/>
      <c r="P2044" s="118" t="s">
        <v>287</v>
      </c>
      <c r="Q2044" s="118"/>
      <c r="R2044" s="118"/>
      <c r="S2044" s="118"/>
      <c r="T2044" s="121">
        <f ca="1">SUM(T2038+T2043)</f>
        <v>170</v>
      </c>
      <c r="U2044" s="122"/>
      <c r="V2044" s="110"/>
      <c r="W2044" s="100"/>
    </row>
    <row r="2045" spans="1:24">
      <c r="A2045" s="14"/>
      <c r="B2045" s="14"/>
      <c r="C2045" s="14"/>
      <c r="D2045" s="14"/>
      <c r="E2045" s="14"/>
      <c r="F2045" s="14"/>
      <c r="G2045" s="14"/>
      <c r="H2045" s="14"/>
      <c r="I2045" s="14"/>
      <c r="J2045" s="14"/>
      <c r="K2045" s="14"/>
      <c r="L2045" s="14"/>
      <c r="M2045" s="14"/>
      <c r="N2045" s="14"/>
      <c r="O2045" s="14"/>
      <c r="P2045" s="14"/>
      <c r="Q2045" s="14"/>
      <c r="R2045" s="14"/>
      <c r="S2045" s="14"/>
      <c r="T2045" s="14"/>
    </row>
    <row r="2046" spans="1:24">
      <c r="A2046" s="15"/>
      <c r="C2046" s="15"/>
      <c r="D2046" s="15"/>
      <c r="E2046" s="15"/>
      <c r="F2046" s="15"/>
      <c r="G2046" s="15"/>
      <c r="H2046" s="15"/>
      <c r="I2046" s="15"/>
      <c r="J2046" s="15"/>
      <c r="K2046" s="14"/>
      <c r="L2046" s="14"/>
      <c r="M2046" s="15"/>
      <c r="N2046" s="15"/>
      <c r="O2046" s="15"/>
      <c r="P2046" s="15"/>
      <c r="Q2046" s="15"/>
      <c r="R2046" s="15"/>
      <c r="S2046" s="15"/>
      <c r="T2046" s="15"/>
    </row>
    <row r="2047" spans="1:24">
      <c r="A2047" s="15"/>
      <c r="C2047" s="15"/>
      <c r="D2047" s="15"/>
      <c r="E2047" s="15"/>
      <c r="F2047" s="15"/>
      <c r="G2047" s="15"/>
      <c r="H2047" s="15"/>
      <c r="I2047" s="15"/>
      <c r="J2047" s="15"/>
      <c r="K2047" s="14"/>
      <c r="L2047" s="14"/>
      <c r="M2047" s="15"/>
      <c r="N2047" s="15"/>
      <c r="O2047" s="15"/>
      <c r="P2047" s="15"/>
      <c r="Q2047" s="15"/>
      <c r="R2047" s="15"/>
      <c r="S2047" s="15"/>
      <c r="T2047" s="15"/>
    </row>
    <row r="2048" spans="1:24" ht="16.5">
      <c r="A2048" s="14"/>
      <c r="B2048" s="79" t="s">
        <v>181</v>
      </c>
      <c r="C2048" s="14"/>
      <c r="D2048" s="14"/>
      <c r="E2048" s="14"/>
      <c r="F2048" s="14"/>
      <c r="G2048" s="14"/>
      <c r="H2048" s="14"/>
      <c r="I2048" s="14"/>
      <c r="J2048" s="14"/>
      <c r="K2048" s="14"/>
      <c r="L2048" s="14"/>
      <c r="M2048" s="14"/>
      <c r="N2048" s="14"/>
      <c r="O2048" s="14"/>
      <c r="P2048" s="14"/>
      <c r="Q2048" s="14"/>
      <c r="R2048" s="14"/>
      <c r="S2048" s="14"/>
      <c r="T2048" s="14"/>
    </row>
    <row r="2049" spans="1:23">
      <c r="A2049" s="14"/>
      <c r="B2049" s="15"/>
      <c r="C2049" s="15"/>
      <c r="D2049" s="14"/>
      <c r="E2049" s="14"/>
      <c r="F2049" s="14"/>
      <c r="G2049" s="14"/>
      <c r="H2049" s="14"/>
      <c r="I2049" s="14"/>
      <c r="J2049" s="14"/>
      <c r="K2049" s="14"/>
      <c r="L2049" s="14"/>
      <c r="M2049" s="14"/>
      <c r="N2049" s="14"/>
      <c r="O2049" s="14"/>
      <c r="P2049" s="14"/>
      <c r="Q2049" s="14"/>
      <c r="R2049" s="14"/>
      <c r="S2049" s="14"/>
      <c r="T2049" s="14"/>
    </row>
    <row r="2050" spans="1:23">
      <c r="A2050" s="14"/>
      <c r="B2050" s="14"/>
      <c r="C2050" s="15"/>
      <c r="D2050" s="14"/>
      <c r="E2050" s="14"/>
      <c r="F2050" s="14"/>
      <c r="G2050" s="14"/>
      <c r="H2050" s="14"/>
      <c r="I2050" s="14"/>
      <c r="J2050" s="14"/>
      <c r="K2050" s="14"/>
      <c r="L2050" s="14"/>
      <c r="M2050" s="14"/>
      <c r="N2050" s="14"/>
      <c r="O2050" s="14"/>
      <c r="P2050" s="14"/>
      <c r="Q2050" s="14"/>
      <c r="R2050" s="14"/>
      <c r="S2050" s="14"/>
      <c r="T2050" s="14"/>
    </row>
    <row r="2051" spans="1:23" ht="16.5">
      <c r="A2051" s="14"/>
      <c r="B2051" s="79" t="s">
        <v>182</v>
      </c>
      <c r="C2051" s="15"/>
      <c r="D2051" s="14"/>
      <c r="E2051" s="14"/>
      <c r="F2051" s="14"/>
      <c r="G2051" s="14"/>
      <c r="H2051" s="14"/>
      <c r="I2051" s="14"/>
      <c r="J2051" s="14"/>
      <c r="K2051" s="14"/>
      <c r="L2051" s="14"/>
      <c r="M2051" s="14"/>
      <c r="N2051" s="14"/>
      <c r="O2051" s="14"/>
      <c r="P2051" s="14"/>
      <c r="Q2051" s="14"/>
      <c r="R2051" s="14"/>
      <c r="S2051" s="14"/>
      <c r="T2051" s="14"/>
    </row>
    <row r="2053" spans="1:23" ht="18.75">
      <c r="A2053" s="102" t="s">
        <v>991</v>
      </c>
      <c r="B2053" s="102"/>
      <c r="C2053" s="102"/>
      <c r="D2053" s="102"/>
      <c r="E2053" s="102"/>
      <c r="F2053" s="102"/>
      <c r="G2053" s="102"/>
      <c r="H2053" s="102"/>
      <c r="I2053" s="102"/>
      <c r="J2053" s="102"/>
      <c r="K2053" s="102"/>
      <c r="L2053" s="102"/>
      <c r="M2053" s="102"/>
      <c r="N2053" s="102"/>
      <c r="O2053" s="102"/>
      <c r="P2053" s="102"/>
      <c r="Q2053" s="102"/>
      <c r="R2053" s="102"/>
      <c r="S2053" s="102"/>
      <c r="T2053" s="102"/>
      <c r="U2053" s="102"/>
      <c r="V2053" s="102"/>
      <c r="W2053" s="102"/>
    </row>
    <row r="2054" spans="1:23" ht="18.75">
      <c r="A2054" s="102" t="s">
        <v>990</v>
      </c>
      <c r="B2054" s="102"/>
      <c r="C2054" s="102"/>
      <c r="D2054" s="102"/>
      <c r="E2054" s="102"/>
      <c r="F2054" s="102"/>
      <c r="G2054" s="102"/>
      <c r="H2054" s="102"/>
      <c r="I2054" s="102"/>
      <c r="J2054" s="102"/>
      <c r="K2054" s="102"/>
      <c r="L2054" s="102"/>
      <c r="M2054" s="102"/>
      <c r="N2054" s="102"/>
      <c r="O2054" s="102"/>
      <c r="P2054" s="102"/>
      <c r="Q2054" s="102"/>
      <c r="R2054" s="102"/>
      <c r="S2054" s="102"/>
      <c r="T2054" s="102"/>
      <c r="U2054" s="102"/>
      <c r="V2054" s="102"/>
      <c r="W2054" s="102"/>
    </row>
    <row r="2056" spans="1:23">
      <c r="A2056" s="103" t="s">
        <v>169</v>
      </c>
      <c r="B2056" s="103"/>
      <c r="C2056" s="103"/>
      <c r="D2056" s="103"/>
      <c r="E2056" s="103"/>
      <c r="F2056" s="103"/>
      <c r="G2056" s="103"/>
      <c r="H2056" s="103"/>
      <c r="I2056" s="103"/>
      <c r="J2056" s="103"/>
      <c r="K2056" s="103"/>
      <c r="L2056" s="103"/>
      <c r="M2056" s="103"/>
      <c r="N2056" s="103"/>
      <c r="O2056" s="103"/>
      <c r="P2056" s="103"/>
      <c r="Q2056" s="103"/>
      <c r="R2056" s="103"/>
      <c r="S2056" s="103"/>
      <c r="T2056" s="103"/>
      <c r="U2056" s="103"/>
      <c r="V2056" s="103"/>
      <c r="W2056" s="103"/>
    </row>
    <row r="2057" spans="1:23">
      <c r="A2057" s="43"/>
      <c r="B2057" s="43"/>
      <c r="C2057" s="43"/>
      <c r="D2057" s="43"/>
      <c r="E2057" s="43"/>
      <c r="F2057" s="43"/>
      <c r="G2057" s="43"/>
      <c r="H2057" s="43"/>
      <c r="I2057" s="43"/>
      <c r="J2057" s="43"/>
      <c r="K2057" s="43"/>
      <c r="L2057" s="43"/>
      <c r="M2057" s="43"/>
      <c r="N2057" s="43"/>
      <c r="O2057" s="43"/>
      <c r="P2057" s="43"/>
      <c r="Q2057" s="43"/>
      <c r="R2057" s="43"/>
      <c r="S2057" s="43"/>
      <c r="T2057" s="43"/>
      <c r="U2057" s="43"/>
      <c r="V2057" s="43"/>
      <c r="W2057" s="43"/>
    </row>
    <row r="2058" spans="1:23" ht="18.75">
      <c r="A2058" s="104" t="s">
        <v>1005</v>
      </c>
      <c r="B2058" s="104"/>
      <c r="C2058" s="104"/>
      <c r="D2058" s="104"/>
      <c r="E2058" s="104"/>
      <c r="F2058" s="104"/>
      <c r="G2058" s="104"/>
      <c r="H2058" s="104"/>
      <c r="I2058" s="104"/>
      <c r="J2058" s="104"/>
      <c r="K2058" s="104"/>
      <c r="L2058" s="104"/>
      <c r="M2058" s="104"/>
      <c r="N2058" s="104"/>
      <c r="O2058" s="104"/>
      <c r="P2058" s="104"/>
      <c r="Q2058" s="104"/>
      <c r="R2058" s="104"/>
      <c r="S2058" s="104"/>
      <c r="T2058" s="104"/>
      <c r="U2058" s="104"/>
      <c r="V2058" s="104"/>
      <c r="W2058" s="104"/>
    </row>
    <row r="2059" spans="1:23" ht="18.75">
      <c r="A2059" s="104" t="s">
        <v>989</v>
      </c>
      <c r="B2059" s="104"/>
      <c r="C2059" s="104"/>
      <c r="D2059" s="104"/>
      <c r="E2059" s="104"/>
      <c r="F2059" s="104"/>
      <c r="G2059" s="104"/>
      <c r="H2059" s="104"/>
      <c r="I2059" s="104"/>
      <c r="J2059" s="104"/>
      <c r="K2059" s="104"/>
      <c r="L2059" s="104"/>
      <c r="M2059" s="104"/>
      <c r="N2059" s="104"/>
      <c r="O2059" s="104"/>
      <c r="P2059" s="104"/>
      <c r="Q2059" s="104"/>
      <c r="R2059" s="104"/>
      <c r="S2059" s="104"/>
      <c r="T2059" s="104"/>
      <c r="U2059" s="104"/>
      <c r="V2059" s="104"/>
      <c r="W2059" s="104"/>
    </row>
    <row r="2060" spans="1:23" ht="18.75">
      <c r="A2060" s="105" t="s">
        <v>1058</v>
      </c>
      <c r="B2060" s="105"/>
      <c r="C2060" s="105"/>
      <c r="D2060" s="105"/>
      <c r="E2060" s="105"/>
      <c r="F2060" s="105"/>
      <c r="G2060" s="105"/>
      <c r="H2060" s="105"/>
      <c r="I2060" s="105"/>
      <c r="J2060" s="105"/>
      <c r="K2060" s="105"/>
      <c r="L2060" s="105"/>
      <c r="M2060" s="105"/>
      <c r="N2060" s="105"/>
      <c r="O2060" s="105"/>
      <c r="P2060" s="105"/>
      <c r="Q2060" s="105"/>
      <c r="R2060" s="105"/>
      <c r="S2060" s="105"/>
      <c r="T2060" s="105"/>
      <c r="U2060" s="105"/>
      <c r="V2060" s="105"/>
      <c r="W2060" s="105"/>
    </row>
    <row r="2061" spans="1:23" ht="18.75">
      <c r="A2061" s="50"/>
      <c r="B2061" s="50"/>
      <c r="C2061" s="50"/>
      <c r="D2061" s="50"/>
      <c r="E2061" s="50"/>
      <c r="F2061" s="50"/>
      <c r="G2061" s="50"/>
      <c r="H2061" s="50"/>
      <c r="I2061" s="50"/>
      <c r="J2061" s="50"/>
      <c r="K2061" s="50"/>
      <c r="L2061" s="50"/>
      <c r="M2061" s="50"/>
      <c r="N2061" s="50"/>
      <c r="O2061" s="50"/>
      <c r="P2061" s="50"/>
      <c r="Q2061" s="50"/>
      <c r="R2061" s="50"/>
      <c r="S2061" s="50"/>
      <c r="T2061" s="50"/>
      <c r="U2061" s="50"/>
      <c r="V2061" s="50"/>
    </row>
    <row r="2062" spans="1:23">
      <c r="A2062" s="10"/>
      <c r="B2062" s="10"/>
      <c r="C2062" s="10"/>
      <c r="D2062" s="10"/>
      <c r="E2062" s="10"/>
      <c r="F2062" s="10"/>
      <c r="G2062" s="10"/>
      <c r="H2062" s="10"/>
      <c r="I2062" s="10"/>
      <c r="J2062" s="10"/>
      <c r="K2062" s="10"/>
      <c r="L2062" s="10"/>
      <c r="M2062" s="10"/>
      <c r="N2062" s="10"/>
      <c r="O2062" s="10"/>
      <c r="P2062" s="10"/>
      <c r="Q2062" s="10"/>
      <c r="R2062" s="10"/>
      <c r="S2062" s="10"/>
      <c r="T2062" s="10"/>
    </row>
    <row r="2063" spans="1:23" ht="18.75">
      <c r="A2063" s="106" t="s">
        <v>992</v>
      </c>
      <c r="B2063" s="106"/>
      <c r="C2063" s="47"/>
      <c r="D2063" s="47"/>
      <c r="E2063" s="47"/>
      <c r="F2063" s="47"/>
      <c r="G2063" s="47"/>
      <c r="H2063" s="47"/>
      <c r="I2063" s="47"/>
      <c r="J2063" s="47"/>
      <c r="K2063" s="47"/>
      <c r="L2063" s="47"/>
      <c r="M2063" s="47"/>
      <c r="N2063" s="47"/>
      <c r="O2063" s="47"/>
      <c r="P2063" s="47"/>
      <c r="Q2063" s="47"/>
      <c r="R2063" s="47"/>
      <c r="S2063" s="47"/>
      <c r="T2063" s="47"/>
    </row>
    <row r="2064" spans="1:23" ht="18.75">
      <c r="A2064" s="106" t="s">
        <v>993</v>
      </c>
      <c r="B2064" s="106"/>
      <c r="C2064" s="42"/>
      <c r="D2064" s="42"/>
      <c r="E2064" s="42"/>
      <c r="F2064" s="42"/>
      <c r="G2064" s="42"/>
      <c r="H2064" s="42"/>
      <c r="I2064" s="42"/>
      <c r="J2064" s="42"/>
      <c r="K2064" s="42"/>
      <c r="L2064" s="42"/>
      <c r="M2064" s="42"/>
      <c r="N2064" s="42"/>
      <c r="O2064" s="42"/>
      <c r="P2064" s="42"/>
      <c r="Q2064" s="42"/>
      <c r="R2064" s="42"/>
      <c r="S2064" s="42"/>
      <c r="T2064" s="42"/>
    </row>
    <row r="2065" spans="1:24" ht="18.75">
      <c r="A2065" s="106"/>
      <c r="B2065" s="106"/>
      <c r="D2065" s="47"/>
      <c r="E2065" s="47"/>
      <c r="F2065" s="47"/>
      <c r="G2065" s="47"/>
      <c r="H2065" s="47"/>
      <c r="I2065" s="47"/>
      <c r="J2065" s="47"/>
      <c r="K2065" s="47"/>
      <c r="L2065" s="47"/>
      <c r="M2065" s="47"/>
      <c r="N2065" s="47"/>
      <c r="O2065" s="47"/>
      <c r="P2065" s="47"/>
      <c r="Q2065" s="47"/>
      <c r="R2065" s="47"/>
      <c r="S2065" s="47"/>
      <c r="T2065" s="47"/>
    </row>
    <row r="2066" spans="1:24" ht="18.75">
      <c r="A2066" s="107" t="s">
        <v>237</v>
      </c>
      <c r="B2066" s="107"/>
      <c r="C2066" s="107"/>
      <c r="D2066" s="107"/>
      <c r="E2066" s="107"/>
      <c r="F2066" s="107"/>
      <c r="G2066" s="107"/>
      <c r="H2066" s="107"/>
      <c r="I2066" s="107"/>
      <c r="J2066" s="107"/>
      <c r="K2066" s="107"/>
      <c r="L2066" s="107"/>
      <c r="M2066" s="107"/>
      <c r="N2066" s="107"/>
      <c r="O2066" s="107"/>
      <c r="P2066" s="129" t="s">
        <v>341</v>
      </c>
      <c r="Q2066" s="129"/>
      <c r="R2066" s="129"/>
      <c r="S2066" s="129"/>
      <c r="T2066" s="129"/>
      <c r="U2066" s="129"/>
      <c r="V2066" s="129"/>
    </row>
    <row r="2067" spans="1:24">
      <c r="A2067" s="28"/>
      <c r="B2067" s="28"/>
      <c r="C2067" s="28"/>
      <c r="D2067" s="28"/>
      <c r="E2067" s="28"/>
      <c r="F2067" s="28"/>
      <c r="G2067" s="28"/>
      <c r="H2067" s="28"/>
      <c r="I2067" s="28"/>
      <c r="J2067" s="28"/>
      <c r="K2067" s="28"/>
      <c r="L2067" s="28"/>
      <c r="M2067" s="28"/>
      <c r="N2067" s="28"/>
      <c r="O2067" s="28"/>
      <c r="P2067" s="28"/>
      <c r="Q2067" s="28"/>
      <c r="R2067" s="28"/>
      <c r="S2067" s="28"/>
      <c r="T2067" s="28"/>
    </row>
    <row r="2068" spans="1:24" ht="24.75" customHeight="1">
      <c r="A2068" s="117" t="s">
        <v>170</v>
      </c>
      <c r="B2068" s="117"/>
      <c r="C2068" s="117"/>
      <c r="D2068" s="117"/>
      <c r="E2068" s="117"/>
      <c r="F2068" s="117"/>
      <c r="G2068" s="117"/>
      <c r="H2068" s="117"/>
      <c r="I2068" s="117"/>
      <c r="J2068" s="117"/>
      <c r="K2068" s="117"/>
      <c r="L2068" s="117"/>
      <c r="M2068" s="117"/>
      <c r="N2068" s="117"/>
      <c r="O2068" s="117"/>
      <c r="P2068" s="117"/>
      <c r="Q2068" s="117"/>
      <c r="R2068" s="117"/>
      <c r="S2068" s="117"/>
      <c r="T2068" s="126" t="s">
        <v>178</v>
      </c>
      <c r="U2068" s="101" t="s">
        <v>284</v>
      </c>
      <c r="V2068" s="101" t="s">
        <v>288</v>
      </c>
      <c r="W2068" s="101" t="s">
        <v>1006</v>
      </c>
    </row>
    <row r="2069" spans="1:24" ht="66.75" customHeight="1">
      <c r="A2069" s="101" t="s">
        <v>171</v>
      </c>
      <c r="B2069" s="117" t="s">
        <v>172</v>
      </c>
      <c r="C2069" s="101" t="s">
        <v>173</v>
      </c>
      <c r="D2069" s="101" t="s">
        <v>174</v>
      </c>
      <c r="E2069" s="101"/>
      <c r="F2069" s="101" t="s">
        <v>175</v>
      </c>
      <c r="G2069" s="101"/>
      <c r="H2069" s="101" t="s">
        <v>176</v>
      </c>
      <c r="I2069" s="101"/>
      <c r="J2069" s="101" t="s">
        <v>994</v>
      </c>
      <c r="K2069" s="101"/>
      <c r="L2069" s="175" t="s">
        <v>995</v>
      </c>
      <c r="M2069" s="176"/>
      <c r="N2069" s="175" t="s">
        <v>996</v>
      </c>
      <c r="O2069" s="176"/>
      <c r="P2069" s="101" t="s">
        <v>7</v>
      </c>
      <c r="Q2069" s="101"/>
      <c r="R2069" s="101" t="s">
        <v>177</v>
      </c>
      <c r="S2069" s="101"/>
      <c r="T2069" s="127"/>
      <c r="U2069" s="101"/>
      <c r="V2069" s="101"/>
      <c r="W2069" s="101"/>
    </row>
    <row r="2070" spans="1:24" ht="16.5">
      <c r="A2070" s="101"/>
      <c r="B2070" s="117"/>
      <c r="C2070" s="101"/>
      <c r="D2070" s="49" t="s">
        <v>179</v>
      </c>
      <c r="E2070" s="51" t="s">
        <v>3</v>
      </c>
      <c r="F2070" s="49" t="s">
        <v>179</v>
      </c>
      <c r="G2070" s="51" t="s">
        <v>3</v>
      </c>
      <c r="H2070" s="49" t="s">
        <v>179</v>
      </c>
      <c r="I2070" s="51" t="s">
        <v>3</v>
      </c>
      <c r="J2070" s="49" t="s">
        <v>179</v>
      </c>
      <c r="K2070" s="51" t="s">
        <v>3</v>
      </c>
      <c r="L2070" s="49" t="s">
        <v>179</v>
      </c>
      <c r="M2070" s="51" t="s">
        <v>3</v>
      </c>
      <c r="N2070" s="49" t="s">
        <v>179</v>
      </c>
      <c r="O2070" s="51" t="s">
        <v>3</v>
      </c>
      <c r="P2070" s="49" t="s">
        <v>179</v>
      </c>
      <c r="Q2070" s="51" t="s">
        <v>3</v>
      </c>
      <c r="R2070" s="49" t="s">
        <v>179</v>
      </c>
      <c r="S2070" s="51" t="s">
        <v>3</v>
      </c>
      <c r="T2070" s="128"/>
      <c r="U2070" s="101"/>
      <c r="V2070" s="101"/>
      <c r="W2070" s="101"/>
    </row>
    <row r="2071" spans="1:24" ht="18.75">
      <c r="A2071" s="27">
        <v>1</v>
      </c>
      <c r="B2071" s="77"/>
      <c r="C2071" s="27"/>
      <c r="D2071" s="27"/>
      <c r="E2071" s="16">
        <f>IF((C2071&lt;=7),VLOOKUP(D2071,'7 лет'!$A$5:$B$78,2),IF((C2071=8),VLOOKUP(D2071,'8 лет'!$A$5:$B$78,2),IF((C2071=9),VLOOKUP(D2071,'9 лет'!$A$5:$B$78,2),IF((C2071=10),VLOOKUP(D2071,'10 лет'!$A$5:$B$78,2),IF((C2071=11),VLOOKUP(D2071,'11 лет'!$A$5:$B$78,2),IF((C2071=12),VLOOKUP(D2071,'12 лет'!$A$5:$B$78,2),IF((C2071=13),VLOOKUP(D2071,'13 лет'!$A$5:$B$78,2),IF((C2071=14),VLOOKUP(D2071,'14 лет'!$A$5:$B$78,2),IF((C2071=15),VLOOKUP(D2071,'15 лет'!$A$5:$B$78,2),IF((C2071=16),VLOOKUP(D2071,'16 лет'!$A$5:$B$78,2),IF((C2071=17),VLOOKUP(D2071,'17 лет'!$A$5:$B$78,2))))))))))))</f>
        <v>0</v>
      </c>
      <c r="F2071" s="27"/>
      <c r="G2071" s="16">
        <f>IF((C2071&lt;=7),VLOOKUP(F2071,'7 лет'!$C$5:$D$79,2),IF((C2071=8),VLOOKUP(F2071,'8 лет'!$C$5:$D$79,2),IF((C2071=9),VLOOKUP(F2071,'9 лет'!$C$5:$D$79,2),IF((C2071=10),VLOOKUP(F2071,'10 лет'!$C$5:$D$79,2),IF((C2071=11),VLOOKUP(F2071,'11 лет'!$C$5:$D$79,2),IF((C2071=12),VLOOKUP(F2071,'12 лет'!$C$5:$D$79,2),IF((C2071=13),VLOOKUP(F2071,'13 лет'!$C$5:$D$79,2),IF((C2071=14),VLOOKUP(F2071,'14 лет'!$C$5:$D$79,2),IF((C2071=15),VLOOKUP(F2071,'15 лет'!$C$5:$D$79,2),IF((C2071=16),VLOOKUP(F2071,'16 лет'!$C$5:$D$79,2),IF((C2071=17),VLOOKUP(F2071,'17 лет'!$C$5:$D$79,2))))))))))))</f>
        <v>0</v>
      </c>
      <c r="H2071" s="27"/>
      <c r="I2071" s="16">
        <f>IF((C2071&lt;=7),VLOOKUP(H2071,'7 лет'!$E$5:$F$79,2),IF((C2071=8),VLOOKUP(H2071,'8 лет'!$E$5:$F$79,2),IF((C2071=9),VLOOKUP(H2071,'9 лет'!$E$5:$F$79,2),IF((C2071=10),VLOOKUP(H2071,'10 лет'!$E$5:$F$79,2),IF((C2071=11),VLOOKUP(H2071,'11 лет'!$E$5:$F$79,2),IF((C2071=12),VLOOKUP(H2071,'12 лет'!$E$5:$F$79,2),IF((C2071=13),VLOOKUP(H2071,'13 лет'!$E$5:$F$79,2),IF((C2071=14),VLOOKUP(H2071,'14 лет'!$E$5:$F$79,2),IF((C2071=15),VLOOKUP(H2071,'15 лет'!$E$5:$F$79,2),IF((C2071=16),VLOOKUP(H2071,'16 лет'!$E$5:$F$79,2),IF((C2071=17),VLOOKUP(H2071,'17 лет'!$E$5:$F$79,2))))))))))))</f>
        <v>0</v>
      </c>
      <c r="J2071" s="27"/>
      <c r="K2071" s="16">
        <f>IF((C2071&lt;=7),VLOOKUP(J2071,'7 лет'!$G$5:$H$79,2),IF((C2071=8),VLOOKUP(J2071,'8 лет'!$G$5:$H$79,2),IF((C2071=9),VLOOKUP(J2071,'9 лет'!$G$5:$H$79,2),IF((C2071=10),VLOOKUP(J2071,'10 лет'!$G$5:$H$79,2),IF((C2071=11),VLOOKUP(J2071,'11 лет'!$G$5:$H$79,2),IF((C2071=12),VLOOKUP(J2071,'12 лет'!$G$5:$H$79,2),IF((C2071=13),VLOOKUP(J2071,'13 лет'!$G$5:$H$79,2),IF((C2071=14),VLOOKUP(J2071,'14 лет'!$G$5:$H$79,2),IF(C2071&gt;=15,"0")))))))))</f>
        <v>0</v>
      </c>
      <c r="L2071" s="27"/>
      <c r="M2071" s="16" t="str">
        <f>IF((C2071=12),VLOOKUP(L2071,'12 лет'!$I$5:$J$81,2),IF((C2071=13),VLOOKUP(L2071,'13 лет'!$I$5:$J$81,2),IF((C2071=14),VLOOKUP(L2071,'14 лет'!$I$5:$J$80,2),IF((C2071=15),VLOOKUP(L2071,'15 лет'!$G$5:$H$82,2),IF((C2071=16),VLOOKUP(L2071,'16 лет'!$G$5:$H$81,2),IF((C2071=17),VLOOKUP(L2071,'17 лет'!$G$5:$H$81,2),IF(C2071&lt;12,"0")))))))</f>
        <v>0</v>
      </c>
      <c r="N2071" s="27"/>
      <c r="O2071" s="16" t="str">
        <f>IF((C2071=15),VLOOKUP(N2071,'15 лет'!$I$5:$J$100,2),IF((C2071=16),VLOOKUP(N2071,'16 лет'!$I$5:$J$94,2),IF((C2071=17),VLOOKUP(N2071,'17 лет'!$I$5:$J$97,2),IF(C2071&lt;15,"0"))))</f>
        <v>0</v>
      </c>
      <c r="P2071" s="11"/>
      <c r="Q2071" s="16">
        <f>IF((C2071&lt;=7),VLOOKUP(P2071,'7 лет'!$I$5:$J$79,2),IF((C2071=8),VLOOKUP(P2071,'8 лет'!$I$5:$J$79,2),IF((C2071=9),VLOOKUP(P2071,'9 лет'!$I$5:$J$79,2),IF((C2071=10),VLOOKUP(P2071,'10 лет'!$I$5:$J$79,2),IF((C2071=11),VLOOKUP(P2071,'11 лет'!$I$5:$J$79,2),IF((C2071=12),VLOOKUP(P2071,'12 лет'!$K$5:$L$79,2),IF((C2071=13),VLOOKUP(P2071,'13 лет'!$K$5:$L$79,2),IF((C2071=14),VLOOKUP(P2071,'14 лет'!$K$5:$L$79,2),IF((C2071=15),VLOOKUP(P2071,'15 лет'!$K$5:$L$79,2),IF((C2071=16),VLOOKUP(P2071,'16 лет'!$K$5:$L$79,2),IF((C2071=17),VLOOKUP(P2071,'17 лет'!$K$5:$L$79,2),)))))))))))</f>
        <v>50</v>
      </c>
      <c r="R2071" s="27"/>
      <c r="S2071" s="16">
        <f>IF((C2071&lt;=7),VLOOKUP(R2071,'7 лет'!$K$5:$L$79,2),IF((C2071=8),VLOOKUP(R2071,'8 лет'!$K$5:$L$79,2),IF((C2071=9),VLOOKUP(R2071,'9 лет'!$K$5:$L$79,2),IF((C2071=10),VLOOKUP(R2071,'10 лет'!$K$5:$L$79,2),IF((C2071=11),VLOOKUP(R2071,'11 лет'!$K$5:$L$79,2),IF((C2071=12),VLOOKUP(R2071,'12 лет'!$M$5:$N$79,2),IF((C2071=13),VLOOKUP(R2071,'13 лет'!$M$5:$N$79,2),IF((C2071=14),VLOOKUP(R2071,'14 лет'!$M$5:$N$79,2),IF((C2071=15),VLOOKUP(R2071,'15 лет'!$M$5:$N$79,2),IF((C2071=16),VLOOKUP(R2071,'16 лет'!$M$5:$N$79,2),IF((C2071=17),VLOOKUP(R2071,'17 лет'!$M$5:$N$79,2))))))))))))</f>
        <v>0</v>
      </c>
      <c r="T2071" s="32">
        <f>SUM(E2071+G2071+I2071+K2071+M2071+O2071+Q2071+S2071)</f>
        <v>50</v>
      </c>
      <c r="U2071" s="4">
        <f>'Личное первенство юноши'!U184</f>
        <v>28</v>
      </c>
      <c r="V2071" s="108">
        <f ca="1">'Командный зачет'!G67</f>
        <v>10</v>
      </c>
      <c r="W2071" s="98">
        <f ca="1">SUM(V2071*2)</f>
        <v>20</v>
      </c>
      <c r="X2071" t="str">
        <f>P2066</f>
        <v>Субъект РФ 58</v>
      </c>
    </row>
    <row r="2072" spans="1:24" ht="18.75">
      <c r="A2072" s="27">
        <v>2</v>
      </c>
      <c r="B2072" s="77"/>
      <c r="C2072" s="27"/>
      <c r="D2072" s="27"/>
      <c r="E2072" s="16">
        <f>IF((C2072&lt;=7),VLOOKUP(D2072,'7 лет'!$A$5:$B$78,2),IF((C2072=8),VLOOKUP(D2072,'8 лет'!$A$5:$B$78,2),IF((C2072=9),VLOOKUP(D2072,'9 лет'!$A$5:$B$78,2),IF((C2072=10),VLOOKUP(D2072,'10 лет'!$A$5:$B$78,2),IF((C2072=11),VLOOKUP(D2072,'11 лет'!$A$5:$B$78,2),IF((C2072=12),VLOOKUP(D2072,'12 лет'!$A$5:$B$78,2),IF((C2072=13),VLOOKUP(D2072,'13 лет'!$A$5:$B$78,2),IF((C2072=14),VLOOKUP(D2072,'14 лет'!$A$5:$B$78,2),IF((C2072=15),VLOOKUP(D2072,'15 лет'!$A$5:$B$78,2),IF((C2072=16),VLOOKUP(D2072,'16 лет'!$A$5:$B$78,2),IF((C2072=17),VLOOKUP(D2072,'17 лет'!$A$5:$B$78,2))))))))))))</f>
        <v>0</v>
      </c>
      <c r="F2072" s="27"/>
      <c r="G2072" s="16">
        <f>IF((C2072&lt;=7),VLOOKUP(F2072,'7 лет'!$C$5:$D$79,2),IF((C2072=8),VLOOKUP(F2072,'8 лет'!$C$5:$D$79,2),IF((C2072=9),VLOOKUP(F2072,'9 лет'!$C$5:$D$79,2),IF((C2072=10),VLOOKUP(F2072,'10 лет'!$C$5:$D$79,2),IF((C2072=11),VLOOKUP(F2072,'11 лет'!$C$5:$D$79,2),IF((C2072=12),VLOOKUP(F2072,'12 лет'!$C$5:$D$79,2),IF((C2072=13),VLOOKUP(F2072,'13 лет'!$C$5:$D$79,2),IF((C2072=14),VLOOKUP(F2072,'14 лет'!$C$5:$D$79,2),IF((C2072=15),VLOOKUP(F2072,'15 лет'!$C$5:$D$79,2),IF((C2072=16),VLOOKUP(F2072,'16 лет'!$C$5:$D$79,2),IF((C2072=17),VLOOKUP(F2072,'17 лет'!$C$5:$D$79,2))))))))))))</f>
        <v>0</v>
      </c>
      <c r="H2072" s="27"/>
      <c r="I2072" s="16">
        <f>IF((C2072&lt;=7),VLOOKUP(H2072,'7 лет'!$E$5:$F$79,2),IF((C2072=8),VLOOKUP(H2072,'8 лет'!$E$5:$F$79,2),IF((C2072=9),VLOOKUP(H2072,'9 лет'!$E$5:$F$79,2),IF((C2072=10),VLOOKUP(H2072,'10 лет'!$E$5:$F$79,2),IF((C2072=11),VLOOKUP(H2072,'11 лет'!$E$5:$F$79,2),IF((C2072=12),VLOOKUP(H2072,'12 лет'!$E$5:$F$79,2),IF((C2072=13),VLOOKUP(H2072,'13 лет'!$E$5:$F$79,2),IF((C2072=14),VLOOKUP(H2072,'14 лет'!$E$5:$F$79,2),IF((C2072=15),VLOOKUP(H2072,'15 лет'!$E$5:$F$79,2),IF((C2072=16),VLOOKUP(H2072,'16 лет'!$E$5:$F$79,2),IF((C2072=17),VLOOKUP(H2072,'17 лет'!$E$5:$F$79,2))))))))))))</f>
        <v>0</v>
      </c>
      <c r="J2072" s="27"/>
      <c r="K2072" s="16">
        <f>IF((C2072&lt;=7),VLOOKUP(J2072,'7 лет'!$G$5:$H$79,2),IF((C2072=8),VLOOKUP(J2072,'8 лет'!$G$5:$H$79,2),IF((C2072=9),VLOOKUP(J2072,'9 лет'!$G$5:$H$79,2),IF((C2072=10),VLOOKUP(J2072,'10 лет'!$G$5:$H$79,2),IF((C2072=11),VLOOKUP(J2072,'11 лет'!$G$5:$H$79,2),IF((C2072=12),VLOOKUP(J2072,'12 лет'!$G$5:$H$79,2),IF((C2072=13),VLOOKUP(J2072,'13 лет'!$G$5:$H$79,2),IF((C2072=14),VLOOKUP(J2072,'14 лет'!$G$5:$H$79,2),IF(C2072&gt;=15,"0")))))))))</f>
        <v>0</v>
      </c>
      <c r="L2072" s="27"/>
      <c r="M2072" s="16" t="str">
        <f>IF((C2072=12),VLOOKUP(L2072,'12 лет'!$I$5:$J$81,2),IF((C2072=13),VLOOKUP(L2072,'13 лет'!$I$5:$J$81,2),IF((C2072=14),VLOOKUP(L2072,'14 лет'!$I$5:$J$80,2),IF((C2072=15),VLOOKUP(L2072,'15 лет'!$G$5:$H$82,2),IF((C2072=16),VLOOKUP(L2072,'16 лет'!$G$5:$H$81,2),IF((C2072=17),VLOOKUP(L2072,'17 лет'!$G$5:$H$81,2),IF(C2072&lt;12,"0")))))))</f>
        <v>0</v>
      </c>
      <c r="N2072" s="27"/>
      <c r="O2072" s="16" t="str">
        <f>IF((C2072=15),VLOOKUP(N2072,'15 лет'!$I$5:$J$100,2),IF((C2072=16),VLOOKUP(N2072,'16 лет'!$I$5:$J$94,2),IF((C2072=17),VLOOKUP(N2072,'17 лет'!$I$5:$J$97,2),IF(C2072&lt;15,"0"))))</f>
        <v>0</v>
      </c>
      <c r="P2072" s="11"/>
      <c r="Q2072" s="16">
        <f>IF((C2072&lt;=7),VLOOKUP(P2072,'7 лет'!$I$5:$J$79,2),IF((C2072=8),VLOOKUP(P2072,'8 лет'!$I$5:$J$79,2),IF((C2072=9),VLOOKUP(P2072,'9 лет'!$I$5:$J$79,2),IF((C2072=10),VLOOKUP(P2072,'10 лет'!$I$5:$J$79,2),IF((C2072=11),VLOOKUP(P2072,'11 лет'!$I$5:$J$79,2),IF((C2072=12),VLOOKUP(P2072,'12 лет'!$K$5:$L$79,2),IF((C2072=13),VLOOKUP(P2072,'13 лет'!$K$5:$L$79,2),IF((C2072=14),VLOOKUP(P2072,'14 лет'!$K$5:$L$79,2),IF((C2072=15),VLOOKUP(P2072,'15 лет'!$K$5:$L$79,2),IF((C2072=16),VLOOKUP(P2072,'16 лет'!$K$5:$L$79,2),IF((C2072=17),VLOOKUP(P2072,'17 лет'!$K$5:$L$79,2),)))))))))))</f>
        <v>50</v>
      </c>
      <c r="R2072" s="27"/>
      <c r="S2072" s="16">
        <f>IF((C2072&lt;=7),VLOOKUP(R2072,'7 лет'!$K$5:$L$79,2),IF((C2072=8),VLOOKUP(R2072,'8 лет'!$K$5:$L$79,2),IF((C2072=9),VLOOKUP(R2072,'9 лет'!$K$5:$L$79,2),IF((C2072=10),VLOOKUP(R2072,'10 лет'!$K$5:$L$79,2),IF((C2072=11),VLOOKUP(R2072,'11 лет'!$K$5:$L$79,2),IF((C2072=12),VLOOKUP(R2072,'12 лет'!$M$5:$N$79,2),IF((C2072=13),VLOOKUP(R2072,'13 лет'!$M$5:$N$79,2),IF((C2072=14),VLOOKUP(R2072,'14 лет'!$M$5:$N$79,2),IF((C2072=15),VLOOKUP(R2072,'15 лет'!$M$5:$N$79,2),IF((C2072=16),VLOOKUP(R2072,'16 лет'!$M$5:$N$79,2),IF((C2072=17),VLOOKUP(R2072,'17 лет'!$M$5:$N$79,2))))))))))))</f>
        <v>0</v>
      </c>
      <c r="T2072" s="32">
        <f>SUM(E2072+G2072+I2072+K2072+M2072+O2072+Q2072+S2072)</f>
        <v>50</v>
      </c>
      <c r="U2072" s="4">
        <f>'Личное первенство юноши'!U185</f>
        <v>28</v>
      </c>
      <c r="V2072" s="109"/>
      <c r="W2072" s="99"/>
      <c r="X2072" t="str">
        <f>P2066</f>
        <v>Субъект РФ 58</v>
      </c>
    </row>
    <row r="2073" spans="1:24" ht="18.75">
      <c r="A2073" s="27">
        <v>3</v>
      </c>
      <c r="B2073" s="77"/>
      <c r="C2073" s="27"/>
      <c r="D2073" s="27"/>
      <c r="E2073" s="16">
        <f>IF((C2073&lt;=7),VLOOKUP(D2073,'7 лет'!$A$5:$B$78,2),IF((C2073=8),VLOOKUP(D2073,'8 лет'!$A$5:$B$78,2),IF((C2073=9),VLOOKUP(D2073,'9 лет'!$A$5:$B$78,2),IF((C2073=10),VLOOKUP(D2073,'10 лет'!$A$5:$B$78,2),IF((C2073=11),VLOOKUP(D2073,'11 лет'!$A$5:$B$78,2),IF((C2073=12),VLOOKUP(D2073,'12 лет'!$A$5:$B$78,2),IF((C2073=13),VLOOKUP(D2073,'13 лет'!$A$5:$B$78,2),IF((C2073=14),VLOOKUP(D2073,'14 лет'!$A$5:$B$78,2),IF((C2073=15),VLOOKUP(D2073,'15 лет'!$A$5:$B$78,2),IF((C2073=16),VLOOKUP(D2073,'16 лет'!$A$5:$B$78,2),IF((C2073=17),VLOOKUP(D2073,'17 лет'!$A$5:$B$78,2))))))))))))</f>
        <v>0</v>
      </c>
      <c r="F2073" s="27"/>
      <c r="G2073" s="16">
        <f>IF((C2073&lt;=7),VLOOKUP(F2073,'7 лет'!$C$5:$D$79,2),IF((C2073=8),VLOOKUP(F2073,'8 лет'!$C$5:$D$79,2),IF((C2073=9),VLOOKUP(F2073,'9 лет'!$C$5:$D$79,2),IF((C2073=10),VLOOKUP(F2073,'10 лет'!$C$5:$D$79,2),IF((C2073=11),VLOOKUP(F2073,'11 лет'!$C$5:$D$79,2),IF((C2073=12),VLOOKUP(F2073,'12 лет'!$C$5:$D$79,2),IF((C2073=13),VLOOKUP(F2073,'13 лет'!$C$5:$D$79,2),IF((C2073=14),VLOOKUP(F2073,'14 лет'!$C$5:$D$79,2),IF((C2073=15),VLOOKUP(F2073,'15 лет'!$C$5:$D$79,2),IF((C2073=16),VLOOKUP(F2073,'16 лет'!$C$5:$D$79,2),IF((C2073=17),VLOOKUP(F2073,'17 лет'!$C$5:$D$79,2))))))))))))</f>
        <v>0</v>
      </c>
      <c r="H2073" s="27"/>
      <c r="I2073" s="16">
        <f>IF((C2073&lt;=7),VLOOKUP(H2073,'7 лет'!$E$5:$F$79,2),IF((C2073=8),VLOOKUP(H2073,'8 лет'!$E$5:$F$79,2),IF((C2073=9),VLOOKUP(H2073,'9 лет'!$E$5:$F$79,2),IF((C2073=10),VLOOKUP(H2073,'10 лет'!$E$5:$F$79,2),IF((C2073=11),VLOOKUP(H2073,'11 лет'!$E$5:$F$79,2),IF((C2073=12),VLOOKUP(H2073,'12 лет'!$E$5:$F$79,2),IF((C2073=13),VLOOKUP(H2073,'13 лет'!$E$5:$F$79,2),IF((C2073=14),VLOOKUP(H2073,'14 лет'!$E$5:$F$79,2),IF((C2073=15),VLOOKUP(H2073,'15 лет'!$E$5:$F$79,2),IF((C2073=16),VLOOKUP(H2073,'16 лет'!$E$5:$F$79,2),IF((C2073=17),VLOOKUP(H2073,'17 лет'!$E$5:$F$79,2))))))))))))</f>
        <v>0</v>
      </c>
      <c r="J2073" s="27"/>
      <c r="K2073" s="16">
        <f>IF((C2073&lt;=7),VLOOKUP(J2073,'7 лет'!$G$5:$H$79,2),IF((C2073=8),VLOOKUP(J2073,'8 лет'!$G$5:$H$79,2),IF((C2073=9),VLOOKUP(J2073,'9 лет'!$G$5:$H$79,2),IF((C2073=10),VLOOKUP(J2073,'10 лет'!$G$5:$H$79,2),IF((C2073=11),VLOOKUP(J2073,'11 лет'!$G$5:$H$79,2),IF((C2073=12),VLOOKUP(J2073,'12 лет'!$G$5:$H$79,2),IF((C2073=13),VLOOKUP(J2073,'13 лет'!$G$5:$H$79,2),IF((C2073=14),VLOOKUP(J2073,'14 лет'!$G$5:$H$79,2),IF(C2073&gt;=15,"0")))))))))</f>
        <v>0</v>
      </c>
      <c r="L2073" s="27"/>
      <c r="M2073" s="16" t="str">
        <f>IF((C2073=12),VLOOKUP(L2073,'12 лет'!$I$5:$J$81,2),IF((C2073=13),VLOOKUP(L2073,'13 лет'!$I$5:$J$81,2),IF((C2073=14),VLOOKUP(L2073,'14 лет'!$I$5:$J$80,2),IF((C2073=15),VLOOKUP(L2073,'15 лет'!$G$5:$H$82,2),IF((C2073=16),VLOOKUP(L2073,'16 лет'!$G$5:$H$81,2),IF((C2073=17),VLOOKUP(L2073,'17 лет'!$G$5:$H$81,2),IF(C2073&lt;12,"0")))))))</f>
        <v>0</v>
      </c>
      <c r="N2073" s="27"/>
      <c r="O2073" s="16" t="str">
        <f>IF((C2073=15),VLOOKUP(N2073,'15 лет'!$I$5:$J$100,2),IF((C2073=16),VLOOKUP(N2073,'16 лет'!$I$5:$J$94,2),IF((C2073=17),VLOOKUP(N2073,'17 лет'!$I$5:$J$97,2),IF(C2073&lt;15,"0"))))</f>
        <v>0</v>
      </c>
      <c r="P2073" s="11"/>
      <c r="Q2073" s="16">
        <f>IF((C2073&lt;=7),VLOOKUP(P2073,'7 лет'!$I$5:$J$79,2),IF((C2073=8),VLOOKUP(P2073,'8 лет'!$I$5:$J$79,2),IF((C2073=9),VLOOKUP(P2073,'9 лет'!$I$5:$J$79,2),IF((C2073=10),VLOOKUP(P2073,'10 лет'!$I$5:$J$79,2),IF((C2073=11),VLOOKUP(P2073,'11 лет'!$I$5:$J$79,2),IF((C2073=12),VLOOKUP(P2073,'12 лет'!$K$5:$L$79,2),IF((C2073=13),VLOOKUP(P2073,'13 лет'!$K$5:$L$79,2),IF((C2073=14),VLOOKUP(P2073,'14 лет'!$K$5:$L$79,2),IF((C2073=15),VLOOKUP(P2073,'15 лет'!$K$5:$L$79,2),IF((C2073=16),VLOOKUP(P2073,'16 лет'!$K$5:$L$79,2),IF((C2073=17),VLOOKUP(P2073,'17 лет'!$K$5:$L$79,2),)))))))))))</f>
        <v>50</v>
      </c>
      <c r="R2073" s="27"/>
      <c r="S2073" s="16">
        <f>IF((C2073&lt;=7),VLOOKUP(R2073,'7 лет'!$K$5:$L$79,2),IF((C2073=8),VLOOKUP(R2073,'8 лет'!$K$5:$L$79,2),IF((C2073=9),VLOOKUP(R2073,'9 лет'!$K$5:$L$79,2),IF((C2073=10),VLOOKUP(R2073,'10 лет'!$K$5:$L$79,2),IF((C2073=11),VLOOKUP(R2073,'11 лет'!$K$5:$L$79,2),IF((C2073=12),VLOOKUP(R2073,'12 лет'!$M$5:$N$79,2),IF((C2073=13),VLOOKUP(R2073,'13 лет'!$M$5:$N$79,2),IF((C2073=14),VLOOKUP(R2073,'14 лет'!$M$5:$N$79,2),IF((C2073=15),VLOOKUP(R2073,'15 лет'!$M$5:$N$79,2),IF((C2073=16),VLOOKUP(R2073,'16 лет'!$M$5:$N$79,2),IF((C2073=17),VLOOKUP(R2073,'17 лет'!$M$5:$N$79,2))))))))))))</f>
        <v>0</v>
      </c>
      <c r="T2073" s="32">
        <f>SUM(E2073+G2073+I2073+K2073+M2073+O2073+Q2073+S2073)</f>
        <v>50</v>
      </c>
      <c r="U2073" s="4">
        <f>'Личное первенство юноши'!U186</f>
        <v>28</v>
      </c>
      <c r="V2073" s="109"/>
      <c r="W2073" s="99"/>
      <c r="X2073" t="str">
        <f>P2066</f>
        <v>Субъект РФ 58</v>
      </c>
    </row>
    <row r="2074" spans="1:24" ht="18.75">
      <c r="A2074" s="111"/>
      <c r="B2074" s="112"/>
      <c r="C2074" s="112"/>
      <c r="D2074" s="112"/>
      <c r="E2074" s="112"/>
      <c r="F2074" s="112"/>
      <c r="G2074" s="112"/>
      <c r="H2074" s="112"/>
      <c r="I2074" s="112"/>
      <c r="J2074" s="112"/>
      <c r="K2074" s="112"/>
      <c r="L2074" s="112"/>
      <c r="M2074" s="112"/>
      <c r="N2074" s="112"/>
      <c r="O2074" s="112"/>
      <c r="P2074" s="115" t="s">
        <v>285</v>
      </c>
      <c r="Q2074" s="115"/>
      <c r="R2074" s="115"/>
      <c r="S2074" s="116"/>
      <c r="T2074" s="113">
        <f ca="1">SUMPRODUCT(LARGE($T$2071:$T$2073,ROW(INDIRECT("T1:T"&amp;Z17))))</f>
        <v>100</v>
      </c>
      <c r="U2074" s="114"/>
      <c r="V2074" s="109"/>
      <c r="W2074" s="99"/>
    </row>
    <row r="2075" spans="1:24" ht="24.75" customHeight="1">
      <c r="A2075" s="123" t="s">
        <v>180</v>
      </c>
      <c r="B2075" s="124"/>
      <c r="C2075" s="124"/>
      <c r="D2075" s="124"/>
      <c r="E2075" s="124"/>
      <c r="F2075" s="124"/>
      <c r="G2075" s="124"/>
      <c r="H2075" s="124"/>
      <c r="I2075" s="124"/>
      <c r="J2075" s="124"/>
      <c r="K2075" s="124"/>
      <c r="L2075" s="124"/>
      <c r="M2075" s="124"/>
      <c r="N2075" s="124"/>
      <c r="O2075" s="124"/>
      <c r="P2075" s="124"/>
      <c r="Q2075" s="124"/>
      <c r="R2075" s="124"/>
      <c r="S2075" s="124"/>
      <c r="T2075" s="124"/>
      <c r="U2075" s="125"/>
      <c r="V2075" s="109"/>
      <c r="W2075" s="99"/>
    </row>
    <row r="2076" spans="1:24" ht="18.75">
      <c r="A2076" s="27">
        <v>1</v>
      </c>
      <c r="B2076" s="78"/>
      <c r="C2076" s="27"/>
      <c r="D2076" s="27"/>
      <c r="E2076" s="16">
        <f>IF((C2076&lt;=7),VLOOKUP(D2076,'7 лет'!$M$5:$N$78,2),IF((C2076=8),VLOOKUP(D2076,'8 лет'!$M$5:$N$78,2),IF((C2076=9),VLOOKUP(D2076,'9 лет'!$M$5:$N$78,2),IF((C2076=10),VLOOKUP(D2076,'10 лет'!$M$5:$N$78,2),IF((C2076=11),VLOOKUP(D2076,'11 лет'!$M$5:$N$78,2),IF((C2076=12),VLOOKUP(D2076,'12 лет'!$O$5:$P$78,2),IF((C2076=13),VLOOKUP(D2076,'13 лет'!$O$5:$P$78,2),IF((C2076=14),VLOOKUP(D2076,'14 лет'!$O$5:$P$78,2),IF((C2076=15),VLOOKUP(D2076,'15 лет'!$O$5:$P$78,2),IF((C2076=16),VLOOKUP(D2076,'16 лет'!$O$5:$P$78,2),IF((C2076=17),VLOOKUP(D2076,'17 лет'!$O$5:$P$78,2))))))))))))</f>
        <v>0</v>
      </c>
      <c r="F2076" s="27"/>
      <c r="G2076" s="16">
        <f>IF((C2076&lt;=7),VLOOKUP(F2076,'7 лет'!$O$5:$P$79,2),IF((C2076=8),VLOOKUP(F2076,'8 лет'!$O$5:$P$79,2),IF((C2076=9),VLOOKUP(F2076,'9 лет'!$O$5:$P$79,2),IF((C2076=10),VLOOKUP(F2076,'10 лет'!$O$5:$P$79,2),IF((C2076=11),VLOOKUP(F2076,'11 лет'!$O$5:$P$79,2),IF((C2076=12),VLOOKUP(F2076,'12 лет'!$Q$5:$R$79,2),IF((C2076=13),VLOOKUP(F2076,'13 лет'!$Q$5:$R$79,2),IF((C2076=14),VLOOKUP(F2076,'14 лет'!$Q$5:$R$79,2),IF((C2076=15),VLOOKUP(F2076,'15 лет'!$Q$5:$R$79,2),IF((C2076=16),VLOOKUP(F2076,'16 лет'!$Q$5:$R$79,2),IF((C2076=17),VLOOKUP(F2076,'17 лет'!$Q$5:$R$79,2))))))))))))</f>
        <v>0</v>
      </c>
      <c r="H2076" s="27"/>
      <c r="I2076" s="16">
        <f>IF((C2076&lt;=7),VLOOKUP(H2076,'7 лет'!$Q$5:$R$79,2),IF((C2076=8),VLOOKUP(H2076,'8 лет'!$Q$5:$R$79,2),IF((C2076=9),VLOOKUP(H2076,'9 лет'!$Q$5:$R$79,2),IF((C2076=10),VLOOKUP(H2076,'10 лет'!$Q$5:$R$79,2),IF((C2076=11),VLOOKUP(H2076,'11 лет'!$Q$5:$R$79,2),IF((C2076=12),VLOOKUP(H2076,'12 лет'!$S$5:$T$79,2),IF((C2076=13),VLOOKUP(H2076,'13 лет'!$S$5:$T$79,2),IF((C2076=14),VLOOKUP(H2076,'14 лет'!$S$5:$T$79,2),IF((C2076=15),VLOOKUP(H2076,'15 лет'!$S$5:$T$79,2),IF((C2076=16),VLOOKUP(H2076,'16 лет'!$S$5:$T$79,2),IF((C2076=17),VLOOKUP(H2076,'17 лет'!$S$5:$T$79,2))))))))))))</f>
        <v>0</v>
      </c>
      <c r="J2076" s="27"/>
      <c r="K2076" s="16">
        <f>IF((C2076&lt;=7),VLOOKUP(J2076,'7 лет'!$S$5:$T$79,2),IF((C2076=8),VLOOKUP(J2076,'8 лет'!$S$5:$T$79,2),IF((C2076=9),VLOOKUP(J2076,'9 лет'!$S$5:$T$79,2),IF((C2076=10),VLOOKUP(J2076,'10 лет'!$S$5:$T$79,2),IF((C2076=11),VLOOKUP(J2076,'11 лет'!$S$5:$T$79,2),IF((C2076=12),VLOOKUP(J2076,'12 лет'!$U$5:$V$79,2),IF((C2076=13),VLOOKUP(J2076,'13 лет'!$U$5:$V$79,2),IF((C2076=14),VLOOKUP(J2076,'14 лет'!$U$5:$V$79,2),IF(C2076&gt;=15,"0")))))))))</f>
        <v>0</v>
      </c>
      <c r="L2076" s="27"/>
      <c r="M2076" s="16" t="str">
        <f>IF((C2076=12),VLOOKUP(L2076,'12 лет'!$W$5:$X$85,2),IF((C2076=13),VLOOKUP(L2076,'13 лет'!$W$5:$X$84,2),IF((C2076=14),VLOOKUP(L2076,'14 лет'!$W$5:$X$82,2),IF((C2076=15),VLOOKUP(L2076,'15 лет'!$U$5:$V$82,2),IF((C2076=16),VLOOKUP(L2076,'16 лет'!$U$5:$V$78,2),IF((C2076=17),VLOOKUP(L2076,'17 лет'!$U$5:$V$78,2),IF(C2076&lt;12,"0")))))))</f>
        <v>0</v>
      </c>
      <c r="N2076" s="27"/>
      <c r="O2076" s="16" t="str">
        <f>IF((C2076=15),VLOOKUP(N2076,'15 лет'!$W$5:$X$115,2),IF((C2076=16),VLOOKUP(N2076,'16 лет'!$W$5:$X$113,2),IF((C2076=17),VLOOKUP(N2076,'17 лет'!$W$5:$X$113,2),IF(C2076&lt;15,"0"))))</f>
        <v>0</v>
      </c>
      <c r="P2076" s="11"/>
      <c r="Q2076" s="16">
        <f>IF((C2076&lt;=7),VLOOKUP(P2076,'7 лет'!$U$5:$V$79,2),IF((C2076=8),VLOOKUP(P2076,'8 лет'!$U$5:$V$79,2),IF((C2076=9),VLOOKUP(P2076,'9 лет'!$U$5:$V$79,2),IF((C2076=10),VLOOKUP(P2076,'10 лет'!$U$5:$V$79,2),IF((C2076=11),VLOOKUP(P2076,'11 лет'!$U$5:$V$79,2),IF((C2076=12),VLOOKUP(P2076,'12 лет'!$Y$5:$Z$79,2),IF((C2076=13),VLOOKUP(P2076,'13 лет'!$Y$5:$Z$79,2),IF((C2076=14),VLOOKUP(P2076,'14 лет'!$Y$5:$Z$79,2),IF((C2076=15),VLOOKUP(P2076,'15 лет'!$Y$5:$Z$79,2),IF((C2076=16),VLOOKUP(P2076,'16 лет'!$Y$5:$Z$79,2),IF((C2076=17),VLOOKUP(P2076,'17 лет'!$Y$5:$Z$79,2))))))))))))</f>
        <v>35</v>
      </c>
      <c r="R2076" s="27"/>
      <c r="S2076" s="16">
        <f>IF((C2076&lt;=7),VLOOKUP(R2076,'7 лет'!$W$5:$X$79,2),IF((C2076=8),VLOOKUP(R2076,'8 лет'!$W$5:$X$79,2),IF((C2076=9),VLOOKUP(R2076,'9 лет'!$W$5:$X$79,2),IF((C2076=10),VLOOKUP(R2076,'10 лет'!$W$5:$X$79,2),IF((C2076=11),VLOOKUP(R2076,'11 лет'!$W$5:$X$79,2),IF((C2076=12),VLOOKUP(R2076,'12 лет'!$AA$5:$AB$79,2),IF((C2076=13),VLOOKUP(R2076,'13 лет'!$AA$5:$AB$79,2),IF((C2076=14),VLOOKUP(R2076,'14 лет'!$AA$5:$AB$79,2),IF((C2076=15),VLOOKUP(R2076,'15 лет'!$AA$5:$AB$79,2),IF((C2076=16),VLOOKUP(R2076,'16 лет'!$AA$5:$AB$79,2),IF((C2076=17),VLOOKUP(R2076,'17 лет'!$AA$5:$AB$79,2))))))))))))</f>
        <v>0</v>
      </c>
      <c r="T2076" s="33">
        <f>SUM(E2076+G2076+I2076+K2076+M2076+O2076+Q2076+S2076)</f>
        <v>35</v>
      </c>
      <c r="U2076" s="4">
        <f>'Личное первенство девушки'!U184</f>
        <v>28</v>
      </c>
      <c r="V2076" s="109"/>
      <c r="W2076" s="99"/>
      <c r="X2076" t="str">
        <f>P2066</f>
        <v>Субъект РФ 58</v>
      </c>
    </row>
    <row r="2077" spans="1:24" ht="18.75">
      <c r="A2077" s="27">
        <v>2</v>
      </c>
      <c r="B2077" s="78"/>
      <c r="C2077" s="27"/>
      <c r="D2077" s="27"/>
      <c r="E2077" s="16">
        <f>IF((C2077&lt;=7),VLOOKUP(D2077,'7 лет'!$M$5:$N$78,2),IF((C2077=8),VLOOKUP(D2077,'8 лет'!$M$5:$N$78,2),IF((C2077=9),VLOOKUP(D2077,'9 лет'!$M$5:$N$78,2),IF((C2077=10),VLOOKUP(D2077,'10 лет'!$M$5:$N$78,2),IF((C2077=11),VLOOKUP(D2077,'11 лет'!$M$5:$N$78,2),IF((C2077=12),VLOOKUP(D2077,'12 лет'!$O$5:$P$78,2),IF((C2077=13),VLOOKUP(D2077,'13 лет'!$O$5:$P$78,2),IF((C2077=14),VLOOKUP(D2077,'14 лет'!$O$5:$P$78,2),IF((C2077=15),VLOOKUP(D2077,'15 лет'!$O$5:$P$78,2),IF((C2077=16),VLOOKUP(D2077,'16 лет'!$O$5:$P$78,2),IF((C2077=17),VLOOKUP(D2077,'17 лет'!$O$5:$P$78,2))))))))))))</f>
        <v>0</v>
      </c>
      <c r="F2077" s="27"/>
      <c r="G2077" s="16">
        <f>IF((C2077&lt;=7),VLOOKUP(F2077,'7 лет'!$O$5:$P$79,2),IF((C2077=8),VLOOKUP(F2077,'8 лет'!$O$5:$P$79,2),IF((C2077=9),VLOOKUP(F2077,'9 лет'!$O$5:$P$79,2),IF((C2077=10),VLOOKUP(F2077,'10 лет'!$O$5:$P$79,2),IF((C2077=11),VLOOKUP(F2077,'11 лет'!$O$5:$P$79,2),IF((C2077=12),VLOOKUP(F2077,'12 лет'!$Q$5:$R$79,2),IF((C2077=13),VLOOKUP(F2077,'13 лет'!$Q$5:$R$79,2),IF((C2077=14),VLOOKUP(F2077,'14 лет'!$Q$5:$R$79,2),IF((C2077=15),VLOOKUP(F2077,'15 лет'!$Q$5:$R$79,2),IF((C2077=16),VLOOKUP(F2077,'16 лет'!$Q$5:$R$79,2),IF((C2077=17),VLOOKUP(F2077,'17 лет'!$Q$5:$R$79,2))))))))))))</f>
        <v>0</v>
      </c>
      <c r="H2077" s="27"/>
      <c r="I2077" s="16">
        <f>IF((C2077&lt;=7),VLOOKUP(H2077,'7 лет'!$Q$5:$R$79,2),IF((C2077=8),VLOOKUP(H2077,'8 лет'!$Q$5:$R$79,2),IF((C2077=9),VLOOKUP(H2077,'9 лет'!$Q$5:$R$79,2),IF((C2077=10),VLOOKUP(H2077,'10 лет'!$Q$5:$R$79,2),IF((C2077=11),VLOOKUP(H2077,'11 лет'!$Q$5:$R$79,2),IF((C2077=12),VLOOKUP(H2077,'12 лет'!$S$5:$T$79,2),IF((C2077=13),VLOOKUP(H2077,'13 лет'!$S$5:$T$79,2),IF((C2077=14),VLOOKUP(H2077,'14 лет'!$S$5:$T$79,2),IF((C2077=15),VLOOKUP(H2077,'15 лет'!$S$5:$T$79,2),IF((C2077=16),VLOOKUP(H2077,'16 лет'!$S$5:$T$79,2),IF((C2077=17),VLOOKUP(H2077,'17 лет'!$S$5:$T$79,2))))))))))))</f>
        <v>0</v>
      </c>
      <c r="J2077" s="27"/>
      <c r="K2077" s="16">
        <f>IF((C2077&lt;=7),VLOOKUP(J2077,'7 лет'!$S$5:$T$79,2),IF((C2077=8),VLOOKUP(J2077,'8 лет'!$S$5:$T$79,2),IF((C2077=9),VLOOKUP(J2077,'9 лет'!$S$5:$T$79,2),IF((C2077=10),VLOOKUP(J2077,'10 лет'!$S$5:$T$79,2),IF((C2077=11),VLOOKUP(J2077,'11 лет'!$S$5:$T$79,2),IF((C2077=12),VLOOKUP(J2077,'12 лет'!$U$5:$V$79,2),IF((C2077=13),VLOOKUP(J2077,'13 лет'!$U$5:$V$79,2),IF((C2077=14),VLOOKUP(J2077,'14 лет'!$U$5:$V$79,2),IF(C2077&gt;=15,"0")))))))))</f>
        <v>0</v>
      </c>
      <c r="L2077" s="27"/>
      <c r="M2077" s="16" t="str">
        <f>IF((C2077=12),VLOOKUP(L2077,'12 лет'!$W$5:$X$85,2),IF((C2077=13),VLOOKUP(L2077,'13 лет'!$W$5:$X$84,2),IF((C2077=14),VLOOKUP(L2077,'14 лет'!$W$5:$X$82,2),IF((C2077=15),VLOOKUP(L2077,'15 лет'!$U$5:$V$82,2),IF((C2077=16),VLOOKUP(L2077,'16 лет'!$U$5:$V$78,2),IF((C2077=17),VLOOKUP(L2077,'17 лет'!$U$5:$V$78,2),IF(C2077&lt;12,"0")))))))</f>
        <v>0</v>
      </c>
      <c r="N2077" s="27"/>
      <c r="O2077" s="16" t="str">
        <f>IF((C2077=15),VLOOKUP(N2077,'15 лет'!$W$5:$X$115,2),IF((C2077=16),VLOOKUP(N2077,'16 лет'!$W$5:$X$113,2),IF((C2077=17),VLOOKUP(N2077,'17 лет'!$W$5:$X$113,2),IF(C2077&lt;15,"0"))))</f>
        <v>0</v>
      </c>
      <c r="P2077" s="11"/>
      <c r="Q2077" s="16">
        <f>IF((C2077&lt;=7),VLOOKUP(P2077,'7 лет'!$U$5:$V$79,2),IF((C2077=8),VLOOKUP(P2077,'8 лет'!$U$5:$V$79,2),IF((C2077=9),VLOOKUP(P2077,'9 лет'!$U$5:$V$79,2),IF((C2077=10),VLOOKUP(P2077,'10 лет'!$U$5:$V$79,2),IF((C2077=11),VLOOKUP(P2077,'11 лет'!$U$5:$V$79,2),IF((C2077=12),VLOOKUP(P2077,'12 лет'!$Y$5:$Z$79,2),IF((C2077=13),VLOOKUP(P2077,'13 лет'!$Y$5:$Z$79,2),IF((C2077=14),VLOOKUP(P2077,'14 лет'!$Y$5:$Z$79,2),IF((C2077=15),VLOOKUP(P2077,'15 лет'!$Y$5:$Z$79,2),IF((C2077=16),VLOOKUP(P2077,'16 лет'!$Y$5:$Z$79,2),IF((C2077=17),VLOOKUP(P2077,'17 лет'!$Y$5:$Z$79,2))))))))))))</f>
        <v>35</v>
      </c>
      <c r="R2077" s="27"/>
      <c r="S2077" s="16">
        <f>IF((C2077&lt;=7),VLOOKUP(R2077,'7 лет'!$W$5:$X$79,2),IF((C2077=8),VLOOKUP(R2077,'8 лет'!$W$5:$X$79,2),IF((C2077=9),VLOOKUP(R2077,'9 лет'!$W$5:$X$79,2),IF((C2077=10),VLOOKUP(R2077,'10 лет'!$W$5:$X$79,2),IF((C2077=11),VLOOKUP(R2077,'11 лет'!$W$5:$X$79,2),IF((C2077=12),VLOOKUP(R2077,'12 лет'!$AA$5:$AB$79,2),IF((C2077=13),VLOOKUP(R2077,'13 лет'!$AA$5:$AB$79,2),IF((C2077=14),VLOOKUP(R2077,'14 лет'!$AA$5:$AB$79,2),IF((C2077=15),VLOOKUP(R2077,'15 лет'!$AA$5:$AB$79,2),IF((C2077=16),VLOOKUP(R2077,'16 лет'!$AA$5:$AB$79,2),IF((C2077=17),VLOOKUP(R2077,'17 лет'!$AA$5:$AB$79,2))))))))))))</f>
        <v>0</v>
      </c>
      <c r="T2077" s="33">
        <f>SUM(E2077+G2077+I2077+K2077+M2077+O2077+Q2077+S2077)</f>
        <v>35</v>
      </c>
      <c r="U2077" s="4">
        <f>'Личное первенство девушки'!U185</f>
        <v>28</v>
      </c>
      <c r="V2077" s="109"/>
      <c r="W2077" s="99"/>
      <c r="X2077" t="str">
        <f>P2066</f>
        <v>Субъект РФ 58</v>
      </c>
    </row>
    <row r="2078" spans="1:24" ht="18.75">
      <c r="A2078" s="27">
        <v>3</v>
      </c>
      <c r="B2078" s="78"/>
      <c r="C2078" s="27"/>
      <c r="D2078" s="27"/>
      <c r="E2078" s="16">
        <f>IF((C2078&lt;=7),VLOOKUP(D2078,'7 лет'!$M$5:$N$78,2),IF((C2078=8),VLOOKUP(D2078,'8 лет'!$M$5:$N$78,2),IF((C2078=9),VLOOKUP(D2078,'9 лет'!$M$5:$N$78,2),IF((C2078=10),VLOOKUP(D2078,'10 лет'!$M$5:$N$78,2),IF((C2078=11),VLOOKUP(D2078,'11 лет'!$M$5:$N$78,2),IF((C2078=12),VLOOKUP(D2078,'12 лет'!$O$5:$P$78,2),IF((C2078=13),VLOOKUP(D2078,'13 лет'!$O$5:$P$78,2),IF((C2078=14),VLOOKUP(D2078,'14 лет'!$O$5:$P$78,2),IF((C2078=15),VLOOKUP(D2078,'15 лет'!$O$5:$P$78,2),IF((C2078=16),VLOOKUP(D2078,'16 лет'!$O$5:$P$78,2),IF((C2078=17),VLOOKUP(D2078,'17 лет'!$O$5:$P$78,2))))))))))))</f>
        <v>0</v>
      </c>
      <c r="F2078" s="27"/>
      <c r="G2078" s="16">
        <f>IF((C2078&lt;=7),VLOOKUP(F2078,'7 лет'!$O$5:$P$79,2),IF((C2078=8),VLOOKUP(F2078,'8 лет'!$O$5:$P$79,2),IF((C2078=9),VLOOKUP(F2078,'9 лет'!$O$5:$P$79,2),IF((C2078=10),VLOOKUP(F2078,'10 лет'!$O$5:$P$79,2),IF((C2078=11),VLOOKUP(F2078,'11 лет'!$O$5:$P$79,2),IF((C2078=12),VLOOKUP(F2078,'12 лет'!$Q$5:$R$79,2),IF((C2078=13),VLOOKUP(F2078,'13 лет'!$Q$5:$R$79,2),IF((C2078=14),VLOOKUP(F2078,'14 лет'!$Q$5:$R$79,2),IF((C2078=15),VLOOKUP(F2078,'15 лет'!$Q$5:$R$79,2),IF((C2078=16),VLOOKUP(F2078,'16 лет'!$Q$5:$R$79,2),IF((C2078=17),VLOOKUP(F2078,'17 лет'!$Q$5:$R$79,2))))))))))))</f>
        <v>0</v>
      </c>
      <c r="H2078" s="27"/>
      <c r="I2078" s="16">
        <f>IF((C2078&lt;=7),VLOOKUP(H2078,'7 лет'!$Q$5:$R$79,2),IF((C2078=8),VLOOKUP(H2078,'8 лет'!$Q$5:$R$79,2),IF((C2078=9),VLOOKUP(H2078,'9 лет'!$Q$5:$R$79,2),IF((C2078=10),VLOOKUP(H2078,'10 лет'!$Q$5:$R$79,2),IF((C2078=11),VLOOKUP(H2078,'11 лет'!$Q$5:$R$79,2),IF((C2078=12),VLOOKUP(H2078,'12 лет'!$S$5:$T$79,2),IF((C2078=13),VLOOKUP(H2078,'13 лет'!$S$5:$T$79,2),IF((C2078=14),VLOOKUP(H2078,'14 лет'!$S$5:$T$79,2),IF((C2078=15),VLOOKUP(H2078,'15 лет'!$S$5:$T$79,2),IF((C2078=16),VLOOKUP(H2078,'16 лет'!$S$5:$T$79,2),IF((C2078=17),VLOOKUP(H2078,'17 лет'!$S$5:$T$79,2))))))))))))</f>
        <v>0</v>
      </c>
      <c r="J2078" s="27"/>
      <c r="K2078" s="16">
        <f>IF((C2078&lt;=7),VLOOKUP(J2078,'7 лет'!$S$5:$T$79,2),IF((C2078=8),VLOOKUP(J2078,'8 лет'!$S$5:$T$79,2),IF((C2078=9),VLOOKUP(J2078,'9 лет'!$S$5:$T$79,2),IF((C2078=10),VLOOKUP(J2078,'10 лет'!$S$5:$T$79,2),IF((C2078=11),VLOOKUP(J2078,'11 лет'!$S$5:$T$79,2),IF((C2078=12),VLOOKUP(J2078,'12 лет'!$U$5:$V$79,2),IF((C2078=13),VLOOKUP(J2078,'13 лет'!$U$5:$V$79,2),IF((C2078=14),VLOOKUP(J2078,'14 лет'!$U$5:$V$79,2),IF(C2078&gt;=15,"0")))))))))</f>
        <v>0</v>
      </c>
      <c r="L2078" s="27"/>
      <c r="M2078" s="16" t="str">
        <f>IF((C2078=12),VLOOKUP(L2078,'12 лет'!$W$5:$X$85,2),IF((C2078=13),VLOOKUP(L2078,'13 лет'!$W$5:$X$84,2),IF((C2078=14),VLOOKUP(L2078,'14 лет'!$W$5:$X$82,2),IF((C2078=15),VLOOKUP(L2078,'15 лет'!$U$5:$V$82,2),IF((C2078=16),VLOOKUP(L2078,'16 лет'!$U$5:$V$78,2),IF((C2078=17),VLOOKUP(L2078,'17 лет'!$U$5:$V$78,2),IF(C2078&lt;12,"0")))))))</f>
        <v>0</v>
      </c>
      <c r="N2078" s="27"/>
      <c r="O2078" s="16" t="str">
        <f>IF((C2078=15),VLOOKUP(N2078,'15 лет'!$W$5:$X$115,2),IF((C2078=16),VLOOKUP(N2078,'16 лет'!$W$5:$X$113,2),IF((C2078=17),VLOOKUP(N2078,'17 лет'!$W$5:$X$113,2),IF(C2078&lt;15,"0"))))</f>
        <v>0</v>
      </c>
      <c r="P2078" s="11"/>
      <c r="Q2078" s="16">
        <f>IF((C2078&lt;=7),VLOOKUP(P2078,'7 лет'!$U$5:$V$79,2),IF((C2078=8),VLOOKUP(P2078,'8 лет'!$U$5:$V$79,2),IF((C2078=9),VLOOKUP(P2078,'9 лет'!$U$5:$V$79,2),IF((C2078=10),VLOOKUP(P2078,'10 лет'!$U$5:$V$79,2),IF((C2078=11),VLOOKUP(P2078,'11 лет'!$U$5:$V$79,2),IF((C2078=12),VLOOKUP(P2078,'12 лет'!$Y$5:$Z$79,2),IF((C2078=13),VLOOKUP(P2078,'13 лет'!$Y$5:$Z$79,2),IF((C2078=14),VLOOKUP(P2078,'14 лет'!$Y$5:$Z$79,2),IF((C2078=15),VLOOKUP(P2078,'15 лет'!$Y$5:$Z$79,2),IF((C2078=16),VLOOKUP(P2078,'16 лет'!$Y$5:$Z$79,2),IF((C2078=17),VLOOKUP(P2078,'17 лет'!$Y$5:$Z$79,2))))))))))))</f>
        <v>35</v>
      </c>
      <c r="R2078" s="27"/>
      <c r="S2078" s="16">
        <f>IF((C2078&lt;=7),VLOOKUP(R2078,'7 лет'!$W$5:$X$79,2),IF((C2078=8),VLOOKUP(R2078,'8 лет'!$W$5:$X$79,2),IF((C2078=9),VLOOKUP(R2078,'9 лет'!$W$5:$X$79,2),IF((C2078=10),VLOOKUP(R2078,'10 лет'!$W$5:$X$79,2),IF((C2078=11),VLOOKUP(R2078,'11 лет'!$W$5:$X$79,2),IF((C2078=12),VLOOKUP(R2078,'12 лет'!$AA$5:$AB$79,2),IF((C2078=13),VLOOKUP(R2078,'13 лет'!$AA$5:$AB$79,2),IF((C2078=14),VLOOKUP(R2078,'14 лет'!$AA$5:$AB$79,2),IF((C2078=15),VLOOKUP(R2078,'15 лет'!$AA$5:$AB$79,2),IF((C2078=16),VLOOKUP(R2078,'16 лет'!$AA$5:$AB$79,2),IF((C2078=17),VLOOKUP(R2078,'17 лет'!$AA$5:$AB$79,2))))))))))))</f>
        <v>0</v>
      </c>
      <c r="T2078" s="33">
        <f>SUM(E2078+G2078+I2078+K2078+M2078+O2078+Q2078+S2078)</f>
        <v>35</v>
      </c>
      <c r="U2078" s="4">
        <f>'Личное первенство девушки'!U186</f>
        <v>28</v>
      </c>
      <c r="V2078" s="109"/>
      <c r="W2078" s="99"/>
      <c r="X2078" t="str">
        <f>P2066</f>
        <v>Субъект РФ 58</v>
      </c>
    </row>
    <row r="2079" spans="1:24" ht="18.75">
      <c r="A2079" s="111"/>
      <c r="B2079" s="112"/>
      <c r="C2079" s="112"/>
      <c r="D2079" s="112"/>
      <c r="E2079" s="112"/>
      <c r="F2079" s="112"/>
      <c r="G2079" s="112"/>
      <c r="H2079" s="112"/>
      <c r="I2079" s="112"/>
      <c r="J2079" s="112"/>
      <c r="K2079" s="112"/>
      <c r="L2079" s="112"/>
      <c r="M2079" s="112"/>
      <c r="N2079" s="112"/>
      <c r="O2079" s="112"/>
      <c r="P2079" s="115" t="s">
        <v>286</v>
      </c>
      <c r="Q2079" s="115"/>
      <c r="R2079" s="115"/>
      <c r="S2079" s="116"/>
      <c r="T2079" s="113">
        <f ca="1">SUMPRODUCT(LARGE($T$2076:$T$2078,ROW(INDIRECT("T1:T"&amp;Z17))))</f>
        <v>70</v>
      </c>
      <c r="U2079" s="114"/>
      <c r="V2079" s="109"/>
      <c r="W2079" s="99"/>
    </row>
    <row r="2080" spans="1:24" ht="30" customHeight="1">
      <c r="A2080" s="119"/>
      <c r="B2080" s="120"/>
      <c r="C2080" s="120"/>
      <c r="D2080" s="120"/>
      <c r="E2080" s="120"/>
      <c r="F2080" s="120"/>
      <c r="G2080" s="120"/>
      <c r="H2080" s="120"/>
      <c r="I2080" s="120"/>
      <c r="J2080" s="120"/>
      <c r="K2080" s="120"/>
      <c r="L2080" s="120"/>
      <c r="M2080" s="120"/>
      <c r="N2080" s="120"/>
      <c r="O2080" s="120"/>
      <c r="P2080" s="118" t="s">
        <v>287</v>
      </c>
      <c r="Q2080" s="118"/>
      <c r="R2080" s="118"/>
      <c r="S2080" s="118"/>
      <c r="T2080" s="121">
        <f ca="1">SUM(T2074+T2079)</f>
        <v>170</v>
      </c>
      <c r="U2080" s="122"/>
      <c r="V2080" s="110"/>
      <c r="W2080" s="100"/>
    </row>
    <row r="2081" spans="1:23">
      <c r="A2081" s="14"/>
      <c r="B2081" s="14"/>
      <c r="C2081" s="14"/>
      <c r="D2081" s="14"/>
      <c r="E2081" s="14"/>
      <c r="F2081" s="14"/>
      <c r="G2081" s="14"/>
      <c r="H2081" s="14"/>
      <c r="I2081" s="14"/>
      <c r="J2081" s="14"/>
      <c r="K2081" s="14"/>
      <c r="L2081" s="14"/>
      <c r="M2081" s="14"/>
      <c r="N2081" s="14"/>
      <c r="O2081" s="14"/>
      <c r="P2081" s="14"/>
      <c r="Q2081" s="14"/>
      <c r="R2081" s="14"/>
      <c r="S2081" s="14"/>
      <c r="T2081" s="14"/>
    </row>
    <row r="2082" spans="1:23">
      <c r="A2082" s="15"/>
      <c r="C2082" s="15"/>
      <c r="D2082" s="15"/>
      <c r="E2082" s="15"/>
      <c r="F2082" s="15"/>
      <c r="G2082" s="15"/>
      <c r="H2082" s="15"/>
      <c r="I2082" s="15"/>
      <c r="J2082" s="15"/>
      <c r="K2082" s="14"/>
      <c r="L2082" s="14"/>
      <c r="M2082" s="15"/>
      <c r="N2082" s="15"/>
      <c r="O2082" s="15"/>
      <c r="P2082" s="15"/>
      <c r="Q2082" s="15"/>
      <c r="R2082" s="15"/>
      <c r="S2082" s="15"/>
      <c r="T2082" s="15"/>
    </row>
    <row r="2083" spans="1:23">
      <c r="A2083" s="15"/>
      <c r="C2083" s="15"/>
      <c r="D2083" s="15"/>
      <c r="E2083" s="15"/>
      <c r="F2083" s="15"/>
      <c r="G2083" s="15"/>
      <c r="H2083" s="15"/>
      <c r="I2083" s="15"/>
      <c r="J2083" s="15"/>
      <c r="K2083" s="14"/>
      <c r="L2083" s="14"/>
      <c r="M2083" s="15"/>
      <c r="N2083" s="15"/>
      <c r="O2083" s="15"/>
      <c r="P2083" s="15"/>
      <c r="Q2083" s="15"/>
      <c r="R2083" s="15"/>
      <c r="S2083" s="15"/>
      <c r="T2083" s="15"/>
    </row>
    <row r="2084" spans="1:23" ht="16.5">
      <c r="A2084" s="14"/>
      <c r="B2084" s="79" t="s">
        <v>181</v>
      </c>
      <c r="C2084" s="14"/>
      <c r="D2084" s="14"/>
      <c r="E2084" s="14"/>
      <c r="F2084" s="14"/>
      <c r="G2084" s="14"/>
      <c r="H2084" s="14"/>
      <c r="I2084" s="14"/>
      <c r="J2084" s="14"/>
      <c r="K2084" s="14"/>
      <c r="L2084" s="14"/>
      <c r="M2084" s="14"/>
      <c r="N2084" s="14"/>
      <c r="O2084" s="14"/>
      <c r="P2084" s="14"/>
      <c r="Q2084" s="14"/>
      <c r="R2084" s="14"/>
      <c r="S2084" s="14"/>
      <c r="T2084" s="14"/>
    </row>
    <row r="2085" spans="1:23">
      <c r="A2085" s="14"/>
      <c r="B2085" s="15"/>
      <c r="C2085" s="15"/>
      <c r="D2085" s="14"/>
      <c r="E2085" s="14"/>
      <c r="F2085" s="14"/>
      <c r="G2085" s="14"/>
      <c r="H2085" s="14"/>
      <c r="I2085" s="14"/>
      <c r="J2085" s="14"/>
      <c r="K2085" s="14"/>
      <c r="L2085" s="14"/>
      <c r="M2085" s="14"/>
      <c r="N2085" s="14"/>
      <c r="O2085" s="14"/>
      <c r="P2085" s="14"/>
      <c r="Q2085" s="14"/>
      <c r="R2085" s="14"/>
      <c r="S2085" s="14"/>
      <c r="T2085" s="14"/>
    </row>
    <row r="2086" spans="1:23">
      <c r="A2086" s="14"/>
      <c r="B2086" s="14"/>
      <c r="C2086" s="15"/>
      <c r="D2086" s="14"/>
      <c r="E2086" s="14"/>
      <c r="F2086" s="14"/>
      <c r="G2086" s="14"/>
      <c r="H2086" s="14"/>
      <c r="I2086" s="14"/>
      <c r="J2086" s="14"/>
      <c r="K2086" s="14"/>
      <c r="L2086" s="14"/>
      <c r="M2086" s="14"/>
      <c r="N2086" s="14"/>
      <c r="O2086" s="14"/>
      <c r="P2086" s="14"/>
      <c r="Q2086" s="14"/>
      <c r="R2086" s="14"/>
      <c r="S2086" s="14"/>
      <c r="T2086" s="14"/>
    </row>
    <row r="2087" spans="1:23" ht="16.5">
      <c r="A2087" s="14"/>
      <c r="B2087" s="79" t="s">
        <v>182</v>
      </c>
      <c r="C2087" s="15"/>
      <c r="D2087" s="14"/>
      <c r="E2087" s="14"/>
      <c r="F2087" s="14"/>
      <c r="G2087" s="14"/>
      <c r="H2087" s="14"/>
      <c r="I2087" s="14"/>
      <c r="J2087" s="14"/>
      <c r="K2087" s="14"/>
      <c r="L2087" s="14"/>
      <c r="M2087" s="14"/>
      <c r="N2087" s="14"/>
      <c r="O2087" s="14"/>
      <c r="P2087" s="14"/>
      <c r="Q2087" s="14"/>
      <c r="R2087" s="14"/>
      <c r="S2087" s="14"/>
      <c r="T2087" s="14"/>
    </row>
    <row r="2089" spans="1:23" ht="18.75">
      <c r="A2089" s="102" t="s">
        <v>991</v>
      </c>
      <c r="B2089" s="102"/>
      <c r="C2089" s="102"/>
      <c r="D2089" s="102"/>
      <c r="E2089" s="102"/>
      <c r="F2089" s="102"/>
      <c r="G2089" s="102"/>
      <c r="H2089" s="102"/>
      <c r="I2089" s="102"/>
      <c r="J2089" s="102"/>
      <c r="K2089" s="102"/>
      <c r="L2089" s="102"/>
      <c r="M2089" s="102"/>
      <c r="N2089" s="102"/>
      <c r="O2089" s="102"/>
      <c r="P2089" s="102"/>
      <c r="Q2089" s="102"/>
      <c r="R2089" s="102"/>
      <c r="S2089" s="102"/>
      <c r="T2089" s="102"/>
      <c r="U2089" s="102"/>
      <c r="V2089" s="102"/>
      <c r="W2089" s="102"/>
    </row>
    <row r="2090" spans="1:23" ht="18.75">
      <c r="A2090" s="102" t="s">
        <v>990</v>
      </c>
      <c r="B2090" s="102"/>
      <c r="C2090" s="102"/>
      <c r="D2090" s="102"/>
      <c r="E2090" s="102"/>
      <c r="F2090" s="102"/>
      <c r="G2090" s="102"/>
      <c r="H2090" s="102"/>
      <c r="I2090" s="102"/>
      <c r="J2090" s="102"/>
      <c r="K2090" s="102"/>
      <c r="L2090" s="102"/>
      <c r="M2090" s="102"/>
      <c r="N2090" s="102"/>
      <c r="O2090" s="102"/>
      <c r="P2090" s="102"/>
      <c r="Q2090" s="102"/>
      <c r="R2090" s="102"/>
      <c r="S2090" s="102"/>
      <c r="T2090" s="102"/>
      <c r="U2090" s="102"/>
      <c r="V2090" s="102"/>
      <c r="W2090" s="102"/>
    </row>
    <row r="2092" spans="1:23">
      <c r="A2092" s="103" t="s">
        <v>169</v>
      </c>
      <c r="B2092" s="103"/>
      <c r="C2092" s="103"/>
      <c r="D2092" s="103"/>
      <c r="E2092" s="103"/>
      <c r="F2092" s="103"/>
      <c r="G2092" s="103"/>
      <c r="H2092" s="103"/>
      <c r="I2092" s="103"/>
      <c r="J2092" s="103"/>
      <c r="K2092" s="103"/>
      <c r="L2092" s="103"/>
      <c r="M2092" s="103"/>
      <c r="N2092" s="103"/>
      <c r="O2092" s="103"/>
      <c r="P2092" s="103"/>
      <c r="Q2092" s="103"/>
      <c r="R2092" s="103"/>
      <c r="S2092" s="103"/>
      <c r="T2092" s="103"/>
      <c r="U2092" s="103"/>
      <c r="V2092" s="103"/>
      <c r="W2092" s="103"/>
    </row>
    <row r="2093" spans="1:23">
      <c r="A2093" s="43"/>
      <c r="B2093" s="43"/>
      <c r="C2093" s="43"/>
      <c r="D2093" s="43"/>
      <c r="E2093" s="43"/>
      <c r="F2093" s="43"/>
      <c r="G2093" s="43"/>
      <c r="H2093" s="43"/>
      <c r="I2093" s="43"/>
      <c r="J2093" s="43"/>
      <c r="K2093" s="43"/>
      <c r="L2093" s="43"/>
      <c r="M2093" s="43"/>
      <c r="N2093" s="43"/>
      <c r="O2093" s="43"/>
      <c r="P2093" s="43"/>
      <c r="Q2093" s="43"/>
      <c r="R2093" s="43"/>
      <c r="S2093" s="43"/>
      <c r="T2093" s="43"/>
      <c r="U2093" s="43"/>
      <c r="V2093" s="43"/>
      <c r="W2093" s="43"/>
    </row>
    <row r="2094" spans="1:23" ht="18.75">
      <c r="A2094" s="104" t="s">
        <v>1005</v>
      </c>
      <c r="B2094" s="104"/>
      <c r="C2094" s="104"/>
      <c r="D2094" s="104"/>
      <c r="E2094" s="104"/>
      <c r="F2094" s="104"/>
      <c r="G2094" s="104"/>
      <c r="H2094" s="104"/>
      <c r="I2094" s="104"/>
      <c r="J2094" s="104"/>
      <c r="K2094" s="104"/>
      <c r="L2094" s="104"/>
      <c r="M2094" s="104"/>
      <c r="N2094" s="104"/>
      <c r="O2094" s="104"/>
      <c r="P2094" s="104"/>
      <c r="Q2094" s="104"/>
      <c r="R2094" s="104"/>
      <c r="S2094" s="104"/>
      <c r="T2094" s="104"/>
      <c r="U2094" s="104"/>
      <c r="V2094" s="104"/>
      <c r="W2094" s="104"/>
    </row>
    <row r="2095" spans="1:23" ht="18.75">
      <c r="A2095" s="104" t="s">
        <v>989</v>
      </c>
      <c r="B2095" s="104"/>
      <c r="C2095" s="104"/>
      <c r="D2095" s="104"/>
      <c r="E2095" s="104"/>
      <c r="F2095" s="104"/>
      <c r="G2095" s="104"/>
      <c r="H2095" s="104"/>
      <c r="I2095" s="104"/>
      <c r="J2095" s="104"/>
      <c r="K2095" s="104"/>
      <c r="L2095" s="104"/>
      <c r="M2095" s="104"/>
      <c r="N2095" s="104"/>
      <c r="O2095" s="104"/>
      <c r="P2095" s="104"/>
      <c r="Q2095" s="104"/>
      <c r="R2095" s="104"/>
      <c r="S2095" s="104"/>
      <c r="T2095" s="104"/>
      <c r="U2095" s="104"/>
      <c r="V2095" s="104"/>
      <c r="W2095" s="104"/>
    </row>
    <row r="2096" spans="1:23" ht="18.75">
      <c r="A2096" s="105" t="s">
        <v>1058</v>
      </c>
      <c r="B2096" s="105"/>
      <c r="C2096" s="105"/>
      <c r="D2096" s="105"/>
      <c r="E2096" s="105"/>
      <c r="F2096" s="105"/>
      <c r="G2096" s="105"/>
      <c r="H2096" s="105"/>
      <c r="I2096" s="105"/>
      <c r="J2096" s="105"/>
      <c r="K2096" s="105"/>
      <c r="L2096" s="105"/>
      <c r="M2096" s="105"/>
      <c r="N2096" s="105"/>
      <c r="O2096" s="105"/>
      <c r="P2096" s="105"/>
      <c r="Q2096" s="105"/>
      <c r="R2096" s="105"/>
      <c r="S2096" s="105"/>
      <c r="T2096" s="105"/>
      <c r="U2096" s="105"/>
      <c r="V2096" s="105"/>
      <c r="W2096" s="105"/>
    </row>
    <row r="2097" spans="1:24" ht="18.75">
      <c r="A2097" s="50"/>
      <c r="B2097" s="50"/>
      <c r="C2097" s="50"/>
      <c r="D2097" s="50"/>
      <c r="E2097" s="50"/>
      <c r="F2097" s="50"/>
      <c r="G2097" s="50"/>
      <c r="H2097" s="50"/>
      <c r="I2097" s="50"/>
      <c r="J2097" s="50"/>
      <c r="K2097" s="50"/>
      <c r="L2097" s="50"/>
      <c r="M2097" s="50"/>
      <c r="N2097" s="50"/>
      <c r="O2097" s="50"/>
      <c r="P2097" s="50"/>
      <c r="Q2097" s="50"/>
      <c r="R2097" s="50"/>
      <c r="S2097" s="50"/>
      <c r="T2097" s="50"/>
      <c r="U2097" s="50"/>
      <c r="V2097" s="50"/>
    </row>
    <row r="2098" spans="1:24">
      <c r="A2098" s="10"/>
      <c r="B2098" s="10"/>
      <c r="C2098" s="10"/>
      <c r="D2098" s="10"/>
      <c r="E2098" s="10"/>
      <c r="F2098" s="10"/>
      <c r="G2098" s="10"/>
      <c r="H2098" s="10"/>
      <c r="I2098" s="10"/>
      <c r="J2098" s="10"/>
      <c r="K2098" s="10"/>
      <c r="L2098" s="10"/>
      <c r="M2098" s="10"/>
      <c r="N2098" s="10"/>
      <c r="O2098" s="10"/>
      <c r="P2098" s="10"/>
      <c r="Q2098" s="10"/>
      <c r="R2098" s="10"/>
      <c r="S2098" s="10"/>
      <c r="T2098" s="10"/>
    </row>
    <row r="2099" spans="1:24" ht="18.75">
      <c r="A2099" s="106" t="s">
        <v>992</v>
      </c>
      <c r="B2099" s="106"/>
      <c r="C2099" s="47"/>
      <c r="D2099" s="47"/>
      <c r="E2099" s="47"/>
      <c r="F2099" s="47"/>
      <c r="G2099" s="47"/>
      <c r="H2099" s="47"/>
      <c r="I2099" s="47"/>
      <c r="J2099" s="47"/>
      <c r="K2099" s="47"/>
      <c r="L2099" s="47"/>
      <c r="M2099" s="47"/>
      <c r="N2099" s="47"/>
      <c r="O2099" s="47"/>
      <c r="P2099" s="47"/>
      <c r="Q2099" s="47"/>
      <c r="R2099" s="47"/>
      <c r="S2099" s="47"/>
      <c r="T2099" s="47"/>
    </row>
    <row r="2100" spans="1:24" ht="18.75">
      <c r="A2100" s="106" t="s">
        <v>993</v>
      </c>
      <c r="B2100" s="106"/>
      <c r="C2100" s="42"/>
      <c r="D2100" s="42"/>
      <c r="E2100" s="42"/>
      <c r="F2100" s="42"/>
      <c r="G2100" s="42"/>
      <c r="H2100" s="42"/>
      <c r="I2100" s="42"/>
      <c r="J2100" s="42"/>
      <c r="K2100" s="42"/>
      <c r="L2100" s="42"/>
      <c r="M2100" s="42"/>
      <c r="N2100" s="42"/>
      <c r="O2100" s="42"/>
      <c r="P2100" s="42"/>
      <c r="Q2100" s="42"/>
      <c r="R2100" s="42"/>
      <c r="S2100" s="42"/>
      <c r="T2100" s="42"/>
    </row>
    <row r="2101" spans="1:24" ht="18.75">
      <c r="A2101" s="106"/>
      <c r="B2101" s="106"/>
      <c r="D2101" s="47"/>
      <c r="E2101" s="47"/>
      <c r="F2101" s="47"/>
      <c r="G2101" s="47"/>
      <c r="H2101" s="47"/>
      <c r="I2101" s="47"/>
      <c r="J2101" s="47"/>
      <c r="K2101" s="47"/>
      <c r="L2101" s="47"/>
      <c r="M2101" s="47"/>
      <c r="N2101" s="47"/>
      <c r="O2101" s="47"/>
      <c r="P2101" s="47"/>
      <c r="Q2101" s="47"/>
      <c r="R2101" s="47"/>
      <c r="S2101" s="47"/>
      <c r="T2101" s="47"/>
    </row>
    <row r="2102" spans="1:24" ht="18.75">
      <c r="A2102" s="107" t="s">
        <v>238</v>
      </c>
      <c r="B2102" s="107"/>
      <c r="C2102" s="107"/>
      <c r="D2102" s="107"/>
      <c r="E2102" s="107"/>
      <c r="F2102" s="107"/>
      <c r="G2102" s="107"/>
      <c r="H2102" s="107"/>
      <c r="I2102" s="107"/>
      <c r="J2102" s="107"/>
      <c r="K2102" s="107"/>
      <c r="L2102" s="107"/>
      <c r="M2102" s="107"/>
      <c r="N2102" s="107"/>
      <c r="O2102" s="107"/>
      <c r="P2102" s="129" t="s">
        <v>342</v>
      </c>
      <c r="Q2102" s="129"/>
      <c r="R2102" s="129"/>
      <c r="S2102" s="129"/>
      <c r="T2102" s="129"/>
      <c r="U2102" s="129"/>
      <c r="V2102" s="129"/>
    </row>
    <row r="2103" spans="1:24">
      <c r="A2103" s="28"/>
      <c r="B2103" s="28"/>
      <c r="C2103" s="28"/>
      <c r="D2103" s="28"/>
      <c r="E2103" s="28"/>
      <c r="F2103" s="28"/>
      <c r="G2103" s="28"/>
      <c r="H2103" s="28"/>
      <c r="I2103" s="28"/>
      <c r="J2103" s="28"/>
      <c r="K2103" s="28"/>
      <c r="L2103" s="28"/>
      <c r="M2103" s="28"/>
      <c r="N2103" s="28"/>
      <c r="O2103" s="28"/>
      <c r="P2103" s="28"/>
      <c r="Q2103" s="28"/>
      <c r="R2103" s="28"/>
      <c r="S2103" s="28"/>
      <c r="T2103" s="28"/>
    </row>
    <row r="2104" spans="1:24" ht="24.75" customHeight="1">
      <c r="A2104" s="117" t="s">
        <v>170</v>
      </c>
      <c r="B2104" s="117"/>
      <c r="C2104" s="117"/>
      <c r="D2104" s="117"/>
      <c r="E2104" s="117"/>
      <c r="F2104" s="117"/>
      <c r="G2104" s="117"/>
      <c r="H2104" s="117"/>
      <c r="I2104" s="117"/>
      <c r="J2104" s="117"/>
      <c r="K2104" s="117"/>
      <c r="L2104" s="117"/>
      <c r="M2104" s="117"/>
      <c r="N2104" s="117"/>
      <c r="O2104" s="117"/>
      <c r="P2104" s="117"/>
      <c r="Q2104" s="117"/>
      <c r="R2104" s="117"/>
      <c r="S2104" s="117"/>
      <c r="T2104" s="126" t="s">
        <v>178</v>
      </c>
      <c r="U2104" s="101" t="s">
        <v>284</v>
      </c>
      <c r="V2104" s="101" t="s">
        <v>288</v>
      </c>
      <c r="W2104" s="101" t="s">
        <v>1006</v>
      </c>
    </row>
    <row r="2105" spans="1:24" ht="66.75" customHeight="1">
      <c r="A2105" s="101" t="s">
        <v>171</v>
      </c>
      <c r="B2105" s="117" t="s">
        <v>172</v>
      </c>
      <c r="C2105" s="101" t="s">
        <v>173</v>
      </c>
      <c r="D2105" s="101" t="s">
        <v>174</v>
      </c>
      <c r="E2105" s="101"/>
      <c r="F2105" s="101" t="s">
        <v>175</v>
      </c>
      <c r="G2105" s="101"/>
      <c r="H2105" s="101" t="s">
        <v>176</v>
      </c>
      <c r="I2105" s="101"/>
      <c r="J2105" s="101" t="s">
        <v>994</v>
      </c>
      <c r="K2105" s="101"/>
      <c r="L2105" s="175" t="s">
        <v>995</v>
      </c>
      <c r="M2105" s="176"/>
      <c r="N2105" s="175" t="s">
        <v>996</v>
      </c>
      <c r="O2105" s="176"/>
      <c r="P2105" s="101" t="s">
        <v>7</v>
      </c>
      <c r="Q2105" s="101"/>
      <c r="R2105" s="101" t="s">
        <v>177</v>
      </c>
      <c r="S2105" s="101"/>
      <c r="T2105" s="127"/>
      <c r="U2105" s="101"/>
      <c r="V2105" s="101"/>
      <c r="W2105" s="101"/>
    </row>
    <row r="2106" spans="1:24" ht="16.5">
      <c r="A2106" s="101"/>
      <c r="B2106" s="117"/>
      <c r="C2106" s="101"/>
      <c r="D2106" s="49" t="s">
        <v>179</v>
      </c>
      <c r="E2106" s="51" t="s">
        <v>3</v>
      </c>
      <c r="F2106" s="49" t="s">
        <v>179</v>
      </c>
      <c r="G2106" s="51" t="s">
        <v>3</v>
      </c>
      <c r="H2106" s="49" t="s">
        <v>179</v>
      </c>
      <c r="I2106" s="51" t="s">
        <v>3</v>
      </c>
      <c r="J2106" s="49" t="s">
        <v>179</v>
      </c>
      <c r="K2106" s="51" t="s">
        <v>3</v>
      </c>
      <c r="L2106" s="49" t="s">
        <v>179</v>
      </c>
      <c r="M2106" s="51" t="s">
        <v>3</v>
      </c>
      <c r="N2106" s="49" t="s">
        <v>179</v>
      </c>
      <c r="O2106" s="51" t="s">
        <v>3</v>
      </c>
      <c r="P2106" s="49" t="s">
        <v>179</v>
      </c>
      <c r="Q2106" s="51" t="s">
        <v>3</v>
      </c>
      <c r="R2106" s="49" t="s">
        <v>179</v>
      </c>
      <c r="S2106" s="51" t="s">
        <v>3</v>
      </c>
      <c r="T2106" s="128"/>
      <c r="U2106" s="101"/>
      <c r="V2106" s="101"/>
      <c r="W2106" s="101"/>
    </row>
    <row r="2107" spans="1:24" ht="18.75">
      <c r="A2107" s="27">
        <v>1</v>
      </c>
      <c r="B2107" s="77"/>
      <c r="C2107" s="27"/>
      <c r="D2107" s="27"/>
      <c r="E2107" s="16">
        <f>IF((C2107&lt;=7),VLOOKUP(D2107,'7 лет'!$A$5:$B$78,2),IF((C2107=8),VLOOKUP(D2107,'8 лет'!$A$5:$B$78,2),IF((C2107=9),VLOOKUP(D2107,'9 лет'!$A$5:$B$78,2),IF((C2107=10),VLOOKUP(D2107,'10 лет'!$A$5:$B$78,2),IF((C2107=11),VLOOKUP(D2107,'11 лет'!$A$5:$B$78,2),IF((C2107=12),VLOOKUP(D2107,'12 лет'!$A$5:$B$78,2),IF((C2107=13),VLOOKUP(D2107,'13 лет'!$A$5:$B$78,2),IF((C2107=14),VLOOKUP(D2107,'14 лет'!$A$5:$B$78,2),IF((C2107=15),VLOOKUP(D2107,'15 лет'!$A$5:$B$78,2),IF((C2107=16),VLOOKUP(D2107,'16 лет'!$A$5:$B$78,2),IF((C2107=17),VLOOKUP(D2107,'17 лет'!$A$5:$B$78,2))))))))))))</f>
        <v>0</v>
      </c>
      <c r="F2107" s="27"/>
      <c r="G2107" s="16">
        <f>IF((C2107&lt;=7),VLOOKUP(F2107,'7 лет'!$C$5:$D$79,2),IF((C2107=8),VLOOKUP(F2107,'8 лет'!$C$5:$D$79,2),IF((C2107=9),VLOOKUP(F2107,'9 лет'!$C$5:$D$79,2),IF((C2107=10),VLOOKUP(F2107,'10 лет'!$C$5:$D$79,2),IF((C2107=11),VLOOKUP(F2107,'11 лет'!$C$5:$D$79,2),IF((C2107=12),VLOOKUP(F2107,'12 лет'!$C$5:$D$79,2),IF((C2107=13),VLOOKUP(F2107,'13 лет'!$C$5:$D$79,2),IF((C2107=14),VLOOKUP(F2107,'14 лет'!$C$5:$D$79,2),IF((C2107=15),VLOOKUP(F2107,'15 лет'!$C$5:$D$79,2),IF((C2107=16),VLOOKUP(F2107,'16 лет'!$C$5:$D$79,2),IF((C2107=17),VLOOKUP(F2107,'17 лет'!$C$5:$D$79,2))))))))))))</f>
        <v>0</v>
      </c>
      <c r="H2107" s="27"/>
      <c r="I2107" s="16">
        <f>IF((C2107&lt;=7),VLOOKUP(H2107,'7 лет'!$E$5:$F$79,2),IF((C2107=8),VLOOKUP(H2107,'8 лет'!$E$5:$F$79,2),IF((C2107=9),VLOOKUP(H2107,'9 лет'!$E$5:$F$79,2),IF((C2107=10),VLOOKUP(H2107,'10 лет'!$E$5:$F$79,2),IF((C2107=11),VLOOKUP(H2107,'11 лет'!$E$5:$F$79,2),IF((C2107=12),VLOOKUP(H2107,'12 лет'!$E$5:$F$79,2),IF((C2107=13),VLOOKUP(H2107,'13 лет'!$E$5:$F$79,2),IF((C2107=14),VLOOKUP(H2107,'14 лет'!$E$5:$F$79,2),IF((C2107=15),VLOOKUP(H2107,'15 лет'!$E$5:$F$79,2),IF((C2107=16),VLOOKUP(H2107,'16 лет'!$E$5:$F$79,2),IF((C2107=17),VLOOKUP(H2107,'17 лет'!$E$5:$F$79,2))))))))))))</f>
        <v>0</v>
      </c>
      <c r="J2107" s="27"/>
      <c r="K2107" s="16">
        <f>IF((C2107&lt;=7),VLOOKUP(J2107,'7 лет'!$G$5:$H$79,2),IF((C2107=8),VLOOKUP(J2107,'8 лет'!$G$5:$H$79,2),IF((C2107=9),VLOOKUP(J2107,'9 лет'!$G$5:$H$79,2),IF((C2107=10),VLOOKUP(J2107,'10 лет'!$G$5:$H$79,2),IF((C2107=11),VLOOKUP(J2107,'11 лет'!$G$5:$H$79,2),IF((C2107=12),VLOOKUP(J2107,'12 лет'!$G$5:$H$79,2),IF((C2107=13),VLOOKUP(J2107,'13 лет'!$G$5:$H$79,2),IF((C2107=14),VLOOKUP(J2107,'14 лет'!$G$5:$H$79,2),IF(C2107&gt;=15,"0")))))))))</f>
        <v>0</v>
      </c>
      <c r="L2107" s="27"/>
      <c r="M2107" s="16" t="str">
        <f>IF((C2107=12),VLOOKUP(L2107,'12 лет'!$I$5:$J$81,2),IF((C2107=13),VLOOKUP(L2107,'13 лет'!$I$5:$J$81,2),IF((C2107=14),VLOOKUP(L2107,'14 лет'!$I$5:$J$80,2),IF((C2107=15),VLOOKUP(L2107,'15 лет'!$G$5:$H$82,2),IF((C2107=16),VLOOKUP(L2107,'16 лет'!$G$5:$H$81,2),IF((C2107=17),VLOOKUP(L2107,'17 лет'!$G$5:$H$81,2),IF(C2107&lt;12,"0")))))))</f>
        <v>0</v>
      </c>
      <c r="N2107" s="27"/>
      <c r="O2107" s="16" t="str">
        <f>IF((C2107=15),VLOOKUP(N2107,'15 лет'!$I$5:$J$100,2),IF((C2107=16),VLOOKUP(N2107,'16 лет'!$I$5:$J$94,2),IF((C2107=17),VLOOKUP(N2107,'17 лет'!$I$5:$J$97,2),IF(C2107&lt;15,"0"))))</f>
        <v>0</v>
      </c>
      <c r="P2107" s="11"/>
      <c r="Q2107" s="16">
        <f>IF((C2107&lt;=7),VLOOKUP(P2107,'7 лет'!$I$5:$J$79,2),IF((C2107=8),VLOOKUP(P2107,'8 лет'!$I$5:$J$79,2),IF((C2107=9),VLOOKUP(P2107,'9 лет'!$I$5:$J$79,2),IF((C2107=10),VLOOKUP(P2107,'10 лет'!$I$5:$J$79,2),IF((C2107=11),VLOOKUP(P2107,'11 лет'!$I$5:$J$79,2),IF((C2107=12),VLOOKUP(P2107,'12 лет'!$K$5:$L$79,2),IF((C2107=13),VLOOKUP(P2107,'13 лет'!$K$5:$L$79,2),IF((C2107=14),VLOOKUP(P2107,'14 лет'!$K$5:$L$79,2),IF((C2107=15),VLOOKUP(P2107,'15 лет'!$K$5:$L$79,2),IF((C2107=16),VLOOKUP(P2107,'16 лет'!$K$5:$L$79,2),IF((C2107=17),VLOOKUP(P2107,'17 лет'!$K$5:$L$79,2),)))))))))))</f>
        <v>50</v>
      </c>
      <c r="R2107" s="27"/>
      <c r="S2107" s="16">
        <f>IF((C2107&lt;=7),VLOOKUP(R2107,'7 лет'!$K$5:$L$79,2),IF((C2107=8),VLOOKUP(R2107,'8 лет'!$K$5:$L$79,2),IF((C2107=9),VLOOKUP(R2107,'9 лет'!$K$5:$L$79,2),IF((C2107=10),VLOOKUP(R2107,'10 лет'!$K$5:$L$79,2),IF((C2107=11),VLOOKUP(R2107,'11 лет'!$K$5:$L$79,2),IF((C2107=12),VLOOKUP(R2107,'12 лет'!$M$5:$N$79,2),IF((C2107=13),VLOOKUP(R2107,'13 лет'!$M$5:$N$79,2),IF((C2107=14),VLOOKUP(R2107,'14 лет'!$M$5:$N$79,2),IF((C2107=15),VLOOKUP(R2107,'15 лет'!$M$5:$N$79,2),IF((C2107=16),VLOOKUP(R2107,'16 лет'!$M$5:$N$79,2),IF((C2107=17),VLOOKUP(R2107,'17 лет'!$M$5:$N$79,2))))))))))))</f>
        <v>0</v>
      </c>
      <c r="T2107" s="32">
        <f>SUM(E2107+G2107+I2107+K2107+M2107+O2107+Q2107+S2107)</f>
        <v>50</v>
      </c>
      <c r="U2107" s="4">
        <f>'Личное первенство юноши'!U187</f>
        <v>28</v>
      </c>
      <c r="V2107" s="108">
        <f ca="1">'Командный зачет'!G68</f>
        <v>10</v>
      </c>
      <c r="W2107" s="98">
        <f ca="1">SUM(V2107*2)</f>
        <v>20</v>
      </c>
      <c r="X2107" t="str">
        <f>P2102</f>
        <v>Субъект РФ 59</v>
      </c>
    </row>
    <row r="2108" spans="1:24" ht="18.75">
      <c r="A2108" s="27">
        <v>2</v>
      </c>
      <c r="B2108" s="77"/>
      <c r="C2108" s="27"/>
      <c r="D2108" s="27"/>
      <c r="E2108" s="16">
        <f>IF((C2108&lt;=7),VLOOKUP(D2108,'7 лет'!$A$5:$B$78,2),IF((C2108=8),VLOOKUP(D2108,'8 лет'!$A$5:$B$78,2),IF((C2108=9),VLOOKUP(D2108,'9 лет'!$A$5:$B$78,2),IF((C2108=10),VLOOKUP(D2108,'10 лет'!$A$5:$B$78,2),IF((C2108=11),VLOOKUP(D2108,'11 лет'!$A$5:$B$78,2),IF((C2108=12),VLOOKUP(D2108,'12 лет'!$A$5:$B$78,2),IF((C2108=13),VLOOKUP(D2108,'13 лет'!$A$5:$B$78,2),IF((C2108=14),VLOOKUP(D2108,'14 лет'!$A$5:$B$78,2),IF((C2108=15),VLOOKUP(D2108,'15 лет'!$A$5:$B$78,2),IF((C2108=16),VLOOKUP(D2108,'16 лет'!$A$5:$B$78,2),IF((C2108=17),VLOOKUP(D2108,'17 лет'!$A$5:$B$78,2))))))))))))</f>
        <v>0</v>
      </c>
      <c r="F2108" s="27"/>
      <c r="G2108" s="16">
        <f>IF((C2108&lt;=7),VLOOKUP(F2108,'7 лет'!$C$5:$D$79,2),IF((C2108=8),VLOOKUP(F2108,'8 лет'!$C$5:$D$79,2),IF((C2108=9),VLOOKUP(F2108,'9 лет'!$C$5:$D$79,2),IF((C2108=10),VLOOKUP(F2108,'10 лет'!$C$5:$D$79,2),IF((C2108=11),VLOOKUP(F2108,'11 лет'!$C$5:$D$79,2),IF((C2108=12),VLOOKUP(F2108,'12 лет'!$C$5:$D$79,2),IF((C2108=13),VLOOKUP(F2108,'13 лет'!$C$5:$D$79,2),IF((C2108=14),VLOOKUP(F2108,'14 лет'!$C$5:$D$79,2),IF((C2108=15),VLOOKUP(F2108,'15 лет'!$C$5:$D$79,2),IF((C2108=16),VLOOKUP(F2108,'16 лет'!$C$5:$D$79,2),IF((C2108=17),VLOOKUP(F2108,'17 лет'!$C$5:$D$79,2))))))))))))</f>
        <v>0</v>
      </c>
      <c r="H2108" s="27"/>
      <c r="I2108" s="16">
        <f>IF((C2108&lt;=7),VLOOKUP(H2108,'7 лет'!$E$5:$F$79,2),IF((C2108=8),VLOOKUP(H2108,'8 лет'!$E$5:$F$79,2),IF((C2108=9),VLOOKUP(H2108,'9 лет'!$E$5:$F$79,2),IF((C2108=10),VLOOKUP(H2108,'10 лет'!$E$5:$F$79,2),IF((C2108=11),VLOOKUP(H2108,'11 лет'!$E$5:$F$79,2),IF((C2108=12),VLOOKUP(H2108,'12 лет'!$E$5:$F$79,2),IF((C2108=13),VLOOKUP(H2108,'13 лет'!$E$5:$F$79,2),IF((C2108=14),VLOOKUP(H2108,'14 лет'!$E$5:$F$79,2),IF((C2108=15),VLOOKUP(H2108,'15 лет'!$E$5:$F$79,2),IF((C2108=16),VLOOKUP(H2108,'16 лет'!$E$5:$F$79,2),IF((C2108=17),VLOOKUP(H2108,'17 лет'!$E$5:$F$79,2))))))))))))</f>
        <v>0</v>
      </c>
      <c r="J2108" s="27"/>
      <c r="K2108" s="16">
        <f>IF((C2108&lt;=7),VLOOKUP(J2108,'7 лет'!$G$5:$H$79,2),IF((C2108=8),VLOOKUP(J2108,'8 лет'!$G$5:$H$79,2),IF((C2108=9),VLOOKUP(J2108,'9 лет'!$G$5:$H$79,2),IF((C2108=10),VLOOKUP(J2108,'10 лет'!$G$5:$H$79,2),IF((C2108=11),VLOOKUP(J2108,'11 лет'!$G$5:$H$79,2),IF((C2108=12),VLOOKUP(J2108,'12 лет'!$G$5:$H$79,2),IF((C2108=13),VLOOKUP(J2108,'13 лет'!$G$5:$H$79,2),IF((C2108=14),VLOOKUP(J2108,'14 лет'!$G$5:$H$79,2),IF(C2108&gt;=15,"0")))))))))</f>
        <v>0</v>
      </c>
      <c r="L2108" s="27"/>
      <c r="M2108" s="16" t="str">
        <f>IF((C2108=12),VLOOKUP(L2108,'12 лет'!$I$5:$J$81,2),IF((C2108=13),VLOOKUP(L2108,'13 лет'!$I$5:$J$81,2),IF((C2108=14),VLOOKUP(L2108,'14 лет'!$I$5:$J$80,2),IF((C2108=15),VLOOKUP(L2108,'15 лет'!$G$5:$H$82,2),IF((C2108=16),VLOOKUP(L2108,'16 лет'!$G$5:$H$81,2),IF((C2108=17),VLOOKUP(L2108,'17 лет'!$G$5:$H$81,2),IF(C2108&lt;12,"0")))))))</f>
        <v>0</v>
      </c>
      <c r="N2108" s="27"/>
      <c r="O2108" s="16" t="str">
        <f>IF((C2108=15),VLOOKUP(N2108,'15 лет'!$I$5:$J$100,2),IF((C2108=16),VLOOKUP(N2108,'16 лет'!$I$5:$J$94,2),IF((C2108=17),VLOOKUP(N2108,'17 лет'!$I$5:$J$97,2),IF(C2108&lt;15,"0"))))</f>
        <v>0</v>
      </c>
      <c r="P2108" s="11"/>
      <c r="Q2108" s="16">
        <f>IF((C2108&lt;=7),VLOOKUP(P2108,'7 лет'!$I$5:$J$79,2),IF((C2108=8),VLOOKUP(P2108,'8 лет'!$I$5:$J$79,2),IF((C2108=9),VLOOKUP(P2108,'9 лет'!$I$5:$J$79,2),IF((C2108=10),VLOOKUP(P2108,'10 лет'!$I$5:$J$79,2),IF((C2108=11),VLOOKUP(P2108,'11 лет'!$I$5:$J$79,2),IF((C2108=12),VLOOKUP(P2108,'12 лет'!$K$5:$L$79,2),IF((C2108=13),VLOOKUP(P2108,'13 лет'!$K$5:$L$79,2),IF((C2108=14),VLOOKUP(P2108,'14 лет'!$K$5:$L$79,2),IF((C2108=15),VLOOKUP(P2108,'15 лет'!$K$5:$L$79,2),IF((C2108=16),VLOOKUP(P2108,'16 лет'!$K$5:$L$79,2),IF((C2108=17),VLOOKUP(P2108,'17 лет'!$K$5:$L$79,2),)))))))))))</f>
        <v>50</v>
      </c>
      <c r="R2108" s="27"/>
      <c r="S2108" s="16">
        <f>IF((C2108&lt;=7),VLOOKUP(R2108,'7 лет'!$K$5:$L$79,2),IF((C2108=8),VLOOKUP(R2108,'8 лет'!$K$5:$L$79,2),IF((C2108=9),VLOOKUP(R2108,'9 лет'!$K$5:$L$79,2),IF((C2108=10),VLOOKUP(R2108,'10 лет'!$K$5:$L$79,2),IF((C2108=11),VLOOKUP(R2108,'11 лет'!$K$5:$L$79,2),IF((C2108=12),VLOOKUP(R2108,'12 лет'!$M$5:$N$79,2),IF((C2108=13),VLOOKUP(R2108,'13 лет'!$M$5:$N$79,2),IF((C2108=14),VLOOKUP(R2108,'14 лет'!$M$5:$N$79,2),IF((C2108=15),VLOOKUP(R2108,'15 лет'!$M$5:$N$79,2),IF((C2108=16),VLOOKUP(R2108,'16 лет'!$M$5:$N$79,2),IF((C2108=17),VLOOKUP(R2108,'17 лет'!$M$5:$N$79,2))))))))))))</f>
        <v>0</v>
      </c>
      <c r="T2108" s="32">
        <f>SUM(E2108+G2108+I2108+K2108+M2108+O2108+Q2108+S2108)</f>
        <v>50</v>
      </c>
      <c r="U2108" s="4">
        <f>'Личное первенство юноши'!U188</f>
        <v>28</v>
      </c>
      <c r="V2108" s="109"/>
      <c r="W2108" s="99"/>
      <c r="X2108" t="str">
        <f>P2102</f>
        <v>Субъект РФ 59</v>
      </c>
    </row>
    <row r="2109" spans="1:24" ht="18.75">
      <c r="A2109" s="27">
        <v>3</v>
      </c>
      <c r="B2109" s="77"/>
      <c r="C2109" s="27"/>
      <c r="D2109" s="27"/>
      <c r="E2109" s="16">
        <f>IF((C2109&lt;=7),VLOOKUP(D2109,'7 лет'!$A$5:$B$78,2),IF((C2109=8),VLOOKUP(D2109,'8 лет'!$A$5:$B$78,2),IF((C2109=9),VLOOKUP(D2109,'9 лет'!$A$5:$B$78,2),IF((C2109=10),VLOOKUP(D2109,'10 лет'!$A$5:$B$78,2),IF((C2109=11),VLOOKUP(D2109,'11 лет'!$A$5:$B$78,2),IF((C2109=12),VLOOKUP(D2109,'12 лет'!$A$5:$B$78,2),IF((C2109=13),VLOOKUP(D2109,'13 лет'!$A$5:$B$78,2),IF((C2109=14),VLOOKUP(D2109,'14 лет'!$A$5:$B$78,2),IF((C2109=15),VLOOKUP(D2109,'15 лет'!$A$5:$B$78,2),IF((C2109=16),VLOOKUP(D2109,'16 лет'!$A$5:$B$78,2),IF((C2109=17),VLOOKUP(D2109,'17 лет'!$A$5:$B$78,2))))))))))))</f>
        <v>0</v>
      </c>
      <c r="F2109" s="27"/>
      <c r="G2109" s="16">
        <f>IF((C2109&lt;=7),VLOOKUP(F2109,'7 лет'!$C$5:$D$79,2),IF((C2109=8),VLOOKUP(F2109,'8 лет'!$C$5:$D$79,2),IF((C2109=9),VLOOKUP(F2109,'9 лет'!$C$5:$D$79,2),IF((C2109=10),VLOOKUP(F2109,'10 лет'!$C$5:$D$79,2),IF((C2109=11),VLOOKUP(F2109,'11 лет'!$C$5:$D$79,2),IF((C2109=12),VLOOKUP(F2109,'12 лет'!$C$5:$D$79,2),IF((C2109=13),VLOOKUP(F2109,'13 лет'!$C$5:$D$79,2),IF((C2109=14),VLOOKUP(F2109,'14 лет'!$C$5:$D$79,2),IF((C2109=15),VLOOKUP(F2109,'15 лет'!$C$5:$D$79,2),IF((C2109=16),VLOOKUP(F2109,'16 лет'!$C$5:$D$79,2),IF((C2109=17),VLOOKUP(F2109,'17 лет'!$C$5:$D$79,2))))))))))))</f>
        <v>0</v>
      </c>
      <c r="H2109" s="27"/>
      <c r="I2109" s="16">
        <f>IF((C2109&lt;=7),VLOOKUP(H2109,'7 лет'!$E$5:$F$79,2),IF((C2109=8),VLOOKUP(H2109,'8 лет'!$E$5:$F$79,2),IF((C2109=9),VLOOKUP(H2109,'9 лет'!$E$5:$F$79,2),IF((C2109=10),VLOOKUP(H2109,'10 лет'!$E$5:$F$79,2),IF((C2109=11),VLOOKUP(H2109,'11 лет'!$E$5:$F$79,2),IF((C2109=12),VLOOKUP(H2109,'12 лет'!$E$5:$F$79,2),IF((C2109=13),VLOOKUP(H2109,'13 лет'!$E$5:$F$79,2),IF((C2109=14),VLOOKUP(H2109,'14 лет'!$E$5:$F$79,2),IF((C2109=15),VLOOKUP(H2109,'15 лет'!$E$5:$F$79,2),IF((C2109=16),VLOOKUP(H2109,'16 лет'!$E$5:$F$79,2),IF((C2109=17),VLOOKUP(H2109,'17 лет'!$E$5:$F$79,2))))))))))))</f>
        <v>0</v>
      </c>
      <c r="J2109" s="27"/>
      <c r="K2109" s="16">
        <f>IF((C2109&lt;=7),VLOOKUP(J2109,'7 лет'!$G$5:$H$79,2),IF((C2109=8),VLOOKUP(J2109,'8 лет'!$G$5:$H$79,2),IF((C2109=9),VLOOKUP(J2109,'9 лет'!$G$5:$H$79,2),IF((C2109=10),VLOOKUP(J2109,'10 лет'!$G$5:$H$79,2),IF((C2109=11),VLOOKUP(J2109,'11 лет'!$G$5:$H$79,2),IF((C2109=12),VLOOKUP(J2109,'12 лет'!$G$5:$H$79,2),IF((C2109=13),VLOOKUP(J2109,'13 лет'!$G$5:$H$79,2),IF((C2109=14),VLOOKUP(J2109,'14 лет'!$G$5:$H$79,2),IF(C2109&gt;=15,"0")))))))))</f>
        <v>0</v>
      </c>
      <c r="L2109" s="27"/>
      <c r="M2109" s="16" t="str">
        <f>IF((C2109=12),VLOOKUP(L2109,'12 лет'!$I$5:$J$81,2),IF((C2109=13),VLOOKUP(L2109,'13 лет'!$I$5:$J$81,2),IF((C2109=14),VLOOKUP(L2109,'14 лет'!$I$5:$J$80,2),IF((C2109=15),VLOOKUP(L2109,'15 лет'!$G$5:$H$82,2),IF((C2109=16),VLOOKUP(L2109,'16 лет'!$G$5:$H$81,2),IF((C2109=17),VLOOKUP(L2109,'17 лет'!$G$5:$H$81,2),IF(C2109&lt;12,"0")))))))</f>
        <v>0</v>
      </c>
      <c r="N2109" s="27"/>
      <c r="O2109" s="16" t="str">
        <f>IF((C2109=15),VLOOKUP(N2109,'15 лет'!$I$5:$J$100,2),IF((C2109=16),VLOOKUP(N2109,'16 лет'!$I$5:$J$94,2),IF((C2109=17),VLOOKUP(N2109,'17 лет'!$I$5:$J$97,2),IF(C2109&lt;15,"0"))))</f>
        <v>0</v>
      </c>
      <c r="P2109" s="11"/>
      <c r="Q2109" s="16">
        <f>IF((C2109&lt;=7),VLOOKUP(P2109,'7 лет'!$I$5:$J$79,2),IF((C2109=8),VLOOKUP(P2109,'8 лет'!$I$5:$J$79,2),IF((C2109=9),VLOOKUP(P2109,'9 лет'!$I$5:$J$79,2),IF((C2109=10),VLOOKUP(P2109,'10 лет'!$I$5:$J$79,2),IF((C2109=11),VLOOKUP(P2109,'11 лет'!$I$5:$J$79,2),IF((C2109=12),VLOOKUP(P2109,'12 лет'!$K$5:$L$79,2),IF((C2109=13),VLOOKUP(P2109,'13 лет'!$K$5:$L$79,2),IF((C2109=14),VLOOKUP(P2109,'14 лет'!$K$5:$L$79,2),IF((C2109=15),VLOOKUP(P2109,'15 лет'!$K$5:$L$79,2),IF((C2109=16),VLOOKUP(P2109,'16 лет'!$K$5:$L$79,2),IF((C2109=17),VLOOKUP(P2109,'17 лет'!$K$5:$L$79,2),)))))))))))</f>
        <v>50</v>
      </c>
      <c r="R2109" s="27"/>
      <c r="S2109" s="16">
        <f>IF((C2109&lt;=7),VLOOKUP(R2109,'7 лет'!$K$5:$L$79,2),IF((C2109=8),VLOOKUP(R2109,'8 лет'!$K$5:$L$79,2),IF((C2109=9),VLOOKUP(R2109,'9 лет'!$K$5:$L$79,2),IF((C2109=10),VLOOKUP(R2109,'10 лет'!$K$5:$L$79,2),IF((C2109=11),VLOOKUP(R2109,'11 лет'!$K$5:$L$79,2),IF((C2109=12),VLOOKUP(R2109,'12 лет'!$M$5:$N$79,2),IF((C2109=13),VLOOKUP(R2109,'13 лет'!$M$5:$N$79,2),IF((C2109=14),VLOOKUP(R2109,'14 лет'!$M$5:$N$79,2),IF((C2109=15),VLOOKUP(R2109,'15 лет'!$M$5:$N$79,2),IF((C2109=16),VLOOKUP(R2109,'16 лет'!$M$5:$N$79,2),IF((C2109=17),VLOOKUP(R2109,'17 лет'!$M$5:$N$79,2))))))))))))</f>
        <v>0</v>
      </c>
      <c r="T2109" s="32">
        <f>SUM(E2109+G2109+I2109+K2109+M2109+O2109+Q2109+S2109)</f>
        <v>50</v>
      </c>
      <c r="U2109" s="4">
        <f>'Личное первенство юноши'!U189</f>
        <v>28</v>
      </c>
      <c r="V2109" s="109"/>
      <c r="W2109" s="99"/>
      <c r="X2109" t="str">
        <f>P2102</f>
        <v>Субъект РФ 59</v>
      </c>
    </row>
    <row r="2110" spans="1:24" ht="18.75">
      <c r="A2110" s="111"/>
      <c r="B2110" s="112"/>
      <c r="C2110" s="112"/>
      <c r="D2110" s="112"/>
      <c r="E2110" s="112"/>
      <c r="F2110" s="112"/>
      <c r="G2110" s="112"/>
      <c r="H2110" s="112"/>
      <c r="I2110" s="112"/>
      <c r="J2110" s="112"/>
      <c r="K2110" s="112"/>
      <c r="L2110" s="112"/>
      <c r="M2110" s="112"/>
      <c r="N2110" s="112"/>
      <c r="O2110" s="112"/>
      <c r="P2110" s="115" t="s">
        <v>285</v>
      </c>
      <c r="Q2110" s="115"/>
      <c r="R2110" s="115"/>
      <c r="S2110" s="116"/>
      <c r="T2110" s="113">
        <f ca="1">SUMPRODUCT(LARGE($T$2107:$T$2109,ROW(INDIRECT("T1:T"&amp;Z17))))</f>
        <v>100</v>
      </c>
      <c r="U2110" s="114"/>
      <c r="V2110" s="109"/>
      <c r="W2110" s="99"/>
    </row>
    <row r="2111" spans="1:24" ht="24.75" customHeight="1">
      <c r="A2111" s="123" t="s">
        <v>180</v>
      </c>
      <c r="B2111" s="124"/>
      <c r="C2111" s="124"/>
      <c r="D2111" s="124"/>
      <c r="E2111" s="124"/>
      <c r="F2111" s="124"/>
      <c r="G2111" s="124"/>
      <c r="H2111" s="124"/>
      <c r="I2111" s="124"/>
      <c r="J2111" s="124"/>
      <c r="K2111" s="124"/>
      <c r="L2111" s="124"/>
      <c r="M2111" s="124"/>
      <c r="N2111" s="124"/>
      <c r="O2111" s="124"/>
      <c r="P2111" s="124"/>
      <c r="Q2111" s="124"/>
      <c r="R2111" s="124"/>
      <c r="S2111" s="124"/>
      <c r="T2111" s="124"/>
      <c r="U2111" s="125"/>
      <c r="V2111" s="109"/>
      <c r="W2111" s="99"/>
    </row>
    <row r="2112" spans="1:24" ht="18.75">
      <c r="A2112" s="27">
        <v>1</v>
      </c>
      <c r="B2112" s="78"/>
      <c r="C2112" s="27"/>
      <c r="D2112" s="27"/>
      <c r="E2112" s="16">
        <f>IF((C2112&lt;=7),VLOOKUP(D2112,'7 лет'!$M$5:$N$78,2),IF((C2112=8),VLOOKUP(D2112,'8 лет'!$M$5:$N$78,2),IF((C2112=9),VLOOKUP(D2112,'9 лет'!$M$5:$N$78,2),IF((C2112=10),VLOOKUP(D2112,'10 лет'!$M$5:$N$78,2),IF((C2112=11),VLOOKUP(D2112,'11 лет'!$M$5:$N$78,2),IF((C2112=12),VLOOKUP(D2112,'12 лет'!$O$5:$P$78,2),IF((C2112=13),VLOOKUP(D2112,'13 лет'!$O$5:$P$78,2),IF((C2112=14),VLOOKUP(D2112,'14 лет'!$O$5:$P$78,2),IF((C2112=15),VLOOKUP(D2112,'15 лет'!$O$5:$P$78,2),IF((C2112=16),VLOOKUP(D2112,'16 лет'!$O$5:$P$78,2),IF((C2112=17),VLOOKUP(D2112,'17 лет'!$O$5:$P$78,2))))))))))))</f>
        <v>0</v>
      </c>
      <c r="F2112" s="27"/>
      <c r="G2112" s="16">
        <f>IF((C2112&lt;=7),VLOOKUP(F2112,'7 лет'!$O$5:$P$79,2),IF((C2112=8),VLOOKUP(F2112,'8 лет'!$O$5:$P$79,2),IF((C2112=9),VLOOKUP(F2112,'9 лет'!$O$5:$P$79,2),IF((C2112=10),VLOOKUP(F2112,'10 лет'!$O$5:$P$79,2),IF((C2112=11),VLOOKUP(F2112,'11 лет'!$O$5:$P$79,2),IF((C2112=12),VLOOKUP(F2112,'12 лет'!$Q$5:$R$79,2),IF((C2112=13),VLOOKUP(F2112,'13 лет'!$Q$5:$R$79,2),IF((C2112=14),VLOOKUP(F2112,'14 лет'!$Q$5:$R$79,2),IF((C2112=15),VLOOKUP(F2112,'15 лет'!$Q$5:$R$79,2),IF((C2112=16),VLOOKUP(F2112,'16 лет'!$Q$5:$R$79,2),IF((C2112=17),VLOOKUP(F2112,'17 лет'!$Q$5:$R$79,2))))))))))))</f>
        <v>0</v>
      </c>
      <c r="H2112" s="27"/>
      <c r="I2112" s="16">
        <f>IF((C2112&lt;=7),VLOOKUP(H2112,'7 лет'!$Q$5:$R$79,2),IF((C2112=8),VLOOKUP(H2112,'8 лет'!$Q$5:$R$79,2),IF((C2112=9),VLOOKUP(H2112,'9 лет'!$Q$5:$R$79,2),IF((C2112=10),VLOOKUP(H2112,'10 лет'!$Q$5:$R$79,2),IF((C2112=11),VLOOKUP(H2112,'11 лет'!$Q$5:$R$79,2),IF((C2112=12),VLOOKUP(H2112,'12 лет'!$S$5:$T$79,2),IF((C2112=13),VLOOKUP(H2112,'13 лет'!$S$5:$T$79,2),IF((C2112=14),VLOOKUP(H2112,'14 лет'!$S$5:$T$79,2),IF((C2112=15),VLOOKUP(H2112,'15 лет'!$S$5:$T$79,2),IF((C2112=16),VLOOKUP(H2112,'16 лет'!$S$5:$T$79,2),IF((C2112=17),VLOOKUP(H2112,'17 лет'!$S$5:$T$79,2))))))))))))</f>
        <v>0</v>
      </c>
      <c r="J2112" s="27"/>
      <c r="K2112" s="16">
        <f>IF((C2112&lt;=7),VLOOKUP(J2112,'7 лет'!$S$5:$T$79,2),IF((C2112=8),VLOOKUP(J2112,'8 лет'!$S$5:$T$79,2),IF((C2112=9),VLOOKUP(J2112,'9 лет'!$S$5:$T$79,2),IF((C2112=10),VLOOKUP(J2112,'10 лет'!$S$5:$T$79,2),IF((C2112=11),VLOOKUP(J2112,'11 лет'!$S$5:$T$79,2),IF((C2112=12),VLOOKUP(J2112,'12 лет'!$U$5:$V$79,2),IF((C2112=13),VLOOKUP(J2112,'13 лет'!$U$5:$V$79,2),IF((C2112=14),VLOOKUP(J2112,'14 лет'!$U$5:$V$79,2),IF(C2112&gt;=15,"0")))))))))</f>
        <v>0</v>
      </c>
      <c r="L2112" s="27"/>
      <c r="M2112" s="16" t="str">
        <f>IF((C2112=12),VLOOKUP(L2112,'12 лет'!$W$5:$X$85,2),IF((C2112=13),VLOOKUP(L2112,'13 лет'!$W$5:$X$84,2),IF((C2112=14),VLOOKUP(L2112,'14 лет'!$W$5:$X$82,2),IF((C2112=15),VLOOKUP(L2112,'15 лет'!$U$5:$V$82,2),IF((C2112=16),VLOOKUP(L2112,'16 лет'!$U$5:$V$78,2),IF((C2112=17),VLOOKUP(L2112,'17 лет'!$U$5:$V$78,2),IF(C2112&lt;12,"0")))))))</f>
        <v>0</v>
      </c>
      <c r="N2112" s="27"/>
      <c r="O2112" s="16" t="str">
        <f>IF((C2112=15),VLOOKUP(N2112,'15 лет'!$W$5:$X$115,2),IF((C2112=16),VLOOKUP(N2112,'16 лет'!$W$5:$X$113,2),IF((C2112=17),VLOOKUP(N2112,'17 лет'!$W$5:$X$113,2),IF(C2112&lt;15,"0"))))</f>
        <v>0</v>
      </c>
      <c r="P2112" s="11"/>
      <c r="Q2112" s="16">
        <f>IF((C2112&lt;=7),VLOOKUP(P2112,'7 лет'!$U$5:$V$79,2),IF((C2112=8),VLOOKUP(P2112,'8 лет'!$U$5:$V$79,2),IF((C2112=9),VLOOKUP(P2112,'9 лет'!$U$5:$V$79,2),IF((C2112=10),VLOOKUP(P2112,'10 лет'!$U$5:$V$79,2),IF((C2112=11),VLOOKUP(P2112,'11 лет'!$U$5:$V$79,2),IF((C2112=12),VLOOKUP(P2112,'12 лет'!$Y$5:$Z$79,2),IF((C2112=13),VLOOKUP(P2112,'13 лет'!$Y$5:$Z$79,2),IF((C2112=14),VLOOKUP(P2112,'14 лет'!$Y$5:$Z$79,2),IF((C2112=15),VLOOKUP(P2112,'15 лет'!$Y$5:$Z$79,2),IF((C2112=16),VLOOKUP(P2112,'16 лет'!$Y$5:$Z$79,2),IF((C2112=17),VLOOKUP(P2112,'17 лет'!$Y$5:$Z$79,2))))))))))))</f>
        <v>35</v>
      </c>
      <c r="R2112" s="27"/>
      <c r="S2112" s="16">
        <f>IF((C2112&lt;=7),VLOOKUP(R2112,'7 лет'!$W$5:$X$79,2),IF((C2112=8),VLOOKUP(R2112,'8 лет'!$W$5:$X$79,2),IF((C2112=9),VLOOKUP(R2112,'9 лет'!$W$5:$X$79,2),IF((C2112=10),VLOOKUP(R2112,'10 лет'!$W$5:$X$79,2),IF((C2112=11),VLOOKUP(R2112,'11 лет'!$W$5:$X$79,2),IF((C2112=12),VLOOKUP(R2112,'12 лет'!$AA$5:$AB$79,2),IF((C2112=13),VLOOKUP(R2112,'13 лет'!$AA$5:$AB$79,2),IF((C2112=14),VLOOKUP(R2112,'14 лет'!$AA$5:$AB$79,2),IF((C2112=15),VLOOKUP(R2112,'15 лет'!$AA$5:$AB$79,2),IF((C2112=16),VLOOKUP(R2112,'16 лет'!$AA$5:$AB$79,2),IF((C2112=17),VLOOKUP(R2112,'17 лет'!$AA$5:$AB$79,2))))))))))))</f>
        <v>0</v>
      </c>
      <c r="T2112" s="33">
        <f>SUM(E2112+G2112+I2112+K2112+M2112+O2112+Q2112+S2112)</f>
        <v>35</v>
      </c>
      <c r="U2112" s="4">
        <f>'Личное первенство девушки'!U187</f>
        <v>28</v>
      </c>
      <c r="V2112" s="109"/>
      <c r="W2112" s="99"/>
      <c r="X2112" t="str">
        <f>P2102</f>
        <v>Субъект РФ 59</v>
      </c>
    </row>
    <row r="2113" spans="1:24" ht="18.75">
      <c r="A2113" s="27">
        <v>2</v>
      </c>
      <c r="B2113" s="78"/>
      <c r="C2113" s="27"/>
      <c r="D2113" s="27"/>
      <c r="E2113" s="16">
        <f>IF((C2113&lt;=7),VLOOKUP(D2113,'7 лет'!$M$5:$N$78,2),IF((C2113=8),VLOOKUP(D2113,'8 лет'!$M$5:$N$78,2),IF((C2113=9),VLOOKUP(D2113,'9 лет'!$M$5:$N$78,2),IF((C2113=10),VLOOKUP(D2113,'10 лет'!$M$5:$N$78,2),IF((C2113=11),VLOOKUP(D2113,'11 лет'!$M$5:$N$78,2),IF((C2113=12),VLOOKUP(D2113,'12 лет'!$O$5:$P$78,2),IF((C2113=13),VLOOKUP(D2113,'13 лет'!$O$5:$P$78,2),IF((C2113=14),VLOOKUP(D2113,'14 лет'!$O$5:$P$78,2),IF((C2113=15),VLOOKUP(D2113,'15 лет'!$O$5:$P$78,2),IF((C2113=16),VLOOKUP(D2113,'16 лет'!$O$5:$P$78,2),IF((C2113=17),VLOOKUP(D2113,'17 лет'!$O$5:$P$78,2))))))))))))</f>
        <v>0</v>
      </c>
      <c r="F2113" s="27"/>
      <c r="G2113" s="16">
        <f>IF((C2113&lt;=7),VLOOKUP(F2113,'7 лет'!$O$5:$P$79,2),IF((C2113=8),VLOOKUP(F2113,'8 лет'!$O$5:$P$79,2),IF((C2113=9),VLOOKUP(F2113,'9 лет'!$O$5:$P$79,2),IF((C2113=10),VLOOKUP(F2113,'10 лет'!$O$5:$P$79,2),IF((C2113=11),VLOOKUP(F2113,'11 лет'!$O$5:$P$79,2),IF((C2113=12),VLOOKUP(F2113,'12 лет'!$Q$5:$R$79,2),IF((C2113=13),VLOOKUP(F2113,'13 лет'!$Q$5:$R$79,2),IF((C2113=14),VLOOKUP(F2113,'14 лет'!$Q$5:$R$79,2),IF((C2113=15),VLOOKUP(F2113,'15 лет'!$Q$5:$R$79,2),IF((C2113=16),VLOOKUP(F2113,'16 лет'!$Q$5:$R$79,2),IF((C2113=17),VLOOKUP(F2113,'17 лет'!$Q$5:$R$79,2))))))))))))</f>
        <v>0</v>
      </c>
      <c r="H2113" s="27"/>
      <c r="I2113" s="16">
        <f>IF((C2113&lt;=7),VLOOKUP(H2113,'7 лет'!$Q$5:$R$79,2),IF((C2113=8),VLOOKUP(H2113,'8 лет'!$Q$5:$R$79,2),IF((C2113=9),VLOOKUP(H2113,'9 лет'!$Q$5:$R$79,2),IF((C2113=10),VLOOKUP(H2113,'10 лет'!$Q$5:$R$79,2),IF((C2113=11),VLOOKUP(H2113,'11 лет'!$Q$5:$R$79,2),IF((C2113=12),VLOOKUP(H2113,'12 лет'!$S$5:$T$79,2),IF((C2113=13),VLOOKUP(H2113,'13 лет'!$S$5:$T$79,2),IF((C2113=14),VLOOKUP(H2113,'14 лет'!$S$5:$T$79,2),IF((C2113=15),VLOOKUP(H2113,'15 лет'!$S$5:$T$79,2),IF((C2113=16),VLOOKUP(H2113,'16 лет'!$S$5:$T$79,2),IF((C2113=17),VLOOKUP(H2113,'17 лет'!$S$5:$T$79,2))))))))))))</f>
        <v>0</v>
      </c>
      <c r="J2113" s="27"/>
      <c r="K2113" s="16">
        <f>IF((C2113&lt;=7),VLOOKUP(J2113,'7 лет'!$S$5:$T$79,2),IF((C2113=8),VLOOKUP(J2113,'8 лет'!$S$5:$T$79,2),IF((C2113=9),VLOOKUP(J2113,'9 лет'!$S$5:$T$79,2),IF((C2113=10),VLOOKUP(J2113,'10 лет'!$S$5:$T$79,2),IF((C2113=11),VLOOKUP(J2113,'11 лет'!$S$5:$T$79,2),IF((C2113=12),VLOOKUP(J2113,'12 лет'!$U$5:$V$79,2),IF((C2113=13),VLOOKUP(J2113,'13 лет'!$U$5:$V$79,2),IF((C2113=14),VLOOKUP(J2113,'14 лет'!$U$5:$V$79,2),IF(C2113&gt;=15,"0")))))))))</f>
        <v>0</v>
      </c>
      <c r="L2113" s="27"/>
      <c r="M2113" s="16" t="str">
        <f>IF((C2113=12),VLOOKUP(L2113,'12 лет'!$W$5:$X$85,2),IF((C2113=13),VLOOKUP(L2113,'13 лет'!$W$5:$X$84,2),IF((C2113=14),VLOOKUP(L2113,'14 лет'!$W$5:$X$82,2),IF((C2113=15),VLOOKUP(L2113,'15 лет'!$U$5:$V$82,2),IF((C2113=16),VLOOKUP(L2113,'16 лет'!$U$5:$V$78,2),IF((C2113=17),VLOOKUP(L2113,'17 лет'!$U$5:$V$78,2),IF(C2113&lt;12,"0")))))))</f>
        <v>0</v>
      </c>
      <c r="N2113" s="27"/>
      <c r="O2113" s="16" t="str">
        <f>IF((C2113=15),VLOOKUP(N2113,'15 лет'!$W$5:$X$115,2),IF((C2113=16),VLOOKUP(N2113,'16 лет'!$W$5:$X$113,2),IF((C2113=17),VLOOKUP(N2113,'17 лет'!$W$5:$X$113,2),IF(C2113&lt;15,"0"))))</f>
        <v>0</v>
      </c>
      <c r="P2113" s="11"/>
      <c r="Q2113" s="16">
        <f>IF((C2113&lt;=7),VLOOKUP(P2113,'7 лет'!$U$5:$V$79,2),IF((C2113=8),VLOOKUP(P2113,'8 лет'!$U$5:$V$79,2),IF((C2113=9),VLOOKUP(P2113,'9 лет'!$U$5:$V$79,2),IF((C2113=10),VLOOKUP(P2113,'10 лет'!$U$5:$V$79,2),IF((C2113=11),VLOOKUP(P2113,'11 лет'!$U$5:$V$79,2),IF((C2113=12),VLOOKUP(P2113,'12 лет'!$Y$5:$Z$79,2),IF((C2113=13),VLOOKUP(P2113,'13 лет'!$Y$5:$Z$79,2),IF((C2113=14),VLOOKUP(P2113,'14 лет'!$Y$5:$Z$79,2),IF((C2113=15),VLOOKUP(P2113,'15 лет'!$Y$5:$Z$79,2),IF((C2113=16),VLOOKUP(P2113,'16 лет'!$Y$5:$Z$79,2),IF((C2113=17),VLOOKUP(P2113,'17 лет'!$Y$5:$Z$79,2))))))))))))</f>
        <v>35</v>
      </c>
      <c r="R2113" s="27"/>
      <c r="S2113" s="16">
        <f>IF((C2113&lt;=7),VLOOKUP(R2113,'7 лет'!$W$5:$X$79,2),IF((C2113=8),VLOOKUP(R2113,'8 лет'!$W$5:$X$79,2),IF((C2113=9),VLOOKUP(R2113,'9 лет'!$W$5:$X$79,2),IF((C2113=10),VLOOKUP(R2113,'10 лет'!$W$5:$X$79,2),IF((C2113=11),VLOOKUP(R2113,'11 лет'!$W$5:$X$79,2),IF((C2113=12),VLOOKUP(R2113,'12 лет'!$AA$5:$AB$79,2),IF((C2113=13),VLOOKUP(R2113,'13 лет'!$AA$5:$AB$79,2),IF((C2113=14),VLOOKUP(R2113,'14 лет'!$AA$5:$AB$79,2),IF((C2113=15),VLOOKUP(R2113,'15 лет'!$AA$5:$AB$79,2),IF((C2113=16),VLOOKUP(R2113,'16 лет'!$AA$5:$AB$79,2),IF((C2113=17),VLOOKUP(R2113,'17 лет'!$AA$5:$AB$79,2))))))))))))</f>
        <v>0</v>
      </c>
      <c r="T2113" s="33">
        <f>SUM(E2113+G2113+I2113+K2113+M2113+O2113+Q2113+S2113)</f>
        <v>35</v>
      </c>
      <c r="U2113" s="4">
        <f>'Личное первенство девушки'!U188</f>
        <v>28</v>
      </c>
      <c r="V2113" s="109"/>
      <c r="W2113" s="99"/>
      <c r="X2113" t="str">
        <f>P2102</f>
        <v>Субъект РФ 59</v>
      </c>
    </row>
    <row r="2114" spans="1:24" ht="18.75">
      <c r="A2114" s="27">
        <v>3</v>
      </c>
      <c r="B2114" s="78"/>
      <c r="C2114" s="27"/>
      <c r="D2114" s="27"/>
      <c r="E2114" s="16">
        <f>IF((C2114&lt;=7),VLOOKUP(D2114,'7 лет'!$M$5:$N$78,2),IF((C2114=8),VLOOKUP(D2114,'8 лет'!$M$5:$N$78,2),IF((C2114=9),VLOOKUP(D2114,'9 лет'!$M$5:$N$78,2),IF((C2114=10),VLOOKUP(D2114,'10 лет'!$M$5:$N$78,2),IF((C2114=11),VLOOKUP(D2114,'11 лет'!$M$5:$N$78,2),IF((C2114=12),VLOOKUP(D2114,'12 лет'!$O$5:$P$78,2),IF((C2114=13),VLOOKUP(D2114,'13 лет'!$O$5:$P$78,2),IF((C2114=14),VLOOKUP(D2114,'14 лет'!$O$5:$P$78,2),IF((C2114=15),VLOOKUP(D2114,'15 лет'!$O$5:$P$78,2),IF((C2114=16),VLOOKUP(D2114,'16 лет'!$O$5:$P$78,2),IF((C2114=17),VLOOKUP(D2114,'17 лет'!$O$5:$P$78,2))))))))))))</f>
        <v>0</v>
      </c>
      <c r="F2114" s="27"/>
      <c r="G2114" s="16">
        <f>IF((C2114&lt;=7),VLOOKUP(F2114,'7 лет'!$O$5:$P$79,2),IF((C2114=8),VLOOKUP(F2114,'8 лет'!$O$5:$P$79,2),IF((C2114=9),VLOOKUP(F2114,'9 лет'!$O$5:$P$79,2),IF((C2114=10),VLOOKUP(F2114,'10 лет'!$O$5:$P$79,2),IF((C2114=11),VLOOKUP(F2114,'11 лет'!$O$5:$P$79,2),IF((C2114=12),VLOOKUP(F2114,'12 лет'!$Q$5:$R$79,2),IF((C2114=13),VLOOKUP(F2114,'13 лет'!$Q$5:$R$79,2),IF((C2114=14),VLOOKUP(F2114,'14 лет'!$Q$5:$R$79,2),IF((C2114=15),VLOOKUP(F2114,'15 лет'!$Q$5:$R$79,2),IF((C2114=16),VLOOKUP(F2114,'16 лет'!$Q$5:$R$79,2),IF((C2114=17),VLOOKUP(F2114,'17 лет'!$Q$5:$R$79,2))))))))))))</f>
        <v>0</v>
      </c>
      <c r="H2114" s="27"/>
      <c r="I2114" s="16">
        <f>IF((C2114&lt;=7),VLOOKUP(H2114,'7 лет'!$Q$5:$R$79,2),IF((C2114=8),VLOOKUP(H2114,'8 лет'!$Q$5:$R$79,2),IF((C2114=9),VLOOKUP(H2114,'9 лет'!$Q$5:$R$79,2),IF((C2114=10),VLOOKUP(H2114,'10 лет'!$Q$5:$R$79,2),IF((C2114=11),VLOOKUP(H2114,'11 лет'!$Q$5:$R$79,2),IF((C2114=12),VLOOKUP(H2114,'12 лет'!$S$5:$T$79,2),IF((C2114=13),VLOOKUP(H2114,'13 лет'!$S$5:$T$79,2),IF((C2114=14),VLOOKUP(H2114,'14 лет'!$S$5:$T$79,2),IF((C2114=15),VLOOKUP(H2114,'15 лет'!$S$5:$T$79,2),IF((C2114=16),VLOOKUP(H2114,'16 лет'!$S$5:$T$79,2),IF((C2114=17),VLOOKUP(H2114,'17 лет'!$S$5:$T$79,2))))))))))))</f>
        <v>0</v>
      </c>
      <c r="J2114" s="27"/>
      <c r="K2114" s="16">
        <f>IF((C2114&lt;=7),VLOOKUP(J2114,'7 лет'!$S$5:$T$79,2),IF((C2114=8),VLOOKUP(J2114,'8 лет'!$S$5:$T$79,2),IF((C2114=9),VLOOKUP(J2114,'9 лет'!$S$5:$T$79,2),IF((C2114=10),VLOOKUP(J2114,'10 лет'!$S$5:$T$79,2),IF((C2114=11),VLOOKUP(J2114,'11 лет'!$S$5:$T$79,2),IF((C2114=12),VLOOKUP(J2114,'12 лет'!$U$5:$V$79,2),IF((C2114=13),VLOOKUP(J2114,'13 лет'!$U$5:$V$79,2),IF((C2114=14),VLOOKUP(J2114,'14 лет'!$U$5:$V$79,2),IF(C2114&gt;=15,"0")))))))))</f>
        <v>0</v>
      </c>
      <c r="L2114" s="27"/>
      <c r="M2114" s="16" t="str">
        <f>IF((C2114=12),VLOOKUP(L2114,'12 лет'!$W$5:$X$85,2),IF((C2114=13),VLOOKUP(L2114,'13 лет'!$W$5:$X$84,2),IF((C2114=14),VLOOKUP(L2114,'14 лет'!$W$5:$X$82,2),IF((C2114=15),VLOOKUP(L2114,'15 лет'!$U$5:$V$82,2),IF((C2114=16),VLOOKUP(L2114,'16 лет'!$U$5:$V$78,2),IF((C2114=17),VLOOKUP(L2114,'17 лет'!$U$5:$V$78,2),IF(C2114&lt;12,"0")))))))</f>
        <v>0</v>
      </c>
      <c r="N2114" s="27"/>
      <c r="O2114" s="16" t="str">
        <f>IF((C2114=15),VLOOKUP(N2114,'15 лет'!$W$5:$X$115,2),IF((C2114=16),VLOOKUP(N2114,'16 лет'!$W$5:$X$113,2),IF((C2114=17),VLOOKUP(N2114,'17 лет'!$W$5:$X$113,2),IF(C2114&lt;15,"0"))))</f>
        <v>0</v>
      </c>
      <c r="P2114" s="11"/>
      <c r="Q2114" s="16">
        <f>IF((C2114&lt;=7),VLOOKUP(P2114,'7 лет'!$U$5:$V$79,2),IF((C2114=8),VLOOKUP(P2114,'8 лет'!$U$5:$V$79,2),IF((C2114=9),VLOOKUP(P2114,'9 лет'!$U$5:$V$79,2),IF((C2114=10),VLOOKUP(P2114,'10 лет'!$U$5:$V$79,2),IF((C2114=11),VLOOKUP(P2114,'11 лет'!$U$5:$V$79,2),IF((C2114=12),VLOOKUP(P2114,'12 лет'!$Y$5:$Z$79,2),IF((C2114=13),VLOOKUP(P2114,'13 лет'!$Y$5:$Z$79,2),IF((C2114=14),VLOOKUP(P2114,'14 лет'!$Y$5:$Z$79,2),IF((C2114=15),VLOOKUP(P2114,'15 лет'!$Y$5:$Z$79,2),IF((C2114=16),VLOOKUP(P2114,'16 лет'!$Y$5:$Z$79,2),IF((C2114=17),VLOOKUP(P2114,'17 лет'!$Y$5:$Z$79,2))))))))))))</f>
        <v>35</v>
      </c>
      <c r="R2114" s="27"/>
      <c r="S2114" s="16">
        <f>IF((C2114&lt;=7),VLOOKUP(R2114,'7 лет'!$W$5:$X$79,2),IF((C2114=8),VLOOKUP(R2114,'8 лет'!$W$5:$X$79,2),IF((C2114=9),VLOOKUP(R2114,'9 лет'!$W$5:$X$79,2),IF((C2114=10),VLOOKUP(R2114,'10 лет'!$W$5:$X$79,2),IF((C2114=11),VLOOKUP(R2114,'11 лет'!$W$5:$X$79,2),IF((C2114=12),VLOOKUP(R2114,'12 лет'!$AA$5:$AB$79,2),IF((C2114=13),VLOOKUP(R2114,'13 лет'!$AA$5:$AB$79,2),IF((C2114=14),VLOOKUP(R2114,'14 лет'!$AA$5:$AB$79,2),IF((C2114=15),VLOOKUP(R2114,'15 лет'!$AA$5:$AB$79,2),IF((C2114=16),VLOOKUP(R2114,'16 лет'!$AA$5:$AB$79,2),IF((C2114=17),VLOOKUP(R2114,'17 лет'!$AA$5:$AB$79,2))))))))))))</f>
        <v>0</v>
      </c>
      <c r="T2114" s="33">
        <f>SUM(E2114+G2114+I2114+K2114+M2114+O2114+Q2114+S2114)</f>
        <v>35</v>
      </c>
      <c r="U2114" s="4">
        <f>'Личное первенство девушки'!U189</f>
        <v>28</v>
      </c>
      <c r="V2114" s="109"/>
      <c r="W2114" s="99"/>
      <c r="X2114" t="str">
        <f>P2102</f>
        <v>Субъект РФ 59</v>
      </c>
    </row>
    <row r="2115" spans="1:24" ht="18.75">
      <c r="A2115" s="111"/>
      <c r="B2115" s="112"/>
      <c r="C2115" s="112"/>
      <c r="D2115" s="112"/>
      <c r="E2115" s="112"/>
      <c r="F2115" s="112"/>
      <c r="G2115" s="112"/>
      <c r="H2115" s="112"/>
      <c r="I2115" s="112"/>
      <c r="J2115" s="112"/>
      <c r="K2115" s="112"/>
      <c r="L2115" s="112"/>
      <c r="M2115" s="112"/>
      <c r="N2115" s="112"/>
      <c r="O2115" s="112"/>
      <c r="P2115" s="115" t="s">
        <v>286</v>
      </c>
      <c r="Q2115" s="115"/>
      <c r="R2115" s="115"/>
      <c r="S2115" s="116"/>
      <c r="T2115" s="113">
        <f ca="1">SUMPRODUCT(LARGE($T$2112:$T$2114,ROW(INDIRECT("T1:T"&amp;Z17))))</f>
        <v>70</v>
      </c>
      <c r="U2115" s="114"/>
      <c r="V2115" s="109"/>
      <c r="W2115" s="99"/>
    </row>
    <row r="2116" spans="1:24" ht="30" customHeight="1">
      <c r="A2116" s="119"/>
      <c r="B2116" s="120"/>
      <c r="C2116" s="120"/>
      <c r="D2116" s="120"/>
      <c r="E2116" s="120"/>
      <c r="F2116" s="120"/>
      <c r="G2116" s="120"/>
      <c r="H2116" s="120"/>
      <c r="I2116" s="120"/>
      <c r="J2116" s="120"/>
      <c r="K2116" s="120"/>
      <c r="L2116" s="120"/>
      <c r="M2116" s="120"/>
      <c r="N2116" s="120"/>
      <c r="O2116" s="120"/>
      <c r="P2116" s="118" t="s">
        <v>287</v>
      </c>
      <c r="Q2116" s="118"/>
      <c r="R2116" s="118"/>
      <c r="S2116" s="118"/>
      <c r="T2116" s="121">
        <f ca="1">SUM(T2110+T2115)</f>
        <v>170</v>
      </c>
      <c r="U2116" s="122"/>
      <c r="V2116" s="110"/>
      <c r="W2116" s="100"/>
    </row>
    <row r="2117" spans="1:24">
      <c r="A2117" s="14"/>
      <c r="B2117" s="14"/>
      <c r="C2117" s="14"/>
      <c r="D2117" s="14"/>
      <c r="E2117" s="14"/>
      <c r="F2117" s="14"/>
      <c r="G2117" s="14"/>
      <c r="H2117" s="14"/>
      <c r="I2117" s="14"/>
      <c r="J2117" s="14"/>
      <c r="K2117" s="14"/>
      <c r="L2117" s="14"/>
      <c r="M2117" s="14"/>
      <c r="N2117" s="14"/>
      <c r="O2117" s="14"/>
      <c r="P2117" s="14"/>
      <c r="Q2117" s="14"/>
      <c r="R2117" s="14"/>
      <c r="S2117" s="14"/>
      <c r="T2117" s="14"/>
    </row>
    <row r="2118" spans="1:24">
      <c r="A2118" s="15"/>
      <c r="C2118" s="15"/>
      <c r="D2118" s="15"/>
      <c r="E2118" s="15"/>
      <c r="F2118" s="15"/>
      <c r="G2118" s="15"/>
      <c r="H2118" s="15"/>
      <c r="I2118" s="15"/>
      <c r="J2118" s="15"/>
      <c r="K2118" s="14"/>
      <c r="L2118" s="14"/>
      <c r="M2118" s="15"/>
      <c r="N2118" s="15"/>
      <c r="O2118" s="15"/>
      <c r="P2118" s="15"/>
      <c r="Q2118" s="15"/>
      <c r="R2118" s="15"/>
      <c r="S2118" s="15"/>
      <c r="T2118" s="15"/>
    </row>
    <row r="2119" spans="1:24">
      <c r="A2119" s="15"/>
      <c r="C2119" s="15"/>
      <c r="D2119" s="15"/>
      <c r="E2119" s="15"/>
      <c r="F2119" s="15"/>
      <c r="G2119" s="15"/>
      <c r="H2119" s="15"/>
      <c r="I2119" s="15"/>
      <c r="J2119" s="15"/>
      <c r="K2119" s="14"/>
      <c r="L2119" s="14"/>
      <c r="M2119" s="15"/>
      <c r="N2119" s="15"/>
      <c r="O2119" s="15"/>
      <c r="P2119" s="15"/>
      <c r="Q2119" s="15"/>
      <c r="R2119" s="15"/>
      <c r="S2119" s="15"/>
      <c r="T2119" s="15"/>
    </row>
    <row r="2120" spans="1:24" ht="16.5">
      <c r="A2120" s="14"/>
      <c r="B2120" s="79" t="s">
        <v>181</v>
      </c>
      <c r="C2120" s="14"/>
      <c r="D2120" s="14"/>
      <c r="E2120" s="14"/>
      <c r="F2120" s="14"/>
      <c r="G2120" s="14"/>
      <c r="H2120" s="14"/>
      <c r="I2120" s="14"/>
      <c r="J2120" s="14"/>
      <c r="K2120" s="14"/>
      <c r="L2120" s="14"/>
      <c r="M2120" s="14"/>
      <c r="N2120" s="14"/>
      <c r="O2120" s="14"/>
      <c r="P2120" s="14"/>
      <c r="Q2120" s="14"/>
      <c r="R2120" s="14"/>
      <c r="S2120" s="14"/>
      <c r="T2120" s="14"/>
    </row>
    <row r="2121" spans="1:24">
      <c r="A2121" s="14"/>
      <c r="B2121" s="15"/>
      <c r="C2121" s="15"/>
      <c r="D2121" s="14"/>
      <c r="E2121" s="14"/>
      <c r="F2121" s="14"/>
      <c r="G2121" s="14"/>
      <c r="H2121" s="14"/>
      <c r="I2121" s="14"/>
      <c r="J2121" s="14"/>
      <c r="K2121" s="14"/>
      <c r="L2121" s="14"/>
      <c r="M2121" s="14"/>
      <c r="N2121" s="14"/>
      <c r="O2121" s="14"/>
      <c r="P2121" s="14"/>
      <c r="Q2121" s="14"/>
      <c r="R2121" s="14"/>
      <c r="S2121" s="14"/>
      <c r="T2121" s="14"/>
    </row>
    <row r="2122" spans="1:24">
      <c r="A2122" s="14"/>
      <c r="B2122" s="14"/>
      <c r="C2122" s="15"/>
      <c r="D2122" s="14"/>
      <c r="E2122" s="14"/>
      <c r="F2122" s="14"/>
      <c r="G2122" s="14"/>
      <c r="H2122" s="14"/>
      <c r="I2122" s="14"/>
      <c r="J2122" s="14"/>
      <c r="K2122" s="14"/>
      <c r="L2122" s="14"/>
      <c r="M2122" s="14"/>
      <c r="N2122" s="14"/>
      <c r="O2122" s="14"/>
      <c r="P2122" s="14"/>
      <c r="Q2122" s="14"/>
      <c r="R2122" s="14"/>
      <c r="S2122" s="14"/>
      <c r="T2122" s="14"/>
    </row>
    <row r="2123" spans="1:24" ht="16.5">
      <c r="A2123" s="14"/>
      <c r="B2123" s="79" t="s">
        <v>182</v>
      </c>
      <c r="C2123" s="15"/>
      <c r="D2123" s="14"/>
      <c r="E2123" s="14"/>
      <c r="F2123" s="14"/>
      <c r="G2123" s="14"/>
      <c r="H2123" s="14"/>
      <c r="I2123" s="14"/>
      <c r="J2123" s="14"/>
      <c r="K2123" s="14"/>
      <c r="L2123" s="14"/>
      <c r="M2123" s="14"/>
      <c r="N2123" s="14"/>
      <c r="O2123" s="14"/>
      <c r="P2123" s="14"/>
      <c r="Q2123" s="14"/>
      <c r="R2123" s="14"/>
      <c r="S2123" s="14"/>
      <c r="T2123" s="14"/>
    </row>
    <row r="2125" spans="1:24" ht="18.75">
      <c r="A2125" s="102" t="s">
        <v>991</v>
      </c>
      <c r="B2125" s="102"/>
      <c r="C2125" s="102"/>
      <c r="D2125" s="102"/>
      <c r="E2125" s="102"/>
      <c r="F2125" s="102"/>
      <c r="G2125" s="102"/>
      <c r="H2125" s="102"/>
      <c r="I2125" s="102"/>
      <c r="J2125" s="102"/>
      <c r="K2125" s="102"/>
      <c r="L2125" s="102"/>
      <c r="M2125" s="102"/>
      <c r="N2125" s="102"/>
      <c r="O2125" s="102"/>
      <c r="P2125" s="102"/>
      <c r="Q2125" s="102"/>
      <c r="R2125" s="102"/>
      <c r="S2125" s="102"/>
      <c r="T2125" s="102"/>
      <c r="U2125" s="102"/>
      <c r="V2125" s="102"/>
      <c r="W2125" s="102"/>
    </row>
    <row r="2126" spans="1:24" ht="18.75">
      <c r="A2126" s="102" t="s">
        <v>990</v>
      </c>
      <c r="B2126" s="102"/>
      <c r="C2126" s="102"/>
      <c r="D2126" s="102"/>
      <c r="E2126" s="102"/>
      <c r="F2126" s="102"/>
      <c r="G2126" s="102"/>
      <c r="H2126" s="102"/>
      <c r="I2126" s="102"/>
      <c r="J2126" s="102"/>
      <c r="K2126" s="102"/>
      <c r="L2126" s="102"/>
      <c r="M2126" s="102"/>
      <c r="N2126" s="102"/>
      <c r="O2126" s="102"/>
      <c r="P2126" s="102"/>
      <c r="Q2126" s="102"/>
      <c r="R2126" s="102"/>
      <c r="S2126" s="102"/>
      <c r="T2126" s="102"/>
      <c r="U2126" s="102"/>
      <c r="V2126" s="102"/>
      <c r="W2126" s="102"/>
    </row>
    <row r="2128" spans="1:24">
      <c r="A2128" s="103" t="s">
        <v>169</v>
      </c>
      <c r="B2128" s="103"/>
      <c r="C2128" s="103"/>
      <c r="D2128" s="103"/>
      <c r="E2128" s="103"/>
      <c r="F2128" s="103"/>
      <c r="G2128" s="103"/>
      <c r="H2128" s="103"/>
      <c r="I2128" s="103"/>
      <c r="J2128" s="103"/>
      <c r="K2128" s="103"/>
      <c r="L2128" s="103"/>
      <c r="M2128" s="103"/>
      <c r="N2128" s="103"/>
      <c r="O2128" s="103"/>
      <c r="P2128" s="103"/>
      <c r="Q2128" s="103"/>
      <c r="R2128" s="103"/>
      <c r="S2128" s="103"/>
      <c r="T2128" s="103"/>
      <c r="U2128" s="103"/>
      <c r="V2128" s="103"/>
      <c r="W2128" s="103"/>
    </row>
    <row r="2129" spans="1:24">
      <c r="A2129" s="43"/>
      <c r="B2129" s="43"/>
      <c r="C2129" s="43"/>
      <c r="D2129" s="43"/>
      <c r="E2129" s="43"/>
      <c r="F2129" s="43"/>
      <c r="G2129" s="43"/>
      <c r="H2129" s="43"/>
      <c r="I2129" s="43"/>
      <c r="J2129" s="43"/>
      <c r="K2129" s="43"/>
      <c r="L2129" s="43"/>
      <c r="M2129" s="43"/>
      <c r="N2129" s="43"/>
      <c r="O2129" s="43"/>
      <c r="P2129" s="43"/>
      <c r="Q2129" s="43"/>
      <c r="R2129" s="43"/>
      <c r="S2129" s="43"/>
      <c r="T2129" s="43"/>
      <c r="U2129" s="43"/>
      <c r="V2129" s="43"/>
      <c r="W2129" s="43"/>
    </row>
    <row r="2130" spans="1:24" ht="18.75">
      <c r="A2130" s="104" t="s">
        <v>1005</v>
      </c>
      <c r="B2130" s="104"/>
      <c r="C2130" s="104"/>
      <c r="D2130" s="104"/>
      <c r="E2130" s="104"/>
      <c r="F2130" s="104"/>
      <c r="G2130" s="104"/>
      <c r="H2130" s="104"/>
      <c r="I2130" s="104"/>
      <c r="J2130" s="104"/>
      <c r="K2130" s="104"/>
      <c r="L2130" s="104"/>
      <c r="M2130" s="104"/>
      <c r="N2130" s="104"/>
      <c r="O2130" s="104"/>
      <c r="P2130" s="104"/>
      <c r="Q2130" s="104"/>
      <c r="R2130" s="104"/>
      <c r="S2130" s="104"/>
      <c r="T2130" s="104"/>
      <c r="U2130" s="104"/>
      <c r="V2130" s="104"/>
      <c r="W2130" s="104"/>
    </row>
    <row r="2131" spans="1:24" ht="18.75">
      <c r="A2131" s="104" t="s">
        <v>989</v>
      </c>
      <c r="B2131" s="104"/>
      <c r="C2131" s="104"/>
      <c r="D2131" s="104"/>
      <c r="E2131" s="104"/>
      <c r="F2131" s="104"/>
      <c r="G2131" s="104"/>
      <c r="H2131" s="104"/>
      <c r="I2131" s="104"/>
      <c r="J2131" s="104"/>
      <c r="K2131" s="104"/>
      <c r="L2131" s="104"/>
      <c r="M2131" s="104"/>
      <c r="N2131" s="104"/>
      <c r="O2131" s="104"/>
      <c r="P2131" s="104"/>
      <c r="Q2131" s="104"/>
      <c r="R2131" s="104"/>
      <c r="S2131" s="104"/>
      <c r="T2131" s="104"/>
      <c r="U2131" s="104"/>
      <c r="V2131" s="104"/>
      <c r="W2131" s="104"/>
    </row>
    <row r="2132" spans="1:24" ht="18.75">
      <c r="A2132" s="105" t="s">
        <v>1058</v>
      </c>
      <c r="B2132" s="105"/>
      <c r="C2132" s="105"/>
      <c r="D2132" s="105"/>
      <c r="E2132" s="105"/>
      <c r="F2132" s="105"/>
      <c r="G2132" s="105"/>
      <c r="H2132" s="105"/>
      <c r="I2132" s="105"/>
      <c r="J2132" s="105"/>
      <c r="K2132" s="105"/>
      <c r="L2132" s="105"/>
      <c r="M2132" s="105"/>
      <c r="N2132" s="105"/>
      <c r="O2132" s="105"/>
      <c r="P2132" s="105"/>
      <c r="Q2132" s="105"/>
      <c r="R2132" s="105"/>
      <c r="S2132" s="105"/>
      <c r="T2132" s="105"/>
      <c r="U2132" s="105"/>
      <c r="V2132" s="105"/>
      <c r="W2132" s="105"/>
    </row>
    <row r="2133" spans="1:24" ht="18.75">
      <c r="A2133" s="50"/>
      <c r="B2133" s="50"/>
      <c r="C2133" s="50"/>
      <c r="D2133" s="50"/>
      <c r="E2133" s="50"/>
      <c r="F2133" s="50"/>
      <c r="G2133" s="50"/>
      <c r="H2133" s="50"/>
      <c r="I2133" s="50"/>
      <c r="J2133" s="50"/>
      <c r="K2133" s="50"/>
      <c r="L2133" s="50"/>
      <c r="M2133" s="50"/>
      <c r="N2133" s="50"/>
      <c r="O2133" s="50"/>
      <c r="P2133" s="50"/>
      <c r="Q2133" s="50"/>
      <c r="R2133" s="50"/>
      <c r="S2133" s="50"/>
      <c r="T2133" s="50"/>
      <c r="U2133" s="50"/>
      <c r="V2133" s="50"/>
    </row>
    <row r="2134" spans="1:24">
      <c r="A2134" s="10"/>
      <c r="B2134" s="10"/>
      <c r="C2134" s="10"/>
      <c r="D2134" s="10"/>
      <c r="E2134" s="10"/>
      <c r="F2134" s="10"/>
      <c r="G2134" s="10"/>
      <c r="H2134" s="10"/>
      <c r="I2134" s="10"/>
      <c r="J2134" s="10"/>
      <c r="K2134" s="10"/>
      <c r="L2134" s="10"/>
      <c r="M2134" s="10"/>
      <c r="N2134" s="10"/>
      <c r="O2134" s="10"/>
      <c r="P2134" s="10"/>
      <c r="Q2134" s="10"/>
      <c r="R2134" s="10"/>
      <c r="S2134" s="10"/>
      <c r="T2134" s="10"/>
    </row>
    <row r="2135" spans="1:24" ht="18.75">
      <c r="A2135" s="106" t="s">
        <v>992</v>
      </c>
      <c r="B2135" s="106"/>
      <c r="C2135" s="47"/>
      <c r="D2135" s="47"/>
      <c r="E2135" s="47"/>
      <c r="F2135" s="47"/>
      <c r="G2135" s="47"/>
      <c r="H2135" s="47"/>
      <c r="I2135" s="47"/>
      <c r="J2135" s="47"/>
      <c r="K2135" s="47"/>
      <c r="L2135" s="47"/>
      <c r="M2135" s="47"/>
      <c r="N2135" s="47"/>
      <c r="O2135" s="47"/>
      <c r="P2135" s="47"/>
      <c r="Q2135" s="47"/>
      <c r="R2135" s="47"/>
      <c r="S2135" s="47"/>
      <c r="T2135" s="47"/>
    </row>
    <row r="2136" spans="1:24" ht="18.75">
      <c r="A2136" s="106" t="s">
        <v>993</v>
      </c>
      <c r="B2136" s="106"/>
      <c r="C2136" s="42"/>
      <c r="D2136" s="42"/>
      <c r="E2136" s="42"/>
      <c r="F2136" s="42"/>
      <c r="G2136" s="42"/>
      <c r="H2136" s="42"/>
      <c r="I2136" s="42"/>
      <c r="J2136" s="42"/>
      <c r="K2136" s="42"/>
      <c r="L2136" s="42"/>
      <c r="M2136" s="42"/>
      <c r="N2136" s="42"/>
      <c r="O2136" s="42"/>
      <c r="P2136" s="42"/>
      <c r="Q2136" s="42"/>
      <c r="R2136" s="42"/>
      <c r="S2136" s="42"/>
      <c r="T2136" s="42"/>
    </row>
    <row r="2137" spans="1:24" ht="18.75">
      <c r="A2137" s="106"/>
      <c r="B2137" s="106"/>
      <c r="D2137" s="47"/>
      <c r="E2137" s="47"/>
      <c r="F2137" s="47"/>
      <c r="G2137" s="47"/>
      <c r="H2137" s="47"/>
      <c r="I2137" s="47"/>
      <c r="J2137" s="47"/>
      <c r="K2137" s="47"/>
      <c r="L2137" s="47"/>
      <c r="M2137" s="47"/>
      <c r="N2137" s="47"/>
      <c r="O2137" s="47"/>
      <c r="P2137" s="47"/>
      <c r="Q2137" s="47"/>
      <c r="R2137" s="47"/>
      <c r="S2137" s="47"/>
      <c r="T2137" s="47"/>
    </row>
    <row r="2138" spans="1:24" ht="18.75">
      <c r="A2138" s="107" t="s">
        <v>239</v>
      </c>
      <c r="B2138" s="107"/>
      <c r="C2138" s="107"/>
      <c r="D2138" s="107"/>
      <c r="E2138" s="107"/>
      <c r="F2138" s="107"/>
      <c r="G2138" s="107"/>
      <c r="H2138" s="107"/>
      <c r="I2138" s="107"/>
      <c r="J2138" s="107"/>
      <c r="K2138" s="107"/>
      <c r="L2138" s="107"/>
      <c r="M2138" s="107"/>
      <c r="N2138" s="107"/>
      <c r="O2138" s="107"/>
      <c r="P2138" s="129" t="s">
        <v>343</v>
      </c>
      <c r="Q2138" s="129"/>
      <c r="R2138" s="129"/>
      <c r="S2138" s="129"/>
      <c r="T2138" s="129"/>
      <c r="U2138" s="129"/>
      <c r="V2138" s="129"/>
    </row>
    <row r="2139" spans="1:24">
      <c r="A2139" s="28"/>
      <c r="B2139" s="28"/>
      <c r="C2139" s="28"/>
      <c r="D2139" s="28"/>
      <c r="E2139" s="28"/>
      <c r="F2139" s="28"/>
      <c r="G2139" s="28"/>
      <c r="H2139" s="28"/>
      <c r="I2139" s="28"/>
      <c r="J2139" s="28"/>
      <c r="K2139" s="28"/>
      <c r="L2139" s="28"/>
      <c r="M2139" s="28"/>
      <c r="N2139" s="28"/>
      <c r="O2139" s="28"/>
      <c r="P2139" s="28"/>
      <c r="Q2139" s="28"/>
      <c r="R2139" s="28"/>
      <c r="S2139" s="28"/>
      <c r="T2139" s="28"/>
    </row>
    <row r="2140" spans="1:24" ht="24.75" customHeight="1">
      <c r="A2140" s="117" t="s">
        <v>170</v>
      </c>
      <c r="B2140" s="117"/>
      <c r="C2140" s="117"/>
      <c r="D2140" s="117"/>
      <c r="E2140" s="117"/>
      <c r="F2140" s="117"/>
      <c r="G2140" s="117"/>
      <c r="H2140" s="117"/>
      <c r="I2140" s="117"/>
      <c r="J2140" s="117"/>
      <c r="K2140" s="117"/>
      <c r="L2140" s="117"/>
      <c r="M2140" s="117"/>
      <c r="N2140" s="117"/>
      <c r="O2140" s="117"/>
      <c r="P2140" s="117"/>
      <c r="Q2140" s="117"/>
      <c r="R2140" s="117"/>
      <c r="S2140" s="117"/>
      <c r="T2140" s="126" t="s">
        <v>178</v>
      </c>
      <c r="U2140" s="101" t="s">
        <v>284</v>
      </c>
      <c r="V2140" s="101" t="s">
        <v>288</v>
      </c>
      <c r="W2140" s="101" t="s">
        <v>1006</v>
      </c>
    </row>
    <row r="2141" spans="1:24" ht="66.75" customHeight="1">
      <c r="A2141" s="101" t="s">
        <v>171</v>
      </c>
      <c r="B2141" s="117" t="s">
        <v>172</v>
      </c>
      <c r="C2141" s="101" t="s">
        <v>173</v>
      </c>
      <c r="D2141" s="101" t="s">
        <v>174</v>
      </c>
      <c r="E2141" s="101"/>
      <c r="F2141" s="101" t="s">
        <v>175</v>
      </c>
      <c r="G2141" s="101"/>
      <c r="H2141" s="101" t="s">
        <v>176</v>
      </c>
      <c r="I2141" s="101"/>
      <c r="J2141" s="101" t="s">
        <v>994</v>
      </c>
      <c r="K2141" s="101"/>
      <c r="L2141" s="175" t="s">
        <v>995</v>
      </c>
      <c r="M2141" s="176"/>
      <c r="N2141" s="175" t="s">
        <v>996</v>
      </c>
      <c r="O2141" s="176"/>
      <c r="P2141" s="101" t="s">
        <v>7</v>
      </c>
      <c r="Q2141" s="101"/>
      <c r="R2141" s="101" t="s">
        <v>177</v>
      </c>
      <c r="S2141" s="101"/>
      <c r="T2141" s="127"/>
      <c r="U2141" s="101"/>
      <c r="V2141" s="101"/>
      <c r="W2141" s="101"/>
    </row>
    <row r="2142" spans="1:24" ht="16.5">
      <c r="A2142" s="101"/>
      <c r="B2142" s="117"/>
      <c r="C2142" s="101"/>
      <c r="D2142" s="49" t="s">
        <v>179</v>
      </c>
      <c r="E2142" s="51" t="s">
        <v>3</v>
      </c>
      <c r="F2142" s="49" t="s">
        <v>179</v>
      </c>
      <c r="G2142" s="51" t="s">
        <v>3</v>
      </c>
      <c r="H2142" s="49" t="s">
        <v>179</v>
      </c>
      <c r="I2142" s="51" t="s">
        <v>3</v>
      </c>
      <c r="J2142" s="49" t="s">
        <v>179</v>
      </c>
      <c r="K2142" s="51" t="s">
        <v>3</v>
      </c>
      <c r="L2142" s="49" t="s">
        <v>179</v>
      </c>
      <c r="M2142" s="51" t="s">
        <v>3</v>
      </c>
      <c r="N2142" s="49" t="s">
        <v>179</v>
      </c>
      <c r="O2142" s="51" t="s">
        <v>3</v>
      </c>
      <c r="P2142" s="49" t="s">
        <v>179</v>
      </c>
      <c r="Q2142" s="51" t="s">
        <v>3</v>
      </c>
      <c r="R2142" s="49" t="s">
        <v>179</v>
      </c>
      <c r="S2142" s="51" t="s">
        <v>3</v>
      </c>
      <c r="T2142" s="128"/>
      <c r="U2142" s="101"/>
      <c r="V2142" s="101"/>
      <c r="W2142" s="101"/>
    </row>
    <row r="2143" spans="1:24" ht="18.75">
      <c r="A2143" s="27">
        <v>1</v>
      </c>
      <c r="B2143" s="77"/>
      <c r="C2143" s="27"/>
      <c r="D2143" s="27"/>
      <c r="E2143" s="16">
        <f>IF((C2143&lt;=7),VLOOKUP(D2143,'7 лет'!$A$5:$B$78,2),IF((C2143=8),VLOOKUP(D2143,'8 лет'!$A$5:$B$78,2),IF((C2143=9),VLOOKUP(D2143,'9 лет'!$A$5:$B$78,2),IF((C2143=10),VLOOKUP(D2143,'10 лет'!$A$5:$B$78,2),IF((C2143=11),VLOOKUP(D2143,'11 лет'!$A$5:$B$78,2),IF((C2143=12),VLOOKUP(D2143,'12 лет'!$A$5:$B$78,2),IF((C2143=13),VLOOKUP(D2143,'13 лет'!$A$5:$B$78,2),IF((C2143=14),VLOOKUP(D2143,'14 лет'!$A$5:$B$78,2),IF((C2143=15),VLOOKUP(D2143,'15 лет'!$A$5:$B$78,2),IF((C2143=16),VLOOKUP(D2143,'16 лет'!$A$5:$B$78,2),IF((C2143=17),VLOOKUP(D2143,'17 лет'!$A$5:$B$78,2))))))))))))</f>
        <v>0</v>
      </c>
      <c r="F2143" s="27"/>
      <c r="G2143" s="16">
        <f>IF((C2143&lt;=7),VLOOKUP(F2143,'7 лет'!$C$5:$D$79,2),IF((C2143=8),VLOOKUP(F2143,'8 лет'!$C$5:$D$79,2),IF((C2143=9),VLOOKUP(F2143,'9 лет'!$C$5:$D$79,2),IF((C2143=10),VLOOKUP(F2143,'10 лет'!$C$5:$D$79,2),IF((C2143=11),VLOOKUP(F2143,'11 лет'!$C$5:$D$79,2),IF((C2143=12),VLOOKUP(F2143,'12 лет'!$C$5:$D$79,2),IF((C2143=13),VLOOKUP(F2143,'13 лет'!$C$5:$D$79,2),IF((C2143=14),VLOOKUP(F2143,'14 лет'!$C$5:$D$79,2),IF((C2143=15),VLOOKUP(F2143,'15 лет'!$C$5:$D$79,2),IF((C2143=16),VLOOKUP(F2143,'16 лет'!$C$5:$D$79,2),IF((C2143=17),VLOOKUP(F2143,'17 лет'!$C$5:$D$79,2))))))))))))</f>
        <v>0</v>
      </c>
      <c r="H2143" s="27"/>
      <c r="I2143" s="16">
        <f>IF((C2143&lt;=7),VLOOKUP(H2143,'7 лет'!$E$5:$F$79,2),IF((C2143=8),VLOOKUP(H2143,'8 лет'!$E$5:$F$79,2),IF((C2143=9),VLOOKUP(H2143,'9 лет'!$E$5:$F$79,2),IF((C2143=10),VLOOKUP(H2143,'10 лет'!$E$5:$F$79,2),IF((C2143=11),VLOOKUP(H2143,'11 лет'!$E$5:$F$79,2),IF((C2143=12),VLOOKUP(H2143,'12 лет'!$E$5:$F$79,2),IF((C2143=13),VLOOKUP(H2143,'13 лет'!$E$5:$F$79,2),IF((C2143=14),VLOOKUP(H2143,'14 лет'!$E$5:$F$79,2),IF((C2143=15),VLOOKUP(H2143,'15 лет'!$E$5:$F$79,2),IF((C2143=16),VLOOKUP(H2143,'16 лет'!$E$5:$F$79,2),IF((C2143=17),VLOOKUP(H2143,'17 лет'!$E$5:$F$79,2))))))))))))</f>
        <v>0</v>
      </c>
      <c r="J2143" s="27"/>
      <c r="K2143" s="16">
        <f>IF((C2143&lt;=7),VLOOKUP(J2143,'7 лет'!$G$5:$H$79,2),IF((C2143=8),VLOOKUP(J2143,'8 лет'!$G$5:$H$79,2),IF((C2143=9),VLOOKUP(J2143,'9 лет'!$G$5:$H$79,2),IF((C2143=10),VLOOKUP(J2143,'10 лет'!$G$5:$H$79,2),IF((C2143=11),VLOOKUP(J2143,'11 лет'!$G$5:$H$79,2),IF((C2143=12),VLOOKUP(J2143,'12 лет'!$G$5:$H$79,2),IF((C2143=13),VLOOKUP(J2143,'13 лет'!$G$5:$H$79,2),IF((C2143=14),VLOOKUP(J2143,'14 лет'!$G$5:$H$79,2),IF(C2143&gt;=15,"0")))))))))</f>
        <v>0</v>
      </c>
      <c r="L2143" s="27"/>
      <c r="M2143" s="16" t="str">
        <f>IF((C2143=12),VLOOKUP(L2143,'12 лет'!$I$5:$J$81,2),IF((C2143=13),VLOOKUP(L2143,'13 лет'!$I$5:$J$81,2),IF((C2143=14),VLOOKUP(L2143,'14 лет'!$I$5:$J$80,2),IF((C2143=15),VLOOKUP(L2143,'15 лет'!$G$5:$H$82,2),IF((C2143=16),VLOOKUP(L2143,'16 лет'!$G$5:$H$81,2),IF((C2143=17),VLOOKUP(L2143,'17 лет'!$G$5:$H$81,2),IF(C2143&lt;12,"0")))))))</f>
        <v>0</v>
      </c>
      <c r="N2143" s="27"/>
      <c r="O2143" s="16" t="str">
        <f>IF((C2143=15),VLOOKUP(N2143,'15 лет'!$I$5:$J$100,2),IF((C2143=16),VLOOKUP(N2143,'16 лет'!$I$5:$J$94,2),IF((C2143=17),VLOOKUP(N2143,'17 лет'!$I$5:$J$97,2),IF(C2143&lt;15,"0"))))</f>
        <v>0</v>
      </c>
      <c r="P2143" s="11"/>
      <c r="Q2143" s="16">
        <f>IF((C2143&lt;=7),VLOOKUP(P2143,'7 лет'!$I$5:$J$79,2),IF((C2143=8),VLOOKUP(P2143,'8 лет'!$I$5:$J$79,2),IF((C2143=9),VLOOKUP(P2143,'9 лет'!$I$5:$J$79,2),IF((C2143=10),VLOOKUP(P2143,'10 лет'!$I$5:$J$79,2),IF((C2143=11),VLOOKUP(P2143,'11 лет'!$I$5:$J$79,2),IF((C2143=12),VLOOKUP(P2143,'12 лет'!$K$5:$L$79,2),IF((C2143=13),VLOOKUP(P2143,'13 лет'!$K$5:$L$79,2),IF((C2143=14),VLOOKUP(P2143,'14 лет'!$K$5:$L$79,2),IF((C2143=15),VLOOKUP(P2143,'15 лет'!$K$5:$L$79,2),IF((C2143=16),VLOOKUP(P2143,'16 лет'!$K$5:$L$79,2),IF((C2143=17),VLOOKUP(P2143,'17 лет'!$K$5:$L$79,2),)))))))))))</f>
        <v>50</v>
      </c>
      <c r="R2143" s="27"/>
      <c r="S2143" s="16">
        <f>IF((C2143&lt;=7),VLOOKUP(R2143,'7 лет'!$K$5:$L$79,2),IF((C2143=8),VLOOKUP(R2143,'8 лет'!$K$5:$L$79,2),IF((C2143=9),VLOOKUP(R2143,'9 лет'!$K$5:$L$79,2),IF((C2143=10),VLOOKUP(R2143,'10 лет'!$K$5:$L$79,2),IF((C2143=11),VLOOKUP(R2143,'11 лет'!$K$5:$L$79,2),IF((C2143=12),VLOOKUP(R2143,'12 лет'!$M$5:$N$79,2),IF((C2143=13),VLOOKUP(R2143,'13 лет'!$M$5:$N$79,2),IF((C2143=14),VLOOKUP(R2143,'14 лет'!$M$5:$N$79,2),IF((C2143=15),VLOOKUP(R2143,'15 лет'!$M$5:$N$79,2),IF((C2143=16),VLOOKUP(R2143,'16 лет'!$M$5:$N$79,2),IF((C2143=17),VLOOKUP(R2143,'17 лет'!$M$5:$N$79,2))))))))))))</f>
        <v>0</v>
      </c>
      <c r="T2143" s="32">
        <f>SUM(E2143+G2143+I2143+K2143+M2143+O2143+Q2143+S2143)</f>
        <v>50</v>
      </c>
      <c r="U2143" s="4">
        <f>'Личное первенство юноши'!U190</f>
        <v>28</v>
      </c>
      <c r="V2143" s="108">
        <f ca="1">'Командный зачет'!G69</f>
        <v>10</v>
      </c>
      <c r="W2143" s="98">
        <f ca="1">SUM(V2143*2)</f>
        <v>20</v>
      </c>
      <c r="X2143" t="str">
        <f>P2138</f>
        <v>Субъект РФ 60</v>
      </c>
    </row>
    <row r="2144" spans="1:24" ht="18.75">
      <c r="A2144" s="27">
        <v>2</v>
      </c>
      <c r="B2144" s="77"/>
      <c r="C2144" s="27"/>
      <c r="D2144" s="27"/>
      <c r="E2144" s="16">
        <f>IF((C2144&lt;=7),VLOOKUP(D2144,'7 лет'!$A$5:$B$78,2),IF((C2144=8),VLOOKUP(D2144,'8 лет'!$A$5:$B$78,2),IF((C2144=9),VLOOKUP(D2144,'9 лет'!$A$5:$B$78,2),IF((C2144=10),VLOOKUP(D2144,'10 лет'!$A$5:$B$78,2),IF((C2144=11),VLOOKUP(D2144,'11 лет'!$A$5:$B$78,2),IF((C2144=12),VLOOKUP(D2144,'12 лет'!$A$5:$B$78,2),IF((C2144=13),VLOOKUP(D2144,'13 лет'!$A$5:$B$78,2),IF((C2144=14),VLOOKUP(D2144,'14 лет'!$A$5:$B$78,2),IF((C2144=15),VLOOKUP(D2144,'15 лет'!$A$5:$B$78,2),IF((C2144=16),VLOOKUP(D2144,'16 лет'!$A$5:$B$78,2),IF((C2144=17),VLOOKUP(D2144,'17 лет'!$A$5:$B$78,2))))))))))))</f>
        <v>0</v>
      </c>
      <c r="F2144" s="27"/>
      <c r="G2144" s="16">
        <f>IF((C2144&lt;=7),VLOOKUP(F2144,'7 лет'!$C$5:$D$79,2),IF((C2144=8),VLOOKUP(F2144,'8 лет'!$C$5:$D$79,2),IF((C2144=9),VLOOKUP(F2144,'9 лет'!$C$5:$D$79,2),IF((C2144=10),VLOOKUP(F2144,'10 лет'!$C$5:$D$79,2),IF((C2144=11),VLOOKUP(F2144,'11 лет'!$C$5:$D$79,2),IF((C2144=12),VLOOKUP(F2144,'12 лет'!$C$5:$D$79,2),IF((C2144=13),VLOOKUP(F2144,'13 лет'!$C$5:$D$79,2),IF((C2144=14),VLOOKUP(F2144,'14 лет'!$C$5:$D$79,2),IF((C2144=15),VLOOKUP(F2144,'15 лет'!$C$5:$D$79,2),IF((C2144=16),VLOOKUP(F2144,'16 лет'!$C$5:$D$79,2),IF((C2144=17),VLOOKUP(F2144,'17 лет'!$C$5:$D$79,2))))))))))))</f>
        <v>0</v>
      </c>
      <c r="H2144" s="27"/>
      <c r="I2144" s="16">
        <f>IF((C2144&lt;=7),VLOOKUP(H2144,'7 лет'!$E$5:$F$79,2),IF((C2144=8),VLOOKUP(H2144,'8 лет'!$E$5:$F$79,2),IF((C2144=9),VLOOKUP(H2144,'9 лет'!$E$5:$F$79,2),IF((C2144=10),VLOOKUP(H2144,'10 лет'!$E$5:$F$79,2),IF((C2144=11),VLOOKUP(H2144,'11 лет'!$E$5:$F$79,2),IF((C2144=12),VLOOKUP(H2144,'12 лет'!$E$5:$F$79,2),IF((C2144=13),VLOOKUP(H2144,'13 лет'!$E$5:$F$79,2),IF((C2144=14),VLOOKUP(H2144,'14 лет'!$E$5:$F$79,2),IF((C2144=15),VLOOKUP(H2144,'15 лет'!$E$5:$F$79,2),IF((C2144=16),VLOOKUP(H2144,'16 лет'!$E$5:$F$79,2),IF((C2144=17),VLOOKUP(H2144,'17 лет'!$E$5:$F$79,2))))))))))))</f>
        <v>0</v>
      </c>
      <c r="J2144" s="27"/>
      <c r="K2144" s="16">
        <f>IF((C2144&lt;=7),VLOOKUP(J2144,'7 лет'!$G$5:$H$79,2),IF((C2144=8),VLOOKUP(J2144,'8 лет'!$G$5:$H$79,2),IF((C2144=9),VLOOKUP(J2144,'9 лет'!$G$5:$H$79,2),IF((C2144=10),VLOOKUP(J2144,'10 лет'!$G$5:$H$79,2),IF((C2144=11),VLOOKUP(J2144,'11 лет'!$G$5:$H$79,2),IF((C2144=12),VLOOKUP(J2144,'12 лет'!$G$5:$H$79,2),IF((C2144=13),VLOOKUP(J2144,'13 лет'!$G$5:$H$79,2),IF((C2144=14),VLOOKUP(J2144,'14 лет'!$G$5:$H$79,2),IF(C2144&gt;=15,"0")))))))))</f>
        <v>0</v>
      </c>
      <c r="L2144" s="27"/>
      <c r="M2144" s="16" t="str">
        <f>IF((C2144=12),VLOOKUP(L2144,'12 лет'!$I$5:$J$81,2),IF((C2144=13),VLOOKUP(L2144,'13 лет'!$I$5:$J$81,2),IF((C2144=14),VLOOKUP(L2144,'14 лет'!$I$5:$J$80,2),IF((C2144=15),VLOOKUP(L2144,'15 лет'!$G$5:$H$82,2),IF((C2144=16),VLOOKUP(L2144,'16 лет'!$G$5:$H$81,2),IF((C2144=17),VLOOKUP(L2144,'17 лет'!$G$5:$H$81,2),IF(C2144&lt;12,"0")))))))</f>
        <v>0</v>
      </c>
      <c r="N2144" s="27"/>
      <c r="O2144" s="16" t="str">
        <f>IF((C2144=15),VLOOKUP(N2144,'15 лет'!$I$5:$J$100,2),IF((C2144=16),VLOOKUP(N2144,'16 лет'!$I$5:$J$94,2),IF((C2144=17),VLOOKUP(N2144,'17 лет'!$I$5:$J$97,2),IF(C2144&lt;15,"0"))))</f>
        <v>0</v>
      </c>
      <c r="P2144" s="11"/>
      <c r="Q2144" s="16">
        <f>IF((C2144&lt;=7),VLOOKUP(P2144,'7 лет'!$I$5:$J$79,2),IF((C2144=8),VLOOKUP(P2144,'8 лет'!$I$5:$J$79,2),IF((C2144=9),VLOOKUP(P2144,'9 лет'!$I$5:$J$79,2),IF((C2144=10),VLOOKUP(P2144,'10 лет'!$I$5:$J$79,2),IF((C2144=11),VLOOKUP(P2144,'11 лет'!$I$5:$J$79,2),IF((C2144=12),VLOOKUP(P2144,'12 лет'!$K$5:$L$79,2),IF((C2144=13),VLOOKUP(P2144,'13 лет'!$K$5:$L$79,2),IF((C2144=14),VLOOKUP(P2144,'14 лет'!$K$5:$L$79,2),IF((C2144=15),VLOOKUP(P2144,'15 лет'!$K$5:$L$79,2),IF((C2144=16),VLOOKUP(P2144,'16 лет'!$K$5:$L$79,2),IF((C2144=17),VLOOKUP(P2144,'17 лет'!$K$5:$L$79,2),)))))))))))</f>
        <v>50</v>
      </c>
      <c r="R2144" s="27"/>
      <c r="S2144" s="16">
        <f>IF((C2144&lt;=7),VLOOKUP(R2144,'7 лет'!$K$5:$L$79,2),IF((C2144=8),VLOOKUP(R2144,'8 лет'!$K$5:$L$79,2),IF((C2144=9),VLOOKUP(R2144,'9 лет'!$K$5:$L$79,2),IF((C2144=10),VLOOKUP(R2144,'10 лет'!$K$5:$L$79,2),IF((C2144=11),VLOOKUP(R2144,'11 лет'!$K$5:$L$79,2),IF((C2144=12),VLOOKUP(R2144,'12 лет'!$M$5:$N$79,2),IF((C2144=13),VLOOKUP(R2144,'13 лет'!$M$5:$N$79,2),IF((C2144=14),VLOOKUP(R2144,'14 лет'!$M$5:$N$79,2),IF((C2144=15),VLOOKUP(R2144,'15 лет'!$M$5:$N$79,2),IF((C2144=16),VLOOKUP(R2144,'16 лет'!$M$5:$N$79,2),IF((C2144=17),VLOOKUP(R2144,'17 лет'!$M$5:$N$79,2))))))))))))</f>
        <v>0</v>
      </c>
      <c r="T2144" s="32">
        <f>SUM(E2144+G2144+I2144+K2144+M2144+O2144+Q2144+S2144)</f>
        <v>50</v>
      </c>
      <c r="U2144" s="4">
        <f>'Личное первенство юноши'!U191</f>
        <v>28</v>
      </c>
      <c r="V2144" s="109"/>
      <c r="W2144" s="99"/>
      <c r="X2144" t="str">
        <f>P2138</f>
        <v>Субъект РФ 60</v>
      </c>
    </row>
    <row r="2145" spans="1:24" ht="18.75">
      <c r="A2145" s="27">
        <v>3</v>
      </c>
      <c r="B2145" s="77"/>
      <c r="C2145" s="27"/>
      <c r="D2145" s="27"/>
      <c r="E2145" s="16">
        <f>IF((C2145&lt;=7),VLOOKUP(D2145,'7 лет'!$A$5:$B$78,2),IF((C2145=8),VLOOKUP(D2145,'8 лет'!$A$5:$B$78,2),IF((C2145=9),VLOOKUP(D2145,'9 лет'!$A$5:$B$78,2),IF((C2145=10),VLOOKUP(D2145,'10 лет'!$A$5:$B$78,2),IF((C2145=11),VLOOKUP(D2145,'11 лет'!$A$5:$B$78,2),IF((C2145=12),VLOOKUP(D2145,'12 лет'!$A$5:$B$78,2),IF((C2145=13),VLOOKUP(D2145,'13 лет'!$A$5:$B$78,2),IF((C2145=14),VLOOKUP(D2145,'14 лет'!$A$5:$B$78,2),IF((C2145=15),VLOOKUP(D2145,'15 лет'!$A$5:$B$78,2),IF((C2145=16),VLOOKUP(D2145,'16 лет'!$A$5:$B$78,2),IF((C2145=17),VLOOKUP(D2145,'17 лет'!$A$5:$B$78,2))))))))))))</f>
        <v>0</v>
      </c>
      <c r="F2145" s="27"/>
      <c r="G2145" s="16">
        <f>IF((C2145&lt;=7),VLOOKUP(F2145,'7 лет'!$C$5:$D$79,2),IF((C2145=8),VLOOKUP(F2145,'8 лет'!$C$5:$D$79,2),IF((C2145=9),VLOOKUP(F2145,'9 лет'!$C$5:$D$79,2),IF((C2145=10),VLOOKUP(F2145,'10 лет'!$C$5:$D$79,2),IF((C2145=11),VLOOKUP(F2145,'11 лет'!$C$5:$D$79,2),IF((C2145=12),VLOOKUP(F2145,'12 лет'!$C$5:$D$79,2),IF((C2145=13),VLOOKUP(F2145,'13 лет'!$C$5:$D$79,2),IF((C2145=14),VLOOKUP(F2145,'14 лет'!$C$5:$D$79,2),IF((C2145=15),VLOOKUP(F2145,'15 лет'!$C$5:$D$79,2),IF((C2145=16),VLOOKUP(F2145,'16 лет'!$C$5:$D$79,2),IF((C2145=17),VLOOKUP(F2145,'17 лет'!$C$5:$D$79,2))))))))))))</f>
        <v>0</v>
      </c>
      <c r="H2145" s="27"/>
      <c r="I2145" s="16">
        <f>IF((C2145&lt;=7),VLOOKUP(H2145,'7 лет'!$E$5:$F$79,2),IF((C2145=8),VLOOKUP(H2145,'8 лет'!$E$5:$F$79,2),IF((C2145=9),VLOOKUP(H2145,'9 лет'!$E$5:$F$79,2),IF((C2145=10),VLOOKUP(H2145,'10 лет'!$E$5:$F$79,2),IF((C2145=11),VLOOKUP(H2145,'11 лет'!$E$5:$F$79,2),IF((C2145=12),VLOOKUP(H2145,'12 лет'!$E$5:$F$79,2),IF((C2145=13),VLOOKUP(H2145,'13 лет'!$E$5:$F$79,2),IF((C2145=14),VLOOKUP(H2145,'14 лет'!$E$5:$F$79,2),IF((C2145=15),VLOOKUP(H2145,'15 лет'!$E$5:$F$79,2),IF((C2145=16),VLOOKUP(H2145,'16 лет'!$E$5:$F$79,2),IF((C2145=17),VLOOKUP(H2145,'17 лет'!$E$5:$F$79,2))))))))))))</f>
        <v>0</v>
      </c>
      <c r="J2145" s="27"/>
      <c r="K2145" s="16">
        <f>IF((C2145&lt;=7),VLOOKUP(J2145,'7 лет'!$G$5:$H$79,2),IF((C2145=8),VLOOKUP(J2145,'8 лет'!$G$5:$H$79,2),IF((C2145=9),VLOOKUP(J2145,'9 лет'!$G$5:$H$79,2),IF((C2145=10),VLOOKUP(J2145,'10 лет'!$G$5:$H$79,2),IF((C2145=11),VLOOKUP(J2145,'11 лет'!$G$5:$H$79,2),IF((C2145=12),VLOOKUP(J2145,'12 лет'!$G$5:$H$79,2),IF((C2145=13),VLOOKUP(J2145,'13 лет'!$G$5:$H$79,2),IF((C2145=14),VLOOKUP(J2145,'14 лет'!$G$5:$H$79,2),IF(C2145&gt;=15,"0")))))))))</f>
        <v>0</v>
      </c>
      <c r="L2145" s="27"/>
      <c r="M2145" s="16" t="str">
        <f>IF((C2145=12),VLOOKUP(L2145,'12 лет'!$I$5:$J$81,2),IF((C2145=13),VLOOKUP(L2145,'13 лет'!$I$5:$J$81,2),IF((C2145=14),VLOOKUP(L2145,'14 лет'!$I$5:$J$80,2),IF((C2145=15),VLOOKUP(L2145,'15 лет'!$G$5:$H$82,2),IF((C2145=16),VLOOKUP(L2145,'16 лет'!$G$5:$H$81,2),IF((C2145=17),VLOOKUP(L2145,'17 лет'!$G$5:$H$81,2),IF(C2145&lt;12,"0")))))))</f>
        <v>0</v>
      </c>
      <c r="N2145" s="27"/>
      <c r="O2145" s="16" t="str">
        <f>IF((C2145=15),VLOOKUP(N2145,'15 лет'!$I$5:$J$100,2),IF((C2145=16),VLOOKUP(N2145,'16 лет'!$I$5:$J$94,2),IF((C2145=17),VLOOKUP(N2145,'17 лет'!$I$5:$J$97,2),IF(C2145&lt;15,"0"))))</f>
        <v>0</v>
      </c>
      <c r="P2145" s="11"/>
      <c r="Q2145" s="16">
        <f>IF((C2145&lt;=7),VLOOKUP(P2145,'7 лет'!$I$5:$J$79,2),IF((C2145=8),VLOOKUP(P2145,'8 лет'!$I$5:$J$79,2),IF((C2145=9),VLOOKUP(P2145,'9 лет'!$I$5:$J$79,2),IF((C2145=10),VLOOKUP(P2145,'10 лет'!$I$5:$J$79,2),IF((C2145=11),VLOOKUP(P2145,'11 лет'!$I$5:$J$79,2),IF((C2145=12),VLOOKUP(P2145,'12 лет'!$K$5:$L$79,2),IF((C2145=13),VLOOKUP(P2145,'13 лет'!$K$5:$L$79,2),IF((C2145=14),VLOOKUP(P2145,'14 лет'!$K$5:$L$79,2),IF((C2145=15),VLOOKUP(P2145,'15 лет'!$K$5:$L$79,2),IF((C2145=16),VLOOKUP(P2145,'16 лет'!$K$5:$L$79,2),IF((C2145=17),VLOOKUP(P2145,'17 лет'!$K$5:$L$79,2),)))))))))))</f>
        <v>50</v>
      </c>
      <c r="R2145" s="27"/>
      <c r="S2145" s="16">
        <f>IF((C2145&lt;=7),VLOOKUP(R2145,'7 лет'!$K$5:$L$79,2),IF((C2145=8),VLOOKUP(R2145,'8 лет'!$K$5:$L$79,2),IF((C2145=9),VLOOKUP(R2145,'9 лет'!$K$5:$L$79,2),IF((C2145=10),VLOOKUP(R2145,'10 лет'!$K$5:$L$79,2),IF((C2145=11),VLOOKUP(R2145,'11 лет'!$K$5:$L$79,2),IF((C2145=12),VLOOKUP(R2145,'12 лет'!$M$5:$N$79,2),IF((C2145=13),VLOOKUP(R2145,'13 лет'!$M$5:$N$79,2),IF((C2145=14),VLOOKUP(R2145,'14 лет'!$M$5:$N$79,2),IF((C2145=15),VLOOKUP(R2145,'15 лет'!$M$5:$N$79,2),IF((C2145=16),VLOOKUP(R2145,'16 лет'!$M$5:$N$79,2),IF((C2145=17),VLOOKUP(R2145,'17 лет'!$M$5:$N$79,2))))))))))))</f>
        <v>0</v>
      </c>
      <c r="T2145" s="32">
        <f>SUM(E2145+G2145+I2145+K2145+M2145+O2145+Q2145+S2145)</f>
        <v>50</v>
      </c>
      <c r="U2145" s="4">
        <f>'Личное первенство юноши'!U192</f>
        <v>28</v>
      </c>
      <c r="V2145" s="109"/>
      <c r="W2145" s="99"/>
      <c r="X2145" t="str">
        <f>P2138</f>
        <v>Субъект РФ 60</v>
      </c>
    </row>
    <row r="2146" spans="1:24" ht="18.75">
      <c r="A2146" s="111"/>
      <c r="B2146" s="112"/>
      <c r="C2146" s="112"/>
      <c r="D2146" s="112"/>
      <c r="E2146" s="112"/>
      <c r="F2146" s="112"/>
      <c r="G2146" s="112"/>
      <c r="H2146" s="112"/>
      <c r="I2146" s="112"/>
      <c r="J2146" s="112"/>
      <c r="K2146" s="112"/>
      <c r="L2146" s="112"/>
      <c r="M2146" s="112"/>
      <c r="N2146" s="112"/>
      <c r="O2146" s="112"/>
      <c r="P2146" s="115" t="s">
        <v>285</v>
      </c>
      <c r="Q2146" s="115"/>
      <c r="R2146" s="115"/>
      <c r="S2146" s="116"/>
      <c r="T2146" s="113">
        <f ca="1">SUMPRODUCT(LARGE($T$2143:$T$2145,ROW(INDIRECT("T1:T"&amp;Z17))))</f>
        <v>100</v>
      </c>
      <c r="U2146" s="114"/>
      <c r="V2146" s="109"/>
      <c r="W2146" s="99"/>
    </row>
    <row r="2147" spans="1:24" ht="24.75" customHeight="1">
      <c r="A2147" s="123" t="s">
        <v>180</v>
      </c>
      <c r="B2147" s="124"/>
      <c r="C2147" s="124"/>
      <c r="D2147" s="124"/>
      <c r="E2147" s="124"/>
      <c r="F2147" s="124"/>
      <c r="G2147" s="124"/>
      <c r="H2147" s="124"/>
      <c r="I2147" s="124"/>
      <c r="J2147" s="124"/>
      <c r="K2147" s="124"/>
      <c r="L2147" s="124"/>
      <c r="M2147" s="124"/>
      <c r="N2147" s="124"/>
      <c r="O2147" s="124"/>
      <c r="P2147" s="124"/>
      <c r="Q2147" s="124"/>
      <c r="R2147" s="124"/>
      <c r="S2147" s="124"/>
      <c r="T2147" s="124"/>
      <c r="U2147" s="125"/>
      <c r="V2147" s="109"/>
      <c r="W2147" s="99"/>
    </row>
    <row r="2148" spans="1:24" ht="18.75">
      <c r="A2148" s="27">
        <v>1</v>
      </c>
      <c r="B2148" s="78"/>
      <c r="C2148" s="27"/>
      <c r="D2148" s="27"/>
      <c r="E2148" s="16">
        <f>IF((C2148&lt;=7),VLOOKUP(D2148,'7 лет'!$M$5:$N$78,2),IF((C2148=8),VLOOKUP(D2148,'8 лет'!$M$5:$N$78,2),IF((C2148=9),VLOOKUP(D2148,'9 лет'!$M$5:$N$78,2),IF((C2148=10),VLOOKUP(D2148,'10 лет'!$M$5:$N$78,2),IF((C2148=11),VLOOKUP(D2148,'11 лет'!$M$5:$N$78,2),IF((C2148=12),VLOOKUP(D2148,'12 лет'!$O$5:$P$78,2),IF((C2148=13),VLOOKUP(D2148,'13 лет'!$O$5:$P$78,2),IF((C2148=14),VLOOKUP(D2148,'14 лет'!$O$5:$P$78,2),IF((C2148=15),VLOOKUP(D2148,'15 лет'!$O$5:$P$78,2),IF((C2148=16),VLOOKUP(D2148,'16 лет'!$O$5:$P$78,2),IF((C2148=17),VLOOKUP(D2148,'17 лет'!$O$5:$P$78,2))))))))))))</f>
        <v>0</v>
      </c>
      <c r="F2148" s="27"/>
      <c r="G2148" s="16">
        <f>IF((C2148&lt;=7),VLOOKUP(F2148,'7 лет'!$O$5:$P$79,2),IF((C2148=8),VLOOKUP(F2148,'8 лет'!$O$5:$P$79,2),IF((C2148=9),VLOOKUP(F2148,'9 лет'!$O$5:$P$79,2),IF((C2148=10),VLOOKUP(F2148,'10 лет'!$O$5:$P$79,2),IF((C2148=11),VLOOKUP(F2148,'11 лет'!$O$5:$P$79,2),IF((C2148=12),VLOOKUP(F2148,'12 лет'!$Q$5:$R$79,2),IF((C2148=13),VLOOKUP(F2148,'13 лет'!$Q$5:$R$79,2),IF((C2148=14),VLOOKUP(F2148,'14 лет'!$Q$5:$R$79,2),IF((C2148=15),VLOOKUP(F2148,'15 лет'!$Q$5:$R$79,2),IF((C2148=16),VLOOKUP(F2148,'16 лет'!$Q$5:$R$79,2),IF((C2148=17),VLOOKUP(F2148,'17 лет'!$Q$5:$R$79,2))))))))))))</f>
        <v>0</v>
      </c>
      <c r="H2148" s="27"/>
      <c r="I2148" s="16">
        <f>IF((C2148&lt;=7),VLOOKUP(H2148,'7 лет'!$Q$5:$R$79,2),IF((C2148=8),VLOOKUP(H2148,'8 лет'!$Q$5:$R$79,2),IF((C2148=9),VLOOKUP(H2148,'9 лет'!$Q$5:$R$79,2),IF((C2148=10),VLOOKUP(H2148,'10 лет'!$Q$5:$R$79,2),IF((C2148=11),VLOOKUP(H2148,'11 лет'!$Q$5:$R$79,2),IF((C2148=12),VLOOKUP(H2148,'12 лет'!$S$5:$T$79,2),IF((C2148=13),VLOOKUP(H2148,'13 лет'!$S$5:$T$79,2),IF((C2148=14),VLOOKUP(H2148,'14 лет'!$S$5:$T$79,2),IF((C2148=15),VLOOKUP(H2148,'15 лет'!$S$5:$T$79,2),IF((C2148=16),VLOOKUP(H2148,'16 лет'!$S$5:$T$79,2),IF((C2148=17),VLOOKUP(H2148,'17 лет'!$S$5:$T$79,2))))))))))))</f>
        <v>0</v>
      </c>
      <c r="J2148" s="27"/>
      <c r="K2148" s="16">
        <f>IF((C2148&lt;=7),VLOOKUP(J2148,'7 лет'!$S$5:$T$79,2),IF((C2148=8),VLOOKUP(J2148,'8 лет'!$S$5:$T$79,2),IF((C2148=9),VLOOKUP(J2148,'9 лет'!$S$5:$T$79,2),IF((C2148=10),VLOOKUP(J2148,'10 лет'!$S$5:$T$79,2),IF((C2148=11),VLOOKUP(J2148,'11 лет'!$S$5:$T$79,2),IF((C2148=12),VLOOKUP(J2148,'12 лет'!$U$5:$V$79,2),IF((C2148=13),VLOOKUP(J2148,'13 лет'!$U$5:$V$79,2),IF((C2148=14),VLOOKUP(J2148,'14 лет'!$U$5:$V$79,2),IF(C2148&gt;=15,"0")))))))))</f>
        <v>0</v>
      </c>
      <c r="L2148" s="27"/>
      <c r="M2148" s="16" t="str">
        <f>IF((C2148=12),VLOOKUP(L2148,'12 лет'!$W$5:$X$85,2),IF((C2148=13),VLOOKUP(L2148,'13 лет'!$W$5:$X$84,2),IF((C2148=14),VLOOKUP(L2148,'14 лет'!$W$5:$X$82,2),IF((C2148=15),VLOOKUP(L2148,'15 лет'!$U$5:$V$82,2),IF((C2148=16),VLOOKUP(L2148,'16 лет'!$U$5:$V$78,2),IF((C2148=17),VLOOKUP(L2148,'17 лет'!$U$5:$V$78,2),IF(C2148&lt;12,"0")))))))</f>
        <v>0</v>
      </c>
      <c r="N2148" s="27"/>
      <c r="O2148" s="16" t="str">
        <f>IF((C2148=15),VLOOKUP(N2148,'15 лет'!$W$5:$X$115,2),IF((C2148=16),VLOOKUP(N2148,'16 лет'!$W$5:$X$113,2),IF((C2148=17),VLOOKUP(N2148,'17 лет'!$W$5:$X$113,2),IF(C2148&lt;15,"0"))))</f>
        <v>0</v>
      </c>
      <c r="P2148" s="11"/>
      <c r="Q2148" s="16">
        <f>IF((C2148&lt;=7),VLOOKUP(P2148,'7 лет'!$U$5:$V$79,2),IF((C2148=8),VLOOKUP(P2148,'8 лет'!$U$5:$V$79,2),IF((C2148=9),VLOOKUP(P2148,'9 лет'!$U$5:$V$79,2),IF((C2148=10),VLOOKUP(P2148,'10 лет'!$U$5:$V$79,2),IF((C2148=11),VLOOKUP(P2148,'11 лет'!$U$5:$V$79,2),IF((C2148=12),VLOOKUP(P2148,'12 лет'!$Y$5:$Z$79,2),IF((C2148=13),VLOOKUP(P2148,'13 лет'!$Y$5:$Z$79,2),IF((C2148=14),VLOOKUP(P2148,'14 лет'!$Y$5:$Z$79,2),IF((C2148=15),VLOOKUP(P2148,'15 лет'!$Y$5:$Z$79,2),IF((C2148=16),VLOOKUP(P2148,'16 лет'!$Y$5:$Z$79,2),IF((C2148=17),VLOOKUP(P2148,'17 лет'!$Y$5:$Z$79,2))))))))))))</f>
        <v>35</v>
      </c>
      <c r="R2148" s="27"/>
      <c r="S2148" s="16">
        <f>IF((C2148&lt;=7),VLOOKUP(R2148,'7 лет'!$W$5:$X$79,2),IF((C2148=8),VLOOKUP(R2148,'8 лет'!$W$5:$X$79,2),IF((C2148=9),VLOOKUP(R2148,'9 лет'!$W$5:$X$79,2),IF((C2148=10),VLOOKUP(R2148,'10 лет'!$W$5:$X$79,2),IF((C2148=11),VLOOKUP(R2148,'11 лет'!$W$5:$X$79,2),IF((C2148=12),VLOOKUP(R2148,'12 лет'!$AA$5:$AB$79,2),IF((C2148=13),VLOOKUP(R2148,'13 лет'!$AA$5:$AB$79,2),IF((C2148=14),VLOOKUP(R2148,'14 лет'!$AA$5:$AB$79,2),IF((C2148=15),VLOOKUP(R2148,'15 лет'!$AA$5:$AB$79,2),IF((C2148=16),VLOOKUP(R2148,'16 лет'!$AA$5:$AB$79,2),IF((C2148=17),VLOOKUP(R2148,'17 лет'!$AA$5:$AB$79,2))))))))))))</f>
        <v>0</v>
      </c>
      <c r="T2148" s="33">
        <f>SUM(E2148+G2148+I2148+K2148+M2148+O2148+Q2148+S2148)</f>
        <v>35</v>
      </c>
      <c r="U2148" s="4">
        <f>'Личное первенство девушки'!U190</f>
        <v>28</v>
      </c>
      <c r="V2148" s="109"/>
      <c r="W2148" s="99"/>
      <c r="X2148" t="str">
        <f>P2138</f>
        <v>Субъект РФ 60</v>
      </c>
    </row>
    <row r="2149" spans="1:24" ht="18.75">
      <c r="A2149" s="27">
        <v>2</v>
      </c>
      <c r="B2149" s="78"/>
      <c r="C2149" s="27"/>
      <c r="D2149" s="27"/>
      <c r="E2149" s="16">
        <f>IF((C2149&lt;=7),VLOOKUP(D2149,'7 лет'!$M$5:$N$78,2),IF((C2149=8),VLOOKUP(D2149,'8 лет'!$M$5:$N$78,2),IF((C2149=9),VLOOKUP(D2149,'9 лет'!$M$5:$N$78,2),IF((C2149=10),VLOOKUP(D2149,'10 лет'!$M$5:$N$78,2),IF((C2149=11),VLOOKUP(D2149,'11 лет'!$M$5:$N$78,2),IF((C2149=12),VLOOKUP(D2149,'12 лет'!$O$5:$P$78,2),IF((C2149=13),VLOOKUP(D2149,'13 лет'!$O$5:$P$78,2),IF((C2149=14),VLOOKUP(D2149,'14 лет'!$O$5:$P$78,2),IF((C2149=15),VLOOKUP(D2149,'15 лет'!$O$5:$P$78,2),IF((C2149=16),VLOOKUP(D2149,'16 лет'!$O$5:$P$78,2),IF((C2149=17),VLOOKUP(D2149,'17 лет'!$O$5:$P$78,2))))))))))))</f>
        <v>0</v>
      </c>
      <c r="F2149" s="27"/>
      <c r="G2149" s="16">
        <f>IF((C2149&lt;=7),VLOOKUP(F2149,'7 лет'!$O$5:$P$79,2),IF((C2149=8),VLOOKUP(F2149,'8 лет'!$O$5:$P$79,2),IF((C2149=9),VLOOKUP(F2149,'9 лет'!$O$5:$P$79,2),IF((C2149=10),VLOOKUP(F2149,'10 лет'!$O$5:$P$79,2),IF((C2149=11),VLOOKUP(F2149,'11 лет'!$O$5:$P$79,2),IF((C2149=12),VLOOKUP(F2149,'12 лет'!$Q$5:$R$79,2),IF((C2149=13),VLOOKUP(F2149,'13 лет'!$Q$5:$R$79,2),IF((C2149=14),VLOOKUP(F2149,'14 лет'!$Q$5:$R$79,2),IF((C2149=15),VLOOKUP(F2149,'15 лет'!$Q$5:$R$79,2),IF((C2149=16),VLOOKUP(F2149,'16 лет'!$Q$5:$R$79,2),IF((C2149=17),VLOOKUP(F2149,'17 лет'!$Q$5:$R$79,2))))))))))))</f>
        <v>0</v>
      </c>
      <c r="H2149" s="27"/>
      <c r="I2149" s="16">
        <f>IF((C2149&lt;=7),VLOOKUP(H2149,'7 лет'!$Q$5:$R$79,2),IF((C2149=8),VLOOKUP(H2149,'8 лет'!$Q$5:$R$79,2),IF((C2149=9),VLOOKUP(H2149,'9 лет'!$Q$5:$R$79,2),IF((C2149=10),VLOOKUP(H2149,'10 лет'!$Q$5:$R$79,2),IF((C2149=11),VLOOKUP(H2149,'11 лет'!$Q$5:$R$79,2),IF((C2149=12),VLOOKUP(H2149,'12 лет'!$S$5:$T$79,2),IF((C2149=13),VLOOKUP(H2149,'13 лет'!$S$5:$T$79,2),IF((C2149=14),VLOOKUP(H2149,'14 лет'!$S$5:$T$79,2),IF((C2149=15),VLOOKUP(H2149,'15 лет'!$S$5:$T$79,2),IF((C2149=16),VLOOKUP(H2149,'16 лет'!$S$5:$T$79,2),IF((C2149=17),VLOOKUP(H2149,'17 лет'!$S$5:$T$79,2))))))))))))</f>
        <v>0</v>
      </c>
      <c r="J2149" s="27"/>
      <c r="K2149" s="16">
        <f>IF((C2149&lt;=7),VLOOKUP(J2149,'7 лет'!$S$5:$T$79,2),IF((C2149=8),VLOOKUP(J2149,'8 лет'!$S$5:$T$79,2),IF((C2149=9),VLOOKUP(J2149,'9 лет'!$S$5:$T$79,2),IF((C2149=10),VLOOKUP(J2149,'10 лет'!$S$5:$T$79,2),IF((C2149=11),VLOOKUP(J2149,'11 лет'!$S$5:$T$79,2),IF((C2149=12),VLOOKUP(J2149,'12 лет'!$U$5:$V$79,2),IF((C2149=13),VLOOKUP(J2149,'13 лет'!$U$5:$V$79,2),IF((C2149=14),VLOOKUP(J2149,'14 лет'!$U$5:$V$79,2),IF(C2149&gt;=15,"0")))))))))</f>
        <v>0</v>
      </c>
      <c r="L2149" s="27"/>
      <c r="M2149" s="16" t="str">
        <f>IF((C2149=12),VLOOKUP(L2149,'12 лет'!$W$5:$X$85,2),IF((C2149=13),VLOOKUP(L2149,'13 лет'!$W$5:$X$84,2),IF((C2149=14),VLOOKUP(L2149,'14 лет'!$W$5:$X$82,2),IF((C2149=15),VLOOKUP(L2149,'15 лет'!$U$5:$V$82,2),IF((C2149=16),VLOOKUP(L2149,'16 лет'!$U$5:$V$78,2),IF((C2149=17),VLOOKUP(L2149,'17 лет'!$U$5:$V$78,2),IF(C2149&lt;12,"0")))))))</f>
        <v>0</v>
      </c>
      <c r="N2149" s="27"/>
      <c r="O2149" s="16" t="str">
        <f>IF((C2149=15),VLOOKUP(N2149,'15 лет'!$W$5:$X$115,2),IF((C2149=16),VLOOKUP(N2149,'16 лет'!$W$5:$X$113,2),IF((C2149=17),VLOOKUP(N2149,'17 лет'!$W$5:$X$113,2),IF(C2149&lt;15,"0"))))</f>
        <v>0</v>
      </c>
      <c r="P2149" s="11"/>
      <c r="Q2149" s="16">
        <f>IF((C2149&lt;=7),VLOOKUP(P2149,'7 лет'!$U$5:$V$79,2),IF((C2149=8),VLOOKUP(P2149,'8 лет'!$U$5:$V$79,2),IF((C2149=9),VLOOKUP(P2149,'9 лет'!$U$5:$V$79,2),IF((C2149=10),VLOOKUP(P2149,'10 лет'!$U$5:$V$79,2),IF((C2149=11),VLOOKUP(P2149,'11 лет'!$U$5:$V$79,2),IF((C2149=12),VLOOKUP(P2149,'12 лет'!$Y$5:$Z$79,2),IF((C2149=13),VLOOKUP(P2149,'13 лет'!$Y$5:$Z$79,2),IF((C2149=14),VLOOKUP(P2149,'14 лет'!$Y$5:$Z$79,2),IF((C2149=15),VLOOKUP(P2149,'15 лет'!$Y$5:$Z$79,2),IF((C2149=16),VLOOKUP(P2149,'16 лет'!$Y$5:$Z$79,2),IF((C2149=17),VLOOKUP(P2149,'17 лет'!$Y$5:$Z$79,2))))))))))))</f>
        <v>35</v>
      </c>
      <c r="R2149" s="27"/>
      <c r="S2149" s="16">
        <f>IF((C2149&lt;=7),VLOOKUP(R2149,'7 лет'!$W$5:$X$79,2),IF((C2149=8),VLOOKUP(R2149,'8 лет'!$W$5:$X$79,2),IF((C2149=9),VLOOKUP(R2149,'9 лет'!$W$5:$X$79,2),IF((C2149=10),VLOOKUP(R2149,'10 лет'!$W$5:$X$79,2),IF((C2149=11),VLOOKUP(R2149,'11 лет'!$W$5:$X$79,2),IF((C2149=12),VLOOKUP(R2149,'12 лет'!$AA$5:$AB$79,2),IF((C2149=13),VLOOKUP(R2149,'13 лет'!$AA$5:$AB$79,2),IF((C2149=14),VLOOKUP(R2149,'14 лет'!$AA$5:$AB$79,2),IF((C2149=15),VLOOKUP(R2149,'15 лет'!$AA$5:$AB$79,2),IF((C2149=16),VLOOKUP(R2149,'16 лет'!$AA$5:$AB$79,2),IF((C2149=17),VLOOKUP(R2149,'17 лет'!$AA$5:$AB$79,2))))))))))))</f>
        <v>0</v>
      </c>
      <c r="T2149" s="33">
        <f>SUM(E2149+G2149+I2149+K2149+M2149+O2149+Q2149+S2149)</f>
        <v>35</v>
      </c>
      <c r="U2149" s="4">
        <f>'Личное первенство девушки'!U191</f>
        <v>28</v>
      </c>
      <c r="V2149" s="109"/>
      <c r="W2149" s="99"/>
      <c r="X2149" t="str">
        <f>P2138</f>
        <v>Субъект РФ 60</v>
      </c>
    </row>
    <row r="2150" spans="1:24" ht="18.75">
      <c r="A2150" s="27">
        <v>3</v>
      </c>
      <c r="B2150" s="78"/>
      <c r="C2150" s="27"/>
      <c r="D2150" s="27"/>
      <c r="E2150" s="16">
        <f>IF((C2150&lt;=7),VLOOKUP(D2150,'7 лет'!$M$5:$N$78,2),IF((C2150=8),VLOOKUP(D2150,'8 лет'!$M$5:$N$78,2),IF((C2150=9),VLOOKUP(D2150,'9 лет'!$M$5:$N$78,2),IF((C2150=10),VLOOKUP(D2150,'10 лет'!$M$5:$N$78,2),IF((C2150=11),VLOOKUP(D2150,'11 лет'!$M$5:$N$78,2),IF((C2150=12),VLOOKUP(D2150,'12 лет'!$O$5:$P$78,2),IF((C2150=13),VLOOKUP(D2150,'13 лет'!$O$5:$P$78,2),IF((C2150=14),VLOOKUP(D2150,'14 лет'!$O$5:$P$78,2),IF((C2150=15),VLOOKUP(D2150,'15 лет'!$O$5:$P$78,2),IF((C2150=16),VLOOKUP(D2150,'16 лет'!$O$5:$P$78,2),IF((C2150=17),VLOOKUP(D2150,'17 лет'!$O$5:$P$78,2))))))))))))</f>
        <v>0</v>
      </c>
      <c r="F2150" s="27"/>
      <c r="G2150" s="16">
        <f>IF((C2150&lt;=7),VLOOKUP(F2150,'7 лет'!$O$5:$P$79,2),IF((C2150=8),VLOOKUP(F2150,'8 лет'!$O$5:$P$79,2),IF((C2150=9),VLOOKUP(F2150,'9 лет'!$O$5:$P$79,2),IF((C2150=10),VLOOKUP(F2150,'10 лет'!$O$5:$P$79,2),IF((C2150=11),VLOOKUP(F2150,'11 лет'!$O$5:$P$79,2),IF((C2150=12),VLOOKUP(F2150,'12 лет'!$Q$5:$R$79,2),IF((C2150=13),VLOOKUP(F2150,'13 лет'!$Q$5:$R$79,2),IF((C2150=14),VLOOKUP(F2150,'14 лет'!$Q$5:$R$79,2),IF((C2150=15),VLOOKUP(F2150,'15 лет'!$Q$5:$R$79,2),IF((C2150=16),VLOOKUP(F2150,'16 лет'!$Q$5:$R$79,2),IF((C2150=17),VLOOKUP(F2150,'17 лет'!$Q$5:$R$79,2))))))))))))</f>
        <v>0</v>
      </c>
      <c r="H2150" s="27"/>
      <c r="I2150" s="16">
        <f>IF((C2150&lt;=7),VLOOKUP(H2150,'7 лет'!$Q$5:$R$79,2),IF((C2150=8),VLOOKUP(H2150,'8 лет'!$Q$5:$R$79,2),IF((C2150=9),VLOOKUP(H2150,'9 лет'!$Q$5:$R$79,2),IF((C2150=10),VLOOKUP(H2150,'10 лет'!$Q$5:$R$79,2),IF((C2150=11),VLOOKUP(H2150,'11 лет'!$Q$5:$R$79,2),IF((C2150=12),VLOOKUP(H2150,'12 лет'!$S$5:$T$79,2),IF((C2150=13),VLOOKUP(H2150,'13 лет'!$S$5:$T$79,2),IF((C2150=14),VLOOKUP(H2150,'14 лет'!$S$5:$T$79,2),IF((C2150=15),VLOOKUP(H2150,'15 лет'!$S$5:$T$79,2),IF((C2150=16),VLOOKUP(H2150,'16 лет'!$S$5:$T$79,2),IF((C2150=17),VLOOKUP(H2150,'17 лет'!$S$5:$T$79,2))))))))))))</f>
        <v>0</v>
      </c>
      <c r="J2150" s="27"/>
      <c r="K2150" s="16">
        <f>IF((C2150&lt;=7),VLOOKUP(J2150,'7 лет'!$S$5:$T$79,2),IF((C2150=8),VLOOKUP(J2150,'8 лет'!$S$5:$T$79,2),IF((C2150=9),VLOOKUP(J2150,'9 лет'!$S$5:$T$79,2),IF((C2150=10),VLOOKUP(J2150,'10 лет'!$S$5:$T$79,2),IF((C2150=11),VLOOKUP(J2150,'11 лет'!$S$5:$T$79,2),IF((C2150=12),VLOOKUP(J2150,'12 лет'!$U$5:$V$79,2),IF((C2150=13),VLOOKUP(J2150,'13 лет'!$U$5:$V$79,2),IF((C2150=14),VLOOKUP(J2150,'14 лет'!$U$5:$V$79,2),IF(C2150&gt;=15,"0")))))))))</f>
        <v>0</v>
      </c>
      <c r="L2150" s="27"/>
      <c r="M2150" s="16" t="str">
        <f>IF((C2150=12),VLOOKUP(L2150,'12 лет'!$W$5:$X$85,2),IF((C2150=13),VLOOKUP(L2150,'13 лет'!$W$5:$X$84,2),IF((C2150=14),VLOOKUP(L2150,'14 лет'!$W$5:$X$82,2),IF((C2150=15),VLOOKUP(L2150,'15 лет'!$U$5:$V$82,2),IF((C2150=16),VLOOKUP(L2150,'16 лет'!$U$5:$V$78,2),IF((C2150=17),VLOOKUP(L2150,'17 лет'!$U$5:$V$78,2),IF(C2150&lt;12,"0")))))))</f>
        <v>0</v>
      </c>
      <c r="N2150" s="27"/>
      <c r="O2150" s="16" t="str">
        <f>IF((C2150=15),VLOOKUP(N2150,'15 лет'!$W$5:$X$115,2),IF((C2150=16),VLOOKUP(N2150,'16 лет'!$W$5:$X$113,2),IF((C2150=17),VLOOKUP(N2150,'17 лет'!$W$5:$X$113,2),IF(C2150&lt;15,"0"))))</f>
        <v>0</v>
      </c>
      <c r="P2150" s="11"/>
      <c r="Q2150" s="16">
        <f>IF((C2150&lt;=7),VLOOKUP(P2150,'7 лет'!$U$5:$V$79,2),IF((C2150=8),VLOOKUP(P2150,'8 лет'!$U$5:$V$79,2),IF((C2150=9),VLOOKUP(P2150,'9 лет'!$U$5:$V$79,2),IF((C2150=10),VLOOKUP(P2150,'10 лет'!$U$5:$V$79,2),IF((C2150=11),VLOOKUP(P2150,'11 лет'!$U$5:$V$79,2),IF((C2150=12),VLOOKUP(P2150,'12 лет'!$Y$5:$Z$79,2),IF((C2150=13),VLOOKUP(P2150,'13 лет'!$Y$5:$Z$79,2),IF((C2150=14),VLOOKUP(P2150,'14 лет'!$Y$5:$Z$79,2),IF((C2150=15),VLOOKUP(P2150,'15 лет'!$Y$5:$Z$79,2),IF((C2150=16),VLOOKUP(P2150,'16 лет'!$Y$5:$Z$79,2),IF((C2150=17),VLOOKUP(P2150,'17 лет'!$Y$5:$Z$79,2))))))))))))</f>
        <v>35</v>
      </c>
      <c r="R2150" s="27"/>
      <c r="S2150" s="16">
        <f>IF((C2150&lt;=7),VLOOKUP(R2150,'7 лет'!$W$5:$X$79,2),IF((C2150=8),VLOOKUP(R2150,'8 лет'!$W$5:$X$79,2),IF((C2150=9),VLOOKUP(R2150,'9 лет'!$W$5:$X$79,2),IF((C2150=10),VLOOKUP(R2150,'10 лет'!$W$5:$X$79,2),IF((C2150=11),VLOOKUP(R2150,'11 лет'!$W$5:$X$79,2),IF((C2150=12),VLOOKUP(R2150,'12 лет'!$AA$5:$AB$79,2),IF((C2150=13),VLOOKUP(R2150,'13 лет'!$AA$5:$AB$79,2),IF((C2150=14),VLOOKUP(R2150,'14 лет'!$AA$5:$AB$79,2),IF((C2150=15),VLOOKUP(R2150,'15 лет'!$AA$5:$AB$79,2),IF((C2150=16),VLOOKUP(R2150,'16 лет'!$AA$5:$AB$79,2),IF((C2150=17),VLOOKUP(R2150,'17 лет'!$AA$5:$AB$79,2))))))))))))</f>
        <v>0</v>
      </c>
      <c r="T2150" s="33">
        <f>SUM(E2150+G2150+I2150+K2150+M2150+O2150+Q2150+S2150)</f>
        <v>35</v>
      </c>
      <c r="U2150" s="4">
        <f>'Личное первенство девушки'!U192</f>
        <v>28</v>
      </c>
      <c r="V2150" s="109"/>
      <c r="W2150" s="99"/>
      <c r="X2150" t="str">
        <f>P2138</f>
        <v>Субъект РФ 60</v>
      </c>
    </row>
    <row r="2151" spans="1:24" ht="18.75">
      <c r="A2151" s="111"/>
      <c r="B2151" s="112"/>
      <c r="C2151" s="112"/>
      <c r="D2151" s="112"/>
      <c r="E2151" s="112"/>
      <c r="F2151" s="112"/>
      <c r="G2151" s="112"/>
      <c r="H2151" s="112"/>
      <c r="I2151" s="112"/>
      <c r="J2151" s="112"/>
      <c r="K2151" s="112"/>
      <c r="L2151" s="112"/>
      <c r="M2151" s="112"/>
      <c r="N2151" s="112"/>
      <c r="O2151" s="112"/>
      <c r="P2151" s="115" t="s">
        <v>286</v>
      </c>
      <c r="Q2151" s="115"/>
      <c r="R2151" s="115"/>
      <c r="S2151" s="116"/>
      <c r="T2151" s="113">
        <f ca="1">SUMPRODUCT(LARGE($T$2148:$T$2150,ROW(INDIRECT("T1:T"&amp;Z17))))</f>
        <v>70</v>
      </c>
      <c r="U2151" s="114"/>
      <c r="V2151" s="109"/>
      <c r="W2151" s="99"/>
    </row>
    <row r="2152" spans="1:24" ht="30" customHeight="1">
      <c r="A2152" s="119"/>
      <c r="B2152" s="120"/>
      <c r="C2152" s="120"/>
      <c r="D2152" s="120"/>
      <c r="E2152" s="120"/>
      <c r="F2152" s="120"/>
      <c r="G2152" s="120"/>
      <c r="H2152" s="120"/>
      <c r="I2152" s="120"/>
      <c r="J2152" s="120"/>
      <c r="K2152" s="120"/>
      <c r="L2152" s="120"/>
      <c r="M2152" s="120"/>
      <c r="N2152" s="120"/>
      <c r="O2152" s="120"/>
      <c r="P2152" s="118" t="s">
        <v>287</v>
      </c>
      <c r="Q2152" s="118"/>
      <c r="R2152" s="118"/>
      <c r="S2152" s="118"/>
      <c r="T2152" s="121">
        <f ca="1">SUM(T2146+T2151)</f>
        <v>170</v>
      </c>
      <c r="U2152" s="122"/>
      <c r="V2152" s="110"/>
      <c r="W2152" s="100"/>
    </row>
    <row r="2153" spans="1:24">
      <c r="A2153" s="14"/>
      <c r="B2153" s="14"/>
      <c r="C2153" s="14"/>
      <c r="D2153" s="14"/>
      <c r="E2153" s="14"/>
      <c r="F2153" s="14"/>
      <c r="G2153" s="14"/>
      <c r="H2153" s="14"/>
      <c r="I2153" s="14"/>
      <c r="J2153" s="14"/>
      <c r="K2153" s="14"/>
      <c r="L2153" s="14"/>
      <c r="M2153" s="14"/>
      <c r="N2153" s="14"/>
      <c r="O2153" s="14"/>
      <c r="P2153" s="14"/>
      <c r="Q2153" s="14"/>
      <c r="R2153" s="14"/>
      <c r="S2153" s="14"/>
      <c r="T2153" s="14"/>
    </row>
    <row r="2154" spans="1:24">
      <c r="A2154" s="15"/>
      <c r="C2154" s="15"/>
      <c r="D2154" s="15"/>
      <c r="E2154" s="15"/>
      <c r="F2154" s="15"/>
      <c r="G2154" s="15"/>
      <c r="H2154" s="15"/>
      <c r="I2154" s="15"/>
      <c r="J2154" s="15"/>
      <c r="K2154" s="14"/>
      <c r="L2154" s="14"/>
      <c r="M2154" s="15"/>
      <c r="N2154" s="15"/>
      <c r="O2154" s="15"/>
      <c r="P2154" s="15"/>
      <c r="Q2154" s="15"/>
      <c r="R2154" s="15"/>
      <c r="S2154" s="15"/>
      <c r="T2154" s="15"/>
    </row>
    <row r="2155" spans="1:24">
      <c r="A2155" s="15"/>
      <c r="C2155" s="15"/>
      <c r="D2155" s="15"/>
      <c r="E2155" s="15"/>
      <c r="F2155" s="15"/>
      <c r="G2155" s="15"/>
      <c r="H2155" s="15"/>
      <c r="I2155" s="15"/>
      <c r="J2155" s="15"/>
      <c r="K2155" s="14"/>
      <c r="L2155" s="14"/>
      <c r="M2155" s="15"/>
      <c r="N2155" s="15"/>
      <c r="O2155" s="15"/>
      <c r="P2155" s="15"/>
      <c r="Q2155" s="15"/>
      <c r="R2155" s="15"/>
      <c r="S2155" s="15"/>
      <c r="T2155" s="15"/>
    </row>
    <row r="2156" spans="1:24" ht="16.5">
      <c r="A2156" s="14"/>
      <c r="B2156" s="79" t="s">
        <v>181</v>
      </c>
      <c r="C2156" s="14"/>
      <c r="D2156" s="14"/>
      <c r="E2156" s="14"/>
      <c r="F2156" s="14"/>
      <c r="G2156" s="14"/>
      <c r="H2156" s="14"/>
      <c r="I2156" s="14"/>
      <c r="J2156" s="14"/>
      <c r="K2156" s="14"/>
      <c r="L2156" s="14"/>
      <c r="M2156" s="14"/>
      <c r="N2156" s="14"/>
      <c r="O2156" s="14"/>
      <c r="P2156" s="14"/>
      <c r="Q2156" s="14"/>
      <c r="R2156" s="14"/>
      <c r="S2156" s="14"/>
      <c r="T2156" s="14"/>
    </row>
    <row r="2157" spans="1:24">
      <c r="A2157" s="14"/>
      <c r="B2157" s="15"/>
      <c r="C2157" s="15"/>
      <c r="D2157" s="14"/>
      <c r="E2157" s="14"/>
      <c r="F2157" s="14"/>
      <c r="G2157" s="14"/>
      <c r="H2157" s="14"/>
      <c r="I2157" s="14"/>
      <c r="J2157" s="14"/>
      <c r="K2157" s="14"/>
      <c r="L2157" s="14"/>
      <c r="M2157" s="14"/>
      <c r="N2157" s="14"/>
      <c r="O2157" s="14"/>
      <c r="P2157" s="14"/>
      <c r="Q2157" s="14"/>
      <c r="R2157" s="14"/>
      <c r="S2157" s="14"/>
      <c r="T2157" s="14"/>
    </row>
    <row r="2158" spans="1:24">
      <c r="A2158" s="14"/>
      <c r="B2158" s="14"/>
      <c r="C2158" s="15"/>
      <c r="D2158" s="14"/>
      <c r="E2158" s="14"/>
      <c r="F2158" s="14"/>
      <c r="G2158" s="14"/>
      <c r="H2158" s="14"/>
      <c r="I2158" s="14"/>
      <c r="J2158" s="14"/>
      <c r="K2158" s="14"/>
      <c r="L2158" s="14"/>
      <c r="M2158" s="14"/>
      <c r="N2158" s="14"/>
      <c r="O2158" s="14"/>
      <c r="P2158" s="14"/>
      <c r="Q2158" s="14"/>
      <c r="R2158" s="14"/>
      <c r="S2158" s="14"/>
      <c r="T2158" s="14"/>
    </row>
    <row r="2159" spans="1:24" ht="16.5">
      <c r="A2159" s="14"/>
      <c r="B2159" s="79" t="s">
        <v>182</v>
      </c>
      <c r="C2159" s="15"/>
      <c r="D2159" s="14"/>
      <c r="E2159" s="14"/>
      <c r="F2159" s="14"/>
      <c r="G2159" s="14"/>
      <c r="H2159" s="14"/>
      <c r="I2159" s="14"/>
      <c r="J2159" s="14"/>
      <c r="K2159" s="14"/>
      <c r="L2159" s="14"/>
      <c r="M2159" s="14"/>
      <c r="N2159" s="14"/>
      <c r="O2159" s="14"/>
      <c r="P2159" s="14"/>
      <c r="Q2159" s="14"/>
      <c r="R2159" s="14"/>
      <c r="S2159" s="14"/>
      <c r="T2159" s="14"/>
    </row>
    <row r="2161" spans="1:23" ht="18.75">
      <c r="A2161" s="102" t="s">
        <v>991</v>
      </c>
      <c r="B2161" s="102"/>
      <c r="C2161" s="102"/>
      <c r="D2161" s="102"/>
      <c r="E2161" s="102"/>
      <c r="F2161" s="102"/>
      <c r="G2161" s="102"/>
      <c r="H2161" s="102"/>
      <c r="I2161" s="102"/>
      <c r="J2161" s="102"/>
      <c r="K2161" s="102"/>
      <c r="L2161" s="102"/>
      <c r="M2161" s="102"/>
      <c r="N2161" s="102"/>
      <c r="O2161" s="102"/>
      <c r="P2161" s="102"/>
      <c r="Q2161" s="102"/>
      <c r="R2161" s="102"/>
      <c r="S2161" s="102"/>
      <c r="T2161" s="102"/>
      <c r="U2161" s="102"/>
      <c r="V2161" s="102"/>
      <c r="W2161" s="102"/>
    </row>
    <row r="2162" spans="1:23" ht="18.75">
      <c r="A2162" s="102" t="s">
        <v>990</v>
      </c>
      <c r="B2162" s="102"/>
      <c r="C2162" s="102"/>
      <c r="D2162" s="102"/>
      <c r="E2162" s="102"/>
      <c r="F2162" s="102"/>
      <c r="G2162" s="102"/>
      <c r="H2162" s="102"/>
      <c r="I2162" s="102"/>
      <c r="J2162" s="102"/>
      <c r="K2162" s="102"/>
      <c r="L2162" s="102"/>
      <c r="M2162" s="102"/>
      <c r="N2162" s="102"/>
      <c r="O2162" s="102"/>
      <c r="P2162" s="102"/>
      <c r="Q2162" s="102"/>
      <c r="R2162" s="102"/>
      <c r="S2162" s="102"/>
      <c r="T2162" s="102"/>
      <c r="U2162" s="102"/>
      <c r="V2162" s="102"/>
      <c r="W2162" s="102"/>
    </row>
    <row r="2164" spans="1:23">
      <c r="A2164" s="103" t="s">
        <v>169</v>
      </c>
      <c r="B2164" s="103"/>
      <c r="C2164" s="103"/>
      <c r="D2164" s="103"/>
      <c r="E2164" s="103"/>
      <c r="F2164" s="103"/>
      <c r="G2164" s="103"/>
      <c r="H2164" s="103"/>
      <c r="I2164" s="103"/>
      <c r="J2164" s="103"/>
      <c r="K2164" s="103"/>
      <c r="L2164" s="103"/>
      <c r="M2164" s="103"/>
      <c r="N2164" s="103"/>
      <c r="O2164" s="103"/>
      <c r="P2164" s="103"/>
      <c r="Q2164" s="103"/>
      <c r="R2164" s="103"/>
      <c r="S2164" s="103"/>
      <c r="T2164" s="103"/>
      <c r="U2164" s="103"/>
      <c r="V2164" s="103"/>
      <c r="W2164" s="103"/>
    </row>
    <row r="2165" spans="1:23">
      <c r="A2165" s="43"/>
      <c r="B2165" s="43"/>
      <c r="C2165" s="43"/>
      <c r="D2165" s="43"/>
      <c r="E2165" s="43"/>
      <c r="F2165" s="43"/>
      <c r="G2165" s="43"/>
      <c r="H2165" s="43"/>
      <c r="I2165" s="43"/>
      <c r="J2165" s="43"/>
      <c r="K2165" s="43"/>
      <c r="L2165" s="43"/>
      <c r="M2165" s="43"/>
      <c r="N2165" s="43"/>
      <c r="O2165" s="43"/>
      <c r="P2165" s="43"/>
      <c r="Q2165" s="43"/>
      <c r="R2165" s="43"/>
      <c r="S2165" s="43"/>
      <c r="T2165" s="43"/>
      <c r="U2165" s="43"/>
      <c r="V2165" s="43"/>
      <c r="W2165" s="43"/>
    </row>
    <row r="2166" spans="1:23" ht="18.75">
      <c r="A2166" s="104" t="s">
        <v>1005</v>
      </c>
      <c r="B2166" s="104"/>
      <c r="C2166" s="104"/>
      <c r="D2166" s="104"/>
      <c r="E2166" s="104"/>
      <c r="F2166" s="104"/>
      <c r="G2166" s="104"/>
      <c r="H2166" s="104"/>
      <c r="I2166" s="104"/>
      <c r="J2166" s="104"/>
      <c r="K2166" s="104"/>
      <c r="L2166" s="104"/>
      <c r="M2166" s="104"/>
      <c r="N2166" s="104"/>
      <c r="O2166" s="104"/>
      <c r="P2166" s="104"/>
      <c r="Q2166" s="104"/>
      <c r="R2166" s="104"/>
      <c r="S2166" s="104"/>
      <c r="T2166" s="104"/>
      <c r="U2166" s="104"/>
      <c r="V2166" s="104"/>
      <c r="W2166" s="104"/>
    </row>
    <row r="2167" spans="1:23" ht="18.75">
      <c r="A2167" s="104" t="s">
        <v>989</v>
      </c>
      <c r="B2167" s="104"/>
      <c r="C2167" s="104"/>
      <c r="D2167" s="104"/>
      <c r="E2167" s="104"/>
      <c r="F2167" s="104"/>
      <c r="G2167" s="104"/>
      <c r="H2167" s="104"/>
      <c r="I2167" s="104"/>
      <c r="J2167" s="104"/>
      <c r="K2167" s="104"/>
      <c r="L2167" s="104"/>
      <c r="M2167" s="104"/>
      <c r="N2167" s="104"/>
      <c r="O2167" s="104"/>
      <c r="P2167" s="104"/>
      <c r="Q2167" s="104"/>
      <c r="R2167" s="104"/>
      <c r="S2167" s="104"/>
      <c r="T2167" s="104"/>
      <c r="U2167" s="104"/>
      <c r="V2167" s="104"/>
      <c r="W2167" s="104"/>
    </row>
    <row r="2168" spans="1:23" ht="18.75">
      <c r="A2168" s="105" t="s">
        <v>1058</v>
      </c>
      <c r="B2168" s="105"/>
      <c r="C2168" s="105"/>
      <c r="D2168" s="105"/>
      <c r="E2168" s="105"/>
      <c r="F2168" s="105"/>
      <c r="G2168" s="105"/>
      <c r="H2168" s="105"/>
      <c r="I2168" s="105"/>
      <c r="J2168" s="105"/>
      <c r="K2168" s="105"/>
      <c r="L2168" s="105"/>
      <c r="M2168" s="105"/>
      <c r="N2168" s="105"/>
      <c r="O2168" s="105"/>
      <c r="P2168" s="105"/>
      <c r="Q2168" s="105"/>
      <c r="R2168" s="105"/>
      <c r="S2168" s="105"/>
      <c r="T2168" s="105"/>
      <c r="U2168" s="105"/>
      <c r="V2168" s="105"/>
      <c r="W2168" s="105"/>
    </row>
    <row r="2169" spans="1:23" ht="18.75">
      <c r="A2169" s="50"/>
      <c r="B2169" s="50"/>
      <c r="C2169" s="50"/>
      <c r="D2169" s="50"/>
      <c r="E2169" s="50"/>
      <c r="F2169" s="50"/>
      <c r="G2169" s="50"/>
      <c r="H2169" s="50"/>
      <c r="I2169" s="50"/>
      <c r="J2169" s="50"/>
      <c r="K2169" s="50"/>
      <c r="L2169" s="50"/>
      <c r="M2169" s="50"/>
      <c r="N2169" s="50"/>
      <c r="O2169" s="50"/>
      <c r="P2169" s="50"/>
      <c r="Q2169" s="50"/>
      <c r="R2169" s="50"/>
      <c r="S2169" s="50"/>
      <c r="T2169" s="50"/>
      <c r="U2169" s="50"/>
      <c r="V2169" s="50"/>
    </row>
    <row r="2170" spans="1:23">
      <c r="A2170" s="10"/>
      <c r="B2170" s="10"/>
      <c r="C2170" s="10"/>
      <c r="D2170" s="10"/>
      <c r="E2170" s="10"/>
      <c r="F2170" s="10"/>
      <c r="G2170" s="10"/>
      <c r="H2170" s="10"/>
      <c r="I2170" s="10"/>
      <c r="J2170" s="10"/>
      <c r="K2170" s="10"/>
      <c r="L2170" s="10"/>
      <c r="M2170" s="10"/>
      <c r="N2170" s="10"/>
      <c r="O2170" s="10"/>
      <c r="P2170" s="10"/>
      <c r="Q2170" s="10"/>
      <c r="R2170" s="10"/>
      <c r="S2170" s="10"/>
      <c r="T2170" s="10"/>
    </row>
    <row r="2171" spans="1:23" ht="18.75">
      <c r="A2171" s="106" t="s">
        <v>992</v>
      </c>
      <c r="B2171" s="106"/>
      <c r="C2171" s="47"/>
      <c r="D2171" s="47"/>
      <c r="E2171" s="47"/>
      <c r="F2171" s="47"/>
      <c r="G2171" s="47"/>
      <c r="H2171" s="47"/>
      <c r="I2171" s="47"/>
      <c r="J2171" s="47"/>
      <c r="K2171" s="47"/>
      <c r="L2171" s="47"/>
      <c r="M2171" s="47"/>
      <c r="N2171" s="47"/>
      <c r="O2171" s="47"/>
      <c r="P2171" s="47"/>
      <c r="Q2171" s="47"/>
      <c r="R2171" s="47"/>
      <c r="S2171" s="47"/>
      <c r="T2171" s="47"/>
    </row>
    <row r="2172" spans="1:23" ht="18.75">
      <c r="A2172" s="106" t="s">
        <v>993</v>
      </c>
      <c r="B2172" s="106"/>
      <c r="C2172" s="42"/>
      <c r="D2172" s="42"/>
      <c r="E2172" s="42"/>
      <c r="F2172" s="42"/>
      <c r="G2172" s="42"/>
      <c r="H2172" s="42"/>
      <c r="I2172" s="42"/>
      <c r="J2172" s="42"/>
      <c r="K2172" s="42"/>
      <c r="L2172" s="42"/>
      <c r="M2172" s="42"/>
      <c r="N2172" s="42"/>
      <c r="O2172" s="42"/>
      <c r="P2172" s="42"/>
      <c r="Q2172" s="42"/>
      <c r="R2172" s="42"/>
      <c r="S2172" s="42"/>
      <c r="T2172" s="42"/>
    </row>
    <row r="2173" spans="1:23" ht="18.75">
      <c r="A2173" s="106"/>
      <c r="B2173" s="106"/>
      <c r="D2173" s="47"/>
      <c r="E2173" s="47"/>
      <c r="F2173" s="47"/>
      <c r="G2173" s="47"/>
      <c r="H2173" s="47"/>
      <c r="I2173" s="47"/>
      <c r="J2173" s="47"/>
      <c r="K2173" s="47"/>
      <c r="L2173" s="47"/>
      <c r="M2173" s="47"/>
      <c r="N2173" s="47"/>
      <c r="O2173" s="47"/>
      <c r="P2173" s="47"/>
      <c r="Q2173" s="47"/>
      <c r="R2173" s="47"/>
      <c r="S2173" s="47"/>
      <c r="T2173" s="47"/>
    </row>
    <row r="2174" spans="1:23" ht="18.75">
      <c r="A2174" s="107" t="s">
        <v>240</v>
      </c>
      <c r="B2174" s="107"/>
      <c r="C2174" s="107"/>
      <c r="D2174" s="107"/>
      <c r="E2174" s="107"/>
      <c r="F2174" s="107"/>
      <c r="G2174" s="107"/>
      <c r="H2174" s="107"/>
      <c r="I2174" s="107"/>
      <c r="J2174" s="107"/>
      <c r="K2174" s="107"/>
      <c r="L2174" s="107"/>
      <c r="M2174" s="107"/>
      <c r="N2174" s="107"/>
      <c r="O2174" s="107"/>
      <c r="P2174" s="129" t="s">
        <v>344</v>
      </c>
      <c r="Q2174" s="129"/>
      <c r="R2174" s="129"/>
      <c r="S2174" s="129"/>
      <c r="T2174" s="129"/>
      <c r="U2174" s="129"/>
      <c r="V2174" s="129"/>
    </row>
    <row r="2175" spans="1:23">
      <c r="A2175" s="28"/>
      <c r="B2175" s="28"/>
      <c r="C2175" s="28"/>
      <c r="D2175" s="28"/>
      <c r="E2175" s="28"/>
      <c r="F2175" s="28"/>
      <c r="G2175" s="28"/>
      <c r="H2175" s="28"/>
      <c r="I2175" s="28"/>
      <c r="J2175" s="28"/>
      <c r="K2175" s="28"/>
      <c r="L2175" s="28"/>
      <c r="M2175" s="28"/>
      <c r="N2175" s="28"/>
      <c r="O2175" s="28"/>
      <c r="P2175" s="28"/>
      <c r="Q2175" s="28"/>
      <c r="R2175" s="28"/>
      <c r="S2175" s="28"/>
      <c r="T2175" s="28"/>
    </row>
    <row r="2176" spans="1:23" ht="24.75" customHeight="1">
      <c r="A2176" s="117" t="s">
        <v>170</v>
      </c>
      <c r="B2176" s="117"/>
      <c r="C2176" s="117"/>
      <c r="D2176" s="117"/>
      <c r="E2176" s="117"/>
      <c r="F2176" s="117"/>
      <c r="G2176" s="117"/>
      <c r="H2176" s="117"/>
      <c r="I2176" s="117"/>
      <c r="J2176" s="117"/>
      <c r="K2176" s="117"/>
      <c r="L2176" s="117"/>
      <c r="M2176" s="117"/>
      <c r="N2176" s="117"/>
      <c r="O2176" s="117"/>
      <c r="P2176" s="117"/>
      <c r="Q2176" s="117"/>
      <c r="R2176" s="117"/>
      <c r="S2176" s="117"/>
      <c r="T2176" s="126" t="s">
        <v>178</v>
      </c>
      <c r="U2176" s="101" t="s">
        <v>284</v>
      </c>
      <c r="V2176" s="101" t="s">
        <v>288</v>
      </c>
      <c r="W2176" s="101" t="s">
        <v>1006</v>
      </c>
    </row>
    <row r="2177" spans="1:24" ht="66.75" customHeight="1">
      <c r="A2177" s="101" t="s">
        <v>171</v>
      </c>
      <c r="B2177" s="117" t="s">
        <v>172</v>
      </c>
      <c r="C2177" s="101" t="s">
        <v>173</v>
      </c>
      <c r="D2177" s="101" t="s">
        <v>174</v>
      </c>
      <c r="E2177" s="101"/>
      <c r="F2177" s="101" t="s">
        <v>175</v>
      </c>
      <c r="G2177" s="101"/>
      <c r="H2177" s="101" t="s">
        <v>176</v>
      </c>
      <c r="I2177" s="101"/>
      <c r="J2177" s="101" t="s">
        <v>994</v>
      </c>
      <c r="K2177" s="101"/>
      <c r="L2177" s="175" t="s">
        <v>995</v>
      </c>
      <c r="M2177" s="176"/>
      <c r="N2177" s="175" t="s">
        <v>996</v>
      </c>
      <c r="O2177" s="176"/>
      <c r="P2177" s="101" t="s">
        <v>7</v>
      </c>
      <c r="Q2177" s="101"/>
      <c r="R2177" s="101" t="s">
        <v>177</v>
      </c>
      <c r="S2177" s="101"/>
      <c r="T2177" s="127"/>
      <c r="U2177" s="101"/>
      <c r="V2177" s="101"/>
      <c r="W2177" s="101"/>
    </row>
    <row r="2178" spans="1:24" ht="16.5">
      <c r="A2178" s="101"/>
      <c r="B2178" s="117"/>
      <c r="C2178" s="101"/>
      <c r="D2178" s="49" t="s">
        <v>179</v>
      </c>
      <c r="E2178" s="51" t="s">
        <v>3</v>
      </c>
      <c r="F2178" s="49" t="s">
        <v>179</v>
      </c>
      <c r="G2178" s="51" t="s">
        <v>3</v>
      </c>
      <c r="H2178" s="49" t="s">
        <v>179</v>
      </c>
      <c r="I2178" s="51" t="s">
        <v>3</v>
      </c>
      <c r="J2178" s="49" t="s">
        <v>179</v>
      </c>
      <c r="K2178" s="51" t="s">
        <v>3</v>
      </c>
      <c r="L2178" s="49" t="s">
        <v>179</v>
      </c>
      <c r="M2178" s="51" t="s">
        <v>3</v>
      </c>
      <c r="N2178" s="49" t="s">
        <v>179</v>
      </c>
      <c r="O2178" s="51" t="s">
        <v>3</v>
      </c>
      <c r="P2178" s="49" t="s">
        <v>179</v>
      </c>
      <c r="Q2178" s="51" t="s">
        <v>3</v>
      </c>
      <c r="R2178" s="49" t="s">
        <v>179</v>
      </c>
      <c r="S2178" s="51" t="s">
        <v>3</v>
      </c>
      <c r="T2178" s="128"/>
      <c r="U2178" s="101"/>
      <c r="V2178" s="101"/>
      <c r="W2178" s="101"/>
    </row>
    <row r="2179" spans="1:24" ht="18.75">
      <c r="A2179" s="27">
        <v>1</v>
      </c>
      <c r="B2179" s="77"/>
      <c r="C2179" s="27"/>
      <c r="D2179" s="27"/>
      <c r="E2179" s="16">
        <f>IF((C2179&lt;=7),VLOOKUP(D2179,'7 лет'!$A$5:$B$78,2),IF((C2179=8),VLOOKUP(D2179,'8 лет'!$A$5:$B$78,2),IF((C2179=9),VLOOKUP(D2179,'9 лет'!$A$5:$B$78,2),IF((C2179=10),VLOOKUP(D2179,'10 лет'!$A$5:$B$78,2),IF((C2179=11),VLOOKUP(D2179,'11 лет'!$A$5:$B$78,2),IF((C2179=12),VLOOKUP(D2179,'12 лет'!$A$5:$B$78,2),IF((C2179=13),VLOOKUP(D2179,'13 лет'!$A$5:$B$78,2),IF((C2179=14),VLOOKUP(D2179,'14 лет'!$A$5:$B$78,2),IF((C2179=15),VLOOKUP(D2179,'15 лет'!$A$5:$B$78,2),IF((C2179=16),VLOOKUP(D2179,'16 лет'!$A$5:$B$78,2),IF((C2179=17),VLOOKUP(D2179,'17 лет'!$A$5:$B$78,2))))))))))))</f>
        <v>0</v>
      </c>
      <c r="F2179" s="27"/>
      <c r="G2179" s="16">
        <f>IF((C2179&lt;=7),VLOOKUP(F2179,'7 лет'!$C$5:$D$79,2),IF((C2179=8),VLOOKUP(F2179,'8 лет'!$C$5:$D$79,2),IF((C2179=9),VLOOKUP(F2179,'9 лет'!$C$5:$D$79,2),IF((C2179=10),VLOOKUP(F2179,'10 лет'!$C$5:$D$79,2),IF((C2179=11),VLOOKUP(F2179,'11 лет'!$C$5:$D$79,2),IF((C2179=12),VLOOKUP(F2179,'12 лет'!$C$5:$D$79,2),IF((C2179=13),VLOOKUP(F2179,'13 лет'!$C$5:$D$79,2),IF((C2179=14),VLOOKUP(F2179,'14 лет'!$C$5:$D$79,2),IF((C2179=15),VLOOKUP(F2179,'15 лет'!$C$5:$D$79,2),IF((C2179=16),VLOOKUP(F2179,'16 лет'!$C$5:$D$79,2),IF((C2179=17),VLOOKUP(F2179,'17 лет'!$C$5:$D$79,2))))))))))))</f>
        <v>0</v>
      </c>
      <c r="H2179" s="27"/>
      <c r="I2179" s="16">
        <f>IF((C2179&lt;=7),VLOOKUP(H2179,'7 лет'!$E$5:$F$79,2),IF((C2179=8),VLOOKUP(H2179,'8 лет'!$E$5:$F$79,2),IF((C2179=9),VLOOKUP(H2179,'9 лет'!$E$5:$F$79,2),IF((C2179=10),VLOOKUP(H2179,'10 лет'!$E$5:$F$79,2),IF((C2179=11),VLOOKUP(H2179,'11 лет'!$E$5:$F$79,2),IF((C2179=12),VLOOKUP(H2179,'12 лет'!$E$5:$F$79,2),IF((C2179=13),VLOOKUP(H2179,'13 лет'!$E$5:$F$79,2),IF((C2179=14),VLOOKUP(H2179,'14 лет'!$E$5:$F$79,2),IF((C2179=15),VLOOKUP(H2179,'15 лет'!$E$5:$F$79,2),IF((C2179=16),VLOOKUP(H2179,'16 лет'!$E$5:$F$79,2),IF((C2179=17),VLOOKUP(H2179,'17 лет'!$E$5:$F$79,2))))))))))))</f>
        <v>0</v>
      </c>
      <c r="J2179" s="27"/>
      <c r="K2179" s="16">
        <f>IF((C2179&lt;=7),VLOOKUP(J2179,'7 лет'!$G$5:$H$79,2),IF((C2179=8),VLOOKUP(J2179,'8 лет'!$G$5:$H$79,2),IF((C2179=9),VLOOKUP(J2179,'9 лет'!$G$5:$H$79,2),IF((C2179=10),VLOOKUP(J2179,'10 лет'!$G$5:$H$79,2),IF((C2179=11),VLOOKUP(J2179,'11 лет'!$G$5:$H$79,2),IF((C2179=12),VLOOKUP(J2179,'12 лет'!$G$5:$H$79,2),IF((C2179=13),VLOOKUP(J2179,'13 лет'!$G$5:$H$79,2),IF((C2179=14),VLOOKUP(J2179,'14 лет'!$G$5:$H$79,2),IF(C2179&gt;=15,"0")))))))))</f>
        <v>0</v>
      </c>
      <c r="L2179" s="27"/>
      <c r="M2179" s="16" t="str">
        <f>IF((C2179=12),VLOOKUP(L2179,'12 лет'!$I$5:$J$81,2),IF((C2179=13),VLOOKUP(L2179,'13 лет'!$I$5:$J$81,2),IF((C2179=14),VLOOKUP(L2179,'14 лет'!$I$5:$J$80,2),IF((C2179=15),VLOOKUP(L2179,'15 лет'!$G$5:$H$82,2),IF((C2179=16),VLOOKUP(L2179,'16 лет'!$G$5:$H$81,2),IF((C2179=17),VLOOKUP(L2179,'17 лет'!$G$5:$H$81,2),IF(C2179&lt;12,"0")))))))</f>
        <v>0</v>
      </c>
      <c r="N2179" s="27"/>
      <c r="O2179" s="16" t="str">
        <f>IF((C2179=15),VLOOKUP(N2179,'15 лет'!$I$5:$J$100,2),IF((C2179=16),VLOOKUP(N2179,'16 лет'!$I$5:$J$94,2),IF((C2179=17),VLOOKUP(N2179,'17 лет'!$I$5:$J$97,2),IF(C2179&lt;15,"0"))))</f>
        <v>0</v>
      </c>
      <c r="P2179" s="11"/>
      <c r="Q2179" s="16">
        <f>IF((C2179&lt;=7),VLOOKUP(P2179,'7 лет'!$I$5:$J$79,2),IF((C2179=8),VLOOKUP(P2179,'8 лет'!$I$5:$J$79,2),IF((C2179=9),VLOOKUP(P2179,'9 лет'!$I$5:$J$79,2),IF((C2179=10),VLOOKUP(P2179,'10 лет'!$I$5:$J$79,2),IF((C2179=11),VLOOKUP(P2179,'11 лет'!$I$5:$J$79,2),IF((C2179=12),VLOOKUP(P2179,'12 лет'!$K$5:$L$79,2),IF((C2179=13),VLOOKUP(P2179,'13 лет'!$K$5:$L$79,2),IF((C2179=14),VLOOKUP(P2179,'14 лет'!$K$5:$L$79,2),IF((C2179=15),VLOOKUP(P2179,'15 лет'!$K$5:$L$79,2),IF((C2179=16),VLOOKUP(P2179,'16 лет'!$K$5:$L$79,2),IF((C2179=17),VLOOKUP(P2179,'17 лет'!$K$5:$L$79,2),)))))))))))</f>
        <v>50</v>
      </c>
      <c r="R2179" s="27"/>
      <c r="S2179" s="16">
        <f>IF((C2179&lt;=7),VLOOKUP(R2179,'7 лет'!$K$5:$L$79,2),IF((C2179=8),VLOOKUP(R2179,'8 лет'!$K$5:$L$79,2),IF((C2179=9),VLOOKUP(R2179,'9 лет'!$K$5:$L$79,2),IF((C2179=10),VLOOKUP(R2179,'10 лет'!$K$5:$L$79,2),IF((C2179=11),VLOOKUP(R2179,'11 лет'!$K$5:$L$79,2),IF((C2179=12),VLOOKUP(R2179,'12 лет'!$M$5:$N$79,2),IF((C2179=13),VLOOKUP(R2179,'13 лет'!$M$5:$N$79,2),IF((C2179=14),VLOOKUP(R2179,'14 лет'!$M$5:$N$79,2),IF((C2179=15),VLOOKUP(R2179,'15 лет'!$M$5:$N$79,2),IF((C2179=16),VLOOKUP(R2179,'16 лет'!$M$5:$N$79,2),IF((C2179=17),VLOOKUP(R2179,'17 лет'!$M$5:$N$79,2))))))))))))</f>
        <v>0</v>
      </c>
      <c r="T2179" s="32">
        <f>SUM(E2179+G2179+I2179+K2179+M2179+O2179+Q2179+S2179)</f>
        <v>50</v>
      </c>
      <c r="U2179" s="4">
        <f>'Личное первенство юноши'!U193</f>
        <v>28</v>
      </c>
      <c r="V2179" s="108">
        <f ca="1">'Командный зачет'!G70</f>
        <v>10</v>
      </c>
      <c r="W2179" s="98">
        <f ca="1">SUM(V2179*2)</f>
        <v>20</v>
      </c>
      <c r="X2179" t="str">
        <f>P2174</f>
        <v>Субъект РФ 61</v>
      </c>
    </row>
    <row r="2180" spans="1:24" ht="18.75">
      <c r="A2180" s="27">
        <v>2</v>
      </c>
      <c r="B2180" s="77"/>
      <c r="C2180" s="27"/>
      <c r="D2180" s="27"/>
      <c r="E2180" s="16">
        <f>IF((C2180&lt;=7),VLOOKUP(D2180,'7 лет'!$A$5:$B$78,2),IF((C2180=8),VLOOKUP(D2180,'8 лет'!$A$5:$B$78,2),IF((C2180=9),VLOOKUP(D2180,'9 лет'!$A$5:$B$78,2),IF((C2180=10),VLOOKUP(D2180,'10 лет'!$A$5:$B$78,2),IF((C2180=11),VLOOKUP(D2180,'11 лет'!$A$5:$B$78,2),IF((C2180=12),VLOOKUP(D2180,'12 лет'!$A$5:$B$78,2),IF((C2180=13),VLOOKUP(D2180,'13 лет'!$A$5:$B$78,2),IF((C2180=14),VLOOKUP(D2180,'14 лет'!$A$5:$B$78,2),IF((C2180=15),VLOOKUP(D2180,'15 лет'!$A$5:$B$78,2),IF((C2180=16),VLOOKUP(D2180,'16 лет'!$A$5:$B$78,2),IF((C2180=17),VLOOKUP(D2180,'17 лет'!$A$5:$B$78,2))))))))))))</f>
        <v>0</v>
      </c>
      <c r="F2180" s="27"/>
      <c r="G2180" s="16">
        <f>IF((C2180&lt;=7),VLOOKUP(F2180,'7 лет'!$C$5:$D$79,2),IF((C2180=8),VLOOKUP(F2180,'8 лет'!$C$5:$D$79,2),IF((C2180=9),VLOOKUP(F2180,'9 лет'!$C$5:$D$79,2),IF((C2180=10),VLOOKUP(F2180,'10 лет'!$C$5:$D$79,2),IF((C2180=11),VLOOKUP(F2180,'11 лет'!$C$5:$D$79,2),IF((C2180=12),VLOOKUP(F2180,'12 лет'!$C$5:$D$79,2),IF((C2180=13),VLOOKUP(F2180,'13 лет'!$C$5:$D$79,2),IF((C2180=14),VLOOKUP(F2180,'14 лет'!$C$5:$D$79,2),IF((C2180=15),VLOOKUP(F2180,'15 лет'!$C$5:$D$79,2),IF((C2180=16),VLOOKUP(F2180,'16 лет'!$C$5:$D$79,2),IF((C2180=17),VLOOKUP(F2180,'17 лет'!$C$5:$D$79,2))))))))))))</f>
        <v>0</v>
      </c>
      <c r="H2180" s="27"/>
      <c r="I2180" s="16">
        <f>IF((C2180&lt;=7),VLOOKUP(H2180,'7 лет'!$E$5:$F$79,2),IF((C2180=8),VLOOKUP(H2180,'8 лет'!$E$5:$F$79,2),IF((C2180=9),VLOOKUP(H2180,'9 лет'!$E$5:$F$79,2),IF((C2180=10),VLOOKUP(H2180,'10 лет'!$E$5:$F$79,2),IF((C2180=11),VLOOKUP(H2180,'11 лет'!$E$5:$F$79,2),IF((C2180=12),VLOOKUP(H2180,'12 лет'!$E$5:$F$79,2),IF((C2180=13),VLOOKUP(H2180,'13 лет'!$E$5:$F$79,2),IF((C2180=14),VLOOKUP(H2180,'14 лет'!$E$5:$F$79,2),IF((C2180=15),VLOOKUP(H2180,'15 лет'!$E$5:$F$79,2),IF((C2180=16),VLOOKUP(H2180,'16 лет'!$E$5:$F$79,2),IF((C2180=17),VLOOKUP(H2180,'17 лет'!$E$5:$F$79,2))))))))))))</f>
        <v>0</v>
      </c>
      <c r="J2180" s="27"/>
      <c r="K2180" s="16">
        <f>IF((C2180&lt;=7),VLOOKUP(J2180,'7 лет'!$G$5:$H$79,2),IF((C2180=8),VLOOKUP(J2180,'8 лет'!$G$5:$H$79,2),IF((C2180=9),VLOOKUP(J2180,'9 лет'!$G$5:$H$79,2),IF((C2180=10),VLOOKUP(J2180,'10 лет'!$G$5:$H$79,2),IF((C2180=11),VLOOKUP(J2180,'11 лет'!$G$5:$H$79,2),IF((C2180=12),VLOOKUP(J2180,'12 лет'!$G$5:$H$79,2),IF((C2180=13),VLOOKUP(J2180,'13 лет'!$G$5:$H$79,2),IF((C2180=14),VLOOKUP(J2180,'14 лет'!$G$5:$H$79,2),IF(C2180&gt;=15,"0")))))))))</f>
        <v>0</v>
      </c>
      <c r="L2180" s="27"/>
      <c r="M2180" s="16" t="str">
        <f>IF((C2180=12),VLOOKUP(L2180,'12 лет'!$I$5:$J$81,2),IF((C2180=13),VLOOKUP(L2180,'13 лет'!$I$5:$J$81,2),IF((C2180=14),VLOOKUP(L2180,'14 лет'!$I$5:$J$80,2),IF((C2180=15),VLOOKUP(L2180,'15 лет'!$G$5:$H$82,2),IF((C2180=16),VLOOKUP(L2180,'16 лет'!$G$5:$H$81,2),IF((C2180=17),VLOOKUP(L2180,'17 лет'!$G$5:$H$81,2),IF(C2180&lt;12,"0")))))))</f>
        <v>0</v>
      </c>
      <c r="N2180" s="27"/>
      <c r="O2180" s="16" t="str">
        <f>IF((C2180=15),VLOOKUP(N2180,'15 лет'!$I$5:$J$100,2),IF((C2180=16),VLOOKUP(N2180,'16 лет'!$I$5:$J$94,2),IF((C2180=17),VLOOKUP(N2180,'17 лет'!$I$5:$J$97,2),IF(C2180&lt;15,"0"))))</f>
        <v>0</v>
      </c>
      <c r="P2180" s="11"/>
      <c r="Q2180" s="16">
        <f>IF((C2180&lt;=7),VLOOKUP(P2180,'7 лет'!$I$5:$J$79,2),IF((C2180=8),VLOOKUP(P2180,'8 лет'!$I$5:$J$79,2),IF((C2180=9),VLOOKUP(P2180,'9 лет'!$I$5:$J$79,2),IF((C2180=10),VLOOKUP(P2180,'10 лет'!$I$5:$J$79,2),IF((C2180=11),VLOOKUP(P2180,'11 лет'!$I$5:$J$79,2),IF((C2180=12),VLOOKUP(P2180,'12 лет'!$K$5:$L$79,2),IF((C2180=13),VLOOKUP(P2180,'13 лет'!$K$5:$L$79,2),IF((C2180=14),VLOOKUP(P2180,'14 лет'!$K$5:$L$79,2),IF((C2180=15),VLOOKUP(P2180,'15 лет'!$K$5:$L$79,2),IF((C2180=16),VLOOKUP(P2180,'16 лет'!$K$5:$L$79,2),IF((C2180=17),VLOOKUP(P2180,'17 лет'!$K$5:$L$79,2),)))))))))))</f>
        <v>50</v>
      </c>
      <c r="R2180" s="27"/>
      <c r="S2180" s="16">
        <f>IF((C2180&lt;=7),VLOOKUP(R2180,'7 лет'!$K$5:$L$79,2),IF((C2180=8),VLOOKUP(R2180,'8 лет'!$K$5:$L$79,2),IF((C2180=9),VLOOKUP(R2180,'9 лет'!$K$5:$L$79,2),IF((C2180=10),VLOOKUP(R2180,'10 лет'!$K$5:$L$79,2),IF((C2180=11),VLOOKUP(R2180,'11 лет'!$K$5:$L$79,2),IF((C2180=12),VLOOKUP(R2180,'12 лет'!$M$5:$N$79,2),IF((C2180=13),VLOOKUP(R2180,'13 лет'!$M$5:$N$79,2),IF((C2180=14),VLOOKUP(R2180,'14 лет'!$M$5:$N$79,2),IF((C2180=15),VLOOKUP(R2180,'15 лет'!$M$5:$N$79,2),IF((C2180=16),VLOOKUP(R2180,'16 лет'!$M$5:$N$79,2),IF((C2180=17),VLOOKUP(R2180,'17 лет'!$M$5:$N$79,2))))))))))))</f>
        <v>0</v>
      </c>
      <c r="T2180" s="32">
        <f>SUM(E2180+G2180+I2180+K2180+M2180+O2180+Q2180+S2180)</f>
        <v>50</v>
      </c>
      <c r="U2180" s="4">
        <f>'Личное первенство юноши'!U194</f>
        <v>28</v>
      </c>
      <c r="V2180" s="109"/>
      <c r="W2180" s="99"/>
      <c r="X2180" t="str">
        <f>P2174</f>
        <v>Субъект РФ 61</v>
      </c>
    </row>
    <row r="2181" spans="1:24" ht="18.75">
      <c r="A2181" s="27">
        <v>3</v>
      </c>
      <c r="B2181" s="77"/>
      <c r="C2181" s="27"/>
      <c r="D2181" s="27"/>
      <c r="E2181" s="16">
        <f>IF((C2181&lt;=7),VLOOKUP(D2181,'7 лет'!$A$5:$B$78,2),IF((C2181=8),VLOOKUP(D2181,'8 лет'!$A$5:$B$78,2),IF((C2181=9),VLOOKUP(D2181,'9 лет'!$A$5:$B$78,2),IF((C2181=10),VLOOKUP(D2181,'10 лет'!$A$5:$B$78,2),IF((C2181=11),VLOOKUP(D2181,'11 лет'!$A$5:$B$78,2),IF((C2181=12),VLOOKUP(D2181,'12 лет'!$A$5:$B$78,2),IF((C2181=13),VLOOKUP(D2181,'13 лет'!$A$5:$B$78,2),IF((C2181=14),VLOOKUP(D2181,'14 лет'!$A$5:$B$78,2),IF((C2181=15),VLOOKUP(D2181,'15 лет'!$A$5:$B$78,2),IF((C2181=16),VLOOKUP(D2181,'16 лет'!$A$5:$B$78,2),IF((C2181=17),VLOOKUP(D2181,'17 лет'!$A$5:$B$78,2))))))))))))</f>
        <v>0</v>
      </c>
      <c r="F2181" s="27"/>
      <c r="G2181" s="16">
        <f>IF((C2181&lt;=7),VLOOKUP(F2181,'7 лет'!$C$5:$D$79,2),IF((C2181=8),VLOOKUP(F2181,'8 лет'!$C$5:$D$79,2),IF((C2181=9),VLOOKUP(F2181,'9 лет'!$C$5:$D$79,2),IF((C2181=10),VLOOKUP(F2181,'10 лет'!$C$5:$D$79,2),IF((C2181=11),VLOOKUP(F2181,'11 лет'!$C$5:$D$79,2),IF((C2181=12),VLOOKUP(F2181,'12 лет'!$C$5:$D$79,2),IF((C2181=13),VLOOKUP(F2181,'13 лет'!$C$5:$D$79,2),IF((C2181=14),VLOOKUP(F2181,'14 лет'!$C$5:$D$79,2),IF((C2181=15),VLOOKUP(F2181,'15 лет'!$C$5:$D$79,2),IF((C2181=16),VLOOKUP(F2181,'16 лет'!$C$5:$D$79,2),IF((C2181=17),VLOOKUP(F2181,'17 лет'!$C$5:$D$79,2))))))))))))</f>
        <v>0</v>
      </c>
      <c r="H2181" s="27"/>
      <c r="I2181" s="16">
        <f>IF((C2181&lt;=7),VLOOKUP(H2181,'7 лет'!$E$5:$F$79,2),IF((C2181=8),VLOOKUP(H2181,'8 лет'!$E$5:$F$79,2),IF((C2181=9),VLOOKUP(H2181,'9 лет'!$E$5:$F$79,2),IF((C2181=10),VLOOKUP(H2181,'10 лет'!$E$5:$F$79,2),IF((C2181=11),VLOOKUP(H2181,'11 лет'!$E$5:$F$79,2),IF((C2181=12),VLOOKUP(H2181,'12 лет'!$E$5:$F$79,2),IF((C2181=13),VLOOKUP(H2181,'13 лет'!$E$5:$F$79,2),IF((C2181=14),VLOOKUP(H2181,'14 лет'!$E$5:$F$79,2),IF((C2181=15),VLOOKUP(H2181,'15 лет'!$E$5:$F$79,2),IF((C2181=16),VLOOKUP(H2181,'16 лет'!$E$5:$F$79,2),IF((C2181=17),VLOOKUP(H2181,'17 лет'!$E$5:$F$79,2))))))))))))</f>
        <v>0</v>
      </c>
      <c r="J2181" s="27"/>
      <c r="K2181" s="16">
        <f>IF((C2181&lt;=7),VLOOKUP(J2181,'7 лет'!$G$5:$H$79,2),IF((C2181=8),VLOOKUP(J2181,'8 лет'!$G$5:$H$79,2),IF((C2181=9),VLOOKUP(J2181,'9 лет'!$G$5:$H$79,2),IF((C2181=10),VLOOKUP(J2181,'10 лет'!$G$5:$H$79,2),IF((C2181=11),VLOOKUP(J2181,'11 лет'!$G$5:$H$79,2),IF((C2181=12),VLOOKUP(J2181,'12 лет'!$G$5:$H$79,2),IF((C2181=13),VLOOKUP(J2181,'13 лет'!$G$5:$H$79,2),IF((C2181=14),VLOOKUP(J2181,'14 лет'!$G$5:$H$79,2),IF(C2181&gt;=15,"0")))))))))</f>
        <v>0</v>
      </c>
      <c r="L2181" s="27"/>
      <c r="M2181" s="16" t="str">
        <f>IF((C2181=12),VLOOKUP(L2181,'12 лет'!$I$5:$J$81,2),IF((C2181=13),VLOOKUP(L2181,'13 лет'!$I$5:$J$81,2),IF((C2181=14),VLOOKUP(L2181,'14 лет'!$I$5:$J$80,2),IF((C2181=15),VLOOKUP(L2181,'15 лет'!$G$5:$H$82,2),IF((C2181=16),VLOOKUP(L2181,'16 лет'!$G$5:$H$81,2),IF((C2181=17),VLOOKUP(L2181,'17 лет'!$G$5:$H$81,2),IF(C2181&lt;12,"0")))))))</f>
        <v>0</v>
      </c>
      <c r="N2181" s="27"/>
      <c r="O2181" s="16" t="str">
        <f>IF((C2181=15),VLOOKUP(N2181,'15 лет'!$I$5:$J$100,2),IF((C2181=16),VLOOKUP(N2181,'16 лет'!$I$5:$J$94,2),IF((C2181=17),VLOOKUP(N2181,'17 лет'!$I$5:$J$97,2),IF(C2181&lt;15,"0"))))</f>
        <v>0</v>
      </c>
      <c r="P2181" s="11"/>
      <c r="Q2181" s="16">
        <f>IF((C2181&lt;=7),VLOOKUP(P2181,'7 лет'!$I$5:$J$79,2),IF((C2181=8),VLOOKUP(P2181,'8 лет'!$I$5:$J$79,2),IF((C2181=9),VLOOKUP(P2181,'9 лет'!$I$5:$J$79,2),IF((C2181=10),VLOOKUP(P2181,'10 лет'!$I$5:$J$79,2),IF((C2181=11),VLOOKUP(P2181,'11 лет'!$I$5:$J$79,2),IF((C2181=12),VLOOKUP(P2181,'12 лет'!$K$5:$L$79,2),IF((C2181=13),VLOOKUP(P2181,'13 лет'!$K$5:$L$79,2),IF((C2181=14),VLOOKUP(P2181,'14 лет'!$K$5:$L$79,2),IF((C2181=15),VLOOKUP(P2181,'15 лет'!$K$5:$L$79,2),IF((C2181=16),VLOOKUP(P2181,'16 лет'!$K$5:$L$79,2),IF((C2181=17),VLOOKUP(P2181,'17 лет'!$K$5:$L$79,2),)))))))))))</f>
        <v>50</v>
      </c>
      <c r="R2181" s="27"/>
      <c r="S2181" s="16">
        <f>IF((C2181&lt;=7),VLOOKUP(R2181,'7 лет'!$K$5:$L$79,2),IF((C2181=8),VLOOKUP(R2181,'8 лет'!$K$5:$L$79,2),IF((C2181=9),VLOOKUP(R2181,'9 лет'!$K$5:$L$79,2),IF((C2181=10),VLOOKUP(R2181,'10 лет'!$K$5:$L$79,2),IF((C2181=11),VLOOKUP(R2181,'11 лет'!$K$5:$L$79,2),IF((C2181=12),VLOOKUP(R2181,'12 лет'!$M$5:$N$79,2),IF((C2181=13),VLOOKUP(R2181,'13 лет'!$M$5:$N$79,2),IF((C2181=14),VLOOKUP(R2181,'14 лет'!$M$5:$N$79,2),IF((C2181=15),VLOOKUP(R2181,'15 лет'!$M$5:$N$79,2),IF((C2181=16),VLOOKUP(R2181,'16 лет'!$M$5:$N$79,2),IF((C2181=17),VLOOKUP(R2181,'17 лет'!$M$5:$N$79,2))))))))))))</f>
        <v>0</v>
      </c>
      <c r="T2181" s="32">
        <f>SUM(E2181+G2181+I2181+K2181+M2181+O2181+Q2181+S2181)</f>
        <v>50</v>
      </c>
      <c r="U2181" s="4">
        <f>'Личное первенство юноши'!U195</f>
        <v>28</v>
      </c>
      <c r="V2181" s="109"/>
      <c r="W2181" s="99"/>
      <c r="X2181" t="str">
        <f>P2174</f>
        <v>Субъект РФ 61</v>
      </c>
    </row>
    <row r="2182" spans="1:24" ht="18.75">
      <c r="A2182" s="111"/>
      <c r="B2182" s="112"/>
      <c r="C2182" s="112"/>
      <c r="D2182" s="112"/>
      <c r="E2182" s="112"/>
      <c r="F2182" s="112"/>
      <c r="G2182" s="112"/>
      <c r="H2182" s="112"/>
      <c r="I2182" s="112"/>
      <c r="J2182" s="112"/>
      <c r="K2182" s="112"/>
      <c r="L2182" s="112"/>
      <c r="M2182" s="112"/>
      <c r="N2182" s="112"/>
      <c r="O2182" s="112"/>
      <c r="P2182" s="115" t="s">
        <v>285</v>
      </c>
      <c r="Q2182" s="115"/>
      <c r="R2182" s="115"/>
      <c r="S2182" s="116"/>
      <c r="T2182" s="113">
        <f ca="1">SUMPRODUCT(LARGE($T$2179:$T$2181,ROW(INDIRECT("T1:T"&amp;Z17))))</f>
        <v>100</v>
      </c>
      <c r="U2182" s="114"/>
      <c r="V2182" s="109"/>
      <c r="W2182" s="99"/>
    </row>
    <row r="2183" spans="1:24" ht="24.75" customHeight="1">
      <c r="A2183" s="123" t="s">
        <v>180</v>
      </c>
      <c r="B2183" s="124"/>
      <c r="C2183" s="124"/>
      <c r="D2183" s="124"/>
      <c r="E2183" s="124"/>
      <c r="F2183" s="124"/>
      <c r="G2183" s="124"/>
      <c r="H2183" s="124"/>
      <c r="I2183" s="124"/>
      <c r="J2183" s="124"/>
      <c r="K2183" s="124"/>
      <c r="L2183" s="124"/>
      <c r="M2183" s="124"/>
      <c r="N2183" s="124"/>
      <c r="O2183" s="124"/>
      <c r="P2183" s="124"/>
      <c r="Q2183" s="124"/>
      <c r="R2183" s="124"/>
      <c r="S2183" s="124"/>
      <c r="T2183" s="124"/>
      <c r="U2183" s="125"/>
      <c r="V2183" s="109"/>
      <c r="W2183" s="99"/>
    </row>
    <row r="2184" spans="1:24" ht="18.75">
      <c r="A2184" s="27">
        <v>1</v>
      </c>
      <c r="B2184" s="78"/>
      <c r="C2184" s="27"/>
      <c r="D2184" s="27"/>
      <c r="E2184" s="16">
        <f>IF((C2184&lt;=7),VLOOKUP(D2184,'7 лет'!$M$5:$N$78,2),IF((C2184=8),VLOOKUP(D2184,'8 лет'!$M$5:$N$78,2),IF((C2184=9),VLOOKUP(D2184,'9 лет'!$M$5:$N$78,2),IF((C2184=10),VLOOKUP(D2184,'10 лет'!$M$5:$N$78,2),IF((C2184=11),VLOOKUP(D2184,'11 лет'!$M$5:$N$78,2),IF((C2184=12),VLOOKUP(D2184,'12 лет'!$O$5:$P$78,2),IF((C2184=13),VLOOKUP(D2184,'13 лет'!$O$5:$P$78,2),IF((C2184=14),VLOOKUP(D2184,'14 лет'!$O$5:$P$78,2),IF((C2184=15),VLOOKUP(D2184,'15 лет'!$O$5:$P$78,2),IF((C2184=16),VLOOKUP(D2184,'16 лет'!$O$5:$P$78,2),IF((C2184=17),VLOOKUP(D2184,'17 лет'!$O$5:$P$78,2))))))))))))</f>
        <v>0</v>
      </c>
      <c r="F2184" s="27"/>
      <c r="G2184" s="16">
        <f>IF((C2184&lt;=7),VLOOKUP(F2184,'7 лет'!$O$5:$P$79,2),IF((C2184=8),VLOOKUP(F2184,'8 лет'!$O$5:$P$79,2),IF((C2184=9),VLOOKUP(F2184,'9 лет'!$O$5:$P$79,2),IF((C2184=10),VLOOKUP(F2184,'10 лет'!$O$5:$P$79,2),IF((C2184=11),VLOOKUP(F2184,'11 лет'!$O$5:$P$79,2),IF((C2184=12),VLOOKUP(F2184,'12 лет'!$Q$5:$R$79,2),IF((C2184=13),VLOOKUP(F2184,'13 лет'!$Q$5:$R$79,2),IF((C2184=14),VLOOKUP(F2184,'14 лет'!$Q$5:$R$79,2),IF((C2184=15),VLOOKUP(F2184,'15 лет'!$Q$5:$R$79,2),IF((C2184=16),VLOOKUP(F2184,'16 лет'!$Q$5:$R$79,2),IF((C2184=17),VLOOKUP(F2184,'17 лет'!$Q$5:$R$79,2))))))))))))</f>
        <v>0</v>
      </c>
      <c r="H2184" s="27"/>
      <c r="I2184" s="16">
        <f>IF((C2184&lt;=7),VLOOKUP(H2184,'7 лет'!$Q$5:$R$79,2),IF((C2184=8),VLOOKUP(H2184,'8 лет'!$Q$5:$R$79,2),IF((C2184=9),VLOOKUP(H2184,'9 лет'!$Q$5:$R$79,2),IF((C2184=10),VLOOKUP(H2184,'10 лет'!$Q$5:$R$79,2),IF((C2184=11),VLOOKUP(H2184,'11 лет'!$Q$5:$R$79,2),IF((C2184=12),VLOOKUP(H2184,'12 лет'!$S$5:$T$79,2),IF((C2184=13),VLOOKUP(H2184,'13 лет'!$S$5:$T$79,2),IF((C2184=14),VLOOKUP(H2184,'14 лет'!$S$5:$T$79,2),IF((C2184=15),VLOOKUP(H2184,'15 лет'!$S$5:$T$79,2),IF((C2184=16),VLOOKUP(H2184,'16 лет'!$S$5:$T$79,2),IF((C2184=17),VLOOKUP(H2184,'17 лет'!$S$5:$T$79,2))))))))))))</f>
        <v>0</v>
      </c>
      <c r="J2184" s="27"/>
      <c r="K2184" s="16">
        <f>IF((C2184&lt;=7),VLOOKUP(J2184,'7 лет'!$S$5:$T$79,2),IF((C2184=8),VLOOKUP(J2184,'8 лет'!$S$5:$T$79,2),IF((C2184=9),VLOOKUP(J2184,'9 лет'!$S$5:$T$79,2),IF((C2184=10),VLOOKUP(J2184,'10 лет'!$S$5:$T$79,2),IF((C2184=11),VLOOKUP(J2184,'11 лет'!$S$5:$T$79,2),IF((C2184=12),VLOOKUP(J2184,'12 лет'!$U$5:$V$79,2),IF((C2184=13),VLOOKUP(J2184,'13 лет'!$U$5:$V$79,2),IF((C2184=14),VLOOKUP(J2184,'14 лет'!$U$5:$V$79,2),IF(C2184&gt;=15,"0")))))))))</f>
        <v>0</v>
      </c>
      <c r="L2184" s="27"/>
      <c r="M2184" s="16" t="str">
        <f>IF((C2184=12),VLOOKUP(L2184,'12 лет'!$W$5:$X$85,2),IF((C2184=13),VLOOKUP(L2184,'13 лет'!$W$5:$X$84,2),IF((C2184=14),VLOOKUP(L2184,'14 лет'!$W$5:$X$82,2),IF((C2184=15),VLOOKUP(L2184,'15 лет'!$U$5:$V$82,2),IF((C2184=16),VLOOKUP(L2184,'16 лет'!$U$5:$V$78,2),IF((C2184=17),VLOOKUP(L2184,'17 лет'!$U$5:$V$78,2),IF(C2184&lt;12,"0")))))))</f>
        <v>0</v>
      </c>
      <c r="N2184" s="27"/>
      <c r="O2184" s="16" t="str">
        <f>IF((C2184=15),VLOOKUP(N2184,'15 лет'!$W$5:$X$115,2),IF((C2184=16),VLOOKUP(N2184,'16 лет'!$W$5:$X$113,2),IF((C2184=17),VLOOKUP(N2184,'17 лет'!$W$5:$X$113,2),IF(C2184&lt;15,"0"))))</f>
        <v>0</v>
      </c>
      <c r="P2184" s="11"/>
      <c r="Q2184" s="16">
        <f>IF((C2184&lt;=7),VLOOKUP(P2184,'7 лет'!$U$5:$V$79,2),IF((C2184=8),VLOOKUP(P2184,'8 лет'!$U$5:$V$79,2),IF((C2184=9),VLOOKUP(P2184,'9 лет'!$U$5:$V$79,2),IF((C2184=10),VLOOKUP(P2184,'10 лет'!$U$5:$V$79,2),IF((C2184=11),VLOOKUP(P2184,'11 лет'!$U$5:$V$79,2),IF((C2184=12),VLOOKUP(P2184,'12 лет'!$Y$5:$Z$79,2),IF((C2184=13),VLOOKUP(P2184,'13 лет'!$Y$5:$Z$79,2),IF((C2184=14),VLOOKUP(P2184,'14 лет'!$Y$5:$Z$79,2),IF((C2184=15),VLOOKUP(P2184,'15 лет'!$Y$5:$Z$79,2),IF((C2184=16),VLOOKUP(P2184,'16 лет'!$Y$5:$Z$79,2),IF((C2184=17),VLOOKUP(P2184,'17 лет'!$Y$5:$Z$79,2))))))))))))</f>
        <v>35</v>
      </c>
      <c r="R2184" s="27"/>
      <c r="S2184" s="16">
        <f>IF((C2184&lt;=7),VLOOKUP(R2184,'7 лет'!$W$5:$X$79,2),IF((C2184=8),VLOOKUP(R2184,'8 лет'!$W$5:$X$79,2),IF((C2184=9),VLOOKUP(R2184,'9 лет'!$W$5:$X$79,2),IF((C2184=10),VLOOKUP(R2184,'10 лет'!$W$5:$X$79,2),IF((C2184=11),VLOOKUP(R2184,'11 лет'!$W$5:$X$79,2),IF((C2184=12),VLOOKUP(R2184,'12 лет'!$AA$5:$AB$79,2),IF((C2184=13),VLOOKUP(R2184,'13 лет'!$AA$5:$AB$79,2),IF((C2184=14),VLOOKUP(R2184,'14 лет'!$AA$5:$AB$79,2),IF((C2184=15),VLOOKUP(R2184,'15 лет'!$AA$5:$AB$79,2),IF((C2184=16),VLOOKUP(R2184,'16 лет'!$AA$5:$AB$79,2),IF((C2184=17),VLOOKUP(R2184,'17 лет'!$AA$5:$AB$79,2))))))))))))</f>
        <v>0</v>
      </c>
      <c r="T2184" s="33">
        <f>SUM(E2184+G2184+I2184+K2184+M2184+O2184+Q2184+S2184)</f>
        <v>35</v>
      </c>
      <c r="U2184" s="4">
        <f>'Личное первенство девушки'!U193</f>
        <v>28</v>
      </c>
      <c r="V2184" s="109"/>
      <c r="W2184" s="99"/>
      <c r="X2184" t="str">
        <f>P2174</f>
        <v>Субъект РФ 61</v>
      </c>
    </row>
    <row r="2185" spans="1:24" ht="18.75">
      <c r="A2185" s="27">
        <v>2</v>
      </c>
      <c r="B2185" s="78"/>
      <c r="C2185" s="27"/>
      <c r="D2185" s="27"/>
      <c r="E2185" s="16">
        <f>IF((C2185&lt;=7),VLOOKUP(D2185,'7 лет'!$M$5:$N$78,2),IF((C2185=8),VLOOKUP(D2185,'8 лет'!$M$5:$N$78,2),IF((C2185=9),VLOOKUP(D2185,'9 лет'!$M$5:$N$78,2),IF((C2185=10),VLOOKUP(D2185,'10 лет'!$M$5:$N$78,2),IF((C2185=11),VLOOKUP(D2185,'11 лет'!$M$5:$N$78,2),IF((C2185=12),VLOOKUP(D2185,'12 лет'!$O$5:$P$78,2),IF((C2185=13),VLOOKUP(D2185,'13 лет'!$O$5:$P$78,2),IF((C2185=14),VLOOKUP(D2185,'14 лет'!$O$5:$P$78,2),IF((C2185=15),VLOOKUP(D2185,'15 лет'!$O$5:$P$78,2),IF((C2185=16),VLOOKUP(D2185,'16 лет'!$O$5:$P$78,2),IF((C2185=17),VLOOKUP(D2185,'17 лет'!$O$5:$P$78,2))))))))))))</f>
        <v>0</v>
      </c>
      <c r="F2185" s="27"/>
      <c r="G2185" s="16">
        <f>IF((C2185&lt;=7),VLOOKUP(F2185,'7 лет'!$O$5:$P$79,2),IF((C2185=8),VLOOKUP(F2185,'8 лет'!$O$5:$P$79,2),IF((C2185=9),VLOOKUP(F2185,'9 лет'!$O$5:$P$79,2),IF((C2185=10),VLOOKUP(F2185,'10 лет'!$O$5:$P$79,2),IF((C2185=11),VLOOKUP(F2185,'11 лет'!$O$5:$P$79,2),IF((C2185=12),VLOOKUP(F2185,'12 лет'!$Q$5:$R$79,2),IF((C2185=13),VLOOKUP(F2185,'13 лет'!$Q$5:$R$79,2),IF((C2185=14),VLOOKUP(F2185,'14 лет'!$Q$5:$R$79,2),IF((C2185=15),VLOOKUP(F2185,'15 лет'!$Q$5:$R$79,2),IF((C2185=16),VLOOKUP(F2185,'16 лет'!$Q$5:$R$79,2),IF((C2185=17),VLOOKUP(F2185,'17 лет'!$Q$5:$R$79,2))))))))))))</f>
        <v>0</v>
      </c>
      <c r="H2185" s="27"/>
      <c r="I2185" s="16">
        <f>IF((C2185&lt;=7),VLOOKUP(H2185,'7 лет'!$Q$5:$R$79,2),IF((C2185=8),VLOOKUP(H2185,'8 лет'!$Q$5:$R$79,2),IF((C2185=9),VLOOKUP(H2185,'9 лет'!$Q$5:$R$79,2),IF((C2185=10),VLOOKUP(H2185,'10 лет'!$Q$5:$R$79,2),IF((C2185=11),VLOOKUP(H2185,'11 лет'!$Q$5:$R$79,2),IF((C2185=12),VLOOKUP(H2185,'12 лет'!$S$5:$T$79,2),IF((C2185=13),VLOOKUP(H2185,'13 лет'!$S$5:$T$79,2),IF((C2185=14),VLOOKUP(H2185,'14 лет'!$S$5:$T$79,2),IF((C2185=15),VLOOKUP(H2185,'15 лет'!$S$5:$T$79,2),IF((C2185=16),VLOOKUP(H2185,'16 лет'!$S$5:$T$79,2),IF((C2185=17),VLOOKUP(H2185,'17 лет'!$S$5:$T$79,2))))))))))))</f>
        <v>0</v>
      </c>
      <c r="J2185" s="27"/>
      <c r="K2185" s="16">
        <f>IF((C2185&lt;=7),VLOOKUP(J2185,'7 лет'!$S$5:$T$79,2),IF((C2185=8),VLOOKUP(J2185,'8 лет'!$S$5:$T$79,2),IF((C2185=9),VLOOKUP(J2185,'9 лет'!$S$5:$T$79,2),IF((C2185=10),VLOOKUP(J2185,'10 лет'!$S$5:$T$79,2),IF((C2185=11),VLOOKUP(J2185,'11 лет'!$S$5:$T$79,2),IF((C2185=12),VLOOKUP(J2185,'12 лет'!$U$5:$V$79,2),IF((C2185=13),VLOOKUP(J2185,'13 лет'!$U$5:$V$79,2),IF((C2185=14),VLOOKUP(J2185,'14 лет'!$U$5:$V$79,2),IF(C2185&gt;=15,"0")))))))))</f>
        <v>0</v>
      </c>
      <c r="L2185" s="27"/>
      <c r="M2185" s="16" t="str">
        <f>IF((C2185=12),VLOOKUP(L2185,'12 лет'!$W$5:$X$85,2),IF((C2185=13),VLOOKUP(L2185,'13 лет'!$W$5:$X$84,2),IF((C2185=14),VLOOKUP(L2185,'14 лет'!$W$5:$X$82,2),IF((C2185=15),VLOOKUP(L2185,'15 лет'!$U$5:$V$82,2),IF((C2185=16),VLOOKUP(L2185,'16 лет'!$U$5:$V$78,2),IF((C2185=17),VLOOKUP(L2185,'17 лет'!$U$5:$V$78,2),IF(C2185&lt;12,"0")))))))</f>
        <v>0</v>
      </c>
      <c r="N2185" s="27"/>
      <c r="O2185" s="16" t="str">
        <f>IF((C2185=15),VLOOKUP(N2185,'15 лет'!$W$5:$X$115,2),IF((C2185=16),VLOOKUP(N2185,'16 лет'!$W$5:$X$113,2),IF((C2185=17),VLOOKUP(N2185,'17 лет'!$W$5:$X$113,2),IF(C2185&lt;15,"0"))))</f>
        <v>0</v>
      </c>
      <c r="P2185" s="11"/>
      <c r="Q2185" s="16">
        <f>IF((C2185&lt;=7),VLOOKUP(P2185,'7 лет'!$U$5:$V$79,2),IF((C2185=8),VLOOKUP(P2185,'8 лет'!$U$5:$V$79,2),IF((C2185=9),VLOOKUP(P2185,'9 лет'!$U$5:$V$79,2),IF((C2185=10),VLOOKUP(P2185,'10 лет'!$U$5:$V$79,2),IF((C2185=11),VLOOKUP(P2185,'11 лет'!$U$5:$V$79,2),IF((C2185=12),VLOOKUP(P2185,'12 лет'!$Y$5:$Z$79,2),IF((C2185=13),VLOOKUP(P2185,'13 лет'!$Y$5:$Z$79,2),IF((C2185=14),VLOOKUP(P2185,'14 лет'!$Y$5:$Z$79,2),IF((C2185=15),VLOOKUP(P2185,'15 лет'!$Y$5:$Z$79,2),IF((C2185=16),VLOOKUP(P2185,'16 лет'!$Y$5:$Z$79,2),IF((C2185=17),VLOOKUP(P2185,'17 лет'!$Y$5:$Z$79,2))))))))))))</f>
        <v>35</v>
      </c>
      <c r="R2185" s="27"/>
      <c r="S2185" s="16">
        <f>IF((C2185&lt;=7),VLOOKUP(R2185,'7 лет'!$W$5:$X$79,2),IF((C2185=8),VLOOKUP(R2185,'8 лет'!$W$5:$X$79,2),IF((C2185=9),VLOOKUP(R2185,'9 лет'!$W$5:$X$79,2),IF((C2185=10),VLOOKUP(R2185,'10 лет'!$W$5:$X$79,2),IF((C2185=11),VLOOKUP(R2185,'11 лет'!$W$5:$X$79,2),IF((C2185=12),VLOOKUP(R2185,'12 лет'!$AA$5:$AB$79,2),IF((C2185=13),VLOOKUP(R2185,'13 лет'!$AA$5:$AB$79,2),IF((C2185=14),VLOOKUP(R2185,'14 лет'!$AA$5:$AB$79,2),IF((C2185=15),VLOOKUP(R2185,'15 лет'!$AA$5:$AB$79,2),IF((C2185=16),VLOOKUP(R2185,'16 лет'!$AA$5:$AB$79,2),IF((C2185=17),VLOOKUP(R2185,'17 лет'!$AA$5:$AB$79,2))))))))))))</f>
        <v>0</v>
      </c>
      <c r="T2185" s="33">
        <f>SUM(E2185+G2185+I2185+K2185+M2185+O2185+Q2185+S2185)</f>
        <v>35</v>
      </c>
      <c r="U2185" s="4">
        <f>'Личное первенство девушки'!U194</f>
        <v>28</v>
      </c>
      <c r="V2185" s="109"/>
      <c r="W2185" s="99"/>
      <c r="X2185" t="str">
        <f>P2174</f>
        <v>Субъект РФ 61</v>
      </c>
    </row>
    <row r="2186" spans="1:24" ht="18.75">
      <c r="A2186" s="27">
        <v>3</v>
      </c>
      <c r="B2186" s="78"/>
      <c r="C2186" s="27"/>
      <c r="D2186" s="27"/>
      <c r="E2186" s="16">
        <f>IF((C2186&lt;=7),VLOOKUP(D2186,'7 лет'!$M$5:$N$78,2),IF((C2186=8),VLOOKUP(D2186,'8 лет'!$M$5:$N$78,2),IF((C2186=9),VLOOKUP(D2186,'9 лет'!$M$5:$N$78,2),IF((C2186=10),VLOOKUP(D2186,'10 лет'!$M$5:$N$78,2),IF((C2186=11),VLOOKUP(D2186,'11 лет'!$M$5:$N$78,2),IF((C2186=12),VLOOKUP(D2186,'12 лет'!$O$5:$P$78,2),IF((C2186=13),VLOOKUP(D2186,'13 лет'!$O$5:$P$78,2),IF((C2186=14),VLOOKUP(D2186,'14 лет'!$O$5:$P$78,2),IF((C2186=15),VLOOKUP(D2186,'15 лет'!$O$5:$P$78,2),IF((C2186=16),VLOOKUP(D2186,'16 лет'!$O$5:$P$78,2),IF((C2186=17),VLOOKUP(D2186,'17 лет'!$O$5:$P$78,2))))))))))))</f>
        <v>0</v>
      </c>
      <c r="F2186" s="27"/>
      <c r="G2186" s="16">
        <f>IF((C2186&lt;=7),VLOOKUP(F2186,'7 лет'!$O$5:$P$79,2),IF((C2186=8),VLOOKUP(F2186,'8 лет'!$O$5:$P$79,2),IF((C2186=9),VLOOKUP(F2186,'9 лет'!$O$5:$P$79,2),IF((C2186=10),VLOOKUP(F2186,'10 лет'!$O$5:$P$79,2),IF((C2186=11),VLOOKUP(F2186,'11 лет'!$O$5:$P$79,2),IF((C2186=12),VLOOKUP(F2186,'12 лет'!$Q$5:$R$79,2),IF((C2186=13),VLOOKUP(F2186,'13 лет'!$Q$5:$R$79,2),IF((C2186=14),VLOOKUP(F2186,'14 лет'!$Q$5:$R$79,2),IF((C2186=15),VLOOKUP(F2186,'15 лет'!$Q$5:$R$79,2),IF((C2186=16),VLOOKUP(F2186,'16 лет'!$Q$5:$R$79,2),IF((C2186=17),VLOOKUP(F2186,'17 лет'!$Q$5:$R$79,2))))))))))))</f>
        <v>0</v>
      </c>
      <c r="H2186" s="27"/>
      <c r="I2186" s="16">
        <f>IF((C2186&lt;=7),VLOOKUP(H2186,'7 лет'!$Q$5:$R$79,2),IF((C2186=8),VLOOKUP(H2186,'8 лет'!$Q$5:$R$79,2),IF((C2186=9),VLOOKUP(H2186,'9 лет'!$Q$5:$R$79,2),IF((C2186=10),VLOOKUP(H2186,'10 лет'!$Q$5:$R$79,2),IF((C2186=11),VLOOKUP(H2186,'11 лет'!$Q$5:$R$79,2),IF((C2186=12),VLOOKUP(H2186,'12 лет'!$S$5:$T$79,2),IF((C2186=13),VLOOKUP(H2186,'13 лет'!$S$5:$T$79,2),IF((C2186=14),VLOOKUP(H2186,'14 лет'!$S$5:$T$79,2),IF((C2186=15),VLOOKUP(H2186,'15 лет'!$S$5:$T$79,2),IF((C2186=16),VLOOKUP(H2186,'16 лет'!$S$5:$T$79,2),IF((C2186=17),VLOOKUP(H2186,'17 лет'!$S$5:$T$79,2))))))))))))</f>
        <v>0</v>
      </c>
      <c r="J2186" s="27"/>
      <c r="K2186" s="16">
        <f>IF((C2186&lt;=7),VLOOKUP(J2186,'7 лет'!$S$5:$T$79,2),IF((C2186=8),VLOOKUP(J2186,'8 лет'!$S$5:$T$79,2),IF((C2186=9),VLOOKUP(J2186,'9 лет'!$S$5:$T$79,2),IF((C2186=10),VLOOKUP(J2186,'10 лет'!$S$5:$T$79,2),IF((C2186=11),VLOOKUP(J2186,'11 лет'!$S$5:$T$79,2),IF((C2186=12),VLOOKUP(J2186,'12 лет'!$U$5:$V$79,2),IF((C2186=13),VLOOKUP(J2186,'13 лет'!$U$5:$V$79,2),IF((C2186=14),VLOOKUP(J2186,'14 лет'!$U$5:$V$79,2),IF(C2186&gt;=15,"0")))))))))</f>
        <v>0</v>
      </c>
      <c r="L2186" s="27"/>
      <c r="M2186" s="16" t="str">
        <f>IF((C2186=12),VLOOKUP(L2186,'12 лет'!$W$5:$X$85,2),IF((C2186=13),VLOOKUP(L2186,'13 лет'!$W$5:$X$84,2),IF((C2186=14),VLOOKUP(L2186,'14 лет'!$W$5:$X$82,2),IF((C2186=15),VLOOKUP(L2186,'15 лет'!$U$5:$V$82,2),IF((C2186=16),VLOOKUP(L2186,'16 лет'!$U$5:$V$78,2),IF((C2186=17),VLOOKUP(L2186,'17 лет'!$U$5:$V$78,2),IF(C2186&lt;12,"0")))))))</f>
        <v>0</v>
      </c>
      <c r="N2186" s="27"/>
      <c r="O2186" s="16" t="str">
        <f>IF((C2186=15),VLOOKUP(N2186,'15 лет'!$W$5:$X$115,2),IF((C2186=16),VLOOKUP(N2186,'16 лет'!$W$5:$X$113,2),IF((C2186=17),VLOOKUP(N2186,'17 лет'!$W$5:$X$113,2),IF(C2186&lt;15,"0"))))</f>
        <v>0</v>
      </c>
      <c r="P2186" s="11"/>
      <c r="Q2186" s="16">
        <f>IF((C2186&lt;=7),VLOOKUP(P2186,'7 лет'!$U$5:$V$79,2),IF((C2186=8),VLOOKUP(P2186,'8 лет'!$U$5:$V$79,2),IF((C2186=9),VLOOKUP(P2186,'9 лет'!$U$5:$V$79,2),IF((C2186=10),VLOOKUP(P2186,'10 лет'!$U$5:$V$79,2),IF((C2186=11),VLOOKUP(P2186,'11 лет'!$U$5:$V$79,2),IF((C2186=12),VLOOKUP(P2186,'12 лет'!$Y$5:$Z$79,2),IF((C2186=13),VLOOKUP(P2186,'13 лет'!$Y$5:$Z$79,2),IF((C2186=14),VLOOKUP(P2186,'14 лет'!$Y$5:$Z$79,2),IF((C2186=15),VLOOKUP(P2186,'15 лет'!$Y$5:$Z$79,2),IF((C2186=16),VLOOKUP(P2186,'16 лет'!$Y$5:$Z$79,2),IF((C2186=17),VLOOKUP(P2186,'17 лет'!$Y$5:$Z$79,2))))))))))))</f>
        <v>35</v>
      </c>
      <c r="R2186" s="27"/>
      <c r="S2186" s="16">
        <f>IF((C2186&lt;=7),VLOOKUP(R2186,'7 лет'!$W$5:$X$79,2),IF((C2186=8),VLOOKUP(R2186,'8 лет'!$W$5:$X$79,2),IF((C2186=9),VLOOKUP(R2186,'9 лет'!$W$5:$X$79,2),IF((C2186=10),VLOOKUP(R2186,'10 лет'!$W$5:$X$79,2),IF((C2186=11),VLOOKUP(R2186,'11 лет'!$W$5:$X$79,2),IF((C2186=12),VLOOKUP(R2186,'12 лет'!$AA$5:$AB$79,2),IF((C2186=13),VLOOKUP(R2186,'13 лет'!$AA$5:$AB$79,2),IF((C2186=14),VLOOKUP(R2186,'14 лет'!$AA$5:$AB$79,2),IF((C2186=15),VLOOKUP(R2186,'15 лет'!$AA$5:$AB$79,2),IF((C2186=16),VLOOKUP(R2186,'16 лет'!$AA$5:$AB$79,2),IF((C2186=17),VLOOKUP(R2186,'17 лет'!$AA$5:$AB$79,2))))))))))))</f>
        <v>0</v>
      </c>
      <c r="T2186" s="33">
        <f>SUM(E2186+G2186+I2186+K2186+M2186+O2186+Q2186+S2186)</f>
        <v>35</v>
      </c>
      <c r="U2186" s="4">
        <f>'Личное первенство девушки'!U195</f>
        <v>28</v>
      </c>
      <c r="V2186" s="109"/>
      <c r="W2186" s="99"/>
      <c r="X2186" t="str">
        <f>P2174</f>
        <v>Субъект РФ 61</v>
      </c>
    </row>
    <row r="2187" spans="1:24" ht="18.75">
      <c r="A2187" s="111"/>
      <c r="B2187" s="112"/>
      <c r="C2187" s="112"/>
      <c r="D2187" s="112"/>
      <c r="E2187" s="112"/>
      <c r="F2187" s="112"/>
      <c r="G2187" s="112"/>
      <c r="H2187" s="112"/>
      <c r="I2187" s="112"/>
      <c r="J2187" s="112"/>
      <c r="K2187" s="112"/>
      <c r="L2187" s="112"/>
      <c r="M2187" s="112"/>
      <c r="N2187" s="112"/>
      <c r="O2187" s="112"/>
      <c r="P2187" s="115" t="s">
        <v>286</v>
      </c>
      <c r="Q2187" s="115"/>
      <c r="R2187" s="115"/>
      <c r="S2187" s="116"/>
      <c r="T2187" s="113">
        <f ca="1">SUMPRODUCT(LARGE($T$2184:$T$2186,ROW(INDIRECT("T1:T"&amp;Z17))))</f>
        <v>70</v>
      </c>
      <c r="U2187" s="114"/>
      <c r="V2187" s="109"/>
      <c r="W2187" s="99"/>
    </row>
    <row r="2188" spans="1:24" ht="30" customHeight="1">
      <c r="A2188" s="119"/>
      <c r="B2188" s="120"/>
      <c r="C2188" s="120"/>
      <c r="D2188" s="120"/>
      <c r="E2188" s="120"/>
      <c r="F2188" s="120"/>
      <c r="G2188" s="120"/>
      <c r="H2188" s="120"/>
      <c r="I2188" s="120"/>
      <c r="J2188" s="120"/>
      <c r="K2188" s="120"/>
      <c r="L2188" s="120"/>
      <c r="M2188" s="120"/>
      <c r="N2188" s="120"/>
      <c r="O2188" s="120"/>
      <c r="P2188" s="118" t="s">
        <v>287</v>
      </c>
      <c r="Q2188" s="118"/>
      <c r="R2188" s="118"/>
      <c r="S2188" s="118"/>
      <c r="T2188" s="121">
        <f ca="1">SUM(T2182+T2187)</f>
        <v>170</v>
      </c>
      <c r="U2188" s="122"/>
      <c r="V2188" s="110"/>
      <c r="W2188" s="100"/>
    </row>
    <row r="2189" spans="1:24">
      <c r="A2189" s="14"/>
      <c r="B2189" s="14"/>
      <c r="C2189" s="14"/>
      <c r="D2189" s="14"/>
      <c r="E2189" s="14"/>
      <c r="F2189" s="14"/>
      <c r="G2189" s="14"/>
      <c r="H2189" s="14"/>
      <c r="I2189" s="14"/>
      <c r="J2189" s="14"/>
      <c r="K2189" s="14"/>
      <c r="L2189" s="14"/>
      <c r="M2189" s="14"/>
      <c r="N2189" s="14"/>
      <c r="O2189" s="14"/>
      <c r="P2189" s="14"/>
      <c r="Q2189" s="14"/>
      <c r="R2189" s="14"/>
      <c r="S2189" s="14"/>
      <c r="T2189" s="14"/>
    </row>
    <row r="2190" spans="1:24">
      <c r="A2190" s="15"/>
      <c r="C2190" s="15"/>
      <c r="D2190" s="15"/>
      <c r="E2190" s="15"/>
      <c r="F2190" s="15"/>
      <c r="G2190" s="15"/>
      <c r="H2190" s="15"/>
      <c r="I2190" s="15"/>
      <c r="J2190" s="15"/>
      <c r="K2190" s="14"/>
      <c r="L2190" s="14"/>
      <c r="M2190" s="15"/>
      <c r="N2190" s="15"/>
      <c r="O2190" s="15"/>
      <c r="P2190" s="15"/>
      <c r="Q2190" s="15"/>
      <c r="R2190" s="15"/>
      <c r="S2190" s="15"/>
      <c r="T2190" s="15"/>
    </row>
    <row r="2191" spans="1:24">
      <c r="A2191" s="15"/>
      <c r="C2191" s="15"/>
      <c r="D2191" s="15"/>
      <c r="E2191" s="15"/>
      <c r="F2191" s="15"/>
      <c r="G2191" s="15"/>
      <c r="H2191" s="15"/>
      <c r="I2191" s="15"/>
      <c r="J2191" s="15"/>
      <c r="K2191" s="14"/>
      <c r="L2191" s="14"/>
      <c r="M2191" s="15"/>
      <c r="N2191" s="15"/>
      <c r="O2191" s="15"/>
      <c r="P2191" s="15"/>
      <c r="Q2191" s="15"/>
      <c r="R2191" s="15"/>
      <c r="S2191" s="15"/>
      <c r="T2191" s="15"/>
    </row>
    <row r="2192" spans="1:24" ht="16.5">
      <c r="A2192" s="14"/>
      <c r="B2192" s="79" t="s">
        <v>181</v>
      </c>
      <c r="C2192" s="14"/>
      <c r="D2192" s="14"/>
      <c r="E2192" s="14"/>
      <c r="F2192" s="14"/>
      <c r="G2192" s="14"/>
      <c r="H2192" s="14"/>
      <c r="I2192" s="14"/>
      <c r="J2192" s="14"/>
      <c r="K2192" s="14"/>
      <c r="L2192" s="14"/>
      <c r="M2192" s="14"/>
      <c r="N2192" s="14"/>
      <c r="O2192" s="14"/>
      <c r="P2192" s="14"/>
      <c r="Q2192" s="14"/>
      <c r="R2192" s="14"/>
      <c r="S2192" s="14"/>
      <c r="T2192" s="14"/>
    </row>
    <row r="2193" spans="1:23">
      <c r="A2193" s="14"/>
      <c r="B2193" s="15"/>
      <c r="C2193" s="15"/>
      <c r="D2193" s="14"/>
      <c r="E2193" s="14"/>
      <c r="F2193" s="14"/>
      <c r="G2193" s="14"/>
      <c r="H2193" s="14"/>
      <c r="I2193" s="14"/>
      <c r="J2193" s="14"/>
      <c r="K2193" s="14"/>
      <c r="L2193" s="14"/>
      <c r="M2193" s="14"/>
      <c r="N2193" s="14"/>
      <c r="O2193" s="14"/>
      <c r="P2193" s="14"/>
      <c r="Q2193" s="14"/>
      <c r="R2193" s="14"/>
      <c r="S2193" s="14"/>
      <c r="T2193" s="14"/>
    </row>
    <row r="2194" spans="1:23">
      <c r="A2194" s="14"/>
      <c r="B2194" s="14"/>
      <c r="C2194" s="15"/>
      <c r="D2194" s="14"/>
      <c r="E2194" s="14"/>
      <c r="F2194" s="14"/>
      <c r="G2194" s="14"/>
      <c r="H2194" s="14"/>
      <c r="I2194" s="14"/>
      <c r="J2194" s="14"/>
      <c r="K2194" s="14"/>
      <c r="L2194" s="14"/>
      <c r="M2194" s="14"/>
      <c r="N2194" s="14"/>
      <c r="O2194" s="14"/>
      <c r="P2194" s="14"/>
      <c r="Q2194" s="14"/>
      <c r="R2194" s="14"/>
      <c r="S2194" s="14"/>
      <c r="T2194" s="14"/>
    </row>
    <row r="2195" spans="1:23" ht="16.5">
      <c r="A2195" s="14"/>
      <c r="B2195" s="79" t="s">
        <v>182</v>
      </c>
      <c r="C2195" s="15"/>
      <c r="D2195" s="14"/>
      <c r="E2195" s="14"/>
      <c r="F2195" s="14"/>
      <c r="G2195" s="14"/>
      <c r="H2195" s="14"/>
      <c r="I2195" s="14"/>
      <c r="J2195" s="14"/>
      <c r="K2195" s="14"/>
      <c r="L2195" s="14"/>
      <c r="M2195" s="14"/>
      <c r="N2195" s="14"/>
      <c r="O2195" s="14"/>
      <c r="P2195" s="14"/>
      <c r="Q2195" s="14"/>
      <c r="R2195" s="14"/>
      <c r="S2195" s="14"/>
      <c r="T2195" s="14"/>
    </row>
    <row r="2197" spans="1:23" ht="18.75">
      <c r="A2197" s="102" t="s">
        <v>991</v>
      </c>
      <c r="B2197" s="102"/>
      <c r="C2197" s="102"/>
      <c r="D2197" s="102"/>
      <c r="E2197" s="102"/>
      <c r="F2197" s="102"/>
      <c r="G2197" s="102"/>
      <c r="H2197" s="102"/>
      <c r="I2197" s="102"/>
      <c r="J2197" s="102"/>
      <c r="K2197" s="102"/>
      <c r="L2197" s="102"/>
      <c r="M2197" s="102"/>
      <c r="N2197" s="102"/>
      <c r="O2197" s="102"/>
      <c r="P2197" s="102"/>
      <c r="Q2197" s="102"/>
      <c r="R2197" s="102"/>
      <c r="S2197" s="102"/>
      <c r="T2197" s="102"/>
      <c r="U2197" s="102"/>
      <c r="V2197" s="102"/>
      <c r="W2197" s="102"/>
    </row>
    <row r="2198" spans="1:23" ht="18.75">
      <c r="A2198" s="102" t="s">
        <v>990</v>
      </c>
      <c r="B2198" s="102"/>
      <c r="C2198" s="102"/>
      <c r="D2198" s="102"/>
      <c r="E2198" s="102"/>
      <c r="F2198" s="102"/>
      <c r="G2198" s="102"/>
      <c r="H2198" s="102"/>
      <c r="I2198" s="102"/>
      <c r="J2198" s="102"/>
      <c r="K2198" s="102"/>
      <c r="L2198" s="102"/>
      <c r="M2198" s="102"/>
      <c r="N2198" s="102"/>
      <c r="O2198" s="102"/>
      <c r="P2198" s="102"/>
      <c r="Q2198" s="102"/>
      <c r="R2198" s="102"/>
      <c r="S2198" s="102"/>
      <c r="T2198" s="102"/>
      <c r="U2198" s="102"/>
      <c r="V2198" s="102"/>
      <c r="W2198" s="102"/>
    </row>
    <row r="2200" spans="1:23">
      <c r="A2200" s="103" t="s">
        <v>169</v>
      </c>
      <c r="B2200" s="103"/>
      <c r="C2200" s="103"/>
      <c r="D2200" s="103"/>
      <c r="E2200" s="103"/>
      <c r="F2200" s="103"/>
      <c r="G2200" s="103"/>
      <c r="H2200" s="103"/>
      <c r="I2200" s="103"/>
      <c r="J2200" s="103"/>
      <c r="K2200" s="103"/>
      <c r="L2200" s="103"/>
      <c r="M2200" s="103"/>
      <c r="N2200" s="103"/>
      <c r="O2200" s="103"/>
      <c r="P2200" s="103"/>
      <c r="Q2200" s="103"/>
      <c r="R2200" s="103"/>
      <c r="S2200" s="103"/>
      <c r="T2200" s="103"/>
      <c r="U2200" s="103"/>
      <c r="V2200" s="103"/>
      <c r="W2200" s="103"/>
    </row>
    <row r="2201" spans="1:23">
      <c r="A2201" s="43"/>
      <c r="B2201" s="43"/>
      <c r="C2201" s="43"/>
      <c r="D2201" s="43"/>
      <c r="E2201" s="43"/>
      <c r="F2201" s="43"/>
      <c r="G2201" s="43"/>
      <c r="H2201" s="43"/>
      <c r="I2201" s="43"/>
      <c r="J2201" s="43"/>
      <c r="K2201" s="43"/>
      <c r="L2201" s="43"/>
      <c r="M2201" s="43"/>
      <c r="N2201" s="43"/>
      <c r="O2201" s="43"/>
      <c r="P2201" s="43"/>
      <c r="Q2201" s="43"/>
      <c r="R2201" s="43"/>
      <c r="S2201" s="43"/>
      <c r="T2201" s="43"/>
      <c r="U2201" s="43"/>
      <c r="V2201" s="43"/>
      <c r="W2201" s="43"/>
    </row>
    <row r="2202" spans="1:23" ht="18.75">
      <c r="A2202" s="104" t="s">
        <v>1005</v>
      </c>
      <c r="B2202" s="104"/>
      <c r="C2202" s="104"/>
      <c r="D2202" s="104"/>
      <c r="E2202" s="104"/>
      <c r="F2202" s="104"/>
      <c r="G2202" s="104"/>
      <c r="H2202" s="104"/>
      <c r="I2202" s="104"/>
      <c r="J2202" s="104"/>
      <c r="K2202" s="104"/>
      <c r="L2202" s="104"/>
      <c r="M2202" s="104"/>
      <c r="N2202" s="104"/>
      <c r="O2202" s="104"/>
      <c r="P2202" s="104"/>
      <c r="Q2202" s="104"/>
      <c r="R2202" s="104"/>
      <c r="S2202" s="104"/>
      <c r="T2202" s="104"/>
      <c r="U2202" s="104"/>
      <c r="V2202" s="104"/>
      <c r="W2202" s="104"/>
    </row>
    <row r="2203" spans="1:23" ht="18.75">
      <c r="A2203" s="104" t="s">
        <v>989</v>
      </c>
      <c r="B2203" s="104"/>
      <c r="C2203" s="104"/>
      <c r="D2203" s="104"/>
      <c r="E2203" s="104"/>
      <c r="F2203" s="104"/>
      <c r="G2203" s="104"/>
      <c r="H2203" s="104"/>
      <c r="I2203" s="104"/>
      <c r="J2203" s="104"/>
      <c r="K2203" s="104"/>
      <c r="L2203" s="104"/>
      <c r="M2203" s="104"/>
      <c r="N2203" s="104"/>
      <c r="O2203" s="104"/>
      <c r="P2203" s="104"/>
      <c r="Q2203" s="104"/>
      <c r="R2203" s="104"/>
      <c r="S2203" s="104"/>
      <c r="T2203" s="104"/>
      <c r="U2203" s="104"/>
      <c r="V2203" s="104"/>
      <c r="W2203" s="104"/>
    </row>
    <row r="2204" spans="1:23" ht="18.75">
      <c r="A2204" s="105" t="s">
        <v>1058</v>
      </c>
      <c r="B2204" s="105"/>
      <c r="C2204" s="105"/>
      <c r="D2204" s="105"/>
      <c r="E2204" s="105"/>
      <c r="F2204" s="105"/>
      <c r="G2204" s="105"/>
      <c r="H2204" s="105"/>
      <c r="I2204" s="105"/>
      <c r="J2204" s="105"/>
      <c r="K2204" s="105"/>
      <c r="L2204" s="105"/>
      <c r="M2204" s="105"/>
      <c r="N2204" s="105"/>
      <c r="O2204" s="105"/>
      <c r="P2204" s="105"/>
      <c r="Q2204" s="105"/>
      <c r="R2204" s="105"/>
      <c r="S2204" s="105"/>
      <c r="T2204" s="105"/>
      <c r="U2204" s="105"/>
      <c r="V2204" s="105"/>
      <c r="W2204" s="105"/>
    </row>
    <row r="2205" spans="1:23" ht="18.75">
      <c r="A2205" s="50"/>
      <c r="B2205" s="50"/>
      <c r="C2205" s="50"/>
      <c r="D2205" s="50"/>
      <c r="E2205" s="50"/>
      <c r="F2205" s="50"/>
      <c r="G2205" s="50"/>
      <c r="H2205" s="50"/>
      <c r="I2205" s="50"/>
      <c r="J2205" s="50"/>
      <c r="K2205" s="50"/>
      <c r="L2205" s="50"/>
      <c r="M2205" s="50"/>
      <c r="N2205" s="50"/>
      <c r="O2205" s="50"/>
      <c r="P2205" s="50"/>
      <c r="Q2205" s="50"/>
      <c r="R2205" s="50"/>
      <c r="S2205" s="50"/>
      <c r="T2205" s="50"/>
      <c r="U2205" s="50"/>
      <c r="V2205" s="50"/>
    </row>
    <row r="2206" spans="1:23">
      <c r="A2206" s="10"/>
      <c r="B2206" s="10"/>
      <c r="C2206" s="10"/>
      <c r="D2206" s="10"/>
      <c r="E2206" s="10"/>
      <c r="F2206" s="10"/>
      <c r="G2206" s="10"/>
      <c r="H2206" s="10"/>
      <c r="I2206" s="10"/>
      <c r="J2206" s="10"/>
      <c r="K2206" s="10"/>
      <c r="L2206" s="10"/>
      <c r="M2206" s="10"/>
      <c r="N2206" s="10"/>
      <c r="O2206" s="10"/>
      <c r="P2206" s="10"/>
      <c r="Q2206" s="10"/>
      <c r="R2206" s="10"/>
      <c r="S2206" s="10"/>
      <c r="T2206" s="10"/>
    </row>
    <row r="2207" spans="1:23" ht="18.75">
      <c r="A2207" s="106" t="s">
        <v>992</v>
      </c>
      <c r="B2207" s="106"/>
      <c r="C2207" s="47"/>
      <c r="D2207" s="47"/>
      <c r="E2207" s="47"/>
      <c r="F2207" s="47"/>
      <c r="G2207" s="47"/>
      <c r="H2207" s="47"/>
      <c r="I2207" s="47"/>
      <c r="J2207" s="47"/>
      <c r="K2207" s="47"/>
      <c r="L2207" s="47"/>
      <c r="M2207" s="47"/>
      <c r="N2207" s="47"/>
      <c r="O2207" s="47"/>
      <c r="P2207" s="47"/>
      <c r="Q2207" s="47"/>
      <c r="R2207" s="47"/>
      <c r="S2207" s="47"/>
      <c r="T2207" s="47"/>
    </row>
    <row r="2208" spans="1:23" ht="18.75">
      <c r="A2208" s="106" t="s">
        <v>993</v>
      </c>
      <c r="B2208" s="106"/>
      <c r="C2208" s="42"/>
      <c r="D2208" s="42"/>
      <c r="E2208" s="42"/>
      <c r="F2208" s="42"/>
      <c r="G2208" s="42"/>
      <c r="H2208" s="42"/>
      <c r="I2208" s="42"/>
      <c r="J2208" s="42"/>
      <c r="K2208" s="42"/>
      <c r="L2208" s="42"/>
      <c r="M2208" s="42"/>
      <c r="N2208" s="42"/>
      <c r="O2208" s="42"/>
      <c r="P2208" s="42"/>
      <c r="Q2208" s="42"/>
      <c r="R2208" s="42"/>
      <c r="S2208" s="42"/>
      <c r="T2208" s="42"/>
    </row>
    <row r="2209" spans="1:24" ht="18.75">
      <c r="A2209" s="106"/>
      <c r="B2209" s="106"/>
      <c r="D2209" s="47"/>
      <c r="E2209" s="47"/>
      <c r="F2209" s="47"/>
      <c r="G2209" s="47"/>
      <c r="H2209" s="47"/>
      <c r="I2209" s="47"/>
      <c r="J2209" s="47"/>
      <c r="K2209" s="47"/>
      <c r="L2209" s="47"/>
      <c r="M2209" s="47"/>
      <c r="N2209" s="47"/>
      <c r="O2209" s="47"/>
      <c r="P2209" s="47"/>
      <c r="Q2209" s="47"/>
      <c r="R2209" s="47"/>
      <c r="S2209" s="47"/>
      <c r="T2209" s="47"/>
    </row>
    <row r="2210" spans="1:24" ht="18.75">
      <c r="A2210" s="107" t="s">
        <v>241</v>
      </c>
      <c r="B2210" s="107"/>
      <c r="C2210" s="107"/>
      <c r="D2210" s="107"/>
      <c r="E2210" s="107"/>
      <c r="F2210" s="107"/>
      <c r="G2210" s="107"/>
      <c r="H2210" s="107"/>
      <c r="I2210" s="107"/>
      <c r="J2210" s="107"/>
      <c r="K2210" s="107"/>
      <c r="L2210" s="107"/>
      <c r="M2210" s="107"/>
      <c r="N2210" s="107"/>
      <c r="O2210" s="107"/>
      <c r="P2210" s="129" t="s">
        <v>345</v>
      </c>
      <c r="Q2210" s="129"/>
      <c r="R2210" s="129"/>
      <c r="S2210" s="129"/>
      <c r="T2210" s="129"/>
      <c r="U2210" s="129"/>
      <c r="V2210" s="129"/>
    </row>
    <row r="2211" spans="1:24">
      <c r="A2211" s="28"/>
      <c r="B2211" s="28"/>
      <c r="C2211" s="28"/>
      <c r="D2211" s="28"/>
      <c r="E2211" s="28"/>
      <c r="F2211" s="28"/>
      <c r="G2211" s="28"/>
      <c r="H2211" s="28"/>
      <c r="I2211" s="28"/>
      <c r="J2211" s="28"/>
      <c r="K2211" s="28"/>
      <c r="L2211" s="28"/>
      <c r="M2211" s="28"/>
      <c r="N2211" s="28"/>
      <c r="O2211" s="28"/>
      <c r="P2211" s="28"/>
      <c r="Q2211" s="28"/>
      <c r="R2211" s="28"/>
      <c r="S2211" s="28"/>
      <c r="T2211" s="28"/>
    </row>
    <row r="2212" spans="1:24" ht="24.75" customHeight="1">
      <c r="A2212" s="117" t="s">
        <v>170</v>
      </c>
      <c r="B2212" s="117"/>
      <c r="C2212" s="117"/>
      <c r="D2212" s="117"/>
      <c r="E2212" s="117"/>
      <c r="F2212" s="117"/>
      <c r="G2212" s="117"/>
      <c r="H2212" s="117"/>
      <c r="I2212" s="117"/>
      <c r="J2212" s="117"/>
      <c r="K2212" s="117"/>
      <c r="L2212" s="117"/>
      <c r="M2212" s="117"/>
      <c r="N2212" s="117"/>
      <c r="O2212" s="117"/>
      <c r="P2212" s="117"/>
      <c r="Q2212" s="117"/>
      <c r="R2212" s="117"/>
      <c r="S2212" s="117"/>
      <c r="T2212" s="126" t="s">
        <v>178</v>
      </c>
      <c r="U2212" s="101" t="s">
        <v>284</v>
      </c>
      <c r="V2212" s="101" t="s">
        <v>288</v>
      </c>
      <c r="W2212" s="101" t="s">
        <v>1006</v>
      </c>
    </row>
    <row r="2213" spans="1:24" ht="66.75" customHeight="1">
      <c r="A2213" s="101" t="s">
        <v>171</v>
      </c>
      <c r="B2213" s="117" t="s">
        <v>172</v>
      </c>
      <c r="C2213" s="101" t="s">
        <v>173</v>
      </c>
      <c r="D2213" s="101" t="s">
        <v>174</v>
      </c>
      <c r="E2213" s="101"/>
      <c r="F2213" s="101" t="s">
        <v>175</v>
      </c>
      <c r="G2213" s="101"/>
      <c r="H2213" s="101" t="s">
        <v>176</v>
      </c>
      <c r="I2213" s="101"/>
      <c r="J2213" s="101" t="s">
        <v>994</v>
      </c>
      <c r="K2213" s="101"/>
      <c r="L2213" s="175" t="s">
        <v>995</v>
      </c>
      <c r="M2213" s="176"/>
      <c r="N2213" s="175" t="s">
        <v>996</v>
      </c>
      <c r="O2213" s="176"/>
      <c r="P2213" s="101" t="s">
        <v>7</v>
      </c>
      <c r="Q2213" s="101"/>
      <c r="R2213" s="101" t="s">
        <v>177</v>
      </c>
      <c r="S2213" s="101"/>
      <c r="T2213" s="127"/>
      <c r="U2213" s="101"/>
      <c r="V2213" s="101"/>
      <c r="W2213" s="101"/>
    </row>
    <row r="2214" spans="1:24" ht="16.5">
      <c r="A2214" s="101"/>
      <c r="B2214" s="117"/>
      <c r="C2214" s="101"/>
      <c r="D2214" s="49" t="s">
        <v>179</v>
      </c>
      <c r="E2214" s="51" t="s">
        <v>3</v>
      </c>
      <c r="F2214" s="49" t="s">
        <v>179</v>
      </c>
      <c r="G2214" s="51" t="s">
        <v>3</v>
      </c>
      <c r="H2214" s="49" t="s">
        <v>179</v>
      </c>
      <c r="I2214" s="51" t="s">
        <v>3</v>
      </c>
      <c r="J2214" s="49" t="s">
        <v>179</v>
      </c>
      <c r="K2214" s="51" t="s">
        <v>3</v>
      </c>
      <c r="L2214" s="49" t="s">
        <v>179</v>
      </c>
      <c r="M2214" s="51" t="s">
        <v>3</v>
      </c>
      <c r="N2214" s="49" t="s">
        <v>179</v>
      </c>
      <c r="O2214" s="51" t="s">
        <v>3</v>
      </c>
      <c r="P2214" s="49" t="s">
        <v>179</v>
      </c>
      <c r="Q2214" s="51" t="s">
        <v>3</v>
      </c>
      <c r="R2214" s="49" t="s">
        <v>179</v>
      </c>
      <c r="S2214" s="51" t="s">
        <v>3</v>
      </c>
      <c r="T2214" s="128"/>
      <c r="U2214" s="101"/>
      <c r="V2214" s="101"/>
      <c r="W2214" s="101"/>
    </row>
    <row r="2215" spans="1:24" ht="18.75">
      <c r="A2215" s="27">
        <v>1</v>
      </c>
      <c r="B2215" s="77"/>
      <c r="C2215" s="27"/>
      <c r="D2215" s="27"/>
      <c r="E2215" s="16">
        <f>IF((C2215&lt;=7),VLOOKUP(D2215,'7 лет'!$A$5:$B$78,2),IF((C2215=8),VLOOKUP(D2215,'8 лет'!$A$5:$B$78,2),IF((C2215=9),VLOOKUP(D2215,'9 лет'!$A$5:$B$78,2),IF((C2215=10),VLOOKUP(D2215,'10 лет'!$A$5:$B$78,2),IF((C2215=11),VLOOKUP(D2215,'11 лет'!$A$5:$B$78,2),IF((C2215=12),VLOOKUP(D2215,'12 лет'!$A$5:$B$78,2),IF((C2215=13),VLOOKUP(D2215,'13 лет'!$A$5:$B$78,2),IF((C2215=14),VLOOKUP(D2215,'14 лет'!$A$5:$B$78,2),IF((C2215=15),VLOOKUP(D2215,'15 лет'!$A$5:$B$78,2),IF((C2215=16),VLOOKUP(D2215,'16 лет'!$A$5:$B$78,2),IF((C2215=17),VLOOKUP(D2215,'17 лет'!$A$5:$B$78,2))))))))))))</f>
        <v>0</v>
      </c>
      <c r="F2215" s="27"/>
      <c r="G2215" s="16">
        <f>IF((C2215&lt;=7),VLOOKUP(F2215,'7 лет'!$C$5:$D$79,2),IF((C2215=8),VLOOKUP(F2215,'8 лет'!$C$5:$D$79,2),IF((C2215=9),VLOOKUP(F2215,'9 лет'!$C$5:$D$79,2),IF((C2215=10),VLOOKUP(F2215,'10 лет'!$C$5:$D$79,2),IF((C2215=11),VLOOKUP(F2215,'11 лет'!$C$5:$D$79,2),IF((C2215=12),VLOOKUP(F2215,'12 лет'!$C$5:$D$79,2),IF((C2215=13),VLOOKUP(F2215,'13 лет'!$C$5:$D$79,2),IF((C2215=14),VLOOKUP(F2215,'14 лет'!$C$5:$D$79,2),IF((C2215=15),VLOOKUP(F2215,'15 лет'!$C$5:$D$79,2),IF((C2215=16),VLOOKUP(F2215,'16 лет'!$C$5:$D$79,2),IF((C2215=17),VLOOKUP(F2215,'17 лет'!$C$5:$D$79,2))))))))))))</f>
        <v>0</v>
      </c>
      <c r="H2215" s="27"/>
      <c r="I2215" s="16">
        <f>IF((C2215&lt;=7),VLOOKUP(H2215,'7 лет'!$E$5:$F$79,2),IF((C2215=8),VLOOKUP(H2215,'8 лет'!$E$5:$F$79,2),IF((C2215=9),VLOOKUP(H2215,'9 лет'!$E$5:$F$79,2),IF((C2215=10),VLOOKUP(H2215,'10 лет'!$E$5:$F$79,2),IF((C2215=11),VLOOKUP(H2215,'11 лет'!$E$5:$F$79,2),IF((C2215=12),VLOOKUP(H2215,'12 лет'!$E$5:$F$79,2),IF((C2215=13),VLOOKUP(H2215,'13 лет'!$E$5:$F$79,2),IF((C2215=14),VLOOKUP(H2215,'14 лет'!$E$5:$F$79,2),IF((C2215=15),VLOOKUP(H2215,'15 лет'!$E$5:$F$79,2),IF((C2215=16),VLOOKUP(H2215,'16 лет'!$E$5:$F$79,2),IF((C2215=17),VLOOKUP(H2215,'17 лет'!$E$5:$F$79,2))))))))))))</f>
        <v>0</v>
      </c>
      <c r="J2215" s="27"/>
      <c r="K2215" s="16">
        <f>IF((C2215&lt;=7),VLOOKUP(J2215,'7 лет'!$G$5:$H$79,2),IF((C2215=8),VLOOKUP(J2215,'8 лет'!$G$5:$H$79,2),IF((C2215=9),VLOOKUP(J2215,'9 лет'!$G$5:$H$79,2),IF((C2215=10),VLOOKUP(J2215,'10 лет'!$G$5:$H$79,2),IF((C2215=11),VLOOKUP(J2215,'11 лет'!$G$5:$H$79,2),IF((C2215=12),VLOOKUP(J2215,'12 лет'!$G$5:$H$79,2),IF((C2215=13),VLOOKUP(J2215,'13 лет'!$G$5:$H$79,2),IF((C2215=14),VLOOKUP(J2215,'14 лет'!$G$5:$H$79,2),IF(C2215&gt;=15,"0")))))))))</f>
        <v>0</v>
      </c>
      <c r="L2215" s="27"/>
      <c r="M2215" s="16" t="str">
        <f>IF((C2215=12),VLOOKUP(L2215,'12 лет'!$I$5:$J$81,2),IF((C2215=13),VLOOKUP(L2215,'13 лет'!$I$5:$J$81,2),IF((C2215=14),VLOOKUP(L2215,'14 лет'!$I$5:$J$80,2),IF((C2215=15),VLOOKUP(L2215,'15 лет'!$G$5:$H$82,2),IF((C2215=16),VLOOKUP(L2215,'16 лет'!$G$5:$H$81,2),IF((C2215=17),VLOOKUP(L2215,'17 лет'!$G$5:$H$81,2),IF(C2215&lt;12,"0")))))))</f>
        <v>0</v>
      </c>
      <c r="N2215" s="27"/>
      <c r="O2215" s="16" t="str">
        <f>IF((C2215=15),VLOOKUP(N2215,'15 лет'!$I$5:$J$100,2),IF((C2215=16),VLOOKUP(N2215,'16 лет'!$I$5:$J$94,2),IF((C2215=17),VLOOKUP(N2215,'17 лет'!$I$5:$J$97,2),IF(C2215&lt;15,"0"))))</f>
        <v>0</v>
      </c>
      <c r="P2215" s="11"/>
      <c r="Q2215" s="16">
        <f>IF((C2215&lt;=7),VLOOKUP(P2215,'7 лет'!$I$5:$J$79,2),IF((C2215=8),VLOOKUP(P2215,'8 лет'!$I$5:$J$79,2),IF((C2215=9),VLOOKUP(P2215,'9 лет'!$I$5:$J$79,2),IF((C2215=10),VLOOKUP(P2215,'10 лет'!$I$5:$J$79,2),IF((C2215=11),VLOOKUP(P2215,'11 лет'!$I$5:$J$79,2),IF((C2215=12),VLOOKUP(P2215,'12 лет'!$K$5:$L$79,2),IF((C2215=13),VLOOKUP(P2215,'13 лет'!$K$5:$L$79,2),IF((C2215=14),VLOOKUP(P2215,'14 лет'!$K$5:$L$79,2),IF((C2215=15),VLOOKUP(P2215,'15 лет'!$K$5:$L$79,2),IF((C2215=16),VLOOKUP(P2215,'16 лет'!$K$5:$L$79,2),IF((C2215=17),VLOOKUP(P2215,'17 лет'!$K$5:$L$79,2),)))))))))))</f>
        <v>50</v>
      </c>
      <c r="R2215" s="27"/>
      <c r="S2215" s="16">
        <f>IF((C2215&lt;=7),VLOOKUP(R2215,'7 лет'!$K$5:$L$79,2),IF((C2215=8),VLOOKUP(R2215,'8 лет'!$K$5:$L$79,2),IF((C2215=9),VLOOKUP(R2215,'9 лет'!$K$5:$L$79,2),IF((C2215=10),VLOOKUP(R2215,'10 лет'!$K$5:$L$79,2),IF((C2215=11),VLOOKUP(R2215,'11 лет'!$K$5:$L$79,2),IF((C2215=12),VLOOKUP(R2215,'12 лет'!$M$5:$N$79,2),IF((C2215=13),VLOOKUP(R2215,'13 лет'!$M$5:$N$79,2),IF((C2215=14),VLOOKUP(R2215,'14 лет'!$M$5:$N$79,2),IF((C2215=15),VLOOKUP(R2215,'15 лет'!$M$5:$N$79,2),IF((C2215=16),VLOOKUP(R2215,'16 лет'!$M$5:$N$79,2),IF((C2215=17),VLOOKUP(R2215,'17 лет'!$M$5:$N$79,2))))))))))))</f>
        <v>0</v>
      </c>
      <c r="T2215" s="32">
        <f>SUM(E2215+G2215+I2215+K2215+M2215+O2215+Q2215+S2215)</f>
        <v>50</v>
      </c>
      <c r="U2215" s="4">
        <f>'Личное первенство юноши'!U196</f>
        <v>28</v>
      </c>
      <c r="V2215" s="108">
        <f ca="1">'Командный зачет'!G71</f>
        <v>10</v>
      </c>
      <c r="W2215" s="98">
        <f ca="1">SUM(V2215*2)</f>
        <v>20</v>
      </c>
      <c r="X2215" t="str">
        <f>P2210</f>
        <v>Субъект РФ 62</v>
      </c>
    </row>
    <row r="2216" spans="1:24" ht="18.75">
      <c r="A2216" s="27">
        <v>2</v>
      </c>
      <c r="B2216" s="77"/>
      <c r="C2216" s="27"/>
      <c r="D2216" s="27"/>
      <c r="E2216" s="16">
        <f>IF((C2216&lt;=7),VLOOKUP(D2216,'7 лет'!$A$5:$B$78,2),IF((C2216=8),VLOOKUP(D2216,'8 лет'!$A$5:$B$78,2),IF((C2216=9),VLOOKUP(D2216,'9 лет'!$A$5:$B$78,2),IF((C2216=10),VLOOKUP(D2216,'10 лет'!$A$5:$B$78,2),IF((C2216=11),VLOOKUP(D2216,'11 лет'!$A$5:$B$78,2),IF((C2216=12),VLOOKUP(D2216,'12 лет'!$A$5:$B$78,2),IF((C2216=13),VLOOKUP(D2216,'13 лет'!$A$5:$B$78,2),IF((C2216=14),VLOOKUP(D2216,'14 лет'!$A$5:$B$78,2),IF((C2216=15),VLOOKUP(D2216,'15 лет'!$A$5:$B$78,2),IF((C2216=16),VLOOKUP(D2216,'16 лет'!$A$5:$B$78,2),IF((C2216=17),VLOOKUP(D2216,'17 лет'!$A$5:$B$78,2))))))))))))</f>
        <v>0</v>
      </c>
      <c r="F2216" s="27"/>
      <c r="G2216" s="16">
        <f>IF((C2216&lt;=7),VLOOKUP(F2216,'7 лет'!$C$5:$D$79,2),IF((C2216=8),VLOOKUP(F2216,'8 лет'!$C$5:$D$79,2),IF((C2216=9),VLOOKUP(F2216,'9 лет'!$C$5:$D$79,2),IF((C2216=10),VLOOKUP(F2216,'10 лет'!$C$5:$D$79,2),IF((C2216=11),VLOOKUP(F2216,'11 лет'!$C$5:$D$79,2),IF((C2216=12),VLOOKUP(F2216,'12 лет'!$C$5:$D$79,2),IF((C2216=13),VLOOKUP(F2216,'13 лет'!$C$5:$D$79,2),IF((C2216=14),VLOOKUP(F2216,'14 лет'!$C$5:$D$79,2),IF((C2216=15),VLOOKUP(F2216,'15 лет'!$C$5:$D$79,2),IF((C2216=16),VLOOKUP(F2216,'16 лет'!$C$5:$D$79,2),IF((C2216=17),VLOOKUP(F2216,'17 лет'!$C$5:$D$79,2))))))))))))</f>
        <v>0</v>
      </c>
      <c r="H2216" s="27"/>
      <c r="I2216" s="16">
        <f>IF((C2216&lt;=7),VLOOKUP(H2216,'7 лет'!$E$5:$F$79,2),IF((C2216=8),VLOOKUP(H2216,'8 лет'!$E$5:$F$79,2),IF((C2216=9),VLOOKUP(H2216,'9 лет'!$E$5:$F$79,2),IF((C2216=10),VLOOKUP(H2216,'10 лет'!$E$5:$F$79,2),IF((C2216=11),VLOOKUP(H2216,'11 лет'!$E$5:$F$79,2),IF((C2216=12),VLOOKUP(H2216,'12 лет'!$E$5:$F$79,2),IF((C2216=13),VLOOKUP(H2216,'13 лет'!$E$5:$F$79,2),IF((C2216=14),VLOOKUP(H2216,'14 лет'!$E$5:$F$79,2),IF((C2216=15),VLOOKUP(H2216,'15 лет'!$E$5:$F$79,2),IF((C2216=16),VLOOKUP(H2216,'16 лет'!$E$5:$F$79,2),IF((C2216=17),VLOOKUP(H2216,'17 лет'!$E$5:$F$79,2))))))))))))</f>
        <v>0</v>
      </c>
      <c r="J2216" s="27"/>
      <c r="K2216" s="16">
        <f>IF((C2216&lt;=7),VLOOKUP(J2216,'7 лет'!$G$5:$H$79,2),IF((C2216=8),VLOOKUP(J2216,'8 лет'!$G$5:$H$79,2),IF((C2216=9),VLOOKUP(J2216,'9 лет'!$G$5:$H$79,2),IF((C2216=10),VLOOKUP(J2216,'10 лет'!$G$5:$H$79,2),IF((C2216=11),VLOOKUP(J2216,'11 лет'!$G$5:$H$79,2),IF((C2216=12),VLOOKUP(J2216,'12 лет'!$G$5:$H$79,2),IF((C2216=13),VLOOKUP(J2216,'13 лет'!$G$5:$H$79,2),IF((C2216=14),VLOOKUP(J2216,'14 лет'!$G$5:$H$79,2),IF(C2216&gt;=15,"0")))))))))</f>
        <v>0</v>
      </c>
      <c r="L2216" s="27"/>
      <c r="M2216" s="16" t="str">
        <f>IF((C2216=12),VLOOKUP(L2216,'12 лет'!$I$5:$J$81,2),IF((C2216=13),VLOOKUP(L2216,'13 лет'!$I$5:$J$81,2),IF((C2216=14),VLOOKUP(L2216,'14 лет'!$I$5:$J$80,2),IF((C2216=15),VLOOKUP(L2216,'15 лет'!$G$5:$H$82,2),IF((C2216=16),VLOOKUP(L2216,'16 лет'!$G$5:$H$81,2),IF((C2216=17),VLOOKUP(L2216,'17 лет'!$G$5:$H$81,2),IF(C2216&lt;12,"0")))))))</f>
        <v>0</v>
      </c>
      <c r="N2216" s="27"/>
      <c r="O2216" s="16" t="str">
        <f>IF((C2216=15),VLOOKUP(N2216,'15 лет'!$I$5:$J$100,2),IF((C2216=16),VLOOKUP(N2216,'16 лет'!$I$5:$J$94,2),IF((C2216=17),VLOOKUP(N2216,'17 лет'!$I$5:$J$97,2),IF(C2216&lt;15,"0"))))</f>
        <v>0</v>
      </c>
      <c r="P2216" s="11"/>
      <c r="Q2216" s="16">
        <f>IF((C2216&lt;=7),VLOOKUP(P2216,'7 лет'!$I$5:$J$79,2),IF((C2216=8),VLOOKUP(P2216,'8 лет'!$I$5:$J$79,2),IF((C2216=9),VLOOKUP(P2216,'9 лет'!$I$5:$J$79,2),IF((C2216=10),VLOOKUP(P2216,'10 лет'!$I$5:$J$79,2),IF((C2216=11),VLOOKUP(P2216,'11 лет'!$I$5:$J$79,2),IF((C2216=12),VLOOKUP(P2216,'12 лет'!$K$5:$L$79,2),IF((C2216=13),VLOOKUP(P2216,'13 лет'!$K$5:$L$79,2),IF((C2216=14),VLOOKUP(P2216,'14 лет'!$K$5:$L$79,2),IF((C2216=15),VLOOKUP(P2216,'15 лет'!$K$5:$L$79,2),IF((C2216=16),VLOOKUP(P2216,'16 лет'!$K$5:$L$79,2),IF((C2216=17),VLOOKUP(P2216,'17 лет'!$K$5:$L$79,2),)))))))))))</f>
        <v>50</v>
      </c>
      <c r="R2216" s="27"/>
      <c r="S2216" s="16">
        <f>IF((C2216&lt;=7),VLOOKUP(R2216,'7 лет'!$K$5:$L$79,2),IF((C2216=8),VLOOKUP(R2216,'8 лет'!$K$5:$L$79,2),IF((C2216=9),VLOOKUP(R2216,'9 лет'!$K$5:$L$79,2),IF((C2216=10),VLOOKUP(R2216,'10 лет'!$K$5:$L$79,2),IF((C2216=11),VLOOKUP(R2216,'11 лет'!$K$5:$L$79,2),IF((C2216=12),VLOOKUP(R2216,'12 лет'!$M$5:$N$79,2),IF((C2216=13),VLOOKUP(R2216,'13 лет'!$M$5:$N$79,2),IF((C2216=14),VLOOKUP(R2216,'14 лет'!$M$5:$N$79,2),IF((C2216=15),VLOOKUP(R2216,'15 лет'!$M$5:$N$79,2),IF((C2216=16),VLOOKUP(R2216,'16 лет'!$M$5:$N$79,2),IF((C2216=17),VLOOKUP(R2216,'17 лет'!$M$5:$N$79,2))))))))))))</f>
        <v>0</v>
      </c>
      <c r="T2216" s="32">
        <f>SUM(E2216+G2216+I2216+K2216+M2216+O2216+Q2216+S2216)</f>
        <v>50</v>
      </c>
      <c r="U2216" s="4">
        <f>'Личное первенство юноши'!U197</f>
        <v>28</v>
      </c>
      <c r="V2216" s="109"/>
      <c r="W2216" s="99"/>
      <c r="X2216" t="str">
        <f>P2210</f>
        <v>Субъект РФ 62</v>
      </c>
    </row>
    <row r="2217" spans="1:24" ht="18.75">
      <c r="A2217" s="27">
        <v>3</v>
      </c>
      <c r="B2217" s="77"/>
      <c r="C2217" s="27"/>
      <c r="D2217" s="27"/>
      <c r="E2217" s="16">
        <f>IF((C2217&lt;=7),VLOOKUP(D2217,'7 лет'!$A$5:$B$78,2),IF((C2217=8),VLOOKUP(D2217,'8 лет'!$A$5:$B$78,2),IF((C2217=9),VLOOKUP(D2217,'9 лет'!$A$5:$B$78,2),IF((C2217=10),VLOOKUP(D2217,'10 лет'!$A$5:$B$78,2),IF((C2217=11),VLOOKUP(D2217,'11 лет'!$A$5:$B$78,2),IF((C2217=12),VLOOKUP(D2217,'12 лет'!$A$5:$B$78,2),IF((C2217=13),VLOOKUP(D2217,'13 лет'!$A$5:$B$78,2),IF((C2217=14),VLOOKUP(D2217,'14 лет'!$A$5:$B$78,2),IF((C2217=15),VLOOKUP(D2217,'15 лет'!$A$5:$B$78,2),IF((C2217=16),VLOOKUP(D2217,'16 лет'!$A$5:$B$78,2),IF((C2217=17),VLOOKUP(D2217,'17 лет'!$A$5:$B$78,2))))))))))))</f>
        <v>0</v>
      </c>
      <c r="F2217" s="27"/>
      <c r="G2217" s="16">
        <f>IF((C2217&lt;=7),VLOOKUP(F2217,'7 лет'!$C$5:$D$79,2),IF((C2217=8),VLOOKUP(F2217,'8 лет'!$C$5:$D$79,2),IF((C2217=9),VLOOKUP(F2217,'9 лет'!$C$5:$D$79,2),IF((C2217=10),VLOOKUP(F2217,'10 лет'!$C$5:$D$79,2),IF((C2217=11),VLOOKUP(F2217,'11 лет'!$C$5:$D$79,2),IF((C2217=12),VLOOKUP(F2217,'12 лет'!$C$5:$D$79,2),IF((C2217=13),VLOOKUP(F2217,'13 лет'!$C$5:$D$79,2),IF((C2217=14),VLOOKUP(F2217,'14 лет'!$C$5:$D$79,2),IF((C2217=15),VLOOKUP(F2217,'15 лет'!$C$5:$D$79,2),IF((C2217=16),VLOOKUP(F2217,'16 лет'!$C$5:$D$79,2),IF((C2217=17),VLOOKUP(F2217,'17 лет'!$C$5:$D$79,2))))))))))))</f>
        <v>0</v>
      </c>
      <c r="H2217" s="27"/>
      <c r="I2217" s="16">
        <f>IF((C2217&lt;=7),VLOOKUP(H2217,'7 лет'!$E$5:$F$79,2),IF((C2217=8),VLOOKUP(H2217,'8 лет'!$E$5:$F$79,2),IF((C2217=9),VLOOKUP(H2217,'9 лет'!$E$5:$F$79,2),IF((C2217=10),VLOOKUP(H2217,'10 лет'!$E$5:$F$79,2),IF((C2217=11),VLOOKUP(H2217,'11 лет'!$E$5:$F$79,2),IF((C2217=12),VLOOKUP(H2217,'12 лет'!$E$5:$F$79,2),IF((C2217=13),VLOOKUP(H2217,'13 лет'!$E$5:$F$79,2),IF((C2217=14),VLOOKUP(H2217,'14 лет'!$E$5:$F$79,2),IF((C2217=15),VLOOKUP(H2217,'15 лет'!$E$5:$F$79,2),IF((C2217=16),VLOOKUP(H2217,'16 лет'!$E$5:$F$79,2),IF((C2217=17),VLOOKUP(H2217,'17 лет'!$E$5:$F$79,2))))))))))))</f>
        <v>0</v>
      </c>
      <c r="J2217" s="27"/>
      <c r="K2217" s="16">
        <f>IF((C2217&lt;=7),VLOOKUP(J2217,'7 лет'!$G$5:$H$79,2),IF((C2217=8),VLOOKUP(J2217,'8 лет'!$G$5:$H$79,2),IF((C2217=9),VLOOKUP(J2217,'9 лет'!$G$5:$H$79,2),IF((C2217=10),VLOOKUP(J2217,'10 лет'!$G$5:$H$79,2),IF((C2217=11),VLOOKUP(J2217,'11 лет'!$G$5:$H$79,2),IF((C2217=12),VLOOKUP(J2217,'12 лет'!$G$5:$H$79,2),IF((C2217=13),VLOOKUP(J2217,'13 лет'!$G$5:$H$79,2),IF((C2217=14),VLOOKUP(J2217,'14 лет'!$G$5:$H$79,2),IF(C2217&gt;=15,"0")))))))))</f>
        <v>0</v>
      </c>
      <c r="L2217" s="27"/>
      <c r="M2217" s="16" t="str">
        <f>IF((C2217=12),VLOOKUP(L2217,'12 лет'!$I$5:$J$81,2),IF((C2217=13),VLOOKUP(L2217,'13 лет'!$I$5:$J$81,2),IF((C2217=14),VLOOKUP(L2217,'14 лет'!$I$5:$J$80,2),IF((C2217=15),VLOOKUP(L2217,'15 лет'!$G$5:$H$82,2),IF((C2217=16),VLOOKUP(L2217,'16 лет'!$G$5:$H$81,2),IF((C2217=17),VLOOKUP(L2217,'17 лет'!$G$5:$H$81,2),IF(C2217&lt;12,"0")))))))</f>
        <v>0</v>
      </c>
      <c r="N2217" s="27"/>
      <c r="O2217" s="16" t="str">
        <f>IF((C2217=15),VLOOKUP(N2217,'15 лет'!$I$5:$J$100,2),IF((C2217=16),VLOOKUP(N2217,'16 лет'!$I$5:$J$94,2),IF((C2217=17),VLOOKUP(N2217,'17 лет'!$I$5:$J$97,2),IF(C2217&lt;15,"0"))))</f>
        <v>0</v>
      </c>
      <c r="P2217" s="11"/>
      <c r="Q2217" s="16">
        <f>IF((C2217&lt;=7),VLOOKUP(P2217,'7 лет'!$I$5:$J$79,2),IF((C2217=8),VLOOKUP(P2217,'8 лет'!$I$5:$J$79,2),IF((C2217=9),VLOOKUP(P2217,'9 лет'!$I$5:$J$79,2),IF((C2217=10),VLOOKUP(P2217,'10 лет'!$I$5:$J$79,2),IF((C2217=11),VLOOKUP(P2217,'11 лет'!$I$5:$J$79,2),IF((C2217=12),VLOOKUP(P2217,'12 лет'!$K$5:$L$79,2),IF((C2217=13),VLOOKUP(P2217,'13 лет'!$K$5:$L$79,2),IF((C2217=14),VLOOKUP(P2217,'14 лет'!$K$5:$L$79,2),IF((C2217=15),VLOOKUP(P2217,'15 лет'!$K$5:$L$79,2),IF((C2217=16),VLOOKUP(P2217,'16 лет'!$K$5:$L$79,2),IF((C2217=17),VLOOKUP(P2217,'17 лет'!$K$5:$L$79,2),)))))))))))</f>
        <v>50</v>
      </c>
      <c r="R2217" s="27"/>
      <c r="S2217" s="16">
        <f>IF((C2217&lt;=7),VLOOKUP(R2217,'7 лет'!$K$5:$L$79,2),IF((C2217=8),VLOOKUP(R2217,'8 лет'!$K$5:$L$79,2),IF((C2217=9),VLOOKUP(R2217,'9 лет'!$K$5:$L$79,2),IF((C2217=10),VLOOKUP(R2217,'10 лет'!$K$5:$L$79,2),IF((C2217=11),VLOOKUP(R2217,'11 лет'!$K$5:$L$79,2),IF((C2217=12),VLOOKUP(R2217,'12 лет'!$M$5:$N$79,2),IF((C2217=13),VLOOKUP(R2217,'13 лет'!$M$5:$N$79,2),IF((C2217=14),VLOOKUP(R2217,'14 лет'!$M$5:$N$79,2),IF((C2217=15),VLOOKUP(R2217,'15 лет'!$M$5:$N$79,2),IF((C2217=16),VLOOKUP(R2217,'16 лет'!$M$5:$N$79,2),IF((C2217=17),VLOOKUP(R2217,'17 лет'!$M$5:$N$79,2))))))))))))</f>
        <v>0</v>
      </c>
      <c r="T2217" s="32">
        <f>SUM(E2217+G2217+I2217+K2217+M2217+O2217+Q2217+S2217)</f>
        <v>50</v>
      </c>
      <c r="U2217" s="4">
        <f>'Личное первенство юноши'!U198</f>
        <v>28</v>
      </c>
      <c r="V2217" s="109"/>
      <c r="W2217" s="99"/>
      <c r="X2217" t="str">
        <f>P2210</f>
        <v>Субъект РФ 62</v>
      </c>
    </row>
    <row r="2218" spans="1:24" ht="18.75">
      <c r="A2218" s="111"/>
      <c r="B2218" s="112"/>
      <c r="C2218" s="112"/>
      <c r="D2218" s="112"/>
      <c r="E2218" s="112"/>
      <c r="F2218" s="112"/>
      <c r="G2218" s="112"/>
      <c r="H2218" s="112"/>
      <c r="I2218" s="112"/>
      <c r="J2218" s="112"/>
      <c r="K2218" s="112"/>
      <c r="L2218" s="112"/>
      <c r="M2218" s="112"/>
      <c r="N2218" s="112"/>
      <c r="O2218" s="112"/>
      <c r="P2218" s="115" t="s">
        <v>285</v>
      </c>
      <c r="Q2218" s="115"/>
      <c r="R2218" s="115"/>
      <c r="S2218" s="116"/>
      <c r="T2218" s="113">
        <f ca="1">SUMPRODUCT(LARGE($T$2215:$T$2217,ROW(INDIRECT("T1:T"&amp;Z17))))</f>
        <v>100</v>
      </c>
      <c r="U2218" s="114"/>
      <c r="V2218" s="109"/>
      <c r="W2218" s="99"/>
    </row>
    <row r="2219" spans="1:24" ht="24.75" customHeight="1">
      <c r="A2219" s="123" t="s">
        <v>180</v>
      </c>
      <c r="B2219" s="124"/>
      <c r="C2219" s="124"/>
      <c r="D2219" s="124"/>
      <c r="E2219" s="124"/>
      <c r="F2219" s="124"/>
      <c r="G2219" s="124"/>
      <c r="H2219" s="124"/>
      <c r="I2219" s="124"/>
      <c r="J2219" s="124"/>
      <c r="K2219" s="124"/>
      <c r="L2219" s="124"/>
      <c r="M2219" s="124"/>
      <c r="N2219" s="124"/>
      <c r="O2219" s="124"/>
      <c r="P2219" s="124"/>
      <c r="Q2219" s="124"/>
      <c r="R2219" s="124"/>
      <c r="S2219" s="124"/>
      <c r="T2219" s="124"/>
      <c r="U2219" s="125"/>
      <c r="V2219" s="109"/>
      <c r="W2219" s="99"/>
    </row>
    <row r="2220" spans="1:24" ht="18.75">
      <c r="A2220" s="27">
        <v>1</v>
      </c>
      <c r="B2220" s="78"/>
      <c r="C2220" s="27"/>
      <c r="D2220" s="27"/>
      <c r="E2220" s="16">
        <f>IF((C2220&lt;=7),VLOOKUP(D2220,'7 лет'!$M$5:$N$78,2),IF((C2220=8),VLOOKUP(D2220,'8 лет'!$M$5:$N$78,2),IF((C2220=9),VLOOKUP(D2220,'9 лет'!$M$5:$N$78,2),IF((C2220=10),VLOOKUP(D2220,'10 лет'!$M$5:$N$78,2),IF((C2220=11),VLOOKUP(D2220,'11 лет'!$M$5:$N$78,2),IF((C2220=12),VLOOKUP(D2220,'12 лет'!$O$5:$P$78,2),IF((C2220=13),VLOOKUP(D2220,'13 лет'!$O$5:$P$78,2),IF((C2220=14),VLOOKUP(D2220,'14 лет'!$O$5:$P$78,2),IF((C2220=15),VLOOKUP(D2220,'15 лет'!$O$5:$P$78,2),IF((C2220=16),VLOOKUP(D2220,'16 лет'!$O$5:$P$78,2),IF((C2220=17),VLOOKUP(D2220,'17 лет'!$O$5:$P$78,2))))))))))))</f>
        <v>0</v>
      </c>
      <c r="F2220" s="27"/>
      <c r="G2220" s="16">
        <f>IF((C2220&lt;=7),VLOOKUP(F2220,'7 лет'!$O$5:$P$79,2),IF((C2220=8),VLOOKUP(F2220,'8 лет'!$O$5:$P$79,2),IF((C2220=9),VLOOKUP(F2220,'9 лет'!$O$5:$P$79,2),IF((C2220=10),VLOOKUP(F2220,'10 лет'!$O$5:$P$79,2),IF((C2220=11),VLOOKUP(F2220,'11 лет'!$O$5:$P$79,2),IF((C2220=12),VLOOKUP(F2220,'12 лет'!$Q$5:$R$79,2),IF((C2220=13),VLOOKUP(F2220,'13 лет'!$Q$5:$R$79,2),IF((C2220=14),VLOOKUP(F2220,'14 лет'!$Q$5:$R$79,2),IF((C2220=15),VLOOKUP(F2220,'15 лет'!$Q$5:$R$79,2),IF((C2220=16),VLOOKUP(F2220,'16 лет'!$Q$5:$R$79,2),IF((C2220=17),VLOOKUP(F2220,'17 лет'!$Q$5:$R$79,2))))))))))))</f>
        <v>0</v>
      </c>
      <c r="H2220" s="27"/>
      <c r="I2220" s="16">
        <f>IF((C2220&lt;=7),VLOOKUP(H2220,'7 лет'!$Q$5:$R$79,2),IF((C2220=8),VLOOKUP(H2220,'8 лет'!$Q$5:$R$79,2),IF((C2220=9),VLOOKUP(H2220,'9 лет'!$Q$5:$R$79,2),IF((C2220=10),VLOOKUP(H2220,'10 лет'!$Q$5:$R$79,2),IF((C2220=11),VLOOKUP(H2220,'11 лет'!$Q$5:$R$79,2),IF((C2220=12),VLOOKUP(H2220,'12 лет'!$S$5:$T$79,2),IF((C2220=13),VLOOKUP(H2220,'13 лет'!$S$5:$T$79,2),IF((C2220=14),VLOOKUP(H2220,'14 лет'!$S$5:$T$79,2),IF((C2220=15),VLOOKUP(H2220,'15 лет'!$S$5:$T$79,2),IF((C2220=16),VLOOKUP(H2220,'16 лет'!$S$5:$T$79,2),IF((C2220=17),VLOOKUP(H2220,'17 лет'!$S$5:$T$79,2))))))))))))</f>
        <v>0</v>
      </c>
      <c r="J2220" s="27"/>
      <c r="K2220" s="16">
        <f>IF((C2220&lt;=7),VLOOKUP(J2220,'7 лет'!$S$5:$T$79,2),IF((C2220=8),VLOOKUP(J2220,'8 лет'!$S$5:$T$79,2),IF((C2220=9),VLOOKUP(J2220,'9 лет'!$S$5:$T$79,2),IF((C2220=10),VLOOKUP(J2220,'10 лет'!$S$5:$T$79,2),IF((C2220=11),VLOOKUP(J2220,'11 лет'!$S$5:$T$79,2),IF((C2220=12),VLOOKUP(J2220,'12 лет'!$U$5:$V$79,2),IF((C2220=13),VLOOKUP(J2220,'13 лет'!$U$5:$V$79,2),IF((C2220=14),VLOOKUP(J2220,'14 лет'!$U$5:$V$79,2),IF(C2220&gt;=15,"0")))))))))</f>
        <v>0</v>
      </c>
      <c r="L2220" s="27"/>
      <c r="M2220" s="16" t="str">
        <f>IF((C2220=12),VLOOKUP(L2220,'12 лет'!$W$5:$X$85,2),IF((C2220=13),VLOOKUP(L2220,'13 лет'!$W$5:$X$84,2),IF((C2220=14),VLOOKUP(L2220,'14 лет'!$W$5:$X$82,2),IF((C2220=15),VLOOKUP(L2220,'15 лет'!$U$5:$V$82,2),IF((C2220=16),VLOOKUP(L2220,'16 лет'!$U$5:$V$78,2),IF((C2220=17),VLOOKUP(L2220,'17 лет'!$U$5:$V$78,2),IF(C2220&lt;12,"0")))))))</f>
        <v>0</v>
      </c>
      <c r="N2220" s="27"/>
      <c r="O2220" s="16" t="str">
        <f>IF((C2220=15),VLOOKUP(N2220,'15 лет'!$W$5:$X$115,2),IF((C2220=16),VLOOKUP(N2220,'16 лет'!$W$5:$X$113,2),IF((C2220=17),VLOOKUP(N2220,'17 лет'!$W$5:$X$113,2),IF(C2220&lt;15,"0"))))</f>
        <v>0</v>
      </c>
      <c r="P2220" s="11"/>
      <c r="Q2220" s="16">
        <f>IF((C2220&lt;=7),VLOOKUP(P2220,'7 лет'!$U$5:$V$79,2),IF((C2220=8),VLOOKUP(P2220,'8 лет'!$U$5:$V$79,2),IF((C2220=9),VLOOKUP(P2220,'9 лет'!$U$5:$V$79,2),IF((C2220=10),VLOOKUP(P2220,'10 лет'!$U$5:$V$79,2),IF((C2220=11),VLOOKUP(P2220,'11 лет'!$U$5:$V$79,2),IF((C2220=12),VLOOKUP(P2220,'12 лет'!$Y$5:$Z$79,2),IF((C2220=13),VLOOKUP(P2220,'13 лет'!$Y$5:$Z$79,2),IF((C2220=14),VLOOKUP(P2220,'14 лет'!$Y$5:$Z$79,2),IF((C2220=15),VLOOKUP(P2220,'15 лет'!$Y$5:$Z$79,2),IF((C2220=16),VLOOKUP(P2220,'16 лет'!$Y$5:$Z$79,2),IF((C2220=17),VLOOKUP(P2220,'17 лет'!$Y$5:$Z$79,2))))))))))))</f>
        <v>35</v>
      </c>
      <c r="R2220" s="27"/>
      <c r="S2220" s="16">
        <f>IF((C2220&lt;=7),VLOOKUP(R2220,'7 лет'!$W$5:$X$79,2),IF((C2220=8),VLOOKUP(R2220,'8 лет'!$W$5:$X$79,2),IF((C2220=9),VLOOKUP(R2220,'9 лет'!$W$5:$X$79,2),IF((C2220=10),VLOOKUP(R2220,'10 лет'!$W$5:$X$79,2),IF((C2220=11),VLOOKUP(R2220,'11 лет'!$W$5:$X$79,2),IF((C2220=12),VLOOKUP(R2220,'12 лет'!$AA$5:$AB$79,2),IF((C2220=13),VLOOKUP(R2220,'13 лет'!$AA$5:$AB$79,2),IF((C2220=14),VLOOKUP(R2220,'14 лет'!$AA$5:$AB$79,2),IF((C2220=15),VLOOKUP(R2220,'15 лет'!$AA$5:$AB$79,2),IF((C2220=16),VLOOKUP(R2220,'16 лет'!$AA$5:$AB$79,2),IF((C2220=17),VLOOKUP(R2220,'17 лет'!$AA$5:$AB$79,2))))))))))))</f>
        <v>0</v>
      </c>
      <c r="T2220" s="33">
        <f>SUM(E2220+G2220+I2220+K2220+M2220+O2220+Q2220+S2220)</f>
        <v>35</v>
      </c>
      <c r="U2220" s="4">
        <f>'Личное первенство девушки'!U196</f>
        <v>28</v>
      </c>
      <c r="V2220" s="109"/>
      <c r="W2220" s="99"/>
      <c r="X2220" t="str">
        <f>P2210</f>
        <v>Субъект РФ 62</v>
      </c>
    </row>
    <row r="2221" spans="1:24" ht="18.75">
      <c r="A2221" s="27">
        <v>2</v>
      </c>
      <c r="B2221" s="78"/>
      <c r="C2221" s="27"/>
      <c r="D2221" s="27"/>
      <c r="E2221" s="16">
        <f>IF((C2221&lt;=7),VLOOKUP(D2221,'7 лет'!$M$5:$N$78,2),IF((C2221=8),VLOOKUP(D2221,'8 лет'!$M$5:$N$78,2),IF((C2221=9),VLOOKUP(D2221,'9 лет'!$M$5:$N$78,2),IF((C2221=10),VLOOKUP(D2221,'10 лет'!$M$5:$N$78,2),IF((C2221=11),VLOOKUP(D2221,'11 лет'!$M$5:$N$78,2),IF((C2221=12),VLOOKUP(D2221,'12 лет'!$O$5:$P$78,2),IF((C2221=13),VLOOKUP(D2221,'13 лет'!$O$5:$P$78,2),IF((C2221=14),VLOOKUP(D2221,'14 лет'!$O$5:$P$78,2),IF((C2221=15),VLOOKUP(D2221,'15 лет'!$O$5:$P$78,2),IF((C2221=16),VLOOKUP(D2221,'16 лет'!$O$5:$P$78,2),IF((C2221=17),VLOOKUP(D2221,'17 лет'!$O$5:$P$78,2))))))))))))</f>
        <v>0</v>
      </c>
      <c r="F2221" s="27"/>
      <c r="G2221" s="16">
        <f>IF((C2221&lt;=7),VLOOKUP(F2221,'7 лет'!$O$5:$P$79,2),IF((C2221=8),VLOOKUP(F2221,'8 лет'!$O$5:$P$79,2),IF((C2221=9),VLOOKUP(F2221,'9 лет'!$O$5:$P$79,2),IF((C2221=10),VLOOKUP(F2221,'10 лет'!$O$5:$P$79,2),IF((C2221=11),VLOOKUP(F2221,'11 лет'!$O$5:$P$79,2),IF((C2221=12),VLOOKUP(F2221,'12 лет'!$Q$5:$R$79,2),IF((C2221=13),VLOOKUP(F2221,'13 лет'!$Q$5:$R$79,2),IF((C2221=14),VLOOKUP(F2221,'14 лет'!$Q$5:$R$79,2),IF((C2221=15),VLOOKUP(F2221,'15 лет'!$Q$5:$R$79,2),IF((C2221=16),VLOOKUP(F2221,'16 лет'!$Q$5:$R$79,2),IF((C2221=17),VLOOKUP(F2221,'17 лет'!$Q$5:$R$79,2))))))))))))</f>
        <v>0</v>
      </c>
      <c r="H2221" s="27"/>
      <c r="I2221" s="16">
        <f>IF((C2221&lt;=7),VLOOKUP(H2221,'7 лет'!$Q$5:$R$79,2),IF((C2221=8),VLOOKUP(H2221,'8 лет'!$Q$5:$R$79,2),IF((C2221=9),VLOOKUP(H2221,'9 лет'!$Q$5:$R$79,2),IF((C2221=10),VLOOKUP(H2221,'10 лет'!$Q$5:$R$79,2),IF((C2221=11),VLOOKUP(H2221,'11 лет'!$Q$5:$R$79,2),IF((C2221=12),VLOOKUP(H2221,'12 лет'!$S$5:$T$79,2),IF((C2221=13),VLOOKUP(H2221,'13 лет'!$S$5:$T$79,2),IF((C2221=14),VLOOKUP(H2221,'14 лет'!$S$5:$T$79,2),IF((C2221=15),VLOOKUP(H2221,'15 лет'!$S$5:$T$79,2),IF((C2221=16),VLOOKUP(H2221,'16 лет'!$S$5:$T$79,2),IF((C2221=17),VLOOKUP(H2221,'17 лет'!$S$5:$T$79,2))))))))))))</f>
        <v>0</v>
      </c>
      <c r="J2221" s="27"/>
      <c r="K2221" s="16">
        <f>IF((C2221&lt;=7),VLOOKUP(J2221,'7 лет'!$S$5:$T$79,2),IF((C2221=8),VLOOKUP(J2221,'8 лет'!$S$5:$T$79,2),IF((C2221=9),VLOOKUP(J2221,'9 лет'!$S$5:$T$79,2),IF((C2221=10),VLOOKUP(J2221,'10 лет'!$S$5:$T$79,2),IF((C2221=11),VLOOKUP(J2221,'11 лет'!$S$5:$T$79,2),IF((C2221=12),VLOOKUP(J2221,'12 лет'!$U$5:$V$79,2),IF((C2221=13),VLOOKUP(J2221,'13 лет'!$U$5:$V$79,2),IF((C2221=14),VLOOKUP(J2221,'14 лет'!$U$5:$V$79,2),IF(C2221&gt;=15,"0")))))))))</f>
        <v>0</v>
      </c>
      <c r="L2221" s="27"/>
      <c r="M2221" s="16" t="str">
        <f>IF((C2221=12),VLOOKUP(L2221,'12 лет'!$W$5:$X$85,2),IF((C2221=13),VLOOKUP(L2221,'13 лет'!$W$5:$X$84,2),IF((C2221=14),VLOOKUP(L2221,'14 лет'!$W$5:$X$82,2),IF((C2221=15),VLOOKUP(L2221,'15 лет'!$U$5:$V$82,2),IF((C2221=16),VLOOKUP(L2221,'16 лет'!$U$5:$V$78,2),IF((C2221=17),VLOOKUP(L2221,'17 лет'!$U$5:$V$78,2),IF(C2221&lt;12,"0")))))))</f>
        <v>0</v>
      </c>
      <c r="N2221" s="27"/>
      <c r="O2221" s="16" t="str">
        <f>IF((C2221=15),VLOOKUP(N2221,'15 лет'!$W$5:$X$115,2),IF((C2221=16),VLOOKUP(N2221,'16 лет'!$W$5:$X$113,2),IF((C2221=17),VLOOKUP(N2221,'17 лет'!$W$5:$X$113,2),IF(C2221&lt;15,"0"))))</f>
        <v>0</v>
      </c>
      <c r="P2221" s="11"/>
      <c r="Q2221" s="16">
        <f>IF((C2221&lt;=7),VLOOKUP(P2221,'7 лет'!$U$5:$V$79,2),IF((C2221=8),VLOOKUP(P2221,'8 лет'!$U$5:$V$79,2),IF((C2221=9),VLOOKUP(P2221,'9 лет'!$U$5:$V$79,2),IF((C2221=10),VLOOKUP(P2221,'10 лет'!$U$5:$V$79,2),IF((C2221=11),VLOOKUP(P2221,'11 лет'!$U$5:$V$79,2),IF((C2221=12),VLOOKUP(P2221,'12 лет'!$Y$5:$Z$79,2),IF((C2221=13),VLOOKUP(P2221,'13 лет'!$Y$5:$Z$79,2),IF((C2221=14),VLOOKUP(P2221,'14 лет'!$Y$5:$Z$79,2),IF((C2221=15),VLOOKUP(P2221,'15 лет'!$Y$5:$Z$79,2),IF((C2221=16),VLOOKUP(P2221,'16 лет'!$Y$5:$Z$79,2),IF((C2221=17),VLOOKUP(P2221,'17 лет'!$Y$5:$Z$79,2))))))))))))</f>
        <v>35</v>
      </c>
      <c r="R2221" s="27"/>
      <c r="S2221" s="16">
        <f>IF((C2221&lt;=7),VLOOKUP(R2221,'7 лет'!$W$5:$X$79,2),IF((C2221=8),VLOOKUP(R2221,'8 лет'!$W$5:$X$79,2),IF((C2221=9),VLOOKUP(R2221,'9 лет'!$W$5:$X$79,2),IF((C2221=10),VLOOKUP(R2221,'10 лет'!$W$5:$X$79,2),IF((C2221=11),VLOOKUP(R2221,'11 лет'!$W$5:$X$79,2),IF((C2221=12),VLOOKUP(R2221,'12 лет'!$AA$5:$AB$79,2),IF((C2221=13),VLOOKUP(R2221,'13 лет'!$AA$5:$AB$79,2),IF((C2221=14),VLOOKUP(R2221,'14 лет'!$AA$5:$AB$79,2),IF((C2221=15),VLOOKUP(R2221,'15 лет'!$AA$5:$AB$79,2),IF((C2221=16),VLOOKUP(R2221,'16 лет'!$AA$5:$AB$79,2),IF((C2221=17),VLOOKUP(R2221,'17 лет'!$AA$5:$AB$79,2))))))))))))</f>
        <v>0</v>
      </c>
      <c r="T2221" s="33">
        <f>SUM(E2221+G2221+I2221+K2221+M2221+O2221+Q2221+S2221)</f>
        <v>35</v>
      </c>
      <c r="U2221" s="4">
        <f>'Личное первенство девушки'!U197</f>
        <v>28</v>
      </c>
      <c r="V2221" s="109"/>
      <c r="W2221" s="99"/>
      <c r="X2221" t="str">
        <f>P2210</f>
        <v>Субъект РФ 62</v>
      </c>
    </row>
    <row r="2222" spans="1:24" ht="18.75">
      <c r="A2222" s="27">
        <v>3</v>
      </c>
      <c r="B2222" s="78"/>
      <c r="C2222" s="27"/>
      <c r="D2222" s="27"/>
      <c r="E2222" s="16">
        <f>IF((C2222&lt;=7),VLOOKUP(D2222,'7 лет'!$M$5:$N$78,2),IF((C2222=8),VLOOKUP(D2222,'8 лет'!$M$5:$N$78,2),IF((C2222=9),VLOOKUP(D2222,'9 лет'!$M$5:$N$78,2),IF((C2222=10),VLOOKUP(D2222,'10 лет'!$M$5:$N$78,2),IF((C2222=11),VLOOKUP(D2222,'11 лет'!$M$5:$N$78,2),IF((C2222=12),VLOOKUP(D2222,'12 лет'!$O$5:$P$78,2),IF((C2222=13),VLOOKUP(D2222,'13 лет'!$O$5:$P$78,2),IF((C2222=14),VLOOKUP(D2222,'14 лет'!$O$5:$P$78,2),IF((C2222=15),VLOOKUP(D2222,'15 лет'!$O$5:$P$78,2),IF((C2222=16),VLOOKUP(D2222,'16 лет'!$O$5:$P$78,2),IF((C2222=17),VLOOKUP(D2222,'17 лет'!$O$5:$P$78,2))))))))))))</f>
        <v>0</v>
      </c>
      <c r="F2222" s="27"/>
      <c r="G2222" s="16">
        <f>IF((C2222&lt;=7),VLOOKUP(F2222,'7 лет'!$O$5:$P$79,2),IF((C2222=8),VLOOKUP(F2222,'8 лет'!$O$5:$P$79,2),IF((C2222=9),VLOOKUP(F2222,'9 лет'!$O$5:$P$79,2),IF((C2222=10),VLOOKUP(F2222,'10 лет'!$O$5:$P$79,2),IF((C2222=11),VLOOKUP(F2222,'11 лет'!$O$5:$P$79,2),IF((C2222=12),VLOOKUP(F2222,'12 лет'!$Q$5:$R$79,2),IF((C2222=13),VLOOKUP(F2222,'13 лет'!$Q$5:$R$79,2),IF((C2222=14),VLOOKUP(F2222,'14 лет'!$Q$5:$R$79,2),IF((C2222=15),VLOOKUP(F2222,'15 лет'!$Q$5:$R$79,2),IF((C2222=16),VLOOKUP(F2222,'16 лет'!$Q$5:$R$79,2),IF((C2222=17),VLOOKUP(F2222,'17 лет'!$Q$5:$R$79,2))))))))))))</f>
        <v>0</v>
      </c>
      <c r="H2222" s="27"/>
      <c r="I2222" s="16">
        <f>IF((C2222&lt;=7),VLOOKUP(H2222,'7 лет'!$Q$5:$R$79,2),IF((C2222=8),VLOOKUP(H2222,'8 лет'!$Q$5:$R$79,2),IF((C2222=9),VLOOKUP(H2222,'9 лет'!$Q$5:$R$79,2),IF((C2222=10),VLOOKUP(H2222,'10 лет'!$Q$5:$R$79,2),IF((C2222=11),VLOOKUP(H2222,'11 лет'!$Q$5:$R$79,2),IF((C2222=12),VLOOKUP(H2222,'12 лет'!$S$5:$T$79,2),IF((C2222=13),VLOOKUP(H2222,'13 лет'!$S$5:$T$79,2),IF((C2222=14),VLOOKUP(H2222,'14 лет'!$S$5:$T$79,2),IF((C2222=15),VLOOKUP(H2222,'15 лет'!$S$5:$T$79,2),IF((C2222=16),VLOOKUP(H2222,'16 лет'!$S$5:$T$79,2),IF((C2222=17),VLOOKUP(H2222,'17 лет'!$S$5:$T$79,2))))))))))))</f>
        <v>0</v>
      </c>
      <c r="J2222" s="27"/>
      <c r="K2222" s="16">
        <f>IF((C2222&lt;=7),VLOOKUP(J2222,'7 лет'!$S$5:$T$79,2),IF((C2222=8),VLOOKUP(J2222,'8 лет'!$S$5:$T$79,2),IF((C2222=9),VLOOKUP(J2222,'9 лет'!$S$5:$T$79,2),IF((C2222=10),VLOOKUP(J2222,'10 лет'!$S$5:$T$79,2),IF((C2222=11),VLOOKUP(J2222,'11 лет'!$S$5:$T$79,2),IF((C2222=12),VLOOKUP(J2222,'12 лет'!$U$5:$V$79,2),IF((C2222=13),VLOOKUP(J2222,'13 лет'!$U$5:$V$79,2),IF((C2222=14),VLOOKUP(J2222,'14 лет'!$U$5:$V$79,2),IF(C2222&gt;=15,"0")))))))))</f>
        <v>0</v>
      </c>
      <c r="L2222" s="27"/>
      <c r="M2222" s="16" t="str">
        <f>IF((C2222=12),VLOOKUP(L2222,'12 лет'!$W$5:$X$85,2),IF((C2222=13),VLOOKUP(L2222,'13 лет'!$W$5:$X$84,2),IF((C2222=14),VLOOKUP(L2222,'14 лет'!$W$5:$X$82,2),IF((C2222=15),VLOOKUP(L2222,'15 лет'!$U$5:$V$82,2),IF((C2222=16),VLOOKUP(L2222,'16 лет'!$U$5:$V$78,2),IF((C2222=17),VLOOKUP(L2222,'17 лет'!$U$5:$V$78,2),IF(C2222&lt;12,"0")))))))</f>
        <v>0</v>
      </c>
      <c r="N2222" s="27"/>
      <c r="O2222" s="16" t="str">
        <f>IF((C2222=15),VLOOKUP(N2222,'15 лет'!$W$5:$X$115,2),IF((C2222=16),VLOOKUP(N2222,'16 лет'!$W$5:$X$113,2),IF((C2222=17),VLOOKUP(N2222,'17 лет'!$W$5:$X$113,2),IF(C2222&lt;15,"0"))))</f>
        <v>0</v>
      </c>
      <c r="P2222" s="11"/>
      <c r="Q2222" s="16">
        <f>IF((C2222&lt;=7),VLOOKUP(P2222,'7 лет'!$U$5:$V$79,2),IF((C2222=8),VLOOKUP(P2222,'8 лет'!$U$5:$V$79,2),IF((C2222=9),VLOOKUP(P2222,'9 лет'!$U$5:$V$79,2),IF((C2222=10),VLOOKUP(P2222,'10 лет'!$U$5:$V$79,2),IF((C2222=11),VLOOKUP(P2222,'11 лет'!$U$5:$V$79,2),IF((C2222=12),VLOOKUP(P2222,'12 лет'!$Y$5:$Z$79,2),IF((C2222=13),VLOOKUP(P2222,'13 лет'!$Y$5:$Z$79,2),IF((C2222=14),VLOOKUP(P2222,'14 лет'!$Y$5:$Z$79,2),IF((C2222=15),VLOOKUP(P2222,'15 лет'!$Y$5:$Z$79,2),IF((C2222=16),VLOOKUP(P2222,'16 лет'!$Y$5:$Z$79,2),IF((C2222=17),VLOOKUP(P2222,'17 лет'!$Y$5:$Z$79,2))))))))))))</f>
        <v>35</v>
      </c>
      <c r="R2222" s="27"/>
      <c r="S2222" s="16">
        <f>IF((C2222&lt;=7),VLOOKUP(R2222,'7 лет'!$W$5:$X$79,2),IF((C2222=8),VLOOKUP(R2222,'8 лет'!$W$5:$X$79,2),IF((C2222=9),VLOOKUP(R2222,'9 лет'!$W$5:$X$79,2),IF((C2222=10),VLOOKUP(R2222,'10 лет'!$W$5:$X$79,2),IF((C2222=11),VLOOKUP(R2222,'11 лет'!$W$5:$X$79,2),IF((C2222=12),VLOOKUP(R2222,'12 лет'!$AA$5:$AB$79,2),IF((C2222=13),VLOOKUP(R2222,'13 лет'!$AA$5:$AB$79,2),IF((C2222=14),VLOOKUP(R2222,'14 лет'!$AA$5:$AB$79,2),IF((C2222=15),VLOOKUP(R2222,'15 лет'!$AA$5:$AB$79,2),IF((C2222=16),VLOOKUP(R2222,'16 лет'!$AA$5:$AB$79,2),IF((C2222=17),VLOOKUP(R2222,'17 лет'!$AA$5:$AB$79,2))))))))))))</f>
        <v>0</v>
      </c>
      <c r="T2222" s="33">
        <f>SUM(E2222+G2222+I2222+K2222+M2222+O2222+Q2222+S2222)</f>
        <v>35</v>
      </c>
      <c r="U2222" s="4">
        <f>'Личное первенство девушки'!U198</f>
        <v>28</v>
      </c>
      <c r="V2222" s="109"/>
      <c r="W2222" s="99"/>
      <c r="X2222" t="str">
        <f>P2210</f>
        <v>Субъект РФ 62</v>
      </c>
    </row>
    <row r="2223" spans="1:24" ht="18.75">
      <c r="A2223" s="111"/>
      <c r="B2223" s="112"/>
      <c r="C2223" s="112"/>
      <c r="D2223" s="112"/>
      <c r="E2223" s="112"/>
      <c r="F2223" s="112"/>
      <c r="G2223" s="112"/>
      <c r="H2223" s="112"/>
      <c r="I2223" s="112"/>
      <c r="J2223" s="112"/>
      <c r="K2223" s="112"/>
      <c r="L2223" s="112"/>
      <c r="M2223" s="112"/>
      <c r="N2223" s="112"/>
      <c r="O2223" s="112"/>
      <c r="P2223" s="115" t="s">
        <v>286</v>
      </c>
      <c r="Q2223" s="115"/>
      <c r="R2223" s="115"/>
      <c r="S2223" s="116"/>
      <c r="T2223" s="113">
        <f ca="1">SUMPRODUCT(LARGE($T$2220:$T$2222,ROW(INDIRECT("T1:T"&amp;Z17))))</f>
        <v>70</v>
      </c>
      <c r="U2223" s="114"/>
      <c r="V2223" s="109"/>
      <c r="W2223" s="99"/>
    </row>
    <row r="2224" spans="1:24" ht="30" customHeight="1">
      <c r="A2224" s="119"/>
      <c r="B2224" s="120"/>
      <c r="C2224" s="120"/>
      <c r="D2224" s="120"/>
      <c r="E2224" s="120"/>
      <c r="F2224" s="120"/>
      <c r="G2224" s="120"/>
      <c r="H2224" s="120"/>
      <c r="I2224" s="120"/>
      <c r="J2224" s="120"/>
      <c r="K2224" s="120"/>
      <c r="L2224" s="120"/>
      <c r="M2224" s="120"/>
      <c r="N2224" s="120"/>
      <c r="O2224" s="120"/>
      <c r="P2224" s="118" t="s">
        <v>287</v>
      </c>
      <c r="Q2224" s="118"/>
      <c r="R2224" s="118"/>
      <c r="S2224" s="118"/>
      <c r="T2224" s="121">
        <f ca="1">SUM(T2218+T2223)</f>
        <v>170</v>
      </c>
      <c r="U2224" s="122"/>
      <c r="V2224" s="110"/>
      <c r="W2224" s="100"/>
    </row>
    <row r="2225" spans="1:23">
      <c r="A2225" s="14"/>
      <c r="B2225" s="14"/>
      <c r="C2225" s="14"/>
      <c r="D2225" s="14"/>
      <c r="E2225" s="14"/>
      <c r="F2225" s="14"/>
      <c r="G2225" s="14"/>
      <c r="H2225" s="14"/>
      <c r="I2225" s="14"/>
      <c r="J2225" s="14"/>
      <c r="K2225" s="14"/>
      <c r="L2225" s="14"/>
      <c r="M2225" s="14"/>
      <c r="N2225" s="14"/>
      <c r="O2225" s="14"/>
      <c r="P2225" s="14"/>
      <c r="Q2225" s="14"/>
      <c r="R2225" s="14"/>
      <c r="S2225" s="14"/>
      <c r="T2225" s="14"/>
    </row>
    <row r="2226" spans="1:23">
      <c r="A2226" s="15"/>
      <c r="C2226" s="15"/>
      <c r="D2226" s="15"/>
      <c r="E2226" s="15"/>
      <c r="F2226" s="15"/>
      <c r="G2226" s="15"/>
      <c r="H2226" s="15"/>
      <c r="I2226" s="15"/>
      <c r="J2226" s="15"/>
      <c r="K2226" s="14"/>
      <c r="L2226" s="14"/>
      <c r="M2226" s="15"/>
      <c r="N2226" s="15"/>
      <c r="O2226" s="15"/>
      <c r="P2226" s="15"/>
      <c r="Q2226" s="15"/>
      <c r="R2226" s="15"/>
      <c r="S2226" s="15"/>
      <c r="T2226" s="15"/>
    </row>
    <row r="2227" spans="1:23">
      <c r="A2227" s="15"/>
      <c r="C2227" s="15"/>
      <c r="D2227" s="15"/>
      <c r="E2227" s="15"/>
      <c r="F2227" s="15"/>
      <c r="G2227" s="15"/>
      <c r="H2227" s="15"/>
      <c r="I2227" s="15"/>
      <c r="J2227" s="15"/>
      <c r="K2227" s="14"/>
      <c r="L2227" s="14"/>
      <c r="M2227" s="15"/>
      <c r="N2227" s="15"/>
      <c r="O2227" s="15"/>
      <c r="P2227" s="15"/>
      <c r="Q2227" s="15"/>
      <c r="R2227" s="15"/>
      <c r="S2227" s="15"/>
      <c r="T2227" s="15"/>
    </row>
    <row r="2228" spans="1:23" ht="16.5">
      <c r="A2228" s="14"/>
      <c r="B2228" s="79" t="s">
        <v>181</v>
      </c>
      <c r="C2228" s="14"/>
      <c r="D2228" s="14"/>
      <c r="E2228" s="14"/>
      <c r="F2228" s="14"/>
      <c r="G2228" s="14"/>
      <c r="H2228" s="14"/>
      <c r="I2228" s="14"/>
      <c r="J2228" s="14"/>
      <c r="K2228" s="14"/>
      <c r="L2228" s="14"/>
      <c r="M2228" s="14"/>
      <c r="N2228" s="14"/>
      <c r="O2228" s="14"/>
      <c r="P2228" s="14"/>
      <c r="Q2228" s="14"/>
      <c r="R2228" s="14"/>
      <c r="S2228" s="14"/>
      <c r="T2228" s="14"/>
    </row>
    <row r="2229" spans="1:23">
      <c r="A2229" s="14"/>
      <c r="B2229" s="15"/>
      <c r="C2229" s="15"/>
      <c r="D2229" s="14"/>
      <c r="E2229" s="14"/>
      <c r="F2229" s="14"/>
      <c r="G2229" s="14"/>
      <c r="H2229" s="14"/>
      <c r="I2229" s="14"/>
      <c r="J2229" s="14"/>
      <c r="K2229" s="14"/>
      <c r="L2229" s="14"/>
      <c r="M2229" s="14"/>
      <c r="N2229" s="14"/>
      <c r="O2229" s="14"/>
      <c r="P2229" s="14"/>
      <c r="Q2229" s="14"/>
      <c r="R2229" s="14"/>
      <c r="S2229" s="14"/>
      <c r="T2229" s="14"/>
    </row>
    <row r="2230" spans="1:23">
      <c r="A2230" s="14"/>
      <c r="B2230" s="14"/>
      <c r="C2230" s="15"/>
      <c r="D2230" s="14"/>
      <c r="E2230" s="14"/>
      <c r="F2230" s="14"/>
      <c r="G2230" s="14"/>
      <c r="H2230" s="14"/>
      <c r="I2230" s="14"/>
      <c r="J2230" s="14"/>
      <c r="K2230" s="14"/>
      <c r="L2230" s="14"/>
      <c r="M2230" s="14"/>
      <c r="N2230" s="14"/>
      <c r="O2230" s="14"/>
      <c r="P2230" s="14"/>
      <c r="Q2230" s="14"/>
      <c r="R2230" s="14"/>
      <c r="S2230" s="14"/>
      <c r="T2230" s="14"/>
    </row>
    <row r="2231" spans="1:23" ht="16.5">
      <c r="A2231" s="14"/>
      <c r="B2231" s="79" t="s">
        <v>182</v>
      </c>
      <c r="C2231" s="15"/>
      <c r="D2231" s="14"/>
      <c r="E2231" s="14"/>
      <c r="F2231" s="14"/>
      <c r="G2231" s="14"/>
      <c r="H2231" s="14"/>
      <c r="I2231" s="14"/>
      <c r="J2231" s="14"/>
      <c r="K2231" s="14"/>
      <c r="L2231" s="14"/>
      <c r="M2231" s="14"/>
      <c r="N2231" s="14"/>
      <c r="O2231" s="14"/>
      <c r="P2231" s="14"/>
      <c r="Q2231" s="14"/>
      <c r="R2231" s="14"/>
      <c r="S2231" s="14"/>
      <c r="T2231" s="14"/>
    </row>
    <row r="2233" spans="1:23" ht="18.75">
      <c r="A2233" s="102" t="s">
        <v>991</v>
      </c>
      <c r="B2233" s="102"/>
      <c r="C2233" s="102"/>
      <c r="D2233" s="102"/>
      <c r="E2233" s="102"/>
      <c r="F2233" s="102"/>
      <c r="G2233" s="102"/>
      <c r="H2233" s="102"/>
      <c r="I2233" s="102"/>
      <c r="J2233" s="102"/>
      <c r="K2233" s="102"/>
      <c r="L2233" s="102"/>
      <c r="M2233" s="102"/>
      <c r="N2233" s="102"/>
      <c r="O2233" s="102"/>
      <c r="P2233" s="102"/>
      <c r="Q2233" s="102"/>
      <c r="R2233" s="102"/>
      <c r="S2233" s="102"/>
      <c r="T2233" s="102"/>
      <c r="U2233" s="102"/>
      <c r="V2233" s="102"/>
      <c r="W2233" s="102"/>
    </row>
    <row r="2234" spans="1:23" ht="18.75">
      <c r="A2234" s="102" t="s">
        <v>990</v>
      </c>
      <c r="B2234" s="102"/>
      <c r="C2234" s="102"/>
      <c r="D2234" s="102"/>
      <c r="E2234" s="102"/>
      <c r="F2234" s="102"/>
      <c r="G2234" s="102"/>
      <c r="H2234" s="102"/>
      <c r="I2234" s="102"/>
      <c r="J2234" s="102"/>
      <c r="K2234" s="102"/>
      <c r="L2234" s="102"/>
      <c r="M2234" s="102"/>
      <c r="N2234" s="102"/>
      <c r="O2234" s="102"/>
      <c r="P2234" s="102"/>
      <c r="Q2234" s="102"/>
      <c r="R2234" s="102"/>
      <c r="S2234" s="102"/>
      <c r="T2234" s="102"/>
      <c r="U2234" s="102"/>
      <c r="V2234" s="102"/>
      <c r="W2234" s="102"/>
    </row>
    <row r="2236" spans="1:23">
      <c r="A2236" s="103" t="s">
        <v>169</v>
      </c>
      <c r="B2236" s="103"/>
      <c r="C2236" s="103"/>
      <c r="D2236" s="103"/>
      <c r="E2236" s="103"/>
      <c r="F2236" s="103"/>
      <c r="G2236" s="103"/>
      <c r="H2236" s="103"/>
      <c r="I2236" s="103"/>
      <c r="J2236" s="103"/>
      <c r="K2236" s="103"/>
      <c r="L2236" s="103"/>
      <c r="M2236" s="103"/>
      <c r="N2236" s="103"/>
      <c r="O2236" s="103"/>
      <c r="P2236" s="103"/>
      <c r="Q2236" s="103"/>
      <c r="R2236" s="103"/>
      <c r="S2236" s="103"/>
      <c r="T2236" s="103"/>
      <c r="U2236" s="103"/>
      <c r="V2236" s="103"/>
      <c r="W2236" s="103"/>
    </row>
    <row r="2237" spans="1:23">
      <c r="A2237" s="43"/>
      <c r="B2237" s="43"/>
      <c r="C2237" s="43"/>
      <c r="D2237" s="43"/>
      <c r="E2237" s="43"/>
      <c r="F2237" s="43"/>
      <c r="G2237" s="43"/>
      <c r="H2237" s="43"/>
      <c r="I2237" s="43"/>
      <c r="J2237" s="43"/>
      <c r="K2237" s="43"/>
      <c r="L2237" s="43"/>
      <c r="M2237" s="43"/>
      <c r="N2237" s="43"/>
      <c r="O2237" s="43"/>
      <c r="P2237" s="43"/>
      <c r="Q2237" s="43"/>
      <c r="R2237" s="43"/>
      <c r="S2237" s="43"/>
      <c r="T2237" s="43"/>
      <c r="U2237" s="43"/>
      <c r="V2237" s="43"/>
      <c r="W2237" s="43"/>
    </row>
    <row r="2238" spans="1:23" ht="18.75">
      <c r="A2238" s="104" t="s">
        <v>1005</v>
      </c>
      <c r="B2238" s="104"/>
      <c r="C2238" s="104"/>
      <c r="D2238" s="104"/>
      <c r="E2238" s="104"/>
      <c r="F2238" s="104"/>
      <c r="G2238" s="104"/>
      <c r="H2238" s="104"/>
      <c r="I2238" s="104"/>
      <c r="J2238" s="104"/>
      <c r="K2238" s="104"/>
      <c r="L2238" s="104"/>
      <c r="M2238" s="104"/>
      <c r="N2238" s="104"/>
      <c r="O2238" s="104"/>
      <c r="P2238" s="104"/>
      <c r="Q2238" s="104"/>
      <c r="R2238" s="104"/>
      <c r="S2238" s="104"/>
      <c r="T2238" s="104"/>
      <c r="U2238" s="104"/>
      <c r="V2238" s="104"/>
      <c r="W2238" s="104"/>
    </row>
    <row r="2239" spans="1:23" ht="18.75">
      <c r="A2239" s="104" t="s">
        <v>989</v>
      </c>
      <c r="B2239" s="104"/>
      <c r="C2239" s="104"/>
      <c r="D2239" s="104"/>
      <c r="E2239" s="104"/>
      <c r="F2239" s="104"/>
      <c r="G2239" s="104"/>
      <c r="H2239" s="104"/>
      <c r="I2239" s="104"/>
      <c r="J2239" s="104"/>
      <c r="K2239" s="104"/>
      <c r="L2239" s="104"/>
      <c r="M2239" s="104"/>
      <c r="N2239" s="104"/>
      <c r="O2239" s="104"/>
      <c r="P2239" s="104"/>
      <c r="Q2239" s="104"/>
      <c r="R2239" s="104"/>
      <c r="S2239" s="104"/>
      <c r="T2239" s="104"/>
      <c r="U2239" s="104"/>
      <c r="V2239" s="104"/>
      <c r="W2239" s="104"/>
    </row>
    <row r="2240" spans="1:23" ht="18.75">
      <c r="A2240" s="105" t="s">
        <v>1058</v>
      </c>
      <c r="B2240" s="105"/>
      <c r="C2240" s="105"/>
      <c r="D2240" s="105"/>
      <c r="E2240" s="105"/>
      <c r="F2240" s="105"/>
      <c r="G2240" s="105"/>
      <c r="H2240" s="105"/>
      <c r="I2240" s="105"/>
      <c r="J2240" s="105"/>
      <c r="K2240" s="105"/>
      <c r="L2240" s="105"/>
      <c r="M2240" s="105"/>
      <c r="N2240" s="105"/>
      <c r="O2240" s="105"/>
      <c r="P2240" s="105"/>
      <c r="Q2240" s="105"/>
      <c r="R2240" s="105"/>
      <c r="S2240" s="105"/>
      <c r="T2240" s="105"/>
      <c r="U2240" s="105"/>
      <c r="V2240" s="105"/>
      <c r="W2240" s="105"/>
    </row>
    <row r="2241" spans="1:24" ht="18.75">
      <c r="A2241" s="50"/>
      <c r="B2241" s="50"/>
      <c r="C2241" s="50"/>
      <c r="D2241" s="50"/>
      <c r="E2241" s="50"/>
      <c r="F2241" s="50"/>
      <c r="G2241" s="50"/>
      <c r="H2241" s="50"/>
      <c r="I2241" s="50"/>
      <c r="J2241" s="50"/>
      <c r="K2241" s="50"/>
      <c r="L2241" s="50"/>
      <c r="M2241" s="50"/>
      <c r="N2241" s="50"/>
      <c r="O2241" s="50"/>
      <c r="P2241" s="50"/>
      <c r="Q2241" s="50"/>
      <c r="R2241" s="50"/>
      <c r="S2241" s="50"/>
      <c r="T2241" s="50"/>
      <c r="U2241" s="50"/>
      <c r="V2241" s="50"/>
    </row>
    <row r="2242" spans="1:24">
      <c r="A2242" s="10"/>
      <c r="B2242" s="10"/>
      <c r="C2242" s="10"/>
      <c r="D2242" s="10"/>
      <c r="E2242" s="10"/>
      <c r="F2242" s="10"/>
      <c r="G2242" s="10"/>
      <c r="H2242" s="10"/>
      <c r="I2242" s="10"/>
      <c r="J2242" s="10"/>
      <c r="K2242" s="10"/>
      <c r="L2242" s="10"/>
      <c r="M2242" s="10"/>
      <c r="N2242" s="10"/>
      <c r="O2242" s="10"/>
      <c r="P2242" s="10"/>
      <c r="Q2242" s="10"/>
      <c r="R2242" s="10"/>
      <c r="S2242" s="10"/>
      <c r="T2242" s="10"/>
    </row>
    <row r="2243" spans="1:24" ht="18.75">
      <c r="A2243" s="106" t="s">
        <v>992</v>
      </c>
      <c r="B2243" s="106"/>
      <c r="C2243" s="47"/>
      <c r="D2243" s="47"/>
      <c r="E2243" s="47"/>
      <c r="F2243" s="47"/>
      <c r="G2243" s="47"/>
      <c r="H2243" s="47"/>
      <c r="I2243" s="47"/>
      <c r="J2243" s="47"/>
      <c r="K2243" s="47"/>
      <c r="L2243" s="47"/>
      <c r="M2243" s="47"/>
      <c r="N2243" s="47"/>
      <c r="O2243" s="47"/>
      <c r="P2243" s="47"/>
      <c r="Q2243" s="47"/>
      <c r="R2243" s="47"/>
      <c r="S2243" s="47"/>
      <c r="T2243" s="47"/>
    </row>
    <row r="2244" spans="1:24" ht="18.75">
      <c r="A2244" s="106" t="s">
        <v>993</v>
      </c>
      <c r="B2244" s="106"/>
      <c r="C2244" s="42"/>
      <c r="D2244" s="42"/>
      <c r="E2244" s="42"/>
      <c r="F2244" s="42"/>
      <c r="G2244" s="42"/>
      <c r="H2244" s="42"/>
      <c r="I2244" s="42"/>
      <c r="J2244" s="42"/>
      <c r="K2244" s="42"/>
      <c r="L2244" s="42"/>
      <c r="M2244" s="42"/>
      <c r="N2244" s="42"/>
      <c r="O2244" s="42"/>
      <c r="P2244" s="42"/>
      <c r="Q2244" s="42"/>
      <c r="R2244" s="42"/>
      <c r="S2244" s="42"/>
      <c r="T2244" s="42"/>
    </row>
    <row r="2245" spans="1:24" ht="18.75">
      <c r="A2245" s="106"/>
      <c r="B2245" s="106"/>
      <c r="D2245" s="47"/>
      <c r="E2245" s="47"/>
      <c r="F2245" s="47"/>
      <c r="G2245" s="47"/>
      <c r="H2245" s="47"/>
      <c r="I2245" s="47"/>
      <c r="J2245" s="47"/>
      <c r="K2245" s="47"/>
      <c r="L2245" s="47"/>
      <c r="M2245" s="47"/>
      <c r="N2245" s="47"/>
      <c r="O2245" s="47"/>
      <c r="P2245" s="47"/>
      <c r="Q2245" s="47"/>
      <c r="R2245" s="47"/>
      <c r="S2245" s="47"/>
      <c r="T2245" s="47"/>
    </row>
    <row r="2246" spans="1:24" ht="18.75">
      <c r="A2246" s="107" t="s">
        <v>242</v>
      </c>
      <c r="B2246" s="107"/>
      <c r="C2246" s="107"/>
      <c r="D2246" s="107"/>
      <c r="E2246" s="107"/>
      <c r="F2246" s="107"/>
      <c r="G2246" s="107"/>
      <c r="H2246" s="107"/>
      <c r="I2246" s="107"/>
      <c r="J2246" s="107"/>
      <c r="K2246" s="107"/>
      <c r="L2246" s="107"/>
      <c r="M2246" s="107"/>
      <c r="N2246" s="107"/>
      <c r="O2246" s="107"/>
      <c r="P2246" s="129" t="s">
        <v>346</v>
      </c>
      <c r="Q2246" s="129"/>
      <c r="R2246" s="129"/>
      <c r="S2246" s="129"/>
      <c r="T2246" s="129"/>
      <c r="U2246" s="129"/>
      <c r="V2246" s="129"/>
    </row>
    <row r="2247" spans="1:24">
      <c r="A2247" s="28"/>
      <c r="B2247" s="28"/>
      <c r="C2247" s="28"/>
      <c r="D2247" s="28"/>
      <c r="E2247" s="28"/>
      <c r="F2247" s="28"/>
      <c r="G2247" s="28"/>
      <c r="H2247" s="28"/>
      <c r="I2247" s="28"/>
      <c r="J2247" s="28"/>
      <c r="K2247" s="28"/>
      <c r="L2247" s="28"/>
      <c r="M2247" s="28"/>
      <c r="N2247" s="28"/>
      <c r="O2247" s="28"/>
      <c r="P2247" s="28"/>
      <c r="Q2247" s="28"/>
      <c r="R2247" s="28"/>
      <c r="S2247" s="28"/>
      <c r="T2247" s="28"/>
    </row>
    <row r="2248" spans="1:24" ht="24.75" customHeight="1">
      <c r="A2248" s="117" t="s">
        <v>170</v>
      </c>
      <c r="B2248" s="117"/>
      <c r="C2248" s="117"/>
      <c r="D2248" s="117"/>
      <c r="E2248" s="117"/>
      <c r="F2248" s="117"/>
      <c r="G2248" s="117"/>
      <c r="H2248" s="117"/>
      <c r="I2248" s="117"/>
      <c r="J2248" s="117"/>
      <c r="K2248" s="117"/>
      <c r="L2248" s="117"/>
      <c r="M2248" s="117"/>
      <c r="N2248" s="117"/>
      <c r="O2248" s="117"/>
      <c r="P2248" s="117"/>
      <c r="Q2248" s="117"/>
      <c r="R2248" s="117"/>
      <c r="S2248" s="117"/>
      <c r="T2248" s="126" t="s">
        <v>178</v>
      </c>
      <c r="U2248" s="101" t="s">
        <v>284</v>
      </c>
      <c r="V2248" s="101" t="s">
        <v>288</v>
      </c>
      <c r="W2248" s="101" t="s">
        <v>1006</v>
      </c>
    </row>
    <row r="2249" spans="1:24" ht="66.75" customHeight="1">
      <c r="A2249" s="101" t="s">
        <v>171</v>
      </c>
      <c r="B2249" s="117" t="s">
        <v>172</v>
      </c>
      <c r="C2249" s="101" t="s">
        <v>173</v>
      </c>
      <c r="D2249" s="101" t="s">
        <v>174</v>
      </c>
      <c r="E2249" s="101"/>
      <c r="F2249" s="101" t="s">
        <v>175</v>
      </c>
      <c r="G2249" s="101"/>
      <c r="H2249" s="101" t="s">
        <v>176</v>
      </c>
      <c r="I2249" s="101"/>
      <c r="J2249" s="101" t="s">
        <v>994</v>
      </c>
      <c r="K2249" s="101"/>
      <c r="L2249" s="175" t="s">
        <v>995</v>
      </c>
      <c r="M2249" s="176"/>
      <c r="N2249" s="175" t="s">
        <v>996</v>
      </c>
      <c r="O2249" s="176"/>
      <c r="P2249" s="101" t="s">
        <v>7</v>
      </c>
      <c r="Q2249" s="101"/>
      <c r="R2249" s="101" t="s">
        <v>177</v>
      </c>
      <c r="S2249" s="101"/>
      <c r="T2249" s="127"/>
      <c r="U2249" s="101"/>
      <c r="V2249" s="101"/>
      <c r="W2249" s="101"/>
    </row>
    <row r="2250" spans="1:24" ht="16.5">
      <c r="A2250" s="101"/>
      <c r="B2250" s="117"/>
      <c r="C2250" s="101"/>
      <c r="D2250" s="49" t="s">
        <v>179</v>
      </c>
      <c r="E2250" s="51" t="s">
        <v>3</v>
      </c>
      <c r="F2250" s="49" t="s">
        <v>179</v>
      </c>
      <c r="G2250" s="51" t="s">
        <v>3</v>
      </c>
      <c r="H2250" s="49" t="s">
        <v>179</v>
      </c>
      <c r="I2250" s="51" t="s">
        <v>3</v>
      </c>
      <c r="J2250" s="49" t="s">
        <v>179</v>
      </c>
      <c r="K2250" s="51" t="s">
        <v>3</v>
      </c>
      <c r="L2250" s="49" t="s">
        <v>179</v>
      </c>
      <c r="M2250" s="51" t="s">
        <v>3</v>
      </c>
      <c r="N2250" s="49" t="s">
        <v>179</v>
      </c>
      <c r="O2250" s="51" t="s">
        <v>3</v>
      </c>
      <c r="P2250" s="49" t="s">
        <v>179</v>
      </c>
      <c r="Q2250" s="51" t="s">
        <v>3</v>
      </c>
      <c r="R2250" s="49" t="s">
        <v>179</v>
      </c>
      <c r="S2250" s="51" t="s">
        <v>3</v>
      </c>
      <c r="T2250" s="128"/>
      <c r="U2250" s="101"/>
      <c r="V2250" s="101"/>
      <c r="W2250" s="101"/>
    </row>
    <row r="2251" spans="1:24" ht="18.75">
      <c r="A2251" s="27">
        <v>1</v>
      </c>
      <c r="B2251" s="77"/>
      <c r="C2251" s="27"/>
      <c r="D2251" s="27"/>
      <c r="E2251" s="16">
        <f>IF((C2251&lt;=7),VLOOKUP(D2251,'7 лет'!$A$5:$B$78,2),IF((C2251=8),VLOOKUP(D2251,'8 лет'!$A$5:$B$78,2),IF((C2251=9),VLOOKUP(D2251,'9 лет'!$A$5:$B$78,2),IF((C2251=10),VLOOKUP(D2251,'10 лет'!$A$5:$B$78,2),IF((C2251=11),VLOOKUP(D2251,'11 лет'!$A$5:$B$78,2),IF((C2251=12),VLOOKUP(D2251,'12 лет'!$A$5:$B$78,2),IF((C2251=13),VLOOKUP(D2251,'13 лет'!$A$5:$B$78,2),IF((C2251=14),VLOOKUP(D2251,'14 лет'!$A$5:$B$78,2),IF((C2251=15),VLOOKUP(D2251,'15 лет'!$A$5:$B$78,2),IF((C2251=16),VLOOKUP(D2251,'16 лет'!$A$5:$B$78,2),IF((C2251=17),VLOOKUP(D2251,'17 лет'!$A$5:$B$78,2))))))))))))</f>
        <v>0</v>
      </c>
      <c r="F2251" s="27"/>
      <c r="G2251" s="16">
        <f>IF((C2251&lt;=7),VLOOKUP(F2251,'7 лет'!$C$5:$D$79,2),IF((C2251=8),VLOOKUP(F2251,'8 лет'!$C$5:$D$79,2),IF((C2251=9),VLOOKUP(F2251,'9 лет'!$C$5:$D$79,2),IF((C2251=10),VLOOKUP(F2251,'10 лет'!$C$5:$D$79,2),IF((C2251=11),VLOOKUP(F2251,'11 лет'!$C$5:$D$79,2),IF((C2251=12),VLOOKUP(F2251,'12 лет'!$C$5:$D$79,2),IF((C2251=13),VLOOKUP(F2251,'13 лет'!$C$5:$D$79,2),IF((C2251=14),VLOOKUP(F2251,'14 лет'!$C$5:$D$79,2),IF((C2251=15),VLOOKUP(F2251,'15 лет'!$C$5:$D$79,2),IF((C2251=16),VLOOKUP(F2251,'16 лет'!$C$5:$D$79,2),IF((C2251=17),VLOOKUP(F2251,'17 лет'!$C$5:$D$79,2))))))))))))</f>
        <v>0</v>
      </c>
      <c r="H2251" s="27"/>
      <c r="I2251" s="16">
        <f>IF((C2251&lt;=7),VLOOKUP(H2251,'7 лет'!$E$5:$F$79,2),IF((C2251=8),VLOOKUP(H2251,'8 лет'!$E$5:$F$79,2),IF((C2251=9),VLOOKUP(H2251,'9 лет'!$E$5:$F$79,2),IF((C2251=10),VLOOKUP(H2251,'10 лет'!$E$5:$F$79,2),IF((C2251=11),VLOOKUP(H2251,'11 лет'!$E$5:$F$79,2),IF((C2251=12),VLOOKUP(H2251,'12 лет'!$E$5:$F$79,2),IF((C2251=13),VLOOKUP(H2251,'13 лет'!$E$5:$F$79,2),IF((C2251=14),VLOOKUP(H2251,'14 лет'!$E$5:$F$79,2),IF((C2251=15),VLOOKUP(H2251,'15 лет'!$E$5:$F$79,2),IF((C2251=16),VLOOKUP(H2251,'16 лет'!$E$5:$F$79,2),IF((C2251=17),VLOOKUP(H2251,'17 лет'!$E$5:$F$79,2))))))))))))</f>
        <v>0</v>
      </c>
      <c r="J2251" s="27"/>
      <c r="K2251" s="16">
        <f>IF((C2251&lt;=7),VLOOKUP(J2251,'7 лет'!$G$5:$H$79,2),IF((C2251=8),VLOOKUP(J2251,'8 лет'!$G$5:$H$79,2),IF((C2251=9),VLOOKUP(J2251,'9 лет'!$G$5:$H$79,2),IF((C2251=10),VLOOKUP(J2251,'10 лет'!$G$5:$H$79,2),IF((C2251=11),VLOOKUP(J2251,'11 лет'!$G$5:$H$79,2),IF((C2251=12),VLOOKUP(J2251,'12 лет'!$G$5:$H$79,2),IF((C2251=13),VLOOKUP(J2251,'13 лет'!$G$5:$H$79,2),IF((C2251=14),VLOOKUP(J2251,'14 лет'!$G$5:$H$79,2),IF(C2251&gt;=15,"0")))))))))</f>
        <v>0</v>
      </c>
      <c r="L2251" s="27"/>
      <c r="M2251" s="16" t="str">
        <f>IF((C2251=12),VLOOKUP(L2251,'12 лет'!$I$5:$J$81,2),IF((C2251=13),VLOOKUP(L2251,'13 лет'!$I$5:$J$81,2),IF((C2251=14),VLOOKUP(L2251,'14 лет'!$I$5:$J$80,2),IF((C2251=15),VLOOKUP(L2251,'15 лет'!$G$5:$H$82,2),IF((C2251=16),VLOOKUP(L2251,'16 лет'!$G$5:$H$81,2),IF((C2251=17),VLOOKUP(L2251,'17 лет'!$G$5:$H$81,2),IF(C2251&lt;12,"0")))))))</f>
        <v>0</v>
      </c>
      <c r="N2251" s="27"/>
      <c r="O2251" s="16" t="str">
        <f>IF((C2251=15),VLOOKUP(N2251,'15 лет'!$I$5:$J$100,2),IF((C2251=16),VLOOKUP(N2251,'16 лет'!$I$5:$J$94,2),IF((C2251=17),VLOOKUP(N2251,'17 лет'!$I$5:$J$97,2),IF(C2251&lt;15,"0"))))</f>
        <v>0</v>
      </c>
      <c r="P2251" s="11"/>
      <c r="Q2251" s="16">
        <f>IF((C2251&lt;=7),VLOOKUP(P2251,'7 лет'!$I$5:$J$79,2),IF((C2251=8),VLOOKUP(P2251,'8 лет'!$I$5:$J$79,2),IF((C2251=9),VLOOKUP(P2251,'9 лет'!$I$5:$J$79,2),IF((C2251=10),VLOOKUP(P2251,'10 лет'!$I$5:$J$79,2),IF((C2251=11),VLOOKUP(P2251,'11 лет'!$I$5:$J$79,2),IF((C2251=12),VLOOKUP(P2251,'12 лет'!$K$5:$L$79,2),IF((C2251=13),VLOOKUP(P2251,'13 лет'!$K$5:$L$79,2),IF((C2251=14),VLOOKUP(P2251,'14 лет'!$K$5:$L$79,2),IF((C2251=15),VLOOKUP(P2251,'15 лет'!$K$5:$L$79,2),IF((C2251=16),VLOOKUP(P2251,'16 лет'!$K$5:$L$79,2),IF((C2251=17),VLOOKUP(P2251,'17 лет'!$K$5:$L$79,2),)))))))))))</f>
        <v>50</v>
      </c>
      <c r="R2251" s="27"/>
      <c r="S2251" s="16">
        <f>IF((C2251&lt;=7),VLOOKUP(R2251,'7 лет'!$K$5:$L$79,2),IF((C2251=8),VLOOKUP(R2251,'8 лет'!$K$5:$L$79,2),IF((C2251=9),VLOOKUP(R2251,'9 лет'!$K$5:$L$79,2),IF((C2251=10),VLOOKUP(R2251,'10 лет'!$K$5:$L$79,2),IF((C2251=11),VLOOKUP(R2251,'11 лет'!$K$5:$L$79,2),IF((C2251=12),VLOOKUP(R2251,'12 лет'!$M$5:$N$79,2),IF((C2251=13),VLOOKUP(R2251,'13 лет'!$M$5:$N$79,2),IF((C2251=14),VLOOKUP(R2251,'14 лет'!$M$5:$N$79,2),IF((C2251=15),VLOOKUP(R2251,'15 лет'!$M$5:$N$79,2),IF((C2251=16),VLOOKUP(R2251,'16 лет'!$M$5:$N$79,2),IF((C2251=17),VLOOKUP(R2251,'17 лет'!$M$5:$N$79,2))))))))))))</f>
        <v>0</v>
      </c>
      <c r="T2251" s="32">
        <f>SUM(E2251+G2251+I2251+K2251+M2251+O2251+Q2251+S2251)</f>
        <v>50</v>
      </c>
      <c r="U2251" s="4">
        <f>'Личное первенство юноши'!U199</f>
        <v>28</v>
      </c>
      <c r="V2251" s="108">
        <f ca="1">'Командный зачет'!G72</f>
        <v>10</v>
      </c>
      <c r="W2251" s="98">
        <f ca="1">SUM(V2251*2)</f>
        <v>20</v>
      </c>
      <c r="X2251" t="str">
        <f>P2246</f>
        <v>Субъект РФ 63</v>
      </c>
    </row>
    <row r="2252" spans="1:24" ht="18.75">
      <c r="A2252" s="27">
        <v>2</v>
      </c>
      <c r="B2252" s="77"/>
      <c r="C2252" s="27"/>
      <c r="D2252" s="27"/>
      <c r="E2252" s="16">
        <f>IF((C2252&lt;=7),VLOOKUP(D2252,'7 лет'!$A$5:$B$78,2),IF((C2252=8),VLOOKUP(D2252,'8 лет'!$A$5:$B$78,2),IF((C2252=9),VLOOKUP(D2252,'9 лет'!$A$5:$B$78,2),IF((C2252=10),VLOOKUP(D2252,'10 лет'!$A$5:$B$78,2),IF((C2252=11),VLOOKUP(D2252,'11 лет'!$A$5:$B$78,2),IF((C2252=12),VLOOKUP(D2252,'12 лет'!$A$5:$B$78,2),IF((C2252=13),VLOOKUP(D2252,'13 лет'!$A$5:$B$78,2),IF((C2252=14),VLOOKUP(D2252,'14 лет'!$A$5:$B$78,2),IF((C2252=15),VLOOKUP(D2252,'15 лет'!$A$5:$B$78,2),IF((C2252=16),VLOOKUP(D2252,'16 лет'!$A$5:$B$78,2),IF((C2252=17),VLOOKUP(D2252,'17 лет'!$A$5:$B$78,2))))))))))))</f>
        <v>0</v>
      </c>
      <c r="F2252" s="27"/>
      <c r="G2252" s="16">
        <f>IF((C2252&lt;=7),VLOOKUP(F2252,'7 лет'!$C$5:$D$79,2),IF((C2252=8),VLOOKUP(F2252,'8 лет'!$C$5:$D$79,2),IF((C2252=9),VLOOKUP(F2252,'9 лет'!$C$5:$D$79,2),IF((C2252=10),VLOOKUP(F2252,'10 лет'!$C$5:$D$79,2),IF((C2252=11),VLOOKUP(F2252,'11 лет'!$C$5:$D$79,2),IF((C2252=12),VLOOKUP(F2252,'12 лет'!$C$5:$D$79,2),IF((C2252=13),VLOOKUP(F2252,'13 лет'!$C$5:$D$79,2),IF((C2252=14),VLOOKUP(F2252,'14 лет'!$C$5:$D$79,2),IF((C2252=15),VLOOKUP(F2252,'15 лет'!$C$5:$D$79,2),IF((C2252=16),VLOOKUP(F2252,'16 лет'!$C$5:$D$79,2),IF((C2252=17),VLOOKUP(F2252,'17 лет'!$C$5:$D$79,2))))))))))))</f>
        <v>0</v>
      </c>
      <c r="H2252" s="27"/>
      <c r="I2252" s="16">
        <f>IF((C2252&lt;=7),VLOOKUP(H2252,'7 лет'!$E$5:$F$79,2),IF((C2252=8),VLOOKUP(H2252,'8 лет'!$E$5:$F$79,2),IF((C2252=9),VLOOKUP(H2252,'9 лет'!$E$5:$F$79,2),IF((C2252=10),VLOOKUP(H2252,'10 лет'!$E$5:$F$79,2),IF((C2252=11),VLOOKUP(H2252,'11 лет'!$E$5:$F$79,2),IF((C2252=12),VLOOKUP(H2252,'12 лет'!$E$5:$F$79,2),IF((C2252=13),VLOOKUP(H2252,'13 лет'!$E$5:$F$79,2),IF((C2252=14),VLOOKUP(H2252,'14 лет'!$E$5:$F$79,2),IF((C2252=15),VLOOKUP(H2252,'15 лет'!$E$5:$F$79,2),IF((C2252=16),VLOOKUP(H2252,'16 лет'!$E$5:$F$79,2),IF((C2252=17),VLOOKUP(H2252,'17 лет'!$E$5:$F$79,2))))))))))))</f>
        <v>0</v>
      </c>
      <c r="J2252" s="27"/>
      <c r="K2252" s="16">
        <f>IF((C2252&lt;=7),VLOOKUP(J2252,'7 лет'!$G$5:$H$79,2),IF((C2252=8),VLOOKUP(J2252,'8 лет'!$G$5:$H$79,2),IF((C2252=9),VLOOKUP(J2252,'9 лет'!$G$5:$H$79,2),IF((C2252=10),VLOOKUP(J2252,'10 лет'!$G$5:$H$79,2),IF((C2252=11),VLOOKUP(J2252,'11 лет'!$G$5:$H$79,2),IF((C2252=12),VLOOKUP(J2252,'12 лет'!$G$5:$H$79,2),IF((C2252=13),VLOOKUP(J2252,'13 лет'!$G$5:$H$79,2),IF((C2252=14),VLOOKUP(J2252,'14 лет'!$G$5:$H$79,2),IF(C2252&gt;=15,"0")))))))))</f>
        <v>0</v>
      </c>
      <c r="L2252" s="27"/>
      <c r="M2252" s="16" t="str">
        <f>IF((C2252=12),VLOOKUP(L2252,'12 лет'!$I$5:$J$81,2),IF((C2252=13),VLOOKUP(L2252,'13 лет'!$I$5:$J$81,2),IF((C2252=14),VLOOKUP(L2252,'14 лет'!$I$5:$J$80,2),IF((C2252=15),VLOOKUP(L2252,'15 лет'!$G$5:$H$82,2),IF((C2252=16),VLOOKUP(L2252,'16 лет'!$G$5:$H$81,2),IF((C2252=17),VLOOKUP(L2252,'17 лет'!$G$5:$H$81,2),IF(C2252&lt;12,"0")))))))</f>
        <v>0</v>
      </c>
      <c r="N2252" s="27"/>
      <c r="O2252" s="16" t="str">
        <f>IF((C2252=15),VLOOKUP(N2252,'15 лет'!$I$5:$J$100,2),IF((C2252=16),VLOOKUP(N2252,'16 лет'!$I$5:$J$94,2),IF((C2252=17),VLOOKUP(N2252,'17 лет'!$I$5:$J$97,2),IF(C2252&lt;15,"0"))))</f>
        <v>0</v>
      </c>
      <c r="P2252" s="11"/>
      <c r="Q2252" s="16">
        <f>IF((C2252&lt;=7),VLOOKUP(P2252,'7 лет'!$I$5:$J$79,2),IF((C2252=8),VLOOKUP(P2252,'8 лет'!$I$5:$J$79,2),IF((C2252=9),VLOOKUP(P2252,'9 лет'!$I$5:$J$79,2),IF((C2252=10),VLOOKUP(P2252,'10 лет'!$I$5:$J$79,2),IF((C2252=11),VLOOKUP(P2252,'11 лет'!$I$5:$J$79,2),IF((C2252=12),VLOOKUP(P2252,'12 лет'!$K$5:$L$79,2),IF((C2252=13),VLOOKUP(P2252,'13 лет'!$K$5:$L$79,2),IF((C2252=14),VLOOKUP(P2252,'14 лет'!$K$5:$L$79,2),IF((C2252=15),VLOOKUP(P2252,'15 лет'!$K$5:$L$79,2),IF((C2252=16),VLOOKUP(P2252,'16 лет'!$K$5:$L$79,2),IF((C2252=17),VLOOKUP(P2252,'17 лет'!$K$5:$L$79,2),)))))))))))</f>
        <v>50</v>
      </c>
      <c r="R2252" s="27"/>
      <c r="S2252" s="16">
        <f>IF((C2252&lt;=7),VLOOKUP(R2252,'7 лет'!$K$5:$L$79,2),IF((C2252=8),VLOOKUP(R2252,'8 лет'!$K$5:$L$79,2),IF((C2252=9),VLOOKUP(R2252,'9 лет'!$K$5:$L$79,2),IF((C2252=10),VLOOKUP(R2252,'10 лет'!$K$5:$L$79,2),IF((C2252=11),VLOOKUP(R2252,'11 лет'!$K$5:$L$79,2),IF((C2252=12),VLOOKUP(R2252,'12 лет'!$M$5:$N$79,2),IF((C2252=13),VLOOKUP(R2252,'13 лет'!$M$5:$N$79,2),IF((C2252=14),VLOOKUP(R2252,'14 лет'!$M$5:$N$79,2),IF((C2252=15),VLOOKUP(R2252,'15 лет'!$M$5:$N$79,2),IF((C2252=16),VLOOKUP(R2252,'16 лет'!$M$5:$N$79,2),IF((C2252=17),VLOOKUP(R2252,'17 лет'!$M$5:$N$79,2))))))))))))</f>
        <v>0</v>
      </c>
      <c r="T2252" s="32">
        <f>SUM(E2252+G2252+I2252+K2252+M2252+O2252+Q2252+S2252)</f>
        <v>50</v>
      </c>
      <c r="U2252" s="4">
        <f>'Личное первенство юноши'!U200</f>
        <v>28</v>
      </c>
      <c r="V2252" s="109"/>
      <c r="W2252" s="99"/>
      <c r="X2252" t="str">
        <f>P2246</f>
        <v>Субъект РФ 63</v>
      </c>
    </row>
    <row r="2253" spans="1:24" ht="18.75">
      <c r="A2253" s="27">
        <v>3</v>
      </c>
      <c r="B2253" s="77"/>
      <c r="C2253" s="27"/>
      <c r="D2253" s="27"/>
      <c r="E2253" s="16">
        <f>IF((C2253&lt;=7),VLOOKUP(D2253,'7 лет'!$A$5:$B$78,2),IF((C2253=8),VLOOKUP(D2253,'8 лет'!$A$5:$B$78,2),IF((C2253=9),VLOOKUP(D2253,'9 лет'!$A$5:$B$78,2),IF((C2253=10),VLOOKUP(D2253,'10 лет'!$A$5:$B$78,2),IF((C2253=11),VLOOKUP(D2253,'11 лет'!$A$5:$B$78,2),IF((C2253=12),VLOOKUP(D2253,'12 лет'!$A$5:$B$78,2),IF((C2253=13),VLOOKUP(D2253,'13 лет'!$A$5:$B$78,2),IF((C2253=14),VLOOKUP(D2253,'14 лет'!$A$5:$B$78,2),IF((C2253=15),VLOOKUP(D2253,'15 лет'!$A$5:$B$78,2),IF((C2253=16),VLOOKUP(D2253,'16 лет'!$A$5:$B$78,2),IF((C2253=17),VLOOKUP(D2253,'17 лет'!$A$5:$B$78,2))))))))))))</f>
        <v>0</v>
      </c>
      <c r="F2253" s="27"/>
      <c r="G2253" s="16">
        <f>IF((C2253&lt;=7),VLOOKUP(F2253,'7 лет'!$C$5:$D$79,2),IF((C2253=8),VLOOKUP(F2253,'8 лет'!$C$5:$D$79,2),IF((C2253=9),VLOOKUP(F2253,'9 лет'!$C$5:$D$79,2),IF((C2253=10),VLOOKUP(F2253,'10 лет'!$C$5:$D$79,2),IF((C2253=11),VLOOKUP(F2253,'11 лет'!$C$5:$D$79,2),IF((C2253=12),VLOOKUP(F2253,'12 лет'!$C$5:$D$79,2),IF((C2253=13),VLOOKUP(F2253,'13 лет'!$C$5:$D$79,2),IF((C2253=14),VLOOKUP(F2253,'14 лет'!$C$5:$D$79,2),IF((C2253=15),VLOOKUP(F2253,'15 лет'!$C$5:$D$79,2),IF((C2253=16),VLOOKUP(F2253,'16 лет'!$C$5:$D$79,2),IF((C2253=17),VLOOKUP(F2253,'17 лет'!$C$5:$D$79,2))))))))))))</f>
        <v>0</v>
      </c>
      <c r="H2253" s="27"/>
      <c r="I2253" s="16">
        <f>IF((C2253&lt;=7),VLOOKUP(H2253,'7 лет'!$E$5:$F$79,2),IF((C2253=8),VLOOKUP(H2253,'8 лет'!$E$5:$F$79,2),IF((C2253=9),VLOOKUP(H2253,'9 лет'!$E$5:$F$79,2),IF((C2253=10),VLOOKUP(H2253,'10 лет'!$E$5:$F$79,2),IF((C2253=11),VLOOKUP(H2253,'11 лет'!$E$5:$F$79,2),IF((C2253=12),VLOOKUP(H2253,'12 лет'!$E$5:$F$79,2),IF((C2253=13),VLOOKUP(H2253,'13 лет'!$E$5:$F$79,2),IF((C2253=14),VLOOKUP(H2253,'14 лет'!$E$5:$F$79,2),IF((C2253=15),VLOOKUP(H2253,'15 лет'!$E$5:$F$79,2),IF((C2253=16),VLOOKUP(H2253,'16 лет'!$E$5:$F$79,2),IF((C2253=17),VLOOKUP(H2253,'17 лет'!$E$5:$F$79,2))))))))))))</f>
        <v>0</v>
      </c>
      <c r="J2253" s="27"/>
      <c r="K2253" s="16">
        <f>IF((C2253&lt;=7),VLOOKUP(J2253,'7 лет'!$G$5:$H$79,2),IF((C2253=8),VLOOKUP(J2253,'8 лет'!$G$5:$H$79,2),IF((C2253=9),VLOOKUP(J2253,'9 лет'!$G$5:$H$79,2),IF((C2253=10),VLOOKUP(J2253,'10 лет'!$G$5:$H$79,2),IF((C2253=11),VLOOKUP(J2253,'11 лет'!$G$5:$H$79,2),IF((C2253=12),VLOOKUP(J2253,'12 лет'!$G$5:$H$79,2),IF((C2253=13),VLOOKUP(J2253,'13 лет'!$G$5:$H$79,2),IF((C2253=14),VLOOKUP(J2253,'14 лет'!$G$5:$H$79,2),IF(C2253&gt;=15,"0")))))))))</f>
        <v>0</v>
      </c>
      <c r="L2253" s="27"/>
      <c r="M2253" s="16" t="str">
        <f>IF((C2253=12),VLOOKUP(L2253,'12 лет'!$I$5:$J$81,2),IF((C2253=13),VLOOKUP(L2253,'13 лет'!$I$5:$J$81,2),IF((C2253=14),VLOOKUP(L2253,'14 лет'!$I$5:$J$80,2),IF((C2253=15),VLOOKUP(L2253,'15 лет'!$G$5:$H$82,2),IF((C2253=16),VLOOKUP(L2253,'16 лет'!$G$5:$H$81,2),IF((C2253=17),VLOOKUP(L2253,'17 лет'!$G$5:$H$81,2),IF(C2253&lt;12,"0")))))))</f>
        <v>0</v>
      </c>
      <c r="N2253" s="27"/>
      <c r="O2253" s="16" t="str">
        <f>IF((C2253=15),VLOOKUP(N2253,'15 лет'!$I$5:$J$100,2),IF((C2253=16),VLOOKUP(N2253,'16 лет'!$I$5:$J$94,2),IF((C2253=17),VLOOKUP(N2253,'17 лет'!$I$5:$J$97,2),IF(C2253&lt;15,"0"))))</f>
        <v>0</v>
      </c>
      <c r="P2253" s="11"/>
      <c r="Q2253" s="16">
        <f>IF((C2253&lt;=7),VLOOKUP(P2253,'7 лет'!$I$5:$J$79,2),IF((C2253=8),VLOOKUP(P2253,'8 лет'!$I$5:$J$79,2),IF((C2253=9),VLOOKUP(P2253,'9 лет'!$I$5:$J$79,2),IF((C2253=10),VLOOKUP(P2253,'10 лет'!$I$5:$J$79,2),IF((C2253=11),VLOOKUP(P2253,'11 лет'!$I$5:$J$79,2),IF((C2253=12),VLOOKUP(P2253,'12 лет'!$K$5:$L$79,2),IF((C2253=13),VLOOKUP(P2253,'13 лет'!$K$5:$L$79,2),IF((C2253=14),VLOOKUP(P2253,'14 лет'!$K$5:$L$79,2),IF((C2253=15),VLOOKUP(P2253,'15 лет'!$K$5:$L$79,2),IF((C2253=16),VLOOKUP(P2253,'16 лет'!$K$5:$L$79,2),IF((C2253=17),VLOOKUP(P2253,'17 лет'!$K$5:$L$79,2),)))))))))))</f>
        <v>50</v>
      </c>
      <c r="R2253" s="27"/>
      <c r="S2253" s="16">
        <f>IF((C2253&lt;=7),VLOOKUP(R2253,'7 лет'!$K$5:$L$79,2),IF((C2253=8),VLOOKUP(R2253,'8 лет'!$K$5:$L$79,2),IF((C2253=9),VLOOKUP(R2253,'9 лет'!$K$5:$L$79,2),IF((C2253=10),VLOOKUP(R2253,'10 лет'!$K$5:$L$79,2),IF((C2253=11),VLOOKUP(R2253,'11 лет'!$K$5:$L$79,2),IF((C2253=12),VLOOKUP(R2253,'12 лет'!$M$5:$N$79,2),IF((C2253=13),VLOOKUP(R2253,'13 лет'!$M$5:$N$79,2),IF((C2253=14),VLOOKUP(R2253,'14 лет'!$M$5:$N$79,2),IF((C2253=15),VLOOKUP(R2253,'15 лет'!$M$5:$N$79,2),IF((C2253=16),VLOOKUP(R2253,'16 лет'!$M$5:$N$79,2),IF((C2253=17),VLOOKUP(R2253,'17 лет'!$M$5:$N$79,2))))))))))))</f>
        <v>0</v>
      </c>
      <c r="T2253" s="32">
        <f>SUM(E2253+G2253+I2253+K2253+M2253+O2253+Q2253+S2253)</f>
        <v>50</v>
      </c>
      <c r="U2253" s="4">
        <f>'Личное первенство юноши'!U201</f>
        <v>28</v>
      </c>
      <c r="V2253" s="109"/>
      <c r="W2253" s="99"/>
      <c r="X2253" t="str">
        <f>P2246</f>
        <v>Субъект РФ 63</v>
      </c>
    </row>
    <row r="2254" spans="1:24" ht="18.75">
      <c r="A2254" s="111"/>
      <c r="B2254" s="112"/>
      <c r="C2254" s="112"/>
      <c r="D2254" s="112"/>
      <c r="E2254" s="112"/>
      <c r="F2254" s="112"/>
      <c r="G2254" s="112"/>
      <c r="H2254" s="112"/>
      <c r="I2254" s="112"/>
      <c r="J2254" s="112"/>
      <c r="K2254" s="112"/>
      <c r="L2254" s="112"/>
      <c r="M2254" s="112"/>
      <c r="N2254" s="112"/>
      <c r="O2254" s="112"/>
      <c r="P2254" s="115" t="s">
        <v>285</v>
      </c>
      <c r="Q2254" s="115"/>
      <c r="R2254" s="115"/>
      <c r="S2254" s="116"/>
      <c r="T2254" s="113">
        <f ca="1">SUMPRODUCT(LARGE($T$2251:$T$2253,ROW(INDIRECT("T1:T"&amp;Z17))))</f>
        <v>100</v>
      </c>
      <c r="U2254" s="114"/>
      <c r="V2254" s="109"/>
      <c r="W2254" s="99"/>
    </row>
    <row r="2255" spans="1:24" ht="24.75" customHeight="1">
      <c r="A2255" s="123" t="s">
        <v>180</v>
      </c>
      <c r="B2255" s="124"/>
      <c r="C2255" s="124"/>
      <c r="D2255" s="124"/>
      <c r="E2255" s="124"/>
      <c r="F2255" s="124"/>
      <c r="G2255" s="124"/>
      <c r="H2255" s="124"/>
      <c r="I2255" s="124"/>
      <c r="J2255" s="124"/>
      <c r="K2255" s="124"/>
      <c r="L2255" s="124"/>
      <c r="M2255" s="124"/>
      <c r="N2255" s="124"/>
      <c r="O2255" s="124"/>
      <c r="P2255" s="124"/>
      <c r="Q2255" s="124"/>
      <c r="R2255" s="124"/>
      <c r="S2255" s="124"/>
      <c r="T2255" s="124"/>
      <c r="U2255" s="125"/>
      <c r="V2255" s="109"/>
      <c r="W2255" s="99"/>
    </row>
    <row r="2256" spans="1:24" ht="18.75">
      <c r="A2256" s="27">
        <v>1</v>
      </c>
      <c r="B2256" s="78"/>
      <c r="C2256" s="27"/>
      <c r="D2256" s="27"/>
      <c r="E2256" s="16">
        <f>IF((C2256&lt;=7),VLOOKUP(D2256,'7 лет'!$M$5:$N$78,2),IF((C2256=8),VLOOKUP(D2256,'8 лет'!$M$5:$N$78,2),IF((C2256=9),VLOOKUP(D2256,'9 лет'!$M$5:$N$78,2),IF((C2256=10),VLOOKUP(D2256,'10 лет'!$M$5:$N$78,2),IF((C2256=11),VLOOKUP(D2256,'11 лет'!$M$5:$N$78,2),IF((C2256=12),VLOOKUP(D2256,'12 лет'!$O$5:$P$78,2),IF((C2256=13),VLOOKUP(D2256,'13 лет'!$O$5:$P$78,2),IF((C2256=14),VLOOKUP(D2256,'14 лет'!$O$5:$P$78,2),IF((C2256=15),VLOOKUP(D2256,'15 лет'!$O$5:$P$78,2),IF((C2256=16),VLOOKUP(D2256,'16 лет'!$O$5:$P$78,2),IF((C2256=17),VLOOKUP(D2256,'17 лет'!$O$5:$P$78,2))))))))))))</f>
        <v>0</v>
      </c>
      <c r="F2256" s="27"/>
      <c r="G2256" s="16">
        <f>IF((C2256&lt;=7),VLOOKUP(F2256,'7 лет'!$O$5:$P$79,2),IF((C2256=8),VLOOKUP(F2256,'8 лет'!$O$5:$P$79,2),IF((C2256=9),VLOOKUP(F2256,'9 лет'!$O$5:$P$79,2),IF((C2256=10),VLOOKUP(F2256,'10 лет'!$O$5:$P$79,2),IF((C2256=11),VLOOKUP(F2256,'11 лет'!$O$5:$P$79,2),IF((C2256=12),VLOOKUP(F2256,'12 лет'!$Q$5:$R$79,2),IF((C2256=13),VLOOKUP(F2256,'13 лет'!$Q$5:$R$79,2),IF((C2256=14),VLOOKUP(F2256,'14 лет'!$Q$5:$R$79,2),IF((C2256=15),VLOOKUP(F2256,'15 лет'!$Q$5:$R$79,2),IF((C2256=16),VLOOKUP(F2256,'16 лет'!$Q$5:$R$79,2),IF((C2256=17),VLOOKUP(F2256,'17 лет'!$Q$5:$R$79,2))))))))))))</f>
        <v>0</v>
      </c>
      <c r="H2256" s="27"/>
      <c r="I2256" s="16">
        <f>IF((C2256&lt;=7),VLOOKUP(H2256,'7 лет'!$Q$5:$R$79,2),IF((C2256=8),VLOOKUP(H2256,'8 лет'!$Q$5:$R$79,2),IF((C2256=9),VLOOKUP(H2256,'9 лет'!$Q$5:$R$79,2),IF((C2256=10),VLOOKUP(H2256,'10 лет'!$Q$5:$R$79,2),IF((C2256=11),VLOOKUP(H2256,'11 лет'!$Q$5:$R$79,2),IF((C2256=12),VLOOKUP(H2256,'12 лет'!$S$5:$T$79,2),IF((C2256=13),VLOOKUP(H2256,'13 лет'!$S$5:$T$79,2),IF((C2256=14),VLOOKUP(H2256,'14 лет'!$S$5:$T$79,2),IF((C2256=15),VLOOKUP(H2256,'15 лет'!$S$5:$T$79,2),IF((C2256=16),VLOOKUP(H2256,'16 лет'!$S$5:$T$79,2),IF((C2256=17),VLOOKUP(H2256,'17 лет'!$S$5:$T$79,2))))))))))))</f>
        <v>0</v>
      </c>
      <c r="J2256" s="27"/>
      <c r="K2256" s="16">
        <f>IF((C2256&lt;=7),VLOOKUP(J2256,'7 лет'!$S$5:$T$79,2),IF((C2256=8),VLOOKUP(J2256,'8 лет'!$S$5:$T$79,2),IF((C2256=9),VLOOKUP(J2256,'9 лет'!$S$5:$T$79,2),IF((C2256=10),VLOOKUP(J2256,'10 лет'!$S$5:$T$79,2),IF((C2256=11),VLOOKUP(J2256,'11 лет'!$S$5:$T$79,2),IF((C2256=12),VLOOKUP(J2256,'12 лет'!$U$5:$V$79,2),IF((C2256=13),VLOOKUP(J2256,'13 лет'!$U$5:$V$79,2),IF((C2256=14),VLOOKUP(J2256,'14 лет'!$U$5:$V$79,2),IF(C2256&gt;=15,"0")))))))))</f>
        <v>0</v>
      </c>
      <c r="L2256" s="27"/>
      <c r="M2256" s="16" t="str">
        <f>IF((C2256=12),VLOOKUP(L2256,'12 лет'!$W$5:$X$85,2),IF((C2256=13),VLOOKUP(L2256,'13 лет'!$W$5:$X$84,2),IF((C2256=14),VLOOKUP(L2256,'14 лет'!$W$5:$X$82,2),IF((C2256=15),VLOOKUP(L2256,'15 лет'!$U$5:$V$82,2),IF((C2256=16),VLOOKUP(L2256,'16 лет'!$U$5:$V$78,2),IF((C2256=17),VLOOKUP(L2256,'17 лет'!$U$5:$V$78,2),IF(C2256&lt;12,"0")))))))</f>
        <v>0</v>
      </c>
      <c r="N2256" s="27"/>
      <c r="O2256" s="16" t="str">
        <f>IF((C2256=15),VLOOKUP(N2256,'15 лет'!$W$5:$X$115,2),IF((C2256=16),VLOOKUP(N2256,'16 лет'!$W$5:$X$113,2),IF((C2256=17),VLOOKUP(N2256,'17 лет'!$W$5:$X$113,2),IF(C2256&lt;15,"0"))))</f>
        <v>0</v>
      </c>
      <c r="P2256" s="11"/>
      <c r="Q2256" s="16">
        <f>IF((C2256&lt;=7),VLOOKUP(P2256,'7 лет'!$U$5:$V$79,2),IF((C2256=8),VLOOKUP(P2256,'8 лет'!$U$5:$V$79,2),IF((C2256=9),VLOOKUP(P2256,'9 лет'!$U$5:$V$79,2),IF((C2256=10),VLOOKUP(P2256,'10 лет'!$U$5:$V$79,2),IF((C2256=11),VLOOKUP(P2256,'11 лет'!$U$5:$V$79,2),IF((C2256=12),VLOOKUP(P2256,'12 лет'!$Y$5:$Z$79,2),IF((C2256=13),VLOOKUP(P2256,'13 лет'!$Y$5:$Z$79,2),IF((C2256=14),VLOOKUP(P2256,'14 лет'!$Y$5:$Z$79,2),IF((C2256=15),VLOOKUP(P2256,'15 лет'!$Y$5:$Z$79,2),IF((C2256=16),VLOOKUP(P2256,'16 лет'!$Y$5:$Z$79,2),IF((C2256=17),VLOOKUP(P2256,'17 лет'!$Y$5:$Z$79,2))))))))))))</f>
        <v>35</v>
      </c>
      <c r="R2256" s="27"/>
      <c r="S2256" s="16">
        <f>IF((C2256&lt;=7),VLOOKUP(R2256,'7 лет'!$W$5:$X$79,2),IF((C2256=8),VLOOKUP(R2256,'8 лет'!$W$5:$X$79,2),IF((C2256=9),VLOOKUP(R2256,'9 лет'!$W$5:$X$79,2),IF((C2256=10),VLOOKUP(R2256,'10 лет'!$W$5:$X$79,2),IF((C2256=11),VLOOKUP(R2256,'11 лет'!$W$5:$X$79,2),IF((C2256=12),VLOOKUP(R2256,'12 лет'!$AA$5:$AB$79,2),IF((C2256=13),VLOOKUP(R2256,'13 лет'!$AA$5:$AB$79,2),IF((C2256=14),VLOOKUP(R2256,'14 лет'!$AA$5:$AB$79,2),IF((C2256=15),VLOOKUP(R2256,'15 лет'!$AA$5:$AB$79,2),IF((C2256=16),VLOOKUP(R2256,'16 лет'!$AA$5:$AB$79,2),IF((C2256=17),VLOOKUP(R2256,'17 лет'!$AA$5:$AB$79,2))))))))))))</f>
        <v>0</v>
      </c>
      <c r="T2256" s="33">
        <f>SUM(E2256+G2256+I2256+K2256+M2256+O2256+Q2256+S2256)</f>
        <v>35</v>
      </c>
      <c r="U2256" s="4">
        <f>'Личное первенство девушки'!U199</f>
        <v>28</v>
      </c>
      <c r="V2256" s="109"/>
      <c r="W2256" s="99"/>
      <c r="X2256" t="str">
        <f>P2246</f>
        <v>Субъект РФ 63</v>
      </c>
    </row>
    <row r="2257" spans="1:24" ht="18.75">
      <c r="A2257" s="27">
        <v>2</v>
      </c>
      <c r="B2257" s="78"/>
      <c r="C2257" s="27"/>
      <c r="D2257" s="27"/>
      <c r="E2257" s="16">
        <f>IF((C2257&lt;=7),VLOOKUP(D2257,'7 лет'!$M$5:$N$78,2),IF((C2257=8),VLOOKUP(D2257,'8 лет'!$M$5:$N$78,2),IF((C2257=9),VLOOKUP(D2257,'9 лет'!$M$5:$N$78,2),IF((C2257=10),VLOOKUP(D2257,'10 лет'!$M$5:$N$78,2),IF((C2257=11),VLOOKUP(D2257,'11 лет'!$M$5:$N$78,2),IF((C2257=12),VLOOKUP(D2257,'12 лет'!$O$5:$P$78,2),IF((C2257=13),VLOOKUP(D2257,'13 лет'!$O$5:$P$78,2),IF((C2257=14),VLOOKUP(D2257,'14 лет'!$O$5:$P$78,2),IF((C2257=15),VLOOKUP(D2257,'15 лет'!$O$5:$P$78,2),IF((C2257=16),VLOOKUP(D2257,'16 лет'!$O$5:$P$78,2),IF((C2257=17),VLOOKUP(D2257,'17 лет'!$O$5:$P$78,2))))))))))))</f>
        <v>0</v>
      </c>
      <c r="F2257" s="27"/>
      <c r="G2257" s="16">
        <f>IF((C2257&lt;=7),VLOOKUP(F2257,'7 лет'!$O$5:$P$79,2),IF((C2257=8),VLOOKUP(F2257,'8 лет'!$O$5:$P$79,2),IF((C2257=9),VLOOKUP(F2257,'9 лет'!$O$5:$P$79,2),IF((C2257=10),VLOOKUP(F2257,'10 лет'!$O$5:$P$79,2),IF((C2257=11),VLOOKUP(F2257,'11 лет'!$O$5:$P$79,2),IF((C2257=12),VLOOKUP(F2257,'12 лет'!$Q$5:$R$79,2),IF((C2257=13),VLOOKUP(F2257,'13 лет'!$Q$5:$R$79,2),IF((C2257=14),VLOOKUP(F2257,'14 лет'!$Q$5:$R$79,2),IF((C2257=15),VLOOKUP(F2257,'15 лет'!$Q$5:$R$79,2),IF((C2257=16),VLOOKUP(F2257,'16 лет'!$Q$5:$R$79,2),IF((C2257=17),VLOOKUP(F2257,'17 лет'!$Q$5:$R$79,2))))))))))))</f>
        <v>0</v>
      </c>
      <c r="H2257" s="27"/>
      <c r="I2257" s="16">
        <f>IF((C2257&lt;=7),VLOOKUP(H2257,'7 лет'!$Q$5:$R$79,2),IF((C2257=8),VLOOKUP(H2257,'8 лет'!$Q$5:$R$79,2),IF((C2257=9),VLOOKUP(H2257,'9 лет'!$Q$5:$R$79,2),IF((C2257=10),VLOOKUP(H2257,'10 лет'!$Q$5:$R$79,2),IF((C2257=11),VLOOKUP(H2257,'11 лет'!$Q$5:$R$79,2),IF((C2257=12),VLOOKUP(H2257,'12 лет'!$S$5:$T$79,2),IF((C2257=13),VLOOKUP(H2257,'13 лет'!$S$5:$T$79,2),IF((C2257=14),VLOOKUP(H2257,'14 лет'!$S$5:$T$79,2),IF((C2257=15),VLOOKUP(H2257,'15 лет'!$S$5:$T$79,2),IF((C2257=16),VLOOKUP(H2257,'16 лет'!$S$5:$T$79,2),IF((C2257=17),VLOOKUP(H2257,'17 лет'!$S$5:$T$79,2))))))))))))</f>
        <v>0</v>
      </c>
      <c r="J2257" s="27"/>
      <c r="K2257" s="16">
        <f>IF((C2257&lt;=7),VLOOKUP(J2257,'7 лет'!$S$5:$T$79,2),IF((C2257=8),VLOOKUP(J2257,'8 лет'!$S$5:$T$79,2),IF((C2257=9),VLOOKUP(J2257,'9 лет'!$S$5:$T$79,2),IF((C2257=10),VLOOKUP(J2257,'10 лет'!$S$5:$T$79,2),IF((C2257=11),VLOOKUP(J2257,'11 лет'!$S$5:$T$79,2),IF((C2257=12),VLOOKUP(J2257,'12 лет'!$U$5:$V$79,2),IF((C2257=13),VLOOKUP(J2257,'13 лет'!$U$5:$V$79,2),IF((C2257=14),VLOOKUP(J2257,'14 лет'!$U$5:$V$79,2),IF(C2257&gt;=15,"0")))))))))</f>
        <v>0</v>
      </c>
      <c r="L2257" s="27"/>
      <c r="M2257" s="16" t="str">
        <f>IF((C2257=12),VLOOKUP(L2257,'12 лет'!$W$5:$X$85,2),IF((C2257=13),VLOOKUP(L2257,'13 лет'!$W$5:$X$84,2),IF((C2257=14),VLOOKUP(L2257,'14 лет'!$W$5:$X$82,2),IF((C2257=15),VLOOKUP(L2257,'15 лет'!$U$5:$V$82,2),IF((C2257=16),VLOOKUP(L2257,'16 лет'!$U$5:$V$78,2),IF((C2257=17),VLOOKUP(L2257,'17 лет'!$U$5:$V$78,2),IF(C2257&lt;12,"0")))))))</f>
        <v>0</v>
      </c>
      <c r="N2257" s="27"/>
      <c r="O2257" s="16" t="str">
        <f>IF((C2257=15),VLOOKUP(N2257,'15 лет'!$W$5:$X$115,2),IF((C2257=16),VLOOKUP(N2257,'16 лет'!$W$5:$X$113,2),IF((C2257=17),VLOOKUP(N2257,'17 лет'!$W$5:$X$113,2),IF(C2257&lt;15,"0"))))</f>
        <v>0</v>
      </c>
      <c r="P2257" s="11"/>
      <c r="Q2257" s="16">
        <f>IF((C2257&lt;=7),VLOOKUP(P2257,'7 лет'!$U$5:$V$79,2),IF((C2257=8),VLOOKUP(P2257,'8 лет'!$U$5:$V$79,2),IF((C2257=9),VLOOKUP(P2257,'9 лет'!$U$5:$V$79,2),IF((C2257=10),VLOOKUP(P2257,'10 лет'!$U$5:$V$79,2),IF((C2257=11),VLOOKUP(P2257,'11 лет'!$U$5:$V$79,2),IF((C2257=12),VLOOKUP(P2257,'12 лет'!$Y$5:$Z$79,2),IF((C2257=13),VLOOKUP(P2257,'13 лет'!$Y$5:$Z$79,2),IF((C2257=14),VLOOKUP(P2257,'14 лет'!$Y$5:$Z$79,2),IF((C2257=15),VLOOKUP(P2257,'15 лет'!$Y$5:$Z$79,2),IF((C2257=16),VLOOKUP(P2257,'16 лет'!$Y$5:$Z$79,2),IF((C2257=17),VLOOKUP(P2257,'17 лет'!$Y$5:$Z$79,2))))))))))))</f>
        <v>35</v>
      </c>
      <c r="R2257" s="27"/>
      <c r="S2257" s="16">
        <f>IF((C2257&lt;=7),VLOOKUP(R2257,'7 лет'!$W$5:$X$79,2),IF((C2257=8),VLOOKUP(R2257,'8 лет'!$W$5:$X$79,2),IF((C2257=9),VLOOKUP(R2257,'9 лет'!$W$5:$X$79,2),IF((C2257=10),VLOOKUP(R2257,'10 лет'!$W$5:$X$79,2),IF((C2257=11),VLOOKUP(R2257,'11 лет'!$W$5:$X$79,2),IF((C2257=12),VLOOKUP(R2257,'12 лет'!$AA$5:$AB$79,2),IF((C2257=13),VLOOKUP(R2257,'13 лет'!$AA$5:$AB$79,2),IF((C2257=14),VLOOKUP(R2257,'14 лет'!$AA$5:$AB$79,2),IF((C2257=15),VLOOKUP(R2257,'15 лет'!$AA$5:$AB$79,2),IF((C2257=16),VLOOKUP(R2257,'16 лет'!$AA$5:$AB$79,2),IF((C2257=17),VLOOKUP(R2257,'17 лет'!$AA$5:$AB$79,2))))))))))))</f>
        <v>0</v>
      </c>
      <c r="T2257" s="33">
        <f>SUM(E2257+G2257+I2257+K2257+M2257+O2257+Q2257+S2257)</f>
        <v>35</v>
      </c>
      <c r="U2257" s="4">
        <f>'Личное первенство девушки'!U200</f>
        <v>28</v>
      </c>
      <c r="V2257" s="109"/>
      <c r="W2257" s="99"/>
      <c r="X2257" t="str">
        <f>P2246</f>
        <v>Субъект РФ 63</v>
      </c>
    </row>
    <row r="2258" spans="1:24" ht="18.75">
      <c r="A2258" s="27">
        <v>3</v>
      </c>
      <c r="B2258" s="78"/>
      <c r="C2258" s="27"/>
      <c r="D2258" s="27"/>
      <c r="E2258" s="16">
        <f>IF((C2258&lt;=7),VLOOKUP(D2258,'7 лет'!$M$5:$N$78,2),IF((C2258=8),VLOOKUP(D2258,'8 лет'!$M$5:$N$78,2),IF((C2258=9),VLOOKUP(D2258,'9 лет'!$M$5:$N$78,2),IF((C2258=10),VLOOKUP(D2258,'10 лет'!$M$5:$N$78,2),IF((C2258=11),VLOOKUP(D2258,'11 лет'!$M$5:$N$78,2),IF((C2258=12),VLOOKUP(D2258,'12 лет'!$O$5:$P$78,2),IF((C2258=13),VLOOKUP(D2258,'13 лет'!$O$5:$P$78,2),IF((C2258=14),VLOOKUP(D2258,'14 лет'!$O$5:$P$78,2),IF((C2258=15),VLOOKUP(D2258,'15 лет'!$O$5:$P$78,2),IF((C2258=16),VLOOKUP(D2258,'16 лет'!$O$5:$P$78,2),IF((C2258=17),VLOOKUP(D2258,'17 лет'!$O$5:$P$78,2))))))))))))</f>
        <v>0</v>
      </c>
      <c r="F2258" s="27"/>
      <c r="G2258" s="16">
        <f>IF((C2258&lt;=7),VLOOKUP(F2258,'7 лет'!$O$5:$P$79,2),IF((C2258=8),VLOOKUP(F2258,'8 лет'!$O$5:$P$79,2),IF((C2258=9),VLOOKUP(F2258,'9 лет'!$O$5:$P$79,2),IF((C2258=10),VLOOKUP(F2258,'10 лет'!$O$5:$P$79,2),IF((C2258=11),VLOOKUP(F2258,'11 лет'!$O$5:$P$79,2),IF((C2258=12),VLOOKUP(F2258,'12 лет'!$Q$5:$R$79,2),IF((C2258=13),VLOOKUP(F2258,'13 лет'!$Q$5:$R$79,2),IF((C2258=14),VLOOKUP(F2258,'14 лет'!$Q$5:$R$79,2),IF((C2258=15),VLOOKUP(F2258,'15 лет'!$Q$5:$R$79,2),IF((C2258=16),VLOOKUP(F2258,'16 лет'!$Q$5:$R$79,2),IF((C2258=17),VLOOKUP(F2258,'17 лет'!$Q$5:$R$79,2))))))))))))</f>
        <v>0</v>
      </c>
      <c r="H2258" s="27"/>
      <c r="I2258" s="16">
        <f>IF((C2258&lt;=7),VLOOKUP(H2258,'7 лет'!$Q$5:$R$79,2),IF((C2258=8),VLOOKUP(H2258,'8 лет'!$Q$5:$R$79,2),IF((C2258=9),VLOOKUP(H2258,'9 лет'!$Q$5:$R$79,2),IF((C2258=10),VLOOKUP(H2258,'10 лет'!$Q$5:$R$79,2),IF((C2258=11),VLOOKUP(H2258,'11 лет'!$Q$5:$R$79,2),IF((C2258=12),VLOOKUP(H2258,'12 лет'!$S$5:$T$79,2),IF((C2258=13),VLOOKUP(H2258,'13 лет'!$S$5:$T$79,2),IF((C2258=14),VLOOKUP(H2258,'14 лет'!$S$5:$T$79,2),IF((C2258=15),VLOOKUP(H2258,'15 лет'!$S$5:$T$79,2),IF((C2258=16),VLOOKUP(H2258,'16 лет'!$S$5:$T$79,2),IF((C2258=17),VLOOKUP(H2258,'17 лет'!$S$5:$T$79,2))))))))))))</f>
        <v>0</v>
      </c>
      <c r="J2258" s="27"/>
      <c r="K2258" s="16">
        <f>IF((C2258&lt;=7),VLOOKUP(J2258,'7 лет'!$S$5:$T$79,2),IF((C2258=8),VLOOKUP(J2258,'8 лет'!$S$5:$T$79,2),IF((C2258=9),VLOOKUP(J2258,'9 лет'!$S$5:$T$79,2),IF((C2258=10),VLOOKUP(J2258,'10 лет'!$S$5:$T$79,2),IF((C2258=11),VLOOKUP(J2258,'11 лет'!$S$5:$T$79,2),IF((C2258=12),VLOOKUP(J2258,'12 лет'!$U$5:$V$79,2),IF((C2258=13),VLOOKUP(J2258,'13 лет'!$U$5:$V$79,2),IF((C2258=14),VLOOKUP(J2258,'14 лет'!$U$5:$V$79,2),IF(C2258&gt;=15,"0")))))))))</f>
        <v>0</v>
      </c>
      <c r="L2258" s="27"/>
      <c r="M2258" s="16" t="str">
        <f>IF((C2258=12),VLOOKUP(L2258,'12 лет'!$W$5:$X$85,2),IF((C2258=13),VLOOKUP(L2258,'13 лет'!$W$5:$X$84,2),IF((C2258=14),VLOOKUP(L2258,'14 лет'!$W$5:$X$82,2),IF((C2258=15),VLOOKUP(L2258,'15 лет'!$U$5:$V$82,2),IF((C2258=16),VLOOKUP(L2258,'16 лет'!$U$5:$V$78,2),IF((C2258=17),VLOOKUP(L2258,'17 лет'!$U$5:$V$78,2),IF(C2258&lt;12,"0")))))))</f>
        <v>0</v>
      </c>
      <c r="N2258" s="27"/>
      <c r="O2258" s="16" t="str">
        <f>IF((C2258=15),VLOOKUP(N2258,'15 лет'!$W$5:$X$115,2),IF((C2258=16),VLOOKUP(N2258,'16 лет'!$W$5:$X$113,2),IF((C2258=17),VLOOKUP(N2258,'17 лет'!$W$5:$X$113,2),IF(C2258&lt;15,"0"))))</f>
        <v>0</v>
      </c>
      <c r="P2258" s="11"/>
      <c r="Q2258" s="16">
        <f>IF((C2258&lt;=7),VLOOKUP(P2258,'7 лет'!$U$5:$V$79,2),IF((C2258=8),VLOOKUP(P2258,'8 лет'!$U$5:$V$79,2),IF((C2258=9),VLOOKUP(P2258,'9 лет'!$U$5:$V$79,2),IF((C2258=10),VLOOKUP(P2258,'10 лет'!$U$5:$V$79,2),IF((C2258=11),VLOOKUP(P2258,'11 лет'!$U$5:$V$79,2),IF((C2258=12),VLOOKUP(P2258,'12 лет'!$Y$5:$Z$79,2),IF((C2258=13),VLOOKUP(P2258,'13 лет'!$Y$5:$Z$79,2),IF((C2258=14),VLOOKUP(P2258,'14 лет'!$Y$5:$Z$79,2),IF((C2258=15),VLOOKUP(P2258,'15 лет'!$Y$5:$Z$79,2),IF((C2258=16),VLOOKUP(P2258,'16 лет'!$Y$5:$Z$79,2),IF((C2258=17),VLOOKUP(P2258,'17 лет'!$Y$5:$Z$79,2))))))))))))</f>
        <v>35</v>
      </c>
      <c r="R2258" s="27"/>
      <c r="S2258" s="16">
        <f>IF((C2258&lt;=7),VLOOKUP(R2258,'7 лет'!$W$5:$X$79,2),IF((C2258=8),VLOOKUP(R2258,'8 лет'!$W$5:$X$79,2),IF((C2258=9),VLOOKUP(R2258,'9 лет'!$W$5:$X$79,2),IF((C2258=10),VLOOKUP(R2258,'10 лет'!$W$5:$X$79,2),IF((C2258=11),VLOOKUP(R2258,'11 лет'!$W$5:$X$79,2),IF((C2258=12),VLOOKUP(R2258,'12 лет'!$AA$5:$AB$79,2),IF((C2258=13),VLOOKUP(R2258,'13 лет'!$AA$5:$AB$79,2),IF((C2258=14),VLOOKUP(R2258,'14 лет'!$AA$5:$AB$79,2),IF((C2258=15),VLOOKUP(R2258,'15 лет'!$AA$5:$AB$79,2),IF((C2258=16),VLOOKUP(R2258,'16 лет'!$AA$5:$AB$79,2),IF((C2258=17),VLOOKUP(R2258,'17 лет'!$AA$5:$AB$79,2))))))))))))</f>
        <v>0</v>
      </c>
      <c r="T2258" s="33">
        <f>SUM(E2258+G2258+I2258+K2258+M2258+O2258+Q2258+S2258)</f>
        <v>35</v>
      </c>
      <c r="U2258" s="4">
        <f>'Личное первенство девушки'!U201</f>
        <v>28</v>
      </c>
      <c r="V2258" s="109"/>
      <c r="W2258" s="99"/>
      <c r="X2258" t="str">
        <f>P2246</f>
        <v>Субъект РФ 63</v>
      </c>
    </row>
    <row r="2259" spans="1:24" ht="18.75">
      <c r="A2259" s="111"/>
      <c r="B2259" s="112"/>
      <c r="C2259" s="112"/>
      <c r="D2259" s="112"/>
      <c r="E2259" s="112"/>
      <c r="F2259" s="112"/>
      <c r="G2259" s="112"/>
      <c r="H2259" s="112"/>
      <c r="I2259" s="112"/>
      <c r="J2259" s="112"/>
      <c r="K2259" s="112"/>
      <c r="L2259" s="112"/>
      <c r="M2259" s="112"/>
      <c r="N2259" s="112"/>
      <c r="O2259" s="112"/>
      <c r="P2259" s="115" t="s">
        <v>286</v>
      </c>
      <c r="Q2259" s="115"/>
      <c r="R2259" s="115"/>
      <c r="S2259" s="116"/>
      <c r="T2259" s="113">
        <f ca="1">SUMPRODUCT(LARGE($T$2256:$T$2258,ROW(INDIRECT("T1:T"&amp;Z17))))</f>
        <v>70</v>
      </c>
      <c r="U2259" s="114"/>
      <c r="V2259" s="109"/>
      <c r="W2259" s="99"/>
    </row>
    <row r="2260" spans="1:24" ht="30" customHeight="1">
      <c r="A2260" s="119"/>
      <c r="B2260" s="120"/>
      <c r="C2260" s="120"/>
      <c r="D2260" s="120"/>
      <c r="E2260" s="120"/>
      <c r="F2260" s="120"/>
      <c r="G2260" s="120"/>
      <c r="H2260" s="120"/>
      <c r="I2260" s="120"/>
      <c r="J2260" s="120"/>
      <c r="K2260" s="120"/>
      <c r="L2260" s="120"/>
      <c r="M2260" s="120"/>
      <c r="N2260" s="120"/>
      <c r="O2260" s="120"/>
      <c r="P2260" s="118" t="s">
        <v>287</v>
      </c>
      <c r="Q2260" s="118"/>
      <c r="R2260" s="118"/>
      <c r="S2260" s="118"/>
      <c r="T2260" s="121">
        <f ca="1">SUM(T2254+T2259)</f>
        <v>170</v>
      </c>
      <c r="U2260" s="122"/>
      <c r="V2260" s="110"/>
      <c r="W2260" s="100"/>
    </row>
    <row r="2261" spans="1:24">
      <c r="A2261" s="14"/>
      <c r="B2261" s="14"/>
      <c r="C2261" s="14"/>
      <c r="D2261" s="14"/>
      <c r="E2261" s="14"/>
      <c r="F2261" s="14"/>
      <c r="G2261" s="14"/>
      <c r="H2261" s="14"/>
      <c r="I2261" s="14"/>
      <c r="J2261" s="14"/>
      <c r="K2261" s="14"/>
      <c r="L2261" s="14"/>
      <c r="M2261" s="14"/>
      <c r="N2261" s="14"/>
      <c r="O2261" s="14"/>
      <c r="P2261" s="14"/>
      <c r="Q2261" s="14"/>
      <c r="R2261" s="14"/>
      <c r="S2261" s="14"/>
      <c r="T2261" s="14"/>
    </row>
    <row r="2262" spans="1:24">
      <c r="A2262" s="15"/>
      <c r="C2262" s="15"/>
      <c r="D2262" s="15"/>
      <c r="E2262" s="15"/>
      <c r="F2262" s="15"/>
      <c r="G2262" s="15"/>
      <c r="H2262" s="15"/>
      <c r="I2262" s="15"/>
      <c r="J2262" s="15"/>
      <c r="K2262" s="14"/>
      <c r="L2262" s="14"/>
      <c r="M2262" s="15"/>
      <c r="N2262" s="15"/>
      <c r="O2262" s="15"/>
      <c r="P2262" s="15"/>
      <c r="Q2262" s="15"/>
      <c r="R2262" s="15"/>
      <c r="S2262" s="15"/>
      <c r="T2262" s="15"/>
    </row>
    <row r="2263" spans="1:24">
      <c r="A2263" s="15"/>
      <c r="C2263" s="15"/>
      <c r="D2263" s="15"/>
      <c r="E2263" s="15"/>
      <c r="F2263" s="15"/>
      <c r="G2263" s="15"/>
      <c r="H2263" s="15"/>
      <c r="I2263" s="15"/>
      <c r="J2263" s="15"/>
      <c r="K2263" s="14"/>
      <c r="L2263" s="14"/>
      <c r="M2263" s="15"/>
      <c r="N2263" s="15"/>
      <c r="O2263" s="15"/>
      <c r="P2263" s="15"/>
      <c r="Q2263" s="15"/>
      <c r="R2263" s="15"/>
      <c r="S2263" s="15"/>
      <c r="T2263" s="15"/>
    </row>
    <row r="2264" spans="1:24" ht="16.5">
      <c r="A2264" s="14"/>
      <c r="B2264" s="79" t="s">
        <v>181</v>
      </c>
      <c r="C2264" s="14"/>
      <c r="D2264" s="14"/>
      <c r="E2264" s="14"/>
      <c r="F2264" s="14"/>
      <c r="G2264" s="14"/>
      <c r="H2264" s="14"/>
      <c r="I2264" s="14"/>
      <c r="J2264" s="14"/>
      <c r="K2264" s="14"/>
      <c r="L2264" s="14"/>
      <c r="M2264" s="14"/>
      <c r="N2264" s="14"/>
      <c r="O2264" s="14"/>
      <c r="P2264" s="14"/>
      <c r="Q2264" s="14"/>
      <c r="R2264" s="14"/>
      <c r="S2264" s="14"/>
      <c r="T2264" s="14"/>
    </row>
    <row r="2265" spans="1:24">
      <c r="A2265" s="14"/>
      <c r="B2265" s="15"/>
      <c r="C2265" s="15"/>
      <c r="D2265" s="14"/>
      <c r="E2265" s="14"/>
      <c r="F2265" s="14"/>
      <c r="G2265" s="14"/>
      <c r="H2265" s="14"/>
      <c r="I2265" s="14"/>
      <c r="J2265" s="14"/>
      <c r="K2265" s="14"/>
      <c r="L2265" s="14"/>
      <c r="M2265" s="14"/>
      <c r="N2265" s="14"/>
      <c r="O2265" s="14"/>
      <c r="P2265" s="14"/>
      <c r="Q2265" s="14"/>
      <c r="R2265" s="14"/>
      <c r="S2265" s="14"/>
      <c r="T2265" s="14"/>
    </row>
    <row r="2266" spans="1:24">
      <c r="A2266" s="14"/>
      <c r="B2266" s="14"/>
      <c r="C2266" s="15"/>
      <c r="D2266" s="14"/>
      <c r="E2266" s="14"/>
      <c r="F2266" s="14"/>
      <c r="G2266" s="14"/>
      <c r="H2266" s="14"/>
      <c r="I2266" s="14"/>
      <c r="J2266" s="14"/>
      <c r="K2266" s="14"/>
      <c r="L2266" s="14"/>
      <c r="M2266" s="14"/>
      <c r="N2266" s="14"/>
      <c r="O2266" s="14"/>
      <c r="P2266" s="14"/>
      <c r="Q2266" s="14"/>
      <c r="R2266" s="14"/>
      <c r="S2266" s="14"/>
      <c r="T2266" s="14"/>
    </row>
    <row r="2267" spans="1:24" ht="16.5">
      <c r="A2267" s="14"/>
      <c r="B2267" s="79" t="s">
        <v>182</v>
      </c>
      <c r="C2267" s="15"/>
      <c r="D2267" s="14"/>
      <c r="E2267" s="14"/>
      <c r="F2267" s="14"/>
      <c r="G2267" s="14"/>
      <c r="H2267" s="14"/>
      <c r="I2267" s="14"/>
      <c r="J2267" s="14"/>
      <c r="K2267" s="14"/>
      <c r="L2267" s="14"/>
      <c r="M2267" s="14"/>
      <c r="N2267" s="14"/>
      <c r="O2267" s="14"/>
      <c r="P2267" s="14"/>
      <c r="Q2267" s="14"/>
      <c r="R2267" s="14"/>
      <c r="S2267" s="14"/>
      <c r="T2267" s="14"/>
    </row>
    <row r="2269" spans="1:24" ht="18.75">
      <c r="A2269" s="102" t="s">
        <v>991</v>
      </c>
      <c r="B2269" s="102"/>
      <c r="C2269" s="102"/>
      <c r="D2269" s="102"/>
      <c r="E2269" s="102"/>
      <c r="F2269" s="102"/>
      <c r="G2269" s="102"/>
      <c r="H2269" s="102"/>
      <c r="I2269" s="102"/>
      <c r="J2269" s="102"/>
      <c r="K2269" s="102"/>
      <c r="L2269" s="102"/>
      <c r="M2269" s="102"/>
      <c r="N2269" s="102"/>
      <c r="O2269" s="102"/>
      <c r="P2269" s="102"/>
      <c r="Q2269" s="102"/>
      <c r="R2269" s="102"/>
      <c r="S2269" s="102"/>
      <c r="T2269" s="102"/>
      <c r="U2269" s="102"/>
      <c r="V2269" s="102"/>
      <c r="W2269" s="102"/>
    </row>
    <row r="2270" spans="1:24" ht="18.75">
      <c r="A2270" s="102" t="s">
        <v>990</v>
      </c>
      <c r="B2270" s="102"/>
      <c r="C2270" s="102"/>
      <c r="D2270" s="102"/>
      <c r="E2270" s="102"/>
      <c r="F2270" s="102"/>
      <c r="G2270" s="102"/>
      <c r="H2270" s="102"/>
      <c r="I2270" s="102"/>
      <c r="J2270" s="102"/>
      <c r="K2270" s="102"/>
      <c r="L2270" s="102"/>
      <c r="M2270" s="102"/>
      <c r="N2270" s="102"/>
      <c r="O2270" s="102"/>
      <c r="P2270" s="102"/>
      <c r="Q2270" s="102"/>
      <c r="R2270" s="102"/>
      <c r="S2270" s="102"/>
      <c r="T2270" s="102"/>
      <c r="U2270" s="102"/>
      <c r="V2270" s="102"/>
      <c r="W2270" s="102"/>
    </row>
    <row r="2272" spans="1:24">
      <c r="A2272" s="103" t="s">
        <v>169</v>
      </c>
      <c r="B2272" s="103"/>
      <c r="C2272" s="103"/>
      <c r="D2272" s="103"/>
      <c r="E2272" s="103"/>
      <c r="F2272" s="103"/>
      <c r="G2272" s="103"/>
      <c r="H2272" s="103"/>
      <c r="I2272" s="103"/>
      <c r="J2272" s="103"/>
      <c r="K2272" s="103"/>
      <c r="L2272" s="103"/>
      <c r="M2272" s="103"/>
      <c r="N2272" s="103"/>
      <c r="O2272" s="103"/>
      <c r="P2272" s="103"/>
      <c r="Q2272" s="103"/>
      <c r="R2272" s="103"/>
      <c r="S2272" s="103"/>
      <c r="T2272" s="103"/>
      <c r="U2272" s="103"/>
      <c r="V2272" s="103"/>
      <c r="W2272" s="103"/>
    </row>
    <row r="2273" spans="1:24">
      <c r="A2273" s="43"/>
      <c r="B2273" s="43"/>
      <c r="C2273" s="43"/>
      <c r="D2273" s="43"/>
      <c r="E2273" s="43"/>
      <c r="F2273" s="43"/>
      <c r="G2273" s="43"/>
      <c r="H2273" s="43"/>
      <c r="I2273" s="43"/>
      <c r="J2273" s="43"/>
      <c r="K2273" s="43"/>
      <c r="L2273" s="43"/>
      <c r="M2273" s="43"/>
      <c r="N2273" s="43"/>
      <c r="O2273" s="43"/>
      <c r="P2273" s="43"/>
      <c r="Q2273" s="43"/>
      <c r="R2273" s="43"/>
      <c r="S2273" s="43"/>
      <c r="T2273" s="43"/>
      <c r="U2273" s="43"/>
      <c r="V2273" s="43"/>
      <c r="W2273" s="43"/>
    </row>
    <row r="2274" spans="1:24" ht="18.75">
      <c r="A2274" s="104" t="s">
        <v>1005</v>
      </c>
      <c r="B2274" s="104"/>
      <c r="C2274" s="104"/>
      <c r="D2274" s="104"/>
      <c r="E2274" s="104"/>
      <c r="F2274" s="104"/>
      <c r="G2274" s="104"/>
      <c r="H2274" s="104"/>
      <c r="I2274" s="104"/>
      <c r="J2274" s="104"/>
      <c r="K2274" s="104"/>
      <c r="L2274" s="104"/>
      <c r="M2274" s="104"/>
      <c r="N2274" s="104"/>
      <c r="O2274" s="104"/>
      <c r="P2274" s="104"/>
      <c r="Q2274" s="104"/>
      <c r="R2274" s="104"/>
      <c r="S2274" s="104"/>
      <c r="T2274" s="104"/>
      <c r="U2274" s="104"/>
      <c r="V2274" s="104"/>
      <c r="W2274" s="104"/>
    </row>
    <row r="2275" spans="1:24" ht="18.75">
      <c r="A2275" s="104" t="s">
        <v>989</v>
      </c>
      <c r="B2275" s="104"/>
      <c r="C2275" s="104"/>
      <c r="D2275" s="104"/>
      <c r="E2275" s="104"/>
      <c r="F2275" s="104"/>
      <c r="G2275" s="104"/>
      <c r="H2275" s="104"/>
      <c r="I2275" s="104"/>
      <c r="J2275" s="104"/>
      <c r="K2275" s="104"/>
      <c r="L2275" s="104"/>
      <c r="M2275" s="104"/>
      <c r="N2275" s="104"/>
      <c r="O2275" s="104"/>
      <c r="P2275" s="104"/>
      <c r="Q2275" s="104"/>
      <c r="R2275" s="104"/>
      <c r="S2275" s="104"/>
      <c r="T2275" s="104"/>
      <c r="U2275" s="104"/>
      <c r="V2275" s="104"/>
      <c r="W2275" s="104"/>
    </row>
    <row r="2276" spans="1:24" ht="18.75">
      <c r="A2276" s="105" t="s">
        <v>1058</v>
      </c>
      <c r="B2276" s="105"/>
      <c r="C2276" s="105"/>
      <c r="D2276" s="105"/>
      <c r="E2276" s="105"/>
      <c r="F2276" s="105"/>
      <c r="G2276" s="105"/>
      <c r="H2276" s="105"/>
      <c r="I2276" s="105"/>
      <c r="J2276" s="105"/>
      <c r="K2276" s="105"/>
      <c r="L2276" s="105"/>
      <c r="M2276" s="105"/>
      <c r="N2276" s="105"/>
      <c r="O2276" s="105"/>
      <c r="P2276" s="105"/>
      <c r="Q2276" s="105"/>
      <c r="R2276" s="105"/>
      <c r="S2276" s="105"/>
      <c r="T2276" s="105"/>
      <c r="U2276" s="105"/>
      <c r="V2276" s="105"/>
      <c r="W2276" s="105"/>
    </row>
    <row r="2277" spans="1:24" ht="18.75">
      <c r="A2277" s="50"/>
      <c r="B2277" s="50"/>
      <c r="C2277" s="50"/>
      <c r="D2277" s="50"/>
      <c r="E2277" s="50"/>
      <c r="F2277" s="50"/>
      <c r="G2277" s="50"/>
      <c r="H2277" s="50"/>
      <c r="I2277" s="50"/>
      <c r="J2277" s="50"/>
      <c r="K2277" s="50"/>
      <c r="L2277" s="50"/>
      <c r="M2277" s="50"/>
      <c r="N2277" s="50"/>
      <c r="O2277" s="50"/>
      <c r="P2277" s="50"/>
      <c r="Q2277" s="50"/>
      <c r="R2277" s="50"/>
      <c r="S2277" s="50"/>
      <c r="T2277" s="50"/>
      <c r="U2277" s="50"/>
      <c r="V2277" s="50"/>
    </row>
    <row r="2278" spans="1:24">
      <c r="A2278" s="10"/>
      <c r="B2278" s="10"/>
      <c r="C2278" s="10"/>
      <c r="D2278" s="10"/>
      <c r="E2278" s="10"/>
      <c r="F2278" s="10"/>
      <c r="G2278" s="10"/>
      <c r="H2278" s="10"/>
      <c r="I2278" s="10"/>
      <c r="J2278" s="10"/>
      <c r="K2278" s="10"/>
      <c r="L2278" s="10"/>
      <c r="M2278" s="10"/>
      <c r="N2278" s="10"/>
      <c r="O2278" s="10"/>
      <c r="P2278" s="10"/>
      <c r="Q2278" s="10"/>
      <c r="R2278" s="10"/>
      <c r="S2278" s="10"/>
      <c r="T2278" s="10"/>
    </row>
    <row r="2279" spans="1:24" ht="18.75">
      <c r="A2279" s="106" t="s">
        <v>992</v>
      </c>
      <c r="B2279" s="106"/>
      <c r="C2279" s="47"/>
      <c r="D2279" s="47"/>
      <c r="E2279" s="47"/>
      <c r="F2279" s="47"/>
      <c r="G2279" s="47"/>
      <c r="H2279" s="47"/>
      <c r="I2279" s="47"/>
      <c r="J2279" s="47"/>
      <c r="K2279" s="47"/>
      <c r="L2279" s="47"/>
      <c r="M2279" s="47"/>
      <c r="N2279" s="47"/>
      <c r="O2279" s="47"/>
      <c r="P2279" s="47"/>
      <c r="Q2279" s="47"/>
      <c r="R2279" s="47"/>
      <c r="S2279" s="47"/>
      <c r="T2279" s="47"/>
    </row>
    <row r="2280" spans="1:24" ht="18.75">
      <c r="A2280" s="106" t="s">
        <v>993</v>
      </c>
      <c r="B2280" s="106"/>
      <c r="C2280" s="42"/>
      <c r="D2280" s="42"/>
      <c r="E2280" s="42"/>
      <c r="F2280" s="42"/>
      <c r="G2280" s="42"/>
      <c r="H2280" s="42"/>
      <c r="I2280" s="42"/>
      <c r="J2280" s="42"/>
      <c r="K2280" s="42"/>
      <c r="L2280" s="42"/>
      <c r="M2280" s="42"/>
      <c r="N2280" s="42"/>
      <c r="O2280" s="42"/>
      <c r="P2280" s="42"/>
      <c r="Q2280" s="42"/>
      <c r="R2280" s="42"/>
      <c r="S2280" s="42"/>
      <c r="T2280" s="42"/>
    </row>
    <row r="2281" spans="1:24" ht="18.75">
      <c r="A2281" s="106"/>
      <c r="B2281" s="106"/>
      <c r="D2281" s="47"/>
      <c r="E2281" s="47"/>
      <c r="F2281" s="47"/>
      <c r="G2281" s="47"/>
      <c r="H2281" s="47"/>
      <c r="I2281" s="47"/>
      <c r="J2281" s="47"/>
      <c r="K2281" s="47"/>
      <c r="L2281" s="47"/>
      <c r="M2281" s="47"/>
      <c r="N2281" s="47"/>
      <c r="O2281" s="47"/>
      <c r="P2281" s="47"/>
      <c r="Q2281" s="47"/>
      <c r="R2281" s="47"/>
      <c r="S2281" s="47"/>
      <c r="T2281" s="47"/>
    </row>
    <row r="2282" spans="1:24" ht="18.75">
      <c r="A2282" s="107" t="s">
        <v>243</v>
      </c>
      <c r="B2282" s="107"/>
      <c r="C2282" s="107"/>
      <c r="D2282" s="107"/>
      <c r="E2282" s="107"/>
      <c r="F2282" s="107"/>
      <c r="G2282" s="107"/>
      <c r="H2282" s="107"/>
      <c r="I2282" s="107"/>
      <c r="J2282" s="107"/>
      <c r="K2282" s="107"/>
      <c r="L2282" s="107"/>
      <c r="M2282" s="107"/>
      <c r="N2282" s="107"/>
      <c r="O2282" s="107"/>
      <c r="P2282" s="129" t="s">
        <v>347</v>
      </c>
      <c r="Q2282" s="129"/>
      <c r="R2282" s="129"/>
      <c r="S2282" s="129"/>
      <c r="T2282" s="129"/>
      <c r="U2282" s="129"/>
      <c r="V2282" s="129"/>
    </row>
    <row r="2283" spans="1:24">
      <c r="A2283" s="28"/>
      <c r="B2283" s="28"/>
      <c r="C2283" s="28"/>
      <c r="D2283" s="28"/>
      <c r="E2283" s="28"/>
      <c r="F2283" s="28"/>
      <c r="G2283" s="28"/>
      <c r="H2283" s="28"/>
      <c r="I2283" s="28"/>
      <c r="J2283" s="28"/>
      <c r="K2283" s="28"/>
      <c r="L2283" s="28"/>
      <c r="M2283" s="28"/>
      <c r="N2283" s="28"/>
      <c r="O2283" s="28"/>
      <c r="P2283" s="28"/>
      <c r="Q2283" s="28"/>
      <c r="R2283" s="28"/>
      <c r="S2283" s="28"/>
      <c r="T2283" s="28"/>
    </row>
    <row r="2284" spans="1:24" ht="24.75" customHeight="1">
      <c r="A2284" s="117" t="s">
        <v>170</v>
      </c>
      <c r="B2284" s="117"/>
      <c r="C2284" s="117"/>
      <c r="D2284" s="117"/>
      <c r="E2284" s="117"/>
      <c r="F2284" s="117"/>
      <c r="G2284" s="117"/>
      <c r="H2284" s="117"/>
      <c r="I2284" s="117"/>
      <c r="J2284" s="117"/>
      <c r="K2284" s="117"/>
      <c r="L2284" s="117"/>
      <c r="M2284" s="117"/>
      <c r="N2284" s="117"/>
      <c r="O2284" s="117"/>
      <c r="P2284" s="117"/>
      <c r="Q2284" s="117"/>
      <c r="R2284" s="117"/>
      <c r="S2284" s="117"/>
      <c r="T2284" s="126" t="s">
        <v>178</v>
      </c>
      <c r="U2284" s="101" t="s">
        <v>284</v>
      </c>
      <c r="V2284" s="101" t="s">
        <v>288</v>
      </c>
      <c r="W2284" s="101" t="s">
        <v>1006</v>
      </c>
    </row>
    <row r="2285" spans="1:24" ht="66.75" customHeight="1">
      <c r="A2285" s="101" t="s">
        <v>171</v>
      </c>
      <c r="B2285" s="117" t="s">
        <v>172</v>
      </c>
      <c r="C2285" s="101" t="s">
        <v>173</v>
      </c>
      <c r="D2285" s="101" t="s">
        <v>174</v>
      </c>
      <c r="E2285" s="101"/>
      <c r="F2285" s="101" t="s">
        <v>175</v>
      </c>
      <c r="G2285" s="101"/>
      <c r="H2285" s="101" t="s">
        <v>176</v>
      </c>
      <c r="I2285" s="101"/>
      <c r="J2285" s="101" t="s">
        <v>994</v>
      </c>
      <c r="K2285" s="101"/>
      <c r="L2285" s="175" t="s">
        <v>995</v>
      </c>
      <c r="M2285" s="176"/>
      <c r="N2285" s="175" t="s">
        <v>996</v>
      </c>
      <c r="O2285" s="176"/>
      <c r="P2285" s="101" t="s">
        <v>7</v>
      </c>
      <c r="Q2285" s="101"/>
      <c r="R2285" s="101" t="s">
        <v>177</v>
      </c>
      <c r="S2285" s="101"/>
      <c r="T2285" s="127"/>
      <c r="U2285" s="101"/>
      <c r="V2285" s="101"/>
      <c r="W2285" s="101"/>
    </row>
    <row r="2286" spans="1:24" ht="16.5">
      <c r="A2286" s="101"/>
      <c r="B2286" s="117"/>
      <c r="C2286" s="101"/>
      <c r="D2286" s="49" t="s">
        <v>179</v>
      </c>
      <c r="E2286" s="51" t="s">
        <v>3</v>
      </c>
      <c r="F2286" s="49" t="s">
        <v>179</v>
      </c>
      <c r="G2286" s="51" t="s">
        <v>3</v>
      </c>
      <c r="H2286" s="49" t="s">
        <v>179</v>
      </c>
      <c r="I2286" s="51" t="s">
        <v>3</v>
      </c>
      <c r="J2286" s="49" t="s">
        <v>179</v>
      </c>
      <c r="K2286" s="51" t="s">
        <v>3</v>
      </c>
      <c r="L2286" s="49" t="s">
        <v>179</v>
      </c>
      <c r="M2286" s="51" t="s">
        <v>3</v>
      </c>
      <c r="N2286" s="49" t="s">
        <v>179</v>
      </c>
      <c r="O2286" s="51" t="s">
        <v>3</v>
      </c>
      <c r="P2286" s="49" t="s">
        <v>179</v>
      </c>
      <c r="Q2286" s="51" t="s">
        <v>3</v>
      </c>
      <c r="R2286" s="49" t="s">
        <v>179</v>
      </c>
      <c r="S2286" s="51" t="s">
        <v>3</v>
      </c>
      <c r="T2286" s="128"/>
      <c r="U2286" s="101"/>
      <c r="V2286" s="101"/>
      <c r="W2286" s="101"/>
    </row>
    <row r="2287" spans="1:24" ht="18.75">
      <c r="A2287" s="27">
        <v>1</v>
      </c>
      <c r="B2287" s="77"/>
      <c r="C2287" s="27"/>
      <c r="D2287" s="27"/>
      <c r="E2287" s="16">
        <f>IF((C2287&lt;=7),VLOOKUP(D2287,'7 лет'!$A$5:$B$78,2),IF((C2287=8),VLOOKUP(D2287,'8 лет'!$A$5:$B$78,2),IF((C2287=9),VLOOKUP(D2287,'9 лет'!$A$5:$B$78,2),IF((C2287=10),VLOOKUP(D2287,'10 лет'!$A$5:$B$78,2),IF((C2287=11),VLOOKUP(D2287,'11 лет'!$A$5:$B$78,2),IF((C2287=12),VLOOKUP(D2287,'12 лет'!$A$5:$B$78,2),IF((C2287=13),VLOOKUP(D2287,'13 лет'!$A$5:$B$78,2),IF((C2287=14),VLOOKUP(D2287,'14 лет'!$A$5:$B$78,2),IF((C2287=15),VLOOKUP(D2287,'15 лет'!$A$5:$B$78,2),IF((C2287=16),VLOOKUP(D2287,'16 лет'!$A$5:$B$78,2),IF((C2287=17),VLOOKUP(D2287,'17 лет'!$A$5:$B$78,2))))))))))))</f>
        <v>0</v>
      </c>
      <c r="F2287" s="27"/>
      <c r="G2287" s="16">
        <f>IF((C2287&lt;=7),VLOOKUP(F2287,'7 лет'!$C$5:$D$79,2),IF((C2287=8),VLOOKUP(F2287,'8 лет'!$C$5:$D$79,2),IF((C2287=9),VLOOKUP(F2287,'9 лет'!$C$5:$D$79,2),IF((C2287=10),VLOOKUP(F2287,'10 лет'!$C$5:$D$79,2),IF((C2287=11),VLOOKUP(F2287,'11 лет'!$C$5:$D$79,2),IF((C2287=12),VLOOKUP(F2287,'12 лет'!$C$5:$D$79,2),IF((C2287=13),VLOOKUP(F2287,'13 лет'!$C$5:$D$79,2),IF((C2287=14),VLOOKUP(F2287,'14 лет'!$C$5:$D$79,2),IF((C2287=15),VLOOKUP(F2287,'15 лет'!$C$5:$D$79,2),IF((C2287=16),VLOOKUP(F2287,'16 лет'!$C$5:$D$79,2),IF((C2287=17),VLOOKUP(F2287,'17 лет'!$C$5:$D$79,2))))))))))))</f>
        <v>0</v>
      </c>
      <c r="H2287" s="27"/>
      <c r="I2287" s="16">
        <f>IF((C2287&lt;=7),VLOOKUP(H2287,'7 лет'!$E$5:$F$79,2),IF((C2287=8),VLOOKUP(H2287,'8 лет'!$E$5:$F$79,2),IF((C2287=9),VLOOKUP(H2287,'9 лет'!$E$5:$F$79,2),IF((C2287=10),VLOOKUP(H2287,'10 лет'!$E$5:$F$79,2),IF((C2287=11),VLOOKUP(H2287,'11 лет'!$E$5:$F$79,2),IF((C2287=12),VLOOKUP(H2287,'12 лет'!$E$5:$F$79,2),IF((C2287=13),VLOOKUP(H2287,'13 лет'!$E$5:$F$79,2),IF((C2287=14),VLOOKUP(H2287,'14 лет'!$E$5:$F$79,2),IF((C2287=15),VLOOKUP(H2287,'15 лет'!$E$5:$F$79,2),IF((C2287=16),VLOOKUP(H2287,'16 лет'!$E$5:$F$79,2),IF((C2287=17),VLOOKUP(H2287,'17 лет'!$E$5:$F$79,2))))))))))))</f>
        <v>0</v>
      </c>
      <c r="J2287" s="27"/>
      <c r="K2287" s="16">
        <f>IF((C2287&lt;=7),VLOOKUP(J2287,'7 лет'!$G$5:$H$79,2),IF((C2287=8),VLOOKUP(J2287,'8 лет'!$G$5:$H$79,2),IF((C2287=9),VLOOKUP(J2287,'9 лет'!$G$5:$H$79,2),IF((C2287=10),VLOOKUP(J2287,'10 лет'!$G$5:$H$79,2),IF((C2287=11),VLOOKUP(J2287,'11 лет'!$G$5:$H$79,2),IF((C2287=12),VLOOKUP(J2287,'12 лет'!$G$5:$H$79,2),IF((C2287=13),VLOOKUP(J2287,'13 лет'!$G$5:$H$79,2),IF((C2287=14),VLOOKUP(J2287,'14 лет'!$G$5:$H$79,2),IF(C2287&gt;=15,"0")))))))))</f>
        <v>0</v>
      </c>
      <c r="L2287" s="27"/>
      <c r="M2287" s="16" t="str">
        <f>IF((C2287=12),VLOOKUP(L2287,'12 лет'!$I$5:$J$81,2),IF((C2287=13),VLOOKUP(L2287,'13 лет'!$I$5:$J$81,2),IF((C2287=14),VLOOKUP(L2287,'14 лет'!$I$5:$J$80,2),IF((C2287=15),VLOOKUP(L2287,'15 лет'!$G$5:$H$82,2),IF((C2287=16),VLOOKUP(L2287,'16 лет'!$G$5:$H$81,2),IF((C2287=17),VLOOKUP(L2287,'17 лет'!$G$5:$H$81,2),IF(C2287&lt;12,"0")))))))</f>
        <v>0</v>
      </c>
      <c r="N2287" s="27"/>
      <c r="O2287" s="16" t="str">
        <f>IF((C2287=15),VLOOKUP(N2287,'15 лет'!$I$5:$J$100,2),IF((C2287=16),VLOOKUP(N2287,'16 лет'!$I$5:$J$94,2),IF((C2287=17),VLOOKUP(N2287,'17 лет'!$I$5:$J$97,2),IF(C2287&lt;15,"0"))))</f>
        <v>0</v>
      </c>
      <c r="P2287" s="11"/>
      <c r="Q2287" s="16">
        <f>IF((C2287&lt;=7),VLOOKUP(P2287,'7 лет'!$I$5:$J$79,2),IF((C2287=8),VLOOKUP(P2287,'8 лет'!$I$5:$J$79,2),IF((C2287=9),VLOOKUP(P2287,'9 лет'!$I$5:$J$79,2),IF((C2287=10),VLOOKUP(P2287,'10 лет'!$I$5:$J$79,2),IF((C2287=11),VLOOKUP(P2287,'11 лет'!$I$5:$J$79,2),IF((C2287=12),VLOOKUP(P2287,'12 лет'!$K$5:$L$79,2),IF((C2287=13),VLOOKUP(P2287,'13 лет'!$K$5:$L$79,2),IF((C2287=14),VLOOKUP(P2287,'14 лет'!$K$5:$L$79,2),IF((C2287=15),VLOOKUP(P2287,'15 лет'!$K$5:$L$79,2),IF((C2287=16),VLOOKUP(P2287,'16 лет'!$K$5:$L$79,2),IF((C2287=17),VLOOKUP(P2287,'17 лет'!$K$5:$L$79,2),)))))))))))</f>
        <v>50</v>
      </c>
      <c r="R2287" s="27"/>
      <c r="S2287" s="16">
        <f>IF((C2287&lt;=7),VLOOKUP(R2287,'7 лет'!$K$5:$L$79,2),IF((C2287=8),VLOOKUP(R2287,'8 лет'!$K$5:$L$79,2),IF((C2287=9),VLOOKUP(R2287,'9 лет'!$K$5:$L$79,2),IF((C2287=10),VLOOKUP(R2287,'10 лет'!$K$5:$L$79,2),IF((C2287=11),VLOOKUP(R2287,'11 лет'!$K$5:$L$79,2),IF((C2287=12),VLOOKUP(R2287,'12 лет'!$M$5:$N$79,2),IF((C2287=13),VLOOKUP(R2287,'13 лет'!$M$5:$N$79,2),IF((C2287=14),VLOOKUP(R2287,'14 лет'!$M$5:$N$79,2),IF((C2287=15),VLOOKUP(R2287,'15 лет'!$M$5:$N$79,2),IF((C2287=16),VLOOKUP(R2287,'16 лет'!$M$5:$N$79,2),IF((C2287=17),VLOOKUP(R2287,'17 лет'!$M$5:$N$79,2))))))))))))</f>
        <v>0</v>
      </c>
      <c r="T2287" s="32">
        <f>SUM(E2287+G2287+I2287+K2287+M2287+O2287+Q2287+S2287)</f>
        <v>50</v>
      </c>
      <c r="U2287" s="4">
        <f>'Личное первенство юноши'!U202</f>
        <v>28</v>
      </c>
      <c r="V2287" s="108">
        <f ca="1">'Командный зачет'!G73</f>
        <v>10</v>
      </c>
      <c r="W2287" s="98">
        <f ca="1">SUM(V2287*2)</f>
        <v>20</v>
      </c>
      <c r="X2287" t="str">
        <f>P2282</f>
        <v>Субъект РФ 64</v>
      </c>
    </row>
    <row r="2288" spans="1:24" ht="18.75">
      <c r="A2288" s="27">
        <v>2</v>
      </c>
      <c r="B2288" s="77"/>
      <c r="C2288" s="27"/>
      <c r="D2288" s="27"/>
      <c r="E2288" s="16">
        <f>IF((C2288&lt;=7),VLOOKUP(D2288,'7 лет'!$A$5:$B$78,2),IF((C2288=8),VLOOKUP(D2288,'8 лет'!$A$5:$B$78,2),IF((C2288=9),VLOOKUP(D2288,'9 лет'!$A$5:$B$78,2),IF((C2288=10),VLOOKUP(D2288,'10 лет'!$A$5:$B$78,2),IF((C2288=11),VLOOKUP(D2288,'11 лет'!$A$5:$B$78,2),IF((C2288=12),VLOOKUP(D2288,'12 лет'!$A$5:$B$78,2),IF((C2288=13),VLOOKUP(D2288,'13 лет'!$A$5:$B$78,2),IF((C2288=14),VLOOKUP(D2288,'14 лет'!$A$5:$B$78,2),IF((C2288=15),VLOOKUP(D2288,'15 лет'!$A$5:$B$78,2),IF((C2288=16),VLOOKUP(D2288,'16 лет'!$A$5:$B$78,2),IF((C2288=17),VLOOKUP(D2288,'17 лет'!$A$5:$B$78,2))))))))))))</f>
        <v>0</v>
      </c>
      <c r="F2288" s="27"/>
      <c r="G2288" s="16">
        <f>IF((C2288&lt;=7),VLOOKUP(F2288,'7 лет'!$C$5:$D$79,2),IF((C2288=8),VLOOKUP(F2288,'8 лет'!$C$5:$D$79,2),IF((C2288=9),VLOOKUP(F2288,'9 лет'!$C$5:$D$79,2),IF((C2288=10),VLOOKUP(F2288,'10 лет'!$C$5:$D$79,2),IF((C2288=11),VLOOKUP(F2288,'11 лет'!$C$5:$D$79,2),IF((C2288=12),VLOOKUP(F2288,'12 лет'!$C$5:$D$79,2),IF((C2288=13),VLOOKUP(F2288,'13 лет'!$C$5:$D$79,2),IF((C2288=14),VLOOKUP(F2288,'14 лет'!$C$5:$D$79,2),IF((C2288=15),VLOOKUP(F2288,'15 лет'!$C$5:$D$79,2),IF((C2288=16),VLOOKUP(F2288,'16 лет'!$C$5:$D$79,2),IF((C2288=17),VLOOKUP(F2288,'17 лет'!$C$5:$D$79,2))))))))))))</f>
        <v>0</v>
      </c>
      <c r="H2288" s="27"/>
      <c r="I2288" s="16">
        <f>IF((C2288&lt;=7),VLOOKUP(H2288,'7 лет'!$E$5:$F$79,2),IF((C2288=8),VLOOKUP(H2288,'8 лет'!$E$5:$F$79,2),IF((C2288=9),VLOOKUP(H2288,'9 лет'!$E$5:$F$79,2),IF((C2288=10),VLOOKUP(H2288,'10 лет'!$E$5:$F$79,2),IF((C2288=11),VLOOKUP(H2288,'11 лет'!$E$5:$F$79,2),IF((C2288=12),VLOOKUP(H2288,'12 лет'!$E$5:$F$79,2),IF((C2288=13),VLOOKUP(H2288,'13 лет'!$E$5:$F$79,2),IF((C2288=14),VLOOKUP(H2288,'14 лет'!$E$5:$F$79,2),IF((C2288=15),VLOOKUP(H2288,'15 лет'!$E$5:$F$79,2),IF((C2288=16),VLOOKUP(H2288,'16 лет'!$E$5:$F$79,2),IF((C2288=17),VLOOKUP(H2288,'17 лет'!$E$5:$F$79,2))))))))))))</f>
        <v>0</v>
      </c>
      <c r="J2288" s="27"/>
      <c r="K2288" s="16">
        <f>IF((C2288&lt;=7),VLOOKUP(J2288,'7 лет'!$G$5:$H$79,2),IF((C2288=8),VLOOKUP(J2288,'8 лет'!$G$5:$H$79,2),IF((C2288=9),VLOOKUP(J2288,'9 лет'!$G$5:$H$79,2),IF((C2288=10),VLOOKUP(J2288,'10 лет'!$G$5:$H$79,2),IF((C2288=11),VLOOKUP(J2288,'11 лет'!$G$5:$H$79,2),IF((C2288=12),VLOOKUP(J2288,'12 лет'!$G$5:$H$79,2),IF((C2288=13),VLOOKUP(J2288,'13 лет'!$G$5:$H$79,2),IF((C2288=14),VLOOKUP(J2288,'14 лет'!$G$5:$H$79,2),IF(C2288&gt;=15,"0")))))))))</f>
        <v>0</v>
      </c>
      <c r="L2288" s="27"/>
      <c r="M2288" s="16" t="str">
        <f>IF((C2288=12),VLOOKUP(L2288,'12 лет'!$I$5:$J$81,2),IF((C2288=13),VLOOKUP(L2288,'13 лет'!$I$5:$J$81,2),IF((C2288=14),VLOOKUP(L2288,'14 лет'!$I$5:$J$80,2),IF((C2288=15),VLOOKUP(L2288,'15 лет'!$G$5:$H$82,2),IF((C2288=16),VLOOKUP(L2288,'16 лет'!$G$5:$H$81,2),IF((C2288=17),VLOOKUP(L2288,'17 лет'!$G$5:$H$81,2),IF(C2288&lt;12,"0")))))))</f>
        <v>0</v>
      </c>
      <c r="N2288" s="27"/>
      <c r="O2288" s="16" t="str">
        <f>IF((C2288=15),VLOOKUP(N2288,'15 лет'!$I$5:$J$100,2),IF((C2288=16),VLOOKUP(N2288,'16 лет'!$I$5:$J$94,2),IF((C2288=17),VLOOKUP(N2288,'17 лет'!$I$5:$J$97,2),IF(C2288&lt;15,"0"))))</f>
        <v>0</v>
      </c>
      <c r="P2288" s="11"/>
      <c r="Q2288" s="16">
        <f>IF((C2288&lt;=7),VLOOKUP(P2288,'7 лет'!$I$5:$J$79,2),IF((C2288=8),VLOOKUP(P2288,'8 лет'!$I$5:$J$79,2),IF((C2288=9),VLOOKUP(P2288,'9 лет'!$I$5:$J$79,2),IF((C2288=10),VLOOKUP(P2288,'10 лет'!$I$5:$J$79,2),IF((C2288=11),VLOOKUP(P2288,'11 лет'!$I$5:$J$79,2),IF((C2288=12),VLOOKUP(P2288,'12 лет'!$K$5:$L$79,2),IF((C2288=13),VLOOKUP(P2288,'13 лет'!$K$5:$L$79,2),IF((C2288=14),VLOOKUP(P2288,'14 лет'!$K$5:$L$79,2),IF((C2288=15),VLOOKUP(P2288,'15 лет'!$K$5:$L$79,2),IF((C2288=16),VLOOKUP(P2288,'16 лет'!$K$5:$L$79,2),IF((C2288=17),VLOOKUP(P2288,'17 лет'!$K$5:$L$79,2),)))))))))))</f>
        <v>50</v>
      </c>
      <c r="R2288" s="27"/>
      <c r="S2288" s="16">
        <f>IF((C2288&lt;=7),VLOOKUP(R2288,'7 лет'!$K$5:$L$79,2),IF((C2288=8),VLOOKUP(R2288,'8 лет'!$K$5:$L$79,2),IF((C2288=9),VLOOKUP(R2288,'9 лет'!$K$5:$L$79,2),IF((C2288=10),VLOOKUP(R2288,'10 лет'!$K$5:$L$79,2),IF((C2288=11),VLOOKUP(R2288,'11 лет'!$K$5:$L$79,2),IF((C2288=12),VLOOKUP(R2288,'12 лет'!$M$5:$N$79,2),IF((C2288=13),VLOOKUP(R2288,'13 лет'!$M$5:$N$79,2),IF((C2288=14),VLOOKUP(R2288,'14 лет'!$M$5:$N$79,2),IF((C2288=15),VLOOKUP(R2288,'15 лет'!$M$5:$N$79,2),IF((C2288=16),VLOOKUP(R2288,'16 лет'!$M$5:$N$79,2),IF((C2288=17),VLOOKUP(R2288,'17 лет'!$M$5:$N$79,2))))))))))))</f>
        <v>0</v>
      </c>
      <c r="T2288" s="32">
        <f>SUM(E2288+G2288+I2288+K2288+M2288+O2288+Q2288+S2288)</f>
        <v>50</v>
      </c>
      <c r="U2288" s="4">
        <f>'Личное первенство юноши'!U203</f>
        <v>28</v>
      </c>
      <c r="V2288" s="109"/>
      <c r="W2288" s="99"/>
      <c r="X2288" t="str">
        <f>P2282</f>
        <v>Субъект РФ 64</v>
      </c>
    </row>
    <row r="2289" spans="1:24" ht="18.75">
      <c r="A2289" s="27">
        <v>3</v>
      </c>
      <c r="B2289" s="77"/>
      <c r="C2289" s="27"/>
      <c r="D2289" s="27"/>
      <c r="E2289" s="16">
        <f>IF((C2289&lt;=7),VLOOKUP(D2289,'7 лет'!$A$5:$B$78,2),IF((C2289=8),VLOOKUP(D2289,'8 лет'!$A$5:$B$78,2),IF((C2289=9),VLOOKUP(D2289,'9 лет'!$A$5:$B$78,2),IF((C2289=10),VLOOKUP(D2289,'10 лет'!$A$5:$B$78,2),IF((C2289=11),VLOOKUP(D2289,'11 лет'!$A$5:$B$78,2),IF((C2289=12),VLOOKUP(D2289,'12 лет'!$A$5:$B$78,2),IF((C2289=13),VLOOKUP(D2289,'13 лет'!$A$5:$B$78,2),IF((C2289=14),VLOOKUP(D2289,'14 лет'!$A$5:$B$78,2),IF((C2289=15),VLOOKUP(D2289,'15 лет'!$A$5:$B$78,2),IF((C2289=16),VLOOKUP(D2289,'16 лет'!$A$5:$B$78,2),IF((C2289=17),VLOOKUP(D2289,'17 лет'!$A$5:$B$78,2))))))))))))</f>
        <v>0</v>
      </c>
      <c r="F2289" s="27"/>
      <c r="G2289" s="16">
        <f>IF((C2289&lt;=7),VLOOKUP(F2289,'7 лет'!$C$5:$D$79,2),IF((C2289=8),VLOOKUP(F2289,'8 лет'!$C$5:$D$79,2),IF((C2289=9),VLOOKUP(F2289,'9 лет'!$C$5:$D$79,2),IF((C2289=10),VLOOKUP(F2289,'10 лет'!$C$5:$D$79,2),IF((C2289=11),VLOOKUP(F2289,'11 лет'!$C$5:$D$79,2),IF((C2289=12),VLOOKUP(F2289,'12 лет'!$C$5:$D$79,2),IF((C2289=13),VLOOKUP(F2289,'13 лет'!$C$5:$D$79,2),IF((C2289=14),VLOOKUP(F2289,'14 лет'!$C$5:$D$79,2),IF((C2289=15),VLOOKUP(F2289,'15 лет'!$C$5:$D$79,2),IF((C2289=16),VLOOKUP(F2289,'16 лет'!$C$5:$D$79,2),IF((C2289=17),VLOOKUP(F2289,'17 лет'!$C$5:$D$79,2))))))))))))</f>
        <v>0</v>
      </c>
      <c r="H2289" s="27"/>
      <c r="I2289" s="16">
        <f>IF((C2289&lt;=7),VLOOKUP(H2289,'7 лет'!$E$5:$F$79,2),IF((C2289=8),VLOOKUP(H2289,'8 лет'!$E$5:$F$79,2),IF((C2289=9),VLOOKUP(H2289,'9 лет'!$E$5:$F$79,2),IF((C2289=10),VLOOKUP(H2289,'10 лет'!$E$5:$F$79,2),IF((C2289=11),VLOOKUP(H2289,'11 лет'!$E$5:$F$79,2),IF((C2289=12),VLOOKUP(H2289,'12 лет'!$E$5:$F$79,2),IF((C2289=13),VLOOKUP(H2289,'13 лет'!$E$5:$F$79,2),IF((C2289=14),VLOOKUP(H2289,'14 лет'!$E$5:$F$79,2),IF((C2289=15),VLOOKUP(H2289,'15 лет'!$E$5:$F$79,2),IF((C2289=16),VLOOKUP(H2289,'16 лет'!$E$5:$F$79,2),IF((C2289=17),VLOOKUP(H2289,'17 лет'!$E$5:$F$79,2))))))))))))</f>
        <v>0</v>
      </c>
      <c r="J2289" s="27"/>
      <c r="K2289" s="16">
        <f>IF((C2289&lt;=7),VLOOKUP(J2289,'7 лет'!$G$5:$H$79,2),IF((C2289=8),VLOOKUP(J2289,'8 лет'!$G$5:$H$79,2),IF((C2289=9),VLOOKUP(J2289,'9 лет'!$G$5:$H$79,2),IF((C2289=10),VLOOKUP(J2289,'10 лет'!$G$5:$H$79,2),IF((C2289=11),VLOOKUP(J2289,'11 лет'!$G$5:$H$79,2),IF((C2289=12),VLOOKUP(J2289,'12 лет'!$G$5:$H$79,2),IF((C2289=13),VLOOKUP(J2289,'13 лет'!$G$5:$H$79,2),IF((C2289=14),VLOOKUP(J2289,'14 лет'!$G$5:$H$79,2),IF(C2289&gt;=15,"0")))))))))</f>
        <v>0</v>
      </c>
      <c r="L2289" s="27"/>
      <c r="M2289" s="16" t="str">
        <f>IF((C2289=12),VLOOKUP(L2289,'12 лет'!$I$5:$J$81,2),IF((C2289=13),VLOOKUP(L2289,'13 лет'!$I$5:$J$81,2),IF((C2289=14),VLOOKUP(L2289,'14 лет'!$I$5:$J$80,2),IF((C2289=15),VLOOKUP(L2289,'15 лет'!$G$5:$H$82,2),IF((C2289=16),VLOOKUP(L2289,'16 лет'!$G$5:$H$81,2),IF((C2289=17),VLOOKUP(L2289,'17 лет'!$G$5:$H$81,2),IF(C2289&lt;12,"0")))))))</f>
        <v>0</v>
      </c>
      <c r="N2289" s="27"/>
      <c r="O2289" s="16" t="str">
        <f>IF((C2289=15),VLOOKUP(N2289,'15 лет'!$I$5:$J$100,2),IF((C2289=16),VLOOKUP(N2289,'16 лет'!$I$5:$J$94,2),IF((C2289=17),VLOOKUP(N2289,'17 лет'!$I$5:$J$97,2),IF(C2289&lt;15,"0"))))</f>
        <v>0</v>
      </c>
      <c r="P2289" s="11"/>
      <c r="Q2289" s="16">
        <f>IF((C2289&lt;=7),VLOOKUP(P2289,'7 лет'!$I$5:$J$79,2),IF((C2289=8),VLOOKUP(P2289,'8 лет'!$I$5:$J$79,2),IF((C2289=9),VLOOKUP(P2289,'9 лет'!$I$5:$J$79,2),IF((C2289=10),VLOOKUP(P2289,'10 лет'!$I$5:$J$79,2),IF((C2289=11),VLOOKUP(P2289,'11 лет'!$I$5:$J$79,2),IF((C2289=12),VLOOKUP(P2289,'12 лет'!$K$5:$L$79,2),IF((C2289=13),VLOOKUP(P2289,'13 лет'!$K$5:$L$79,2),IF((C2289=14),VLOOKUP(P2289,'14 лет'!$K$5:$L$79,2),IF((C2289=15),VLOOKUP(P2289,'15 лет'!$K$5:$L$79,2),IF((C2289=16),VLOOKUP(P2289,'16 лет'!$K$5:$L$79,2),IF((C2289=17),VLOOKUP(P2289,'17 лет'!$K$5:$L$79,2),)))))))))))</f>
        <v>50</v>
      </c>
      <c r="R2289" s="27"/>
      <c r="S2289" s="16">
        <f>IF((C2289&lt;=7),VLOOKUP(R2289,'7 лет'!$K$5:$L$79,2),IF((C2289=8),VLOOKUP(R2289,'8 лет'!$K$5:$L$79,2),IF((C2289=9),VLOOKUP(R2289,'9 лет'!$K$5:$L$79,2),IF((C2289=10),VLOOKUP(R2289,'10 лет'!$K$5:$L$79,2),IF((C2289=11),VLOOKUP(R2289,'11 лет'!$K$5:$L$79,2),IF((C2289=12),VLOOKUP(R2289,'12 лет'!$M$5:$N$79,2),IF((C2289=13),VLOOKUP(R2289,'13 лет'!$M$5:$N$79,2),IF((C2289=14),VLOOKUP(R2289,'14 лет'!$M$5:$N$79,2),IF((C2289=15),VLOOKUP(R2289,'15 лет'!$M$5:$N$79,2),IF((C2289=16),VLOOKUP(R2289,'16 лет'!$M$5:$N$79,2),IF((C2289=17),VLOOKUP(R2289,'17 лет'!$M$5:$N$79,2))))))))))))</f>
        <v>0</v>
      </c>
      <c r="T2289" s="32">
        <f>SUM(E2289+G2289+I2289+K2289+M2289+O2289+Q2289+S2289)</f>
        <v>50</v>
      </c>
      <c r="U2289" s="4">
        <f>'Личное первенство юноши'!U204</f>
        <v>28</v>
      </c>
      <c r="V2289" s="109"/>
      <c r="W2289" s="99"/>
      <c r="X2289" t="str">
        <f>P2282</f>
        <v>Субъект РФ 64</v>
      </c>
    </row>
    <row r="2290" spans="1:24" ht="18.75">
      <c r="A2290" s="111"/>
      <c r="B2290" s="112"/>
      <c r="C2290" s="112"/>
      <c r="D2290" s="112"/>
      <c r="E2290" s="112"/>
      <c r="F2290" s="112"/>
      <c r="G2290" s="112"/>
      <c r="H2290" s="112"/>
      <c r="I2290" s="112"/>
      <c r="J2290" s="112"/>
      <c r="K2290" s="112"/>
      <c r="L2290" s="112"/>
      <c r="M2290" s="112"/>
      <c r="N2290" s="112"/>
      <c r="O2290" s="112"/>
      <c r="P2290" s="115" t="s">
        <v>285</v>
      </c>
      <c r="Q2290" s="115"/>
      <c r="R2290" s="115"/>
      <c r="S2290" s="116"/>
      <c r="T2290" s="113">
        <f ca="1">SUMPRODUCT(LARGE($T$2287:$T$2289,ROW(INDIRECT("T1:T"&amp;Z17))))</f>
        <v>100</v>
      </c>
      <c r="U2290" s="114"/>
      <c r="V2290" s="109"/>
      <c r="W2290" s="99"/>
    </row>
    <row r="2291" spans="1:24" ht="30" customHeight="1">
      <c r="A2291" s="123" t="s">
        <v>180</v>
      </c>
      <c r="B2291" s="124"/>
      <c r="C2291" s="124"/>
      <c r="D2291" s="124"/>
      <c r="E2291" s="124"/>
      <c r="F2291" s="124"/>
      <c r="G2291" s="124"/>
      <c r="H2291" s="124"/>
      <c r="I2291" s="124"/>
      <c r="J2291" s="124"/>
      <c r="K2291" s="124"/>
      <c r="L2291" s="124"/>
      <c r="M2291" s="124"/>
      <c r="N2291" s="124"/>
      <c r="O2291" s="124"/>
      <c r="P2291" s="124"/>
      <c r="Q2291" s="124"/>
      <c r="R2291" s="124"/>
      <c r="S2291" s="124"/>
      <c r="T2291" s="124"/>
      <c r="U2291" s="125"/>
      <c r="V2291" s="109"/>
      <c r="W2291" s="99"/>
    </row>
    <row r="2292" spans="1:24" ht="18.75">
      <c r="A2292" s="27">
        <v>1</v>
      </c>
      <c r="B2292" s="78"/>
      <c r="C2292" s="27"/>
      <c r="D2292" s="27"/>
      <c r="E2292" s="16">
        <f>IF((C2292&lt;=7),VLOOKUP(D2292,'7 лет'!$M$5:$N$78,2),IF((C2292=8),VLOOKUP(D2292,'8 лет'!$M$5:$N$78,2),IF((C2292=9),VLOOKUP(D2292,'9 лет'!$M$5:$N$78,2),IF((C2292=10),VLOOKUP(D2292,'10 лет'!$M$5:$N$78,2),IF((C2292=11),VLOOKUP(D2292,'11 лет'!$M$5:$N$78,2),IF((C2292=12),VLOOKUP(D2292,'12 лет'!$O$5:$P$78,2),IF((C2292=13),VLOOKUP(D2292,'13 лет'!$O$5:$P$78,2),IF((C2292=14),VLOOKUP(D2292,'14 лет'!$O$5:$P$78,2),IF((C2292=15),VLOOKUP(D2292,'15 лет'!$O$5:$P$78,2),IF((C2292=16),VLOOKUP(D2292,'16 лет'!$O$5:$P$78,2),IF((C2292=17),VLOOKUP(D2292,'17 лет'!$O$5:$P$78,2))))))))))))</f>
        <v>0</v>
      </c>
      <c r="F2292" s="27"/>
      <c r="G2292" s="16">
        <f>IF((C2292&lt;=7),VLOOKUP(F2292,'7 лет'!$O$5:$P$79,2),IF((C2292=8),VLOOKUP(F2292,'8 лет'!$O$5:$P$79,2),IF((C2292=9),VLOOKUP(F2292,'9 лет'!$O$5:$P$79,2),IF((C2292=10),VLOOKUP(F2292,'10 лет'!$O$5:$P$79,2),IF((C2292=11),VLOOKUP(F2292,'11 лет'!$O$5:$P$79,2),IF((C2292=12),VLOOKUP(F2292,'12 лет'!$Q$5:$R$79,2),IF((C2292=13),VLOOKUP(F2292,'13 лет'!$Q$5:$R$79,2),IF((C2292=14),VLOOKUP(F2292,'14 лет'!$Q$5:$R$79,2),IF((C2292=15),VLOOKUP(F2292,'15 лет'!$Q$5:$R$79,2),IF((C2292=16),VLOOKUP(F2292,'16 лет'!$Q$5:$R$79,2),IF((C2292=17),VLOOKUP(F2292,'17 лет'!$Q$5:$R$79,2))))))))))))</f>
        <v>0</v>
      </c>
      <c r="H2292" s="27"/>
      <c r="I2292" s="16">
        <f>IF((C2292&lt;=7),VLOOKUP(H2292,'7 лет'!$Q$5:$R$79,2),IF((C2292=8),VLOOKUP(H2292,'8 лет'!$Q$5:$R$79,2),IF((C2292=9),VLOOKUP(H2292,'9 лет'!$Q$5:$R$79,2),IF((C2292=10),VLOOKUP(H2292,'10 лет'!$Q$5:$R$79,2),IF((C2292=11),VLOOKUP(H2292,'11 лет'!$Q$5:$R$79,2),IF((C2292=12),VLOOKUP(H2292,'12 лет'!$S$5:$T$79,2),IF((C2292=13),VLOOKUP(H2292,'13 лет'!$S$5:$T$79,2),IF((C2292=14),VLOOKUP(H2292,'14 лет'!$S$5:$T$79,2),IF((C2292=15),VLOOKUP(H2292,'15 лет'!$S$5:$T$79,2),IF((C2292=16),VLOOKUP(H2292,'16 лет'!$S$5:$T$79,2),IF((C2292=17),VLOOKUP(H2292,'17 лет'!$S$5:$T$79,2))))))))))))</f>
        <v>0</v>
      </c>
      <c r="J2292" s="27"/>
      <c r="K2292" s="16">
        <f>IF((C2292&lt;=7),VLOOKUP(J2292,'7 лет'!$S$5:$T$79,2),IF((C2292=8),VLOOKUP(J2292,'8 лет'!$S$5:$T$79,2),IF((C2292=9),VLOOKUP(J2292,'9 лет'!$S$5:$T$79,2),IF((C2292=10),VLOOKUP(J2292,'10 лет'!$S$5:$T$79,2),IF((C2292=11),VLOOKUP(J2292,'11 лет'!$S$5:$T$79,2),IF((C2292=12),VLOOKUP(J2292,'12 лет'!$U$5:$V$79,2),IF((C2292=13),VLOOKUP(J2292,'13 лет'!$U$5:$V$79,2),IF((C2292=14),VLOOKUP(J2292,'14 лет'!$U$5:$V$79,2),IF(C2292&gt;=15,"0")))))))))</f>
        <v>0</v>
      </c>
      <c r="L2292" s="27"/>
      <c r="M2292" s="16" t="str">
        <f>IF((C2292=12),VLOOKUP(L2292,'12 лет'!$W$5:$X$85,2),IF((C2292=13),VLOOKUP(L2292,'13 лет'!$W$5:$X$84,2),IF((C2292=14),VLOOKUP(L2292,'14 лет'!$W$5:$X$82,2),IF((C2292=15),VLOOKUP(L2292,'15 лет'!$U$5:$V$82,2),IF((C2292=16),VLOOKUP(L2292,'16 лет'!$U$5:$V$78,2),IF((C2292=17),VLOOKUP(L2292,'17 лет'!$U$5:$V$78,2),IF(C2292&lt;12,"0")))))))</f>
        <v>0</v>
      </c>
      <c r="N2292" s="27"/>
      <c r="O2292" s="16" t="str">
        <f>IF((C2292=15),VLOOKUP(N2292,'15 лет'!$W$5:$X$115,2),IF((C2292=16),VLOOKUP(N2292,'16 лет'!$W$5:$X$113,2),IF((C2292=17),VLOOKUP(N2292,'17 лет'!$W$5:$X$113,2),IF(C2292&lt;15,"0"))))</f>
        <v>0</v>
      </c>
      <c r="P2292" s="11"/>
      <c r="Q2292" s="16">
        <f>IF((C2292&lt;=7),VLOOKUP(P2292,'7 лет'!$U$5:$V$79,2),IF((C2292=8),VLOOKUP(P2292,'8 лет'!$U$5:$V$79,2),IF((C2292=9),VLOOKUP(P2292,'9 лет'!$U$5:$V$79,2),IF((C2292=10),VLOOKUP(P2292,'10 лет'!$U$5:$V$79,2),IF((C2292=11),VLOOKUP(P2292,'11 лет'!$U$5:$V$79,2),IF((C2292=12),VLOOKUP(P2292,'12 лет'!$Y$5:$Z$79,2),IF((C2292=13),VLOOKUP(P2292,'13 лет'!$Y$5:$Z$79,2),IF((C2292=14),VLOOKUP(P2292,'14 лет'!$Y$5:$Z$79,2),IF((C2292=15),VLOOKUP(P2292,'15 лет'!$Y$5:$Z$79,2),IF((C2292=16),VLOOKUP(P2292,'16 лет'!$Y$5:$Z$79,2),IF((C2292=17),VLOOKUP(P2292,'17 лет'!$Y$5:$Z$79,2))))))))))))</f>
        <v>35</v>
      </c>
      <c r="R2292" s="27"/>
      <c r="S2292" s="16">
        <f>IF((C2292&lt;=7),VLOOKUP(R2292,'7 лет'!$W$5:$X$79,2),IF((C2292=8),VLOOKUP(R2292,'8 лет'!$W$5:$X$79,2),IF((C2292=9),VLOOKUP(R2292,'9 лет'!$W$5:$X$79,2),IF((C2292=10),VLOOKUP(R2292,'10 лет'!$W$5:$X$79,2),IF((C2292=11),VLOOKUP(R2292,'11 лет'!$W$5:$X$79,2),IF((C2292=12),VLOOKUP(R2292,'12 лет'!$AA$5:$AB$79,2),IF((C2292=13),VLOOKUP(R2292,'13 лет'!$AA$5:$AB$79,2),IF((C2292=14),VLOOKUP(R2292,'14 лет'!$AA$5:$AB$79,2),IF((C2292=15),VLOOKUP(R2292,'15 лет'!$AA$5:$AB$79,2),IF((C2292=16),VLOOKUP(R2292,'16 лет'!$AA$5:$AB$79,2),IF((C2292=17),VLOOKUP(R2292,'17 лет'!$AA$5:$AB$79,2))))))))))))</f>
        <v>0</v>
      </c>
      <c r="T2292" s="33">
        <f>SUM(E2292+G2292+I2292+K2292+M2292+O2292+Q2292+S2292)</f>
        <v>35</v>
      </c>
      <c r="U2292" s="4">
        <f>'Личное первенство девушки'!U202</f>
        <v>28</v>
      </c>
      <c r="V2292" s="109"/>
      <c r="W2292" s="99"/>
      <c r="X2292" t="str">
        <f>P2282</f>
        <v>Субъект РФ 64</v>
      </c>
    </row>
    <row r="2293" spans="1:24" ht="18.75">
      <c r="A2293" s="27">
        <v>2</v>
      </c>
      <c r="B2293" s="78"/>
      <c r="C2293" s="27"/>
      <c r="D2293" s="27"/>
      <c r="E2293" s="16">
        <f>IF((C2293&lt;=7),VLOOKUP(D2293,'7 лет'!$M$5:$N$78,2),IF((C2293=8),VLOOKUP(D2293,'8 лет'!$M$5:$N$78,2),IF((C2293=9),VLOOKUP(D2293,'9 лет'!$M$5:$N$78,2),IF((C2293=10),VLOOKUP(D2293,'10 лет'!$M$5:$N$78,2),IF((C2293=11),VLOOKUP(D2293,'11 лет'!$M$5:$N$78,2),IF((C2293=12),VLOOKUP(D2293,'12 лет'!$O$5:$P$78,2),IF((C2293=13),VLOOKUP(D2293,'13 лет'!$O$5:$P$78,2),IF((C2293=14),VLOOKUP(D2293,'14 лет'!$O$5:$P$78,2),IF((C2293=15),VLOOKUP(D2293,'15 лет'!$O$5:$P$78,2),IF((C2293=16),VLOOKUP(D2293,'16 лет'!$O$5:$P$78,2),IF((C2293=17),VLOOKUP(D2293,'17 лет'!$O$5:$P$78,2))))))))))))</f>
        <v>0</v>
      </c>
      <c r="F2293" s="27"/>
      <c r="G2293" s="16">
        <f>IF((C2293&lt;=7),VLOOKUP(F2293,'7 лет'!$O$5:$P$79,2),IF((C2293=8),VLOOKUP(F2293,'8 лет'!$O$5:$P$79,2),IF((C2293=9),VLOOKUP(F2293,'9 лет'!$O$5:$P$79,2),IF((C2293=10),VLOOKUP(F2293,'10 лет'!$O$5:$P$79,2),IF((C2293=11),VLOOKUP(F2293,'11 лет'!$O$5:$P$79,2),IF((C2293=12),VLOOKUP(F2293,'12 лет'!$Q$5:$R$79,2),IF((C2293=13),VLOOKUP(F2293,'13 лет'!$Q$5:$R$79,2),IF((C2293=14),VLOOKUP(F2293,'14 лет'!$Q$5:$R$79,2),IF((C2293=15),VLOOKUP(F2293,'15 лет'!$Q$5:$R$79,2),IF((C2293=16),VLOOKUP(F2293,'16 лет'!$Q$5:$R$79,2),IF((C2293=17),VLOOKUP(F2293,'17 лет'!$Q$5:$R$79,2))))))))))))</f>
        <v>0</v>
      </c>
      <c r="H2293" s="27"/>
      <c r="I2293" s="16">
        <f>IF((C2293&lt;=7),VLOOKUP(H2293,'7 лет'!$Q$5:$R$79,2),IF((C2293=8),VLOOKUP(H2293,'8 лет'!$Q$5:$R$79,2),IF((C2293=9),VLOOKUP(H2293,'9 лет'!$Q$5:$R$79,2),IF((C2293=10),VLOOKUP(H2293,'10 лет'!$Q$5:$R$79,2),IF((C2293=11),VLOOKUP(H2293,'11 лет'!$Q$5:$R$79,2),IF((C2293=12),VLOOKUP(H2293,'12 лет'!$S$5:$T$79,2),IF((C2293=13),VLOOKUP(H2293,'13 лет'!$S$5:$T$79,2),IF((C2293=14),VLOOKUP(H2293,'14 лет'!$S$5:$T$79,2),IF((C2293=15),VLOOKUP(H2293,'15 лет'!$S$5:$T$79,2),IF((C2293=16),VLOOKUP(H2293,'16 лет'!$S$5:$T$79,2),IF((C2293=17),VLOOKUP(H2293,'17 лет'!$S$5:$T$79,2))))))))))))</f>
        <v>0</v>
      </c>
      <c r="J2293" s="27"/>
      <c r="K2293" s="16">
        <f>IF((C2293&lt;=7),VLOOKUP(J2293,'7 лет'!$S$5:$T$79,2),IF((C2293=8),VLOOKUP(J2293,'8 лет'!$S$5:$T$79,2),IF((C2293=9),VLOOKUP(J2293,'9 лет'!$S$5:$T$79,2),IF((C2293=10),VLOOKUP(J2293,'10 лет'!$S$5:$T$79,2),IF((C2293=11),VLOOKUP(J2293,'11 лет'!$S$5:$T$79,2),IF((C2293=12),VLOOKUP(J2293,'12 лет'!$U$5:$V$79,2),IF((C2293=13),VLOOKUP(J2293,'13 лет'!$U$5:$V$79,2),IF((C2293=14),VLOOKUP(J2293,'14 лет'!$U$5:$V$79,2),IF(C2293&gt;=15,"0")))))))))</f>
        <v>0</v>
      </c>
      <c r="L2293" s="27"/>
      <c r="M2293" s="16" t="str">
        <f>IF((C2293=12),VLOOKUP(L2293,'12 лет'!$W$5:$X$85,2),IF((C2293=13),VLOOKUP(L2293,'13 лет'!$W$5:$X$84,2),IF((C2293=14),VLOOKUP(L2293,'14 лет'!$W$5:$X$82,2),IF((C2293=15),VLOOKUP(L2293,'15 лет'!$U$5:$V$82,2),IF((C2293=16),VLOOKUP(L2293,'16 лет'!$U$5:$V$78,2),IF((C2293=17),VLOOKUP(L2293,'17 лет'!$U$5:$V$78,2),IF(C2293&lt;12,"0")))))))</f>
        <v>0</v>
      </c>
      <c r="N2293" s="27"/>
      <c r="O2293" s="16" t="str">
        <f>IF((C2293=15),VLOOKUP(N2293,'15 лет'!$W$5:$X$115,2),IF((C2293=16),VLOOKUP(N2293,'16 лет'!$W$5:$X$113,2),IF((C2293=17),VLOOKUP(N2293,'17 лет'!$W$5:$X$113,2),IF(C2293&lt;15,"0"))))</f>
        <v>0</v>
      </c>
      <c r="P2293" s="11"/>
      <c r="Q2293" s="16">
        <f>IF((C2293&lt;=7),VLOOKUP(P2293,'7 лет'!$U$5:$V$79,2),IF((C2293=8),VLOOKUP(P2293,'8 лет'!$U$5:$V$79,2),IF((C2293=9),VLOOKUP(P2293,'9 лет'!$U$5:$V$79,2),IF((C2293=10),VLOOKUP(P2293,'10 лет'!$U$5:$V$79,2),IF((C2293=11),VLOOKUP(P2293,'11 лет'!$U$5:$V$79,2),IF((C2293=12),VLOOKUP(P2293,'12 лет'!$Y$5:$Z$79,2),IF((C2293=13),VLOOKUP(P2293,'13 лет'!$Y$5:$Z$79,2),IF((C2293=14),VLOOKUP(P2293,'14 лет'!$Y$5:$Z$79,2),IF((C2293=15),VLOOKUP(P2293,'15 лет'!$Y$5:$Z$79,2),IF((C2293=16),VLOOKUP(P2293,'16 лет'!$Y$5:$Z$79,2),IF((C2293=17),VLOOKUP(P2293,'17 лет'!$Y$5:$Z$79,2))))))))))))</f>
        <v>35</v>
      </c>
      <c r="R2293" s="27"/>
      <c r="S2293" s="16">
        <f>IF((C2293&lt;=7),VLOOKUP(R2293,'7 лет'!$W$5:$X$79,2),IF((C2293=8),VLOOKUP(R2293,'8 лет'!$W$5:$X$79,2),IF((C2293=9),VLOOKUP(R2293,'9 лет'!$W$5:$X$79,2),IF((C2293=10),VLOOKUP(R2293,'10 лет'!$W$5:$X$79,2),IF((C2293=11),VLOOKUP(R2293,'11 лет'!$W$5:$X$79,2),IF((C2293=12),VLOOKUP(R2293,'12 лет'!$AA$5:$AB$79,2),IF((C2293=13),VLOOKUP(R2293,'13 лет'!$AA$5:$AB$79,2),IF((C2293=14),VLOOKUP(R2293,'14 лет'!$AA$5:$AB$79,2),IF((C2293=15),VLOOKUP(R2293,'15 лет'!$AA$5:$AB$79,2),IF((C2293=16),VLOOKUP(R2293,'16 лет'!$AA$5:$AB$79,2),IF((C2293=17),VLOOKUP(R2293,'17 лет'!$AA$5:$AB$79,2))))))))))))</f>
        <v>0</v>
      </c>
      <c r="T2293" s="33">
        <f>SUM(E2293+G2293+I2293+K2293+M2293+O2293+Q2293+S2293)</f>
        <v>35</v>
      </c>
      <c r="U2293" s="4">
        <f>'Личное первенство девушки'!U203</f>
        <v>28</v>
      </c>
      <c r="V2293" s="109"/>
      <c r="W2293" s="99"/>
      <c r="X2293" t="str">
        <f>P2282</f>
        <v>Субъект РФ 64</v>
      </c>
    </row>
    <row r="2294" spans="1:24" ht="18.75">
      <c r="A2294" s="27">
        <v>3</v>
      </c>
      <c r="B2294" s="78"/>
      <c r="C2294" s="27"/>
      <c r="D2294" s="27"/>
      <c r="E2294" s="16">
        <f>IF((C2294&lt;=7),VLOOKUP(D2294,'7 лет'!$M$5:$N$78,2),IF((C2294=8),VLOOKUP(D2294,'8 лет'!$M$5:$N$78,2),IF((C2294=9),VLOOKUP(D2294,'9 лет'!$M$5:$N$78,2),IF((C2294=10),VLOOKUP(D2294,'10 лет'!$M$5:$N$78,2),IF((C2294=11),VLOOKUP(D2294,'11 лет'!$M$5:$N$78,2),IF((C2294=12),VLOOKUP(D2294,'12 лет'!$O$5:$P$78,2),IF((C2294=13),VLOOKUP(D2294,'13 лет'!$O$5:$P$78,2),IF((C2294=14),VLOOKUP(D2294,'14 лет'!$O$5:$P$78,2),IF((C2294=15),VLOOKUP(D2294,'15 лет'!$O$5:$P$78,2),IF((C2294=16),VLOOKUP(D2294,'16 лет'!$O$5:$P$78,2),IF((C2294=17),VLOOKUP(D2294,'17 лет'!$O$5:$P$78,2))))))))))))</f>
        <v>0</v>
      </c>
      <c r="F2294" s="27"/>
      <c r="G2294" s="16">
        <f>IF((C2294&lt;=7),VLOOKUP(F2294,'7 лет'!$O$5:$P$79,2),IF((C2294=8),VLOOKUP(F2294,'8 лет'!$O$5:$P$79,2),IF((C2294=9),VLOOKUP(F2294,'9 лет'!$O$5:$P$79,2),IF((C2294=10),VLOOKUP(F2294,'10 лет'!$O$5:$P$79,2),IF((C2294=11),VLOOKUP(F2294,'11 лет'!$O$5:$P$79,2),IF((C2294=12),VLOOKUP(F2294,'12 лет'!$Q$5:$R$79,2),IF((C2294=13),VLOOKUP(F2294,'13 лет'!$Q$5:$R$79,2),IF((C2294=14),VLOOKUP(F2294,'14 лет'!$Q$5:$R$79,2),IF((C2294=15),VLOOKUP(F2294,'15 лет'!$Q$5:$R$79,2),IF((C2294=16),VLOOKUP(F2294,'16 лет'!$Q$5:$R$79,2),IF((C2294=17),VLOOKUP(F2294,'17 лет'!$Q$5:$R$79,2))))))))))))</f>
        <v>0</v>
      </c>
      <c r="H2294" s="27"/>
      <c r="I2294" s="16">
        <f>IF((C2294&lt;=7),VLOOKUP(H2294,'7 лет'!$Q$5:$R$79,2),IF((C2294=8),VLOOKUP(H2294,'8 лет'!$Q$5:$R$79,2),IF((C2294=9),VLOOKUP(H2294,'9 лет'!$Q$5:$R$79,2),IF((C2294=10),VLOOKUP(H2294,'10 лет'!$Q$5:$R$79,2),IF((C2294=11),VLOOKUP(H2294,'11 лет'!$Q$5:$R$79,2),IF((C2294=12),VLOOKUP(H2294,'12 лет'!$S$5:$T$79,2),IF((C2294=13),VLOOKUP(H2294,'13 лет'!$S$5:$T$79,2),IF((C2294=14),VLOOKUP(H2294,'14 лет'!$S$5:$T$79,2),IF((C2294=15),VLOOKUP(H2294,'15 лет'!$S$5:$T$79,2),IF((C2294=16),VLOOKUP(H2294,'16 лет'!$S$5:$T$79,2),IF((C2294=17),VLOOKUP(H2294,'17 лет'!$S$5:$T$79,2))))))))))))</f>
        <v>0</v>
      </c>
      <c r="J2294" s="27"/>
      <c r="K2294" s="16">
        <f>IF((C2294&lt;=7),VLOOKUP(J2294,'7 лет'!$S$5:$T$79,2),IF((C2294=8),VLOOKUP(J2294,'8 лет'!$S$5:$T$79,2),IF((C2294=9),VLOOKUP(J2294,'9 лет'!$S$5:$T$79,2),IF((C2294=10),VLOOKUP(J2294,'10 лет'!$S$5:$T$79,2),IF((C2294=11),VLOOKUP(J2294,'11 лет'!$S$5:$T$79,2),IF((C2294=12),VLOOKUP(J2294,'12 лет'!$U$5:$V$79,2),IF((C2294=13),VLOOKUP(J2294,'13 лет'!$U$5:$V$79,2),IF((C2294=14),VLOOKUP(J2294,'14 лет'!$U$5:$V$79,2),IF(C2294&gt;=15,"0")))))))))</f>
        <v>0</v>
      </c>
      <c r="L2294" s="27"/>
      <c r="M2294" s="16" t="str">
        <f>IF((C2294=12),VLOOKUP(L2294,'12 лет'!$W$5:$X$85,2),IF((C2294=13),VLOOKUP(L2294,'13 лет'!$W$5:$X$84,2),IF((C2294=14),VLOOKUP(L2294,'14 лет'!$W$5:$X$82,2),IF((C2294=15),VLOOKUP(L2294,'15 лет'!$U$5:$V$82,2),IF((C2294=16),VLOOKUP(L2294,'16 лет'!$U$5:$V$78,2),IF((C2294=17),VLOOKUP(L2294,'17 лет'!$U$5:$V$78,2),IF(C2294&lt;12,"0")))))))</f>
        <v>0</v>
      </c>
      <c r="N2294" s="27"/>
      <c r="O2294" s="16" t="str">
        <f>IF((C2294=15),VLOOKUP(N2294,'15 лет'!$W$5:$X$115,2),IF((C2294=16),VLOOKUP(N2294,'16 лет'!$W$5:$X$113,2),IF((C2294=17),VLOOKUP(N2294,'17 лет'!$W$5:$X$113,2),IF(C2294&lt;15,"0"))))</f>
        <v>0</v>
      </c>
      <c r="P2294" s="11"/>
      <c r="Q2294" s="16">
        <f>IF((C2294&lt;=7),VLOOKUP(P2294,'7 лет'!$U$5:$V$79,2),IF((C2294=8),VLOOKUP(P2294,'8 лет'!$U$5:$V$79,2),IF((C2294=9),VLOOKUP(P2294,'9 лет'!$U$5:$V$79,2),IF((C2294=10),VLOOKUP(P2294,'10 лет'!$U$5:$V$79,2),IF((C2294=11),VLOOKUP(P2294,'11 лет'!$U$5:$V$79,2),IF((C2294=12),VLOOKUP(P2294,'12 лет'!$Y$5:$Z$79,2),IF((C2294=13),VLOOKUP(P2294,'13 лет'!$Y$5:$Z$79,2),IF((C2294=14),VLOOKUP(P2294,'14 лет'!$Y$5:$Z$79,2),IF((C2294=15),VLOOKUP(P2294,'15 лет'!$Y$5:$Z$79,2),IF((C2294=16),VLOOKUP(P2294,'16 лет'!$Y$5:$Z$79,2),IF((C2294=17),VLOOKUP(P2294,'17 лет'!$Y$5:$Z$79,2))))))))))))</f>
        <v>35</v>
      </c>
      <c r="R2294" s="27"/>
      <c r="S2294" s="16">
        <f>IF((C2294&lt;=7),VLOOKUP(R2294,'7 лет'!$W$5:$X$79,2),IF((C2294=8),VLOOKUP(R2294,'8 лет'!$W$5:$X$79,2),IF((C2294=9),VLOOKUP(R2294,'9 лет'!$W$5:$X$79,2),IF((C2294=10),VLOOKUP(R2294,'10 лет'!$W$5:$X$79,2),IF((C2294=11),VLOOKUP(R2294,'11 лет'!$W$5:$X$79,2),IF((C2294=12),VLOOKUP(R2294,'12 лет'!$AA$5:$AB$79,2),IF((C2294=13),VLOOKUP(R2294,'13 лет'!$AA$5:$AB$79,2),IF((C2294=14),VLOOKUP(R2294,'14 лет'!$AA$5:$AB$79,2),IF((C2294=15),VLOOKUP(R2294,'15 лет'!$AA$5:$AB$79,2),IF((C2294=16),VLOOKUP(R2294,'16 лет'!$AA$5:$AB$79,2),IF((C2294=17),VLOOKUP(R2294,'17 лет'!$AA$5:$AB$79,2))))))))))))</f>
        <v>0</v>
      </c>
      <c r="T2294" s="33">
        <f>SUM(E2294+G2294+I2294+K2294+M2294+O2294+Q2294+S2294)</f>
        <v>35</v>
      </c>
      <c r="U2294" s="4">
        <f>'Личное первенство девушки'!U204</f>
        <v>28</v>
      </c>
      <c r="V2294" s="109"/>
      <c r="W2294" s="99"/>
      <c r="X2294" t="str">
        <f>P2282</f>
        <v>Субъект РФ 64</v>
      </c>
    </row>
    <row r="2295" spans="1:24" ht="18.75">
      <c r="A2295" s="111"/>
      <c r="B2295" s="112"/>
      <c r="C2295" s="112"/>
      <c r="D2295" s="112"/>
      <c r="E2295" s="112"/>
      <c r="F2295" s="112"/>
      <c r="G2295" s="112"/>
      <c r="H2295" s="112"/>
      <c r="I2295" s="112"/>
      <c r="J2295" s="112"/>
      <c r="K2295" s="112"/>
      <c r="L2295" s="112"/>
      <c r="M2295" s="112"/>
      <c r="N2295" s="112"/>
      <c r="O2295" s="112"/>
      <c r="P2295" s="115" t="s">
        <v>286</v>
      </c>
      <c r="Q2295" s="115"/>
      <c r="R2295" s="115"/>
      <c r="S2295" s="116"/>
      <c r="T2295" s="113">
        <f ca="1">SUMPRODUCT(LARGE($T$2292:$T$2294,ROW(INDIRECT("T1:T"&amp;Z17))))</f>
        <v>70</v>
      </c>
      <c r="U2295" s="114"/>
      <c r="V2295" s="109"/>
      <c r="W2295" s="99"/>
    </row>
    <row r="2296" spans="1:24" ht="30" customHeight="1">
      <c r="A2296" s="119"/>
      <c r="B2296" s="120"/>
      <c r="C2296" s="120"/>
      <c r="D2296" s="120"/>
      <c r="E2296" s="120"/>
      <c r="F2296" s="120"/>
      <c r="G2296" s="120"/>
      <c r="H2296" s="120"/>
      <c r="I2296" s="120"/>
      <c r="J2296" s="120"/>
      <c r="K2296" s="120"/>
      <c r="L2296" s="120"/>
      <c r="M2296" s="120"/>
      <c r="N2296" s="120"/>
      <c r="O2296" s="120"/>
      <c r="P2296" s="118" t="s">
        <v>287</v>
      </c>
      <c r="Q2296" s="118"/>
      <c r="R2296" s="118"/>
      <c r="S2296" s="118"/>
      <c r="T2296" s="121">
        <f ca="1">SUM(T2290+T2295)</f>
        <v>170</v>
      </c>
      <c r="U2296" s="122"/>
      <c r="V2296" s="110"/>
      <c r="W2296" s="100"/>
    </row>
    <row r="2297" spans="1:24">
      <c r="A2297" s="14"/>
      <c r="B2297" s="14"/>
      <c r="C2297" s="14"/>
      <c r="D2297" s="14"/>
      <c r="E2297" s="14"/>
      <c r="F2297" s="14"/>
      <c r="G2297" s="14"/>
      <c r="H2297" s="14"/>
      <c r="I2297" s="14"/>
      <c r="J2297" s="14"/>
      <c r="K2297" s="14"/>
      <c r="L2297" s="14"/>
      <c r="M2297" s="14"/>
      <c r="N2297" s="14"/>
      <c r="O2297" s="14"/>
      <c r="P2297" s="14"/>
      <c r="Q2297" s="14"/>
      <c r="R2297" s="14"/>
      <c r="S2297" s="14"/>
      <c r="T2297" s="14"/>
    </row>
    <row r="2298" spans="1:24">
      <c r="A2298" s="15"/>
      <c r="C2298" s="15"/>
      <c r="D2298" s="15"/>
      <c r="E2298" s="15"/>
      <c r="F2298" s="15"/>
      <c r="G2298" s="15"/>
      <c r="H2298" s="15"/>
      <c r="I2298" s="15"/>
      <c r="J2298" s="15"/>
      <c r="K2298" s="14"/>
      <c r="L2298" s="14"/>
      <c r="M2298" s="15"/>
      <c r="N2298" s="15"/>
      <c r="O2298" s="15"/>
      <c r="P2298" s="15"/>
      <c r="Q2298" s="15"/>
      <c r="R2298" s="15"/>
      <c r="S2298" s="15"/>
      <c r="T2298" s="15"/>
    </row>
    <row r="2299" spans="1:24" ht="16.5">
      <c r="A2299" s="14"/>
      <c r="B2299" s="79" t="s">
        <v>181</v>
      </c>
      <c r="C2299" s="14"/>
      <c r="D2299" s="14"/>
      <c r="E2299" s="14"/>
      <c r="F2299" s="14"/>
      <c r="G2299" s="14"/>
      <c r="H2299" s="14"/>
      <c r="I2299" s="14"/>
      <c r="J2299" s="14"/>
      <c r="K2299" s="14"/>
      <c r="L2299" s="14"/>
      <c r="M2299" s="14"/>
      <c r="N2299" s="14"/>
      <c r="O2299" s="14"/>
      <c r="P2299" s="14"/>
      <c r="Q2299" s="14"/>
      <c r="R2299" s="14"/>
      <c r="S2299" s="14"/>
      <c r="T2299" s="14"/>
    </row>
    <row r="2300" spans="1:24">
      <c r="A2300" s="14"/>
      <c r="B2300" s="15"/>
      <c r="C2300" s="15"/>
      <c r="D2300" s="14"/>
      <c r="E2300" s="14"/>
      <c r="F2300" s="14"/>
      <c r="G2300" s="14"/>
      <c r="H2300" s="14"/>
      <c r="I2300" s="14"/>
      <c r="J2300" s="14"/>
      <c r="K2300" s="14"/>
      <c r="L2300" s="14"/>
      <c r="M2300" s="14"/>
      <c r="N2300" s="14"/>
      <c r="O2300" s="14"/>
      <c r="P2300" s="14"/>
      <c r="Q2300" s="14"/>
      <c r="R2300" s="14"/>
      <c r="S2300" s="14"/>
      <c r="T2300" s="14"/>
    </row>
    <row r="2301" spans="1:24">
      <c r="A2301" s="14"/>
      <c r="B2301" s="14"/>
      <c r="C2301" s="15"/>
      <c r="D2301" s="14"/>
      <c r="E2301" s="14"/>
      <c r="F2301" s="14"/>
      <c r="G2301" s="14"/>
      <c r="H2301" s="14"/>
      <c r="I2301" s="14"/>
      <c r="J2301" s="14"/>
      <c r="K2301" s="14"/>
      <c r="L2301" s="14"/>
      <c r="M2301" s="14"/>
      <c r="N2301" s="14"/>
      <c r="O2301" s="14"/>
      <c r="P2301" s="14"/>
      <c r="Q2301" s="14"/>
      <c r="R2301" s="14"/>
      <c r="S2301" s="14"/>
      <c r="T2301" s="14"/>
    </row>
    <row r="2302" spans="1:24" ht="16.5">
      <c r="A2302" s="14"/>
      <c r="B2302" s="79" t="s">
        <v>182</v>
      </c>
      <c r="C2302" s="15"/>
      <c r="D2302" s="14"/>
      <c r="E2302" s="14"/>
      <c r="F2302" s="14"/>
      <c r="G2302" s="14"/>
      <c r="H2302" s="14"/>
      <c r="I2302" s="14"/>
      <c r="J2302" s="14"/>
      <c r="K2302" s="14"/>
      <c r="L2302" s="14"/>
      <c r="M2302" s="14"/>
      <c r="N2302" s="14"/>
      <c r="O2302" s="14"/>
      <c r="P2302" s="14"/>
      <c r="Q2302" s="14"/>
      <c r="R2302" s="14"/>
      <c r="S2302" s="14"/>
      <c r="T2302" s="14"/>
    </row>
    <row r="2304" spans="1:24" ht="18.75">
      <c r="A2304" s="102" t="s">
        <v>991</v>
      </c>
      <c r="B2304" s="102"/>
      <c r="C2304" s="102"/>
      <c r="D2304" s="102"/>
      <c r="E2304" s="102"/>
      <c r="F2304" s="102"/>
      <c r="G2304" s="102"/>
      <c r="H2304" s="102"/>
      <c r="I2304" s="102"/>
      <c r="J2304" s="102"/>
      <c r="K2304" s="102"/>
      <c r="L2304" s="102"/>
      <c r="M2304" s="102"/>
      <c r="N2304" s="102"/>
      <c r="O2304" s="102"/>
      <c r="P2304" s="102"/>
      <c r="Q2304" s="102"/>
      <c r="R2304" s="102"/>
      <c r="S2304" s="102"/>
      <c r="T2304" s="102"/>
      <c r="U2304" s="102"/>
      <c r="V2304" s="102"/>
      <c r="W2304" s="102"/>
    </row>
    <row r="2305" spans="1:23" ht="18.75">
      <c r="A2305" s="102" t="s">
        <v>990</v>
      </c>
      <c r="B2305" s="102"/>
      <c r="C2305" s="102"/>
      <c r="D2305" s="102"/>
      <c r="E2305" s="102"/>
      <c r="F2305" s="102"/>
      <c r="G2305" s="102"/>
      <c r="H2305" s="102"/>
      <c r="I2305" s="102"/>
      <c r="J2305" s="102"/>
      <c r="K2305" s="102"/>
      <c r="L2305" s="102"/>
      <c r="M2305" s="102"/>
      <c r="N2305" s="102"/>
      <c r="O2305" s="102"/>
      <c r="P2305" s="102"/>
      <c r="Q2305" s="102"/>
      <c r="R2305" s="102"/>
      <c r="S2305" s="102"/>
      <c r="T2305" s="102"/>
      <c r="U2305" s="102"/>
      <c r="V2305" s="102"/>
      <c r="W2305" s="102"/>
    </row>
    <row r="2307" spans="1:23">
      <c r="A2307" s="103" t="s">
        <v>169</v>
      </c>
      <c r="B2307" s="103"/>
      <c r="C2307" s="103"/>
      <c r="D2307" s="103"/>
      <c r="E2307" s="103"/>
      <c r="F2307" s="103"/>
      <c r="G2307" s="103"/>
      <c r="H2307" s="103"/>
      <c r="I2307" s="103"/>
      <c r="J2307" s="103"/>
      <c r="K2307" s="103"/>
      <c r="L2307" s="103"/>
      <c r="M2307" s="103"/>
      <c r="N2307" s="103"/>
      <c r="O2307" s="103"/>
      <c r="P2307" s="103"/>
      <c r="Q2307" s="103"/>
      <c r="R2307" s="103"/>
      <c r="S2307" s="103"/>
      <c r="T2307" s="103"/>
      <c r="U2307" s="103"/>
      <c r="V2307" s="103"/>
      <c r="W2307" s="103"/>
    </row>
    <row r="2308" spans="1:23">
      <c r="A2308" s="43"/>
      <c r="B2308" s="43"/>
      <c r="C2308" s="43"/>
      <c r="D2308" s="43"/>
      <c r="E2308" s="43"/>
      <c r="F2308" s="43"/>
      <c r="G2308" s="43"/>
      <c r="H2308" s="43"/>
      <c r="I2308" s="43"/>
      <c r="J2308" s="43"/>
      <c r="K2308" s="43"/>
      <c r="L2308" s="43"/>
      <c r="M2308" s="43"/>
      <c r="N2308" s="43"/>
      <c r="O2308" s="43"/>
      <c r="P2308" s="43"/>
      <c r="Q2308" s="43"/>
      <c r="R2308" s="43"/>
      <c r="S2308" s="43"/>
      <c r="T2308" s="43"/>
      <c r="U2308" s="43"/>
      <c r="V2308" s="43"/>
      <c r="W2308" s="43"/>
    </row>
    <row r="2309" spans="1:23" ht="18.75">
      <c r="A2309" s="104" t="s">
        <v>1005</v>
      </c>
      <c r="B2309" s="104"/>
      <c r="C2309" s="104"/>
      <c r="D2309" s="104"/>
      <c r="E2309" s="104"/>
      <c r="F2309" s="104"/>
      <c r="G2309" s="104"/>
      <c r="H2309" s="104"/>
      <c r="I2309" s="104"/>
      <c r="J2309" s="104"/>
      <c r="K2309" s="104"/>
      <c r="L2309" s="104"/>
      <c r="M2309" s="104"/>
      <c r="N2309" s="104"/>
      <c r="O2309" s="104"/>
      <c r="P2309" s="104"/>
      <c r="Q2309" s="104"/>
      <c r="R2309" s="104"/>
      <c r="S2309" s="104"/>
      <c r="T2309" s="104"/>
      <c r="U2309" s="104"/>
      <c r="V2309" s="104"/>
      <c r="W2309" s="104"/>
    </row>
    <row r="2310" spans="1:23" ht="18.75">
      <c r="A2310" s="104" t="s">
        <v>989</v>
      </c>
      <c r="B2310" s="104"/>
      <c r="C2310" s="104"/>
      <c r="D2310" s="104"/>
      <c r="E2310" s="104"/>
      <c r="F2310" s="104"/>
      <c r="G2310" s="104"/>
      <c r="H2310" s="104"/>
      <c r="I2310" s="104"/>
      <c r="J2310" s="104"/>
      <c r="K2310" s="104"/>
      <c r="L2310" s="104"/>
      <c r="M2310" s="104"/>
      <c r="N2310" s="104"/>
      <c r="O2310" s="104"/>
      <c r="P2310" s="104"/>
      <c r="Q2310" s="104"/>
      <c r="R2310" s="104"/>
      <c r="S2310" s="104"/>
      <c r="T2310" s="104"/>
      <c r="U2310" s="104"/>
      <c r="V2310" s="104"/>
      <c r="W2310" s="104"/>
    </row>
    <row r="2311" spans="1:23" ht="18.75">
      <c r="A2311" s="105" t="s">
        <v>1058</v>
      </c>
      <c r="B2311" s="105"/>
      <c r="C2311" s="105"/>
      <c r="D2311" s="105"/>
      <c r="E2311" s="105"/>
      <c r="F2311" s="105"/>
      <c r="G2311" s="105"/>
      <c r="H2311" s="105"/>
      <c r="I2311" s="105"/>
      <c r="J2311" s="105"/>
      <c r="K2311" s="105"/>
      <c r="L2311" s="105"/>
      <c r="M2311" s="105"/>
      <c r="N2311" s="105"/>
      <c r="O2311" s="105"/>
      <c r="P2311" s="105"/>
      <c r="Q2311" s="105"/>
      <c r="R2311" s="105"/>
      <c r="S2311" s="105"/>
      <c r="T2311" s="105"/>
      <c r="U2311" s="105"/>
      <c r="V2311" s="105"/>
      <c r="W2311" s="105"/>
    </row>
    <row r="2312" spans="1:23" ht="15.75" customHeight="1">
      <c r="A2312" s="50"/>
      <c r="B2312" s="50"/>
      <c r="C2312" s="50"/>
      <c r="D2312" s="50"/>
      <c r="E2312" s="50"/>
      <c r="F2312" s="50"/>
      <c r="G2312" s="50"/>
      <c r="H2312" s="50"/>
      <c r="I2312" s="50"/>
      <c r="J2312" s="50"/>
      <c r="K2312" s="50"/>
      <c r="L2312" s="50"/>
      <c r="M2312" s="50"/>
      <c r="N2312" s="50"/>
      <c r="O2312" s="50"/>
      <c r="P2312" s="50"/>
      <c r="Q2312" s="50"/>
      <c r="R2312" s="50"/>
      <c r="S2312" s="50"/>
      <c r="T2312" s="50"/>
      <c r="U2312" s="50"/>
      <c r="V2312" s="50"/>
    </row>
    <row r="2313" spans="1:23" ht="18" customHeight="1">
      <c r="A2313" s="10"/>
      <c r="B2313" s="10"/>
      <c r="C2313" s="10"/>
      <c r="D2313" s="10"/>
      <c r="E2313" s="10"/>
      <c r="F2313" s="10"/>
      <c r="G2313" s="10"/>
      <c r="H2313" s="10"/>
      <c r="I2313" s="10"/>
      <c r="J2313" s="10"/>
      <c r="K2313" s="10"/>
      <c r="L2313" s="10"/>
      <c r="M2313" s="10"/>
      <c r="N2313" s="10"/>
      <c r="O2313" s="10"/>
      <c r="P2313" s="10"/>
      <c r="Q2313" s="10"/>
      <c r="R2313" s="10"/>
      <c r="S2313" s="10"/>
      <c r="T2313" s="10"/>
    </row>
    <row r="2314" spans="1:23" ht="18.75">
      <c r="A2314" s="106" t="s">
        <v>992</v>
      </c>
      <c r="B2314" s="106"/>
      <c r="C2314" s="47"/>
      <c r="D2314" s="47"/>
      <c r="E2314" s="47"/>
      <c r="F2314" s="47"/>
      <c r="G2314" s="47"/>
      <c r="H2314" s="47"/>
      <c r="I2314" s="47"/>
      <c r="J2314" s="47"/>
      <c r="K2314" s="47"/>
      <c r="L2314" s="47"/>
      <c r="M2314" s="47"/>
      <c r="N2314" s="47"/>
      <c r="O2314" s="47"/>
      <c r="P2314" s="47"/>
      <c r="Q2314" s="47"/>
      <c r="R2314" s="47"/>
      <c r="S2314" s="47"/>
      <c r="T2314" s="47"/>
    </row>
    <row r="2315" spans="1:23" ht="18.75">
      <c r="A2315" s="106" t="s">
        <v>993</v>
      </c>
      <c r="B2315" s="106"/>
      <c r="C2315" s="42"/>
      <c r="D2315" s="42"/>
      <c r="E2315" s="42"/>
      <c r="F2315" s="42"/>
      <c r="G2315" s="42"/>
      <c r="H2315" s="42"/>
      <c r="I2315" s="42"/>
      <c r="J2315" s="42"/>
      <c r="K2315" s="42"/>
      <c r="L2315" s="42"/>
      <c r="M2315" s="42"/>
      <c r="N2315" s="42"/>
      <c r="O2315" s="42"/>
      <c r="P2315" s="42"/>
      <c r="Q2315" s="42"/>
      <c r="R2315" s="42"/>
      <c r="S2315" s="42"/>
      <c r="T2315" s="42"/>
    </row>
    <row r="2316" spans="1:23" ht="18" customHeight="1">
      <c r="A2316" s="106"/>
      <c r="B2316" s="106"/>
      <c r="D2316" s="47"/>
      <c r="E2316" s="47"/>
      <c r="F2316" s="47"/>
      <c r="G2316" s="47"/>
      <c r="H2316" s="47"/>
      <c r="I2316" s="47"/>
      <c r="J2316" s="47"/>
      <c r="K2316" s="47"/>
      <c r="L2316" s="47"/>
      <c r="M2316" s="47"/>
      <c r="N2316" s="47"/>
      <c r="O2316" s="47"/>
      <c r="P2316" s="47"/>
      <c r="Q2316" s="47"/>
      <c r="R2316" s="47"/>
      <c r="S2316" s="47"/>
      <c r="T2316" s="47"/>
    </row>
    <row r="2317" spans="1:23" ht="18.75">
      <c r="A2317" s="107" t="s">
        <v>1011</v>
      </c>
      <c r="B2317" s="107"/>
      <c r="C2317" s="107"/>
      <c r="D2317" s="107"/>
      <c r="E2317" s="107"/>
      <c r="F2317" s="107"/>
      <c r="G2317" s="107"/>
      <c r="H2317" s="107"/>
      <c r="I2317" s="107"/>
      <c r="J2317" s="107"/>
      <c r="K2317" s="107"/>
      <c r="L2317" s="107"/>
      <c r="M2317" s="107"/>
      <c r="N2317" s="107"/>
      <c r="O2317" s="107"/>
      <c r="P2317" s="129" t="s">
        <v>1012</v>
      </c>
      <c r="Q2317" s="129"/>
      <c r="R2317" s="129"/>
      <c r="S2317" s="129"/>
      <c r="T2317" s="129"/>
      <c r="U2317" s="129"/>
      <c r="V2317" s="129"/>
    </row>
    <row r="2318" spans="1:23" ht="16.5" customHeight="1">
      <c r="A2318" s="28"/>
      <c r="B2318" s="28"/>
      <c r="C2318" s="28"/>
      <c r="D2318" s="28"/>
      <c r="E2318" s="28"/>
      <c r="F2318" s="28"/>
      <c r="G2318" s="28"/>
      <c r="H2318" s="28"/>
      <c r="I2318" s="28"/>
      <c r="J2318" s="28"/>
      <c r="K2318" s="28"/>
      <c r="L2318" s="28"/>
      <c r="M2318" s="28"/>
      <c r="N2318" s="28"/>
      <c r="O2318" s="28"/>
      <c r="P2318" s="28"/>
      <c r="Q2318" s="28"/>
      <c r="R2318" s="28"/>
      <c r="S2318" s="28"/>
      <c r="T2318" s="28"/>
    </row>
    <row r="2319" spans="1:23" ht="24.75" customHeight="1">
      <c r="A2319" s="117" t="s">
        <v>170</v>
      </c>
      <c r="B2319" s="117"/>
      <c r="C2319" s="117"/>
      <c r="D2319" s="117"/>
      <c r="E2319" s="117"/>
      <c r="F2319" s="117"/>
      <c r="G2319" s="117"/>
      <c r="H2319" s="117"/>
      <c r="I2319" s="117"/>
      <c r="J2319" s="117"/>
      <c r="K2319" s="117"/>
      <c r="L2319" s="117"/>
      <c r="M2319" s="117"/>
      <c r="N2319" s="117"/>
      <c r="O2319" s="117"/>
      <c r="P2319" s="117"/>
      <c r="Q2319" s="117"/>
      <c r="R2319" s="117"/>
      <c r="S2319" s="117"/>
      <c r="T2319" s="126" t="s">
        <v>178</v>
      </c>
      <c r="U2319" s="101" t="s">
        <v>284</v>
      </c>
      <c r="V2319" s="101" t="s">
        <v>288</v>
      </c>
      <c r="W2319" s="101" t="s">
        <v>1006</v>
      </c>
    </row>
    <row r="2320" spans="1:23" ht="66.75" customHeight="1">
      <c r="A2320" s="101" t="s">
        <v>171</v>
      </c>
      <c r="B2320" s="117" t="s">
        <v>172</v>
      </c>
      <c r="C2320" s="101" t="s">
        <v>173</v>
      </c>
      <c r="D2320" s="101" t="s">
        <v>174</v>
      </c>
      <c r="E2320" s="101"/>
      <c r="F2320" s="101" t="s">
        <v>175</v>
      </c>
      <c r="G2320" s="101"/>
      <c r="H2320" s="101" t="s">
        <v>176</v>
      </c>
      <c r="I2320" s="101"/>
      <c r="J2320" s="101" t="s">
        <v>994</v>
      </c>
      <c r="K2320" s="101"/>
      <c r="L2320" s="175" t="s">
        <v>995</v>
      </c>
      <c r="M2320" s="176"/>
      <c r="N2320" s="175" t="s">
        <v>996</v>
      </c>
      <c r="O2320" s="176"/>
      <c r="P2320" s="101" t="s">
        <v>7</v>
      </c>
      <c r="Q2320" s="101"/>
      <c r="R2320" s="101" t="s">
        <v>177</v>
      </c>
      <c r="S2320" s="101"/>
      <c r="T2320" s="127"/>
      <c r="U2320" s="101"/>
      <c r="V2320" s="101"/>
      <c r="W2320" s="101"/>
    </row>
    <row r="2321" spans="1:24" ht="16.5">
      <c r="A2321" s="101"/>
      <c r="B2321" s="117"/>
      <c r="C2321" s="101"/>
      <c r="D2321" s="49" t="s">
        <v>179</v>
      </c>
      <c r="E2321" s="51" t="s">
        <v>3</v>
      </c>
      <c r="F2321" s="49" t="s">
        <v>179</v>
      </c>
      <c r="G2321" s="51" t="s">
        <v>3</v>
      </c>
      <c r="H2321" s="49" t="s">
        <v>179</v>
      </c>
      <c r="I2321" s="51" t="s">
        <v>3</v>
      </c>
      <c r="J2321" s="49" t="s">
        <v>179</v>
      </c>
      <c r="K2321" s="51" t="s">
        <v>3</v>
      </c>
      <c r="L2321" s="49" t="s">
        <v>179</v>
      </c>
      <c r="M2321" s="51" t="s">
        <v>3</v>
      </c>
      <c r="N2321" s="49" t="s">
        <v>179</v>
      </c>
      <c r="O2321" s="51" t="s">
        <v>3</v>
      </c>
      <c r="P2321" s="49" t="s">
        <v>179</v>
      </c>
      <c r="Q2321" s="51" t="s">
        <v>3</v>
      </c>
      <c r="R2321" s="49" t="s">
        <v>179</v>
      </c>
      <c r="S2321" s="51" t="s">
        <v>3</v>
      </c>
      <c r="T2321" s="128"/>
      <c r="U2321" s="101"/>
      <c r="V2321" s="101"/>
      <c r="W2321" s="101"/>
    </row>
    <row r="2322" spans="1:24" ht="18.75">
      <c r="A2322" s="27">
        <v>1</v>
      </c>
      <c r="B2322" s="77"/>
      <c r="C2322" s="27"/>
      <c r="D2322" s="27"/>
      <c r="E2322" s="16">
        <f>IF((C2322&lt;=7),VLOOKUP(D2322,'7 лет'!$A$5:$B$78,2),IF((C2322=8),VLOOKUP(D2322,'8 лет'!$A$5:$B$78,2),IF((C2322=9),VLOOKUP(D2322,'9 лет'!$A$5:$B$78,2),IF((C2322=10),VLOOKUP(D2322,'10 лет'!$A$5:$B$78,2),IF((C2322=11),VLOOKUP(D2322,'11 лет'!$A$5:$B$78,2),IF((C2322=12),VLOOKUP(D2322,'12 лет'!$A$5:$B$78,2),IF((C2322=13),VLOOKUP(D2322,'13 лет'!$A$5:$B$78,2),IF((C2322=14),VLOOKUP(D2322,'14 лет'!$A$5:$B$78,2),IF((C2322=15),VLOOKUP(D2322,'15 лет'!$A$5:$B$78,2),IF((C2322=16),VLOOKUP(D2322,'16 лет'!$A$5:$B$78,2),IF((C2322=17),VLOOKUP(D2322,'17 лет'!$A$5:$B$78,2))))))))))))</f>
        <v>0</v>
      </c>
      <c r="F2322" s="27"/>
      <c r="G2322" s="16">
        <f>IF((C2322&lt;=7),VLOOKUP(F2322,'7 лет'!$C$5:$D$79,2),IF((C2322=8),VLOOKUP(F2322,'8 лет'!$C$5:$D$79,2),IF((C2322=9),VLOOKUP(F2322,'9 лет'!$C$5:$D$79,2),IF((C2322=10),VLOOKUP(F2322,'10 лет'!$C$5:$D$79,2),IF((C2322=11),VLOOKUP(F2322,'11 лет'!$C$5:$D$79,2),IF((C2322=12),VLOOKUP(F2322,'12 лет'!$C$5:$D$79,2),IF((C2322=13),VLOOKUP(F2322,'13 лет'!$C$5:$D$79,2),IF((C2322=14),VLOOKUP(F2322,'14 лет'!$C$5:$D$79,2),IF((C2322=15),VLOOKUP(F2322,'15 лет'!$C$5:$D$79,2),IF((C2322=16),VLOOKUP(F2322,'16 лет'!$C$5:$D$79,2),IF((C2322=17),VLOOKUP(F2322,'17 лет'!$C$5:$D$79,2))))))))))))</f>
        <v>0</v>
      </c>
      <c r="H2322" s="27"/>
      <c r="I2322" s="16">
        <f>IF((C2322&lt;=7),VLOOKUP(H2322,'7 лет'!$E$5:$F$79,2),IF((C2322=8),VLOOKUP(H2322,'8 лет'!$E$5:$F$79,2),IF((C2322=9),VLOOKUP(H2322,'9 лет'!$E$5:$F$79,2),IF((C2322=10),VLOOKUP(H2322,'10 лет'!$E$5:$F$79,2),IF((C2322=11),VLOOKUP(H2322,'11 лет'!$E$5:$F$79,2),IF((C2322=12),VLOOKUP(H2322,'12 лет'!$E$5:$F$79,2),IF((C2322=13),VLOOKUP(H2322,'13 лет'!$E$5:$F$79,2),IF((C2322=14),VLOOKUP(H2322,'14 лет'!$E$5:$F$79,2),IF((C2322=15),VLOOKUP(H2322,'15 лет'!$E$5:$F$79,2),IF((C2322=16),VLOOKUP(H2322,'16 лет'!$E$5:$F$79,2),IF((C2322=17),VLOOKUP(H2322,'17 лет'!$E$5:$F$79,2))))))))))))</f>
        <v>0</v>
      </c>
      <c r="J2322" s="27"/>
      <c r="K2322" s="16">
        <f>IF((C2322&lt;=7),VLOOKUP(J2322,'7 лет'!$G$5:$H$79,2),IF((C2322=8),VLOOKUP(J2322,'8 лет'!$G$5:$H$79,2),IF((C2322=9),VLOOKUP(J2322,'9 лет'!$G$5:$H$79,2),IF((C2322=10),VLOOKUP(J2322,'10 лет'!$G$5:$H$79,2),IF((C2322=11),VLOOKUP(J2322,'11 лет'!$G$5:$H$79,2),IF((C2322=12),VLOOKUP(J2322,'12 лет'!$G$5:$H$79,2),IF((C2322=13),VLOOKUP(J2322,'13 лет'!$G$5:$H$79,2),IF((C2322=14),VLOOKUP(J2322,'14 лет'!$G$5:$H$79,2),IF(C2322&gt;=15,"0")))))))))</f>
        <v>0</v>
      </c>
      <c r="L2322" s="27"/>
      <c r="M2322" s="16" t="str">
        <f>IF((C2322=12),VLOOKUP(L2322,'12 лет'!$I$5:$J$81,2),IF((C2322=13),VLOOKUP(L2322,'13 лет'!$I$5:$J$81,2),IF((C2322=14),VLOOKUP(L2322,'14 лет'!$I$5:$J$80,2),IF((C2322=15),VLOOKUP(L2322,'15 лет'!$G$5:$H$82,2),IF((C2322=16),VLOOKUP(L2322,'16 лет'!$G$5:$H$81,2),IF((C2322=17),VLOOKUP(L2322,'17 лет'!$G$5:$H$81,2),IF(C2322&lt;12,"0")))))))</f>
        <v>0</v>
      </c>
      <c r="N2322" s="27"/>
      <c r="O2322" s="16" t="str">
        <f>IF((C2322=15),VLOOKUP(N2322,'15 лет'!$I$5:$J$100,2),IF((C2322=16),VLOOKUP(N2322,'16 лет'!$I$5:$J$94,2),IF((C2322=17),VLOOKUP(N2322,'17 лет'!$I$5:$J$97,2),IF(C2322&lt;15,"0"))))</f>
        <v>0</v>
      </c>
      <c r="P2322" s="11"/>
      <c r="Q2322" s="16">
        <f>IF((C2322&lt;=7),VLOOKUP(P2322,'7 лет'!$I$5:$J$79,2),IF((C2322=8),VLOOKUP(P2322,'8 лет'!$I$5:$J$79,2),IF((C2322=9),VLOOKUP(P2322,'9 лет'!$I$5:$J$79,2),IF((C2322=10),VLOOKUP(P2322,'10 лет'!$I$5:$J$79,2),IF((C2322=11),VLOOKUP(P2322,'11 лет'!$I$5:$J$79,2),IF((C2322=12),VLOOKUP(P2322,'12 лет'!$K$5:$L$79,2),IF((C2322=13),VLOOKUP(P2322,'13 лет'!$K$5:$L$79,2),IF((C2322=14),VLOOKUP(P2322,'14 лет'!$K$5:$L$79,2),IF((C2322=15),VLOOKUP(P2322,'15 лет'!$K$5:$L$79,2),IF((C2322=16),VLOOKUP(P2322,'16 лет'!$K$5:$L$79,2),IF((C2322=17),VLOOKUP(P2322,'17 лет'!$K$5:$L$79,2),)))))))))))</f>
        <v>50</v>
      </c>
      <c r="R2322" s="27"/>
      <c r="S2322" s="16">
        <f>IF((C2322&lt;=7),VLOOKUP(R2322,'7 лет'!$K$5:$L$79,2),IF((C2322=8),VLOOKUP(R2322,'8 лет'!$K$5:$L$79,2),IF((C2322=9),VLOOKUP(R2322,'9 лет'!$K$5:$L$79,2),IF((C2322=10),VLOOKUP(R2322,'10 лет'!$K$5:$L$79,2),IF((C2322=11),VLOOKUP(R2322,'11 лет'!$K$5:$L$79,2),IF((C2322=12),VLOOKUP(R2322,'12 лет'!$M$5:$N$79,2),IF((C2322=13),VLOOKUP(R2322,'13 лет'!$M$5:$N$79,2),IF((C2322=14),VLOOKUP(R2322,'14 лет'!$M$5:$N$79,2),IF((C2322=15),VLOOKUP(R2322,'15 лет'!$M$5:$N$79,2),IF((C2322=16),VLOOKUP(R2322,'16 лет'!$M$5:$N$79,2),IF((C2322=17),VLOOKUP(R2322,'17 лет'!$M$5:$N$79,2))))))))))))</f>
        <v>0</v>
      </c>
      <c r="T2322" s="32">
        <f>SUM(E2322+G2322+I2322+K2322+M2322+O2322+Q2322+S2322)</f>
        <v>50</v>
      </c>
      <c r="U2322" s="4">
        <f>'Личное первенство юноши'!U205</f>
        <v>28</v>
      </c>
      <c r="V2322" s="108">
        <f ca="1">'Командный зачет'!G74</f>
        <v>10</v>
      </c>
      <c r="W2322" s="98">
        <f ca="1">SUM(V2322*2)</f>
        <v>20</v>
      </c>
      <c r="X2322" t="str">
        <f>P2317</f>
        <v>Субъект РФ 65</v>
      </c>
    </row>
    <row r="2323" spans="1:24" ht="18.75">
      <c r="A2323" s="27">
        <v>2</v>
      </c>
      <c r="B2323" s="77"/>
      <c r="C2323" s="27"/>
      <c r="D2323" s="27"/>
      <c r="E2323" s="16">
        <f>IF((C2323&lt;=7),VLOOKUP(D2323,'7 лет'!$A$5:$B$78,2),IF((C2323=8),VLOOKUP(D2323,'8 лет'!$A$5:$B$78,2),IF((C2323=9),VLOOKUP(D2323,'9 лет'!$A$5:$B$78,2),IF((C2323=10),VLOOKUP(D2323,'10 лет'!$A$5:$B$78,2),IF((C2323=11),VLOOKUP(D2323,'11 лет'!$A$5:$B$78,2),IF((C2323=12),VLOOKUP(D2323,'12 лет'!$A$5:$B$78,2),IF((C2323=13),VLOOKUP(D2323,'13 лет'!$A$5:$B$78,2),IF((C2323=14),VLOOKUP(D2323,'14 лет'!$A$5:$B$78,2),IF((C2323=15),VLOOKUP(D2323,'15 лет'!$A$5:$B$78,2),IF((C2323=16),VLOOKUP(D2323,'16 лет'!$A$5:$B$78,2),IF((C2323=17),VLOOKUP(D2323,'17 лет'!$A$5:$B$78,2))))))))))))</f>
        <v>0</v>
      </c>
      <c r="F2323" s="27"/>
      <c r="G2323" s="16">
        <f>IF((C2323&lt;=7),VLOOKUP(F2323,'7 лет'!$C$5:$D$79,2),IF((C2323=8),VLOOKUP(F2323,'8 лет'!$C$5:$D$79,2),IF((C2323=9),VLOOKUP(F2323,'9 лет'!$C$5:$D$79,2),IF((C2323=10),VLOOKUP(F2323,'10 лет'!$C$5:$D$79,2),IF((C2323=11),VLOOKUP(F2323,'11 лет'!$C$5:$D$79,2),IF((C2323=12),VLOOKUP(F2323,'12 лет'!$C$5:$D$79,2),IF((C2323=13),VLOOKUP(F2323,'13 лет'!$C$5:$D$79,2),IF((C2323=14),VLOOKUP(F2323,'14 лет'!$C$5:$D$79,2),IF((C2323=15),VLOOKUP(F2323,'15 лет'!$C$5:$D$79,2),IF((C2323=16),VLOOKUP(F2323,'16 лет'!$C$5:$D$79,2),IF((C2323=17),VLOOKUP(F2323,'17 лет'!$C$5:$D$79,2))))))))))))</f>
        <v>0</v>
      </c>
      <c r="H2323" s="27"/>
      <c r="I2323" s="16">
        <f>IF((C2323&lt;=7),VLOOKUP(H2323,'7 лет'!$E$5:$F$79,2),IF((C2323=8),VLOOKUP(H2323,'8 лет'!$E$5:$F$79,2),IF((C2323=9),VLOOKUP(H2323,'9 лет'!$E$5:$F$79,2),IF((C2323=10),VLOOKUP(H2323,'10 лет'!$E$5:$F$79,2),IF((C2323=11),VLOOKUP(H2323,'11 лет'!$E$5:$F$79,2),IF((C2323=12),VLOOKUP(H2323,'12 лет'!$E$5:$F$79,2),IF((C2323=13),VLOOKUP(H2323,'13 лет'!$E$5:$F$79,2),IF((C2323=14),VLOOKUP(H2323,'14 лет'!$E$5:$F$79,2),IF((C2323=15),VLOOKUP(H2323,'15 лет'!$E$5:$F$79,2),IF((C2323=16),VLOOKUP(H2323,'16 лет'!$E$5:$F$79,2),IF((C2323=17),VLOOKUP(H2323,'17 лет'!$E$5:$F$79,2))))))))))))</f>
        <v>0</v>
      </c>
      <c r="J2323" s="27"/>
      <c r="K2323" s="16">
        <f>IF((C2323&lt;=7),VLOOKUP(J2323,'7 лет'!$G$5:$H$79,2),IF((C2323=8),VLOOKUP(J2323,'8 лет'!$G$5:$H$79,2),IF((C2323=9),VLOOKUP(J2323,'9 лет'!$G$5:$H$79,2),IF((C2323=10),VLOOKUP(J2323,'10 лет'!$G$5:$H$79,2),IF((C2323=11),VLOOKUP(J2323,'11 лет'!$G$5:$H$79,2),IF((C2323=12),VLOOKUP(J2323,'12 лет'!$G$5:$H$79,2),IF((C2323=13),VLOOKUP(J2323,'13 лет'!$G$5:$H$79,2),IF((C2323=14),VLOOKUP(J2323,'14 лет'!$G$5:$H$79,2),IF(C2323&gt;=15,"0")))))))))</f>
        <v>0</v>
      </c>
      <c r="L2323" s="27"/>
      <c r="M2323" s="16" t="str">
        <f>IF((C2323=12),VLOOKUP(L2323,'12 лет'!$I$5:$J$81,2),IF((C2323=13),VLOOKUP(L2323,'13 лет'!$I$5:$J$81,2),IF((C2323=14),VLOOKUP(L2323,'14 лет'!$I$5:$J$80,2),IF((C2323=15),VLOOKUP(L2323,'15 лет'!$G$5:$H$82,2),IF((C2323=16),VLOOKUP(L2323,'16 лет'!$G$5:$H$81,2),IF((C2323=17),VLOOKUP(L2323,'17 лет'!$G$5:$H$81,2),IF(C2323&lt;12,"0")))))))</f>
        <v>0</v>
      </c>
      <c r="N2323" s="27"/>
      <c r="O2323" s="16" t="str">
        <f>IF((C2323=15),VLOOKUP(N2323,'15 лет'!$I$5:$J$100,2),IF((C2323=16),VLOOKUP(N2323,'16 лет'!$I$5:$J$94,2),IF((C2323=17),VLOOKUP(N2323,'17 лет'!$I$5:$J$97,2),IF(C2323&lt;15,"0"))))</f>
        <v>0</v>
      </c>
      <c r="P2323" s="11"/>
      <c r="Q2323" s="16">
        <f>IF((C2323&lt;=7),VLOOKUP(P2323,'7 лет'!$I$5:$J$79,2),IF((C2323=8),VLOOKUP(P2323,'8 лет'!$I$5:$J$79,2),IF((C2323=9),VLOOKUP(P2323,'9 лет'!$I$5:$J$79,2),IF((C2323=10),VLOOKUP(P2323,'10 лет'!$I$5:$J$79,2),IF((C2323=11),VLOOKUP(P2323,'11 лет'!$I$5:$J$79,2),IF((C2323=12),VLOOKUP(P2323,'12 лет'!$K$5:$L$79,2),IF((C2323=13),VLOOKUP(P2323,'13 лет'!$K$5:$L$79,2),IF((C2323=14),VLOOKUP(P2323,'14 лет'!$K$5:$L$79,2),IF((C2323=15),VLOOKUP(P2323,'15 лет'!$K$5:$L$79,2),IF((C2323=16),VLOOKUP(P2323,'16 лет'!$K$5:$L$79,2),IF((C2323=17),VLOOKUP(P2323,'17 лет'!$K$5:$L$79,2),)))))))))))</f>
        <v>50</v>
      </c>
      <c r="R2323" s="27"/>
      <c r="S2323" s="16">
        <f>IF((C2323&lt;=7),VLOOKUP(R2323,'7 лет'!$K$5:$L$79,2),IF((C2323=8),VLOOKUP(R2323,'8 лет'!$K$5:$L$79,2),IF((C2323=9),VLOOKUP(R2323,'9 лет'!$K$5:$L$79,2),IF((C2323=10),VLOOKUP(R2323,'10 лет'!$K$5:$L$79,2),IF((C2323=11),VLOOKUP(R2323,'11 лет'!$K$5:$L$79,2),IF((C2323=12),VLOOKUP(R2323,'12 лет'!$M$5:$N$79,2),IF((C2323=13),VLOOKUP(R2323,'13 лет'!$M$5:$N$79,2),IF((C2323=14),VLOOKUP(R2323,'14 лет'!$M$5:$N$79,2),IF((C2323=15),VLOOKUP(R2323,'15 лет'!$M$5:$N$79,2),IF((C2323=16),VLOOKUP(R2323,'16 лет'!$M$5:$N$79,2),IF((C2323=17),VLOOKUP(R2323,'17 лет'!$M$5:$N$79,2))))))))))))</f>
        <v>0</v>
      </c>
      <c r="T2323" s="32">
        <f>SUM(E2323+G2323+I2323+K2323+M2323+O2323+Q2323+S2323)</f>
        <v>50</v>
      </c>
      <c r="U2323" s="4">
        <f>'Личное первенство юноши'!U206</f>
        <v>28</v>
      </c>
      <c r="V2323" s="109"/>
      <c r="W2323" s="99"/>
      <c r="X2323" t="str">
        <f>P2317</f>
        <v>Субъект РФ 65</v>
      </c>
    </row>
    <row r="2324" spans="1:24" ht="18.75">
      <c r="A2324" s="27">
        <v>3</v>
      </c>
      <c r="B2324" s="77"/>
      <c r="C2324" s="27"/>
      <c r="D2324" s="27"/>
      <c r="E2324" s="16">
        <f>IF((C2324&lt;=7),VLOOKUP(D2324,'7 лет'!$A$5:$B$78,2),IF((C2324=8),VLOOKUP(D2324,'8 лет'!$A$5:$B$78,2),IF((C2324=9),VLOOKUP(D2324,'9 лет'!$A$5:$B$78,2),IF((C2324=10),VLOOKUP(D2324,'10 лет'!$A$5:$B$78,2),IF((C2324=11),VLOOKUP(D2324,'11 лет'!$A$5:$B$78,2),IF((C2324=12),VLOOKUP(D2324,'12 лет'!$A$5:$B$78,2),IF((C2324=13),VLOOKUP(D2324,'13 лет'!$A$5:$B$78,2),IF((C2324=14),VLOOKUP(D2324,'14 лет'!$A$5:$B$78,2),IF((C2324=15),VLOOKUP(D2324,'15 лет'!$A$5:$B$78,2),IF((C2324=16),VLOOKUP(D2324,'16 лет'!$A$5:$B$78,2),IF((C2324=17),VLOOKUP(D2324,'17 лет'!$A$5:$B$78,2))))))))))))</f>
        <v>0</v>
      </c>
      <c r="F2324" s="27"/>
      <c r="G2324" s="16">
        <f>IF((C2324&lt;=7),VLOOKUP(F2324,'7 лет'!$C$5:$D$79,2),IF((C2324=8),VLOOKUP(F2324,'8 лет'!$C$5:$D$79,2),IF((C2324=9),VLOOKUP(F2324,'9 лет'!$C$5:$D$79,2),IF((C2324=10),VLOOKUP(F2324,'10 лет'!$C$5:$D$79,2),IF((C2324=11),VLOOKUP(F2324,'11 лет'!$C$5:$D$79,2),IF((C2324=12),VLOOKUP(F2324,'12 лет'!$C$5:$D$79,2),IF((C2324=13),VLOOKUP(F2324,'13 лет'!$C$5:$D$79,2),IF((C2324=14),VLOOKUP(F2324,'14 лет'!$C$5:$D$79,2),IF((C2324=15),VLOOKUP(F2324,'15 лет'!$C$5:$D$79,2),IF((C2324=16),VLOOKUP(F2324,'16 лет'!$C$5:$D$79,2),IF((C2324=17),VLOOKUP(F2324,'17 лет'!$C$5:$D$79,2))))))))))))</f>
        <v>0</v>
      </c>
      <c r="H2324" s="27"/>
      <c r="I2324" s="16">
        <f>IF((C2324&lt;=7),VLOOKUP(H2324,'7 лет'!$E$5:$F$79,2),IF((C2324=8),VLOOKUP(H2324,'8 лет'!$E$5:$F$79,2),IF((C2324=9),VLOOKUP(H2324,'9 лет'!$E$5:$F$79,2),IF((C2324=10),VLOOKUP(H2324,'10 лет'!$E$5:$F$79,2),IF((C2324=11),VLOOKUP(H2324,'11 лет'!$E$5:$F$79,2),IF((C2324=12),VLOOKUP(H2324,'12 лет'!$E$5:$F$79,2),IF((C2324=13),VLOOKUP(H2324,'13 лет'!$E$5:$F$79,2),IF((C2324=14),VLOOKUP(H2324,'14 лет'!$E$5:$F$79,2),IF((C2324=15),VLOOKUP(H2324,'15 лет'!$E$5:$F$79,2),IF((C2324=16),VLOOKUP(H2324,'16 лет'!$E$5:$F$79,2),IF((C2324=17),VLOOKUP(H2324,'17 лет'!$E$5:$F$79,2))))))))))))</f>
        <v>0</v>
      </c>
      <c r="J2324" s="27"/>
      <c r="K2324" s="16">
        <f>IF((C2324&lt;=7),VLOOKUP(J2324,'7 лет'!$G$5:$H$79,2),IF((C2324=8),VLOOKUP(J2324,'8 лет'!$G$5:$H$79,2),IF((C2324=9),VLOOKUP(J2324,'9 лет'!$G$5:$H$79,2),IF((C2324=10),VLOOKUP(J2324,'10 лет'!$G$5:$H$79,2),IF((C2324=11),VLOOKUP(J2324,'11 лет'!$G$5:$H$79,2),IF((C2324=12),VLOOKUP(J2324,'12 лет'!$G$5:$H$79,2),IF((C2324=13),VLOOKUP(J2324,'13 лет'!$G$5:$H$79,2),IF((C2324=14),VLOOKUP(J2324,'14 лет'!$G$5:$H$79,2),IF(C2324&gt;=15,"0")))))))))</f>
        <v>0</v>
      </c>
      <c r="L2324" s="27"/>
      <c r="M2324" s="16" t="str">
        <f>IF((C2324=12),VLOOKUP(L2324,'12 лет'!$I$5:$J$81,2),IF((C2324=13),VLOOKUP(L2324,'13 лет'!$I$5:$J$81,2),IF((C2324=14),VLOOKUP(L2324,'14 лет'!$I$5:$J$80,2),IF((C2324=15),VLOOKUP(L2324,'15 лет'!$G$5:$H$82,2),IF((C2324=16),VLOOKUP(L2324,'16 лет'!$G$5:$H$81,2),IF((C2324=17),VLOOKUP(L2324,'17 лет'!$G$5:$H$81,2),IF(C2324&lt;12,"0")))))))</f>
        <v>0</v>
      </c>
      <c r="N2324" s="27"/>
      <c r="O2324" s="16" t="str">
        <f>IF((C2324=15),VLOOKUP(N2324,'15 лет'!$I$5:$J$100,2),IF((C2324=16),VLOOKUP(N2324,'16 лет'!$I$5:$J$94,2),IF((C2324=17),VLOOKUP(N2324,'17 лет'!$I$5:$J$97,2),IF(C2324&lt;15,"0"))))</f>
        <v>0</v>
      </c>
      <c r="P2324" s="11"/>
      <c r="Q2324" s="16">
        <f>IF((C2324&lt;=7),VLOOKUP(P2324,'7 лет'!$I$5:$J$79,2),IF((C2324=8),VLOOKUP(P2324,'8 лет'!$I$5:$J$79,2),IF((C2324=9),VLOOKUP(P2324,'9 лет'!$I$5:$J$79,2),IF((C2324=10),VLOOKUP(P2324,'10 лет'!$I$5:$J$79,2),IF((C2324=11),VLOOKUP(P2324,'11 лет'!$I$5:$J$79,2),IF((C2324=12),VLOOKUP(P2324,'12 лет'!$K$5:$L$79,2),IF((C2324=13),VLOOKUP(P2324,'13 лет'!$K$5:$L$79,2),IF((C2324=14),VLOOKUP(P2324,'14 лет'!$K$5:$L$79,2),IF((C2324=15),VLOOKUP(P2324,'15 лет'!$K$5:$L$79,2),IF((C2324=16),VLOOKUP(P2324,'16 лет'!$K$5:$L$79,2),IF((C2324=17),VLOOKUP(P2324,'17 лет'!$K$5:$L$79,2),)))))))))))</f>
        <v>50</v>
      </c>
      <c r="R2324" s="27"/>
      <c r="S2324" s="16">
        <f>IF((C2324&lt;=7),VLOOKUP(R2324,'7 лет'!$K$5:$L$79,2),IF((C2324=8),VLOOKUP(R2324,'8 лет'!$K$5:$L$79,2),IF((C2324=9),VLOOKUP(R2324,'9 лет'!$K$5:$L$79,2),IF((C2324=10),VLOOKUP(R2324,'10 лет'!$K$5:$L$79,2),IF((C2324=11),VLOOKUP(R2324,'11 лет'!$K$5:$L$79,2),IF((C2324=12),VLOOKUP(R2324,'12 лет'!$M$5:$N$79,2),IF((C2324=13),VLOOKUP(R2324,'13 лет'!$M$5:$N$79,2),IF((C2324=14),VLOOKUP(R2324,'14 лет'!$M$5:$N$79,2),IF((C2324=15),VLOOKUP(R2324,'15 лет'!$M$5:$N$79,2),IF((C2324=16),VLOOKUP(R2324,'16 лет'!$M$5:$N$79,2),IF((C2324=17),VLOOKUP(R2324,'17 лет'!$M$5:$N$79,2))))))))))))</f>
        <v>0</v>
      </c>
      <c r="T2324" s="32">
        <f>SUM(E2324+G2324+I2324+K2324+M2324+O2324+Q2324+S2324)</f>
        <v>50</v>
      </c>
      <c r="U2324" s="4">
        <f>'Личное первенство юноши'!U207</f>
        <v>28</v>
      </c>
      <c r="V2324" s="109"/>
      <c r="W2324" s="99"/>
      <c r="X2324" t="str">
        <f>P2317</f>
        <v>Субъект РФ 65</v>
      </c>
    </row>
    <row r="2325" spans="1:24" ht="18.75">
      <c r="A2325" s="111"/>
      <c r="B2325" s="112"/>
      <c r="C2325" s="112"/>
      <c r="D2325" s="112"/>
      <c r="E2325" s="112"/>
      <c r="F2325" s="112"/>
      <c r="G2325" s="112"/>
      <c r="H2325" s="112"/>
      <c r="I2325" s="112"/>
      <c r="J2325" s="112"/>
      <c r="K2325" s="112"/>
      <c r="L2325" s="112"/>
      <c r="M2325" s="112"/>
      <c r="N2325" s="112"/>
      <c r="O2325" s="112"/>
      <c r="P2325" s="115" t="s">
        <v>285</v>
      </c>
      <c r="Q2325" s="115"/>
      <c r="R2325" s="115"/>
      <c r="S2325" s="116"/>
      <c r="T2325" s="113">
        <f ca="1">SUMPRODUCT(LARGE($T$2322:$T$2324,ROW(INDIRECT("T1:T"&amp;Z17))))</f>
        <v>100</v>
      </c>
      <c r="U2325" s="114"/>
      <c r="V2325" s="109"/>
      <c r="W2325" s="99"/>
    </row>
    <row r="2326" spans="1:24" ht="24.75" customHeight="1">
      <c r="A2326" s="123" t="s">
        <v>180</v>
      </c>
      <c r="B2326" s="124"/>
      <c r="C2326" s="124"/>
      <c r="D2326" s="124"/>
      <c r="E2326" s="124"/>
      <c r="F2326" s="124"/>
      <c r="G2326" s="124"/>
      <c r="H2326" s="124"/>
      <c r="I2326" s="124"/>
      <c r="J2326" s="124"/>
      <c r="K2326" s="124"/>
      <c r="L2326" s="124"/>
      <c r="M2326" s="124"/>
      <c r="N2326" s="124"/>
      <c r="O2326" s="124"/>
      <c r="P2326" s="124"/>
      <c r="Q2326" s="124"/>
      <c r="R2326" s="124"/>
      <c r="S2326" s="124"/>
      <c r="T2326" s="124"/>
      <c r="U2326" s="125"/>
      <c r="V2326" s="109"/>
      <c r="W2326" s="99"/>
    </row>
    <row r="2327" spans="1:24" ht="18.75">
      <c r="A2327" s="27">
        <v>1</v>
      </c>
      <c r="B2327" s="78"/>
      <c r="C2327" s="27"/>
      <c r="D2327" s="27"/>
      <c r="E2327" s="16">
        <f>IF((C2327&lt;=7),VLOOKUP(D2327,'7 лет'!$M$5:$N$78,2),IF((C2327=8),VLOOKUP(D2327,'8 лет'!$M$5:$N$78,2),IF((C2327=9),VLOOKUP(D2327,'9 лет'!$M$5:$N$78,2),IF((C2327=10),VLOOKUP(D2327,'10 лет'!$M$5:$N$78,2),IF((C2327=11),VLOOKUP(D2327,'11 лет'!$M$5:$N$78,2),IF((C2327=12),VLOOKUP(D2327,'12 лет'!$O$5:$P$78,2),IF((C2327=13),VLOOKUP(D2327,'13 лет'!$O$5:$P$78,2),IF((C2327=14),VLOOKUP(D2327,'14 лет'!$O$5:$P$78,2),IF((C2327=15),VLOOKUP(D2327,'15 лет'!$O$5:$P$78,2),IF((C2327=16),VLOOKUP(D2327,'16 лет'!$O$5:$P$78,2),IF((C2327=17),VLOOKUP(D2327,'17 лет'!$O$5:$P$78,2))))))))))))</f>
        <v>0</v>
      </c>
      <c r="F2327" s="27"/>
      <c r="G2327" s="16">
        <f>IF((C2327&lt;=7),VLOOKUP(F2327,'7 лет'!$O$5:$P$79,2),IF((C2327=8),VLOOKUP(F2327,'8 лет'!$O$5:$P$79,2),IF((C2327=9),VLOOKUP(F2327,'9 лет'!$O$5:$P$79,2),IF((C2327=10),VLOOKUP(F2327,'10 лет'!$O$5:$P$79,2),IF((C2327=11),VLOOKUP(F2327,'11 лет'!$O$5:$P$79,2),IF((C2327=12),VLOOKUP(F2327,'12 лет'!$Q$5:$R$79,2),IF((C2327=13),VLOOKUP(F2327,'13 лет'!$Q$5:$R$79,2),IF((C2327=14),VLOOKUP(F2327,'14 лет'!$Q$5:$R$79,2),IF((C2327=15),VLOOKUP(F2327,'15 лет'!$Q$5:$R$79,2),IF((C2327=16),VLOOKUP(F2327,'16 лет'!$Q$5:$R$79,2),IF((C2327=17),VLOOKUP(F2327,'17 лет'!$Q$5:$R$79,2))))))))))))</f>
        <v>0</v>
      </c>
      <c r="H2327" s="27"/>
      <c r="I2327" s="16">
        <f>IF((C2327&lt;=7),VLOOKUP(H2327,'7 лет'!$Q$5:$R$79,2),IF((C2327=8),VLOOKUP(H2327,'8 лет'!$Q$5:$R$79,2),IF((C2327=9),VLOOKUP(H2327,'9 лет'!$Q$5:$R$79,2),IF((C2327=10),VLOOKUP(H2327,'10 лет'!$Q$5:$R$79,2),IF((C2327=11),VLOOKUP(H2327,'11 лет'!$Q$5:$R$79,2),IF((C2327=12),VLOOKUP(H2327,'12 лет'!$S$5:$T$79,2),IF((C2327=13),VLOOKUP(H2327,'13 лет'!$S$5:$T$79,2),IF((C2327=14),VLOOKUP(H2327,'14 лет'!$S$5:$T$79,2),IF((C2327=15),VLOOKUP(H2327,'15 лет'!$S$5:$T$79,2),IF((C2327=16),VLOOKUP(H2327,'16 лет'!$S$5:$T$79,2),IF((C2327=17),VLOOKUP(H2327,'17 лет'!$S$5:$T$79,2))))))))))))</f>
        <v>0</v>
      </c>
      <c r="J2327" s="27"/>
      <c r="K2327" s="16">
        <f>IF((C2327&lt;=7),VLOOKUP(J2327,'7 лет'!$S$5:$T$79,2),IF((C2327=8),VLOOKUP(J2327,'8 лет'!$S$5:$T$79,2),IF((C2327=9),VLOOKUP(J2327,'9 лет'!$S$5:$T$79,2),IF((C2327=10),VLOOKUP(J2327,'10 лет'!$S$5:$T$79,2),IF((C2327=11),VLOOKUP(J2327,'11 лет'!$S$5:$T$79,2),IF((C2327=12),VLOOKUP(J2327,'12 лет'!$U$5:$V$79,2),IF((C2327=13),VLOOKUP(J2327,'13 лет'!$U$5:$V$79,2),IF((C2327=14),VLOOKUP(J2327,'14 лет'!$U$5:$V$79,2),IF(C2327&gt;=15,"0")))))))))</f>
        <v>0</v>
      </c>
      <c r="L2327" s="27"/>
      <c r="M2327" s="16" t="str">
        <f>IF((C2327=12),VLOOKUP(L2327,'12 лет'!$W$5:$X$85,2),IF((C2327=13),VLOOKUP(L2327,'13 лет'!$W$5:$X$84,2),IF((C2327=14),VLOOKUP(L2327,'14 лет'!$W$5:$X$82,2),IF((C2327=15),VLOOKUP(L2327,'15 лет'!$U$5:$V$82,2),IF((C2327=16),VLOOKUP(L2327,'16 лет'!$U$5:$V$78,2),IF((C2327=17),VLOOKUP(L2327,'17 лет'!$U$5:$V$78,2),IF(C2327&lt;12,"0")))))))</f>
        <v>0</v>
      </c>
      <c r="N2327" s="27"/>
      <c r="O2327" s="16" t="str">
        <f>IF((C2327=15),VLOOKUP(N2327,'15 лет'!$W$5:$X$115,2),IF((C2327=16),VLOOKUP(N2327,'16 лет'!$W$5:$X$113,2),IF((C2327=17),VLOOKUP(N2327,'17 лет'!$W$5:$X$113,2),IF(C2327&lt;15,"0"))))</f>
        <v>0</v>
      </c>
      <c r="P2327" s="11"/>
      <c r="Q2327" s="16">
        <f>IF((C2327&lt;=7),VLOOKUP(P2327,'7 лет'!$U$5:$V$79,2),IF((C2327=8),VLOOKUP(P2327,'8 лет'!$U$5:$V$79,2),IF((C2327=9),VLOOKUP(P2327,'9 лет'!$U$5:$V$79,2),IF((C2327=10),VLOOKUP(P2327,'10 лет'!$U$5:$V$79,2),IF((C2327=11),VLOOKUP(P2327,'11 лет'!$U$5:$V$79,2),IF((C2327=12),VLOOKUP(P2327,'12 лет'!$Y$5:$Z$79,2),IF((C2327=13),VLOOKUP(P2327,'13 лет'!$Y$5:$Z$79,2),IF((C2327=14),VLOOKUP(P2327,'14 лет'!$Y$5:$Z$79,2),IF((C2327=15),VLOOKUP(P2327,'15 лет'!$Y$5:$Z$79,2),IF((C2327=16),VLOOKUP(P2327,'16 лет'!$Y$5:$Z$79,2),IF((C2327=17),VLOOKUP(P2327,'17 лет'!$Y$5:$Z$79,2))))))))))))</f>
        <v>35</v>
      </c>
      <c r="R2327" s="27"/>
      <c r="S2327" s="16">
        <f>IF((C2327&lt;=7),VLOOKUP(R2327,'7 лет'!$W$5:$X$79,2),IF((C2327=8),VLOOKUP(R2327,'8 лет'!$W$5:$X$79,2),IF((C2327=9),VLOOKUP(R2327,'9 лет'!$W$5:$X$79,2),IF((C2327=10),VLOOKUP(R2327,'10 лет'!$W$5:$X$79,2),IF((C2327=11),VLOOKUP(R2327,'11 лет'!$W$5:$X$79,2),IF((C2327=12),VLOOKUP(R2327,'12 лет'!$AA$5:$AB$79,2),IF((C2327=13),VLOOKUP(R2327,'13 лет'!$AA$5:$AB$79,2),IF((C2327=14),VLOOKUP(R2327,'14 лет'!$AA$5:$AB$79,2),IF((C2327=15),VLOOKUP(R2327,'15 лет'!$AA$5:$AB$79,2),IF((C2327=16),VLOOKUP(R2327,'16 лет'!$AA$5:$AB$79,2),IF((C2327=17),VLOOKUP(R2327,'17 лет'!$AA$5:$AB$79,2))))))))))))</f>
        <v>0</v>
      </c>
      <c r="T2327" s="33">
        <f>SUM(E2327+G2327+I2327+K2327+M2327+O2327+Q2327+S2327)</f>
        <v>35</v>
      </c>
      <c r="U2327" s="4">
        <f>'Личное первенство девушки'!U205</f>
        <v>28</v>
      </c>
      <c r="V2327" s="109"/>
      <c r="W2327" s="99"/>
      <c r="X2327" t="str">
        <f>P2317</f>
        <v>Субъект РФ 65</v>
      </c>
    </row>
    <row r="2328" spans="1:24" ht="18.75">
      <c r="A2328" s="27">
        <v>2</v>
      </c>
      <c r="B2328" s="78"/>
      <c r="C2328" s="27"/>
      <c r="D2328" s="27"/>
      <c r="E2328" s="16">
        <f>IF((C2328&lt;=7),VLOOKUP(D2328,'7 лет'!$M$5:$N$78,2),IF((C2328=8),VLOOKUP(D2328,'8 лет'!$M$5:$N$78,2),IF((C2328=9),VLOOKUP(D2328,'9 лет'!$M$5:$N$78,2),IF((C2328=10),VLOOKUP(D2328,'10 лет'!$M$5:$N$78,2),IF((C2328=11),VLOOKUP(D2328,'11 лет'!$M$5:$N$78,2),IF((C2328=12),VLOOKUP(D2328,'12 лет'!$O$5:$P$78,2),IF((C2328=13),VLOOKUP(D2328,'13 лет'!$O$5:$P$78,2),IF((C2328=14),VLOOKUP(D2328,'14 лет'!$O$5:$P$78,2),IF((C2328=15),VLOOKUP(D2328,'15 лет'!$O$5:$P$78,2),IF((C2328=16),VLOOKUP(D2328,'16 лет'!$O$5:$P$78,2),IF((C2328=17),VLOOKUP(D2328,'17 лет'!$O$5:$P$78,2))))))))))))</f>
        <v>0</v>
      </c>
      <c r="F2328" s="27"/>
      <c r="G2328" s="16">
        <f>IF((C2328&lt;=7),VLOOKUP(F2328,'7 лет'!$O$5:$P$79,2),IF((C2328=8),VLOOKUP(F2328,'8 лет'!$O$5:$P$79,2),IF((C2328=9),VLOOKUP(F2328,'9 лет'!$O$5:$P$79,2),IF((C2328=10),VLOOKUP(F2328,'10 лет'!$O$5:$P$79,2),IF((C2328=11),VLOOKUP(F2328,'11 лет'!$O$5:$P$79,2),IF((C2328=12),VLOOKUP(F2328,'12 лет'!$Q$5:$R$79,2),IF((C2328=13),VLOOKUP(F2328,'13 лет'!$Q$5:$R$79,2),IF((C2328=14),VLOOKUP(F2328,'14 лет'!$Q$5:$R$79,2),IF((C2328=15),VLOOKUP(F2328,'15 лет'!$Q$5:$R$79,2),IF((C2328=16),VLOOKUP(F2328,'16 лет'!$Q$5:$R$79,2),IF((C2328=17),VLOOKUP(F2328,'17 лет'!$Q$5:$R$79,2))))))))))))</f>
        <v>0</v>
      </c>
      <c r="H2328" s="27"/>
      <c r="I2328" s="16">
        <f>IF((C2328&lt;=7),VLOOKUP(H2328,'7 лет'!$Q$5:$R$79,2),IF((C2328=8),VLOOKUP(H2328,'8 лет'!$Q$5:$R$79,2),IF((C2328=9),VLOOKUP(H2328,'9 лет'!$Q$5:$R$79,2),IF((C2328=10),VLOOKUP(H2328,'10 лет'!$Q$5:$R$79,2),IF((C2328=11),VLOOKUP(H2328,'11 лет'!$Q$5:$R$79,2),IF((C2328=12),VLOOKUP(H2328,'12 лет'!$S$5:$T$79,2),IF((C2328=13),VLOOKUP(H2328,'13 лет'!$S$5:$T$79,2),IF((C2328=14),VLOOKUP(H2328,'14 лет'!$S$5:$T$79,2),IF((C2328=15),VLOOKUP(H2328,'15 лет'!$S$5:$T$79,2),IF((C2328=16),VLOOKUP(H2328,'16 лет'!$S$5:$T$79,2),IF((C2328=17),VLOOKUP(H2328,'17 лет'!$S$5:$T$79,2))))))))))))</f>
        <v>0</v>
      </c>
      <c r="J2328" s="27"/>
      <c r="K2328" s="16">
        <f>IF((C2328&lt;=7),VLOOKUP(J2328,'7 лет'!$S$5:$T$79,2),IF((C2328=8),VLOOKUP(J2328,'8 лет'!$S$5:$T$79,2),IF((C2328=9),VLOOKUP(J2328,'9 лет'!$S$5:$T$79,2),IF((C2328=10),VLOOKUP(J2328,'10 лет'!$S$5:$T$79,2),IF((C2328=11),VLOOKUP(J2328,'11 лет'!$S$5:$T$79,2),IF((C2328=12),VLOOKUP(J2328,'12 лет'!$U$5:$V$79,2),IF((C2328=13),VLOOKUP(J2328,'13 лет'!$U$5:$V$79,2),IF((C2328=14),VLOOKUP(J2328,'14 лет'!$U$5:$V$79,2),IF(C2328&gt;=15,"0")))))))))</f>
        <v>0</v>
      </c>
      <c r="L2328" s="27"/>
      <c r="M2328" s="16" t="str">
        <f>IF((C2328=12),VLOOKUP(L2328,'12 лет'!$W$5:$X$85,2),IF((C2328=13),VLOOKUP(L2328,'13 лет'!$W$5:$X$84,2),IF((C2328=14),VLOOKUP(L2328,'14 лет'!$W$5:$X$82,2),IF((C2328=15),VLOOKUP(L2328,'15 лет'!$U$5:$V$82,2),IF((C2328=16),VLOOKUP(L2328,'16 лет'!$U$5:$V$78,2),IF((C2328=17),VLOOKUP(L2328,'17 лет'!$U$5:$V$78,2),IF(C2328&lt;12,"0")))))))</f>
        <v>0</v>
      </c>
      <c r="N2328" s="27"/>
      <c r="O2328" s="16" t="str">
        <f>IF((C2328=15),VLOOKUP(N2328,'15 лет'!$W$5:$X$115,2),IF((C2328=16),VLOOKUP(N2328,'16 лет'!$W$5:$X$113,2),IF((C2328=17),VLOOKUP(N2328,'17 лет'!$W$5:$X$113,2),IF(C2328&lt;15,"0"))))</f>
        <v>0</v>
      </c>
      <c r="P2328" s="11"/>
      <c r="Q2328" s="16">
        <f>IF((C2328&lt;=7),VLOOKUP(P2328,'7 лет'!$U$5:$V$79,2),IF((C2328=8),VLOOKUP(P2328,'8 лет'!$U$5:$V$79,2),IF((C2328=9),VLOOKUP(P2328,'9 лет'!$U$5:$V$79,2),IF((C2328=10),VLOOKUP(P2328,'10 лет'!$U$5:$V$79,2),IF((C2328=11),VLOOKUP(P2328,'11 лет'!$U$5:$V$79,2),IF((C2328=12),VLOOKUP(P2328,'12 лет'!$Y$5:$Z$79,2),IF((C2328=13),VLOOKUP(P2328,'13 лет'!$Y$5:$Z$79,2),IF((C2328=14),VLOOKUP(P2328,'14 лет'!$Y$5:$Z$79,2),IF((C2328=15),VLOOKUP(P2328,'15 лет'!$Y$5:$Z$79,2),IF((C2328=16),VLOOKUP(P2328,'16 лет'!$Y$5:$Z$79,2),IF((C2328=17),VLOOKUP(P2328,'17 лет'!$Y$5:$Z$79,2))))))))))))</f>
        <v>35</v>
      </c>
      <c r="R2328" s="27"/>
      <c r="S2328" s="16">
        <f>IF((C2328&lt;=7),VLOOKUP(R2328,'7 лет'!$W$5:$X$79,2),IF((C2328=8),VLOOKUP(R2328,'8 лет'!$W$5:$X$79,2),IF((C2328=9),VLOOKUP(R2328,'9 лет'!$W$5:$X$79,2),IF((C2328=10),VLOOKUP(R2328,'10 лет'!$W$5:$X$79,2),IF((C2328=11),VLOOKUP(R2328,'11 лет'!$W$5:$X$79,2),IF((C2328=12),VLOOKUP(R2328,'12 лет'!$AA$5:$AB$79,2),IF((C2328=13),VLOOKUP(R2328,'13 лет'!$AA$5:$AB$79,2),IF((C2328=14),VLOOKUP(R2328,'14 лет'!$AA$5:$AB$79,2),IF((C2328=15),VLOOKUP(R2328,'15 лет'!$AA$5:$AB$79,2),IF((C2328=16),VLOOKUP(R2328,'16 лет'!$AA$5:$AB$79,2),IF((C2328=17),VLOOKUP(R2328,'17 лет'!$AA$5:$AB$79,2))))))))))))</f>
        <v>0</v>
      </c>
      <c r="T2328" s="33">
        <f>SUM(E2328+G2328+I2328+K2328+M2328+O2328+Q2328+S2328)</f>
        <v>35</v>
      </c>
      <c r="U2328" s="4">
        <f>'Личное первенство девушки'!U206</f>
        <v>28</v>
      </c>
      <c r="V2328" s="109"/>
      <c r="W2328" s="99"/>
      <c r="X2328" t="str">
        <f>P2317</f>
        <v>Субъект РФ 65</v>
      </c>
    </row>
    <row r="2329" spans="1:24" ht="18.75">
      <c r="A2329" s="27">
        <v>3</v>
      </c>
      <c r="B2329" s="78"/>
      <c r="C2329" s="27"/>
      <c r="D2329" s="27"/>
      <c r="E2329" s="16">
        <f>IF((C2329&lt;=7),VLOOKUP(D2329,'7 лет'!$M$5:$N$78,2),IF((C2329=8),VLOOKUP(D2329,'8 лет'!$M$5:$N$78,2),IF((C2329=9),VLOOKUP(D2329,'9 лет'!$M$5:$N$78,2),IF((C2329=10),VLOOKUP(D2329,'10 лет'!$M$5:$N$78,2),IF((C2329=11),VLOOKUP(D2329,'11 лет'!$M$5:$N$78,2),IF((C2329=12),VLOOKUP(D2329,'12 лет'!$O$5:$P$78,2),IF((C2329=13),VLOOKUP(D2329,'13 лет'!$O$5:$P$78,2),IF((C2329=14),VLOOKUP(D2329,'14 лет'!$O$5:$P$78,2),IF((C2329=15),VLOOKUP(D2329,'15 лет'!$O$5:$P$78,2),IF((C2329=16),VLOOKUP(D2329,'16 лет'!$O$5:$P$78,2),IF((C2329=17),VLOOKUP(D2329,'17 лет'!$O$5:$P$78,2))))))))))))</f>
        <v>0</v>
      </c>
      <c r="F2329" s="27"/>
      <c r="G2329" s="16">
        <f>IF((C2329&lt;=7),VLOOKUP(F2329,'7 лет'!$O$5:$P$79,2),IF((C2329=8),VLOOKUP(F2329,'8 лет'!$O$5:$P$79,2),IF((C2329=9),VLOOKUP(F2329,'9 лет'!$O$5:$P$79,2),IF((C2329=10),VLOOKUP(F2329,'10 лет'!$O$5:$P$79,2),IF((C2329=11),VLOOKUP(F2329,'11 лет'!$O$5:$P$79,2),IF((C2329=12),VLOOKUP(F2329,'12 лет'!$Q$5:$R$79,2),IF((C2329=13),VLOOKUP(F2329,'13 лет'!$Q$5:$R$79,2),IF((C2329=14),VLOOKUP(F2329,'14 лет'!$Q$5:$R$79,2),IF((C2329=15),VLOOKUP(F2329,'15 лет'!$Q$5:$R$79,2),IF((C2329=16),VLOOKUP(F2329,'16 лет'!$Q$5:$R$79,2),IF((C2329=17),VLOOKUP(F2329,'17 лет'!$Q$5:$R$79,2))))))))))))</f>
        <v>0</v>
      </c>
      <c r="H2329" s="27"/>
      <c r="I2329" s="16">
        <f>IF((C2329&lt;=7),VLOOKUP(H2329,'7 лет'!$Q$5:$R$79,2),IF((C2329=8),VLOOKUP(H2329,'8 лет'!$Q$5:$R$79,2),IF((C2329=9),VLOOKUP(H2329,'9 лет'!$Q$5:$R$79,2),IF((C2329=10),VLOOKUP(H2329,'10 лет'!$Q$5:$R$79,2),IF((C2329=11),VLOOKUP(H2329,'11 лет'!$Q$5:$R$79,2),IF((C2329=12),VLOOKUP(H2329,'12 лет'!$S$5:$T$79,2),IF((C2329=13),VLOOKUP(H2329,'13 лет'!$S$5:$T$79,2),IF((C2329=14),VLOOKUP(H2329,'14 лет'!$S$5:$T$79,2),IF((C2329=15),VLOOKUP(H2329,'15 лет'!$S$5:$T$79,2),IF((C2329=16),VLOOKUP(H2329,'16 лет'!$S$5:$T$79,2),IF((C2329=17),VLOOKUP(H2329,'17 лет'!$S$5:$T$79,2))))))))))))</f>
        <v>0</v>
      </c>
      <c r="J2329" s="27"/>
      <c r="K2329" s="16">
        <f>IF((C2329&lt;=7),VLOOKUP(J2329,'7 лет'!$S$5:$T$79,2),IF((C2329=8),VLOOKUP(J2329,'8 лет'!$S$5:$T$79,2),IF((C2329=9),VLOOKUP(J2329,'9 лет'!$S$5:$T$79,2),IF((C2329=10),VLOOKUP(J2329,'10 лет'!$S$5:$T$79,2),IF((C2329=11),VLOOKUP(J2329,'11 лет'!$S$5:$T$79,2),IF((C2329=12),VLOOKUP(J2329,'12 лет'!$U$5:$V$79,2),IF((C2329=13),VLOOKUP(J2329,'13 лет'!$U$5:$V$79,2),IF((C2329=14),VLOOKUP(J2329,'14 лет'!$U$5:$V$79,2),IF(C2329&gt;=15,"0")))))))))</f>
        <v>0</v>
      </c>
      <c r="L2329" s="27"/>
      <c r="M2329" s="16" t="str">
        <f>IF((C2329=12),VLOOKUP(L2329,'12 лет'!$W$5:$X$85,2),IF((C2329=13),VLOOKUP(L2329,'13 лет'!$W$5:$X$84,2),IF((C2329=14),VLOOKUP(L2329,'14 лет'!$W$5:$X$82,2),IF((C2329=15),VLOOKUP(L2329,'15 лет'!$U$5:$V$82,2),IF((C2329=16),VLOOKUP(L2329,'16 лет'!$U$5:$V$78,2),IF((C2329=17),VLOOKUP(L2329,'17 лет'!$U$5:$V$78,2),IF(C2329&lt;12,"0")))))))</f>
        <v>0</v>
      </c>
      <c r="N2329" s="27"/>
      <c r="O2329" s="16" t="str">
        <f>IF((C2329=15),VLOOKUP(N2329,'15 лет'!$W$5:$X$115,2),IF((C2329=16),VLOOKUP(N2329,'16 лет'!$W$5:$X$113,2),IF((C2329=17),VLOOKUP(N2329,'17 лет'!$W$5:$X$113,2),IF(C2329&lt;15,"0"))))</f>
        <v>0</v>
      </c>
      <c r="P2329" s="11"/>
      <c r="Q2329" s="16">
        <f>IF((C2329&lt;=7),VLOOKUP(P2329,'7 лет'!$U$5:$V$79,2),IF((C2329=8),VLOOKUP(P2329,'8 лет'!$U$5:$V$79,2),IF((C2329=9),VLOOKUP(P2329,'9 лет'!$U$5:$V$79,2),IF((C2329=10),VLOOKUP(P2329,'10 лет'!$U$5:$V$79,2),IF((C2329=11),VLOOKUP(P2329,'11 лет'!$U$5:$V$79,2),IF((C2329=12),VLOOKUP(P2329,'12 лет'!$Y$5:$Z$79,2),IF((C2329=13),VLOOKUP(P2329,'13 лет'!$Y$5:$Z$79,2),IF((C2329=14),VLOOKUP(P2329,'14 лет'!$Y$5:$Z$79,2),IF((C2329=15),VLOOKUP(P2329,'15 лет'!$Y$5:$Z$79,2),IF((C2329=16),VLOOKUP(P2329,'16 лет'!$Y$5:$Z$79,2),IF((C2329=17),VLOOKUP(P2329,'17 лет'!$Y$5:$Z$79,2))))))))))))</f>
        <v>35</v>
      </c>
      <c r="R2329" s="27"/>
      <c r="S2329" s="16">
        <f>IF((C2329&lt;=7),VLOOKUP(R2329,'7 лет'!$W$5:$X$79,2),IF((C2329=8),VLOOKUP(R2329,'8 лет'!$W$5:$X$79,2),IF((C2329=9),VLOOKUP(R2329,'9 лет'!$W$5:$X$79,2),IF((C2329=10),VLOOKUP(R2329,'10 лет'!$W$5:$X$79,2),IF((C2329=11),VLOOKUP(R2329,'11 лет'!$W$5:$X$79,2),IF((C2329=12),VLOOKUP(R2329,'12 лет'!$AA$5:$AB$79,2),IF((C2329=13),VLOOKUP(R2329,'13 лет'!$AA$5:$AB$79,2),IF((C2329=14),VLOOKUP(R2329,'14 лет'!$AA$5:$AB$79,2),IF((C2329=15),VLOOKUP(R2329,'15 лет'!$AA$5:$AB$79,2),IF((C2329=16),VLOOKUP(R2329,'16 лет'!$AA$5:$AB$79,2),IF((C2329=17),VLOOKUP(R2329,'17 лет'!$AA$5:$AB$79,2))))))))))))</f>
        <v>0</v>
      </c>
      <c r="T2329" s="33">
        <f>SUM(E2329+G2329+I2329+K2329+M2329+O2329+Q2329+S2329)</f>
        <v>35</v>
      </c>
      <c r="U2329" s="4">
        <f>'Личное первенство девушки'!U207</f>
        <v>28</v>
      </c>
      <c r="V2329" s="109"/>
      <c r="W2329" s="99"/>
      <c r="X2329" t="str">
        <f>P2317</f>
        <v>Субъект РФ 65</v>
      </c>
    </row>
    <row r="2330" spans="1:24" ht="18.75">
      <c r="A2330" s="111"/>
      <c r="B2330" s="112"/>
      <c r="C2330" s="112"/>
      <c r="D2330" s="112"/>
      <c r="E2330" s="112"/>
      <c r="F2330" s="112"/>
      <c r="G2330" s="112"/>
      <c r="H2330" s="112"/>
      <c r="I2330" s="112"/>
      <c r="J2330" s="112"/>
      <c r="K2330" s="112"/>
      <c r="L2330" s="112"/>
      <c r="M2330" s="112"/>
      <c r="N2330" s="112"/>
      <c r="O2330" s="112"/>
      <c r="P2330" s="115" t="s">
        <v>286</v>
      </c>
      <c r="Q2330" s="115"/>
      <c r="R2330" s="115"/>
      <c r="S2330" s="116"/>
      <c r="T2330" s="113">
        <f ca="1">SUMPRODUCT(LARGE($T$2327:$T$2329,ROW(INDIRECT("T1:T"&amp;Z17))))</f>
        <v>70</v>
      </c>
      <c r="U2330" s="114"/>
      <c r="V2330" s="109"/>
      <c r="W2330" s="99"/>
    </row>
    <row r="2331" spans="1:24" ht="30" customHeight="1">
      <c r="A2331" s="119"/>
      <c r="B2331" s="120"/>
      <c r="C2331" s="120"/>
      <c r="D2331" s="120"/>
      <c r="E2331" s="120"/>
      <c r="F2331" s="120"/>
      <c r="G2331" s="120"/>
      <c r="H2331" s="120"/>
      <c r="I2331" s="120"/>
      <c r="J2331" s="120"/>
      <c r="K2331" s="120"/>
      <c r="L2331" s="120"/>
      <c r="M2331" s="120"/>
      <c r="N2331" s="120"/>
      <c r="O2331" s="120"/>
      <c r="P2331" s="118" t="s">
        <v>287</v>
      </c>
      <c r="Q2331" s="118"/>
      <c r="R2331" s="118"/>
      <c r="S2331" s="118"/>
      <c r="T2331" s="121">
        <f ca="1">SUM(T2325+T2330)</f>
        <v>170</v>
      </c>
      <c r="U2331" s="122"/>
      <c r="V2331" s="110"/>
      <c r="W2331" s="100"/>
    </row>
    <row r="2332" spans="1:24">
      <c r="A2332" s="14"/>
      <c r="B2332" s="14"/>
      <c r="C2332" s="14"/>
      <c r="D2332" s="14"/>
      <c r="E2332" s="14"/>
      <c r="F2332" s="14"/>
      <c r="G2332" s="14"/>
      <c r="H2332" s="14"/>
      <c r="I2332" s="14"/>
      <c r="J2332" s="14"/>
      <c r="K2332" s="14"/>
      <c r="L2332" s="14"/>
      <c r="M2332" s="14"/>
      <c r="N2332" s="14"/>
      <c r="O2332" s="14"/>
      <c r="P2332" s="14"/>
      <c r="Q2332" s="14"/>
      <c r="R2332" s="14"/>
      <c r="S2332" s="14"/>
      <c r="T2332" s="14"/>
    </row>
    <row r="2333" spans="1:24">
      <c r="A2333" s="15"/>
      <c r="C2333" s="15"/>
      <c r="D2333" s="15"/>
      <c r="E2333" s="15"/>
      <c r="F2333" s="15"/>
      <c r="G2333" s="15"/>
      <c r="H2333" s="15"/>
      <c r="I2333" s="15"/>
      <c r="J2333" s="15"/>
      <c r="K2333" s="14"/>
      <c r="L2333" s="14"/>
      <c r="M2333" s="15"/>
      <c r="N2333" s="15"/>
      <c r="O2333" s="15"/>
      <c r="P2333" s="15"/>
      <c r="Q2333" s="15"/>
      <c r="R2333" s="15"/>
      <c r="S2333" s="15"/>
      <c r="T2333" s="15"/>
    </row>
    <row r="2334" spans="1:24">
      <c r="A2334" s="15"/>
      <c r="C2334" s="15"/>
      <c r="D2334" s="15"/>
      <c r="E2334" s="15"/>
      <c r="F2334" s="15"/>
      <c r="G2334" s="15"/>
      <c r="H2334" s="15"/>
      <c r="I2334" s="15"/>
      <c r="J2334" s="15"/>
      <c r="K2334" s="14"/>
      <c r="L2334" s="14"/>
      <c r="M2334" s="15"/>
      <c r="N2334" s="15"/>
      <c r="O2334" s="15"/>
      <c r="P2334" s="15"/>
      <c r="Q2334" s="15"/>
      <c r="R2334" s="15"/>
      <c r="S2334" s="15"/>
      <c r="T2334" s="15"/>
    </row>
    <row r="2335" spans="1:24" ht="16.5">
      <c r="A2335" s="14"/>
      <c r="B2335" s="79" t="s">
        <v>181</v>
      </c>
      <c r="C2335" s="14"/>
      <c r="D2335" s="14"/>
      <c r="E2335" s="14"/>
      <c r="F2335" s="14"/>
      <c r="G2335" s="14"/>
      <c r="H2335" s="14"/>
      <c r="I2335" s="14"/>
      <c r="J2335" s="14"/>
      <c r="K2335" s="14"/>
      <c r="L2335" s="14"/>
      <c r="M2335" s="14"/>
      <c r="N2335" s="14"/>
      <c r="O2335" s="14"/>
      <c r="P2335" s="14"/>
      <c r="Q2335" s="14"/>
      <c r="R2335" s="14"/>
      <c r="S2335" s="14"/>
      <c r="T2335" s="14"/>
    </row>
    <row r="2336" spans="1:24">
      <c r="A2336" s="14"/>
      <c r="B2336" s="15"/>
      <c r="C2336" s="15"/>
      <c r="D2336" s="14"/>
      <c r="E2336" s="14"/>
      <c r="F2336" s="14"/>
      <c r="G2336" s="14"/>
      <c r="H2336" s="14"/>
      <c r="I2336" s="14"/>
      <c r="J2336" s="14"/>
      <c r="K2336" s="14"/>
      <c r="L2336" s="14"/>
      <c r="M2336" s="14"/>
      <c r="N2336" s="14"/>
      <c r="O2336" s="14"/>
      <c r="P2336" s="14"/>
      <c r="Q2336" s="14"/>
      <c r="R2336" s="14"/>
      <c r="S2336" s="14"/>
      <c r="T2336" s="14"/>
    </row>
    <row r="2337" spans="1:23">
      <c r="A2337" s="14"/>
      <c r="B2337" s="14"/>
      <c r="C2337" s="15"/>
      <c r="D2337" s="14"/>
      <c r="E2337" s="14"/>
      <c r="F2337" s="14"/>
      <c r="G2337" s="14"/>
      <c r="H2337" s="14"/>
      <c r="I2337" s="14"/>
      <c r="J2337" s="14"/>
      <c r="K2337" s="14"/>
      <c r="L2337" s="14"/>
      <c r="M2337" s="14"/>
      <c r="N2337" s="14"/>
      <c r="O2337" s="14"/>
      <c r="P2337" s="14"/>
      <c r="Q2337" s="14"/>
      <c r="R2337" s="14"/>
      <c r="S2337" s="14"/>
      <c r="T2337" s="14"/>
    </row>
    <row r="2338" spans="1:23" ht="19.5" customHeight="1">
      <c r="A2338" s="14"/>
      <c r="B2338" s="79" t="s">
        <v>182</v>
      </c>
      <c r="C2338" s="15"/>
      <c r="D2338" s="14"/>
      <c r="E2338" s="14"/>
      <c r="F2338" s="14"/>
      <c r="G2338" s="14"/>
      <c r="H2338" s="14"/>
      <c r="I2338" s="14"/>
      <c r="J2338" s="14"/>
      <c r="K2338" s="14"/>
      <c r="L2338" s="14"/>
      <c r="M2338" s="14"/>
      <c r="N2338" s="14"/>
      <c r="O2338" s="14"/>
      <c r="P2338" s="14"/>
      <c r="Q2338" s="14"/>
      <c r="R2338" s="14"/>
      <c r="S2338" s="14"/>
      <c r="T2338" s="14"/>
    </row>
    <row r="2340" spans="1:23" ht="18.75">
      <c r="A2340" s="102" t="s">
        <v>991</v>
      </c>
      <c r="B2340" s="102"/>
      <c r="C2340" s="102"/>
      <c r="D2340" s="102"/>
      <c r="E2340" s="102"/>
      <c r="F2340" s="102"/>
      <c r="G2340" s="102"/>
      <c r="H2340" s="102"/>
      <c r="I2340" s="102"/>
      <c r="J2340" s="102"/>
      <c r="K2340" s="102"/>
      <c r="L2340" s="102"/>
      <c r="M2340" s="102"/>
      <c r="N2340" s="102"/>
      <c r="O2340" s="102"/>
      <c r="P2340" s="102"/>
      <c r="Q2340" s="102"/>
      <c r="R2340" s="102"/>
      <c r="S2340" s="102"/>
      <c r="T2340" s="102"/>
      <c r="U2340" s="102"/>
      <c r="V2340" s="102"/>
      <c r="W2340" s="102"/>
    </row>
    <row r="2341" spans="1:23" ht="18.75">
      <c r="A2341" s="102" t="s">
        <v>990</v>
      </c>
      <c r="B2341" s="102"/>
      <c r="C2341" s="102"/>
      <c r="D2341" s="102"/>
      <c r="E2341" s="102"/>
      <c r="F2341" s="102"/>
      <c r="G2341" s="102"/>
      <c r="H2341" s="102"/>
      <c r="I2341" s="102"/>
      <c r="J2341" s="102"/>
      <c r="K2341" s="102"/>
      <c r="L2341" s="102"/>
      <c r="M2341" s="102"/>
      <c r="N2341" s="102"/>
      <c r="O2341" s="102"/>
      <c r="P2341" s="102"/>
      <c r="Q2341" s="102"/>
      <c r="R2341" s="102"/>
      <c r="S2341" s="102"/>
      <c r="T2341" s="102"/>
      <c r="U2341" s="102"/>
      <c r="V2341" s="102"/>
      <c r="W2341" s="102"/>
    </row>
    <row r="2343" spans="1:23">
      <c r="A2343" s="103" t="s">
        <v>169</v>
      </c>
      <c r="B2343" s="103"/>
      <c r="C2343" s="103"/>
      <c r="D2343" s="103"/>
      <c r="E2343" s="103"/>
      <c r="F2343" s="103"/>
      <c r="G2343" s="103"/>
      <c r="H2343" s="103"/>
      <c r="I2343" s="103"/>
      <c r="J2343" s="103"/>
      <c r="K2343" s="103"/>
      <c r="L2343" s="103"/>
      <c r="M2343" s="103"/>
      <c r="N2343" s="103"/>
      <c r="O2343" s="103"/>
      <c r="P2343" s="103"/>
      <c r="Q2343" s="103"/>
      <c r="R2343" s="103"/>
      <c r="S2343" s="103"/>
      <c r="T2343" s="103"/>
      <c r="U2343" s="103"/>
      <c r="V2343" s="103"/>
      <c r="W2343" s="103"/>
    </row>
    <row r="2344" spans="1:23">
      <c r="A2344" s="43"/>
      <c r="B2344" s="43"/>
      <c r="C2344" s="43"/>
      <c r="D2344" s="43"/>
      <c r="E2344" s="43"/>
      <c r="F2344" s="43"/>
      <c r="G2344" s="43"/>
      <c r="H2344" s="43"/>
      <c r="I2344" s="43"/>
      <c r="J2344" s="43"/>
      <c r="K2344" s="43"/>
      <c r="L2344" s="43"/>
      <c r="M2344" s="43"/>
      <c r="N2344" s="43"/>
      <c r="O2344" s="43"/>
      <c r="P2344" s="43"/>
      <c r="Q2344" s="43"/>
      <c r="R2344" s="43"/>
      <c r="S2344" s="43"/>
      <c r="T2344" s="43"/>
      <c r="U2344" s="43"/>
      <c r="V2344" s="43"/>
      <c r="W2344" s="43"/>
    </row>
    <row r="2345" spans="1:23" ht="18.75">
      <c r="A2345" s="104" t="s">
        <v>1005</v>
      </c>
      <c r="B2345" s="104"/>
      <c r="C2345" s="104"/>
      <c r="D2345" s="104"/>
      <c r="E2345" s="104"/>
      <c r="F2345" s="104"/>
      <c r="G2345" s="104"/>
      <c r="H2345" s="104"/>
      <c r="I2345" s="104"/>
      <c r="J2345" s="104"/>
      <c r="K2345" s="104"/>
      <c r="L2345" s="104"/>
      <c r="M2345" s="104"/>
      <c r="N2345" s="104"/>
      <c r="O2345" s="104"/>
      <c r="P2345" s="104"/>
      <c r="Q2345" s="104"/>
      <c r="R2345" s="104"/>
      <c r="S2345" s="104"/>
      <c r="T2345" s="104"/>
      <c r="U2345" s="104"/>
      <c r="V2345" s="104"/>
      <c r="W2345" s="104"/>
    </row>
    <row r="2346" spans="1:23" ht="18.75">
      <c r="A2346" s="104" t="s">
        <v>989</v>
      </c>
      <c r="B2346" s="104"/>
      <c r="C2346" s="104"/>
      <c r="D2346" s="104"/>
      <c r="E2346" s="104"/>
      <c r="F2346" s="104"/>
      <c r="G2346" s="104"/>
      <c r="H2346" s="104"/>
      <c r="I2346" s="104"/>
      <c r="J2346" s="104"/>
      <c r="K2346" s="104"/>
      <c r="L2346" s="104"/>
      <c r="M2346" s="104"/>
      <c r="N2346" s="104"/>
      <c r="O2346" s="104"/>
      <c r="P2346" s="104"/>
      <c r="Q2346" s="104"/>
      <c r="R2346" s="104"/>
      <c r="S2346" s="104"/>
      <c r="T2346" s="104"/>
      <c r="U2346" s="104"/>
      <c r="V2346" s="104"/>
      <c r="W2346" s="104"/>
    </row>
    <row r="2347" spans="1:23" ht="18.75">
      <c r="A2347" s="105" t="s">
        <v>1058</v>
      </c>
      <c r="B2347" s="105"/>
      <c r="C2347" s="105"/>
      <c r="D2347" s="105"/>
      <c r="E2347" s="105"/>
      <c r="F2347" s="105"/>
      <c r="G2347" s="105"/>
      <c r="H2347" s="105"/>
      <c r="I2347" s="105"/>
      <c r="J2347" s="105"/>
      <c r="K2347" s="105"/>
      <c r="L2347" s="105"/>
      <c r="M2347" s="105"/>
      <c r="N2347" s="105"/>
      <c r="O2347" s="105"/>
      <c r="P2347" s="105"/>
      <c r="Q2347" s="105"/>
      <c r="R2347" s="105"/>
      <c r="S2347" s="105"/>
      <c r="T2347" s="105"/>
      <c r="U2347" s="105"/>
      <c r="V2347" s="105"/>
      <c r="W2347" s="105"/>
    </row>
    <row r="2348" spans="1:23" ht="18.75">
      <c r="A2348" s="50"/>
      <c r="B2348" s="50"/>
      <c r="C2348" s="50"/>
      <c r="D2348" s="50"/>
      <c r="E2348" s="50"/>
      <c r="F2348" s="50"/>
      <c r="G2348" s="50"/>
      <c r="H2348" s="50"/>
      <c r="I2348" s="50"/>
      <c r="J2348" s="50"/>
      <c r="K2348" s="50"/>
      <c r="L2348" s="50"/>
      <c r="M2348" s="50"/>
      <c r="N2348" s="50"/>
      <c r="O2348" s="50"/>
      <c r="P2348" s="50"/>
      <c r="Q2348" s="50"/>
      <c r="R2348" s="50"/>
      <c r="S2348" s="50"/>
      <c r="T2348" s="50"/>
      <c r="U2348" s="50"/>
      <c r="V2348" s="50"/>
    </row>
    <row r="2349" spans="1:23">
      <c r="A2349" s="10"/>
      <c r="B2349" s="10"/>
      <c r="C2349" s="10"/>
      <c r="D2349" s="10"/>
      <c r="E2349" s="10"/>
      <c r="F2349" s="10"/>
      <c r="G2349" s="10"/>
      <c r="H2349" s="10"/>
      <c r="I2349" s="10"/>
      <c r="J2349" s="10"/>
      <c r="K2349" s="10"/>
      <c r="L2349" s="10"/>
      <c r="M2349" s="10"/>
      <c r="N2349" s="10"/>
      <c r="O2349" s="10"/>
      <c r="P2349" s="10"/>
      <c r="Q2349" s="10"/>
      <c r="R2349" s="10"/>
      <c r="S2349" s="10"/>
      <c r="T2349" s="10"/>
    </row>
    <row r="2350" spans="1:23" ht="18.75">
      <c r="A2350" s="106" t="s">
        <v>992</v>
      </c>
      <c r="B2350" s="106"/>
      <c r="C2350" s="47"/>
      <c r="D2350" s="47"/>
      <c r="E2350" s="47"/>
      <c r="F2350" s="47"/>
      <c r="G2350" s="47"/>
      <c r="H2350" s="47"/>
      <c r="I2350" s="47"/>
      <c r="J2350" s="47"/>
      <c r="K2350" s="47"/>
      <c r="L2350" s="47"/>
      <c r="M2350" s="47"/>
      <c r="N2350" s="47"/>
      <c r="O2350" s="47"/>
      <c r="P2350" s="47"/>
      <c r="Q2350" s="47"/>
      <c r="R2350" s="47"/>
      <c r="S2350" s="47"/>
      <c r="T2350" s="47"/>
    </row>
    <row r="2351" spans="1:23" ht="18.75">
      <c r="A2351" s="106" t="s">
        <v>993</v>
      </c>
      <c r="B2351" s="106"/>
      <c r="C2351" s="42"/>
      <c r="D2351" s="42"/>
      <c r="E2351" s="42"/>
      <c r="F2351" s="42"/>
      <c r="G2351" s="42"/>
      <c r="H2351" s="42"/>
      <c r="I2351" s="42"/>
      <c r="J2351" s="42"/>
      <c r="K2351" s="42"/>
      <c r="L2351" s="42"/>
      <c r="M2351" s="42"/>
      <c r="N2351" s="42"/>
      <c r="O2351" s="42"/>
      <c r="P2351" s="42"/>
      <c r="Q2351" s="42"/>
      <c r="R2351" s="42"/>
      <c r="S2351" s="42"/>
      <c r="T2351" s="42"/>
    </row>
    <row r="2352" spans="1:23" ht="18.75">
      <c r="A2352" s="106"/>
      <c r="B2352" s="106"/>
      <c r="D2352" s="47"/>
      <c r="E2352" s="47"/>
      <c r="F2352" s="47"/>
      <c r="G2352" s="47"/>
      <c r="H2352" s="47"/>
      <c r="I2352" s="47"/>
      <c r="J2352" s="47"/>
      <c r="K2352" s="47"/>
      <c r="L2352" s="47"/>
      <c r="M2352" s="47"/>
      <c r="N2352" s="47"/>
      <c r="O2352" s="47"/>
      <c r="P2352" s="47"/>
      <c r="Q2352" s="47"/>
      <c r="R2352" s="47"/>
      <c r="S2352" s="47"/>
      <c r="T2352" s="47"/>
    </row>
    <row r="2353" spans="1:24" ht="18.75">
      <c r="A2353" s="107" t="s">
        <v>244</v>
      </c>
      <c r="B2353" s="107"/>
      <c r="C2353" s="107"/>
      <c r="D2353" s="107"/>
      <c r="E2353" s="107"/>
      <c r="F2353" s="107"/>
      <c r="G2353" s="107"/>
      <c r="H2353" s="107"/>
      <c r="I2353" s="107"/>
      <c r="J2353" s="107"/>
      <c r="K2353" s="107"/>
      <c r="L2353" s="107"/>
      <c r="M2353" s="107"/>
      <c r="N2353" s="107"/>
      <c r="O2353" s="107"/>
      <c r="P2353" s="129" t="s">
        <v>348</v>
      </c>
      <c r="Q2353" s="129"/>
      <c r="R2353" s="129"/>
      <c r="S2353" s="129"/>
      <c r="T2353" s="129"/>
      <c r="U2353" s="129"/>
      <c r="V2353" s="129"/>
    </row>
    <row r="2354" spans="1:24">
      <c r="A2354" s="28"/>
      <c r="B2354" s="28"/>
      <c r="C2354" s="28"/>
      <c r="D2354" s="28"/>
      <c r="E2354" s="28"/>
      <c r="F2354" s="28"/>
      <c r="G2354" s="28"/>
      <c r="H2354" s="28"/>
      <c r="I2354" s="28"/>
      <c r="J2354" s="28"/>
      <c r="K2354" s="28"/>
      <c r="L2354" s="28"/>
      <c r="M2354" s="28"/>
      <c r="N2354" s="28"/>
      <c r="O2354" s="28"/>
      <c r="P2354" s="28"/>
      <c r="Q2354" s="28"/>
      <c r="R2354" s="28"/>
      <c r="S2354" s="28"/>
      <c r="T2354" s="28"/>
    </row>
    <row r="2355" spans="1:24" ht="24.75" customHeight="1">
      <c r="A2355" s="117" t="s">
        <v>170</v>
      </c>
      <c r="B2355" s="117"/>
      <c r="C2355" s="117"/>
      <c r="D2355" s="117"/>
      <c r="E2355" s="117"/>
      <c r="F2355" s="117"/>
      <c r="G2355" s="117"/>
      <c r="H2355" s="117"/>
      <c r="I2355" s="117"/>
      <c r="J2355" s="117"/>
      <c r="K2355" s="117"/>
      <c r="L2355" s="117"/>
      <c r="M2355" s="117"/>
      <c r="N2355" s="117"/>
      <c r="O2355" s="117"/>
      <c r="P2355" s="117"/>
      <c r="Q2355" s="117"/>
      <c r="R2355" s="117"/>
      <c r="S2355" s="117"/>
      <c r="T2355" s="126" t="s">
        <v>178</v>
      </c>
      <c r="U2355" s="101" t="s">
        <v>284</v>
      </c>
      <c r="V2355" s="101" t="s">
        <v>288</v>
      </c>
      <c r="W2355" s="101" t="s">
        <v>1006</v>
      </c>
    </row>
    <row r="2356" spans="1:24" ht="66.75" customHeight="1">
      <c r="A2356" s="101" t="s">
        <v>171</v>
      </c>
      <c r="B2356" s="117" t="s">
        <v>172</v>
      </c>
      <c r="C2356" s="101" t="s">
        <v>173</v>
      </c>
      <c r="D2356" s="101" t="s">
        <v>174</v>
      </c>
      <c r="E2356" s="101"/>
      <c r="F2356" s="101" t="s">
        <v>175</v>
      </c>
      <c r="G2356" s="101"/>
      <c r="H2356" s="101" t="s">
        <v>176</v>
      </c>
      <c r="I2356" s="101"/>
      <c r="J2356" s="101" t="s">
        <v>994</v>
      </c>
      <c r="K2356" s="101"/>
      <c r="L2356" s="175" t="s">
        <v>995</v>
      </c>
      <c r="M2356" s="176"/>
      <c r="N2356" s="175" t="s">
        <v>996</v>
      </c>
      <c r="O2356" s="176"/>
      <c r="P2356" s="101" t="s">
        <v>7</v>
      </c>
      <c r="Q2356" s="101"/>
      <c r="R2356" s="101" t="s">
        <v>177</v>
      </c>
      <c r="S2356" s="101"/>
      <c r="T2356" s="127"/>
      <c r="U2356" s="101"/>
      <c r="V2356" s="101"/>
      <c r="W2356" s="101"/>
    </row>
    <row r="2357" spans="1:24" ht="16.5">
      <c r="A2357" s="101"/>
      <c r="B2357" s="117"/>
      <c r="C2357" s="101"/>
      <c r="D2357" s="49" t="s">
        <v>179</v>
      </c>
      <c r="E2357" s="51" t="s">
        <v>3</v>
      </c>
      <c r="F2357" s="49" t="s">
        <v>179</v>
      </c>
      <c r="G2357" s="51" t="s">
        <v>3</v>
      </c>
      <c r="H2357" s="49" t="s">
        <v>179</v>
      </c>
      <c r="I2357" s="51" t="s">
        <v>3</v>
      </c>
      <c r="J2357" s="49" t="s">
        <v>179</v>
      </c>
      <c r="K2357" s="51" t="s">
        <v>3</v>
      </c>
      <c r="L2357" s="49" t="s">
        <v>179</v>
      </c>
      <c r="M2357" s="51" t="s">
        <v>3</v>
      </c>
      <c r="N2357" s="49" t="s">
        <v>179</v>
      </c>
      <c r="O2357" s="51" t="s">
        <v>3</v>
      </c>
      <c r="P2357" s="49" t="s">
        <v>179</v>
      </c>
      <c r="Q2357" s="51" t="s">
        <v>3</v>
      </c>
      <c r="R2357" s="49" t="s">
        <v>179</v>
      </c>
      <c r="S2357" s="51" t="s">
        <v>3</v>
      </c>
      <c r="T2357" s="128"/>
      <c r="U2357" s="101"/>
      <c r="V2357" s="101"/>
      <c r="W2357" s="101"/>
    </row>
    <row r="2358" spans="1:24" ht="18.75">
      <c r="A2358" s="27">
        <v>1</v>
      </c>
      <c r="B2358" s="77"/>
      <c r="C2358" s="27"/>
      <c r="D2358" s="27"/>
      <c r="E2358" s="16">
        <f>IF((C2358&lt;=7),VLOOKUP(D2358,'7 лет'!$A$5:$B$78,2),IF((C2358=8),VLOOKUP(D2358,'8 лет'!$A$5:$B$78,2),IF((C2358=9),VLOOKUP(D2358,'9 лет'!$A$5:$B$78,2),IF((C2358=10),VLOOKUP(D2358,'10 лет'!$A$5:$B$78,2),IF((C2358=11),VLOOKUP(D2358,'11 лет'!$A$5:$B$78,2),IF((C2358=12),VLOOKUP(D2358,'12 лет'!$A$5:$B$78,2),IF((C2358=13),VLOOKUP(D2358,'13 лет'!$A$5:$B$78,2),IF((C2358=14),VLOOKUP(D2358,'14 лет'!$A$5:$B$78,2),IF((C2358=15),VLOOKUP(D2358,'15 лет'!$A$5:$B$78,2),IF((C2358=16),VLOOKUP(D2358,'16 лет'!$A$5:$B$78,2),IF((C2358=17),VLOOKUP(D2358,'17 лет'!$A$5:$B$78,2))))))))))))</f>
        <v>0</v>
      </c>
      <c r="F2358" s="27"/>
      <c r="G2358" s="16">
        <f>IF((C2358&lt;=7),VLOOKUP(F2358,'7 лет'!$C$5:$D$79,2),IF((C2358=8),VLOOKUP(F2358,'8 лет'!$C$5:$D$79,2),IF((C2358=9),VLOOKUP(F2358,'9 лет'!$C$5:$D$79,2),IF((C2358=10),VLOOKUP(F2358,'10 лет'!$C$5:$D$79,2),IF((C2358=11),VLOOKUP(F2358,'11 лет'!$C$5:$D$79,2),IF((C2358=12),VLOOKUP(F2358,'12 лет'!$C$5:$D$79,2),IF((C2358=13),VLOOKUP(F2358,'13 лет'!$C$5:$D$79,2),IF((C2358=14),VLOOKUP(F2358,'14 лет'!$C$5:$D$79,2),IF((C2358=15),VLOOKUP(F2358,'15 лет'!$C$5:$D$79,2),IF((C2358=16),VLOOKUP(F2358,'16 лет'!$C$5:$D$79,2),IF((C2358=17),VLOOKUP(F2358,'17 лет'!$C$5:$D$79,2))))))))))))</f>
        <v>0</v>
      </c>
      <c r="H2358" s="27"/>
      <c r="I2358" s="16">
        <f>IF((C2358&lt;=7),VLOOKUP(H2358,'7 лет'!$E$5:$F$79,2),IF((C2358=8),VLOOKUP(H2358,'8 лет'!$E$5:$F$79,2),IF((C2358=9),VLOOKUP(H2358,'9 лет'!$E$5:$F$79,2),IF((C2358=10),VLOOKUP(H2358,'10 лет'!$E$5:$F$79,2),IF((C2358=11),VLOOKUP(H2358,'11 лет'!$E$5:$F$79,2),IF((C2358=12),VLOOKUP(H2358,'12 лет'!$E$5:$F$79,2),IF((C2358=13),VLOOKUP(H2358,'13 лет'!$E$5:$F$79,2),IF((C2358=14),VLOOKUP(H2358,'14 лет'!$E$5:$F$79,2),IF((C2358=15),VLOOKUP(H2358,'15 лет'!$E$5:$F$79,2),IF((C2358=16),VLOOKUP(H2358,'16 лет'!$E$5:$F$79,2),IF((C2358=17),VLOOKUP(H2358,'17 лет'!$E$5:$F$79,2))))))))))))</f>
        <v>0</v>
      </c>
      <c r="J2358" s="27"/>
      <c r="K2358" s="16">
        <f>IF((C2358&lt;=7),VLOOKUP(J2358,'7 лет'!$G$5:$H$79,2),IF((C2358=8),VLOOKUP(J2358,'8 лет'!$G$5:$H$79,2),IF((C2358=9),VLOOKUP(J2358,'9 лет'!$G$5:$H$79,2),IF((C2358=10),VLOOKUP(J2358,'10 лет'!$G$5:$H$79,2),IF((C2358=11),VLOOKUP(J2358,'11 лет'!$G$5:$H$79,2),IF((C2358=12),VLOOKUP(J2358,'12 лет'!$G$5:$H$79,2),IF((C2358=13),VLOOKUP(J2358,'13 лет'!$G$5:$H$79,2),IF((C2358=14),VLOOKUP(J2358,'14 лет'!$G$5:$H$79,2),IF(C2358&gt;=15,"0")))))))))</f>
        <v>0</v>
      </c>
      <c r="L2358" s="27"/>
      <c r="M2358" s="16" t="str">
        <f>IF((C2358=12),VLOOKUP(L2358,'12 лет'!$I$5:$J$81,2),IF((C2358=13),VLOOKUP(L2358,'13 лет'!$I$5:$J$81,2),IF((C2358=14),VLOOKUP(L2358,'14 лет'!$I$5:$J$80,2),IF((C2358=15),VLOOKUP(L2358,'15 лет'!$G$5:$H$82,2),IF((C2358=16),VLOOKUP(L2358,'16 лет'!$G$5:$H$81,2),IF((C2358=17),VLOOKUP(L2358,'17 лет'!$G$5:$H$81,2),IF(C2358&lt;12,"0")))))))</f>
        <v>0</v>
      </c>
      <c r="N2358" s="27"/>
      <c r="O2358" s="16" t="str">
        <f>IF((C2358=15),VLOOKUP(N2358,'15 лет'!$I$5:$J$100,2),IF((C2358=16),VLOOKUP(N2358,'16 лет'!$I$5:$J$94,2),IF((C2358=17),VLOOKUP(N2358,'17 лет'!$I$5:$J$97,2),IF(C2358&lt;15,"0"))))</f>
        <v>0</v>
      </c>
      <c r="P2358" s="11"/>
      <c r="Q2358" s="16">
        <f>IF((C2358&lt;=7),VLOOKUP(P2358,'7 лет'!$I$5:$J$79,2),IF((C2358=8),VLOOKUP(P2358,'8 лет'!$I$5:$J$79,2),IF((C2358=9),VLOOKUP(P2358,'9 лет'!$I$5:$J$79,2),IF((C2358=10),VLOOKUP(P2358,'10 лет'!$I$5:$J$79,2),IF((C2358=11),VLOOKUP(P2358,'11 лет'!$I$5:$J$79,2),IF((C2358=12),VLOOKUP(P2358,'12 лет'!$K$5:$L$79,2),IF((C2358=13),VLOOKUP(P2358,'13 лет'!$K$5:$L$79,2),IF((C2358=14),VLOOKUP(P2358,'14 лет'!$K$5:$L$79,2),IF((C2358=15),VLOOKUP(P2358,'15 лет'!$K$5:$L$79,2),IF((C2358=16),VLOOKUP(P2358,'16 лет'!$K$5:$L$79,2),IF((C2358=17),VLOOKUP(P2358,'17 лет'!$K$5:$L$79,2),)))))))))))</f>
        <v>50</v>
      </c>
      <c r="R2358" s="27"/>
      <c r="S2358" s="16">
        <f>IF((C2358&lt;=7),VLOOKUP(R2358,'7 лет'!$K$5:$L$79,2),IF((C2358=8),VLOOKUP(R2358,'8 лет'!$K$5:$L$79,2),IF((C2358=9),VLOOKUP(R2358,'9 лет'!$K$5:$L$79,2),IF((C2358=10),VLOOKUP(R2358,'10 лет'!$K$5:$L$79,2),IF((C2358=11),VLOOKUP(R2358,'11 лет'!$K$5:$L$79,2),IF((C2358=12),VLOOKUP(R2358,'12 лет'!$M$5:$N$79,2),IF((C2358=13),VLOOKUP(R2358,'13 лет'!$M$5:$N$79,2),IF((C2358=14),VLOOKUP(R2358,'14 лет'!$M$5:$N$79,2),IF((C2358=15),VLOOKUP(R2358,'15 лет'!$M$5:$N$79,2),IF((C2358=16),VLOOKUP(R2358,'16 лет'!$M$5:$N$79,2),IF((C2358=17),VLOOKUP(R2358,'17 лет'!$M$5:$N$79,2))))))))))))</f>
        <v>0</v>
      </c>
      <c r="T2358" s="32">
        <f>SUM(E2358+G2358+I2358+K2358+M2358+O2358+Q2358+S2358)</f>
        <v>50</v>
      </c>
      <c r="U2358" s="4">
        <f>'Личное первенство юноши'!U208</f>
        <v>28</v>
      </c>
      <c r="V2358" s="108">
        <f ca="1">'Командный зачет'!G75</f>
        <v>10</v>
      </c>
      <c r="W2358" s="98">
        <f ca="1">SUM(V2358*2)</f>
        <v>20</v>
      </c>
      <c r="X2358" t="str">
        <f>P2353</f>
        <v>Субъект РФ 66</v>
      </c>
    </row>
    <row r="2359" spans="1:24" ht="18.75">
      <c r="A2359" s="27">
        <v>2</v>
      </c>
      <c r="B2359" s="77"/>
      <c r="C2359" s="27"/>
      <c r="D2359" s="27"/>
      <c r="E2359" s="16">
        <f>IF((C2359&lt;=7),VLOOKUP(D2359,'7 лет'!$A$5:$B$78,2),IF((C2359=8),VLOOKUP(D2359,'8 лет'!$A$5:$B$78,2),IF((C2359=9),VLOOKUP(D2359,'9 лет'!$A$5:$B$78,2),IF((C2359=10),VLOOKUP(D2359,'10 лет'!$A$5:$B$78,2),IF((C2359=11),VLOOKUP(D2359,'11 лет'!$A$5:$B$78,2),IF((C2359=12),VLOOKUP(D2359,'12 лет'!$A$5:$B$78,2),IF((C2359=13),VLOOKUP(D2359,'13 лет'!$A$5:$B$78,2),IF((C2359=14),VLOOKUP(D2359,'14 лет'!$A$5:$B$78,2),IF((C2359=15),VLOOKUP(D2359,'15 лет'!$A$5:$B$78,2),IF((C2359=16),VLOOKUP(D2359,'16 лет'!$A$5:$B$78,2),IF((C2359=17),VLOOKUP(D2359,'17 лет'!$A$5:$B$78,2))))))))))))</f>
        <v>0</v>
      </c>
      <c r="F2359" s="27"/>
      <c r="G2359" s="16">
        <f>IF((C2359&lt;=7),VLOOKUP(F2359,'7 лет'!$C$5:$D$79,2),IF((C2359=8),VLOOKUP(F2359,'8 лет'!$C$5:$D$79,2),IF((C2359=9),VLOOKUP(F2359,'9 лет'!$C$5:$D$79,2),IF((C2359=10),VLOOKUP(F2359,'10 лет'!$C$5:$D$79,2),IF((C2359=11),VLOOKUP(F2359,'11 лет'!$C$5:$D$79,2),IF((C2359=12),VLOOKUP(F2359,'12 лет'!$C$5:$D$79,2),IF((C2359=13),VLOOKUP(F2359,'13 лет'!$C$5:$D$79,2),IF((C2359=14),VLOOKUP(F2359,'14 лет'!$C$5:$D$79,2),IF((C2359=15),VLOOKUP(F2359,'15 лет'!$C$5:$D$79,2),IF((C2359=16),VLOOKUP(F2359,'16 лет'!$C$5:$D$79,2),IF((C2359=17),VLOOKUP(F2359,'17 лет'!$C$5:$D$79,2))))))))))))</f>
        <v>0</v>
      </c>
      <c r="H2359" s="27"/>
      <c r="I2359" s="16">
        <f>IF((C2359&lt;=7),VLOOKUP(H2359,'7 лет'!$E$5:$F$79,2),IF((C2359=8),VLOOKUP(H2359,'8 лет'!$E$5:$F$79,2),IF((C2359=9),VLOOKUP(H2359,'9 лет'!$E$5:$F$79,2),IF((C2359=10),VLOOKUP(H2359,'10 лет'!$E$5:$F$79,2),IF((C2359=11),VLOOKUP(H2359,'11 лет'!$E$5:$F$79,2),IF((C2359=12),VLOOKUP(H2359,'12 лет'!$E$5:$F$79,2),IF((C2359=13),VLOOKUP(H2359,'13 лет'!$E$5:$F$79,2),IF((C2359=14),VLOOKUP(H2359,'14 лет'!$E$5:$F$79,2),IF((C2359=15),VLOOKUP(H2359,'15 лет'!$E$5:$F$79,2),IF((C2359=16),VLOOKUP(H2359,'16 лет'!$E$5:$F$79,2),IF((C2359=17),VLOOKUP(H2359,'17 лет'!$E$5:$F$79,2))))))))))))</f>
        <v>0</v>
      </c>
      <c r="J2359" s="27"/>
      <c r="K2359" s="16">
        <f>IF((C2359&lt;=7),VLOOKUP(J2359,'7 лет'!$G$5:$H$79,2),IF((C2359=8),VLOOKUP(J2359,'8 лет'!$G$5:$H$79,2),IF((C2359=9),VLOOKUP(J2359,'9 лет'!$G$5:$H$79,2),IF((C2359=10),VLOOKUP(J2359,'10 лет'!$G$5:$H$79,2),IF((C2359=11),VLOOKUP(J2359,'11 лет'!$G$5:$H$79,2),IF((C2359=12),VLOOKUP(J2359,'12 лет'!$G$5:$H$79,2),IF((C2359=13),VLOOKUP(J2359,'13 лет'!$G$5:$H$79,2),IF((C2359=14),VLOOKUP(J2359,'14 лет'!$G$5:$H$79,2),IF(C2359&gt;=15,"0")))))))))</f>
        <v>0</v>
      </c>
      <c r="L2359" s="27"/>
      <c r="M2359" s="16" t="str">
        <f>IF((C2359=12),VLOOKUP(L2359,'12 лет'!$I$5:$J$81,2),IF((C2359=13),VLOOKUP(L2359,'13 лет'!$I$5:$J$81,2),IF((C2359=14),VLOOKUP(L2359,'14 лет'!$I$5:$J$80,2),IF((C2359=15),VLOOKUP(L2359,'15 лет'!$G$5:$H$82,2),IF((C2359=16),VLOOKUP(L2359,'16 лет'!$G$5:$H$81,2),IF((C2359=17),VLOOKUP(L2359,'17 лет'!$G$5:$H$81,2),IF(C2359&lt;12,"0")))))))</f>
        <v>0</v>
      </c>
      <c r="N2359" s="27"/>
      <c r="O2359" s="16" t="str">
        <f>IF((C2359=15),VLOOKUP(N2359,'15 лет'!$I$5:$J$100,2),IF((C2359=16),VLOOKUP(N2359,'16 лет'!$I$5:$J$94,2),IF((C2359=17),VLOOKUP(N2359,'17 лет'!$I$5:$J$97,2),IF(C2359&lt;15,"0"))))</f>
        <v>0</v>
      </c>
      <c r="P2359" s="11"/>
      <c r="Q2359" s="16">
        <f>IF((C2359&lt;=7),VLOOKUP(P2359,'7 лет'!$I$5:$J$79,2),IF((C2359=8),VLOOKUP(P2359,'8 лет'!$I$5:$J$79,2),IF((C2359=9),VLOOKUP(P2359,'9 лет'!$I$5:$J$79,2),IF((C2359=10),VLOOKUP(P2359,'10 лет'!$I$5:$J$79,2),IF((C2359=11),VLOOKUP(P2359,'11 лет'!$I$5:$J$79,2),IF((C2359=12),VLOOKUP(P2359,'12 лет'!$K$5:$L$79,2),IF((C2359=13),VLOOKUP(P2359,'13 лет'!$K$5:$L$79,2),IF((C2359=14),VLOOKUP(P2359,'14 лет'!$K$5:$L$79,2),IF((C2359=15),VLOOKUP(P2359,'15 лет'!$K$5:$L$79,2),IF((C2359=16),VLOOKUP(P2359,'16 лет'!$K$5:$L$79,2),IF((C2359=17),VLOOKUP(P2359,'17 лет'!$K$5:$L$79,2),)))))))))))</f>
        <v>50</v>
      </c>
      <c r="R2359" s="27"/>
      <c r="S2359" s="16">
        <f>IF((C2359&lt;=7),VLOOKUP(R2359,'7 лет'!$K$5:$L$79,2),IF((C2359=8),VLOOKUP(R2359,'8 лет'!$K$5:$L$79,2),IF((C2359=9),VLOOKUP(R2359,'9 лет'!$K$5:$L$79,2),IF((C2359=10),VLOOKUP(R2359,'10 лет'!$K$5:$L$79,2),IF((C2359=11),VLOOKUP(R2359,'11 лет'!$K$5:$L$79,2),IF((C2359=12),VLOOKUP(R2359,'12 лет'!$M$5:$N$79,2),IF((C2359=13),VLOOKUP(R2359,'13 лет'!$M$5:$N$79,2),IF((C2359=14),VLOOKUP(R2359,'14 лет'!$M$5:$N$79,2),IF((C2359=15),VLOOKUP(R2359,'15 лет'!$M$5:$N$79,2),IF((C2359=16),VLOOKUP(R2359,'16 лет'!$M$5:$N$79,2),IF((C2359=17),VLOOKUP(R2359,'17 лет'!$M$5:$N$79,2))))))))))))</f>
        <v>0</v>
      </c>
      <c r="T2359" s="32">
        <f>SUM(E2359+G2359+I2359+K2359+M2359+O2359+Q2359+S2359)</f>
        <v>50</v>
      </c>
      <c r="U2359" s="4">
        <f>'Личное первенство юноши'!U209</f>
        <v>28</v>
      </c>
      <c r="V2359" s="109"/>
      <c r="W2359" s="99"/>
      <c r="X2359" t="str">
        <f>P2353</f>
        <v>Субъект РФ 66</v>
      </c>
    </row>
    <row r="2360" spans="1:24" ht="18.75">
      <c r="A2360" s="27">
        <v>3</v>
      </c>
      <c r="B2360" s="77"/>
      <c r="C2360" s="27"/>
      <c r="D2360" s="27"/>
      <c r="E2360" s="16">
        <f>IF((C2360&lt;=7),VLOOKUP(D2360,'7 лет'!$A$5:$B$78,2),IF((C2360=8),VLOOKUP(D2360,'8 лет'!$A$5:$B$78,2),IF((C2360=9),VLOOKUP(D2360,'9 лет'!$A$5:$B$78,2),IF((C2360=10),VLOOKUP(D2360,'10 лет'!$A$5:$B$78,2),IF((C2360=11),VLOOKUP(D2360,'11 лет'!$A$5:$B$78,2),IF((C2360=12),VLOOKUP(D2360,'12 лет'!$A$5:$B$78,2),IF((C2360=13),VLOOKUP(D2360,'13 лет'!$A$5:$B$78,2),IF((C2360=14),VLOOKUP(D2360,'14 лет'!$A$5:$B$78,2),IF((C2360=15),VLOOKUP(D2360,'15 лет'!$A$5:$B$78,2),IF((C2360=16),VLOOKUP(D2360,'16 лет'!$A$5:$B$78,2),IF((C2360=17),VLOOKUP(D2360,'17 лет'!$A$5:$B$78,2))))))))))))</f>
        <v>0</v>
      </c>
      <c r="F2360" s="27"/>
      <c r="G2360" s="16">
        <f>IF((C2360&lt;=7),VLOOKUP(F2360,'7 лет'!$C$5:$D$79,2),IF((C2360=8),VLOOKUP(F2360,'8 лет'!$C$5:$D$79,2),IF((C2360=9),VLOOKUP(F2360,'9 лет'!$C$5:$D$79,2),IF((C2360=10),VLOOKUP(F2360,'10 лет'!$C$5:$D$79,2),IF((C2360=11),VLOOKUP(F2360,'11 лет'!$C$5:$D$79,2),IF((C2360=12),VLOOKUP(F2360,'12 лет'!$C$5:$D$79,2),IF((C2360=13),VLOOKUP(F2360,'13 лет'!$C$5:$D$79,2),IF((C2360=14),VLOOKUP(F2360,'14 лет'!$C$5:$D$79,2),IF((C2360=15),VLOOKUP(F2360,'15 лет'!$C$5:$D$79,2),IF((C2360=16),VLOOKUP(F2360,'16 лет'!$C$5:$D$79,2),IF((C2360=17),VLOOKUP(F2360,'17 лет'!$C$5:$D$79,2))))))))))))</f>
        <v>0</v>
      </c>
      <c r="H2360" s="27"/>
      <c r="I2360" s="16">
        <f>IF((C2360&lt;=7),VLOOKUP(H2360,'7 лет'!$E$5:$F$79,2),IF((C2360=8),VLOOKUP(H2360,'8 лет'!$E$5:$F$79,2),IF((C2360=9),VLOOKUP(H2360,'9 лет'!$E$5:$F$79,2),IF((C2360=10),VLOOKUP(H2360,'10 лет'!$E$5:$F$79,2),IF((C2360=11),VLOOKUP(H2360,'11 лет'!$E$5:$F$79,2),IF((C2360=12),VLOOKUP(H2360,'12 лет'!$E$5:$F$79,2),IF((C2360=13),VLOOKUP(H2360,'13 лет'!$E$5:$F$79,2),IF((C2360=14),VLOOKUP(H2360,'14 лет'!$E$5:$F$79,2),IF((C2360=15),VLOOKUP(H2360,'15 лет'!$E$5:$F$79,2),IF((C2360=16),VLOOKUP(H2360,'16 лет'!$E$5:$F$79,2),IF((C2360=17),VLOOKUP(H2360,'17 лет'!$E$5:$F$79,2))))))))))))</f>
        <v>0</v>
      </c>
      <c r="J2360" s="27"/>
      <c r="K2360" s="16">
        <f>IF((C2360&lt;=7),VLOOKUP(J2360,'7 лет'!$G$5:$H$79,2),IF((C2360=8),VLOOKUP(J2360,'8 лет'!$G$5:$H$79,2),IF((C2360=9),VLOOKUP(J2360,'9 лет'!$G$5:$H$79,2),IF((C2360=10),VLOOKUP(J2360,'10 лет'!$G$5:$H$79,2),IF((C2360=11),VLOOKUP(J2360,'11 лет'!$G$5:$H$79,2),IF((C2360=12),VLOOKUP(J2360,'12 лет'!$G$5:$H$79,2),IF((C2360=13),VLOOKUP(J2360,'13 лет'!$G$5:$H$79,2),IF((C2360=14),VLOOKUP(J2360,'14 лет'!$G$5:$H$79,2),IF(C2360&gt;=15,"0")))))))))</f>
        <v>0</v>
      </c>
      <c r="L2360" s="27"/>
      <c r="M2360" s="16" t="str">
        <f>IF((C2360=12),VLOOKUP(L2360,'12 лет'!$I$5:$J$81,2),IF((C2360=13),VLOOKUP(L2360,'13 лет'!$I$5:$J$81,2),IF((C2360=14),VLOOKUP(L2360,'14 лет'!$I$5:$J$80,2),IF((C2360=15),VLOOKUP(L2360,'15 лет'!$G$5:$H$82,2),IF((C2360=16),VLOOKUP(L2360,'16 лет'!$G$5:$H$81,2),IF((C2360=17),VLOOKUP(L2360,'17 лет'!$G$5:$H$81,2),IF(C2360&lt;12,"0")))))))</f>
        <v>0</v>
      </c>
      <c r="N2360" s="27"/>
      <c r="O2360" s="16" t="str">
        <f>IF((C2360=15),VLOOKUP(N2360,'15 лет'!$I$5:$J$100,2),IF((C2360=16),VLOOKUP(N2360,'16 лет'!$I$5:$J$94,2),IF((C2360=17),VLOOKUP(N2360,'17 лет'!$I$5:$J$97,2),IF(C2360&lt;15,"0"))))</f>
        <v>0</v>
      </c>
      <c r="P2360" s="11"/>
      <c r="Q2360" s="16">
        <f>IF((C2360&lt;=7),VLOOKUP(P2360,'7 лет'!$I$5:$J$79,2),IF((C2360=8),VLOOKUP(P2360,'8 лет'!$I$5:$J$79,2),IF((C2360=9),VLOOKUP(P2360,'9 лет'!$I$5:$J$79,2),IF((C2360=10),VLOOKUP(P2360,'10 лет'!$I$5:$J$79,2),IF((C2360=11),VLOOKUP(P2360,'11 лет'!$I$5:$J$79,2),IF((C2360=12),VLOOKUP(P2360,'12 лет'!$K$5:$L$79,2),IF((C2360=13),VLOOKUP(P2360,'13 лет'!$K$5:$L$79,2),IF((C2360=14),VLOOKUP(P2360,'14 лет'!$K$5:$L$79,2),IF((C2360=15),VLOOKUP(P2360,'15 лет'!$K$5:$L$79,2),IF((C2360=16),VLOOKUP(P2360,'16 лет'!$K$5:$L$79,2),IF((C2360=17),VLOOKUP(P2360,'17 лет'!$K$5:$L$79,2),)))))))))))</f>
        <v>50</v>
      </c>
      <c r="R2360" s="27"/>
      <c r="S2360" s="16">
        <f>IF((C2360&lt;=7),VLOOKUP(R2360,'7 лет'!$K$5:$L$79,2),IF((C2360=8),VLOOKUP(R2360,'8 лет'!$K$5:$L$79,2),IF((C2360=9),VLOOKUP(R2360,'9 лет'!$K$5:$L$79,2),IF((C2360=10),VLOOKUP(R2360,'10 лет'!$K$5:$L$79,2),IF((C2360=11),VLOOKUP(R2360,'11 лет'!$K$5:$L$79,2),IF((C2360=12),VLOOKUP(R2360,'12 лет'!$M$5:$N$79,2),IF((C2360=13),VLOOKUP(R2360,'13 лет'!$M$5:$N$79,2),IF((C2360=14),VLOOKUP(R2360,'14 лет'!$M$5:$N$79,2),IF((C2360=15),VLOOKUP(R2360,'15 лет'!$M$5:$N$79,2),IF((C2360=16),VLOOKUP(R2360,'16 лет'!$M$5:$N$79,2),IF((C2360=17),VLOOKUP(R2360,'17 лет'!$M$5:$N$79,2))))))))))))</f>
        <v>0</v>
      </c>
      <c r="T2360" s="32">
        <f>SUM(E2360+G2360+I2360+K2360+M2360+O2360+Q2360+S2360)</f>
        <v>50</v>
      </c>
      <c r="U2360" s="4">
        <f>'Личное первенство юноши'!U210</f>
        <v>28</v>
      </c>
      <c r="V2360" s="109"/>
      <c r="W2360" s="99"/>
      <c r="X2360" t="str">
        <f>P2353</f>
        <v>Субъект РФ 66</v>
      </c>
    </row>
    <row r="2361" spans="1:24" ht="18.75">
      <c r="A2361" s="111"/>
      <c r="B2361" s="112"/>
      <c r="C2361" s="112"/>
      <c r="D2361" s="112"/>
      <c r="E2361" s="112"/>
      <c r="F2361" s="112"/>
      <c r="G2361" s="112"/>
      <c r="H2361" s="112"/>
      <c r="I2361" s="112"/>
      <c r="J2361" s="112"/>
      <c r="K2361" s="112"/>
      <c r="L2361" s="112"/>
      <c r="M2361" s="112"/>
      <c r="N2361" s="112"/>
      <c r="O2361" s="112"/>
      <c r="P2361" s="115" t="s">
        <v>285</v>
      </c>
      <c r="Q2361" s="115"/>
      <c r="R2361" s="115"/>
      <c r="S2361" s="116"/>
      <c r="T2361" s="113">
        <f ca="1">SUMPRODUCT(LARGE($T$2358:$T$2360,ROW(INDIRECT("T1:T"&amp;Z17))))</f>
        <v>100</v>
      </c>
      <c r="U2361" s="114"/>
      <c r="V2361" s="109"/>
      <c r="W2361" s="99"/>
    </row>
    <row r="2362" spans="1:24" ht="24.75" customHeight="1">
      <c r="A2362" s="123" t="s">
        <v>180</v>
      </c>
      <c r="B2362" s="124"/>
      <c r="C2362" s="124"/>
      <c r="D2362" s="124"/>
      <c r="E2362" s="124"/>
      <c r="F2362" s="124"/>
      <c r="G2362" s="124"/>
      <c r="H2362" s="124"/>
      <c r="I2362" s="124"/>
      <c r="J2362" s="124"/>
      <c r="K2362" s="124"/>
      <c r="L2362" s="124"/>
      <c r="M2362" s="124"/>
      <c r="N2362" s="124"/>
      <c r="O2362" s="124"/>
      <c r="P2362" s="124"/>
      <c r="Q2362" s="124"/>
      <c r="R2362" s="124"/>
      <c r="S2362" s="124"/>
      <c r="T2362" s="124"/>
      <c r="U2362" s="125"/>
      <c r="V2362" s="109"/>
      <c r="W2362" s="99"/>
    </row>
    <row r="2363" spans="1:24" ht="18.75">
      <c r="A2363" s="27">
        <v>1</v>
      </c>
      <c r="B2363" s="78"/>
      <c r="C2363" s="27"/>
      <c r="D2363" s="27"/>
      <c r="E2363" s="16">
        <f>IF((C2363&lt;=7),VLOOKUP(D2363,'7 лет'!$M$5:$N$78,2),IF((C2363=8),VLOOKUP(D2363,'8 лет'!$M$5:$N$78,2),IF((C2363=9),VLOOKUP(D2363,'9 лет'!$M$5:$N$78,2),IF((C2363=10),VLOOKUP(D2363,'10 лет'!$M$5:$N$78,2),IF((C2363=11),VLOOKUP(D2363,'11 лет'!$M$5:$N$78,2),IF((C2363=12),VLOOKUP(D2363,'12 лет'!$O$5:$P$78,2),IF((C2363=13),VLOOKUP(D2363,'13 лет'!$O$5:$P$78,2),IF((C2363=14),VLOOKUP(D2363,'14 лет'!$O$5:$P$78,2),IF((C2363=15),VLOOKUP(D2363,'15 лет'!$O$5:$P$78,2),IF((C2363=16),VLOOKUP(D2363,'16 лет'!$O$5:$P$78,2),IF((C2363=17),VLOOKUP(D2363,'17 лет'!$O$5:$P$78,2))))))))))))</f>
        <v>0</v>
      </c>
      <c r="F2363" s="27"/>
      <c r="G2363" s="16">
        <f>IF((C2363&lt;=7),VLOOKUP(F2363,'7 лет'!$O$5:$P$79,2),IF((C2363=8),VLOOKUP(F2363,'8 лет'!$O$5:$P$79,2),IF((C2363=9),VLOOKUP(F2363,'9 лет'!$O$5:$P$79,2),IF((C2363=10),VLOOKUP(F2363,'10 лет'!$O$5:$P$79,2),IF((C2363=11),VLOOKUP(F2363,'11 лет'!$O$5:$P$79,2),IF((C2363=12),VLOOKUP(F2363,'12 лет'!$Q$5:$R$79,2),IF((C2363=13),VLOOKUP(F2363,'13 лет'!$Q$5:$R$79,2),IF((C2363=14),VLOOKUP(F2363,'14 лет'!$Q$5:$R$79,2),IF((C2363=15),VLOOKUP(F2363,'15 лет'!$Q$5:$R$79,2),IF((C2363=16),VLOOKUP(F2363,'16 лет'!$Q$5:$R$79,2),IF((C2363=17),VLOOKUP(F2363,'17 лет'!$Q$5:$R$79,2))))))))))))</f>
        <v>0</v>
      </c>
      <c r="H2363" s="27"/>
      <c r="I2363" s="16">
        <f>IF((C2363&lt;=7),VLOOKUP(H2363,'7 лет'!$Q$5:$R$79,2),IF((C2363=8),VLOOKUP(H2363,'8 лет'!$Q$5:$R$79,2),IF((C2363=9),VLOOKUP(H2363,'9 лет'!$Q$5:$R$79,2),IF((C2363=10),VLOOKUP(H2363,'10 лет'!$Q$5:$R$79,2),IF((C2363=11),VLOOKUP(H2363,'11 лет'!$Q$5:$R$79,2),IF((C2363=12),VLOOKUP(H2363,'12 лет'!$S$5:$T$79,2),IF((C2363=13),VLOOKUP(H2363,'13 лет'!$S$5:$T$79,2),IF((C2363=14),VLOOKUP(H2363,'14 лет'!$S$5:$T$79,2),IF((C2363=15),VLOOKUP(H2363,'15 лет'!$S$5:$T$79,2),IF((C2363=16),VLOOKUP(H2363,'16 лет'!$S$5:$T$79,2),IF((C2363=17),VLOOKUP(H2363,'17 лет'!$S$5:$T$79,2))))))))))))</f>
        <v>0</v>
      </c>
      <c r="J2363" s="27"/>
      <c r="K2363" s="16">
        <f>IF((C2363&lt;=7),VLOOKUP(J2363,'7 лет'!$S$5:$T$79,2),IF((C2363=8),VLOOKUP(J2363,'8 лет'!$S$5:$T$79,2),IF((C2363=9),VLOOKUP(J2363,'9 лет'!$S$5:$T$79,2),IF((C2363=10),VLOOKUP(J2363,'10 лет'!$S$5:$T$79,2),IF((C2363=11),VLOOKUP(J2363,'11 лет'!$S$5:$T$79,2),IF((C2363=12),VLOOKUP(J2363,'12 лет'!$U$5:$V$79,2),IF((C2363=13),VLOOKUP(J2363,'13 лет'!$U$5:$V$79,2),IF((C2363=14),VLOOKUP(J2363,'14 лет'!$U$5:$V$79,2),IF(C2363&gt;=15,"0")))))))))</f>
        <v>0</v>
      </c>
      <c r="L2363" s="27"/>
      <c r="M2363" s="16" t="str">
        <f>IF((C2363=12),VLOOKUP(L2363,'12 лет'!$W$5:$X$85,2),IF((C2363=13),VLOOKUP(L2363,'13 лет'!$W$5:$X$84,2),IF((C2363=14),VLOOKUP(L2363,'14 лет'!$W$5:$X$82,2),IF((C2363=15),VLOOKUP(L2363,'15 лет'!$U$5:$V$82,2),IF((C2363=16),VLOOKUP(L2363,'16 лет'!$U$5:$V$78,2),IF((C2363=17),VLOOKUP(L2363,'17 лет'!$U$5:$V$78,2),IF(C2363&lt;12,"0")))))))</f>
        <v>0</v>
      </c>
      <c r="N2363" s="27"/>
      <c r="O2363" s="16" t="str">
        <f>IF((C2363=15),VLOOKUP(N2363,'15 лет'!$W$5:$X$115,2),IF((C2363=16),VLOOKUP(N2363,'16 лет'!$W$5:$X$113,2),IF((C2363=17),VLOOKUP(N2363,'17 лет'!$W$5:$X$113,2),IF(C2363&lt;15,"0"))))</f>
        <v>0</v>
      </c>
      <c r="P2363" s="11"/>
      <c r="Q2363" s="16">
        <f>IF((C2363&lt;=7),VLOOKUP(P2363,'7 лет'!$U$5:$V$79,2),IF((C2363=8),VLOOKUP(P2363,'8 лет'!$U$5:$V$79,2),IF((C2363=9),VLOOKUP(P2363,'9 лет'!$U$5:$V$79,2),IF((C2363=10),VLOOKUP(P2363,'10 лет'!$U$5:$V$79,2),IF((C2363=11),VLOOKUP(P2363,'11 лет'!$U$5:$V$79,2),IF((C2363=12),VLOOKUP(P2363,'12 лет'!$Y$5:$Z$79,2),IF((C2363=13),VLOOKUP(P2363,'13 лет'!$Y$5:$Z$79,2),IF((C2363=14),VLOOKUP(P2363,'14 лет'!$Y$5:$Z$79,2),IF((C2363=15),VLOOKUP(P2363,'15 лет'!$Y$5:$Z$79,2),IF((C2363=16),VLOOKUP(P2363,'16 лет'!$Y$5:$Z$79,2),IF((C2363=17),VLOOKUP(P2363,'17 лет'!$Y$5:$Z$79,2))))))))))))</f>
        <v>35</v>
      </c>
      <c r="R2363" s="27"/>
      <c r="S2363" s="16">
        <f>IF((C2363&lt;=7),VLOOKUP(R2363,'7 лет'!$W$5:$X$79,2),IF((C2363=8),VLOOKUP(R2363,'8 лет'!$W$5:$X$79,2),IF((C2363=9),VLOOKUP(R2363,'9 лет'!$W$5:$X$79,2),IF((C2363=10),VLOOKUP(R2363,'10 лет'!$W$5:$X$79,2),IF((C2363=11),VLOOKUP(R2363,'11 лет'!$W$5:$X$79,2),IF((C2363=12),VLOOKUP(R2363,'12 лет'!$AA$5:$AB$79,2),IF((C2363=13),VLOOKUP(R2363,'13 лет'!$AA$5:$AB$79,2),IF((C2363=14),VLOOKUP(R2363,'14 лет'!$AA$5:$AB$79,2),IF((C2363=15),VLOOKUP(R2363,'15 лет'!$AA$5:$AB$79,2),IF((C2363=16),VLOOKUP(R2363,'16 лет'!$AA$5:$AB$79,2),IF((C2363=17),VLOOKUP(R2363,'17 лет'!$AA$5:$AB$79,2))))))))))))</f>
        <v>0</v>
      </c>
      <c r="T2363" s="33">
        <f>SUM(E2363+G2363+I2363+K2363+M2363+O2363+Q2363+S2363)</f>
        <v>35</v>
      </c>
      <c r="U2363" s="4">
        <f>'Личное первенство девушки'!U208</f>
        <v>28</v>
      </c>
      <c r="V2363" s="109"/>
      <c r="W2363" s="99"/>
      <c r="X2363" t="str">
        <f>P2353</f>
        <v>Субъект РФ 66</v>
      </c>
    </row>
    <row r="2364" spans="1:24" ht="18.75">
      <c r="A2364" s="27">
        <v>2</v>
      </c>
      <c r="B2364" s="78"/>
      <c r="C2364" s="27"/>
      <c r="D2364" s="27"/>
      <c r="E2364" s="16">
        <f>IF((C2364&lt;=7),VLOOKUP(D2364,'7 лет'!$M$5:$N$78,2),IF((C2364=8),VLOOKUP(D2364,'8 лет'!$M$5:$N$78,2),IF((C2364=9),VLOOKUP(D2364,'9 лет'!$M$5:$N$78,2),IF((C2364=10),VLOOKUP(D2364,'10 лет'!$M$5:$N$78,2),IF((C2364=11),VLOOKUP(D2364,'11 лет'!$M$5:$N$78,2),IF((C2364=12),VLOOKUP(D2364,'12 лет'!$O$5:$P$78,2),IF((C2364=13),VLOOKUP(D2364,'13 лет'!$O$5:$P$78,2),IF((C2364=14),VLOOKUP(D2364,'14 лет'!$O$5:$P$78,2),IF((C2364=15),VLOOKUP(D2364,'15 лет'!$O$5:$P$78,2),IF((C2364=16),VLOOKUP(D2364,'16 лет'!$O$5:$P$78,2),IF((C2364=17),VLOOKUP(D2364,'17 лет'!$O$5:$P$78,2))))))))))))</f>
        <v>0</v>
      </c>
      <c r="F2364" s="27"/>
      <c r="G2364" s="16">
        <f>IF((C2364&lt;=7),VLOOKUP(F2364,'7 лет'!$O$5:$P$79,2),IF((C2364=8),VLOOKUP(F2364,'8 лет'!$O$5:$P$79,2),IF((C2364=9),VLOOKUP(F2364,'9 лет'!$O$5:$P$79,2),IF((C2364=10),VLOOKUP(F2364,'10 лет'!$O$5:$P$79,2),IF((C2364=11),VLOOKUP(F2364,'11 лет'!$O$5:$P$79,2),IF((C2364=12),VLOOKUP(F2364,'12 лет'!$Q$5:$R$79,2),IF((C2364=13),VLOOKUP(F2364,'13 лет'!$Q$5:$R$79,2),IF((C2364=14),VLOOKUP(F2364,'14 лет'!$Q$5:$R$79,2),IF((C2364=15),VLOOKUP(F2364,'15 лет'!$Q$5:$R$79,2),IF((C2364=16),VLOOKUP(F2364,'16 лет'!$Q$5:$R$79,2),IF((C2364=17),VLOOKUP(F2364,'17 лет'!$Q$5:$R$79,2))))))))))))</f>
        <v>0</v>
      </c>
      <c r="H2364" s="27"/>
      <c r="I2364" s="16">
        <f>IF((C2364&lt;=7),VLOOKUP(H2364,'7 лет'!$Q$5:$R$79,2),IF((C2364=8),VLOOKUP(H2364,'8 лет'!$Q$5:$R$79,2),IF((C2364=9),VLOOKUP(H2364,'9 лет'!$Q$5:$R$79,2),IF((C2364=10),VLOOKUP(H2364,'10 лет'!$Q$5:$R$79,2),IF((C2364=11),VLOOKUP(H2364,'11 лет'!$Q$5:$R$79,2),IF((C2364=12),VLOOKUP(H2364,'12 лет'!$S$5:$T$79,2),IF((C2364=13),VLOOKUP(H2364,'13 лет'!$S$5:$T$79,2),IF((C2364=14),VLOOKUP(H2364,'14 лет'!$S$5:$T$79,2),IF((C2364=15),VLOOKUP(H2364,'15 лет'!$S$5:$T$79,2),IF((C2364=16),VLOOKUP(H2364,'16 лет'!$S$5:$T$79,2),IF((C2364=17),VLOOKUP(H2364,'17 лет'!$S$5:$T$79,2))))))))))))</f>
        <v>0</v>
      </c>
      <c r="J2364" s="27"/>
      <c r="K2364" s="16">
        <f>IF((C2364&lt;=7),VLOOKUP(J2364,'7 лет'!$S$5:$T$79,2),IF((C2364=8),VLOOKUP(J2364,'8 лет'!$S$5:$T$79,2),IF((C2364=9),VLOOKUP(J2364,'9 лет'!$S$5:$T$79,2),IF((C2364=10),VLOOKUP(J2364,'10 лет'!$S$5:$T$79,2),IF((C2364=11),VLOOKUP(J2364,'11 лет'!$S$5:$T$79,2),IF((C2364=12),VLOOKUP(J2364,'12 лет'!$U$5:$V$79,2),IF((C2364=13),VLOOKUP(J2364,'13 лет'!$U$5:$V$79,2),IF((C2364=14),VLOOKUP(J2364,'14 лет'!$U$5:$V$79,2),IF(C2364&gt;=15,"0")))))))))</f>
        <v>0</v>
      </c>
      <c r="L2364" s="27"/>
      <c r="M2364" s="16" t="str">
        <f>IF((C2364=12),VLOOKUP(L2364,'12 лет'!$W$5:$X$85,2),IF((C2364=13),VLOOKUP(L2364,'13 лет'!$W$5:$X$84,2),IF((C2364=14),VLOOKUP(L2364,'14 лет'!$W$5:$X$82,2),IF((C2364=15),VLOOKUP(L2364,'15 лет'!$U$5:$V$82,2),IF((C2364=16),VLOOKUP(L2364,'16 лет'!$U$5:$V$78,2),IF((C2364=17),VLOOKUP(L2364,'17 лет'!$U$5:$V$78,2),IF(C2364&lt;12,"0")))))))</f>
        <v>0</v>
      </c>
      <c r="N2364" s="27"/>
      <c r="O2364" s="16" t="str">
        <f>IF((C2364=15),VLOOKUP(N2364,'15 лет'!$W$5:$X$115,2),IF((C2364=16),VLOOKUP(N2364,'16 лет'!$W$5:$X$113,2),IF((C2364=17),VLOOKUP(N2364,'17 лет'!$W$5:$X$113,2),IF(C2364&lt;15,"0"))))</f>
        <v>0</v>
      </c>
      <c r="P2364" s="11"/>
      <c r="Q2364" s="16">
        <f>IF((C2364&lt;=7),VLOOKUP(P2364,'7 лет'!$U$5:$V$79,2),IF((C2364=8),VLOOKUP(P2364,'8 лет'!$U$5:$V$79,2),IF((C2364=9),VLOOKUP(P2364,'9 лет'!$U$5:$V$79,2),IF((C2364=10),VLOOKUP(P2364,'10 лет'!$U$5:$V$79,2),IF((C2364=11),VLOOKUP(P2364,'11 лет'!$U$5:$V$79,2),IF((C2364=12),VLOOKUP(P2364,'12 лет'!$Y$5:$Z$79,2),IF((C2364=13),VLOOKUP(P2364,'13 лет'!$Y$5:$Z$79,2),IF((C2364=14),VLOOKUP(P2364,'14 лет'!$Y$5:$Z$79,2),IF((C2364=15),VLOOKUP(P2364,'15 лет'!$Y$5:$Z$79,2),IF((C2364=16),VLOOKUP(P2364,'16 лет'!$Y$5:$Z$79,2),IF((C2364=17),VLOOKUP(P2364,'17 лет'!$Y$5:$Z$79,2))))))))))))</f>
        <v>35</v>
      </c>
      <c r="R2364" s="27"/>
      <c r="S2364" s="16">
        <f>IF((C2364&lt;=7),VLOOKUP(R2364,'7 лет'!$W$5:$X$79,2),IF((C2364=8),VLOOKUP(R2364,'8 лет'!$W$5:$X$79,2),IF((C2364=9),VLOOKUP(R2364,'9 лет'!$W$5:$X$79,2),IF((C2364=10),VLOOKUP(R2364,'10 лет'!$W$5:$X$79,2),IF((C2364=11),VLOOKUP(R2364,'11 лет'!$W$5:$X$79,2),IF((C2364=12),VLOOKUP(R2364,'12 лет'!$AA$5:$AB$79,2),IF((C2364=13),VLOOKUP(R2364,'13 лет'!$AA$5:$AB$79,2),IF((C2364=14),VLOOKUP(R2364,'14 лет'!$AA$5:$AB$79,2),IF((C2364=15),VLOOKUP(R2364,'15 лет'!$AA$5:$AB$79,2),IF((C2364=16),VLOOKUP(R2364,'16 лет'!$AA$5:$AB$79,2),IF((C2364=17),VLOOKUP(R2364,'17 лет'!$AA$5:$AB$79,2))))))))))))</f>
        <v>0</v>
      </c>
      <c r="T2364" s="33">
        <f>SUM(E2364+G2364+I2364+K2364+M2364+O2364+Q2364+S2364)</f>
        <v>35</v>
      </c>
      <c r="U2364" s="4">
        <f>'Личное первенство девушки'!U209</f>
        <v>28</v>
      </c>
      <c r="V2364" s="109"/>
      <c r="W2364" s="99"/>
      <c r="X2364" t="str">
        <f>P2353</f>
        <v>Субъект РФ 66</v>
      </c>
    </row>
    <row r="2365" spans="1:24" ht="18.75">
      <c r="A2365" s="27">
        <v>3</v>
      </c>
      <c r="B2365" s="78"/>
      <c r="C2365" s="27"/>
      <c r="D2365" s="27"/>
      <c r="E2365" s="16">
        <f>IF((C2365&lt;=7),VLOOKUP(D2365,'7 лет'!$M$5:$N$78,2),IF((C2365=8),VLOOKUP(D2365,'8 лет'!$M$5:$N$78,2),IF((C2365=9),VLOOKUP(D2365,'9 лет'!$M$5:$N$78,2),IF((C2365=10),VLOOKUP(D2365,'10 лет'!$M$5:$N$78,2),IF((C2365=11),VLOOKUP(D2365,'11 лет'!$M$5:$N$78,2),IF((C2365=12),VLOOKUP(D2365,'12 лет'!$O$5:$P$78,2),IF((C2365=13),VLOOKUP(D2365,'13 лет'!$O$5:$P$78,2),IF((C2365=14),VLOOKUP(D2365,'14 лет'!$O$5:$P$78,2),IF((C2365=15),VLOOKUP(D2365,'15 лет'!$O$5:$P$78,2),IF((C2365=16),VLOOKUP(D2365,'16 лет'!$O$5:$P$78,2),IF((C2365=17),VLOOKUP(D2365,'17 лет'!$O$5:$P$78,2))))))))))))</f>
        <v>0</v>
      </c>
      <c r="F2365" s="27"/>
      <c r="G2365" s="16">
        <f>IF((C2365&lt;=7),VLOOKUP(F2365,'7 лет'!$O$5:$P$79,2),IF((C2365=8),VLOOKUP(F2365,'8 лет'!$O$5:$P$79,2),IF((C2365=9),VLOOKUP(F2365,'9 лет'!$O$5:$P$79,2),IF((C2365=10),VLOOKUP(F2365,'10 лет'!$O$5:$P$79,2),IF((C2365=11),VLOOKUP(F2365,'11 лет'!$O$5:$P$79,2),IF((C2365=12),VLOOKUP(F2365,'12 лет'!$Q$5:$R$79,2),IF((C2365=13),VLOOKUP(F2365,'13 лет'!$Q$5:$R$79,2),IF((C2365=14),VLOOKUP(F2365,'14 лет'!$Q$5:$R$79,2),IF((C2365=15),VLOOKUP(F2365,'15 лет'!$Q$5:$R$79,2),IF((C2365=16),VLOOKUP(F2365,'16 лет'!$Q$5:$R$79,2),IF((C2365=17),VLOOKUP(F2365,'17 лет'!$Q$5:$R$79,2))))))))))))</f>
        <v>0</v>
      </c>
      <c r="H2365" s="27"/>
      <c r="I2365" s="16">
        <f>IF((C2365&lt;=7),VLOOKUP(H2365,'7 лет'!$Q$5:$R$79,2),IF((C2365=8),VLOOKUP(H2365,'8 лет'!$Q$5:$R$79,2),IF((C2365=9),VLOOKUP(H2365,'9 лет'!$Q$5:$R$79,2),IF((C2365=10),VLOOKUP(H2365,'10 лет'!$Q$5:$R$79,2),IF((C2365=11),VLOOKUP(H2365,'11 лет'!$Q$5:$R$79,2),IF((C2365=12),VLOOKUP(H2365,'12 лет'!$S$5:$T$79,2),IF((C2365=13),VLOOKUP(H2365,'13 лет'!$S$5:$T$79,2),IF((C2365=14),VLOOKUP(H2365,'14 лет'!$S$5:$T$79,2),IF((C2365=15),VLOOKUP(H2365,'15 лет'!$S$5:$T$79,2),IF((C2365=16),VLOOKUP(H2365,'16 лет'!$S$5:$T$79,2),IF((C2365=17),VLOOKUP(H2365,'17 лет'!$S$5:$T$79,2))))))))))))</f>
        <v>0</v>
      </c>
      <c r="J2365" s="27"/>
      <c r="K2365" s="16">
        <f>IF((C2365&lt;=7),VLOOKUP(J2365,'7 лет'!$S$5:$T$79,2),IF((C2365=8),VLOOKUP(J2365,'8 лет'!$S$5:$T$79,2),IF((C2365=9),VLOOKUP(J2365,'9 лет'!$S$5:$T$79,2),IF((C2365=10),VLOOKUP(J2365,'10 лет'!$S$5:$T$79,2),IF((C2365=11),VLOOKUP(J2365,'11 лет'!$S$5:$T$79,2),IF((C2365=12),VLOOKUP(J2365,'12 лет'!$U$5:$V$79,2),IF((C2365=13),VLOOKUP(J2365,'13 лет'!$U$5:$V$79,2),IF((C2365=14),VLOOKUP(J2365,'14 лет'!$U$5:$V$79,2),IF(C2365&gt;=15,"0")))))))))</f>
        <v>0</v>
      </c>
      <c r="L2365" s="27"/>
      <c r="M2365" s="16" t="str">
        <f>IF((C2365=12),VLOOKUP(L2365,'12 лет'!$W$5:$X$85,2),IF((C2365=13),VLOOKUP(L2365,'13 лет'!$W$5:$X$84,2),IF((C2365=14),VLOOKUP(L2365,'14 лет'!$W$5:$X$82,2),IF((C2365=15),VLOOKUP(L2365,'15 лет'!$U$5:$V$82,2),IF((C2365=16),VLOOKUP(L2365,'16 лет'!$U$5:$V$78,2),IF((C2365=17),VLOOKUP(L2365,'17 лет'!$U$5:$V$78,2),IF(C2365&lt;12,"0")))))))</f>
        <v>0</v>
      </c>
      <c r="N2365" s="27"/>
      <c r="O2365" s="16" t="str">
        <f>IF((C2365=15),VLOOKUP(N2365,'15 лет'!$W$5:$X$115,2),IF((C2365=16),VLOOKUP(N2365,'16 лет'!$W$5:$X$113,2),IF((C2365=17),VLOOKUP(N2365,'17 лет'!$W$5:$X$113,2),IF(C2365&lt;15,"0"))))</f>
        <v>0</v>
      </c>
      <c r="P2365" s="11"/>
      <c r="Q2365" s="16">
        <f>IF((C2365&lt;=7),VLOOKUP(P2365,'7 лет'!$U$5:$V$79,2),IF((C2365=8),VLOOKUP(P2365,'8 лет'!$U$5:$V$79,2),IF((C2365=9),VLOOKUP(P2365,'9 лет'!$U$5:$V$79,2),IF((C2365=10),VLOOKUP(P2365,'10 лет'!$U$5:$V$79,2),IF((C2365=11),VLOOKUP(P2365,'11 лет'!$U$5:$V$79,2),IF((C2365=12),VLOOKUP(P2365,'12 лет'!$Y$5:$Z$79,2),IF((C2365=13),VLOOKUP(P2365,'13 лет'!$Y$5:$Z$79,2),IF((C2365=14),VLOOKUP(P2365,'14 лет'!$Y$5:$Z$79,2),IF((C2365=15),VLOOKUP(P2365,'15 лет'!$Y$5:$Z$79,2),IF((C2365=16),VLOOKUP(P2365,'16 лет'!$Y$5:$Z$79,2),IF((C2365=17),VLOOKUP(P2365,'17 лет'!$Y$5:$Z$79,2))))))))))))</f>
        <v>35</v>
      </c>
      <c r="R2365" s="27"/>
      <c r="S2365" s="16">
        <f>IF((C2365&lt;=7),VLOOKUP(R2365,'7 лет'!$W$5:$X$79,2),IF((C2365=8),VLOOKUP(R2365,'8 лет'!$W$5:$X$79,2),IF((C2365=9),VLOOKUP(R2365,'9 лет'!$W$5:$X$79,2),IF((C2365=10),VLOOKUP(R2365,'10 лет'!$W$5:$X$79,2),IF((C2365=11),VLOOKUP(R2365,'11 лет'!$W$5:$X$79,2),IF((C2365=12),VLOOKUP(R2365,'12 лет'!$AA$5:$AB$79,2),IF((C2365=13),VLOOKUP(R2365,'13 лет'!$AA$5:$AB$79,2),IF((C2365=14),VLOOKUP(R2365,'14 лет'!$AA$5:$AB$79,2),IF((C2365=15),VLOOKUP(R2365,'15 лет'!$AA$5:$AB$79,2),IF((C2365=16),VLOOKUP(R2365,'16 лет'!$AA$5:$AB$79,2),IF((C2365=17),VLOOKUP(R2365,'17 лет'!$AA$5:$AB$79,2))))))))))))</f>
        <v>0</v>
      </c>
      <c r="T2365" s="33">
        <f>SUM(E2365+G2365+I2365+K2365+M2365+O2365+Q2365+S2365)</f>
        <v>35</v>
      </c>
      <c r="U2365" s="4">
        <f>'Личное первенство девушки'!U210</f>
        <v>28</v>
      </c>
      <c r="V2365" s="109"/>
      <c r="W2365" s="99"/>
      <c r="X2365" t="str">
        <f>P2353</f>
        <v>Субъект РФ 66</v>
      </c>
    </row>
    <row r="2366" spans="1:24" ht="18.75">
      <c r="A2366" s="111"/>
      <c r="B2366" s="112"/>
      <c r="C2366" s="112"/>
      <c r="D2366" s="112"/>
      <c r="E2366" s="112"/>
      <c r="F2366" s="112"/>
      <c r="G2366" s="112"/>
      <c r="H2366" s="112"/>
      <c r="I2366" s="112"/>
      <c r="J2366" s="112"/>
      <c r="K2366" s="112"/>
      <c r="L2366" s="112"/>
      <c r="M2366" s="112"/>
      <c r="N2366" s="112"/>
      <c r="O2366" s="112"/>
      <c r="P2366" s="115" t="s">
        <v>286</v>
      </c>
      <c r="Q2366" s="115"/>
      <c r="R2366" s="115"/>
      <c r="S2366" s="116"/>
      <c r="T2366" s="113">
        <f ca="1">SUMPRODUCT(LARGE($T$2363:$T$2365,ROW(INDIRECT("T1:T"&amp;Z17))))</f>
        <v>70</v>
      </c>
      <c r="U2366" s="114"/>
      <c r="V2366" s="109"/>
      <c r="W2366" s="99"/>
    </row>
    <row r="2367" spans="1:24" ht="30" customHeight="1">
      <c r="A2367" s="119"/>
      <c r="B2367" s="120"/>
      <c r="C2367" s="120"/>
      <c r="D2367" s="120"/>
      <c r="E2367" s="120"/>
      <c r="F2367" s="120"/>
      <c r="G2367" s="120"/>
      <c r="H2367" s="120"/>
      <c r="I2367" s="120"/>
      <c r="J2367" s="120"/>
      <c r="K2367" s="120"/>
      <c r="L2367" s="120"/>
      <c r="M2367" s="120"/>
      <c r="N2367" s="120"/>
      <c r="O2367" s="120"/>
      <c r="P2367" s="118" t="s">
        <v>287</v>
      </c>
      <c r="Q2367" s="118"/>
      <c r="R2367" s="118"/>
      <c r="S2367" s="118"/>
      <c r="T2367" s="121">
        <f ca="1">SUM(T2361+T2366)</f>
        <v>170</v>
      </c>
      <c r="U2367" s="122"/>
      <c r="V2367" s="110"/>
      <c r="W2367" s="100"/>
    </row>
    <row r="2368" spans="1:24">
      <c r="A2368" s="14"/>
      <c r="B2368" s="14"/>
      <c r="C2368" s="14"/>
      <c r="D2368" s="14"/>
      <c r="E2368" s="14"/>
      <c r="F2368" s="14"/>
      <c r="G2368" s="14"/>
      <c r="H2368" s="14"/>
      <c r="I2368" s="14"/>
      <c r="J2368" s="14"/>
      <c r="K2368" s="14"/>
      <c r="L2368" s="14"/>
      <c r="M2368" s="14"/>
      <c r="N2368" s="14"/>
      <c r="O2368" s="14"/>
      <c r="P2368" s="14"/>
      <c r="Q2368" s="14"/>
      <c r="R2368" s="14"/>
      <c r="S2368" s="14"/>
      <c r="T2368" s="14"/>
    </row>
    <row r="2369" spans="1:23">
      <c r="A2369" s="15"/>
      <c r="C2369" s="15"/>
      <c r="D2369" s="15"/>
      <c r="E2369" s="15"/>
      <c r="F2369" s="15"/>
      <c r="G2369" s="15"/>
      <c r="H2369" s="15"/>
      <c r="I2369" s="15"/>
      <c r="J2369" s="15"/>
      <c r="K2369" s="14"/>
      <c r="L2369" s="14"/>
      <c r="M2369" s="15"/>
      <c r="N2369" s="15"/>
      <c r="O2369" s="15"/>
      <c r="P2369" s="15"/>
      <c r="Q2369" s="15"/>
      <c r="R2369" s="15"/>
      <c r="S2369" s="15"/>
      <c r="T2369" s="15"/>
    </row>
    <row r="2370" spans="1:23">
      <c r="A2370" s="15"/>
      <c r="C2370" s="15"/>
      <c r="D2370" s="15"/>
      <c r="E2370" s="15"/>
      <c r="F2370" s="15"/>
      <c r="G2370" s="15"/>
      <c r="H2370" s="15"/>
      <c r="I2370" s="15"/>
      <c r="J2370" s="15"/>
      <c r="K2370" s="14"/>
      <c r="L2370" s="14"/>
      <c r="M2370" s="15"/>
      <c r="N2370" s="15"/>
      <c r="O2370" s="15"/>
      <c r="P2370" s="15"/>
      <c r="Q2370" s="15"/>
      <c r="R2370" s="15"/>
      <c r="S2370" s="15"/>
      <c r="T2370" s="15"/>
    </row>
    <row r="2371" spans="1:23" ht="16.5">
      <c r="A2371" s="14"/>
      <c r="B2371" s="79" t="s">
        <v>181</v>
      </c>
      <c r="C2371" s="14"/>
      <c r="D2371" s="14"/>
      <c r="E2371" s="14"/>
      <c r="F2371" s="14"/>
      <c r="G2371" s="14"/>
      <c r="H2371" s="14"/>
      <c r="I2371" s="14"/>
      <c r="J2371" s="14"/>
      <c r="K2371" s="14"/>
      <c r="L2371" s="14"/>
      <c r="M2371" s="14"/>
      <c r="N2371" s="14"/>
      <c r="O2371" s="14"/>
      <c r="P2371" s="14"/>
      <c r="Q2371" s="14"/>
      <c r="R2371" s="14"/>
      <c r="S2371" s="14"/>
      <c r="T2371" s="14"/>
    </row>
    <row r="2372" spans="1:23">
      <c r="A2372" s="14"/>
      <c r="B2372" s="15"/>
      <c r="C2372" s="15"/>
      <c r="D2372" s="14"/>
      <c r="E2372" s="14"/>
      <c r="F2372" s="14"/>
      <c r="G2372" s="14"/>
      <c r="H2372" s="14"/>
      <c r="I2372" s="14"/>
      <c r="J2372" s="14"/>
      <c r="K2372" s="14"/>
      <c r="L2372" s="14"/>
      <c r="M2372" s="14"/>
      <c r="N2372" s="14"/>
      <c r="O2372" s="14"/>
      <c r="P2372" s="14"/>
      <c r="Q2372" s="14"/>
      <c r="R2372" s="14"/>
      <c r="S2372" s="14"/>
      <c r="T2372" s="14"/>
    </row>
    <row r="2373" spans="1:23">
      <c r="A2373" s="14"/>
      <c r="B2373" s="14"/>
      <c r="C2373" s="15"/>
      <c r="D2373" s="14"/>
      <c r="E2373" s="14"/>
      <c r="F2373" s="14"/>
      <c r="G2373" s="14"/>
      <c r="H2373" s="14"/>
      <c r="I2373" s="14"/>
      <c r="J2373" s="14"/>
      <c r="K2373" s="14"/>
      <c r="L2373" s="14"/>
      <c r="M2373" s="14"/>
      <c r="N2373" s="14"/>
      <c r="O2373" s="14"/>
      <c r="P2373" s="14"/>
      <c r="Q2373" s="14"/>
      <c r="R2373" s="14"/>
      <c r="S2373" s="14"/>
      <c r="T2373" s="14"/>
    </row>
    <row r="2374" spans="1:23" ht="16.5">
      <c r="A2374" s="14"/>
      <c r="B2374" s="79" t="s">
        <v>182</v>
      </c>
      <c r="C2374" s="15"/>
      <c r="D2374" s="14"/>
      <c r="E2374" s="14"/>
      <c r="F2374" s="14"/>
      <c r="G2374" s="14"/>
      <c r="H2374" s="14"/>
      <c r="I2374" s="14"/>
      <c r="J2374" s="14"/>
      <c r="K2374" s="14"/>
      <c r="L2374" s="14"/>
      <c r="M2374" s="14"/>
      <c r="N2374" s="14"/>
      <c r="O2374" s="14"/>
      <c r="P2374" s="14"/>
      <c r="Q2374" s="14"/>
      <c r="R2374" s="14"/>
      <c r="S2374" s="14"/>
      <c r="T2374" s="14"/>
    </row>
    <row r="2376" spans="1:23" ht="18.75">
      <c r="A2376" s="102" t="s">
        <v>991</v>
      </c>
      <c r="B2376" s="102"/>
      <c r="C2376" s="102"/>
      <c r="D2376" s="102"/>
      <c r="E2376" s="102"/>
      <c r="F2376" s="102"/>
      <c r="G2376" s="102"/>
      <c r="H2376" s="102"/>
      <c r="I2376" s="102"/>
      <c r="J2376" s="102"/>
      <c r="K2376" s="102"/>
      <c r="L2376" s="102"/>
      <c r="M2376" s="102"/>
      <c r="N2376" s="102"/>
      <c r="O2376" s="102"/>
      <c r="P2376" s="102"/>
      <c r="Q2376" s="102"/>
      <c r="R2376" s="102"/>
      <c r="S2376" s="102"/>
      <c r="T2376" s="102"/>
      <c r="U2376" s="102"/>
      <c r="V2376" s="102"/>
      <c r="W2376" s="102"/>
    </row>
    <row r="2377" spans="1:23" ht="18.75">
      <c r="A2377" s="102" t="s">
        <v>990</v>
      </c>
      <c r="B2377" s="102"/>
      <c r="C2377" s="102"/>
      <c r="D2377" s="102"/>
      <c r="E2377" s="102"/>
      <c r="F2377" s="102"/>
      <c r="G2377" s="102"/>
      <c r="H2377" s="102"/>
      <c r="I2377" s="102"/>
      <c r="J2377" s="102"/>
      <c r="K2377" s="102"/>
      <c r="L2377" s="102"/>
      <c r="M2377" s="102"/>
      <c r="N2377" s="102"/>
      <c r="O2377" s="102"/>
      <c r="P2377" s="102"/>
      <c r="Q2377" s="102"/>
      <c r="R2377" s="102"/>
      <c r="S2377" s="102"/>
      <c r="T2377" s="102"/>
      <c r="U2377" s="102"/>
      <c r="V2377" s="102"/>
      <c r="W2377" s="102"/>
    </row>
    <row r="2379" spans="1:23">
      <c r="A2379" s="103" t="s">
        <v>169</v>
      </c>
      <c r="B2379" s="103"/>
      <c r="C2379" s="103"/>
      <c r="D2379" s="103"/>
      <c r="E2379" s="103"/>
      <c r="F2379" s="103"/>
      <c r="G2379" s="103"/>
      <c r="H2379" s="103"/>
      <c r="I2379" s="103"/>
      <c r="J2379" s="103"/>
      <c r="K2379" s="103"/>
      <c r="L2379" s="103"/>
      <c r="M2379" s="103"/>
      <c r="N2379" s="103"/>
      <c r="O2379" s="103"/>
      <c r="P2379" s="103"/>
      <c r="Q2379" s="103"/>
      <c r="R2379" s="103"/>
      <c r="S2379" s="103"/>
      <c r="T2379" s="103"/>
      <c r="U2379" s="103"/>
      <c r="V2379" s="103"/>
      <c r="W2379" s="103"/>
    </row>
    <row r="2380" spans="1:23">
      <c r="A2380" s="43"/>
      <c r="B2380" s="43"/>
      <c r="C2380" s="43"/>
      <c r="D2380" s="43"/>
      <c r="E2380" s="43"/>
      <c r="F2380" s="43"/>
      <c r="G2380" s="43"/>
      <c r="H2380" s="43"/>
      <c r="I2380" s="43"/>
      <c r="J2380" s="43"/>
      <c r="K2380" s="43"/>
      <c r="L2380" s="43"/>
      <c r="M2380" s="43"/>
      <c r="N2380" s="43"/>
      <c r="O2380" s="43"/>
      <c r="P2380" s="43"/>
      <c r="Q2380" s="43"/>
      <c r="R2380" s="43"/>
      <c r="S2380" s="43"/>
      <c r="T2380" s="43"/>
      <c r="U2380" s="43"/>
      <c r="V2380" s="43"/>
      <c r="W2380" s="43"/>
    </row>
    <row r="2381" spans="1:23" ht="18.75">
      <c r="A2381" s="104" t="s">
        <v>1005</v>
      </c>
      <c r="B2381" s="104"/>
      <c r="C2381" s="104"/>
      <c r="D2381" s="104"/>
      <c r="E2381" s="104"/>
      <c r="F2381" s="104"/>
      <c r="G2381" s="104"/>
      <c r="H2381" s="104"/>
      <c r="I2381" s="104"/>
      <c r="J2381" s="104"/>
      <c r="K2381" s="104"/>
      <c r="L2381" s="104"/>
      <c r="M2381" s="104"/>
      <c r="N2381" s="104"/>
      <c r="O2381" s="104"/>
      <c r="P2381" s="104"/>
      <c r="Q2381" s="104"/>
      <c r="R2381" s="104"/>
      <c r="S2381" s="104"/>
      <c r="T2381" s="104"/>
      <c r="U2381" s="104"/>
      <c r="V2381" s="104"/>
      <c r="W2381" s="104"/>
    </row>
    <row r="2382" spans="1:23" ht="18.75">
      <c r="A2382" s="104" t="s">
        <v>989</v>
      </c>
      <c r="B2382" s="104"/>
      <c r="C2382" s="104"/>
      <c r="D2382" s="104"/>
      <c r="E2382" s="104"/>
      <c r="F2382" s="104"/>
      <c r="G2382" s="104"/>
      <c r="H2382" s="104"/>
      <c r="I2382" s="104"/>
      <c r="J2382" s="104"/>
      <c r="K2382" s="104"/>
      <c r="L2382" s="104"/>
      <c r="M2382" s="104"/>
      <c r="N2382" s="104"/>
      <c r="O2382" s="104"/>
      <c r="P2382" s="104"/>
      <c r="Q2382" s="104"/>
      <c r="R2382" s="104"/>
      <c r="S2382" s="104"/>
      <c r="T2382" s="104"/>
      <c r="U2382" s="104"/>
      <c r="V2382" s="104"/>
      <c r="W2382" s="104"/>
    </row>
    <row r="2383" spans="1:23" ht="18.75">
      <c r="A2383" s="105" t="s">
        <v>1058</v>
      </c>
      <c r="B2383" s="105"/>
      <c r="C2383" s="105"/>
      <c r="D2383" s="105"/>
      <c r="E2383" s="105"/>
      <c r="F2383" s="105"/>
      <c r="G2383" s="105"/>
      <c r="H2383" s="105"/>
      <c r="I2383" s="105"/>
      <c r="J2383" s="105"/>
      <c r="K2383" s="105"/>
      <c r="L2383" s="105"/>
      <c r="M2383" s="105"/>
      <c r="N2383" s="105"/>
      <c r="O2383" s="105"/>
      <c r="P2383" s="105"/>
      <c r="Q2383" s="105"/>
      <c r="R2383" s="105"/>
      <c r="S2383" s="105"/>
      <c r="T2383" s="105"/>
      <c r="U2383" s="105"/>
      <c r="V2383" s="105"/>
      <c r="W2383" s="105"/>
    </row>
    <row r="2384" spans="1:23" ht="18.75">
      <c r="A2384" s="50"/>
      <c r="B2384" s="50"/>
      <c r="C2384" s="50"/>
      <c r="D2384" s="50"/>
      <c r="E2384" s="50"/>
      <c r="F2384" s="50"/>
      <c r="G2384" s="50"/>
      <c r="H2384" s="50"/>
      <c r="I2384" s="50"/>
      <c r="J2384" s="50"/>
      <c r="K2384" s="50"/>
      <c r="L2384" s="50"/>
      <c r="M2384" s="50"/>
      <c r="N2384" s="50"/>
      <c r="O2384" s="50"/>
      <c r="P2384" s="50"/>
      <c r="Q2384" s="50"/>
      <c r="R2384" s="50"/>
      <c r="S2384" s="50"/>
      <c r="T2384" s="50"/>
      <c r="U2384" s="50"/>
      <c r="V2384" s="50"/>
    </row>
    <row r="2385" spans="1:24">
      <c r="A2385" s="10"/>
      <c r="B2385" s="10"/>
      <c r="C2385" s="10"/>
      <c r="D2385" s="10"/>
      <c r="E2385" s="10"/>
      <c r="F2385" s="10"/>
      <c r="G2385" s="10"/>
      <c r="H2385" s="10"/>
      <c r="I2385" s="10"/>
      <c r="J2385" s="10"/>
      <c r="K2385" s="10"/>
      <c r="L2385" s="10"/>
      <c r="M2385" s="10"/>
      <c r="N2385" s="10"/>
      <c r="O2385" s="10"/>
      <c r="P2385" s="10"/>
      <c r="Q2385" s="10"/>
      <c r="R2385" s="10"/>
      <c r="S2385" s="10"/>
      <c r="T2385" s="10"/>
    </row>
    <row r="2386" spans="1:24" ht="18.75">
      <c r="A2386" s="106" t="s">
        <v>992</v>
      </c>
      <c r="B2386" s="106"/>
      <c r="C2386" s="47"/>
      <c r="D2386" s="47"/>
      <c r="E2386" s="47"/>
      <c r="F2386" s="47"/>
      <c r="G2386" s="47"/>
      <c r="H2386" s="47"/>
      <c r="I2386" s="47"/>
      <c r="J2386" s="47"/>
      <c r="K2386" s="47"/>
      <c r="L2386" s="47"/>
      <c r="M2386" s="47"/>
      <c r="N2386" s="47"/>
      <c r="O2386" s="47"/>
      <c r="P2386" s="47"/>
      <c r="Q2386" s="47"/>
      <c r="R2386" s="47"/>
      <c r="S2386" s="47"/>
      <c r="T2386" s="47"/>
    </row>
    <row r="2387" spans="1:24" ht="18.75">
      <c r="A2387" s="106" t="s">
        <v>993</v>
      </c>
      <c r="B2387" s="106"/>
      <c r="C2387" s="42"/>
      <c r="D2387" s="42"/>
      <c r="E2387" s="42"/>
      <c r="F2387" s="42"/>
      <c r="G2387" s="42"/>
      <c r="H2387" s="42"/>
      <c r="I2387" s="42"/>
      <c r="J2387" s="42"/>
      <c r="K2387" s="42"/>
      <c r="L2387" s="42"/>
      <c r="M2387" s="42"/>
      <c r="N2387" s="42"/>
      <c r="O2387" s="42"/>
      <c r="P2387" s="42"/>
      <c r="Q2387" s="42"/>
      <c r="R2387" s="42"/>
      <c r="S2387" s="42"/>
      <c r="T2387" s="42"/>
    </row>
    <row r="2388" spans="1:24" ht="18.75">
      <c r="A2388" s="106"/>
      <c r="B2388" s="106"/>
      <c r="D2388" s="47"/>
      <c r="E2388" s="47"/>
      <c r="F2388" s="47"/>
      <c r="G2388" s="47"/>
      <c r="H2388" s="47"/>
      <c r="I2388" s="47"/>
      <c r="J2388" s="47"/>
      <c r="K2388" s="47"/>
      <c r="L2388" s="47"/>
      <c r="M2388" s="47"/>
      <c r="N2388" s="47"/>
      <c r="O2388" s="47"/>
      <c r="P2388" s="47"/>
      <c r="Q2388" s="47"/>
      <c r="R2388" s="47"/>
      <c r="S2388" s="47"/>
      <c r="T2388" s="47"/>
    </row>
    <row r="2389" spans="1:24" ht="18.75">
      <c r="A2389" s="107" t="s">
        <v>245</v>
      </c>
      <c r="B2389" s="107"/>
      <c r="C2389" s="107"/>
      <c r="D2389" s="107"/>
      <c r="E2389" s="107"/>
      <c r="F2389" s="107"/>
      <c r="G2389" s="107"/>
      <c r="H2389" s="107"/>
      <c r="I2389" s="107"/>
      <c r="J2389" s="107"/>
      <c r="K2389" s="107"/>
      <c r="L2389" s="107"/>
      <c r="M2389" s="107"/>
      <c r="N2389" s="107"/>
      <c r="O2389" s="107"/>
      <c r="P2389" s="129" t="s">
        <v>349</v>
      </c>
      <c r="Q2389" s="129"/>
      <c r="R2389" s="129"/>
      <c r="S2389" s="129"/>
      <c r="T2389" s="129"/>
      <c r="U2389" s="129"/>
      <c r="V2389" s="129"/>
    </row>
    <row r="2390" spans="1:24">
      <c r="A2390" s="28"/>
      <c r="B2390" s="28"/>
      <c r="C2390" s="28"/>
      <c r="D2390" s="28"/>
      <c r="E2390" s="28"/>
      <c r="F2390" s="28"/>
      <c r="G2390" s="28"/>
      <c r="H2390" s="28"/>
      <c r="I2390" s="28"/>
      <c r="J2390" s="28"/>
      <c r="K2390" s="28"/>
      <c r="L2390" s="28"/>
      <c r="M2390" s="28"/>
      <c r="N2390" s="28"/>
      <c r="O2390" s="28"/>
      <c r="P2390" s="28"/>
      <c r="Q2390" s="28"/>
      <c r="R2390" s="28"/>
      <c r="S2390" s="28"/>
      <c r="T2390" s="28"/>
    </row>
    <row r="2391" spans="1:24" ht="24.75" customHeight="1">
      <c r="A2391" s="117" t="s">
        <v>170</v>
      </c>
      <c r="B2391" s="117"/>
      <c r="C2391" s="117"/>
      <c r="D2391" s="117"/>
      <c r="E2391" s="117"/>
      <c r="F2391" s="117"/>
      <c r="G2391" s="117"/>
      <c r="H2391" s="117"/>
      <c r="I2391" s="117"/>
      <c r="J2391" s="117"/>
      <c r="K2391" s="117"/>
      <c r="L2391" s="117"/>
      <c r="M2391" s="117"/>
      <c r="N2391" s="117"/>
      <c r="O2391" s="117"/>
      <c r="P2391" s="117"/>
      <c r="Q2391" s="117"/>
      <c r="R2391" s="117"/>
      <c r="S2391" s="117"/>
      <c r="T2391" s="126" t="s">
        <v>178</v>
      </c>
      <c r="U2391" s="101" t="s">
        <v>284</v>
      </c>
      <c r="V2391" s="101" t="s">
        <v>288</v>
      </c>
      <c r="W2391" s="101" t="s">
        <v>1006</v>
      </c>
    </row>
    <row r="2392" spans="1:24" ht="66.75" customHeight="1">
      <c r="A2392" s="101" t="s">
        <v>171</v>
      </c>
      <c r="B2392" s="117" t="s">
        <v>172</v>
      </c>
      <c r="C2392" s="101" t="s">
        <v>173</v>
      </c>
      <c r="D2392" s="101" t="s">
        <v>174</v>
      </c>
      <c r="E2392" s="101"/>
      <c r="F2392" s="101" t="s">
        <v>175</v>
      </c>
      <c r="G2392" s="101"/>
      <c r="H2392" s="101" t="s">
        <v>176</v>
      </c>
      <c r="I2392" s="101"/>
      <c r="J2392" s="101" t="s">
        <v>994</v>
      </c>
      <c r="K2392" s="101"/>
      <c r="L2392" s="175" t="s">
        <v>995</v>
      </c>
      <c r="M2392" s="176"/>
      <c r="N2392" s="175" t="s">
        <v>996</v>
      </c>
      <c r="O2392" s="176"/>
      <c r="P2392" s="101" t="s">
        <v>7</v>
      </c>
      <c r="Q2392" s="101"/>
      <c r="R2392" s="101" t="s">
        <v>177</v>
      </c>
      <c r="S2392" s="101"/>
      <c r="T2392" s="127"/>
      <c r="U2392" s="101"/>
      <c r="V2392" s="101"/>
      <c r="W2392" s="101"/>
    </row>
    <row r="2393" spans="1:24" ht="16.5">
      <c r="A2393" s="101"/>
      <c r="B2393" s="117"/>
      <c r="C2393" s="101"/>
      <c r="D2393" s="49" t="s">
        <v>179</v>
      </c>
      <c r="E2393" s="51" t="s">
        <v>3</v>
      </c>
      <c r="F2393" s="49" t="s">
        <v>179</v>
      </c>
      <c r="G2393" s="51" t="s">
        <v>3</v>
      </c>
      <c r="H2393" s="49" t="s">
        <v>179</v>
      </c>
      <c r="I2393" s="51" t="s">
        <v>3</v>
      </c>
      <c r="J2393" s="49" t="s">
        <v>179</v>
      </c>
      <c r="K2393" s="51" t="s">
        <v>3</v>
      </c>
      <c r="L2393" s="49" t="s">
        <v>179</v>
      </c>
      <c r="M2393" s="51" t="s">
        <v>3</v>
      </c>
      <c r="N2393" s="49" t="s">
        <v>179</v>
      </c>
      <c r="O2393" s="51" t="s">
        <v>3</v>
      </c>
      <c r="P2393" s="49" t="s">
        <v>179</v>
      </c>
      <c r="Q2393" s="51" t="s">
        <v>3</v>
      </c>
      <c r="R2393" s="49" t="s">
        <v>179</v>
      </c>
      <c r="S2393" s="51" t="s">
        <v>3</v>
      </c>
      <c r="T2393" s="128"/>
      <c r="U2393" s="101"/>
      <c r="V2393" s="101"/>
      <c r="W2393" s="101"/>
    </row>
    <row r="2394" spans="1:24" ht="18.75">
      <c r="A2394" s="27">
        <v>1</v>
      </c>
      <c r="B2394" s="77"/>
      <c r="C2394" s="27"/>
      <c r="D2394" s="27"/>
      <c r="E2394" s="16">
        <f>IF((C2394&lt;=7),VLOOKUP(D2394,'7 лет'!$A$5:$B$78,2),IF((C2394=8),VLOOKUP(D2394,'8 лет'!$A$5:$B$78,2),IF((C2394=9),VLOOKUP(D2394,'9 лет'!$A$5:$B$78,2),IF((C2394=10),VLOOKUP(D2394,'10 лет'!$A$5:$B$78,2),IF((C2394=11),VLOOKUP(D2394,'11 лет'!$A$5:$B$78,2),IF((C2394=12),VLOOKUP(D2394,'12 лет'!$A$5:$B$78,2),IF((C2394=13),VLOOKUP(D2394,'13 лет'!$A$5:$B$78,2),IF((C2394=14),VLOOKUP(D2394,'14 лет'!$A$5:$B$78,2),IF((C2394=15),VLOOKUP(D2394,'15 лет'!$A$5:$B$78,2),IF((C2394=16),VLOOKUP(D2394,'16 лет'!$A$5:$B$78,2),IF((C2394=17),VLOOKUP(D2394,'17 лет'!$A$5:$B$78,2))))))))))))</f>
        <v>0</v>
      </c>
      <c r="F2394" s="27"/>
      <c r="G2394" s="16">
        <f>IF((C2394&lt;=7),VLOOKUP(F2394,'7 лет'!$C$5:$D$79,2),IF((C2394=8),VLOOKUP(F2394,'8 лет'!$C$5:$D$79,2),IF((C2394=9),VLOOKUP(F2394,'9 лет'!$C$5:$D$79,2),IF((C2394=10),VLOOKUP(F2394,'10 лет'!$C$5:$D$79,2),IF((C2394=11),VLOOKUP(F2394,'11 лет'!$C$5:$D$79,2),IF((C2394=12),VLOOKUP(F2394,'12 лет'!$C$5:$D$79,2),IF((C2394=13),VLOOKUP(F2394,'13 лет'!$C$5:$D$79,2),IF((C2394=14),VLOOKUP(F2394,'14 лет'!$C$5:$D$79,2),IF((C2394=15),VLOOKUP(F2394,'15 лет'!$C$5:$D$79,2),IF((C2394=16),VLOOKUP(F2394,'16 лет'!$C$5:$D$79,2),IF((C2394=17),VLOOKUP(F2394,'17 лет'!$C$5:$D$79,2))))))))))))</f>
        <v>0</v>
      </c>
      <c r="H2394" s="27"/>
      <c r="I2394" s="16">
        <f>IF((C2394&lt;=7),VLOOKUP(H2394,'7 лет'!$E$5:$F$79,2),IF((C2394=8),VLOOKUP(H2394,'8 лет'!$E$5:$F$79,2),IF((C2394=9),VLOOKUP(H2394,'9 лет'!$E$5:$F$79,2),IF((C2394=10),VLOOKUP(H2394,'10 лет'!$E$5:$F$79,2),IF((C2394=11),VLOOKUP(H2394,'11 лет'!$E$5:$F$79,2),IF((C2394=12),VLOOKUP(H2394,'12 лет'!$E$5:$F$79,2),IF((C2394=13),VLOOKUP(H2394,'13 лет'!$E$5:$F$79,2),IF((C2394=14),VLOOKUP(H2394,'14 лет'!$E$5:$F$79,2),IF((C2394=15),VLOOKUP(H2394,'15 лет'!$E$5:$F$79,2),IF((C2394=16),VLOOKUP(H2394,'16 лет'!$E$5:$F$79,2),IF((C2394=17),VLOOKUP(H2394,'17 лет'!$E$5:$F$79,2))))))))))))</f>
        <v>0</v>
      </c>
      <c r="J2394" s="27"/>
      <c r="K2394" s="16">
        <f>IF((C2394&lt;=7),VLOOKUP(J2394,'7 лет'!$G$5:$H$79,2),IF((C2394=8),VLOOKUP(J2394,'8 лет'!$G$5:$H$79,2),IF((C2394=9),VLOOKUP(J2394,'9 лет'!$G$5:$H$79,2),IF((C2394=10),VLOOKUP(J2394,'10 лет'!$G$5:$H$79,2),IF((C2394=11),VLOOKUP(J2394,'11 лет'!$G$5:$H$79,2),IF((C2394=12),VLOOKUP(J2394,'12 лет'!$G$5:$H$79,2),IF((C2394=13),VLOOKUP(J2394,'13 лет'!$G$5:$H$79,2),IF((C2394=14),VLOOKUP(J2394,'14 лет'!$G$5:$H$79,2),IF(C2394&gt;=15,"0")))))))))</f>
        <v>0</v>
      </c>
      <c r="L2394" s="27"/>
      <c r="M2394" s="16" t="str">
        <f>IF((C2394=12),VLOOKUP(L2394,'12 лет'!$I$5:$J$81,2),IF((C2394=13),VLOOKUP(L2394,'13 лет'!$I$5:$J$81,2),IF((C2394=14),VLOOKUP(L2394,'14 лет'!$I$5:$J$80,2),IF((C2394=15),VLOOKUP(L2394,'15 лет'!$G$5:$H$82,2),IF((C2394=16),VLOOKUP(L2394,'16 лет'!$G$5:$H$81,2),IF((C2394=17),VLOOKUP(L2394,'17 лет'!$G$5:$H$81,2),IF(C2394&lt;12,"0")))))))</f>
        <v>0</v>
      </c>
      <c r="N2394" s="27"/>
      <c r="O2394" s="16" t="str">
        <f>IF((C2394=15),VLOOKUP(N2394,'15 лет'!$I$5:$J$100,2),IF((C2394=16),VLOOKUP(N2394,'16 лет'!$I$5:$J$94,2),IF((C2394=17),VLOOKUP(N2394,'17 лет'!$I$5:$J$97,2),IF(C2394&lt;15,"0"))))</f>
        <v>0</v>
      </c>
      <c r="P2394" s="11"/>
      <c r="Q2394" s="16">
        <f>IF((C2394&lt;=7),VLOOKUP(P2394,'7 лет'!$I$5:$J$79,2),IF((C2394=8),VLOOKUP(P2394,'8 лет'!$I$5:$J$79,2),IF((C2394=9),VLOOKUP(P2394,'9 лет'!$I$5:$J$79,2),IF((C2394=10),VLOOKUP(P2394,'10 лет'!$I$5:$J$79,2),IF((C2394=11),VLOOKUP(P2394,'11 лет'!$I$5:$J$79,2),IF((C2394=12),VLOOKUP(P2394,'12 лет'!$K$5:$L$79,2),IF((C2394=13),VLOOKUP(P2394,'13 лет'!$K$5:$L$79,2),IF((C2394=14),VLOOKUP(P2394,'14 лет'!$K$5:$L$79,2),IF((C2394=15),VLOOKUP(P2394,'15 лет'!$K$5:$L$79,2),IF((C2394=16),VLOOKUP(P2394,'16 лет'!$K$5:$L$79,2),IF((C2394=17),VLOOKUP(P2394,'17 лет'!$K$5:$L$79,2),)))))))))))</f>
        <v>50</v>
      </c>
      <c r="R2394" s="27"/>
      <c r="S2394" s="16">
        <f>IF((C2394&lt;=7),VLOOKUP(R2394,'7 лет'!$K$5:$L$79,2),IF((C2394=8),VLOOKUP(R2394,'8 лет'!$K$5:$L$79,2),IF((C2394=9),VLOOKUP(R2394,'9 лет'!$K$5:$L$79,2),IF((C2394=10),VLOOKUP(R2394,'10 лет'!$K$5:$L$79,2),IF((C2394=11),VLOOKUP(R2394,'11 лет'!$K$5:$L$79,2),IF((C2394=12),VLOOKUP(R2394,'12 лет'!$M$5:$N$79,2),IF((C2394=13),VLOOKUP(R2394,'13 лет'!$M$5:$N$79,2),IF((C2394=14),VLOOKUP(R2394,'14 лет'!$M$5:$N$79,2),IF((C2394=15),VLOOKUP(R2394,'15 лет'!$M$5:$N$79,2),IF((C2394=16),VLOOKUP(R2394,'16 лет'!$M$5:$N$79,2),IF((C2394=17),VLOOKUP(R2394,'17 лет'!$M$5:$N$79,2))))))))))))</f>
        <v>0</v>
      </c>
      <c r="T2394" s="32">
        <f>SUM(E2394+G2394+I2394+K2394+M2394+O2394+Q2394+S2394)</f>
        <v>50</v>
      </c>
      <c r="U2394" s="4">
        <f>'Личное первенство юноши'!U211</f>
        <v>28</v>
      </c>
      <c r="V2394" s="108">
        <f ca="1">'Командный зачет'!G76</f>
        <v>10</v>
      </c>
      <c r="W2394" s="98">
        <f ca="1">SUM(V2394*2)</f>
        <v>20</v>
      </c>
      <c r="X2394" t="str">
        <f>P2389</f>
        <v>Субъект РФ 67</v>
      </c>
    </row>
    <row r="2395" spans="1:24" ht="18.75">
      <c r="A2395" s="27">
        <v>2</v>
      </c>
      <c r="B2395" s="77"/>
      <c r="C2395" s="27"/>
      <c r="D2395" s="27"/>
      <c r="E2395" s="16">
        <f>IF((C2395&lt;=7),VLOOKUP(D2395,'7 лет'!$A$5:$B$78,2),IF((C2395=8),VLOOKUP(D2395,'8 лет'!$A$5:$B$78,2),IF((C2395=9),VLOOKUP(D2395,'9 лет'!$A$5:$B$78,2),IF((C2395=10),VLOOKUP(D2395,'10 лет'!$A$5:$B$78,2),IF((C2395=11),VLOOKUP(D2395,'11 лет'!$A$5:$B$78,2),IF((C2395=12),VLOOKUP(D2395,'12 лет'!$A$5:$B$78,2),IF((C2395=13),VLOOKUP(D2395,'13 лет'!$A$5:$B$78,2),IF((C2395=14),VLOOKUP(D2395,'14 лет'!$A$5:$B$78,2),IF((C2395=15),VLOOKUP(D2395,'15 лет'!$A$5:$B$78,2),IF((C2395=16),VLOOKUP(D2395,'16 лет'!$A$5:$B$78,2),IF((C2395=17),VLOOKUP(D2395,'17 лет'!$A$5:$B$78,2))))))))))))</f>
        <v>0</v>
      </c>
      <c r="F2395" s="27"/>
      <c r="G2395" s="16">
        <f>IF((C2395&lt;=7),VLOOKUP(F2395,'7 лет'!$C$5:$D$79,2),IF((C2395=8),VLOOKUP(F2395,'8 лет'!$C$5:$D$79,2),IF((C2395=9),VLOOKUP(F2395,'9 лет'!$C$5:$D$79,2),IF((C2395=10),VLOOKUP(F2395,'10 лет'!$C$5:$D$79,2),IF((C2395=11),VLOOKUP(F2395,'11 лет'!$C$5:$D$79,2),IF((C2395=12),VLOOKUP(F2395,'12 лет'!$C$5:$D$79,2),IF((C2395=13),VLOOKUP(F2395,'13 лет'!$C$5:$D$79,2),IF((C2395=14),VLOOKUP(F2395,'14 лет'!$C$5:$D$79,2),IF((C2395=15),VLOOKUP(F2395,'15 лет'!$C$5:$D$79,2),IF((C2395=16),VLOOKUP(F2395,'16 лет'!$C$5:$D$79,2),IF((C2395=17),VLOOKUP(F2395,'17 лет'!$C$5:$D$79,2))))))))))))</f>
        <v>0</v>
      </c>
      <c r="H2395" s="27"/>
      <c r="I2395" s="16">
        <f>IF((C2395&lt;=7),VLOOKUP(H2395,'7 лет'!$E$5:$F$79,2),IF((C2395=8),VLOOKUP(H2395,'8 лет'!$E$5:$F$79,2),IF((C2395=9),VLOOKUP(H2395,'9 лет'!$E$5:$F$79,2),IF((C2395=10),VLOOKUP(H2395,'10 лет'!$E$5:$F$79,2),IF((C2395=11),VLOOKUP(H2395,'11 лет'!$E$5:$F$79,2),IF((C2395=12),VLOOKUP(H2395,'12 лет'!$E$5:$F$79,2),IF((C2395=13),VLOOKUP(H2395,'13 лет'!$E$5:$F$79,2),IF((C2395=14),VLOOKUP(H2395,'14 лет'!$E$5:$F$79,2),IF((C2395=15),VLOOKUP(H2395,'15 лет'!$E$5:$F$79,2),IF((C2395=16),VLOOKUP(H2395,'16 лет'!$E$5:$F$79,2),IF((C2395=17),VLOOKUP(H2395,'17 лет'!$E$5:$F$79,2))))))))))))</f>
        <v>0</v>
      </c>
      <c r="J2395" s="27"/>
      <c r="K2395" s="16">
        <f>IF((C2395&lt;=7),VLOOKUP(J2395,'7 лет'!$G$5:$H$79,2),IF((C2395=8),VLOOKUP(J2395,'8 лет'!$G$5:$H$79,2),IF((C2395=9),VLOOKUP(J2395,'9 лет'!$G$5:$H$79,2),IF((C2395=10),VLOOKUP(J2395,'10 лет'!$G$5:$H$79,2),IF((C2395=11),VLOOKUP(J2395,'11 лет'!$G$5:$H$79,2),IF((C2395=12),VLOOKUP(J2395,'12 лет'!$G$5:$H$79,2),IF((C2395=13),VLOOKUP(J2395,'13 лет'!$G$5:$H$79,2),IF((C2395=14),VLOOKUP(J2395,'14 лет'!$G$5:$H$79,2),IF(C2395&gt;=15,"0")))))))))</f>
        <v>0</v>
      </c>
      <c r="L2395" s="27"/>
      <c r="M2395" s="16" t="str">
        <f>IF((C2395=12),VLOOKUP(L2395,'12 лет'!$I$5:$J$81,2),IF((C2395=13),VLOOKUP(L2395,'13 лет'!$I$5:$J$81,2),IF((C2395=14),VLOOKUP(L2395,'14 лет'!$I$5:$J$80,2),IF((C2395=15),VLOOKUP(L2395,'15 лет'!$G$5:$H$82,2),IF((C2395=16),VLOOKUP(L2395,'16 лет'!$G$5:$H$81,2),IF((C2395=17),VLOOKUP(L2395,'17 лет'!$G$5:$H$81,2),IF(C2395&lt;12,"0")))))))</f>
        <v>0</v>
      </c>
      <c r="N2395" s="27"/>
      <c r="O2395" s="16" t="str">
        <f>IF((C2395=15),VLOOKUP(N2395,'15 лет'!$I$5:$J$100,2),IF((C2395=16),VLOOKUP(N2395,'16 лет'!$I$5:$J$94,2),IF((C2395=17),VLOOKUP(N2395,'17 лет'!$I$5:$J$97,2),IF(C2395&lt;15,"0"))))</f>
        <v>0</v>
      </c>
      <c r="P2395" s="11"/>
      <c r="Q2395" s="16">
        <f>IF((C2395&lt;=7),VLOOKUP(P2395,'7 лет'!$I$5:$J$79,2),IF((C2395=8),VLOOKUP(P2395,'8 лет'!$I$5:$J$79,2),IF((C2395=9),VLOOKUP(P2395,'9 лет'!$I$5:$J$79,2),IF((C2395=10),VLOOKUP(P2395,'10 лет'!$I$5:$J$79,2),IF((C2395=11),VLOOKUP(P2395,'11 лет'!$I$5:$J$79,2),IF((C2395=12),VLOOKUP(P2395,'12 лет'!$K$5:$L$79,2),IF((C2395=13),VLOOKUP(P2395,'13 лет'!$K$5:$L$79,2),IF((C2395=14),VLOOKUP(P2395,'14 лет'!$K$5:$L$79,2),IF((C2395=15),VLOOKUP(P2395,'15 лет'!$K$5:$L$79,2),IF((C2395=16),VLOOKUP(P2395,'16 лет'!$K$5:$L$79,2),IF((C2395=17),VLOOKUP(P2395,'17 лет'!$K$5:$L$79,2),)))))))))))</f>
        <v>50</v>
      </c>
      <c r="R2395" s="27"/>
      <c r="S2395" s="16">
        <f>IF((C2395&lt;=7),VLOOKUP(R2395,'7 лет'!$K$5:$L$79,2),IF((C2395=8),VLOOKUP(R2395,'8 лет'!$K$5:$L$79,2),IF((C2395=9),VLOOKUP(R2395,'9 лет'!$K$5:$L$79,2),IF((C2395=10),VLOOKUP(R2395,'10 лет'!$K$5:$L$79,2),IF((C2395=11),VLOOKUP(R2395,'11 лет'!$K$5:$L$79,2),IF((C2395=12),VLOOKUP(R2395,'12 лет'!$M$5:$N$79,2),IF((C2395=13),VLOOKUP(R2395,'13 лет'!$M$5:$N$79,2),IF((C2395=14),VLOOKUP(R2395,'14 лет'!$M$5:$N$79,2),IF((C2395=15),VLOOKUP(R2395,'15 лет'!$M$5:$N$79,2),IF((C2395=16),VLOOKUP(R2395,'16 лет'!$M$5:$N$79,2),IF((C2395=17),VLOOKUP(R2395,'17 лет'!$M$5:$N$79,2))))))))))))</f>
        <v>0</v>
      </c>
      <c r="T2395" s="32">
        <f>SUM(E2395+G2395+I2395+K2395+M2395+O2395+Q2395+S2395)</f>
        <v>50</v>
      </c>
      <c r="U2395" s="4">
        <f>'Личное первенство юноши'!U212</f>
        <v>28</v>
      </c>
      <c r="V2395" s="109"/>
      <c r="W2395" s="99"/>
      <c r="X2395" t="str">
        <f>P2389</f>
        <v>Субъект РФ 67</v>
      </c>
    </row>
    <row r="2396" spans="1:24" ht="18.75">
      <c r="A2396" s="27">
        <v>3</v>
      </c>
      <c r="B2396" s="77"/>
      <c r="C2396" s="27"/>
      <c r="D2396" s="27"/>
      <c r="E2396" s="16">
        <f>IF((C2396&lt;=7),VLOOKUP(D2396,'7 лет'!$A$5:$B$78,2),IF((C2396=8),VLOOKUP(D2396,'8 лет'!$A$5:$B$78,2),IF((C2396=9),VLOOKUP(D2396,'9 лет'!$A$5:$B$78,2),IF((C2396=10),VLOOKUP(D2396,'10 лет'!$A$5:$B$78,2),IF((C2396=11),VLOOKUP(D2396,'11 лет'!$A$5:$B$78,2),IF((C2396=12),VLOOKUP(D2396,'12 лет'!$A$5:$B$78,2),IF((C2396=13),VLOOKUP(D2396,'13 лет'!$A$5:$B$78,2),IF((C2396=14),VLOOKUP(D2396,'14 лет'!$A$5:$B$78,2),IF((C2396=15),VLOOKUP(D2396,'15 лет'!$A$5:$B$78,2),IF((C2396=16),VLOOKUP(D2396,'16 лет'!$A$5:$B$78,2),IF((C2396=17),VLOOKUP(D2396,'17 лет'!$A$5:$B$78,2))))))))))))</f>
        <v>0</v>
      </c>
      <c r="F2396" s="27"/>
      <c r="G2396" s="16">
        <f>IF((C2396&lt;=7),VLOOKUP(F2396,'7 лет'!$C$5:$D$79,2),IF((C2396=8),VLOOKUP(F2396,'8 лет'!$C$5:$D$79,2),IF((C2396=9),VLOOKUP(F2396,'9 лет'!$C$5:$D$79,2),IF((C2396=10),VLOOKUP(F2396,'10 лет'!$C$5:$D$79,2),IF((C2396=11),VLOOKUP(F2396,'11 лет'!$C$5:$D$79,2),IF((C2396=12),VLOOKUP(F2396,'12 лет'!$C$5:$D$79,2),IF((C2396=13),VLOOKUP(F2396,'13 лет'!$C$5:$D$79,2),IF((C2396=14),VLOOKUP(F2396,'14 лет'!$C$5:$D$79,2),IF((C2396=15),VLOOKUP(F2396,'15 лет'!$C$5:$D$79,2),IF((C2396=16),VLOOKUP(F2396,'16 лет'!$C$5:$D$79,2),IF((C2396=17),VLOOKUP(F2396,'17 лет'!$C$5:$D$79,2))))))))))))</f>
        <v>0</v>
      </c>
      <c r="H2396" s="27"/>
      <c r="I2396" s="16">
        <f>IF((C2396&lt;=7),VLOOKUP(H2396,'7 лет'!$E$5:$F$79,2),IF((C2396=8),VLOOKUP(H2396,'8 лет'!$E$5:$F$79,2),IF((C2396=9),VLOOKUP(H2396,'9 лет'!$E$5:$F$79,2),IF((C2396=10),VLOOKUP(H2396,'10 лет'!$E$5:$F$79,2),IF((C2396=11),VLOOKUP(H2396,'11 лет'!$E$5:$F$79,2),IF((C2396=12),VLOOKUP(H2396,'12 лет'!$E$5:$F$79,2),IF((C2396=13),VLOOKUP(H2396,'13 лет'!$E$5:$F$79,2),IF((C2396=14),VLOOKUP(H2396,'14 лет'!$E$5:$F$79,2),IF((C2396=15),VLOOKUP(H2396,'15 лет'!$E$5:$F$79,2),IF((C2396=16),VLOOKUP(H2396,'16 лет'!$E$5:$F$79,2),IF((C2396=17),VLOOKUP(H2396,'17 лет'!$E$5:$F$79,2))))))))))))</f>
        <v>0</v>
      </c>
      <c r="J2396" s="27"/>
      <c r="K2396" s="16">
        <f>IF((C2396&lt;=7),VLOOKUP(J2396,'7 лет'!$G$5:$H$79,2),IF((C2396=8),VLOOKUP(J2396,'8 лет'!$G$5:$H$79,2),IF((C2396=9),VLOOKUP(J2396,'9 лет'!$G$5:$H$79,2),IF((C2396=10),VLOOKUP(J2396,'10 лет'!$G$5:$H$79,2),IF((C2396=11),VLOOKUP(J2396,'11 лет'!$G$5:$H$79,2),IF((C2396=12),VLOOKUP(J2396,'12 лет'!$G$5:$H$79,2),IF((C2396=13),VLOOKUP(J2396,'13 лет'!$G$5:$H$79,2),IF((C2396=14),VLOOKUP(J2396,'14 лет'!$G$5:$H$79,2),IF(C2396&gt;=15,"0")))))))))</f>
        <v>0</v>
      </c>
      <c r="L2396" s="27"/>
      <c r="M2396" s="16" t="str">
        <f>IF((C2396=12),VLOOKUP(L2396,'12 лет'!$I$5:$J$81,2),IF((C2396=13),VLOOKUP(L2396,'13 лет'!$I$5:$J$81,2),IF((C2396=14),VLOOKUP(L2396,'14 лет'!$I$5:$J$80,2),IF((C2396=15),VLOOKUP(L2396,'15 лет'!$G$5:$H$82,2),IF((C2396=16),VLOOKUP(L2396,'16 лет'!$G$5:$H$81,2),IF((C2396=17),VLOOKUP(L2396,'17 лет'!$G$5:$H$81,2),IF(C2396&lt;12,"0")))))))</f>
        <v>0</v>
      </c>
      <c r="N2396" s="27"/>
      <c r="O2396" s="16" t="str">
        <f>IF((C2396=15),VLOOKUP(N2396,'15 лет'!$I$5:$J$100,2),IF((C2396=16),VLOOKUP(N2396,'16 лет'!$I$5:$J$94,2),IF((C2396=17),VLOOKUP(N2396,'17 лет'!$I$5:$J$97,2),IF(C2396&lt;15,"0"))))</f>
        <v>0</v>
      </c>
      <c r="P2396" s="11"/>
      <c r="Q2396" s="16">
        <f>IF((C2396&lt;=7),VLOOKUP(P2396,'7 лет'!$I$5:$J$79,2),IF((C2396=8),VLOOKUP(P2396,'8 лет'!$I$5:$J$79,2),IF((C2396=9),VLOOKUP(P2396,'9 лет'!$I$5:$J$79,2),IF((C2396=10),VLOOKUP(P2396,'10 лет'!$I$5:$J$79,2),IF((C2396=11),VLOOKUP(P2396,'11 лет'!$I$5:$J$79,2),IF((C2396=12),VLOOKUP(P2396,'12 лет'!$K$5:$L$79,2),IF((C2396=13),VLOOKUP(P2396,'13 лет'!$K$5:$L$79,2),IF((C2396=14),VLOOKUP(P2396,'14 лет'!$K$5:$L$79,2),IF((C2396=15),VLOOKUP(P2396,'15 лет'!$K$5:$L$79,2),IF((C2396=16),VLOOKUP(P2396,'16 лет'!$K$5:$L$79,2),IF((C2396=17),VLOOKUP(P2396,'17 лет'!$K$5:$L$79,2),)))))))))))</f>
        <v>50</v>
      </c>
      <c r="R2396" s="27"/>
      <c r="S2396" s="16">
        <f>IF((C2396&lt;=7),VLOOKUP(R2396,'7 лет'!$K$5:$L$79,2),IF((C2396=8),VLOOKUP(R2396,'8 лет'!$K$5:$L$79,2),IF((C2396=9),VLOOKUP(R2396,'9 лет'!$K$5:$L$79,2),IF((C2396=10),VLOOKUP(R2396,'10 лет'!$K$5:$L$79,2),IF((C2396=11),VLOOKUP(R2396,'11 лет'!$K$5:$L$79,2),IF((C2396=12),VLOOKUP(R2396,'12 лет'!$M$5:$N$79,2),IF((C2396=13),VLOOKUP(R2396,'13 лет'!$M$5:$N$79,2),IF((C2396=14),VLOOKUP(R2396,'14 лет'!$M$5:$N$79,2),IF((C2396=15),VLOOKUP(R2396,'15 лет'!$M$5:$N$79,2),IF((C2396=16),VLOOKUP(R2396,'16 лет'!$M$5:$N$79,2),IF((C2396=17),VLOOKUP(R2396,'17 лет'!$M$5:$N$79,2))))))))))))</f>
        <v>0</v>
      </c>
      <c r="T2396" s="32">
        <f>SUM(E2396+G2396+I2396+K2396+M2396+O2396+Q2396+S2396)</f>
        <v>50</v>
      </c>
      <c r="U2396" s="4">
        <f>'Личное первенство юноши'!U213</f>
        <v>28</v>
      </c>
      <c r="V2396" s="109"/>
      <c r="W2396" s="99"/>
      <c r="X2396" t="str">
        <f>P2389</f>
        <v>Субъект РФ 67</v>
      </c>
    </row>
    <row r="2397" spans="1:24" ht="18.75">
      <c r="A2397" s="111"/>
      <c r="B2397" s="112"/>
      <c r="C2397" s="112"/>
      <c r="D2397" s="112"/>
      <c r="E2397" s="112"/>
      <c r="F2397" s="112"/>
      <c r="G2397" s="112"/>
      <c r="H2397" s="112"/>
      <c r="I2397" s="112"/>
      <c r="J2397" s="112"/>
      <c r="K2397" s="112"/>
      <c r="L2397" s="112"/>
      <c r="M2397" s="112"/>
      <c r="N2397" s="112"/>
      <c r="O2397" s="112"/>
      <c r="P2397" s="115" t="s">
        <v>285</v>
      </c>
      <c r="Q2397" s="115"/>
      <c r="R2397" s="115"/>
      <c r="S2397" s="116"/>
      <c r="T2397" s="113">
        <f ca="1">SUMPRODUCT(LARGE($T$2394:$T$2396,ROW(INDIRECT("T1:T"&amp;Z17))))</f>
        <v>100</v>
      </c>
      <c r="U2397" s="114"/>
      <c r="V2397" s="109"/>
      <c r="W2397" s="99"/>
    </row>
    <row r="2398" spans="1:24" ht="24.75" customHeight="1">
      <c r="A2398" s="123" t="s">
        <v>180</v>
      </c>
      <c r="B2398" s="124"/>
      <c r="C2398" s="124"/>
      <c r="D2398" s="124"/>
      <c r="E2398" s="124"/>
      <c r="F2398" s="124"/>
      <c r="G2398" s="124"/>
      <c r="H2398" s="124"/>
      <c r="I2398" s="124"/>
      <c r="J2398" s="124"/>
      <c r="K2398" s="124"/>
      <c r="L2398" s="124"/>
      <c r="M2398" s="124"/>
      <c r="N2398" s="124"/>
      <c r="O2398" s="124"/>
      <c r="P2398" s="124"/>
      <c r="Q2398" s="124"/>
      <c r="R2398" s="124"/>
      <c r="S2398" s="124"/>
      <c r="T2398" s="124"/>
      <c r="U2398" s="125"/>
      <c r="V2398" s="109"/>
      <c r="W2398" s="99"/>
    </row>
    <row r="2399" spans="1:24" ht="18.75">
      <c r="A2399" s="27">
        <v>1</v>
      </c>
      <c r="B2399" s="78"/>
      <c r="C2399" s="27"/>
      <c r="D2399" s="27"/>
      <c r="E2399" s="16">
        <f>IF((C2399&lt;=7),VLOOKUP(D2399,'7 лет'!$M$5:$N$78,2),IF((C2399=8),VLOOKUP(D2399,'8 лет'!$M$5:$N$78,2),IF((C2399=9),VLOOKUP(D2399,'9 лет'!$M$5:$N$78,2),IF((C2399=10),VLOOKUP(D2399,'10 лет'!$M$5:$N$78,2),IF((C2399=11),VLOOKUP(D2399,'11 лет'!$M$5:$N$78,2),IF((C2399=12),VLOOKUP(D2399,'12 лет'!$O$5:$P$78,2),IF((C2399=13),VLOOKUP(D2399,'13 лет'!$O$5:$P$78,2),IF((C2399=14),VLOOKUP(D2399,'14 лет'!$O$5:$P$78,2),IF((C2399=15),VLOOKUP(D2399,'15 лет'!$O$5:$P$78,2),IF((C2399=16),VLOOKUP(D2399,'16 лет'!$O$5:$P$78,2),IF((C2399=17),VLOOKUP(D2399,'17 лет'!$O$5:$P$78,2))))))))))))</f>
        <v>0</v>
      </c>
      <c r="F2399" s="27"/>
      <c r="G2399" s="16">
        <f>IF((C2399&lt;=7),VLOOKUP(F2399,'7 лет'!$O$5:$P$79,2),IF((C2399=8),VLOOKUP(F2399,'8 лет'!$O$5:$P$79,2),IF((C2399=9),VLOOKUP(F2399,'9 лет'!$O$5:$P$79,2),IF((C2399=10),VLOOKUP(F2399,'10 лет'!$O$5:$P$79,2),IF((C2399=11),VLOOKUP(F2399,'11 лет'!$O$5:$P$79,2),IF((C2399=12),VLOOKUP(F2399,'12 лет'!$Q$5:$R$79,2),IF((C2399=13),VLOOKUP(F2399,'13 лет'!$Q$5:$R$79,2),IF((C2399=14),VLOOKUP(F2399,'14 лет'!$Q$5:$R$79,2),IF((C2399=15),VLOOKUP(F2399,'15 лет'!$Q$5:$R$79,2),IF((C2399=16),VLOOKUP(F2399,'16 лет'!$Q$5:$R$79,2),IF((C2399=17),VLOOKUP(F2399,'17 лет'!$Q$5:$R$79,2))))))))))))</f>
        <v>0</v>
      </c>
      <c r="H2399" s="27"/>
      <c r="I2399" s="16">
        <f>IF((C2399&lt;=7),VLOOKUP(H2399,'7 лет'!$Q$5:$R$79,2),IF((C2399=8),VLOOKUP(H2399,'8 лет'!$Q$5:$R$79,2),IF((C2399=9),VLOOKUP(H2399,'9 лет'!$Q$5:$R$79,2),IF((C2399=10),VLOOKUP(H2399,'10 лет'!$Q$5:$R$79,2),IF((C2399=11),VLOOKUP(H2399,'11 лет'!$Q$5:$R$79,2),IF((C2399=12),VLOOKUP(H2399,'12 лет'!$S$5:$T$79,2),IF((C2399=13),VLOOKUP(H2399,'13 лет'!$S$5:$T$79,2),IF((C2399=14),VLOOKUP(H2399,'14 лет'!$S$5:$T$79,2),IF((C2399=15),VLOOKUP(H2399,'15 лет'!$S$5:$T$79,2),IF((C2399=16),VLOOKUP(H2399,'16 лет'!$S$5:$T$79,2),IF((C2399=17),VLOOKUP(H2399,'17 лет'!$S$5:$T$79,2))))))))))))</f>
        <v>0</v>
      </c>
      <c r="J2399" s="27"/>
      <c r="K2399" s="16">
        <f>IF((C2399&lt;=7),VLOOKUP(J2399,'7 лет'!$S$5:$T$79,2),IF((C2399=8),VLOOKUP(J2399,'8 лет'!$S$5:$T$79,2),IF((C2399=9),VLOOKUP(J2399,'9 лет'!$S$5:$T$79,2),IF((C2399=10),VLOOKUP(J2399,'10 лет'!$S$5:$T$79,2),IF((C2399=11),VLOOKUP(J2399,'11 лет'!$S$5:$T$79,2),IF((C2399=12),VLOOKUP(J2399,'12 лет'!$U$5:$V$79,2),IF((C2399=13),VLOOKUP(J2399,'13 лет'!$U$5:$V$79,2),IF((C2399=14),VLOOKUP(J2399,'14 лет'!$U$5:$V$79,2),IF(C2399&gt;=15,"0")))))))))</f>
        <v>0</v>
      </c>
      <c r="L2399" s="27"/>
      <c r="M2399" s="16" t="str">
        <f>IF((C2399=12),VLOOKUP(L2399,'12 лет'!$W$5:$X$85,2),IF((C2399=13),VLOOKUP(L2399,'13 лет'!$W$5:$X$84,2),IF((C2399=14),VLOOKUP(L2399,'14 лет'!$W$5:$X$82,2),IF((C2399=15),VLOOKUP(L2399,'15 лет'!$U$5:$V$82,2),IF((C2399=16),VLOOKUP(L2399,'16 лет'!$U$5:$V$78,2),IF((C2399=17),VLOOKUP(L2399,'17 лет'!$U$5:$V$78,2),IF(C2399&lt;12,"0")))))))</f>
        <v>0</v>
      </c>
      <c r="N2399" s="27"/>
      <c r="O2399" s="16" t="str">
        <f>IF((C2399=15),VLOOKUP(N2399,'15 лет'!$W$5:$X$115,2),IF((C2399=16),VLOOKUP(N2399,'16 лет'!$W$5:$X$113,2),IF((C2399=17),VLOOKUP(N2399,'17 лет'!$W$5:$X$113,2),IF(C2399&lt;15,"0"))))</f>
        <v>0</v>
      </c>
      <c r="P2399" s="11"/>
      <c r="Q2399" s="16">
        <f>IF((C2399&lt;=7),VLOOKUP(P2399,'7 лет'!$U$5:$V$79,2),IF((C2399=8),VLOOKUP(P2399,'8 лет'!$U$5:$V$79,2),IF((C2399=9),VLOOKUP(P2399,'9 лет'!$U$5:$V$79,2),IF((C2399=10),VLOOKUP(P2399,'10 лет'!$U$5:$V$79,2),IF((C2399=11),VLOOKUP(P2399,'11 лет'!$U$5:$V$79,2),IF((C2399=12),VLOOKUP(P2399,'12 лет'!$Y$5:$Z$79,2),IF((C2399=13),VLOOKUP(P2399,'13 лет'!$Y$5:$Z$79,2),IF((C2399=14),VLOOKUP(P2399,'14 лет'!$Y$5:$Z$79,2),IF((C2399=15),VLOOKUP(P2399,'15 лет'!$Y$5:$Z$79,2),IF((C2399=16),VLOOKUP(P2399,'16 лет'!$Y$5:$Z$79,2),IF((C2399=17),VLOOKUP(P2399,'17 лет'!$Y$5:$Z$79,2))))))))))))</f>
        <v>35</v>
      </c>
      <c r="R2399" s="27"/>
      <c r="S2399" s="16">
        <f>IF((C2399&lt;=7),VLOOKUP(R2399,'7 лет'!$W$5:$X$79,2),IF((C2399=8),VLOOKUP(R2399,'8 лет'!$W$5:$X$79,2),IF((C2399=9),VLOOKUP(R2399,'9 лет'!$W$5:$X$79,2),IF((C2399=10),VLOOKUP(R2399,'10 лет'!$W$5:$X$79,2),IF((C2399=11),VLOOKUP(R2399,'11 лет'!$W$5:$X$79,2),IF((C2399=12),VLOOKUP(R2399,'12 лет'!$AA$5:$AB$79,2),IF((C2399=13),VLOOKUP(R2399,'13 лет'!$AA$5:$AB$79,2),IF((C2399=14),VLOOKUP(R2399,'14 лет'!$AA$5:$AB$79,2),IF((C2399=15),VLOOKUP(R2399,'15 лет'!$AA$5:$AB$79,2),IF((C2399=16),VLOOKUP(R2399,'16 лет'!$AA$5:$AB$79,2),IF((C2399=17),VLOOKUP(R2399,'17 лет'!$AA$5:$AB$79,2))))))))))))</f>
        <v>0</v>
      </c>
      <c r="T2399" s="33">
        <f>SUM(E2399+G2399+I2399+K2399+M2399+O2399+Q2399+S2399)</f>
        <v>35</v>
      </c>
      <c r="U2399" s="4">
        <f>'Личное первенство девушки'!U211</f>
        <v>28</v>
      </c>
      <c r="V2399" s="109"/>
      <c r="W2399" s="99"/>
      <c r="X2399" t="str">
        <f>P2389</f>
        <v>Субъект РФ 67</v>
      </c>
    </row>
    <row r="2400" spans="1:24" ht="18.75">
      <c r="A2400" s="27">
        <v>2</v>
      </c>
      <c r="B2400" s="78"/>
      <c r="C2400" s="27"/>
      <c r="D2400" s="27"/>
      <c r="E2400" s="16">
        <f>IF((C2400&lt;=7),VLOOKUP(D2400,'7 лет'!$M$5:$N$78,2),IF((C2400=8),VLOOKUP(D2400,'8 лет'!$M$5:$N$78,2),IF((C2400=9),VLOOKUP(D2400,'9 лет'!$M$5:$N$78,2),IF((C2400=10),VLOOKUP(D2400,'10 лет'!$M$5:$N$78,2),IF((C2400=11),VLOOKUP(D2400,'11 лет'!$M$5:$N$78,2),IF((C2400=12),VLOOKUP(D2400,'12 лет'!$O$5:$P$78,2),IF((C2400=13),VLOOKUP(D2400,'13 лет'!$O$5:$P$78,2),IF((C2400=14),VLOOKUP(D2400,'14 лет'!$O$5:$P$78,2),IF((C2400=15),VLOOKUP(D2400,'15 лет'!$O$5:$P$78,2),IF((C2400=16),VLOOKUP(D2400,'16 лет'!$O$5:$P$78,2),IF((C2400=17),VLOOKUP(D2400,'17 лет'!$O$5:$P$78,2))))))))))))</f>
        <v>0</v>
      </c>
      <c r="F2400" s="27"/>
      <c r="G2400" s="16">
        <f>IF((C2400&lt;=7),VLOOKUP(F2400,'7 лет'!$O$5:$P$79,2),IF((C2400=8),VLOOKUP(F2400,'8 лет'!$O$5:$P$79,2),IF((C2400=9),VLOOKUP(F2400,'9 лет'!$O$5:$P$79,2),IF((C2400=10),VLOOKUP(F2400,'10 лет'!$O$5:$P$79,2),IF((C2400=11),VLOOKUP(F2400,'11 лет'!$O$5:$P$79,2),IF((C2400=12),VLOOKUP(F2400,'12 лет'!$Q$5:$R$79,2),IF((C2400=13),VLOOKUP(F2400,'13 лет'!$Q$5:$R$79,2),IF((C2400=14),VLOOKUP(F2400,'14 лет'!$Q$5:$R$79,2),IF((C2400=15),VLOOKUP(F2400,'15 лет'!$Q$5:$R$79,2),IF((C2400=16),VLOOKUP(F2400,'16 лет'!$Q$5:$R$79,2),IF((C2400=17),VLOOKUP(F2400,'17 лет'!$Q$5:$R$79,2))))))))))))</f>
        <v>0</v>
      </c>
      <c r="H2400" s="27"/>
      <c r="I2400" s="16">
        <f>IF((C2400&lt;=7),VLOOKUP(H2400,'7 лет'!$Q$5:$R$79,2),IF((C2400=8),VLOOKUP(H2400,'8 лет'!$Q$5:$R$79,2),IF((C2400=9),VLOOKUP(H2400,'9 лет'!$Q$5:$R$79,2),IF((C2400=10),VLOOKUP(H2400,'10 лет'!$Q$5:$R$79,2),IF((C2400=11),VLOOKUP(H2400,'11 лет'!$Q$5:$R$79,2),IF((C2400=12),VLOOKUP(H2400,'12 лет'!$S$5:$T$79,2),IF((C2400=13),VLOOKUP(H2400,'13 лет'!$S$5:$T$79,2),IF((C2400=14),VLOOKUP(H2400,'14 лет'!$S$5:$T$79,2),IF((C2400=15),VLOOKUP(H2400,'15 лет'!$S$5:$T$79,2),IF((C2400=16),VLOOKUP(H2400,'16 лет'!$S$5:$T$79,2),IF((C2400=17),VLOOKUP(H2400,'17 лет'!$S$5:$T$79,2))))))))))))</f>
        <v>0</v>
      </c>
      <c r="J2400" s="27"/>
      <c r="K2400" s="16">
        <f>IF((C2400&lt;=7),VLOOKUP(J2400,'7 лет'!$S$5:$T$79,2),IF((C2400=8),VLOOKUP(J2400,'8 лет'!$S$5:$T$79,2),IF((C2400=9),VLOOKUP(J2400,'9 лет'!$S$5:$T$79,2),IF((C2400=10),VLOOKUP(J2400,'10 лет'!$S$5:$T$79,2),IF((C2400=11),VLOOKUP(J2400,'11 лет'!$S$5:$T$79,2),IF((C2400=12),VLOOKUP(J2400,'12 лет'!$U$5:$V$79,2),IF((C2400=13),VLOOKUP(J2400,'13 лет'!$U$5:$V$79,2),IF((C2400=14),VLOOKUP(J2400,'14 лет'!$U$5:$V$79,2),IF(C2400&gt;=15,"0")))))))))</f>
        <v>0</v>
      </c>
      <c r="L2400" s="27"/>
      <c r="M2400" s="16" t="str">
        <f>IF((C2400=12),VLOOKUP(L2400,'12 лет'!$W$5:$X$85,2),IF((C2400=13),VLOOKUP(L2400,'13 лет'!$W$5:$X$84,2),IF((C2400=14),VLOOKUP(L2400,'14 лет'!$W$5:$X$82,2),IF((C2400=15),VLOOKUP(L2400,'15 лет'!$U$5:$V$82,2),IF((C2400=16),VLOOKUP(L2400,'16 лет'!$U$5:$V$78,2),IF((C2400=17),VLOOKUP(L2400,'17 лет'!$U$5:$V$78,2),IF(C2400&lt;12,"0")))))))</f>
        <v>0</v>
      </c>
      <c r="N2400" s="27"/>
      <c r="O2400" s="16" t="str">
        <f>IF((C2400=15),VLOOKUP(N2400,'15 лет'!$W$5:$X$115,2),IF((C2400=16),VLOOKUP(N2400,'16 лет'!$W$5:$X$113,2),IF((C2400=17),VLOOKUP(N2400,'17 лет'!$W$5:$X$113,2),IF(C2400&lt;15,"0"))))</f>
        <v>0</v>
      </c>
      <c r="P2400" s="11"/>
      <c r="Q2400" s="16">
        <f>IF((C2400&lt;=7),VLOOKUP(P2400,'7 лет'!$U$5:$V$79,2),IF((C2400=8),VLOOKUP(P2400,'8 лет'!$U$5:$V$79,2),IF((C2400=9),VLOOKUP(P2400,'9 лет'!$U$5:$V$79,2),IF((C2400=10),VLOOKUP(P2400,'10 лет'!$U$5:$V$79,2),IF((C2400=11),VLOOKUP(P2400,'11 лет'!$U$5:$V$79,2),IF((C2400=12),VLOOKUP(P2400,'12 лет'!$Y$5:$Z$79,2),IF((C2400=13),VLOOKUP(P2400,'13 лет'!$Y$5:$Z$79,2),IF((C2400=14),VLOOKUP(P2400,'14 лет'!$Y$5:$Z$79,2),IF((C2400=15),VLOOKUP(P2400,'15 лет'!$Y$5:$Z$79,2),IF((C2400=16),VLOOKUP(P2400,'16 лет'!$Y$5:$Z$79,2),IF((C2400=17),VLOOKUP(P2400,'17 лет'!$Y$5:$Z$79,2))))))))))))</f>
        <v>35</v>
      </c>
      <c r="R2400" s="27"/>
      <c r="S2400" s="16">
        <f>IF((C2400&lt;=7),VLOOKUP(R2400,'7 лет'!$W$5:$X$79,2),IF((C2400=8),VLOOKUP(R2400,'8 лет'!$W$5:$X$79,2),IF((C2400=9),VLOOKUP(R2400,'9 лет'!$W$5:$X$79,2),IF((C2400=10),VLOOKUP(R2400,'10 лет'!$W$5:$X$79,2),IF((C2400=11),VLOOKUP(R2400,'11 лет'!$W$5:$X$79,2),IF((C2400=12),VLOOKUP(R2400,'12 лет'!$AA$5:$AB$79,2),IF((C2400=13),VLOOKUP(R2400,'13 лет'!$AA$5:$AB$79,2),IF((C2400=14),VLOOKUP(R2400,'14 лет'!$AA$5:$AB$79,2),IF((C2400=15),VLOOKUP(R2400,'15 лет'!$AA$5:$AB$79,2),IF((C2400=16),VLOOKUP(R2400,'16 лет'!$AA$5:$AB$79,2),IF((C2400=17),VLOOKUP(R2400,'17 лет'!$AA$5:$AB$79,2))))))))))))</f>
        <v>0</v>
      </c>
      <c r="T2400" s="33">
        <f>SUM(E2400+G2400+I2400+K2400+M2400+O2400+Q2400+S2400)</f>
        <v>35</v>
      </c>
      <c r="U2400" s="4">
        <f>'Личное первенство девушки'!U212</f>
        <v>28</v>
      </c>
      <c r="V2400" s="109"/>
      <c r="W2400" s="99"/>
      <c r="X2400" t="str">
        <f>P2389</f>
        <v>Субъект РФ 67</v>
      </c>
    </row>
    <row r="2401" spans="1:24" ht="18.75">
      <c r="A2401" s="27">
        <v>3</v>
      </c>
      <c r="B2401" s="78"/>
      <c r="C2401" s="27"/>
      <c r="D2401" s="27"/>
      <c r="E2401" s="16">
        <f>IF((C2401&lt;=7),VLOOKUP(D2401,'7 лет'!$M$5:$N$78,2),IF((C2401=8),VLOOKUP(D2401,'8 лет'!$M$5:$N$78,2),IF((C2401=9),VLOOKUP(D2401,'9 лет'!$M$5:$N$78,2),IF((C2401=10),VLOOKUP(D2401,'10 лет'!$M$5:$N$78,2),IF((C2401=11),VLOOKUP(D2401,'11 лет'!$M$5:$N$78,2),IF((C2401=12),VLOOKUP(D2401,'12 лет'!$O$5:$P$78,2),IF((C2401=13),VLOOKUP(D2401,'13 лет'!$O$5:$P$78,2),IF((C2401=14),VLOOKUP(D2401,'14 лет'!$O$5:$P$78,2),IF((C2401=15),VLOOKUP(D2401,'15 лет'!$O$5:$P$78,2),IF((C2401=16),VLOOKUP(D2401,'16 лет'!$O$5:$P$78,2),IF((C2401=17),VLOOKUP(D2401,'17 лет'!$O$5:$P$78,2))))))))))))</f>
        <v>0</v>
      </c>
      <c r="F2401" s="27"/>
      <c r="G2401" s="16">
        <f>IF((C2401&lt;=7),VLOOKUP(F2401,'7 лет'!$O$5:$P$79,2),IF((C2401=8),VLOOKUP(F2401,'8 лет'!$O$5:$P$79,2),IF((C2401=9),VLOOKUP(F2401,'9 лет'!$O$5:$P$79,2),IF((C2401=10),VLOOKUP(F2401,'10 лет'!$O$5:$P$79,2),IF((C2401=11),VLOOKUP(F2401,'11 лет'!$O$5:$P$79,2),IF((C2401=12),VLOOKUP(F2401,'12 лет'!$Q$5:$R$79,2),IF((C2401=13),VLOOKUP(F2401,'13 лет'!$Q$5:$R$79,2),IF((C2401=14),VLOOKUP(F2401,'14 лет'!$Q$5:$R$79,2),IF((C2401=15),VLOOKUP(F2401,'15 лет'!$Q$5:$R$79,2),IF((C2401=16),VLOOKUP(F2401,'16 лет'!$Q$5:$R$79,2),IF((C2401=17),VLOOKUP(F2401,'17 лет'!$Q$5:$R$79,2))))))))))))</f>
        <v>0</v>
      </c>
      <c r="H2401" s="27"/>
      <c r="I2401" s="16">
        <f>IF((C2401&lt;=7),VLOOKUP(H2401,'7 лет'!$Q$5:$R$79,2),IF((C2401=8),VLOOKUP(H2401,'8 лет'!$Q$5:$R$79,2),IF((C2401=9),VLOOKUP(H2401,'9 лет'!$Q$5:$R$79,2),IF((C2401=10),VLOOKUP(H2401,'10 лет'!$Q$5:$R$79,2),IF((C2401=11),VLOOKUP(H2401,'11 лет'!$Q$5:$R$79,2),IF((C2401=12),VLOOKUP(H2401,'12 лет'!$S$5:$T$79,2),IF((C2401=13),VLOOKUP(H2401,'13 лет'!$S$5:$T$79,2),IF((C2401=14),VLOOKUP(H2401,'14 лет'!$S$5:$T$79,2),IF((C2401=15),VLOOKUP(H2401,'15 лет'!$S$5:$T$79,2),IF((C2401=16),VLOOKUP(H2401,'16 лет'!$S$5:$T$79,2),IF((C2401=17),VLOOKUP(H2401,'17 лет'!$S$5:$T$79,2))))))))))))</f>
        <v>0</v>
      </c>
      <c r="J2401" s="27"/>
      <c r="K2401" s="16">
        <f>IF((C2401&lt;=7),VLOOKUP(J2401,'7 лет'!$S$5:$T$79,2),IF((C2401=8),VLOOKUP(J2401,'8 лет'!$S$5:$T$79,2),IF((C2401=9),VLOOKUP(J2401,'9 лет'!$S$5:$T$79,2),IF((C2401=10),VLOOKUP(J2401,'10 лет'!$S$5:$T$79,2),IF((C2401=11),VLOOKUP(J2401,'11 лет'!$S$5:$T$79,2),IF((C2401=12),VLOOKUP(J2401,'12 лет'!$U$5:$V$79,2),IF((C2401=13),VLOOKUP(J2401,'13 лет'!$U$5:$V$79,2),IF((C2401=14),VLOOKUP(J2401,'14 лет'!$U$5:$V$79,2),IF(C2401&gt;=15,"0")))))))))</f>
        <v>0</v>
      </c>
      <c r="L2401" s="27"/>
      <c r="M2401" s="16" t="str">
        <f>IF((C2401=12),VLOOKUP(L2401,'12 лет'!$W$5:$X$85,2),IF((C2401=13),VLOOKUP(L2401,'13 лет'!$W$5:$X$84,2),IF((C2401=14),VLOOKUP(L2401,'14 лет'!$W$5:$X$82,2),IF((C2401=15),VLOOKUP(L2401,'15 лет'!$U$5:$V$82,2),IF((C2401=16),VLOOKUP(L2401,'16 лет'!$U$5:$V$78,2),IF((C2401=17),VLOOKUP(L2401,'17 лет'!$U$5:$V$78,2),IF(C2401&lt;12,"0")))))))</f>
        <v>0</v>
      </c>
      <c r="N2401" s="27"/>
      <c r="O2401" s="16" t="str">
        <f>IF((C2401=15),VLOOKUP(N2401,'15 лет'!$W$5:$X$115,2),IF((C2401=16),VLOOKUP(N2401,'16 лет'!$W$5:$X$113,2),IF((C2401=17),VLOOKUP(N2401,'17 лет'!$W$5:$X$113,2),IF(C2401&lt;15,"0"))))</f>
        <v>0</v>
      </c>
      <c r="P2401" s="11"/>
      <c r="Q2401" s="16">
        <f>IF((C2401&lt;=7),VLOOKUP(P2401,'7 лет'!$U$5:$V$79,2),IF((C2401=8),VLOOKUP(P2401,'8 лет'!$U$5:$V$79,2),IF((C2401=9),VLOOKUP(P2401,'9 лет'!$U$5:$V$79,2),IF((C2401=10),VLOOKUP(P2401,'10 лет'!$U$5:$V$79,2),IF((C2401=11),VLOOKUP(P2401,'11 лет'!$U$5:$V$79,2),IF((C2401=12),VLOOKUP(P2401,'12 лет'!$Y$5:$Z$79,2),IF((C2401=13),VLOOKUP(P2401,'13 лет'!$Y$5:$Z$79,2),IF((C2401=14),VLOOKUP(P2401,'14 лет'!$Y$5:$Z$79,2),IF((C2401=15),VLOOKUP(P2401,'15 лет'!$Y$5:$Z$79,2),IF((C2401=16),VLOOKUP(P2401,'16 лет'!$Y$5:$Z$79,2),IF((C2401=17),VLOOKUP(P2401,'17 лет'!$Y$5:$Z$79,2))))))))))))</f>
        <v>35</v>
      </c>
      <c r="R2401" s="27"/>
      <c r="S2401" s="16">
        <f>IF((C2401&lt;=7),VLOOKUP(R2401,'7 лет'!$W$5:$X$79,2),IF((C2401=8),VLOOKUP(R2401,'8 лет'!$W$5:$X$79,2),IF((C2401=9),VLOOKUP(R2401,'9 лет'!$W$5:$X$79,2),IF((C2401=10),VLOOKUP(R2401,'10 лет'!$W$5:$X$79,2),IF((C2401=11),VLOOKUP(R2401,'11 лет'!$W$5:$X$79,2),IF((C2401=12),VLOOKUP(R2401,'12 лет'!$AA$5:$AB$79,2),IF((C2401=13),VLOOKUP(R2401,'13 лет'!$AA$5:$AB$79,2),IF((C2401=14),VLOOKUP(R2401,'14 лет'!$AA$5:$AB$79,2),IF((C2401=15),VLOOKUP(R2401,'15 лет'!$AA$5:$AB$79,2),IF((C2401=16),VLOOKUP(R2401,'16 лет'!$AA$5:$AB$79,2),IF((C2401=17),VLOOKUP(R2401,'17 лет'!$AA$5:$AB$79,2))))))))))))</f>
        <v>0</v>
      </c>
      <c r="T2401" s="33">
        <f>SUM(E2401+G2401+I2401+K2401+M2401+O2401+Q2401+S2401)</f>
        <v>35</v>
      </c>
      <c r="U2401" s="4">
        <f>'Личное первенство девушки'!U213</f>
        <v>28</v>
      </c>
      <c r="V2401" s="109"/>
      <c r="W2401" s="99"/>
      <c r="X2401" t="str">
        <f>P2389</f>
        <v>Субъект РФ 67</v>
      </c>
    </row>
    <row r="2402" spans="1:24" ht="18.75">
      <c r="A2402" s="111"/>
      <c r="B2402" s="112"/>
      <c r="C2402" s="112"/>
      <c r="D2402" s="112"/>
      <c r="E2402" s="112"/>
      <c r="F2402" s="112"/>
      <c r="G2402" s="112"/>
      <c r="H2402" s="112"/>
      <c r="I2402" s="112"/>
      <c r="J2402" s="112"/>
      <c r="K2402" s="112"/>
      <c r="L2402" s="112"/>
      <c r="M2402" s="112"/>
      <c r="N2402" s="112"/>
      <c r="O2402" s="112"/>
      <c r="P2402" s="115" t="s">
        <v>286</v>
      </c>
      <c r="Q2402" s="115"/>
      <c r="R2402" s="115"/>
      <c r="S2402" s="116"/>
      <c r="T2402" s="113">
        <f ca="1">SUMPRODUCT(LARGE($T$2399:$T$2401,ROW(INDIRECT("T1:T"&amp;Z17))))</f>
        <v>70</v>
      </c>
      <c r="U2402" s="114"/>
      <c r="V2402" s="109"/>
      <c r="W2402" s="99"/>
    </row>
    <row r="2403" spans="1:24" ht="30" customHeight="1">
      <c r="A2403" s="119"/>
      <c r="B2403" s="120"/>
      <c r="C2403" s="120"/>
      <c r="D2403" s="120"/>
      <c r="E2403" s="120"/>
      <c r="F2403" s="120"/>
      <c r="G2403" s="120"/>
      <c r="H2403" s="120"/>
      <c r="I2403" s="120"/>
      <c r="J2403" s="120"/>
      <c r="K2403" s="120"/>
      <c r="L2403" s="120"/>
      <c r="M2403" s="120"/>
      <c r="N2403" s="120"/>
      <c r="O2403" s="120"/>
      <c r="P2403" s="118" t="s">
        <v>287</v>
      </c>
      <c r="Q2403" s="118"/>
      <c r="R2403" s="118"/>
      <c r="S2403" s="118"/>
      <c r="T2403" s="121">
        <f ca="1">SUM(T2397+T2402)</f>
        <v>170</v>
      </c>
      <c r="U2403" s="122"/>
      <c r="V2403" s="110"/>
      <c r="W2403" s="100"/>
    </row>
    <row r="2404" spans="1:24">
      <c r="A2404" s="14"/>
      <c r="B2404" s="14"/>
      <c r="C2404" s="14"/>
      <c r="D2404" s="14"/>
      <c r="E2404" s="14"/>
      <c r="F2404" s="14"/>
      <c r="G2404" s="14"/>
      <c r="H2404" s="14"/>
      <c r="I2404" s="14"/>
      <c r="J2404" s="14"/>
      <c r="K2404" s="14"/>
      <c r="L2404" s="14"/>
      <c r="M2404" s="14"/>
      <c r="N2404" s="14"/>
      <c r="O2404" s="14"/>
      <c r="P2404" s="14"/>
      <c r="Q2404" s="14"/>
      <c r="R2404" s="14"/>
      <c r="S2404" s="14"/>
      <c r="T2404" s="14"/>
    </row>
    <row r="2405" spans="1:24">
      <c r="A2405" s="15"/>
      <c r="C2405" s="15"/>
      <c r="D2405" s="15"/>
      <c r="E2405" s="15"/>
      <c r="F2405" s="15"/>
      <c r="G2405" s="15"/>
      <c r="H2405" s="15"/>
      <c r="I2405" s="15"/>
      <c r="J2405" s="15"/>
      <c r="K2405" s="14"/>
      <c r="L2405" s="14"/>
      <c r="M2405" s="15"/>
      <c r="N2405" s="15"/>
      <c r="O2405" s="15"/>
      <c r="P2405" s="15"/>
      <c r="Q2405" s="15"/>
      <c r="R2405" s="15"/>
      <c r="S2405" s="15"/>
      <c r="T2405" s="15"/>
    </row>
    <row r="2406" spans="1:24">
      <c r="A2406" s="15"/>
      <c r="C2406" s="15"/>
      <c r="D2406" s="15"/>
      <c r="E2406" s="15"/>
      <c r="F2406" s="15"/>
      <c r="G2406" s="15"/>
      <c r="H2406" s="15"/>
      <c r="I2406" s="15"/>
      <c r="J2406" s="15"/>
      <c r="K2406" s="14"/>
      <c r="L2406" s="14"/>
      <c r="M2406" s="15"/>
      <c r="N2406" s="15"/>
      <c r="O2406" s="15"/>
      <c r="P2406" s="15"/>
      <c r="Q2406" s="15"/>
      <c r="R2406" s="15"/>
      <c r="S2406" s="15"/>
      <c r="T2406" s="15"/>
    </row>
    <row r="2407" spans="1:24" ht="16.5">
      <c r="A2407" s="14"/>
      <c r="B2407" s="79" t="s">
        <v>181</v>
      </c>
      <c r="C2407" s="14"/>
      <c r="D2407" s="14"/>
      <c r="E2407" s="14"/>
      <c r="F2407" s="14"/>
      <c r="G2407" s="14"/>
      <c r="H2407" s="14"/>
      <c r="I2407" s="14"/>
      <c r="J2407" s="14"/>
      <c r="K2407" s="14"/>
      <c r="L2407" s="14"/>
      <c r="M2407" s="14"/>
      <c r="N2407" s="14"/>
      <c r="O2407" s="14"/>
      <c r="P2407" s="14"/>
      <c r="Q2407" s="14"/>
      <c r="R2407" s="14"/>
      <c r="S2407" s="14"/>
      <c r="T2407" s="14"/>
    </row>
    <row r="2408" spans="1:24">
      <c r="A2408" s="14"/>
      <c r="B2408" s="15"/>
      <c r="C2408" s="15"/>
      <c r="D2408" s="14"/>
      <c r="E2408" s="14"/>
      <c r="F2408" s="14"/>
      <c r="G2408" s="14"/>
      <c r="H2408" s="14"/>
      <c r="I2408" s="14"/>
      <c r="J2408" s="14"/>
      <c r="K2408" s="14"/>
      <c r="L2408" s="14"/>
      <c r="M2408" s="14"/>
      <c r="N2408" s="14"/>
      <c r="O2408" s="14"/>
      <c r="P2408" s="14"/>
      <c r="Q2408" s="14"/>
      <c r="R2408" s="14"/>
      <c r="S2408" s="14"/>
      <c r="T2408" s="14"/>
    </row>
    <row r="2409" spans="1:24">
      <c r="A2409" s="14"/>
      <c r="B2409" s="14"/>
      <c r="C2409" s="15"/>
      <c r="D2409" s="14"/>
      <c r="E2409" s="14"/>
      <c r="F2409" s="14"/>
      <c r="G2409" s="14"/>
      <c r="H2409" s="14"/>
      <c r="I2409" s="14"/>
      <c r="J2409" s="14"/>
      <c r="K2409" s="14"/>
      <c r="L2409" s="14"/>
      <c r="M2409" s="14"/>
      <c r="N2409" s="14"/>
      <c r="O2409" s="14"/>
      <c r="P2409" s="14"/>
      <c r="Q2409" s="14"/>
      <c r="R2409" s="14"/>
      <c r="S2409" s="14"/>
      <c r="T2409" s="14"/>
    </row>
    <row r="2410" spans="1:24" ht="16.5">
      <c r="A2410" s="14"/>
      <c r="B2410" s="79" t="s">
        <v>182</v>
      </c>
      <c r="C2410" s="15"/>
      <c r="D2410" s="14"/>
      <c r="E2410" s="14"/>
      <c r="F2410" s="14"/>
      <c r="G2410" s="14"/>
      <c r="H2410" s="14"/>
      <c r="I2410" s="14"/>
      <c r="J2410" s="14"/>
      <c r="K2410" s="14"/>
      <c r="L2410" s="14"/>
      <c r="M2410" s="14"/>
      <c r="N2410" s="14"/>
      <c r="O2410" s="14"/>
      <c r="P2410" s="14"/>
      <c r="Q2410" s="14"/>
      <c r="R2410" s="14"/>
      <c r="S2410" s="14"/>
      <c r="T2410" s="14"/>
    </row>
    <row r="2412" spans="1:24" ht="18.75">
      <c r="A2412" s="102" t="s">
        <v>991</v>
      </c>
      <c r="B2412" s="102"/>
      <c r="C2412" s="102"/>
      <c r="D2412" s="102"/>
      <c r="E2412" s="102"/>
      <c r="F2412" s="102"/>
      <c r="G2412" s="102"/>
      <c r="H2412" s="102"/>
      <c r="I2412" s="102"/>
      <c r="J2412" s="102"/>
      <c r="K2412" s="102"/>
      <c r="L2412" s="102"/>
      <c r="M2412" s="102"/>
      <c r="N2412" s="102"/>
      <c r="O2412" s="102"/>
      <c r="P2412" s="102"/>
      <c r="Q2412" s="102"/>
      <c r="R2412" s="102"/>
      <c r="S2412" s="102"/>
      <c r="T2412" s="102"/>
      <c r="U2412" s="102"/>
      <c r="V2412" s="102"/>
      <c r="W2412" s="102"/>
    </row>
    <row r="2413" spans="1:24" ht="18.75">
      <c r="A2413" s="102" t="s">
        <v>990</v>
      </c>
      <c r="B2413" s="102"/>
      <c r="C2413" s="102"/>
      <c r="D2413" s="102"/>
      <c r="E2413" s="102"/>
      <c r="F2413" s="102"/>
      <c r="G2413" s="102"/>
      <c r="H2413" s="102"/>
      <c r="I2413" s="102"/>
      <c r="J2413" s="102"/>
      <c r="K2413" s="102"/>
      <c r="L2413" s="102"/>
      <c r="M2413" s="102"/>
      <c r="N2413" s="102"/>
      <c r="O2413" s="102"/>
      <c r="P2413" s="102"/>
      <c r="Q2413" s="102"/>
      <c r="R2413" s="102"/>
      <c r="S2413" s="102"/>
      <c r="T2413" s="102"/>
      <c r="U2413" s="102"/>
      <c r="V2413" s="102"/>
      <c r="W2413" s="102"/>
    </row>
    <row r="2415" spans="1:24">
      <c r="A2415" s="103" t="s">
        <v>169</v>
      </c>
      <c r="B2415" s="103"/>
      <c r="C2415" s="103"/>
      <c r="D2415" s="103"/>
      <c r="E2415" s="103"/>
      <c r="F2415" s="103"/>
      <c r="G2415" s="103"/>
      <c r="H2415" s="103"/>
      <c r="I2415" s="103"/>
      <c r="J2415" s="103"/>
      <c r="K2415" s="103"/>
      <c r="L2415" s="103"/>
      <c r="M2415" s="103"/>
      <c r="N2415" s="103"/>
      <c r="O2415" s="103"/>
      <c r="P2415" s="103"/>
      <c r="Q2415" s="103"/>
      <c r="R2415" s="103"/>
      <c r="S2415" s="103"/>
      <c r="T2415" s="103"/>
      <c r="U2415" s="103"/>
      <c r="V2415" s="103"/>
      <c r="W2415" s="103"/>
    </row>
    <row r="2416" spans="1:24">
      <c r="A2416" s="43"/>
      <c r="B2416" s="43"/>
      <c r="C2416" s="43"/>
      <c r="D2416" s="43"/>
      <c r="E2416" s="43"/>
      <c r="F2416" s="43"/>
      <c r="G2416" s="43"/>
      <c r="H2416" s="43"/>
      <c r="I2416" s="43"/>
      <c r="J2416" s="43"/>
      <c r="K2416" s="43"/>
      <c r="L2416" s="43"/>
      <c r="M2416" s="43"/>
      <c r="N2416" s="43"/>
      <c r="O2416" s="43"/>
      <c r="P2416" s="43"/>
      <c r="Q2416" s="43"/>
      <c r="R2416" s="43"/>
      <c r="S2416" s="43"/>
      <c r="T2416" s="43"/>
      <c r="U2416" s="43"/>
      <c r="V2416" s="43"/>
      <c r="W2416" s="43"/>
    </row>
    <row r="2417" spans="1:24" ht="18.75">
      <c r="A2417" s="104" t="s">
        <v>1005</v>
      </c>
      <c r="B2417" s="104"/>
      <c r="C2417" s="104"/>
      <c r="D2417" s="104"/>
      <c r="E2417" s="104"/>
      <c r="F2417" s="104"/>
      <c r="G2417" s="104"/>
      <c r="H2417" s="104"/>
      <c r="I2417" s="104"/>
      <c r="J2417" s="104"/>
      <c r="K2417" s="104"/>
      <c r="L2417" s="104"/>
      <c r="M2417" s="104"/>
      <c r="N2417" s="104"/>
      <c r="O2417" s="104"/>
      <c r="P2417" s="104"/>
      <c r="Q2417" s="104"/>
      <c r="R2417" s="104"/>
      <c r="S2417" s="104"/>
      <c r="T2417" s="104"/>
      <c r="U2417" s="104"/>
      <c r="V2417" s="104"/>
      <c r="W2417" s="104"/>
    </row>
    <row r="2418" spans="1:24" ht="18.75">
      <c r="A2418" s="104" t="s">
        <v>989</v>
      </c>
      <c r="B2418" s="104"/>
      <c r="C2418" s="104"/>
      <c r="D2418" s="104"/>
      <c r="E2418" s="104"/>
      <c r="F2418" s="104"/>
      <c r="G2418" s="104"/>
      <c r="H2418" s="104"/>
      <c r="I2418" s="104"/>
      <c r="J2418" s="104"/>
      <c r="K2418" s="104"/>
      <c r="L2418" s="104"/>
      <c r="M2418" s="104"/>
      <c r="N2418" s="104"/>
      <c r="O2418" s="104"/>
      <c r="P2418" s="104"/>
      <c r="Q2418" s="104"/>
      <c r="R2418" s="104"/>
      <c r="S2418" s="104"/>
      <c r="T2418" s="104"/>
      <c r="U2418" s="104"/>
      <c r="V2418" s="104"/>
      <c r="W2418" s="104"/>
    </row>
    <row r="2419" spans="1:24" ht="18.75">
      <c r="A2419" s="105" t="s">
        <v>1058</v>
      </c>
      <c r="B2419" s="105"/>
      <c r="C2419" s="105"/>
      <c r="D2419" s="105"/>
      <c r="E2419" s="105"/>
      <c r="F2419" s="105"/>
      <c r="G2419" s="105"/>
      <c r="H2419" s="105"/>
      <c r="I2419" s="105"/>
      <c r="J2419" s="105"/>
      <c r="K2419" s="105"/>
      <c r="L2419" s="105"/>
      <c r="M2419" s="105"/>
      <c r="N2419" s="105"/>
      <c r="O2419" s="105"/>
      <c r="P2419" s="105"/>
      <c r="Q2419" s="105"/>
      <c r="R2419" s="105"/>
      <c r="S2419" s="105"/>
      <c r="T2419" s="105"/>
      <c r="U2419" s="105"/>
      <c r="V2419" s="105"/>
      <c r="W2419" s="105"/>
    </row>
    <row r="2420" spans="1:24" ht="18.75">
      <c r="A2420" s="50"/>
      <c r="B2420" s="50"/>
      <c r="C2420" s="50"/>
      <c r="D2420" s="50"/>
      <c r="E2420" s="50"/>
      <c r="F2420" s="50"/>
      <c r="G2420" s="50"/>
      <c r="H2420" s="50"/>
      <c r="I2420" s="50"/>
      <c r="J2420" s="50"/>
      <c r="K2420" s="50"/>
      <c r="L2420" s="50"/>
      <c r="M2420" s="50"/>
      <c r="N2420" s="50"/>
      <c r="O2420" s="50"/>
      <c r="P2420" s="50"/>
      <c r="Q2420" s="50"/>
      <c r="R2420" s="50"/>
      <c r="S2420" s="50"/>
      <c r="T2420" s="50"/>
      <c r="U2420" s="50"/>
      <c r="V2420" s="50"/>
    </row>
    <row r="2421" spans="1:24">
      <c r="A2421" s="10"/>
      <c r="B2421" s="10"/>
      <c r="C2421" s="10"/>
      <c r="D2421" s="10"/>
      <c r="E2421" s="10"/>
      <c r="F2421" s="10"/>
      <c r="G2421" s="10"/>
      <c r="H2421" s="10"/>
      <c r="I2421" s="10"/>
      <c r="J2421" s="10"/>
      <c r="K2421" s="10"/>
      <c r="L2421" s="10"/>
      <c r="M2421" s="10"/>
      <c r="N2421" s="10"/>
      <c r="O2421" s="10"/>
      <c r="P2421" s="10"/>
      <c r="Q2421" s="10"/>
      <c r="R2421" s="10"/>
      <c r="S2421" s="10"/>
      <c r="T2421" s="10"/>
    </row>
    <row r="2422" spans="1:24" ht="18.75">
      <c r="A2422" s="106" t="s">
        <v>992</v>
      </c>
      <c r="B2422" s="106"/>
      <c r="C2422" s="47"/>
      <c r="D2422" s="47"/>
      <c r="E2422" s="47"/>
      <c r="F2422" s="47"/>
      <c r="G2422" s="47"/>
      <c r="H2422" s="47"/>
      <c r="I2422" s="47"/>
      <c r="J2422" s="47"/>
      <c r="K2422" s="47"/>
      <c r="L2422" s="47"/>
      <c r="M2422" s="47"/>
      <c r="N2422" s="47"/>
      <c r="O2422" s="47"/>
      <c r="P2422" s="47"/>
      <c r="Q2422" s="47"/>
      <c r="R2422" s="47"/>
      <c r="S2422" s="47"/>
      <c r="T2422" s="47"/>
    </row>
    <row r="2423" spans="1:24" ht="18.75">
      <c r="A2423" s="106" t="s">
        <v>993</v>
      </c>
      <c r="B2423" s="106"/>
      <c r="C2423" s="42"/>
      <c r="D2423" s="42"/>
      <c r="E2423" s="42"/>
      <c r="F2423" s="42"/>
      <c r="G2423" s="42"/>
      <c r="H2423" s="42"/>
      <c r="I2423" s="42"/>
      <c r="J2423" s="42"/>
      <c r="K2423" s="42"/>
      <c r="L2423" s="42"/>
      <c r="M2423" s="42"/>
      <c r="N2423" s="42"/>
      <c r="O2423" s="42"/>
      <c r="P2423" s="42"/>
      <c r="Q2423" s="42"/>
      <c r="R2423" s="42"/>
      <c r="S2423" s="42"/>
      <c r="T2423" s="42"/>
    </row>
    <row r="2424" spans="1:24" ht="18.75">
      <c r="A2424" s="106"/>
      <c r="B2424" s="106"/>
      <c r="D2424" s="47"/>
      <c r="E2424" s="47"/>
      <c r="F2424" s="47"/>
      <c r="G2424" s="47"/>
      <c r="H2424" s="47"/>
      <c r="I2424" s="47"/>
      <c r="J2424" s="47"/>
      <c r="K2424" s="47"/>
      <c r="L2424" s="47"/>
      <c r="M2424" s="47"/>
      <c r="N2424" s="47"/>
      <c r="O2424" s="47"/>
      <c r="P2424" s="47"/>
      <c r="Q2424" s="47"/>
      <c r="R2424" s="47"/>
      <c r="S2424" s="47"/>
      <c r="T2424" s="47"/>
    </row>
    <row r="2425" spans="1:24" ht="18.75">
      <c r="A2425" s="107" t="s">
        <v>246</v>
      </c>
      <c r="B2425" s="107"/>
      <c r="C2425" s="107"/>
      <c r="D2425" s="107"/>
      <c r="E2425" s="107"/>
      <c r="F2425" s="107"/>
      <c r="G2425" s="107"/>
      <c r="H2425" s="107"/>
      <c r="I2425" s="107"/>
      <c r="J2425" s="107"/>
      <c r="K2425" s="107"/>
      <c r="L2425" s="107"/>
      <c r="M2425" s="107"/>
      <c r="N2425" s="107"/>
      <c r="O2425" s="107"/>
      <c r="P2425" s="129" t="s">
        <v>350</v>
      </c>
      <c r="Q2425" s="129"/>
      <c r="R2425" s="129"/>
      <c r="S2425" s="129"/>
      <c r="T2425" s="129"/>
      <c r="U2425" s="129"/>
      <c r="V2425" s="129"/>
    </row>
    <row r="2426" spans="1:24">
      <c r="A2426" s="28"/>
      <c r="B2426" s="28"/>
      <c r="C2426" s="28"/>
      <c r="D2426" s="28"/>
      <c r="E2426" s="28"/>
      <c r="F2426" s="28"/>
      <c r="G2426" s="28"/>
      <c r="H2426" s="28"/>
      <c r="I2426" s="28"/>
      <c r="J2426" s="28"/>
      <c r="K2426" s="28"/>
      <c r="L2426" s="28"/>
      <c r="M2426" s="28"/>
      <c r="N2426" s="28"/>
      <c r="O2426" s="28"/>
      <c r="P2426" s="28"/>
      <c r="Q2426" s="28"/>
      <c r="R2426" s="28"/>
      <c r="S2426" s="28"/>
      <c r="T2426" s="28"/>
    </row>
    <row r="2427" spans="1:24" ht="24.75" customHeight="1">
      <c r="A2427" s="117" t="s">
        <v>170</v>
      </c>
      <c r="B2427" s="117"/>
      <c r="C2427" s="117"/>
      <c r="D2427" s="117"/>
      <c r="E2427" s="117"/>
      <c r="F2427" s="117"/>
      <c r="G2427" s="117"/>
      <c r="H2427" s="117"/>
      <c r="I2427" s="117"/>
      <c r="J2427" s="117"/>
      <c r="K2427" s="117"/>
      <c r="L2427" s="117"/>
      <c r="M2427" s="117"/>
      <c r="N2427" s="117"/>
      <c r="O2427" s="117"/>
      <c r="P2427" s="117"/>
      <c r="Q2427" s="117"/>
      <c r="R2427" s="117"/>
      <c r="S2427" s="117"/>
      <c r="T2427" s="126" t="s">
        <v>178</v>
      </c>
      <c r="U2427" s="101" t="s">
        <v>284</v>
      </c>
      <c r="V2427" s="101" t="s">
        <v>288</v>
      </c>
      <c r="W2427" s="101" t="s">
        <v>1006</v>
      </c>
    </row>
    <row r="2428" spans="1:24" ht="66.75" customHeight="1">
      <c r="A2428" s="101" t="s">
        <v>171</v>
      </c>
      <c r="B2428" s="117" t="s">
        <v>172</v>
      </c>
      <c r="C2428" s="101" t="s">
        <v>173</v>
      </c>
      <c r="D2428" s="101" t="s">
        <v>174</v>
      </c>
      <c r="E2428" s="101"/>
      <c r="F2428" s="101" t="s">
        <v>175</v>
      </c>
      <c r="G2428" s="101"/>
      <c r="H2428" s="101" t="s">
        <v>176</v>
      </c>
      <c r="I2428" s="101"/>
      <c r="J2428" s="101" t="s">
        <v>994</v>
      </c>
      <c r="K2428" s="101"/>
      <c r="L2428" s="175" t="s">
        <v>995</v>
      </c>
      <c r="M2428" s="176"/>
      <c r="N2428" s="175" t="s">
        <v>996</v>
      </c>
      <c r="O2428" s="176"/>
      <c r="P2428" s="101" t="s">
        <v>7</v>
      </c>
      <c r="Q2428" s="101"/>
      <c r="R2428" s="101" t="s">
        <v>177</v>
      </c>
      <c r="S2428" s="101"/>
      <c r="T2428" s="127"/>
      <c r="U2428" s="101"/>
      <c r="V2428" s="101"/>
      <c r="W2428" s="101"/>
    </row>
    <row r="2429" spans="1:24" ht="16.5">
      <c r="A2429" s="101"/>
      <c r="B2429" s="117"/>
      <c r="C2429" s="101"/>
      <c r="D2429" s="49" t="s">
        <v>179</v>
      </c>
      <c r="E2429" s="51" t="s">
        <v>3</v>
      </c>
      <c r="F2429" s="49" t="s">
        <v>179</v>
      </c>
      <c r="G2429" s="51" t="s">
        <v>3</v>
      </c>
      <c r="H2429" s="49" t="s">
        <v>179</v>
      </c>
      <c r="I2429" s="51" t="s">
        <v>3</v>
      </c>
      <c r="J2429" s="49" t="s">
        <v>179</v>
      </c>
      <c r="K2429" s="51" t="s">
        <v>3</v>
      </c>
      <c r="L2429" s="49" t="s">
        <v>179</v>
      </c>
      <c r="M2429" s="51" t="s">
        <v>3</v>
      </c>
      <c r="N2429" s="49" t="s">
        <v>179</v>
      </c>
      <c r="O2429" s="51" t="s">
        <v>3</v>
      </c>
      <c r="P2429" s="49" t="s">
        <v>179</v>
      </c>
      <c r="Q2429" s="51" t="s">
        <v>3</v>
      </c>
      <c r="R2429" s="49" t="s">
        <v>179</v>
      </c>
      <c r="S2429" s="51" t="s">
        <v>3</v>
      </c>
      <c r="T2429" s="128"/>
      <c r="U2429" s="101"/>
      <c r="V2429" s="101"/>
      <c r="W2429" s="101"/>
    </row>
    <row r="2430" spans="1:24" ht="18.75">
      <c r="A2430" s="27">
        <v>1</v>
      </c>
      <c r="B2430" s="77"/>
      <c r="C2430" s="27"/>
      <c r="D2430" s="27"/>
      <c r="E2430" s="16">
        <f>IF((C2430&lt;=7),VLOOKUP(D2430,'7 лет'!$A$5:$B$78,2),IF((C2430=8),VLOOKUP(D2430,'8 лет'!$A$5:$B$78,2),IF((C2430=9),VLOOKUP(D2430,'9 лет'!$A$5:$B$78,2),IF((C2430=10),VLOOKUP(D2430,'10 лет'!$A$5:$B$78,2),IF((C2430=11),VLOOKUP(D2430,'11 лет'!$A$5:$B$78,2),IF((C2430=12),VLOOKUP(D2430,'12 лет'!$A$5:$B$78,2),IF((C2430=13),VLOOKUP(D2430,'13 лет'!$A$5:$B$78,2),IF((C2430=14),VLOOKUP(D2430,'14 лет'!$A$5:$B$78,2),IF((C2430=15),VLOOKUP(D2430,'15 лет'!$A$5:$B$78,2),IF((C2430=16),VLOOKUP(D2430,'16 лет'!$A$5:$B$78,2),IF((C2430=17),VLOOKUP(D2430,'17 лет'!$A$5:$B$78,2))))))))))))</f>
        <v>0</v>
      </c>
      <c r="F2430" s="27"/>
      <c r="G2430" s="16">
        <f>IF((C2430&lt;=7),VLOOKUP(F2430,'7 лет'!$C$5:$D$79,2),IF((C2430=8),VLOOKUP(F2430,'8 лет'!$C$5:$D$79,2),IF((C2430=9),VLOOKUP(F2430,'9 лет'!$C$5:$D$79,2),IF((C2430=10),VLOOKUP(F2430,'10 лет'!$C$5:$D$79,2),IF((C2430=11),VLOOKUP(F2430,'11 лет'!$C$5:$D$79,2),IF((C2430=12),VLOOKUP(F2430,'12 лет'!$C$5:$D$79,2),IF((C2430=13),VLOOKUP(F2430,'13 лет'!$C$5:$D$79,2),IF((C2430=14),VLOOKUP(F2430,'14 лет'!$C$5:$D$79,2),IF((C2430=15),VLOOKUP(F2430,'15 лет'!$C$5:$D$79,2),IF((C2430=16),VLOOKUP(F2430,'16 лет'!$C$5:$D$79,2),IF((C2430=17),VLOOKUP(F2430,'17 лет'!$C$5:$D$79,2))))))))))))</f>
        <v>0</v>
      </c>
      <c r="H2430" s="27"/>
      <c r="I2430" s="16">
        <f>IF((C2430&lt;=7),VLOOKUP(H2430,'7 лет'!$E$5:$F$79,2),IF((C2430=8),VLOOKUP(H2430,'8 лет'!$E$5:$F$79,2),IF((C2430=9),VLOOKUP(H2430,'9 лет'!$E$5:$F$79,2),IF((C2430=10),VLOOKUP(H2430,'10 лет'!$E$5:$F$79,2),IF((C2430=11),VLOOKUP(H2430,'11 лет'!$E$5:$F$79,2),IF((C2430=12),VLOOKUP(H2430,'12 лет'!$E$5:$F$79,2),IF((C2430=13),VLOOKUP(H2430,'13 лет'!$E$5:$F$79,2),IF((C2430=14),VLOOKUP(H2430,'14 лет'!$E$5:$F$79,2),IF((C2430=15),VLOOKUP(H2430,'15 лет'!$E$5:$F$79,2),IF((C2430=16),VLOOKUP(H2430,'16 лет'!$E$5:$F$79,2),IF((C2430=17),VLOOKUP(H2430,'17 лет'!$E$5:$F$79,2))))))))))))</f>
        <v>0</v>
      </c>
      <c r="J2430" s="27"/>
      <c r="K2430" s="16">
        <f>IF((C2430&lt;=7),VLOOKUP(J2430,'7 лет'!$G$5:$H$79,2),IF((C2430=8),VLOOKUP(J2430,'8 лет'!$G$5:$H$79,2),IF((C2430=9),VLOOKUP(J2430,'9 лет'!$G$5:$H$79,2),IF((C2430=10),VLOOKUP(J2430,'10 лет'!$G$5:$H$79,2),IF((C2430=11),VLOOKUP(J2430,'11 лет'!$G$5:$H$79,2),IF((C2430=12),VLOOKUP(J2430,'12 лет'!$G$5:$H$79,2),IF((C2430=13),VLOOKUP(J2430,'13 лет'!$G$5:$H$79,2),IF((C2430=14),VLOOKUP(J2430,'14 лет'!$G$5:$H$79,2),IF(C2430&gt;=15,"0")))))))))</f>
        <v>0</v>
      </c>
      <c r="L2430" s="27"/>
      <c r="M2430" s="16" t="str">
        <f>IF((C2430=12),VLOOKUP(L2430,'12 лет'!$I$5:$J$81,2),IF((C2430=13),VLOOKUP(L2430,'13 лет'!$I$5:$J$81,2),IF((C2430=14),VLOOKUP(L2430,'14 лет'!$I$5:$J$80,2),IF((C2430=15),VLOOKUP(L2430,'15 лет'!$G$5:$H$82,2),IF((C2430=16),VLOOKUP(L2430,'16 лет'!$G$5:$H$81,2),IF((C2430=17),VLOOKUP(L2430,'17 лет'!$G$5:$H$81,2),IF(C2430&lt;12,"0")))))))</f>
        <v>0</v>
      </c>
      <c r="N2430" s="27"/>
      <c r="O2430" s="16" t="str">
        <f>IF((C2430=15),VLOOKUP(N2430,'15 лет'!$I$5:$J$100,2),IF((C2430=16),VLOOKUP(N2430,'16 лет'!$I$5:$J$94,2),IF((C2430=17),VLOOKUP(N2430,'17 лет'!$I$5:$J$97,2),IF(C2430&lt;15,"0"))))</f>
        <v>0</v>
      </c>
      <c r="P2430" s="11"/>
      <c r="Q2430" s="16">
        <f>IF((C2430&lt;=7),VLOOKUP(P2430,'7 лет'!$I$5:$J$79,2),IF((C2430=8),VLOOKUP(P2430,'8 лет'!$I$5:$J$79,2),IF((C2430=9),VLOOKUP(P2430,'9 лет'!$I$5:$J$79,2),IF((C2430=10),VLOOKUP(P2430,'10 лет'!$I$5:$J$79,2),IF((C2430=11),VLOOKUP(P2430,'11 лет'!$I$5:$J$79,2),IF((C2430=12),VLOOKUP(P2430,'12 лет'!$K$5:$L$79,2),IF((C2430=13),VLOOKUP(P2430,'13 лет'!$K$5:$L$79,2),IF((C2430=14),VLOOKUP(P2430,'14 лет'!$K$5:$L$79,2),IF((C2430=15),VLOOKUP(P2430,'15 лет'!$K$5:$L$79,2),IF((C2430=16),VLOOKUP(P2430,'16 лет'!$K$5:$L$79,2),IF((C2430=17),VLOOKUP(P2430,'17 лет'!$K$5:$L$79,2),)))))))))))</f>
        <v>50</v>
      </c>
      <c r="R2430" s="27"/>
      <c r="S2430" s="16">
        <f>IF((C2430&lt;=7),VLOOKUP(R2430,'7 лет'!$K$5:$L$79,2),IF((C2430=8),VLOOKUP(R2430,'8 лет'!$K$5:$L$79,2),IF((C2430=9),VLOOKUP(R2430,'9 лет'!$K$5:$L$79,2),IF((C2430=10),VLOOKUP(R2430,'10 лет'!$K$5:$L$79,2),IF((C2430=11),VLOOKUP(R2430,'11 лет'!$K$5:$L$79,2),IF((C2430=12),VLOOKUP(R2430,'12 лет'!$M$5:$N$79,2),IF((C2430=13),VLOOKUP(R2430,'13 лет'!$M$5:$N$79,2),IF((C2430=14),VLOOKUP(R2430,'14 лет'!$M$5:$N$79,2),IF((C2430=15),VLOOKUP(R2430,'15 лет'!$M$5:$N$79,2),IF((C2430=16),VLOOKUP(R2430,'16 лет'!$M$5:$N$79,2),IF((C2430=17),VLOOKUP(R2430,'17 лет'!$M$5:$N$79,2))))))))))))</f>
        <v>0</v>
      </c>
      <c r="T2430" s="32">
        <f>SUM(E2430+G2430+I2430+K2430+M2430+O2430+Q2430+S2430)</f>
        <v>50</v>
      </c>
      <c r="U2430" s="4">
        <f>'Личное первенство юноши'!U214</f>
        <v>28</v>
      </c>
      <c r="V2430" s="108">
        <f ca="1">'Командный зачет'!G77</f>
        <v>10</v>
      </c>
      <c r="W2430" s="98">
        <f ca="1">SUM(V2430*2)</f>
        <v>20</v>
      </c>
      <c r="X2430" t="str">
        <f>P2425</f>
        <v>Субъект РФ 68</v>
      </c>
    </row>
    <row r="2431" spans="1:24" ht="18.75">
      <c r="A2431" s="27">
        <v>2</v>
      </c>
      <c r="B2431" s="77"/>
      <c r="C2431" s="27"/>
      <c r="D2431" s="27"/>
      <c r="E2431" s="16">
        <f>IF((C2431&lt;=7),VLOOKUP(D2431,'7 лет'!$A$5:$B$78,2),IF((C2431=8),VLOOKUP(D2431,'8 лет'!$A$5:$B$78,2),IF((C2431=9),VLOOKUP(D2431,'9 лет'!$A$5:$B$78,2),IF((C2431=10),VLOOKUP(D2431,'10 лет'!$A$5:$B$78,2),IF((C2431=11),VLOOKUP(D2431,'11 лет'!$A$5:$B$78,2),IF((C2431=12),VLOOKUP(D2431,'12 лет'!$A$5:$B$78,2),IF((C2431=13),VLOOKUP(D2431,'13 лет'!$A$5:$B$78,2),IF((C2431=14),VLOOKUP(D2431,'14 лет'!$A$5:$B$78,2),IF((C2431=15),VLOOKUP(D2431,'15 лет'!$A$5:$B$78,2),IF((C2431=16),VLOOKUP(D2431,'16 лет'!$A$5:$B$78,2),IF((C2431=17),VLOOKUP(D2431,'17 лет'!$A$5:$B$78,2))))))))))))</f>
        <v>0</v>
      </c>
      <c r="F2431" s="27"/>
      <c r="G2431" s="16">
        <f>IF((C2431&lt;=7),VLOOKUP(F2431,'7 лет'!$C$5:$D$79,2),IF((C2431=8),VLOOKUP(F2431,'8 лет'!$C$5:$D$79,2),IF((C2431=9),VLOOKUP(F2431,'9 лет'!$C$5:$D$79,2),IF((C2431=10),VLOOKUP(F2431,'10 лет'!$C$5:$D$79,2),IF((C2431=11),VLOOKUP(F2431,'11 лет'!$C$5:$D$79,2),IF((C2431=12),VLOOKUP(F2431,'12 лет'!$C$5:$D$79,2),IF((C2431=13),VLOOKUP(F2431,'13 лет'!$C$5:$D$79,2),IF((C2431=14),VLOOKUP(F2431,'14 лет'!$C$5:$D$79,2),IF((C2431=15),VLOOKUP(F2431,'15 лет'!$C$5:$D$79,2),IF((C2431=16),VLOOKUP(F2431,'16 лет'!$C$5:$D$79,2),IF((C2431=17),VLOOKUP(F2431,'17 лет'!$C$5:$D$79,2))))))))))))</f>
        <v>0</v>
      </c>
      <c r="H2431" s="27"/>
      <c r="I2431" s="16">
        <f>IF((C2431&lt;=7),VLOOKUP(H2431,'7 лет'!$E$5:$F$79,2),IF((C2431=8),VLOOKUP(H2431,'8 лет'!$E$5:$F$79,2),IF((C2431=9),VLOOKUP(H2431,'9 лет'!$E$5:$F$79,2),IF((C2431=10),VLOOKUP(H2431,'10 лет'!$E$5:$F$79,2),IF((C2431=11),VLOOKUP(H2431,'11 лет'!$E$5:$F$79,2),IF((C2431=12),VLOOKUP(H2431,'12 лет'!$E$5:$F$79,2),IF((C2431=13),VLOOKUP(H2431,'13 лет'!$E$5:$F$79,2),IF((C2431=14),VLOOKUP(H2431,'14 лет'!$E$5:$F$79,2),IF((C2431=15),VLOOKUP(H2431,'15 лет'!$E$5:$F$79,2),IF((C2431=16),VLOOKUP(H2431,'16 лет'!$E$5:$F$79,2),IF((C2431=17),VLOOKUP(H2431,'17 лет'!$E$5:$F$79,2))))))))))))</f>
        <v>0</v>
      </c>
      <c r="J2431" s="27"/>
      <c r="K2431" s="16">
        <f>IF((C2431&lt;=7),VLOOKUP(J2431,'7 лет'!$G$5:$H$79,2),IF((C2431=8),VLOOKUP(J2431,'8 лет'!$G$5:$H$79,2),IF((C2431=9),VLOOKUP(J2431,'9 лет'!$G$5:$H$79,2),IF((C2431=10),VLOOKUP(J2431,'10 лет'!$G$5:$H$79,2),IF((C2431=11),VLOOKUP(J2431,'11 лет'!$G$5:$H$79,2),IF((C2431=12),VLOOKUP(J2431,'12 лет'!$G$5:$H$79,2),IF((C2431=13),VLOOKUP(J2431,'13 лет'!$G$5:$H$79,2),IF((C2431=14),VLOOKUP(J2431,'14 лет'!$G$5:$H$79,2),IF(C2431&gt;=15,"0")))))))))</f>
        <v>0</v>
      </c>
      <c r="L2431" s="27"/>
      <c r="M2431" s="16" t="str">
        <f>IF((C2431=12),VLOOKUP(L2431,'12 лет'!$I$5:$J$81,2),IF((C2431=13),VLOOKUP(L2431,'13 лет'!$I$5:$J$81,2),IF((C2431=14),VLOOKUP(L2431,'14 лет'!$I$5:$J$80,2),IF((C2431=15),VLOOKUP(L2431,'15 лет'!$G$5:$H$82,2),IF((C2431=16),VLOOKUP(L2431,'16 лет'!$G$5:$H$81,2),IF((C2431=17),VLOOKUP(L2431,'17 лет'!$G$5:$H$81,2),IF(C2431&lt;12,"0")))))))</f>
        <v>0</v>
      </c>
      <c r="N2431" s="27"/>
      <c r="O2431" s="16" t="str">
        <f>IF((C2431=15),VLOOKUP(N2431,'15 лет'!$I$5:$J$100,2),IF((C2431=16),VLOOKUP(N2431,'16 лет'!$I$5:$J$94,2),IF((C2431=17),VLOOKUP(N2431,'17 лет'!$I$5:$J$97,2),IF(C2431&lt;15,"0"))))</f>
        <v>0</v>
      </c>
      <c r="P2431" s="11"/>
      <c r="Q2431" s="16">
        <f>IF((C2431&lt;=7),VLOOKUP(P2431,'7 лет'!$I$5:$J$79,2),IF((C2431=8),VLOOKUP(P2431,'8 лет'!$I$5:$J$79,2),IF((C2431=9),VLOOKUP(P2431,'9 лет'!$I$5:$J$79,2),IF((C2431=10),VLOOKUP(P2431,'10 лет'!$I$5:$J$79,2),IF((C2431=11),VLOOKUP(P2431,'11 лет'!$I$5:$J$79,2),IF((C2431=12),VLOOKUP(P2431,'12 лет'!$K$5:$L$79,2),IF((C2431=13),VLOOKUP(P2431,'13 лет'!$K$5:$L$79,2),IF((C2431=14),VLOOKUP(P2431,'14 лет'!$K$5:$L$79,2),IF((C2431=15),VLOOKUP(P2431,'15 лет'!$K$5:$L$79,2),IF((C2431=16),VLOOKUP(P2431,'16 лет'!$K$5:$L$79,2),IF((C2431=17),VLOOKUP(P2431,'17 лет'!$K$5:$L$79,2),)))))))))))</f>
        <v>50</v>
      </c>
      <c r="R2431" s="27"/>
      <c r="S2431" s="16">
        <f>IF((C2431&lt;=7),VLOOKUP(R2431,'7 лет'!$K$5:$L$79,2),IF((C2431=8),VLOOKUP(R2431,'8 лет'!$K$5:$L$79,2),IF((C2431=9),VLOOKUP(R2431,'9 лет'!$K$5:$L$79,2),IF((C2431=10),VLOOKUP(R2431,'10 лет'!$K$5:$L$79,2),IF((C2431=11),VLOOKUP(R2431,'11 лет'!$K$5:$L$79,2),IF((C2431=12),VLOOKUP(R2431,'12 лет'!$M$5:$N$79,2),IF((C2431=13),VLOOKUP(R2431,'13 лет'!$M$5:$N$79,2),IF((C2431=14),VLOOKUP(R2431,'14 лет'!$M$5:$N$79,2),IF((C2431=15),VLOOKUP(R2431,'15 лет'!$M$5:$N$79,2),IF((C2431=16),VLOOKUP(R2431,'16 лет'!$M$5:$N$79,2),IF((C2431=17),VLOOKUP(R2431,'17 лет'!$M$5:$N$79,2))))))))))))</f>
        <v>0</v>
      </c>
      <c r="T2431" s="32">
        <f>SUM(E2431+G2431+I2431+K2431+M2431+O2431+Q2431+S2431)</f>
        <v>50</v>
      </c>
      <c r="U2431" s="4">
        <f>'Личное первенство юноши'!U215</f>
        <v>28</v>
      </c>
      <c r="V2431" s="109"/>
      <c r="W2431" s="99"/>
      <c r="X2431" t="str">
        <f>P2425</f>
        <v>Субъект РФ 68</v>
      </c>
    </row>
    <row r="2432" spans="1:24" ht="18.75">
      <c r="A2432" s="27">
        <v>3</v>
      </c>
      <c r="B2432" s="77"/>
      <c r="C2432" s="27"/>
      <c r="D2432" s="27"/>
      <c r="E2432" s="16">
        <f>IF((C2432&lt;=7),VLOOKUP(D2432,'7 лет'!$A$5:$B$78,2),IF((C2432=8),VLOOKUP(D2432,'8 лет'!$A$5:$B$78,2),IF((C2432=9),VLOOKUP(D2432,'9 лет'!$A$5:$B$78,2),IF((C2432=10),VLOOKUP(D2432,'10 лет'!$A$5:$B$78,2),IF((C2432=11),VLOOKUP(D2432,'11 лет'!$A$5:$B$78,2),IF((C2432=12),VLOOKUP(D2432,'12 лет'!$A$5:$B$78,2),IF((C2432=13),VLOOKUP(D2432,'13 лет'!$A$5:$B$78,2),IF((C2432=14),VLOOKUP(D2432,'14 лет'!$A$5:$B$78,2),IF((C2432=15),VLOOKUP(D2432,'15 лет'!$A$5:$B$78,2),IF((C2432=16),VLOOKUP(D2432,'16 лет'!$A$5:$B$78,2),IF((C2432=17),VLOOKUP(D2432,'17 лет'!$A$5:$B$78,2))))))))))))</f>
        <v>0</v>
      </c>
      <c r="F2432" s="27"/>
      <c r="G2432" s="16">
        <f>IF((C2432&lt;=7),VLOOKUP(F2432,'7 лет'!$C$5:$D$79,2),IF((C2432=8),VLOOKUP(F2432,'8 лет'!$C$5:$D$79,2),IF((C2432=9),VLOOKUP(F2432,'9 лет'!$C$5:$D$79,2),IF((C2432=10),VLOOKUP(F2432,'10 лет'!$C$5:$D$79,2),IF((C2432=11),VLOOKUP(F2432,'11 лет'!$C$5:$D$79,2),IF((C2432=12),VLOOKUP(F2432,'12 лет'!$C$5:$D$79,2),IF((C2432=13),VLOOKUP(F2432,'13 лет'!$C$5:$D$79,2),IF((C2432=14),VLOOKUP(F2432,'14 лет'!$C$5:$D$79,2),IF((C2432=15),VLOOKUP(F2432,'15 лет'!$C$5:$D$79,2),IF((C2432=16),VLOOKUP(F2432,'16 лет'!$C$5:$D$79,2),IF((C2432=17),VLOOKUP(F2432,'17 лет'!$C$5:$D$79,2))))))))))))</f>
        <v>0</v>
      </c>
      <c r="H2432" s="27"/>
      <c r="I2432" s="16">
        <f>IF((C2432&lt;=7),VLOOKUP(H2432,'7 лет'!$E$5:$F$79,2),IF((C2432=8),VLOOKUP(H2432,'8 лет'!$E$5:$F$79,2),IF((C2432=9),VLOOKUP(H2432,'9 лет'!$E$5:$F$79,2),IF((C2432=10),VLOOKUP(H2432,'10 лет'!$E$5:$F$79,2),IF((C2432=11),VLOOKUP(H2432,'11 лет'!$E$5:$F$79,2),IF((C2432=12),VLOOKUP(H2432,'12 лет'!$E$5:$F$79,2),IF((C2432=13),VLOOKUP(H2432,'13 лет'!$E$5:$F$79,2),IF((C2432=14),VLOOKUP(H2432,'14 лет'!$E$5:$F$79,2),IF((C2432=15),VLOOKUP(H2432,'15 лет'!$E$5:$F$79,2),IF((C2432=16),VLOOKUP(H2432,'16 лет'!$E$5:$F$79,2),IF((C2432=17),VLOOKUP(H2432,'17 лет'!$E$5:$F$79,2))))))))))))</f>
        <v>0</v>
      </c>
      <c r="J2432" s="27"/>
      <c r="K2432" s="16">
        <f>IF((C2432&lt;=7),VLOOKUP(J2432,'7 лет'!$G$5:$H$79,2),IF((C2432=8),VLOOKUP(J2432,'8 лет'!$G$5:$H$79,2),IF((C2432=9),VLOOKUP(J2432,'9 лет'!$G$5:$H$79,2),IF((C2432=10),VLOOKUP(J2432,'10 лет'!$G$5:$H$79,2),IF((C2432=11),VLOOKUP(J2432,'11 лет'!$G$5:$H$79,2),IF((C2432=12),VLOOKUP(J2432,'12 лет'!$G$5:$H$79,2),IF((C2432=13),VLOOKUP(J2432,'13 лет'!$G$5:$H$79,2),IF((C2432=14),VLOOKUP(J2432,'14 лет'!$G$5:$H$79,2),IF(C2432&gt;=15,"0")))))))))</f>
        <v>0</v>
      </c>
      <c r="L2432" s="27"/>
      <c r="M2432" s="16" t="str">
        <f>IF((C2432=12),VLOOKUP(L2432,'12 лет'!$I$5:$J$81,2),IF((C2432=13),VLOOKUP(L2432,'13 лет'!$I$5:$J$81,2),IF((C2432=14),VLOOKUP(L2432,'14 лет'!$I$5:$J$80,2),IF((C2432=15),VLOOKUP(L2432,'15 лет'!$G$5:$H$82,2),IF((C2432=16),VLOOKUP(L2432,'16 лет'!$G$5:$H$81,2),IF((C2432=17),VLOOKUP(L2432,'17 лет'!$G$5:$H$81,2),IF(C2432&lt;12,"0")))))))</f>
        <v>0</v>
      </c>
      <c r="N2432" s="27"/>
      <c r="O2432" s="16" t="str">
        <f>IF((C2432=15),VLOOKUP(N2432,'15 лет'!$I$5:$J$100,2),IF((C2432=16),VLOOKUP(N2432,'16 лет'!$I$5:$J$94,2),IF((C2432=17),VLOOKUP(N2432,'17 лет'!$I$5:$J$97,2),IF(C2432&lt;15,"0"))))</f>
        <v>0</v>
      </c>
      <c r="P2432" s="11"/>
      <c r="Q2432" s="16">
        <f>IF((C2432&lt;=7),VLOOKUP(P2432,'7 лет'!$I$5:$J$79,2),IF((C2432=8),VLOOKUP(P2432,'8 лет'!$I$5:$J$79,2),IF((C2432=9),VLOOKUP(P2432,'9 лет'!$I$5:$J$79,2),IF((C2432=10),VLOOKUP(P2432,'10 лет'!$I$5:$J$79,2),IF((C2432=11),VLOOKUP(P2432,'11 лет'!$I$5:$J$79,2),IF((C2432=12),VLOOKUP(P2432,'12 лет'!$K$5:$L$79,2),IF((C2432=13),VLOOKUP(P2432,'13 лет'!$K$5:$L$79,2),IF((C2432=14),VLOOKUP(P2432,'14 лет'!$K$5:$L$79,2),IF((C2432=15),VLOOKUP(P2432,'15 лет'!$K$5:$L$79,2),IF((C2432=16),VLOOKUP(P2432,'16 лет'!$K$5:$L$79,2),IF((C2432=17),VLOOKUP(P2432,'17 лет'!$K$5:$L$79,2),)))))))))))</f>
        <v>50</v>
      </c>
      <c r="R2432" s="27"/>
      <c r="S2432" s="16">
        <f>IF((C2432&lt;=7),VLOOKUP(R2432,'7 лет'!$K$5:$L$79,2),IF((C2432=8),VLOOKUP(R2432,'8 лет'!$K$5:$L$79,2),IF((C2432=9),VLOOKUP(R2432,'9 лет'!$K$5:$L$79,2),IF((C2432=10),VLOOKUP(R2432,'10 лет'!$K$5:$L$79,2),IF((C2432=11),VLOOKUP(R2432,'11 лет'!$K$5:$L$79,2),IF((C2432=12),VLOOKUP(R2432,'12 лет'!$M$5:$N$79,2),IF((C2432=13),VLOOKUP(R2432,'13 лет'!$M$5:$N$79,2),IF((C2432=14),VLOOKUP(R2432,'14 лет'!$M$5:$N$79,2),IF((C2432=15),VLOOKUP(R2432,'15 лет'!$M$5:$N$79,2),IF((C2432=16),VLOOKUP(R2432,'16 лет'!$M$5:$N$79,2),IF((C2432=17),VLOOKUP(R2432,'17 лет'!$M$5:$N$79,2))))))))))))</f>
        <v>0</v>
      </c>
      <c r="T2432" s="32">
        <f>SUM(E2432+G2432+I2432+K2432+M2432+O2432+Q2432+S2432)</f>
        <v>50</v>
      </c>
      <c r="U2432" s="4">
        <f>'Личное первенство юноши'!U216</f>
        <v>28</v>
      </c>
      <c r="V2432" s="109"/>
      <c r="W2432" s="99"/>
      <c r="X2432" t="str">
        <f>P2425</f>
        <v>Субъект РФ 68</v>
      </c>
    </row>
    <row r="2433" spans="1:24" ht="18.75">
      <c r="A2433" s="111"/>
      <c r="B2433" s="112"/>
      <c r="C2433" s="112"/>
      <c r="D2433" s="112"/>
      <c r="E2433" s="112"/>
      <c r="F2433" s="112"/>
      <c r="G2433" s="112"/>
      <c r="H2433" s="112"/>
      <c r="I2433" s="112"/>
      <c r="J2433" s="112"/>
      <c r="K2433" s="112"/>
      <c r="L2433" s="112"/>
      <c r="M2433" s="112"/>
      <c r="N2433" s="112"/>
      <c r="O2433" s="112"/>
      <c r="P2433" s="115" t="s">
        <v>285</v>
      </c>
      <c r="Q2433" s="115"/>
      <c r="R2433" s="115"/>
      <c r="S2433" s="116"/>
      <c r="T2433" s="113">
        <f ca="1">SUMPRODUCT(LARGE($T$2430:$T$2432,ROW(INDIRECT("T1:T"&amp;Z17))))</f>
        <v>100</v>
      </c>
      <c r="U2433" s="114"/>
      <c r="V2433" s="109"/>
      <c r="W2433" s="99"/>
    </row>
    <row r="2434" spans="1:24" ht="24.75" customHeight="1">
      <c r="A2434" s="123" t="s">
        <v>180</v>
      </c>
      <c r="B2434" s="124"/>
      <c r="C2434" s="124"/>
      <c r="D2434" s="124"/>
      <c r="E2434" s="124"/>
      <c r="F2434" s="124"/>
      <c r="G2434" s="124"/>
      <c r="H2434" s="124"/>
      <c r="I2434" s="124"/>
      <c r="J2434" s="124"/>
      <c r="K2434" s="124"/>
      <c r="L2434" s="124"/>
      <c r="M2434" s="124"/>
      <c r="N2434" s="124"/>
      <c r="O2434" s="124"/>
      <c r="P2434" s="124"/>
      <c r="Q2434" s="124"/>
      <c r="R2434" s="124"/>
      <c r="S2434" s="124"/>
      <c r="T2434" s="124"/>
      <c r="U2434" s="125"/>
      <c r="V2434" s="109"/>
      <c r="W2434" s="99"/>
    </row>
    <row r="2435" spans="1:24" ht="18.75">
      <c r="A2435" s="27">
        <v>1</v>
      </c>
      <c r="B2435" s="78"/>
      <c r="C2435" s="27"/>
      <c r="D2435" s="27"/>
      <c r="E2435" s="16">
        <f>IF((C2435&lt;=7),VLOOKUP(D2435,'7 лет'!$M$5:$N$78,2),IF((C2435=8),VLOOKUP(D2435,'8 лет'!$M$5:$N$78,2),IF((C2435=9),VLOOKUP(D2435,'9 лет'!$M$5:$N$78,2),IF((C2435=10),VLOOKUP(D2435,'10 лет'!$M$5:$N$78,2),IF((C2435=11),VLOOKUP(D2435,'11 лет'!$M$5:$N$78,2),IF((C2435=12),VLOOKUP(D2435,'12 лет'!$O$5:$P$78,2),IF((C2435=13),VLOOKUP(D2435,'13 лет'!$O$5:$P$78,2),IF((C2435=14),VLOOKUP(D2435,'14 лет'!$O$5:$P$78,2),IF((C2435=15),VLOOKUP(D2435,'15 лет'!$O$5:$P$78,2),IF((C2435=16),VLOOKUP(D2435,'16 лет'!$O$5:$P$78,2),IF((C2435=17),VLOOKUP(D2435,'17 лет'!$O$5:$P$78,2))))))))))))</f>
        <v>0</v>
      </c>
      <c r="F2435" s="27"/>
      <c r="G2435" s="16">
        <f>IF((C2435&lt;=7),VLOOKUP(F2435,'7 лет'!$O$5:$P$79,2),IF((C2435=8),VLOOKUP(F2435,'8 лет'!$O$5:$P$79,2),IF((C2435=9),VLOOKUP(F2435,'9 лет'!$O$5:$P$79,2),IF((C2435=10),VLOOKUP(F2435,'10 лет'!$O$5:$P$79,2),IF((C2435=11),VLOOKUP(F2435,'11 лет'!$O$5:$P$79,2),IF((C2435=12),VLOOKUP(F2435,'12 лет'!$Q$5:$R$79,2),IF((C2435=13),VLOOKUP(F2435,'13 лет'!$Q$5:$R$79,2),IF((C2435=14),VLOOKUP(F2435,'14 лет'!$Q$5:$R$79,2),IF((C2435=15),VLOOKUP(F2435,'15 лет'!$Q$5:$R$79,2),IF((C2435=16),VLOOKUP(F2435,'16 лет'!$Q$5:$R$79,2),IF((C2435=17),VLOOKUP(F2435,'17 лет'!$Q$5:$R$79,2))))))))))))</f>
        <v>0</v>
      </c>
      <c r="H2435" s="27"/>
      <c r="I2435" s="16">
        <f>IF((C2435&lt;=7),VLOOKUP(H2435,'7 лет'!$Q$5:$R$79,2),IF((C2435=8),VLOOKUP(H2435,'8 лет'!$Q$5:$R$79,2),IF((C2435=9),VLOOKUP(H2435,'9 лет'!$Q$5:$R$79,2),IF((C2435=10),VLOOKUP(H2435,'10 лет'!$Q$5:$R$79,2),IF((C2435=11),VLOOKUP(H2435,'11 лет'!$Q$5:$R$79,2),IF((C2435=12),VLOOKUP(H2435,'12 лет'!$S$5:$T$79,2),IF((C2435=13),VLOOKUP(H2435,'13 лет'!$S$5:$T$79,2),IF((C2435=14),VLOOKUP(H2435,'14 лет'!$S$5:$T$79,2),IF((C2435=15),VLOOKUP(H2435,'15 лет'!$S$5:$T$79,2),IF((C2435=16),VLOOKUP(H2435,'16 лет'!$S$5:$T$79,2),IF((C2435=17),VLOOKUP(H2435,'17 лет'!$S$5:$T$79,2))))))))))))</f>
        <v>0</v>
      </c>
      <c r="J2435" s="27"/>
      <c r="K2435" s="16">
        <f>IF((C2435&lt;=7),VLOOKUP(J2435,'7 лет'!$S$5:$T$79,2),IF((C2435=8),VLOOKUP(J2435,'8 лет'!$S$5:$T$79,2),IF((C2435=9),VLOOKUP(J2435,'9 лет'!$S$5:$T$79,2),IF((C2435=10),VLOOKUP(J2435,'10 лет'!$S$5:$T$79,2),IF((C2435=11),VLOOKUP(J2435,'11 лет'!$S$5:$T$79,2),IF((C2435=12),VLOOKUP(J2435,'12 лет'!$U$5:$V$79,2),IF((C2435=13),VLOOKUP(J2435,'13 лет'!$U$5:$V$79,2),IF((C2435=14),VLOOKUP(J2435,'14 лет'!$U$5:$V$79,2),IF(C2435&gt;=15,"0")))))))))</f>
        <v>0</v>
      </c>
      <c r="L2435" s="27"/>
      <c r="M2435" s="16" t="str">
        <f>IF((C2435=12),VLOOKUP(L2435,'12 лет'!$W$5:$X$85,2),IF((C2435=13),VLOOKUP(L2435,'13 лет'!$W$5:$X$84,2),IF((C2435=14),VLOOKUP(L2435,'14 лет'!$W$5:$X$82,2),IF((C2435=15),VLOOKUP(L2435,'15 лет'!$U$5:$V$82,2),IF((C2435=16),VLOOKUP(L2435,'16 лет'!$U$5:$V$78,2),IF((C2435=17),VLOOKUP(L2435,'17 лет'!$U$5:$V$78,2),IF(C2435&lt;12,"0")))))))</f>
        <v>0</v>
      </c>
      <c r="N2435" s="27"/>
      <c r="O2435" s="16" t="str">
        <f>IF((C2435=15),VLOOKUP(N2435,'15 лет'!$W$5:$X$115,2),IF((C2435=16),VLOOKUP(N2435,'16 лет'!$W$5:$X$113,2),IF((C2435=17),VLOOKUP(N2435,'17 лет'!$W$5:$X$113,2),IF(C2435&lt;15,"0"))))</f>
        <v>0</v>
      </c>
      <c r="P2435" s="11"/>
      <c r="Q2435" s="16">
        <f>IF((C2435&lt;=7),VLOOKUP(P2435,'7 лет'!$U$5:$V$79,2),IF((C2435=8),VLOOKUP(P2435,'8 лет'!$U$5:$V$79,2),IF((C2435=9),VLOOKUP(P2435,'9 лет'!$U$5:$V$79,2),IF((C2435=10),VLOOKUP(P2435,'10 лет'!$U$5:$V$79,2),IF((C2435=11),VLOOKUP(P2435,'11 лет'!$U$5:$V$79,2),IF((C2435=12),VLOOKUP(P2435,'12 лет'!$Y$5:$Z$79,2),IF((C2435=13),VLOOKUP(P2435,'13 лет'!$Y$5:$Z$79,2),IF((C2435=14),VLOOKUP(P2435,'14 лет'!$Y$5:$Z$79,2),IF((C2435=15),VLOOKUP(P2435,'15 лет'!$Y$5:$Z$79,2),IF((C2435=16),VLOOKUP(P2435,'16 лет'!$Y$5:$Z$79,2),IF((C2435=17),VLOOKUP(P2435,'17 лет'!$Y$5:$Z$79,2))))))))))))</f>
        <v>35</v>
      </c>
      <c r="R2435" s="27"/>
      <c r="S2435" s="16">
        <f>IF((C2435&lt;=7),VLOOKUP(R2435,'7 лет'!$W$5:$X$79,2),IF((C2435=8),VLOOKUP(R2435,'8 лет'!$W$5:$X$79,2),IF((C2435=9),VLOOKUP(R2435,'9 лет'!$W$5:$X$79,2),IF((C2435=10),VLOOKUP(R2435,'10 лет'!$W$5:$X$79,2),IF((C2435=11),VLOOKUP(R2435,'11 лет'!$W$5:$X$79,2),IF((C2435=12),VLOOKUP(R2435,'12 лет'!$AA$5:$AB$79,2),IF((C2435=13),VLOOKUP(R2435,'13 лет'!$AA$5:$AB$79,2),IF((C2435=14),VLOOKUP(R2435,'14 лет'!$AA$5:$AB$79,2),IF((C2435=15),VLOOKUP(R2435,'15 лет'!$AA$5:$AB$79,2),IF((C2435=16),VLOOKUP(R2435,'16 лет'!$AA$5:$AB$79,2),IF((C2435=17),VLOOKUP(R2435,'17 лет'!$AA$5:$AB$79,2))))))))))))</f>
        <v>0</v>
      </c>
      <c r="T2435" s="33">
        <f>SUM(E2435+G2435+I2435+K2435+M2435+O2435+Q2435+S2435)</f>
        <v>35</v>
      </c>
      <c r="U2435" s="4">
        <f>'Личное первенство девушки'!U214</f>
        <v>28</v>
      </c>
      <c r="V2435" s="109"/>
      <c r="W2435" s="99"/>
      <c r="X2435" t="str">
        <f>P2425</f>
        <v>Субъект РФ 68</v>
      </c>
    </row>
    <row r="2436" spans="1:24" ht="18.75">
      <c r="A2436" s="27">
        <v>2</v>
      </c>
      <c r="B2436" s="78"/>
      <c r="C2436" s="27"/>
      <c r="D2436" s="27"/>
      <c r="E2436" s="16">
        <f>IF((C2436&lt;=7),VLOOKUP(D2436,'7 лет'!$M$5:$N$78,2),IF((C2436=8),VLOOKUP(D2436,'8 лет'!$M$5:$N$78,2),IF((C2436=9),VLOOKUP(D2436,'9 лет'!$M$5:$N$78,2),IF((C2436=10),VLOOKUP(D2436,'10 лет'!$M$5:$N$78,2),IF((C2436=11),VLOOKUP(D2436,'11 лет'!$M$5:$N$78,2),IF((C2436=12),VLOOKUP(D2436,'12 лет'!$O$5:$P$78,2),IF((C2436=13),VLOOKUP(D2436,'13 лет'!$O$5:$P$78,2),IF((C2436=14),VLOOKUP(D2436,'14 лет'!$O$5:$P$78,2),IF((C2436=15),VLOOKUP(D2436,'15 лет'!$O$5:$P$78,2),IF((C2436=16),VLOOKUP(D2436,'16 лет'!$O$5:$P$78,2),IF((C2436=17),VLOOKUP(D2436,'17 лет'!$O$5:$P$78,2))))))))))))</f>
        <v>0</v>
      </c>
      <c r="F2436" s="27"/>
      <c r="G2436" s="16">
        <f>IF((C2436&lt;=7),VLOOKUP(F2436,'7 лет'!$O$5:$P$79,2),IF((C2436=8),VLOOKUP(F2436,'8 лет'!$O$5:$P$79,2),IF((C2436=9),VLOOKUP(F2436,'9 лет'!$O$5:$P$79,2),IF((C2436=10),VLOOKUP(F2436,'10 лет'!$O$5:$P$79,2),IF((C2436=11),VLOOKUP(F2436,'11 лет'!$O$5:$P$79,2),IF((C2436=12),VLOOKUP(F2436,'12 лет'!$Q$5:$R$79,2),IF((C2436=13),VLOOKUP(F2436,'13 лет'!$Q$5:$R$79,2),IF((C2436=14),VLOOKUP(F2436,'14 лет'!$Q$5:$R$79,2),IF((C2436=15),VLOOKUP(F2436,'15 лет'!$Q$5:$R$79,2),IF((C2436=16),VLOOKUP(F2436,'16 лет'!$Q$5:$R$79,2),IF((C2436=17),VLOOKUP(F2436,'17 лет'!$Q$5:$R$79,2))))))))))))</f>
        <v>0</v>
      </c>
      <c r="H2436" s="27"/>
      <c r="I2436" s="16">
        <f>IF((C2436&lt;=7),VLOOKUP(H2436,'7 лет'!$Q$5:$R$79,2),IF((C2436=8),VLOOKUP(H2436,'8 лет'!$Q$5:$R$79,2),IF((C2436=9),VLOOKUP(H2436,'9 лет'!$Q$5:$R$79,2),IF((C2436=10),VLOOKUP(H2436,'10 лет'!$Q$5:$R$79,2),IF((C2436=11),VLOOKUP(H2436,'11 лет'!$Q$5:$R$79,2),IF((C2436=12),VLOOKUP(H2436,'12 лет'!$S$5:$T$79,2),IF((C2436=13),VLOOKUP(H2436,'13 лет'!$S$5:$T$79,2),IF((C2436=14),VLOOKUP(H2436,'14 лет'!$S$5:$T$79,2),IF((C2436=15),VLOOKUP(H2436,'15 лет'!$S$5:$T$79,2),IF((C2436=16),VLOOKUP(H2436,'16 лет'!$S$5:$T$79,2),IF((C2436=17),VLOOKUP(H2436,'17 лет'!$S$5:$T$79,2))))))))))))</f>
        <v>0</v>
      </c>
      <c r="J2436" s="27"/>
      <c r="K2436" s="16">
        <f>IF((C2436&lt;=7),VLOOKUP(J2436,'7 лет'!$S$5:$T$79,2),IF((C2436=8),VLOOKUP(J2436,'8 лет'!$S$5:$T$79,2),IF((C2436=9),VLOOKUP(J2436,'9 лет'!$S$5:$T$79,2),IF((C2436=10),VLOOKUP(J2436,'10 лет'!$S$5:$T$79,2),IF((C2436=11),VLOOKUP(J2436,'11 лет'!$S$5:$T$79,2),IF((C2436=12),VLOOKUP(J2436,'12 лет'!$U$5:$V$79,2),IF((C2436=13),VLOOKUP(J2436,'13 лет'!$U$5:$V$79,2),IF((C2436=14),VLOOKUP(J2436,'14 лет'!$U$5:$V$79,2),IF(C2436&gt;=15,"0")))))))))</f>
        <v>0</v>
      </c>
      <c r="L2436" s="27"/>
      <c r="M2436" s="16" t="str">
        <f>IF((C2436=12),VLOOKUP(L2436,'12 лет'!$W$5:$X$85,2),IF((C2436=13),VLOOKUP(L2436,'13 лет'!$W$5:$X$84,2),IF((C2436=14),VLOOKUP(L2436,'14 лет'!$W$5:$X$82,2),IF((C2436=15),VLOOKUP(L2436,'15 лет'!$U$5:$V$82,2),IF((C2436=16),VLOOKUP(L2436,'16 лет'!$U$5:$V$78,2),IF((C2436=17),VLOOKUP(L2436,'17 лет'!$U$5:$V$78,2),IF(C2436&lt;12,"0")))))))</f>
        <v>0</v>
      </c>
      <c r="N2436" s="27"/>
      <c r="O2436" s="16" t="str">
        <f>IF((C2436=15),VLOOKUP(N2436,'15 лет'!$W$5:$X$115,2),IF((C2436=16),VLOOKUP(N2436,'16 лет'!$W$5:$X$113,2),IF((C2436=17),VLOOKUP(N2436,'17 лет'!$W$5:$X$113,2),IF(C2436&lt;15,"0"))))</f>
        <v>0</v>
      </c>
      <c r="P2436" s="11"/>
      <c r="Q2436" s="16">
        <f>IF((C2436&lt;=7),VLOOKUP(P2436,'7 лет'!$U$5:$V$79,2),IF((C2436=8),VLOOKUP(P2436,'8 лет'!$U$5:$V$79,2),IF((C2436=9),VLOOKUP(P2436,'9 лет'!$U$5:$V$79,2),IF((C2436=10),VLOOKUP(P2436,'10 лет'!$U$5:$V$79,2),IF((C2436=11),VLOOKUP(P2436,'11 лет'!$U$5:$V$79,2),IF((C2436=12),VLOOKUP(P2436,'12 лет'!$Y$5:$Z$79,2),IF((C2436=13),VLOOKUP(P2436,'13 лет'!$Y$5:$Z$79,2),IF((C2436=14),VLOOKUP(P2436,'14 лет'!$Y$5:$Z$79,2),IF((C2436=15),VLOOKUP(P2436,'15 лет'!$Y$5:$Z$79,2),IF((C2436=16),VLOOKUP(P2436,'16 лет'!$Y$5:$Z$79,2),IF((C2436=17),VLOOKUP(P2436,'17 лет'!$Y$5:$Z$79,2))))))))))))</f>
        <v>35</v>
      </c>
      <c r="R2436" s="27"/>
      <c r="S2436" s="16">
        <f>IF((C2436&lt;=7),VLOOKUP(R2436,'7 лет'!$W$5:$X$79,2),IF((C2436=8),VLOOKUP(R2436,'8 лет'!$W$5:$X$79,2),IF((C2436=9),VLOOKUP(R2436,'9 лет'!$W$5:$X$79,2),IF((C2436=10),VLOOKUP(R2436,'10 лет'!$W$5:$X$79,2),IF((C2436=11),VLOOKUP(R2436,'11 лет'!$W$5:$X$79,2),IF((C2436=12),VLOOKUP(R2436,'12 лет'!$AA$5:$AB$79,2),IF((C2436=13),VLOOKUP(R2436,'13 лет'!$AA$5:$AB$79,2),IF((C2436=14),VLOOKUP(R2436,'14 лет'!$AA$5:$AB$79,2),IF((C2436=15),VLOOKUP(R2436,'15 лет'!$AA$5:$AB$79,2),IF((C2436=16),VLOOKUP(R2436,'16 лет'!$AA$5:$AB$79,2),IF((C2436=17),VLOOKUP(R2436,'17 лет'!$AA$5:$AB$79,2))))))))))))</f>
        <v>0</v>
      </c>
      <c r="T2436" s="33">
        <f>SUM(E2436+G2436+I2436+K2436+M2436+O2436+Q2436+S2436)</f>
        <v>35</v>
      </c>
      <c r="U2436" s="4">
        <f>'Личное первенство девушки'!U215</f>
        <v>28</v>
      </c>
      <c r="V2436" s="109"/>
      <c r="W2436" s="99"/>
      <c r="X2436" t="str">
        <f>P2425</f>
        <v>Субъект РФ 68</v>
      </c>
    </row>
    <row r="2437" spans="1:24" ht="18.75">
      <c r="A2437" s="27">
        <v>3</v>
      </c>
      <c r="B2437" s="78"/>
      <c r="C2437" s="27"/>
      <c r="D2437" s="27"/>
      <c r="E2437" s="16">
        <f>IF((C2437&lt;=7),VLOOKUP(D2437,'7 лет'!$M$5:$N$78,2),IF((C2437=8),VLOOKUP(D2437,'8 лет'!$M$5:$N$78,2),IF((C2437=9),VLOOKUP(D2437,'9 лет'!$M$5:$N$78,2),IF((C2437=10),VLOOKUP(D2437,'10 лет'!$M$5:$N$78,2),IF((C2437=11),VLOOKUP(D2437,'11 лет'!$M$5:$N$78,2),IF((C2437=12),VLOOKUP(D2437,'12 лет'!$O$5:$P$78,2),IF((C2437=13),VLOOKUP(D2437,'13 лет'!$O$5:$P$78,2),IF((C2437=14),VLOOKUP(D2437,'14 лет'!$O$5:$P$78,2),IF((C2437=15),VLOOKUP(D2437,'15 лет'!$O$5:$P$78,2),IF((C2437=16),VLOOKUP(D2437,'16 лет'!$O$5:$P$78,2),IF((C2437=17),VLOOKUP(D2437,'17 лет'!$O$5:$P$78,2))))))))))))</f>
        <v>0</v>
      </c>
      <c r="F2437" s="27"/>
      <c r="G2437" s="16">
        <f>IF((C2437&lt;=7),VLOOKUP(F2437,'7 лет'!$O$5:$P$79,2),IF((C2437=8),VLOOKUP(F2437,'8 лет'!$O$5:$P$79,2),IF((C2437=9),VLOOKUP(F2437,'9 лет'!$O$5:$P$79,2),IF((C2437=10),VLOOKUP(F2437,'10 лет'!$O$5:$P$79,2),IF((C2437=11),VLOOKUP(F2437,'11 лет'!$O$5:$P$79,2),IF((C2437=12),VLOOKUP(F2437,'12 лет'!$Q$5:$R$79,2),IF((C2437=13),VLOOKUP(F2437,'13 лет'!$Q$5:$R$79,2),IF((C2437=14),VLOOKUP(F2437,'14 лет'!$Q$5:$R$79,2),IF((C2437=15),VLOOKUP(F2437,'15 лет'!$Q$5:$R$79,2),IF((C2437=16),VLOOKUP(F2437,'16 лет'!$Q$5:$R$79,2),IF((C2437=17),VLOOKUP(F2437,'17 лет'!$Q$5:$R$79,2))))))))))))</f>
        <v>0</v>
      </c>
      <c r="H2437" s="27"/>
      <c r="I2437" s="16">
        <f>IF((C2437&lt;=7),VLOOKUP(H2437,'7 лет'!$Q$5:$R$79,2),IF((C2437=8),VLOOKUP(H2437,'8 лет'!$Q$5:$R$79,2),IF((C2437=9),VLOOKUP(H2437,'9 лет'!$Q$5:$R$79,2),IF((C2437=10),VLOOKUP(H2437,'10 лет'!$Q$5:$R$79,2),IF((C2437=11),VLOOKUP(H2437,'11 лет'!$Q$5:$R$79,2),IF((C2437=12),VLOOKUP(H2437,'12 лет'!$S$5:$T$79,2),IF((C2437=13),VLOOKUP(H2437,'13 лет'!$S$5:$T$79,2),IF((C2437=14),VLOOKUP(H2437,'14 лет'!$S$5:$T$79,2),IF((C2437=15),VLOOKUP(H2437,'15 лет'!$S$5:$T$79,2),IF((C2437=16),VLOOKUP(H2437,'16 лет'!$S$5:$T$79,2),IF((C2437=17),VLOOKUP(H2437,'17 лет'!$S$5:$T$79,2))))))))))))</f>
        <v>0</v>
      </c>
      <c r="J2437" s="27"/>
      <c r="K2437" s="16">
        <f>IF((C2437&lt;=7),VLOOKUP(J2437,'7 лет'!$S$5:$T$79,2),IF((C2437=8),VLOOKUP(J2437,'8 лет'!$S$5:$T$79,2),IF((C2437=9),VLOOKUP(J2437,'9 лет'!$S$5:$T$79,2),IF((C2437=10),VLOOKUP(J2437,'10 лет'!$S$5:$T$79,2),IF((C2437=11),VLOOKUP(J2437,'11 лет'!$S$5:$T$79,2),IF((C2437=12),VLOOKUP(J2437,'12 лет'!$U$5:$V$79,2),IF((C2437=13),VLOOKUP(J2437,'13 лет'!$U$5:$V$79,2),IF((C2437=14),VLOOKUP(J2437,'14 лет'!$U$5:$V$79,2),IF(C2437&gt;=15,"0")))))))))</f>
        <v>0</v>
      </c>
      <c r="L2437" s="27"/>
      <c r="M2437" s="16" t="str">
        <f>IF((C2437=12),VLOOKUP(L2437,'12 лет'!$W$5:$X$85,2),IF((C2437=13),VLOOKUP(L2437,'13 лет'!$W$5:$X$84,2),IF((C2437=14),VLOOKUP(L2437,'14 лет'!$W$5:$X$82,2),IF((C2437=15),VLOOKUP(L2437,'15 лет'!$U$5:$V$82,2),IF((C2437=16),VLOOKUP(L2437,'16 лет'!$U$5:$V$78,2),IF((C2437=17),VLOOKUP(L2437,'17 лет'!$U$5:$V$78,2),IF(C2437&lt;12,"0")))))))</f>
        <v>0</v>
      </c>
      <c r="N2437" s="27"/>
      <c r="O2437" s="16" t="str">
        <f>IF((C2437=15),VLOOKUP(N2437,'15 лет'!$W$5:$X$115,2),IF((C2437=16),VLOOKUP(N2437,'16 лет'!$W$5:$X$113,2),IF((C2437=17),VLOOKUP(N2437,'17 лет'!$W$5:$X$113,2),IF(C2437&lt;15,"0"))))</f>
        <v>0</v>
      </c>
      <c r="P2437" s="11"/>
      <c r="Q2437" s="16">
        <f>IF((C2437&lt;=7),VLOOKUP(P2437,'7 лет'!$U$5:$V$79,2),IF((C2437=8),VLOOKUP(P2437,'8 лет'!$U$5:$V$79,2),IF((C2437=9),VLOOKUP(P2437,'9 лет'!$U$5:$V$79,2),IF((C2437=10),VLOOKUP(P2437,'10 лет'!$U$5:$V$79,2),IF((C2437=11),VLOOKUP(P2437,'11 лет'!$U$5:$V$79,2),IF((C2437=12),VLOOKUP(P2437,'12 лет'!$Y$5:$Z$79,2),IF((C2437=13),VLOOKUP(P2437,'13 лет'!$Y$5:$Z$79,2),IF((C2437=14),VLOOKUP(P2437,'14 лет'!$Y$5:$Z$79,2),IF((C2437=15),VLOOKUP(P2437,'15 лет'!$Y$5:$Z$79,2),IF((C2437=16),VLOOKUP(P2437,'16 лет'!$Y$5:$Z$79,2),IF((C2437=17),VLOOKUP(P2437,'17 лет'!$Y$5:$Z$79,2))))))))))))</f>
        <v>35</v>
      </c>
      <c r="R2437" s="27"/>
      <c r="S2437" s="16">
        <f>IF((C2437&lt;=7),VLOOKUP(R2437,'7 лет'!$W$5:$X$79,2),IF((C2437=8),VLOOKUP(R2437,'8 лет'!$W$5:$X$79,2),IF((C2437=9),VLOOKUP(R2437,'9 лет'!$W$5:$X$79,2),IF((C2437=10),VLOOKUP(R2437,'10 лет'!$W$5:$X$79,2),IF((C2437=11),VLOOKUP(R2437,'11 лет'!$W$5:$X$79,2),IF((C2437=12),VLOOKUP(R2437,'12 лет'!$AA$5:$AB$79,2),IF((C2437=13),VLOOKUP(R2437,'13 лет'!$AA$5:$AB$79,2),IF((C2437=14),VLOOKUP(R2437,'14 лет'!$AA$5:$AB$79,2),IF((C2437=15),VLOOKUP(R2437,'15 лет'!$AA$5:$AB$79,2),IF((C2437=16),VLOOKUP(R2437,'16 лет'!$AA$5:$AB$79,2),IF((C2437=17),VLOOKUP(R2437,'17 лет'!$AA$5:$AB$79,2))))))))))))</f>
        <v>0</v>
      </c>
      <c r="T2437" s="33">
        <f>SUM(E2437+G2437+I2437+K2437+M2437+O2437+Q2437+S2437)</f>
        <v>35</v>
      </c>
      <c r="U2437" s="4">
        <f>'Личное первенство девушки'!U216</f>
        <v>28</v>
      </c>
      <c r="V2437" s="109"/>
      <c r="W2437" s="99"/>
      <c r="X2437" t="str">
        <f>P2425</f>
        <v>Субъект РФ 68</v>
      </c>
    </row>
    <row r="2438" spans="1:24" ht="18.75">
      <c r="A2438" s="111"/>
      <c r="B2438" s="112"/>
      <c r="C2438" s="112"/>
      <c r="D2438" s="112"/>
      <c r="E2438" s="112"/>
      <c r="F2438" s="112"/>
      <c r="G2438" s="112"/>
      <c r="H2438" s="112"/>
      <c r="I2438" s="112"/>
      <c r="J2438" s="112"/>
      <c r="K2438" s="112"/>
      <c r="L2438" s="112"/>
      <c r="M2438" s="112"/>
      <c r="N2438" s="112"/>
      <c r="O2438" s="112"/>
      <c r="P2438" s="115" t="s">
        <v>286</v>
      </c>
      <c r="Q2438" s="115"/>
      <c r="R2438" s="115"/>
      <c r="S2438" s="116"/>
      <c r="T2438" s="113">
        <f ca="1">SUMPRODUCT(LARGE($T$2435:$T$2437,ROW(INDIRECT("T1:T"&amp;Z17))))</f>
        <v>70</v>
      </c>
      <c r="U2438" s="114"/>
      <c r="V2438" s="109"/>
      <c r="W2438" s="99"/>
    </row>
    <row r="2439" spans="1:24" ht="30" customHeight="1">
      <c r="A2439" s="119"/>
      <c r="B2439" s="120"/>
      <c r="C2439" s="120"/>
      <c r="D2439" s="120"/>
      <c r="E2439" s="120"/>
      <c r="F2439" s="120"/>
      <c r="G2439" s="120"/>
      <c r="H2439" s="120"/>
      <c r="I2439" s="120"/>
      <c r="J2439" s="120"/>
      <c r="K2439" s="120"/>
      <c r="L2439" s="120"/>
      <c r="M2439" s="120"/>
      <c r="N2439" s="120"/>
      <c r="O2439" s="120"/>
      <c r="P2439" s="118" t="s">
        <v>287</v>
      </c>
      <c r="Q2439" s="118"/>
      <c r="R2439" s="118"/>
      <c r="S2439" s="118"/>
      <c r="T2439" s="121">
        <f ca="1">SUM(T2433+T2438)</f>
        <v>170</v>
      </c>
      <c r="U2439" s="122"/>
      <c r="V2439" s="110"/>
      <c r="W2439" s="100"/>
    </row>
    <row r="2440" spans="1:24">
      <c r="A2440" s="14"/>
      <c r="B2440" s="14"/>
      <c r="C2440" s="14"/>
      <c r="D2440" s="14"/>
      <c r="E2440" s="14"/>
      <c r="F2440" s="14"/>
      <c r="G2440" s="14"/>
      <c r="H2440" s="14"/>
      <c r="I2440" s="14"/>
      <c r="J2440" s="14"/>
      <c r="K2440" s="14"/>
      <c r="L2440" s="14"/>
      <c r="M2440" s="14"/>
      <c r="N2440" s="14"/>
      <c r="O2440" s="14"/>
      <c r="P2440" s="14"/>
      <c r="Q2440" s="14"/>
      <c r="R2440" s="14"/>
      <c r="S2440" s="14"/>
      <c r="T2440" s="14"/>
    </row>
    <row r="2441" spans="1:24">
      <c r="A2441" s="15"/>
      <c r="C2441" s="15"/>
      <c r="D2441" s="15"/>
      <c r="E2441" s="15"/>
      <c r="F2441" s="15"/>
      <c r="G2441" s="15"/>
      <c r="H2441" s="15"/>
      <c r="I2441" s="15"/>
      <c r="J2441" s="15"/>
      <c r="K2441" s="14"/>
      <c r="L2441" s="14"/>
      <c r="M2441" s="15"/>
      <c r="N2441" s="15"/>
      <c r="O2441" s="15"/>
      <c r="P2441" s="15"/>
      <c r="Q2441" s="15"/>
      <c r="R2441" s="15"/>
      <c r="S2441" s="15"/>
      <c r="T2441" s="15"/>
    </row>
    <row r="2442" spans="1:24">
      <c r="A2442" s="15"/>
      <c r="C2442" s="15"/>
      <c r="D2442" s="15"/>
      <c r="E2442" s="15"/>
      <c r="F2442" s="15"/>
      <c r="G2442" s="15"/>
      <c r="H2442" s="15"/>
      <c r="I2442" s="15"/>
      <c r="J2442" s="15"/>
      <c r="K2442" s="14"/>
      <c r="L2442" s="14"/>
      <c r="M2442" s="15"/>
      <c r="N2442" s="15"/>
      <c r="O2442" s="15"/>
      <c r="P2442" s="15"/>
      <c r="Q2442" s="15"/>
      <c r="R2442" s="15"/>
      <c r="S2442" s="15"/>
      <c r="T2442" s="15"/>
    </row>
    <row r="2443" spans="1:24" ht="16.5">
      <c r="A2443" s="14"/>
      <c r="B2443" s="79" t="s">
        <v>181</v>
      </c>
      <c r="C2443" s="14"/>
      <c r="D2443" s="14"/>
      <c r="E2443" s="14"/>
      <c r="F2443" s="14"/>
      <c r="G2443" s="14"/>
      <c r="H2443" s="14"/>
      <c r="I2443" s="14"/>
      <c r="J2443" s="14"/>
      <c r="K2443" s="14"/>
      <c r="L2443" s="14"/>
      <c r="M2443" s="14"/>
      <c r="N2443" s="14"/>
      <c r="O2443" s="14"/>
      <c r="P2443" s="14"/>
      <c r="Q2443" s="14"/>
      <c r="R2443" s="14"/>
      <c r="S2443" s="14"/>
      <c r="T2443" s="14"/>
    </row>
    <row r="2444" spans="1:24">
      <c r="A2444" s="14"/>
      <c r="B2444" s="15"/>
      <c r="C2444" s="15"/>
      <c r="D2444" s="14"/>
      <c r="E2444" s="14"/>
      <c r="F2444" s="14"/>
      <c r="G2444" s="14"/>
      <c r="H2444" s="14"/>
      <c r="I2444" s="14"/>
      <c r="J2444" s="14"/>
      <c r="K2444" s="14"/>
      <c r="L2444" s="14"/>
      <c r="M2444" s="14"/>
      <c r="N2444" s="14"/>
      <c r="O2444" s="14"/>
      <c r="P2444" s="14"/>
      <c r="Q2444" s="14"/>
      <c r="R2444" s="14"/>
      <c r="S2444" s="14"/>
      <c r="T2444" s="14"/>
    </row>
    <row r="2445" spans="1:24">
      <c r="A2445" s="14"/>
      <c r="B2445" s="14"/>
      <c r="C2445" s="15"/>
      <c r="D2445" s="14"/>
      <c r="E2445" s="14"/>
      <c r="F2445" s="14"/>
      <c r="G2445" s="14"/>
      <c r="H2445" s="14"/>
      <c r="I2445" s="14"/>
      <c r="J2445" s="14"/>
      <c r="K2445" s="14"/>
      <c r="L2445" s="14"/>
      <c r="M2445" s="14"/>
      <c r="N2445" s="14"/>
      <c r="O2445" s="14"/>
      <c r="P2445" s="14"/>
      <c r="Q2445" s="14"/>
      <c r="R2445" s="14"/>
      <c r="S2445" s="14"/>
      <c r="T2445" s="14"/>
    </row>
    <row r="2446" spans="1:24" ht="16.5">
      <c r="A2446" s="14"/>
      <c r="B2446" s="79" t="s">
        <v>182</v>
      </c>
      <c r="C2446" s="15"/>
      <c r="D2446" s="14"/>
      <c r="E2446" s="14"/>
      <c r="F2446" s="14"/>
      <c r="G2446" s="14"/>
      <c r="H2446" s="14"/>
      <c r="I2446" s="14"/>
      <c r="J2446" s="14"/>
      <c r="K2446" s="14"/>
      <c r="L2446" s="14"/>
      <c r="M2446" s="14"/>
      <c r="N2446" s="14"/>
      <c r="O2446" s="14"/>
      <c r="P2446" s="14"/>
      <c r="Q2446" s="14"/>
      <c r="R2446" s="14"/>
      <c r="S2446" s="14"/>
      <c r="T2446" s="14"/>
    </row>
    <row r="2448" spans="1:24" ht="18.75">
      <c r="A2448" s="102" t="s">
        <v>991</v>
      </c>
      <c r="B2448" s="102"/>
      <c r="C2448" s="102"/>
      <c r="D2448" s="102"/>
      <c r="E2448" s="102"/>
      <c r="F2448" s="102"/>
      <c r="G2448" s="102"/>
      <c r="H2448" s="102"/>
      <c r="I2448" s="102"/>
      <c r="J2448" s="102"/>
      <c r="K2448" s="102"/>
      <c r="L2448" s="102"/>
      <c r="M2448" s="102"/>
      <c r="N2448" s="102"/>
      <c r="O2448" s="102"/>
      <c r="P2448" s="102"/>
      <c r="Q2448" s="102"/>
      <c r="R2448" s="102"/>
      <c r="S2448" s="102"/>
      <c r="T2448" s="102"/>
      <c r="U2448" s="102"/>
      <c r="V2448" s="102"/>
      <c r="W2448" s="102"/>
    </row>
    <row r="2449" spans="1:23" ht="18.75">
      <c r="A2449" s="102" t="s">
        <v>990</v>
      </c>
      <c r="B2449" s="102"/>
      <c r="C2449" s="102"/>
      <c r="D2449" s="102"/>
      <c r="E2449" s="102"/>
      <c r="F2449" s="102"/>
      <c r="G2449" s="102"/>
      <c r="H2449" s="102"/>
      <c r="I2449" s="102"/>
      <c r="J2449" s="102"/>
      <c r="K2449" s="102"/>
      <c r="L2449" s="102"/>
      <c r="M2449" s="102"/>
      <c r="N2449" s="102"/>
      <c r="O2449" s="102"/>
      <c r="P2449" s="102"/>
      <c r="Q2449" s="102"/>
      <c r="R2449" s="102"/>
      <c r="S2449" s="102"/>
      <c r="T2449" s="102"/>
      <c r="U2449" s="102"/>
      <c r="V2449" s="102"/>
      <c r="W2449" s="102"/>
    </row>
    <row r="2451" spans="1:23">
      <c r="A2451" s="103" t="s">
        <v>169</v>
      </c>
      <c r="B2451" s="103"/>
      <c r="C2451" s="103"/>
      <c r="D2451" s="103"/>
      <c r="E2451" s="103"/>
      <c r="F2451" s="103"/>
      <c r="G2451" s="103"/>
      <c r="H2451" s="103"/>
      <c r="I2451" s="103"/>
      <c r="J2451" s="103"/>
      <c r="K2451" s="103"/>
      <c r="L2451" s="103"/>
      <c r="M2451" s="103"/>
      <c r="N2451" s="103"/>
      <c r="O2451" s="103"/>
      <c r="P2451" s="103"/>
      <c r="Q2451" s="103"/>
      <c r="R2451" s="103"/>
      <c r="S2451" s="103"/>
      <c r="T2451" s="103"/>
      <c r="U2451" s="103"/>
      <c r="V2451" s="103"/>
      <c r="W2451" s="103"/>
    </row>
    <row r="2452" spans="1:23">
      <c r="A2452" s="43"/>
      <c r="B2452" s="43"/>
      <c r="C2452" s="43"/>
      <c r="D2452" s="43"/>
      <c r="E2452" s="43"/>
      <c r="F2452" s="43"/>
      <c r="G2452" s="43"/>
      <c r="H2452" s="43"/>
      <c r="I2452" s="43"/>
      <c r="J2452" s="43"/>
      <c r="K2452" s="43"/>
      <c r="L2452" s="43"/>
      <c r="M2452" s="43"/>
      <c r="N2452" s="43"/>
      <c r="O2452" s="43"/>
      <c r="P2452" s="43"/>
      <c r="Q2452" s="43"/>
      <c r="R2452" s="43"/>
      <c r="S2452" s="43"/>
      <c r="T2452" s="43"/>
      <c r="U2452" s="43"/>
      <c r="V2452" s="43"/>
      <c r="W2452" s="43"/>
    </row>
    <row r="2453" spans="1:23" ht="18.75">
      <c r="A2453" s="104" t="s">
        <v>1005</v>
      </c>
      <c r="B2453" s="104"/>
      <c r="C2453" s="104"/>
      <c r="D2453" s="104"/>
      <c r="E2453" s="104"/>
      <c r="F2453" s="104"/>
      <c r="G2453" s="104"/>
      <c r="H2453" s="104"/>
      <c r="I2453" s="104"/>
      <c r="J2453" s="104"/>
      <c r="K2453" s="104"/>
      <c r="L2453" s="104"/>
      <c r="M2453" s="104"/>
      <c r="N2453" s="104"/>
      <c r="O2453" s="104"/>
      <c r="P2453" s="104"/>
      <c r="Q2453" s="104"/>
      <c r="R2453" s="104"/>
      <c r="S2453" s="104"/>
      <c r="T2453" s="104"/>
      <c r="U2453" s="104"/>
      <c r="V2453" s="104"/>
      <c r="W2453" s="104"/>
    </row>
    <row r="2454" spans="1:23" ht="18.75">
      <c r="A2454" s="104" t="s">
        <v>989</v>
      </c>
      <c r="B2454" s="104"/>
      <c r="C2454" s="104"/>
      <c r="D2454" s="104"/>
      <c r="E2454" s="104"/>
      <c r="F2454" s="104"/>
      <c r="G2454" s="104"/>
      <c r="H2454" s="104"/>
      <c r="I2454" s="104"/>
      <c r="J2454" s="104"/>
      <c r="K2454" s="104"/>
      <c r="L2454" s="104"/>
      <c r="M2454" s="104"/>
      <c r="N2454" s="104"/>
      <c r="O2454" s="104"/>
      <c r="P2454" s="104"/>
      <c r="Q2454" s="104"/>
      <c r="R2454" s="104"/>
      <c r="S2454" s="104"/>
      <c r="T2454" s="104"/>
      <c r="U2454" s="104"/>
      <c r="V2454" s="104"/>
      <c r="W2454" s="104"/>
    </row>
    <row r="2455" spans="1:23" ht="18.75">
      <c r="A2455" s="105" t="s">
        <v>1058</v>
      </c>
      <c r="B2455" s="105"/>
      <c r="C2455" s="105"/>
      <c r="D2455" s="105"/>
      <c r="E2455" s="105"/>
      <c r="F2455" s="105"/>
      <c r="G2455" s="105"/>
      <c r="H2455" s="105"/>
      <c r="I2455" s="105"/>
      <c r="J2455" s="105"/>
      <c r="K2455" s="105"/>
      <c r="L2455" s="105"/>
      <c r="M2455" s="105"/>
      <c r="N2455" s="105"/>
      <c r="O2455" s="105"/>
      <c r="P2455" s="105"/>
      <c r="Q2455" s="105"/>
      <c r="R2455" s="105"/>
      <c r="S2455" s="105"/>
      <c r="T2455" s="105"/>
      <c r="U2455" s="105"/>
      <c r="V2455" s="105"/>
      <c r="W2455" s="105"/>
    </row>
    <row r="2456" spans="1:23" ht="18.75">
      <c r="A2456" s="50"/>
      <c r="B2456" s="50"/>
      <c r="C2456" s="50"/>
      <c r="D2456" s="50"/>
      <c r="E2456" s="50"/>
      <c r="F2456" s="50"/>
      <c r="G2456" s="50"/>
      <c r="H2456" s="50"/>
      <c r="I2456" s="50"/>
      <c r="J2456" s="50"/>
      <c r="K2456" s="50"/>
      <c r="L2456" s="50"/>
      <c r="M2456" s="50"/>
      <c r="N2456" s="50"/>
      <c r="O2456" s="50"/>
      <c r="P2456" s="50"/>
      <c r="Q2456" s="50"/>
      <c r="R2456" s="50"/>
      <c r="S2456" s="50"/>
      <c r="T2456" s="50"/>
      <c r="U2456" s="50"/>
      <c r="V2456" s="50"/>
    </row>
    <row r="2457" spans="1:23">
      <c r="A2457" s="10"/>
      <c r="B2457" s="10"/>
      <c r="C2457" s="10"/>
      <c r="D2457" s="10"/>
      <c r="E2457" s="10"/>
      <c r="F2457" s="10"/>
      <c r="G2457" s="10"/>
      <c r="H2457" s="10"/>
      <c r="I2457" s="10"/>
      <c r="J2457" s="10"/>
      <c r="K2457" s="10"/>
      <c r="L2457" s="10"/>
      <c r="M2457" s="10"/>
      <c r="N2457" s="10"/>
      <c r="O2457" s="10"/>
      <c r="P2457" s="10"/>
      <c r="Q2457" s="10"/>
      <c r="R2457" s="10"/>
      <c r="S2457" s="10"/>
      <c r="T2457" s="10"/>
    </row>
    <row r="2458" spans="1:23" ht="18.75">
      <c r="A2458" s="106" t="s">
        <v>992</v>
      </c>
      <c r="B2458" s="106"/>
      <c r="C2458" s="47"/>
      <c r="D2458" s="47"/>
      <c r="E2458" s="47"/>
      <c r="F2458" s="47"/>
      <c r="G2458" s="47"/>
      <c r="H2458" s="47"/>
      <c r="I2458" s="47"/>
      <c r="J2458" s="47"/>
      <c r="K2458" s="47"/>
      <c r="L2458" s="47"/>
      <c r="M2458" s="47"/>
      <c r="N2458" s="47"/>
      <c r="O2458" s="47"/>
      <c r="P2458" s="47"/>
      <c r="Q2458" s="47"/>
      <c r="R2458" s="47"/>
      <c r="S2458" s="47"/>
      <c r="T2458" s="47"/>
    </row>
    <row r="2459" spans="1:23" ht="18.75">
      <c r="A2459" s="106" t="s">
        <v>993</v>
      </c>
      <c r="B2459" s="106"/>
      <c r="C2459" s="42"/>
      <c r="D2459" s="42"/>
      <c r="E2459" s="42"/>
      <c r="F2459" s="42"/>
      <c r="G2459" s="42"/>
      <c r="H2459" s="42"/>
      <c r="I2459" s="42"/>
      <c r="J2459" s="42"/>
      <c r="K2459" s="42"/>
      <c r="L2459" s="42"/>
      <c r="M2459" s="42"/>
      <c r="N2459" s="42"/>
      <c r="O2459" s="42"/>
      <c r="P2459" s="42"/>
      <c r="Q2459" s="42"/>
      <c r="R2459" s="42"/>
      <c r="S2459" s="42"/>
      <c r="T2459" s="42"/>
    </row>
    <row r="2460" spans="1:23" ht="18.75">
      <c r="A2460" s="106"/>
      <c r="B2460" s="106"/>
      <c r="D2460" s="47"/>
      <c r="E2460" s="47"/>
      <c r="F2460" s="47"/>
      <c r="G2460" s="47"/>
      <c r="H2460" s="47"/>
      <c r="I2460" s="47"/>
      <c r="J2460" s="47"/>
      <c r="K2460" s="47"/>
      <c r="L2460" s="47"/>
      <c r="M2460" s="47"/>
      <c r="N2460" s="47"/>
      <c r="O2460" s="47"/>
      <c r="P2460" s="47"/>
      <c r="Q2460" s="47"/>
      <c r="R2460" s="47"/>
      <c r="S2460" s="47"/>
      <c r="T2460" s="47"/>
    </row>
    <row r="2461" spans="1:23" ht="18.75">
      <c r="A2461" s="107" t="s">
        <v>247</v>
      </c>
      <c r="B2461" s="107"/>
      <c r="C2461" s="107"/>
      <c r="D2461" s="107"/>
      <c r="E2461" s="107"/>
      <c r="F2461" s="107"/>
      <c r="G2461" s="107"/>
      <c r="H2461" s="107"/>
      <c r="I2461" s="107"/>
      <c r="J2461" s="107"/>
      <c r="K2461" s="107"/>
      <c r="L2461" s="107"/>
      <c r="M2461" s="107"/>
      <c r="N2461" s="107"/>
      <c r="O2461" s="107"/>
      <c r="P2461" s="129" t="s">
        <v>351</v>
      </c>
      <c r="Q2461" s="129"/>
      <c r="R2461" s="129"/>
      <c r="S2461" s="129"/>
      <c r="T2461" s="129"/>
      <c r="U2461" s="129"/>
      <c r="V2461" s="129"/>
    </row>
    <row r="2462" spans="1:23">
      <c r="A2462" s="28"/>
      <c r="B2462" s="28"/>
      <c r="C2462" s="28"/>
      <c r="D2462" s="28"/>
      <c r="E2462" s="28"/>
      <c r="F2462" s="28"/>
      <c r="G2462" s="28"/>
      <c r="H2462" s="28"/>
      <c r="I2462" s="28"/>
      <c r="J2462" s="28"/>
      <c r="K2462" s="28"/>
      <c r="L2462" s="28"/>
      <c r="M2462" s="28"/>
      <c r="N2462" s="28"/>
      <c r="O2462" s="28"/>
      <c r="P2462" s="28"/>
      <c r="Q2462" s="28"/>
      <c r="R2462" s="28"/>
      <c r="S2462" s="28"/>
      <c r="T2462" s="28"/>
    </row>
    <row r="2463" spans="1:23" ht="24.75" customHeight="1">
      <c r="A2463" s="117" t="s">
        <v>170</v>
      </c>
      <c r="B2463" s="117"/>
      <c r="C2463" s="117"/>
      <c r="D2463" s="117"/>
      <c r="E2463" s="117"/>
      <c r="F2463" s="117"/>
      <c r="G2463" s="117"/>
      <c r="H2463" s="117"/>
      <c r="I2463" s="117"/>
      <c r="J2463" s="117"/>
      <c r="K2463" s="117"/>
      <c r="L2463" s="117"/>
      <c r="M2463" s="117"/>
      <c r="N2463" s="117"/>
      <c r="O2463" s="117"/>
      <c r="P2463" s="117"/>
      <c r="Q2463" s="117"/>
      <c r="R2463" s="117"/>
      <c r="S2463" s="117"/>
      <c r="T2463" s="126" t="s">
        <v>178</v>
      </c>
      <c r="U2463" s="101" t="s">
        <v>284</v>
      </c>
      <c r="V2463" s="101" t="s">
        <v>288</v>
      </c>
      <c r="W2463" s="101" t="s">
        <v>1006</v>
      </c>
    </row>
    <row r="2464" spans="1:23" ht="66.75" customHeight="1">
      <c r="A2464" s="101" t="s">
        <v>171</v>
      </c>
      <c r="B2464" s="117" t="s">
        <v>172</v>
      </c>
      <c r="C2464" s="101" t="s">
        <v>173</v>
      </c>
      <c r="D2464" s="101" t="s">
        <v>174</v>
      </c>
      <c r="E2464" s="101"/>
      <c r="F2464" s="101" t="s">
        <v>175</v>
      </c>
      <c r="G2464" s="101"/>
      <c r="H2464" s="101" t="s">
        <v>176</v>
      </c>
      <c r="I2464" s="101"/>
      <c r="J2464" s="101" t="s">
        <v>994</v>
      </c>
      <c r="K2464" s="101"/>
      <c r="L2464" s="175" t="s">
        <v>995</v>
      </c>
      <c r="M2464" s="176"/>
      <c r="N2464" s="175" t="s">
        <v>996</v>
      </c>
      <c r="O2464" s="176"/>
      <c r="P2464" s="101" t="s">
        <v>7</v>
      </c>
      <c r="Q2464" s="101"/>
      <c r="R2464" s="101" t="s">
        <v>177</v>
      </c>
      <c r="S2464" s="101"/>
      <c r="T2464" s="127"/>
      <c r="U2464" s="101"/>
      <c r="V2464" s="101"/>
      <c r="W2464" s="101"/>
    </row>
    <row r="2465" spans="1:24" ht="16.5">
      <c r="A2465" s="101"/>
      <c r="B2465" s="117"/>
      <c r="C2465" s="101"/>
      <c r="D2465" s="49" t="s">
        <v>179</v>
      </c>
      <c r="E2465" s="51" t="s">
        <v>3</v>
      </c>
      <c r="F2465" s="49" t="s">
        <v>179</v>
      </c>
      <c r="G2465" s="51" t="s">
        <v>3</v>
      </c>
      <c r="H2465" s="49" t="s">
        <v>179</v>
      </c>
      <c r="I2465" s="51" t="s">
        <v>3</v>
      </c>
      <c r="J2465" s="49" t="s">
        <v>179</v>
      </c>
      <c r="K2465" s="51" t="s">
        <v>3</v>
      </c>
      <c r="L2465" s="49" t="s">
        <v>179</v>
      </c>
      <c r="M2465" s="51" t="s">
        <v>3</v>
      </c>
      <c r="N2465" s="49" t="s">
        <v>179</v>
      </c>
      <c r="O2465" s="51" t="s">
        <v>3</v>
      </c>
      <c r="P2465" s="49" t="s">
        <v>179</v>
      </c>
      <c r="Q2465" s="51" t="s">
        <v>3</v>
      </c>
      <c r="R2465" s="49" t="s">
        <v>179</v>
      </c>
      <c r="S2465" s="51" t="s">
        <v>3</v>
      </c>
      <c r="T2465" s="128"/>
      <c r="U2465" s="101"/>
      <c r="V2465" s="101"/>
      <c r="W2465" s="101"/>
    </row>
    <row r="2466" spans="1:24" ht="18.75">
      <c r="A2466" s="27">
        <v>1</v>
      </c>
      <c r="B2466" s="77"/>
      <c r="C2466" s="27"/>
      <c r="D2466" s="27"/>
      <c r="E2466" s="16">
        <f>IF((C2466&lt;=7),VLOOKUP(D2466,'7 лет'!$A$5:$B$78,2),IF((C2466=8),VLOOKUP(D2466,'8 лет'!$A$5:$B$78,2),IF((C2466=9),VLOOKUP(D2466,'9 лет'!$A$5:$B$78,2),IF((C2466=10),VLOOKUP(D2466,'10 лет'!$A$5:$B$78,2),IF((C2466=11),VLOOKUP(D2466,'11 лет'!$A$5:$B$78,2),IF((C2466=12),VLOOKUP(D2466,'12 лет'!$A$5:$B$78,2),IF((C2466=13),VLOOKUP(D2466,'13 лет'!$A$5:$B$78,2),IF((C2466=14),VLOOKUP(D2466,'14 лет'!$A$5:$B$78,2),IF((C2466=15),VLOOKUP(D2466,'15 лет'!$A$5:$B$78,2),IF((C2466=16),VLOOKUP(D2466,'16 лет'!$A$5:$B$78,2),IF((C2466=17),VLOOKUP(D2466,'17 лет'!$A$5:$B$78,2))))))))))))</f>
        <v>0</v>
      </c>
      <c r="F2466" s="27"/>
      <c r="G2466" s="16">
        <f>IF((C2466&lt;=7),VLOOKUP(F2466,'7 лет'!$C$5:$D$79,2),IF((C2466=8),VLOOKUP(F2466,'8 лет'!$C$5:$D$79,2),IF((C2466=9),VLOOKUP(F2466,'9 лет'!$C$5:$D$79,2),IF((C2466=10),VLOOKUP(F2466,'10 лет'!$C$5:$D$79,2),IF((C2466=11),VLOOKUP(F2466,'11 лет'!$C$5:$D$79,2),IF((C2466=12),VLOOKUP(F2466,'12 лет'!$C$5:$D$79,2),IF((C2466=13),VLOOKUP(F2466,'13 лет'!$C$5:$D$79,2),IF((C2466=14),VLOOKUP(F2466,'14 лет'!$C$5:$D$79,2),IF((C2466=15),VLOOKUP(F2466,'15 лет'!$C$5:$D$79,2),IF((C2466=16),VLOOKUP(F2466,'16 лет'!$C$5:$D$79,2),IF((C2466=17),VLOOKUP(F2466,'17 лет'!$C$5:$D$79,2))))))))))))</f>
        <v>0</v>
      </c>
      <c r="H2466" s="27"/>
      <c r="I2466" s="16">
        <f>IF((C2466&lt;=7),VLOOKUP(H2466,'7 лет'!$E$5:$F$79,2),IF((C2466=8),VLOOKUP(H2466,'8 лет'!$E$5:$F$79,2),IF((C2466=9),VLOOKUP(H2466,'9 лет'!$E$5:$F$79,2),IF((C2466=10),VLOOKUP(H2466,'10 лет'!$E$5:$F$79,2),IF((C2466=11),VLOOKUP(H2466,'11 лет'!$E$5:$F$79,2),IF((C2466=12),VLOOKUP(H2466,'12 лет'!$E$5:$F$79,2),IF((C2466=13),VLOOKUP(H2466,'13 лет'!$E$5:$F$79,2),IF((C2466=14),VLOOKUP(H2466,'14 лет'!$E$5:$F$79,2),IF((C2466=15),VLOOKUP(H2466,'15 лет'!$E$5:$F$79,2),IF((C2466=16),VLOOKUP(H2466,'16 лет'!$E$5:$F$79,2),IF((C2466=17),VLOOKUP(H2466,'17 лет'!$E$5:$F$79,2))))))))))))</f>
        <v>0</v>
      </c>
      <c r="J2466" s="27"/>
      <c r="K2466" s="16">
        <f>IF((C2466&lt;=7),VLOOKUP(J2466,'7 лет'!$G$5:$H$79,2),IF((C2466=8),VLOOKUP(J2466,'8 лет'!$G$5:$H$79,2),IF((C2466=9),VLOOKUP(J2466,'9 лет'!$G$5:$H$79,2),IF((C2466=10),VLOOKUP(J2466,'10 лет'!$G$5:$H$79,2),IF((C2466=11),VLOOKUP(J2466,'11 лет'!$G$5:$H$79,2),IF((C2466=12),VLOOKUP(J2466,'12 лет'!$G$5:$H$79,2),IF((C2466=13),VLOOKUP(J2466,'13 лет'!$G$5:$H$79,2),IF((C2466=14),VLOOKUP(J2466,'14 лет'!$G$5:$H$79,2),IF(C2466&gt;=15,"0")))))))))</f>
        <v>0</v>
      </c>
      <c r="L2466" s="27"/>
      <c r="M2466" s="16" t="str">
        <f>IF((C2466=12),VLOOKUP(L2466,'12 лет'!$I$5:$J$81,2),IF((C2466=13),VLOOKUP(L2466,'13 лет'!$I$5:$J$81,2),IF((C2466=14),VLOOKUP(L2466,'14 лет'!$I$5:$J$80,2),IF((C2466=15),VLOOKUP(L2466,'15 лет'!$G$5:$H$82,2),IF((C2466=16),VLOOKUP(L2466,'16 лет'!$G$5:$H$81,2),IF((C2466=17),VLOOKUP(L2466,'17 лет'!$G$5:$H$81,2),IF(C2466&lt;12,"0")))))))</f>
        <v>0</v>
      </c>
      <c r="N2466" s="27"/>
      <c r="O2466" s="16" t="str">
        <f>IF((C2466=15),VLOOKUP(N2466,'15 лет'!$I$5:$J$100,2),IF((C2466=16),VLOOKUP(N2466,'16 лет'!$I$5:$J$94,2),IF((C2466=17),VLOOKUP(N2466,'17 лет'!$I$5:$J$97,2),IF(C2466&lt;15,"0"))))</f>
        <v>0</v>
      </c>
      <c r="P2466" s="11"/>
      <c r="Q2466" s="16">
        <f>IF((C2466&lt;=7),VLOOKUP(P2466,'7 лет'!$I$5:$J$79,2),IF((C2466=8),VLOOKUP(P2466,'8 лет'!$I$5:$J$79,2),IF((C2466=9),VLOOKUP(P2466,'9 лет'!$I$5:$J$79,2),IF((C2466=10),VLOOKUP(P2466,'10 лет'!$I$5:$J$79,2),IF((C2466=11),VLOOKUP(P2466,'11 лет'!$I$5:$J$79,2),IF((C2466=12),VLOOKUP(P2466,'12 лет'!$K$5:$L$79,2),IF((C2466=13),VLOOKUP(P2466,'13 лет'!$K$5:$L$79,2),IF((C2466=14),VLOOKUP(P2466,'14 лет'!$K$5:$L$79,2),IF((C2466=15),VLOOKUP(P2466,'15 лет'!$K$5:$L$79,2),IF((C2466=16),VLOOKUP(P2466,'16 лет'!$K$5:$L$79,2),IF((C2466=17),VLOOKUP(P2466,'17 лет'!$K$5:$L$79,2),)))))))))))</f>
        <v>50</v>
      </c>
      <c r="R2466" s="27"/>
      <c r="S2466" s="16">
        <f>IF((C2466&lt;=7),VLOOKUP(R2466,'7 лет'!$K$5:$L$79,2),IF((C2466=8),VLOOKUP(R2466,'8 лет'!$K$5:$L$79,2),IF((C2466=9),VLOOKUP(R2466,'9 лет'!$K$5:$L$79,2),IF((C2466=10),VLOOKUP(R2466,'10 лет'!$K$5:$L$79,2),IF((C2466=11),VLOOKUP(R2466,'11 лет'!$K$5:$L$79,2),IF((C2466=12),VLOOKUP(R2466,'12 лет'!$M$5:$N$79,2),IF((C2466=13),VLOOKUP(R2466,'13 лет'!$M$5:$N$79,2),IF((C2466=14),VLOOKUP(R2466,'14 лет'!$M$5:$N$79,2),IF((C2466=15),VLOOKUP(R2466,'15 лет'!$M$5:$N$79,2),IF((C2466=16),VLOOKUP(R2466,'16 лет'!$M$5:$N$79,2),IF((C2466=17),VLOOKUP(R2466,'17 лет'!$M$5:$N$79,2))))))))))))</f>
        <v>0</v>
      </c>
      <c r="T2466" s="32">
        <f>SUM(E2466+G2466+I2466+K2466+M2466+O2466+Q2466+S2466)</f>
        <v>50</v>
      </c>
      <c r="U2466" s="4">
        <f>'Личное первенство юноши'!U217</f>
        <v>28</v>
      </c>
      <c r="V2466" s="108">
        <f ca="1">'Командный зачет'!G78</f>
        <v>10</v>
      </c>
      <c r="W2466" s="98">
        <f ca="1">SUM(V2466*2)</f>
        <v>20</v>
      </c>
      <c r="X2466" t="str">
        <f>P2461</f>
        <v>Субъект РФ 69</v>
      </c>
    </row>
    <row r="2467" spans="1:24" ht="18.75">
      <c r="A2467" s="27">
        <v>2</v>
      </c>
      <c r="B2467" s="77"/>
      <c r="C2467" s="27"/>
      <c r="D2467" s="27"/>
      <c r="E2467" s="16">
        <f>IF((C2467&lt;=7),VLOOKUP(D2467,'7 лет'!$A$5:$B$78,2),IF((C2467=8),VLOOKUP(D2467,'8 лет'!$A$5:$B$78,2),IF((C2467=9),VLOOKUP(D2467,'9 лет'!$A$5:$B$78,2),IF((C2467=10),VLOOKUP(D2467,'10 лет'!$A$5:$B$78,2),IF((C2467=11),VLOOKUP(D2467,'11 лет'!$A$5:$B$78,2),IF((C2467=12),VLOOKUP(D2467,'12 лет'!$A$5:$B$78,2),IF((C2467=13),VLOOKUP(D2467,'13 лет'!$A$5:$B$78,2),IF((C2467=14),VLOOKUP(D2467,'14 лет'!$A$5:$B$78,2),IF((C2467=15),VLOOKUP(D2467,'15 лет'!$A$5:$B$78,2),IF((C2467=16),VLOOKUP(D2467,'16 лет'!$A$5:$B$78,2),IF((C2467=17),VLOOKUP(D2467,'17 лет'!$A$5:$B$78,2))))))))))))</f>
        <v>0</v>
      </c>
      <c r="F2467" s="27"/>
      <c r="G2467" s="16">
        <f>IF((C2467&lt;=7),VLOOKUP(F2467,'7 лет'!$C$5:$D$79,2),IF((C2467=8),VLOOKUP(F2467,'8 лет'!$C$5:$D$79,2),IF((C2467=9),VLOOKUP(F2467,'9 лет'!$C$5:$D$79,2),IF((C2467=10),VLOOKUP(F2467,'10 лет'!$C$5:$D$79,2),IF((C2467=11),VLOOKUP(F2467,'11 лет'!$C$5:$D$79,2),IF((C2467=12),VLOOKUP(F2467,'12 лет'!$C$5:$D$79,2),IF((C2467=13),VLOOKUP(F2467,'13 лет'!$C$5:$D$79,2),IF((C2467=14),VLOOKUP(F2467,'14 лет'!$C$5:$D$79,2),IF((C2467=15),VLOOKUP(F2467,'15 лет'!$C$5:$D$79,2),IF((C2467=16),VLOOKUP(F2467,'16 лет'!$C$5:$D$79,2),IF((C2467=17),VLOOKUP(F2467,'17 лет'!$C$5:$D$79,2))))))))))))</f>
        <v>0</v>
      </c>
      <c r="H2467" s="27"/>
      <c r="I2467" s="16">
        <f>IF((C2467&lt;=7),VLOOKUP(H2467,'7 лет'!$E$5:$F$79,2),IF((C2467=8),VLOOKUP(H2467,'8 лет'!$E$5:$F$79,2),IF((C2467=9),VLOOKUP(H2467,'9 лет'!$E$5:$F$79,2),IF((C2467=10),VLOOKUP(H2467,'10 лет'!$E$5:$F$79,2),IF((C2467=11),VLOOKUP(H2467,'11 лет'!$E$5:$F$79,2),IF((C2467=12),VLOOKUP(H2467,'12 лет'!$E$5:$F$79,2),IF((C2467=13),VLOOKUP(H2467,'13 лет'!$E$5:$F$79,2),IF((C2467=14),VLOOKUP(H2467,'14 лет'!$E$5:$F$79,2),IF((C2467=15),VLOOKUP(H2467,'15 лет'!$E$5:$F$79,2),IF((C2467=16),VLOOKUP(H2467,'16 лет'!$E$5:$F$79,2),IF((C2467=17),VLOOKUP(H2467,'17 лет'!$E$5:$F$79,2))))))))))))</f>
        <v>0</v>
      </c>
      <c r="J2467" s="27"/>
      <c r="K2467" s="16">
        <f>IF((C2467&lt;=7),VLOOKUP(J2467,'7 лет'!$G$5:$H$79,2),IF((C2467=8),VLOOKUP(J2467,'8 лет'!$G$5:$H$79,2),IF((C2467=9),VLOOKUP(J2467,'9 лет'!$G$5:$H$79,2),IF((C2467=10),VLOOKUP(J2467,'10 лет'!$G$5:$H$79,2),IF((C2467=11),VLOOKUP(J2467,'11 лет'!$G$5:$H$79,2),IF((C2467=12),VLOOKUP(J2467,'12 лет'!$G$5:$H$79,2),IF((C2467=13),VLOOKUP(J2467,'13 лет'!$G$5:$H$79,2),IF((C2467=14),VLOOKUP(J2467,'14 лет'!$G$5:$H$79,2),IF(C2467&gt;=15,"0")))))))))</f>
        <v>0</v>
      </c>
      <c r="L2467" s="27"/>
      <c r="M2467" s="16" t="str">
        <f>IF((C2467=12),VLOOKUP(L2467,'12 лет'!$I$5:$J$81,2),IF((C2467=13),VLOOKUP(L2467,'13 лет'!$I$5:$J$81,2),IF((C2467=14),VLOOKUP(L2467,'14 лет'!$I$5:$J$80,2),IF((C2467=15),VLOOKUP(L2467,'15 лет'!$G$5:$H$82,2),IF((C2467=16),VLOOKUP(L2467,'16 лет'!$G$5:$H$81,2),IF((C2467=17),VLOOKUP(L2467,'17 лет'!$G$5:$H$81,2),IF(C2467&lt;12,"0")))))))</f>
        <v>0</v>
      </c>
      <c r="N2467" s="27"/>
      <c r="O2467" s="16" t="str">
        <f>IF((C2467=15),VLOOKUP(N2467,'15 лет'!$I$5:$J$100,2),IF((C2467=16),VLOOKUP(N2467,'16 лет'!$I$5:$J$94,2),IF((C2467=17),VLOOKUP(N2467,'17 лет'!$I$5:$J$97,2),IF(C2467&lt;15,"0"))))</f>
        <v>0</v>
      </c>
      <c r="P2467" s="11"/>
      <c r="Q2467" s="16">
        <f>IF((C2467&lt;=7),VLOOKUP(P2467,'7 лет'!$I$5:$J$79,2),IF((C2467=8),VLOOKUP(P2467,'8 лет'!$I$5:$J$79,2),IF((C2467=9),VLOOKUP(P2467,'9 лет'!$I$5:$J$79,2),IF((C2467=10),VLOOKUP(P2467,'10 лет'!$I$5:$J$79,2),IF((C2467=11),VLOOKUP(P2467,'11 лет'!$I$5:$J$79,2),IF((C2467=12),VLOOKUP(P2467,'12 лет'!$K$5:$L$79,2),IF((C2467=13),VLOOKUP(P2467,'13 лет'!$K$5:$L$79,2),IF((C2467=14),VLOOKUP(P2467,'14 лет'!$K$5:$L$79,2),IF((C2467=15),VLOOKUP(P2467,'15 лет'!$K$5:$L$79,2),IF((C2467=16),VLOOKUP(P2467,'16 лет'!$K$5:$L$79,2),IF((C2467=17),VLOOKUP(P2467,'17 лет'!$K$5:$L$79,2),)))))))))))</f>
        <v>50</v>
      </c>
      <c r="R2467" s="27"/>
      <c r="S2467" s="16">
        <f>IF((C2467&lt;=7),VLOOKUP(R2467,'7 лет'!$K$5:$L$79,2),IF((C2467=8),VLOOKUP(R2467,'8 лет'!$K$5:$L$79,2),IF((C2467=9),VLOOKUP(R2467,'9 лет'!$K$5:$L$79,2),IF((C2467=10),VLOOKUP(R2467,'10 лет'!$K$5:$L$79,2),IF((C2467=11),VLOOKUP(R2467,'11 лет'!$K$5:$L$79,2),IF((C2467=12),VLOOKUP(R2467,'12 лет'!$M$5:$N$79,2),IF((C2467=13),VLOOKUP(R2467,'13 лет'!$M$5:$N$79,2),IF((C2467=14),VLOOKUP(R2467,'14 лет'!$M$5:$N$79,2),IF((C2467=15),VLOOKUP(R2467,'15 лет'!$M$5:$N$79,2),IF((C2467=16),VLOOKUP(R2467,'16 лет'!$M$5:$N$79,2),IF((C2467=17),VLOOKUP(R2467,'17 лет'!$M$5:$N$79,2))))))))))))</f>
        <v>0</v>
      </c>
      <c r="T2467" s="32">
        <f>SUM(E2467+G2467+I2467+K2467+M2467+O2467+Q2467+S2467)</f>
        <v>50</v>
      </c>
      <c r="U2467" s="4">
        <f>'Личное первенство юноши'!U218</f>
        <v>28</v>
      </c>
      <c r="V2467" s="109"/>
      <c r="W2467" s="99"/>
      <c r="X2467" t="str">
        <f>P2461</f>
        <v>Субъект РФ 69</v>
      </c>
    </row>
    <row r="2468" spans="1:24" ht="18.75">
      <c r="A2468" s="27">
        <v>3</v>
      </c>
      <c r="B2468" s="77"/>
      <c r="C2468" s="27"/>
      <c r="D2468" s="27"/>
      <c r="E2468" s="16">
        <f>IF((C2468&lt;=7),VLOOKUP(D2468,'7 лет'!$A$5:$B$78,2),IF((C2468=8),VLOOKUP(D2468,'8 лет'!$A$5:$B$78,2),IF((C2468=9),VLOOKUP(D2468,'9 лет'!$A$5:$B$78,2),IF((C2468=10),VLOOKUP(D2468,'10 лет'!$A$5:$B$78,2),IF((C2468=11),VLOOKUP(D2468,'11 лет'!$A$5:$B$78,2),IF((C2468=12),VLOOKUP(D2468,'12 лет'!$A$5:$B$78,2),IF((C2468=13),VLOOKUP(D2468,'13 лет'!$A$5:$B$78,2),IF((C2468=14),VLOOKUP(D2468,'14 лет'!$A$5:$B$78,2),IF((C2468=15),VLOOKUP(D2468,'15 лет'!$A$5:$B$78,2),IF((C2468=16),VLOOKUP(D2468,'16 лет'!$A$5:$B$78,2),IF((C2468=17),VLOOKUP(D2468,'17 лет'!$A$5:$B$78,2))))))))))))</f>
        <v>0</v>
      </c>
      <c r="F2468" s="27"/>
      <c r="G2468" s="16">
        <f>IF((C2468&lt;=7),VLOOKUP(F2468,'7 лет'!$C$5:$D$79,2),IF((C2468=8),VLOOKUP(F2468,'8 лет'!$C$5:$D$79,2),IF((C2468=9),VLOOKUP(F2468,'9 лет'!$C$5:$D$79,2),IF((C2468=10),VLOOKUP(F2468,'10 лет'!$C$5:$D$79,2),IF((C2468=11),VLOOKUP(F2468,'11 лет'!$C$5:$D$79,2),IF((C2468=12),VLOOKUP(F2468,'12 лет'!$C$5:$D$79,2),IF((C2468=13),VLOOKUP(F2468,'13 лет'!$C$5:$D$79,2),IF((C2468=14),VLOOKUP(F2468,'14 лет'!$C$5:$D$79,2),IF((C2468=15),VLOOKUP(F2468,'15 лет'!$C$5:$D$79,2),IF((C2468=16),VLOOKUP(F2468,'16 лет'!$C$5:$D$79,2),IF((C2468=17),VLOOKUP(F2468,'17 лет'!$C$5:$D$79,2))))))))))))</f>
        <v>0</v>
      </c>
      <c r="H2468" s="27"/>
      <c r="I2468" s="16">
        <f>IF((C2468&lt;=7),VLOOKUP(H2468,'7 лет'!$E$5:$F$79,2),IF((C2468=8),VLOOKUP(H2468,'8 лет'!$E$5:$F$79,2),IF((C2468=9),VLOOKUP(H2468,'9 лет'!$E$5:$F$79,2),IF((C2468=10),VLOOKUP(H2468,'10 лет'!$E$5:$F$79,2),IF((C2468=11),VLOOKUP(H2468,'11 лет'!$E$5:$F$79,2),IF((C2468=12),VLOOKUP(H2468,'12 лет'!$E$5:$F$79,2),IF((C2468=13),VLOOKUP(H2468,'13 лет'!$E$5:$F$79,2),IF((C2468=14),VLOOKUP(H2468,'14 лет'!$E$5:$F$79,2),IF((C2468=15),VLOOKUP(H2468,'15 лет'!$E$5:$F$79,2),IF((C2468=16),VLOOKUP(H2468,'16 лет'!$E$5:$F$79,2),IF((C2468=17),VLOOKUP(H2468,'17 лет'!$E$5:$F$79,2))))))))))))</f>
        <v>0</v>
      </c>
      <c r="J2468" s="27"/>
      <c r="K2468" s="16">
        <f>IF((C2468&lt;=7),VLOOKUP(J2468,'7 лет'!$G$5:$H$79,2),IF((C2468=8),VLOOKUP(J2468,'8 лет'!$G$5:$H$79,2),IF((C2468=9),VLOOKUP(J2468,'9 лет'!$G$5:$H$79,2),IF((C2468=10),VLOOKUP(J2468,'10 лет'!$G$5:$H$79,2),IF((C2468=11),VLOOKUP(J2468,'11 лет'!$G$5:$H$79,2),IF((C2468=12),VLOOKUP(J2468,'12 лет'!$G$5:$H$79,2),IF((C2468=13),VLOOKUP(J2468,'13 лет'!$G$5:$H$79,2),IF((C2468=14),VLOOKUP(J2468,'14 лет'!$G$5:$H$79,2),IF(C2468&gt;=15,"0")))))))))</f>
        <v>0</v>
      </c>
      <c r="L2468" s="27"/>
      <c r="M2468" s="16" t="str">
        <f>IF((C2468=12),VLOOKUP(L2468,'12 лет'!$I$5:$J$81,2),IF((C2468=13),VLOOKUP(L2468,'13 лет'!$I$5:$J$81,2),IF((C2468=14),VLOOKUP(L2468,'14 лет'!$I$5:$J$80,2),IF((C2468=15),VLOOKUP(L2468,'15 лет'!$G$5:$H$82,2),IF((C2468=16),VLOOKUP(L2468,'16 лет'!$G$5:$H$81,2),IF((C2468=17),VLOOKUP(L2468,'17 лет'!$G$5:$H$81,2),IF(C2468&lt;12,"0")))))))</f>
        <v>0</v>
      </c>
      <c r="N2468" s="27"/>
      <c r="O2468" s="16" t="str">
        <f>IF((C2468=15),VLOOKUP(N2468,'15 лет'!$I$5:$J$100,2),IF((C2468=16),VLOOKUP(N2468,'16 лет'!$I$5:$J$94,2),IF((C2468=17),VLOOKUP(N2468,'17 лет'!$I$5:$J$97,2),IF(C2468&lt;15,"0"))))</f>
        <v>0</v>
      </c>
      <c r="P2468" s="11"/>
      <c r="Q2468" s="16">
        <f>IF((C2468&lt;=7),VLOOKUP(P2468,'7 лет'!$I$5:$J$79,2),IF((C2468=8),VLOOKUP(P2468,'8 лет'!$I$5:$J$79,2),IF((C2468=9),VLOOKUP(P2468,'9 лет'!$I$5:$J$79,2),IF((C2468=10),VLOOKUP(P2468,'10 лет'!$I$5:$J$79,2),IF((C2468=11),VLOOKUP(P2468,'11 лет'!$I$5:$J$79,2),IF((C2468=12),VLOOKUP(P2468,'12 лет'!$K$5:$L$79,2),IF((C2468=13),VLOOKUP(P2468,'13 лет'!$K$5:$L$79,2),IF((C2468=14),VLOOKUP(P2468,'14 лет'!$K$5:$L$79,2),IF((C2468=15),VLOOKUP(P2468,'15 лет'!$K$5:$L$79,2),IF((C2468=16),VLOOKUP(P2468,'16 лет'!$K$5:$L$79,2),IF((C2468=17),VLOOKUP(P2468,'17 лет'!$K$5:$L$79,2),)))))))))))</f>
        <v>50</v>
      </c>
      <c r="R2468" s="27"/>
      <c r="S2468" s="16">
        <f>IF((C2468&lt;=7),VLOOKUP(R2468,'7 лет'!$K$5:$L$79,2),IF((C2468=8),VLOOKUP(R2468,'8 лет'!$K$5:$L$79,2),IF((C2468=9),VLOOKUP(R2468,'9 лет'!$K$5:$L$79,2),IF((C2468=10),VLOOKUP(R2468,'10 лет'!$K$5:$L$79,2),IF((C2468=11),VLOOKUP(R2468,'11 лет'!$K$5:$L$79,2),IF((C2468=12),VLOOKUP(R2468,'12 лет'!$M$5:$N$79,2),IF((C2468=13),VLOOKUP(R2468,'13 лет'!$M$5:$N$79,2),IF((C2468=14),VLOOKUP(R2468,'14 лет'!$M$5:$N$79,2),IF((C2468=15),VLOOKUP(R2468,'15 лет'!$M$5:$N$79,2),IF((C2468=16),VLOOKUP(R2468,'16 лет'!$M$5:$N$79,2),IF((C2468=17),VLOOKUP(R2468,'17 лет'!$M$5:$N$79,2))))))))))))</f>
        <v>0</v>
      </c>
      <c r="T2468" s="32">
        <f>SUM(E2468+G2468+I2468+K2468+M2468+O2468+Q2468+S2468)</f>
        <v>50</v>
      </c>
      <c r="U2468" s="4">
        <f>'Личное первенство юноши'!U219</f>
        <v>28</v>
      </c>
      <c r="V2468" s="109"/>
      <c r="W2468" s="99"/>
      <c r="X2468" t="str">
        <f>P2461</f>
        <v>Субъект РФ 69</v>
      </c>
    </row>
    <row r="2469" spans="1:24" ht="18.75">
      <c r="A2469" s="111"/>
      <c r="B2469" s="112"/>
      <c r="C2469" s="112"/>
      <c r="D2469" s="112"/>
      <c r="E2469" s="112"/>
      <c r="F2469" s="112"/>
      <c r="G2469" s="112"/>
      <c r="H2469" s="112"/>
      <c r="I2469" s="112"/>
      <c r="J2469" s="112"/>
      <c r="K2469" s="112"/>
      <c r="L2469" s="112"/>
      <c r="M2469" s="112"/>
      <c r="N2469" s="112"/>
      <c r="O2469" s="112"/>
      <c r="P2469" s="115" t="s">
        <v>285</v>
      </c>
      <c r="Q2469" s="115"/>
      <c r="R2469" s="115"/>
      <c r="S2469" s="116"/>
      <c r="T2469" s="113">
        <f ca="1">SUMPRODUCT(LARGE($T$2466:$T$2468,ROW(INDIRECT("T1:T"&amp;Z17))))</f>
        <v>100</v>
      </c>
      <c r="U2469" s="114"/>
      <c r="V2469" s="109"/>
      <c r="W2469" s="99"/>
    </row>
    <row r="2470" spans="1:24" ht="24.75" customHeight="1">
      <c r="A2470" s="123" t="s">
        <v>180</v>
      </c>
      <c r="B2470" s="124"/>
      <c r="C2470" s="124"/>
      <c r="D2470" s="124"/>
      <c r="E2470" s="124"/>
      <c r="F2470" s="124"/>
      <c r="G2470" s="124"/>
      <c r="H2470" s="124"/>
      <c r="I2470" s="124"/>
      <c r="J2470" s="124"/>
      <c r="K2470" s="124"/>
      <c r="L2470" s="124"/>
      <c r="M2470" s="124"/>
      <c r="N2470" s="124"/>
      <c r="O2470" s="124"/>
      <c r="P2470" s="124"/>
      <c r="Q2470" s="124"/>
      <c r="R2470" s="124"/>
      <c r="S2470" s="124"/>
      <c r="T2470" s="124"/>
      <c r="U2470" s="125"/>
      <c r="V2470" s="109"/>
      <c r="W2470" s="99"/>
    </row>
    <row r="2471" spans="1:24" ht="18.75">
      <c r="A2471" s="27">
        <v>1</v>
      </c>
      <c r="B2471" s="78"/>
      <c r="C2471" s="27"/>
      <c r="D2471" s="27"/>
      <c r="E2471" s="16">
        <f>IF((C2471&lt;=7),VLOOKUP(D2471,'7 лет'!$M$5:$N$78,2),IF((C2471=8),VLOOKUP(D2471,'8 лет'!$M$5:$N$78,2),IF((C2471=9),VLOOKUP(D2471,'9 лет'!$M$5:$N$78,2),IF((C2471=10),VLOOKUP(D2471,'10 лет'!$M$5:$N$78,2),IF((C2471=11),VLOOKUP(D2471,'11 лет'!$M$5:$N$78,2),IF((C2471=12),VLOOKUP(D2471,'12 лет'!$O$5:$P$78,2),IF((C2471=13),VLOOKUP(D2471,'13 лет'!$O$5:$P$78,2),IF((C2471=14),VLOOKUP(D2471,'14 лет'!$O$5:$P$78,2),IF((C2471=15),VLOOKUP(D2471,'15 лет'!$O$5:$P$78,2),IF((C2471=16),VLOOKUP(D2471,'16 лет'!$O$5:$P$78,2),IF((C2471=17),VLOOKUP(D2471,'17 лет'!$O$5:$P$78,2))))))))))))</f>
        <v>0</v>
      </c>
      <c r="F2471" s="27"/>
      <c r="G2471" s="16">
        <f>IF((C2471&lt;=7),VLOOKUP(F2471,'7 лет'!$O$5:$P$79,2),IF((C2471=8),VLOOKUP(F2471,'8 лет'!$O$5:$P$79,2),IF((C2471=9),VLOOKUP(F2471,'9 лет'!$O$5:$P$79,2),IF((C2471=10),VLOOKUP(F2471,'10 лет'!$O$5:$P$79,2),IF((C2471=11),VLOOKUP(F2471,'11 лет'!$O$5:$P$79,2),IF((C2471=12),VLOOKUP(F2471,'12 лет'!$Q$5:$R$79,2),IF((C2471=13),VLOOKUP(F2471,'13 лет'!$Q$5:$R$79,2),IF((C2471=14),VLOOKUP(F2471,'14 лет'!$Q$5:$R$79,2),IF((C2471=15),VLOOKUP(F2471,'15 лет'!$Q$5:$R$79,2),IF((C2471=16),VLOOKUP(F2471,'16 лет'!$Q$5:$R$79,2),IF((C2471=17),VLOOKUP(F2471,'17 лет'!$Q$5:$R$79,2))))))))))))</f>
        <v>0</v>
      </c>
      <c r="H2471" s="27"/>
      <c r="I2471" s="16">
        <f>IF((C2471&lt;=7),VLOOKUP(H2471,'7 лет'!$Q$5:$R$79,2),IF((C2471=8),VLOOKUP(H2471,'8 лет'!$Q$5:$R$79,2),IF((C2471=9),VLOOKUP(H2471,'9 лет'!$Q$5:$R$79,2),IF((C2471=10),VLOOKUP(H2471,'10 лет'!$Q$5:$R$79,2),IF((C2471=11),VLOOKUP(H2471,'11 лет'!$Q$5:$R$79,2),IF((C2471=12),VLOOKUP(H2471,'12 лет'!$S$5:$T$79,2),IF((C2471=13),VLOOKUP(H2471,'13 лет'!$S$5:$T$79,2),IF((C2471=14),VLOOKUP(H2471,'14 лет'!$S$5:$T$79,2),IF((C2471=15),VLOOKUP(H2471,'15 лет'!$S$5:$T$79,2),IF((C2471=16),VLOOKUP(H2471,'16 лет'!$S$5:$T$79,2),IF((C2471=17),VLOOKUP(H2471,'17 лет'!$S$5:$T$79,2))))))))))))</f>
        <v>0</v>
      </c>
      <c r="J2471" s="27"/>
      <c r="K2471" s="16">
        <f>IF((C2471&lt;=7),VLOOKUP(J2471,'7 лет'!$S$5:$T$79,2),IF((C2471=8),VLOOKUP(J2471,'8 лет'!$S$5:$T$79,2),IF((C2471=9),VLOOKUP(J2471,'9 лет'!$S$5:$T$79,2),IF((C2471=10),VLOOKUP(J2471,'10 лет'!$S$5:$T$79,2),IF((C2471=11),VLOOKUP(J2471,'11 лет'!$S$5:$T$79,2),IF((C2471=12),VLOOKUP(J2471,'12 лет'!$U$5:$V$79,2),IF((C2471=13),VLOOKUP(J2471,'13 лет'!$U$5:$V$79,2),IF((C2471=14),VLOOKUP(J2471,'14 лет'!$U$5:$V$79,2),IF(C2471&gt;=15,"0")))))))))</f>
        <v>0</v>
      </c>
      <c r="L2471" s="27"/>
      <c r="M2471" s="16" t="str">
        <f>IF((C2471=12),VLOOKUP(L2471,'12 лет'!$W$5:$X$85,2),IF((C2471=13),VLOOKUP(L2471,'13 лет'!$W$5:$X$84,2),IF((C2471=14),VLOOKUP(L2471,'14 лет'!$W$5:$X$82,2),IF((C2471=15),VLOOKUP(L2471,'15 лет'!$U$5:$V$82,2),IF((C2471=16),VLOOKUP(L2471,'16 лет'!$U$5:$V$78,2),IF((C2471=17),VLOOKUP(L2471,'17 лет'!$U$5:$V$78,2),IF(C2471&lt;12,"0")))))))</f>
        <v>0</v>
      </c>
      <c r="N2471" s="27"/>
      <c r="O2471" s="16" t="str">
        <f>IF((C2471=15),VLOOKUP(N2471,'15 лет'!$W$5:$X$115,2),IF((C2471=16),VLOOKUP(N2471,'16 лет'!$W$5:$X$113,2),IF((C2471=17),VLOOKUP(N2471,'17 лет'!$W$5:$X$113,2),IF(C2471&lt;15,"0"))))</f>
        <v>0</v>
      </c>
      <c r="P2471" s="11"/>
      <c r="Q2471" s="16">
        <f>IF((C2471&lt;=7),VLOOKUP(P2471,'7 лет'!$U$5:$V$79,2),IF((C2471=8),VLOOKUP(P2471,'8 лет'!$U$5:$V$79,2),IF((C2471=9),VLOOKUP(P2471,'9 лет'!$U$5:$V$79,2),IF((C2471=10),VLOOKUP(P2471,'10 лет'!$U$5:$V$79,2),IF((C2471=11),VLOOKUP(P2471,'11 лет'!$U$5:$V$79,2),IF((C2471=12),VLOOKUP(P2471,'12 лет'!$Y$5:$Z$79,2),IF((C2471=13),VLOOKUP(P2471,'13 лет'!$Y$5:$Z$79,2),IF((C2471=14),VLOOKUP(P2471,'14 лет'!$Y$5:$Z$79,2),IF((C2471=15),VLOOKUP(P2471,'15 лет'!$Y$5:$Z$79,2),IF((C2471=16),VLOOKUP(P2471,'16 лет'!$Y$5:$Z$79,2),IF((C2471=17),VLOOKUP(P2471,'17 лет'!$Y$5:$Z$79,2))))))))))))</f>
        <v>35</v>
      </c>
      <c r="R2471" s="27"/>
      <c r="S2471" s="16">
        <f>IF((C2471&lt;=7),VLOOKUP(R2471,'7 лет'!$W$5:$X$79,2),IF((C2471=8),VLOOKUP(R2471,'8 лет'!$W$5:$X$79,2),IF((C2471=9),VLOOKUP(R2471,'9 лет'!$W$5:$X$79,2),IF((C2471=10),VLOOKUP(R2471,'10 лет'!$W$5:$X$79,2),IF((C2471=11),VLOOKUP(R2471,'11 лет'!$W$5:$X$79,2),IF((C2471=12),VLOOKUP(R2471,'12 лет'!$AA$5:$AB$79,2),IF((C2471=13),VLOOKUP(R2471,'13 лет'!$AA$5:$AB$79,2),IF((C2471=14),VLOOKUP(R2471,'14 лет'!$AA$5:$AB$79,2),IF((C2471=15),VLOOKUP(R2471,'15 лет'!$AA$5:$AB$79,2),IF((C2471=16),VLOOKUP(R2471,'16 лет'!$AA$5:$AB$79,2),IF((C2471=17),VLOOKUP(R2471,'17 лет'!$AA$5:$AB$79,2))))))))))))</f>
        <v>0</v>
      </c>
      <c r="T2471" s="33">
        <f>SUM(E2471+G2471+I2471+K2471+M2471+O2471+Q2471+S2471)</f>
        <v>35</v>
      </c>
      <c r="U2471" s="4">
        <f>'Личное первенство девушки'!U217</f>
        <v>28</v>
      </c>
      <c r="V2471" s="109"/>
      <c r="W2471" s="99"/>
      <c r="X2471" t="str">
        <f>P2461</f>
        <v>Субъект РФ 69</v>
      </c>
    </row>
    <row r="2472" spans="1:24" ht="18.75">
      <c r="A2472" s="27">
        <v>2</v>
      </c>
      <c r="B2472" s="78"/>
      <c r="C2472" s="27"/>
      <c r="D2472" s="27"/>
      <c r="E2472" s="16">
        <f>IF((C2472&lt;=7),VLOOKUP(D2472,'7 лет'!$M$5:$N$78,2),IF((C2472=8),VLOOKUP(D2472,'8 лет'!$M$5:$N$78,2),IF((C2472=9),VLOOKUP(D2472,'9 лет'!$M$5:$N$78,2),IF((C2472=10),VLOOKUP(D2472,'10 лет'!$M$5:$N$78,2),IF((C2472=11),VLOOKUP(D2472,'11 лет'!$M$5:$N$78,2),IF((C2472=12),VLOOKUP(D2472,'12 лет'!$O$5:$P$78,2),IF((C2472=13),VLOOKUP(D2472,'13 лет'!$O$5:$P$78,2),IF((C2472=14),VLOOKUP(D2472,'14 лет'!$O$5:$P$78,2),IF((C2472=15),VLOOKUP(D2472,'15 лет'!$O$5:$P$78,2),IF((C2472=16),VLOOKUP(D2472,'16 лет'!$O$5:$P$78,2),IF((C2472=17),VLOOKUP(D2472,'17 лет'!$O$5:$P$78,2))))))))))))</f>
        <v>0</v>
      </c>
      <c r="F2472" s="27"/>
      <c r="G2472" s="16">
        <f>IF((C2472&lt;=7),VLOOKUP(F2472,'7 лет'!$O$5:$P$79,2),IF((C2472=8),VLOOKUP(F2472,'8 лет'!$O$5:$P$79,2),IF((C2472=9),VLOOKUP(F2472,'9 лет'!$O$5:$P$79,2),IF((C2472=10),VLOOKUP(F2472,'10 лет'!$O$5:$P$79,2),IF((C2472=11),VLOOKUP(F2472,'11 лет'!$O$5:$P$79,2),IF((C2472=12),VLOOKUP(F2472,'12 лет'!$Q$5:$R$79,2),IF((C2472=13),VLOOKUP(F2472,'13 лет'!$Q$5:$R$79,2),IF((C2472=14),VLOOKUP(F2472,'14 лет'!$Q$5:$R$79,2),IF((C2472=15),VLOOKUP(F2472,'15 лет'!$Q$5:$R$79,2),IF((C2472=16),VLOOKUP(F2472,'16 лет'!$Q$5:$R$79,2),IF((C2472=17),VLOOKUP(F2472,'17 лет'!$Q$5:$R$79,2))))))))))))</f>
        <v>0</v>
      </c>
      <c r="H2472" s="27"/>
      <c r="I2472" s="16">
        <f>IF((C2472&lt;=7),VLOOKUP(H2472,'7 лет'!$Q$5:$R$79,2),IF((C2472=8),VLOOKUP(H2472,'8 лет'!$Q$5:$R$79,2),IF((C2472=9),VLOOKUP(H2472,'9 лет'!$Q$5:$R$79,2),IF((C2472=10),VLOOKUP(H2472,'10 лет'!$Q$5:$R$79,2),IF((C2472=11),VLOOKUP(H2472,'11 лет'!$Q$5:$R$79,2),IF((C2472=12),VLOOKUP(H2472,'12 лет'!$S$5:$T$79,2),IF((C2472=13),VLOOKUP(H2472,'13 лет'!$S$5:$T$79,2),IF((C2472=14),VLOOKUP(H2472,'14 лет'!$S$5:$T$79,2),IF((C2472=15),VLOOKUP(H2472,'15 лет'!$S$5:$T$79,2),IF((C2472=16),VLOOKUP(H2472,'16 лет'!$S$5:$T$79,2),IF((C2472=17),VLOOKUP(H2472,'17 лет'!$S$5:$T$79,2))))))))))))</f>
        <v>0</v>
      </c>
      <c r="J2472" s="27"/>
      <c r="K2472" s="16">
        <f>IF((C2472&lt;=7),VLOOKUP(J2472,'7 лет'!$S$5:$T$79,2),IF((C2472=8),VLOOKUP(J2472,'8 лет'!$S$5:$T$79,2),IF((C2472=9),VLOOKUP(J2472,'9 лет'!$S$5:$T$79,2),IF((C2472=10),VLOOKUP(J2472,'10 лет'!$S$5:$T$79,2),IF((C2472=11),VLOOKUP(J2472,'11 лет'!$S$5:$T$79,2),IF((C2472=12),VLOOKUP(J2472,'12 лет'!$U$5:$V$79,2),IF((C2472=13),VLOOKUP(J2472,'13 лет'!$U$5:$V$79,2),IF((C2472=14),VLOOKUP(J2472,'14 лет'!$U$5:$V$79,2),IF(C2472&gt;=15,"0")))))))))</f>
        <v>0</v>
      </c>
      <c r="L2472" s="27"/>
      <c r="M2472" s="16" t="str">
        <f>IF((C2472=12),VLOOKUP(L2472,'12 лет'!$W$5:$X$85,2),IF((C2472=13),VLOOKUP(L2472,'13 лет'!$W$5:$X$84,2),IF((C2472=14),VLOOKUP(L2472,'14 лет'!$W$5:$X$82,2),IF((C2472=15),VLOOKUP(L2472,'15 лет'!$U$5:$V$82,2),IF((C2472=16),VLOOKUP(L2472,'16 лет'!$U$5:$V$78,2),IF((C2472=17),VLOOKUP(L2472,'17 лет'!$U$5:$V$78,2),IF(C2472&lt;12,"0")))))))</f>
        <v>0</v>
      </c>
      <c r="N2472" s="27"/>
      <c r="O2472" s="16" t="str">
        <f>IF((C2472=15),VLOOKUP(N2472,'15 лет'!$W$5:$X$115,2),IF((C2472=16),VLOOKUP(N2472,'16 лет'!$W$5:$X$113,2),IF((C2472=17),VLOOKUP(N2472,'17 лет'!$W$5:$X$113,2),IF(C2472&lt;15,"0"))))</f>
        <v>0</v>
      </c>
      <c r="P2472" s="11"/>
      <c r="Q2472" s="16">
        <f>IF((C2472&lt;=7),VLOOKUP(P2472,'7 лет'!$U$5:$V$79,2),IF((C2472=8),VLOOKUP(P2472,'8 лет'!$U$5:$V$79,2),IF((C2472=9),VLOOKUP(P2472,'9 лет'!$U$5:$V$79,2),IF((C2472=10),VLOOKUP(P2472,'10 лет'!$U$5:$V$79,2),IF((C2472=11),VLOOKUP(P2472,'11 лет'!$U$5:$V$79,2),IF((C2472=12),VLOOKUP(P2472,'12 лет'!$Y$5:$Z$79,2),IF((C2472=13),VLOOKUP(P2472,'13 лет'!$Y$5:$Z$79,2),IF((C2472=14),VLOOKUP(P2472,'14 лет'!$Y$5:$Z$79,2),IF((C2472=15),VLOOKUP(P2472,'15 лет'!$Y$5:$Z$79,2),IF((C2472=16),VLOOKUP(P2472,'16 лет'!$Y$5:$Z$79,2),IF((C2472=17),VLOOKUP(P2472,'17 лет'!$Y$5:$Z$79,2))))))))))))</f>
        <v>35</v>
      </c>
      <c r="R2472" s="27"/>
      <c r="S2472" s="16">
        <f>IF((C2472&lt;=7),VLOOKUP(R2472,'7 лет'!$W$5:$X$79,2),IF((C2472=8),VLOOKUP(R2472,'8 лет'!$W$5:$X$79,2),IF((C2472=9),VLOOKUP(R2472,'9 лет'!$W$5:$X$79,2),IF((C2472=10),VLOOKUP(R2472,'10 лет'!$W$5:$X$79,2),IF((C2472=11),VLOOKUP(R2472,'11 лет'!$W$5:$X$79,2),IF((C2472=12),VLOOKUP(R2472,'12 лет'!$AA$5:$AB$79,2),IF((C2472=13),VLOOKUP(R2472,'13 лет'!$AA$5:$AB$79,2),IF((C2472=14),VLOOKUP(R2472,'14 лет'!$AA$5:$AB$79,2),IF((C2472=15),VLOOKUP(R2472,'15 лет'!$AA$5:$AB$79,2),IF((C2472=16),VLOOKUP(R2472,'16 лет'!$AA$5:$AB$79,2),IF((C2472=17),VLOOKUP(R2472,'17 лет'!$AA$5:$AB$79,2))))))))))))</f>
        <v>0</v>
      </c>
      <c r="T2472" s="33">
        <f>SUM(E2472+G2472+I2472+K2472+M2472+O2472+Q2472+S2472)</f>
        <v>35</v>
      </c>
      <c r="U2472" s="4">
        <f>'Личное первенство девушки'!U218</f>
        <v>28</v>
      </c>
      <c r="V2472" s="109"/>
      <c r="W2472" s="99"/>
      <c r="X2472" t="str">
        <f>P2461</f>
        <v>Субъект РФ 69</v>
      </c>
    </row>
    <row r="2473" spans="1:24" ht="18.75">
      <c r="A2473" s="27">
        <v>3</v>
      </c>
      <c r="B2473" s="78"/>
      <c r="C2473" s="27"/>
      <c r="D2473" s="27"/>
      <c r="E2473" s="16">
        <f>IF((C2473&lt;=7),VLOOKUP(D2473,'7 лет'!$M$5:$N$78,2),IF((C2473=8),VLOOKUP(D2473,'8 лет'!$M$5:$N$78,2),IF((C2473=9),VLOOKUP(D2473,'9 лет'!$M$5:$N$78,2),IF((C2473=10),VLOOKUP(D2473,'10 лет'!$M$5:$N$78,2),IF((C2473=11),VLOOKUP(D2473,'11 лет'!$M$5:$N$78,2),IF((C2473=12),VLOOKUP(D2473,'12 лет'!$O$5:$P$78,2),IF((C2473=13),VLOOKUP(D2473,'13 лет'!$O$5:$P$78,2),IF((C2473=14),VLOOKUP(D2473,'14 лет'!$O$5:$P$78,2),IF((C2473=15),VLOOKUP(D2473,'15 лет'!$O$5:$P$78,2),IF((C2473=16),VLOOKUP(D2473,'16 лет'!$O$5:$P$78,2),IF((C2473=17),VLOOKUP(D2473,'17 лет'!$O$5:$P$78,2))))))))))))</f>
        <v>0</v>
      </c>
      <c r="F2473" s="27"/>
      <c r="G2473" s="16">
        <f>IF((C2473&lt;=7),VLOOKUP(F2473,'7 лет'!$O$5:$P$79,2),IF((C2473=8),VLOOKUP(F2473,'8 лет'!$O$5:$P$79,2),IF((C2473=9),VLOOKUP(F2473,'9 лет'!$O$5:$P$79,2),IF((C2473=10),VLOOKUP(F2473,'10 лет'!$O$5:$P$79,2),IF((C2473=11),VLOOKUP(F2473,'11 лет'!$O$5:$P$79,2),IF((C2473=12),VLOOKUP(F2473,'12 лет'!$Q$5:$R$79,2),IF((C2473=13),VLOOKUP(F2473,'13 лет'!$Q$5:$R$79,2),IF((C2473=14),VLOOKUP(F2473,'14 лет'!$Q$5:$R$79,2),IF((C2473=15),VLOOKUP(F2473,'15 лет'!$Q$5:$R$79,2),IF((C2473=16),VLOOKUP(F2473,'16 лет'!$Q$5:$R$79,2),IF((C2473=17),VLOOKUP(F2473,'17 лет'!$Q$5:$R$79,2))))))))))))</f>
        <v>0</v>
      </c>
      <c r="H2473" s="27"/>
      <c r="I2473" s="16">
        <f>IF((C2473&lt;=7),VLOOKUP(H2473,'7 лет'!$Q$5:$R$79,2),IF((C2473=8),VLOOKUP(H2473,'8 лет'!$Q$5:$R$79,2),IF((C2473=9),VLOOKUP(H2473,'9 лет'!$Q$5:$R$79,2),IF((C2473=10),VLOOKUP(H2473,'10 лет'!$Q$5:$R$79,2),IF((C2473=11),VLOOKUP(H2473,'11 лет'!$Q$5:$R$79,2),IF((C2473=12),VLOOKUP(H2473,'12 лет'!$S$5:$T$79,2),IF((C2473=13),VLOOKUP(H2473,'13 лет'!$S$5:$T$79,2),IF((C2473=14),VLOOKUP(H2473,'14 лет'!$S$5:$T$79,2),IF((C2473=15),VLOOKUP(H2473,'15 лет'!$S$5:$T$79,2),IF((C2473=16),VLOOKUP(H2473,'16 лет'!$S$5:$T$79,2),IF((C2473=17),VLOOKUP(H2473,'17 лет'!$S$5:$T$79,2))))))))))))</f>
        <v>0</v>
      </c>
      <c r="J2473" s="27"/>
      <c r="K2473" s="16">
        <f>IF((C2473&lt;=7),VLOOKUP(J2473,'7 лет'!$S$5:$T$79,2),IF((C2473=8),VLOOKUP(J2473,'8 лет'!$S$5:$T$79,2),IF((C2473=9),VLOOKUP(J2473,'9 лет'!$S$5:$T$79,2),IF((C2473=10),VLOOKUP(J2473,'10 лет'!$S$5:$T$79,2),IF((C2473=11),VLOOKUP(J2473,'11 лет'!$S$5:$T$79,2),IF((C2473=12),VLOOKUP(J2473,'12 лет'!$U$5:$V$79,2),IF((C2473=13),VLOOKUP(J2473,'13 лет'!$U$5:$V$79,2),IF((C2473=14),VLOOKUP(J2473,'14 лет'!$U$5:$V$79,2),IF(C2473&gt;=15,"0")))))))))</f>
        <v>0</v>
      </c>
      <c r="L2473" s="27"/>
      <c r="M2473" s="16" t="str">
        <f>IF((C2473=12),VLOOKUP(L2473,'12 лет'!$W$5:$X$85,2),IF((C2473=13),VLOOKUP(L2473,'13 лет'!$W$5:$X$84,2),IF((C2473=14),VLOOKUP(L2473,'14 лет'!$W$5:$X$82,2),IF((C2473=15),VLOOKUP(L2473,'15 лет'!$U$5:$V$82,2),IF((C2473=16),VLOOKUP(L2473,'16 лет'!$U$5:$V$78,2),IF((C2473=17),VLOOKUP(L2473,'17 лет'!$U$5:$V$78,2),IF(C2473&lt;12,"0")))))))</f>
        <v>0</v>
      </c>
      <c r="N2473" s="27"/>
      <c r="O2473" s="16" t="str">
        <f>IF((C2473=15),VLOOKUP(N2473,'15 лет'!$W$5:$X$115,2),IF((C2473=16),VLOOKUP(N2473,'16 лет'!$W$5:$X$113,2),IF((C2473=17),VLOOKUP(N2473,'17 лет'!$W$5:$X$113,2),IF(C2473&lt;15,"0"))))</f>
        <v>0</v>
      </c>
      <c r="P2473" s="11"/>
      <c r="Q2473" s="16">
        <f>IF((C2473&lt;=7),VLOOKUP(P2473,'7 лет'!$U$5:$V$79,2),IF((C2473=8),VLOOKUP(P2473,'8 лет'!$U$5:$V$79,2),IF((C2473=9),VLOOKUP(P2473,'9 лет'!$U$5:$V$79,2),IF((C2473=10),VLOOKUP(P2473,'10 лет'!$U$5:$V$79,2),IF((C2473=11),VLOOKUP(P2473,'11 лет'!$U$5:$V$79,2),IF((C2473=12),VLOOKUP(P2473,'12 лет'!$Y$5:$Z$79,2),IF((C2473=13),VLOOKUP(P2473,'13 лет'!$Y$5:$Z$79,2),IF((C2473=14),VLOOKUP(P2473,'14 лет'!$Y$5:$Z$79,2),IF((C2473=15),VLOOKUP(P2473,'15 лет'!$Y$5:$Z$79,2),IF((C2473=16),VLOOKUP(P2473,'16 лет'!$Y$5:$Z$79,2),IF((C2473=17),VLOOKUP(P2473,'17 лет'!$Y$5:$Z$79,2))))))))))))</f>
        <v>35</v>
      </c>
      <c r="R2473" s="27"/>
      <c r="S2473" s="16">
        <f>IF((C2473&lt;=7),VLOOKUP(R2473,'7 лет'!$W$5:$X$79,2),IF((C2473=8),VLOOKUP(R2473,'8 лет'!$W$5:$X$79,2),IF((C2473=9),VLOOKUP(R2473,'9 лет'!$W$5:$X$79,2),IF((C2473=10),VLOOKUP(R2473,'10 лет'!$W$5:$X$79,2),IF((C2473=11),VLOOKUP(R2473,'11 лет'!$W$5:$X$79,2),IF((C2473=12),VLOOKUP(R2473,'12 лет'!$AA$5:$AB$79,2),IF((C2473=13),VLOOKUP(R2473,'13 лет'!$AA$5:$AB$79,2),IF((C2473=14),VLOOKUP(R2473,'14 лет'!$AA$5:$AB$79,2),IF((C2473=15),VLOOKUP(R2473,'15 лет'!$AA$5:$AB$79,2),IF((C2473=16),VLOOKUP(R2473,'16 лет'!$AA$5:$AB$79,2),IF((C2473=17),VLOOKUP(R2473,'17 лет'!$AA$5:$AB$79,2))))))))))))</f>
        <v>0</v>
      </c>
      <c r="T2473" s="33">
        <f>SUM(E2473+G2473+I2473+K2473+M2473+O2473+Q2473+S2473)</f>
        <v>35</v>
      </c>
      <c r="U2473" s="4">
        <f>'Личное первенство девушки'!U219</f>
        <v>28</v>
      </c>
      <c r="V2473" s="109"/>
      <c r="W2473" s="99"/>
      <c r="X2473" t="str">
        <f>P2461</f>
        <v>Субъект РФ 69</v>
      </c>
    </row>
    <row r="2474" spans="1:24" ht="18.75">
      <c r="A2474" s="111"/>
      <c r="B2474" s="112"/>
      <c r="C2474" s="112"/>
      <c r="D2474" s="112"/>
      <c r="E2474" s="112"/>
      <c r="F2474" s="112"/>
      <c r="G2474" s="112"/>
      <c r="H2474" s="112"/>
      <c r="I2474" s="112"/>
      <c r="J2474" s="112"/>
      <c r="K2474" s="112"/>
      <c r="L2474" s="112"/>
      <c r="M2474" s="112"/>
      <c r="N2474" s="112"/>
      <c r="O2474" s="112"/>
      <c r="P2474" s="115" t="s">
        <v>286</v>
      </c>
      <c r="Q2474" s="115"/>
      <c r="R2474" s="115"/>
      <c r="S2474" s="116"/>
      <c r="T2474" s="113">
        <f ca="1">SUMPRODUCT(LARGE($T$2471:$T$2473,ROW(INDIRECT("T1:T"&amp;Z17))))</f>
        <v>70</v>
      </c>
      <c r="U2474" s="114"/>
      <c r="V2474" s="109"/>
      <c r="W2474" s="99"/>
    </row>
    <row r="2475" spans="1:24" ht="30.75" customHeight="1">
      <c r="A2475" s="119"/>
      <c r="B2475" s="120"/>
      <c r="C2475" s="120"/>
      <c r="D2475" s="120"/>
      <c r="E2475" s="120"/>
      <c r="F2475" s="120"/>
      <c r="G2475" s="120"/>
      <c r="H2475" s="120"/>
      <c r="I2475" s="120"/>
      <c r="J2475" s="120"/>
      <c r="K2475" s="120"/>
      <c r="L2475" s="120"/>
      <c r="M2475" s="120"/>
      <c r="N2475" s="120"/>
      <c r="O2475" s="120"/>
      <c r="P2475" s="118" t="s">
        <v>287</v>
      </c>
      <c r="Q2475" s="118"/>
      <c r="R2475" s="118"/>
      <c r="S2475" s="118"/>
      <c r="T2475" s="121">
        <f ca="1">SUM(T2469+T2474)</f>
        <v>170</v>
      </c>
      <c r="U2475" s="122"/>
      <c r="V2475" s="110"/>
      <c r="W2475" s="100"/>
    </row>
    <row r="2476" spans="1:24">
      <c r="A2476" s="14"/>
      <c r="B2476" s="14"/>
      <c r="C2476" s="14"/>
      <c r="D2476" s="14"/>
      <c r="E2476" s="14"/>
      <c r="F2476" s="14"/>
      <c r="G2476" s="14"/>
      <c r="H2476" s="14"/>
      <c r="I2476" s="14"/>
      <c r="J2476" s="14"/>
      <c r="K2476" s="14"/>
      <c r="L2476" s="14"/>
      <c r="M2476" s="14"/>
      <c r="N2476" s="14"/>
      <c r="O2476" s="14"/>
      <c r="P2476" s="14"/>
      <c r="Q2476" s="14"/>
      <c r="R2476" s="14"/>
      <c r="S2476" s="14"/>
      <c r="T2476" s="14"/>
    </row>
    <row r="2477" spans="1:24">
      <c r="A2477" s="15"/>
      <c r="C2477" s="15"/>
      <c r="D2477" s="15"/>
      <c r="E2477" s="15"/>
      <c r="F2477" s="15"/>
      <c r="G2477" s="15"/>
      <c r="H2477" s="15"/>
      <c r="I2477" s="15"/>
      <c r="J2477" s="15"/>
      <c r="K2477" s="14"/>
      <c r="L2477" s="14"/>
      <c r="M2477" s="15"/>
      <c r="N2477" s="15"/>
      <c r="O2477" s="15"/>
      <c r="P2477" s="15"/>
      <c r="Q2477" s="15"/>
      <c r="R2477" s="15"/>
      <c r="S2477" s="15"/>
      <c r="T2477" s="15"/>
    </row>
    <row r="2478" spans="1:24">
      <c r="A2478" s="15"/>
      <c r="C2478" s="15"/>
      <c r="D2478" s="15"/>
      <c r="E2478" s="15"/>
      <c r="F2478" s="15"/>
      <c r="G2478" s="15"/>
      <c r="H2478" s="15"/>
      <c r="I2478" s="15"/>
      <c r="J2478" s="15"/>
      <c r="K2478" s="14"/>
      <c r="L2478" s="14"/>
      <c r="M2478" s="15"/>
      <c r="N2478" s="15"/>
      <c r="O2478" s="15"/>
      <c r="P2478" s="15"/>
      <c r="Q2478" s="15"/>
      <c r="R2478" s="15"/>
      <c r="S2478" s="15"/>
      <c r="T2478" s="15"/>
    </row>
    <row r="2479" spans="1:24" ht="16.5">
      <c r="A2479" s="14"/>
      <c r="B2479" s="79" t="s">
        <v>181</v>
      </c>
      <c r="C2479" s="14"/>
      <c r="D2479" s="14"/>
      <c r="E2479" s="14"/>
      <c r="F2479" s="14"/>
      <c r="G2479" s="14"/>
      <c r="H2479" s="14"/>
      <c r="I2479" s="14"/>
      <c r="J2479" s="14"/>
      <c r="K2479" s="14"/>
      <c r="L2479" s="14"/>
      <c r="M2479" s="14"/>
      <c r="N2479" s="14"/>
      <c r="O2479" s="14"/>
      <c r="P2479" s="14"/>
      <c r="Q2479" s="14"/>
      <c r="R2479" s="14"/>
      <c r="S2479" s="14"/>
      <c r="T2479" s="14"/>
    </row>
    <row r="2480" spans="1:24">
      <c r="A2480" s="14"/>
      <c r="B2480" s="15"/>
      <c r="C2480" s="15"/>
      <c r="D2480" s="14"/>
      <c r="E2480" s="14"/>
      <c r="F2480" s="14"/>
      <c r="G2480" s="14"/>
      <c r="H2480" s="14"/>
      <c r="I2480" s="14"/>
      <c r="J2480" s="14"/>
      <c r="K2480" s="14"/>
      <c r="L2480" s="14"/>
      <c r="M2480" s="14"/>
      <c r="N2480" s="14"/>
      <c r="O2480" s="14"/>
      <c r="P2480" s="14"/>
      <c r="Q2480" s="14"/>
      <c r="R2480" s="14"/>
      <c r="S2480" s="14"/>
      <c r="T2480" s="14"/>
    </row>
    <row r="2481" spans="1:23">
      <c r="A2481" s="14"/>
      <c r="B2481" s="14"/>
      <c r="C2481" s="15"/>
      <c r="D2481" s="14"/>
      <c r="E2481" s="14"/>
      <c r="F2481" s="14"/>
      <c r="G2481" s="14"/>
      <c r="H2481" s="14"/>
      <c r="I2481" s="14"/>
      <c r="J2481" s="14"/>
      <c r="K2481" s="14"/>
      <c r="L2481" s="14"/>
      <c r="M2481" s="14"/>
      <c r="N2481" s="14"/>
      <c r="O2481" s="14"/>
      <c r="P2481" s="14"/>
      <c r="Q2481" s="14"/>
      <c r="R2481" s="14"/>
      <c r="S2481" s="14"/>
      <c r="T2481" s="14"/>
    </row>
    <row r="2482" spans="1:23" ht="16.5">
      <c r="A2482" s="14"/>
      <c r="B2482" s="79" t="s">
        <v>182</v>
      </c>
      <c r="C2482" s="15"/>
      <c r="D2482" s="14"/>
      <c r="E2482" s="14"/>
      <c r="F2482" s="14"/>
      <c r="G2482" s="14"/>
      <c r="H2482" s="14"/>
      <c r="I2482" s="14"/>
      <c r="J2482" s="14"/>
      <c r="K2482" s="14"/>
      <c r="L2482" s="14"/>
      <c r="M2482" s="14"/>
      <c r="N2482" s="14"/>
      <c r="O2482" s="14"/>
      <c r="P2482" s="14"/>
      <c r="Q2482" s="14"/>
      <c r="R2482" s="14"/>
      <c r="S2482" s="14"/>
      <c r="T2482" s="14"/>
    </row>
    <row r="2484" spans="1:23" ht="18.75">
      <c r="A2484" s="102" t="s">
        <v>991</v>
      </c>
      <c r="B2484" s="102"/>
      <c r="C2484" s="102"/>
      <c r="D2484" s="102"/>
      <c r="E2484" s="102"/>
      <c r="F2484" s="102"/>
      <c r="G2484" s="102"/>
      <c r="H2484" s="102"/>
      <c r="I2484" s="102"/>
      <c r="J2484" s="102"/>
      <c r="K2484" s="102"/>
      <c r="L2484" s="102"/>
      <c r="M2484" s="102"/>
      <c r="N2484" s="102"/>
      <c r="O2484" s="102"/>
      <c r="P2484" s="102"/>
      <c r="Q2484" s="102"/>
      <c r="R2484" s="102"/>
      <c r="S2484" s="102"/>
      <c r="T2484" s="102"/>
      <c r="U2484" s="102"/>
      <c r="V2484" s="102"/>
      <c r="W2484" s="102"/>
    </row>
    <row r="2485" spans="1:23" ht="18.75">
      <c r="A2485" s="102" t="s">
        <v>990</v>
      </c>
      <c r="B2485" s="102"/>
      <c r="C2485" s="102"/>
      <c r="D2485" s="102"/>
      <c r="E2485" s="102"/>
      <c r="F2485" s="102"/>
      <c r="G2485" s="102"/>
      <c r="H2485" s="102"/>
      <c r="I2485" s="102"/>
      <c r="J2485" s="102"/>
      <c r="K2485" s="102"/>
      <c r="L2485" s="102"/>
      <c r="M2485" s="102"/>
      <c r="N2485" s="102"/>
      <c r="O2485" s="102"/>
      <c r="P2485" s="102"/>
      <c r="Q2485" s="102"/>
      <c r="R2485" s="102"/>
      <c r="S2485" s="102"/>
      <c r="T2485" s="102"/>
      <c r="U2485" s="102"/>
      <c r="V2485" s="102"/>
      <c r="W2485" s="102"/>
    </row>
    <row r="2487" spans="1:23">
      <c r="A2487" s="103" t="s">
        <v>169</v>
      </c>
      <c r="B2487" s="103"/>
      <c r="C2487" s="103"/>
      <c r="D2487" s="103"/>
      <c r="E2487" s="103"/>
      <c r="F2487" s="103"/>
      <c r="G2487" s="103"/>
      <c r="H2487" s="103"/>
      <c r="I2487" s="103"/>
      <c r="J2487" s="103"/>
      <c r="K2487" s="103"/>
      <c r="L2487" s="103"/>
      <c r="M2487" s="103"/>
      <c r="N2487" s="103"/>
      <c r="O2487" s="103"/>
      <c r="P2487" s="103"/>
      <c r="Q2487" s="103"/>
      <c r="R2487" s="103"/>
      <c r="S2487" s="103"/>
      <c r="T2487" s="103"/>
      <c r="U2487" s="103"/>
      <c r="V2487" s="103"/>
      <c r="W2487" s="103"/>
    </row>
    <row r="2488" spans="1:23">
      <c r="A2488" s="43"/>
      <c r="B2488" s="43"/>
      <c r="C2488" s="43"/>
      <c r="D2488" s="43"/>
      <c r="E2488" s="43"/>
      <c r="F2488" s="43"/>
      <c r="G2488" s="43"/>
      <c r="H2488" s="43"/>
      <c r="I2488" s="43"/>
      <c r="J2488" s="43"/>
      <c r="K2488" s="43"/>
      <c r="L2488" s="43"/>
      <c r="M2488" s="43"/>
      <c r="N2488" s="43"/>
      <c r="O2488" s="43"/>
      <c r="P2488" s="43"/>
      <c r="Q2488" s="43"/>
      <c r="R2488" s="43"/>
      <c r="S2488" s="43"/>
      <c r="T2488" s="43"/>
      <c r="U2488" s="43"/>
      <c r="V2488" s="43"/>
      <c r="W2488" s="43"/>
    </row>
    <row r="2489" spans="1:23" ht="18.75">
      <c r="A2489" s="104" t="s">
        <v>1005</v>
      </c>
      <c r="B2489" s="104"/>
      <c r="C2489" s="104"/>
      <c r="D2489" s="104"/>
      <c r="E2489" s="104"/>
      <c r="F2489" s="104"/>
      <c r="G2489" s="104"/>
      <c r="H2489" s="104"/>
      <c r="I2489" s="104"/>
      <c r="J2489" s="104"/>
      <c r="K2489" s="104"/>
      <c r="L2489" s="104"/>
      <c r="M2489" s="104"/>
      <c r="N2489" s="104"/>
      <c r="O2489" s="104"/>
      <c r="P2489" s="104"/>
      <c r="Q2489" s="104"/>
      <c r="R2489" s="104"/>
      <c r="S2489" s="104"/>
      <c r="T2489" s="104"/>
      <c r="U2489" s="104"/>
      <c r="V2489" s="104"/>
      <c r="W2489" s="104"/>
    </row>
    <row r="2490" spans="1:23" ht="18.75">
      <c r="A2490" s="104" t="s">
        <v>989</v>
      </c>
      <c r="B2490" s="104"/>
      <c r="C2490" s="104"/>
      <c r="D2490" s="104"/>
      <c r="E2490" s="104"/>
      <c r="F2490" s="104"/>
      <c r="G2490" s="104"/>
      <c r="H2490" s="104"/>
      <c r="I2490" s="104"/>
      <c r="J2490" s="104"/>
      <c r="K2490" s="104"/>
      <c r="L2490" s="104"/>
      <c r="M2490" s="104"/>
      <c r="N2490" s="104"/>
      <c r="O2490" s="104"/>
      <c r="P2490" s="104"/>
      <c r="Q2490" s="104"/>
      <c r="R2490" s="104"/>
      <c r="S2490" s="104"/>
      <c r="T2490" s="104"/>
      <c r="U2490" s="104"/>
      <c r="V2490" s="104"/>
      <c r="W2490" s="104"/>
    </row>
    <row r="2491" spans="1:23" ht="18.75">
      <c r="A2491" s="105" t="s">
        <v>1058</v>
      </c>
      <c r="B2491" s="105"/>
      <c r="C2491" s="105"/>
      <c r="D2491" s="105"/>
      <c r="E2491" s="105"/>
      <c r="F2491" s="105"/>
      <c r="G2491" s="105"/>
      <c r="H2491" s="105"/>
      <c r="I2491" s="105"/>
      <c r="J2491" s="105"/>
      <c r="K2491" s="105"/>
      <c r="L2491" s="105"/>
      <c r="M2491" s="105"/>
      <c r="N2491" s="105"/>
      <c r="O2491" s="105"/>
      <c r="P2491" s="105"/>
      <c r="Q2491" s="105"/>
      <c r="R2491" s="105"/>
      <c r="S2491" s="105"/>
      <c r="T2491" s="105"/>
      <c r="U2491" s="105"/>
      <c r="V2491" s="105"/>
      <c r="W2491" s="105"/>
    </row>
    <row r="2492" spans="1:23" ht="18.75">
      <c r="A2492" s="50"/>
      <c r="B2492" s="50"/>
      <c r="C2492" s="50"/>
      <c r="D2492" s="50"/>
      <c r="E2492" s="50"/>
      <c r="F2492" s="50"/>
      <c r="G2492" s="50"/>
      <c r="H2492" s="50"/>
      <c r="I2492" s="50"/>
      <c r="J2492" s="50"/>
      <c r="K2492" s="50"/>
      <c r="L2492" s="50"/>
      <c r="M2492" s="50"/>
      <c r="N2492" s="50"/>
      <c r="O2492" s="50"/>
      <c r="P2492" s="50"/>
      <c r="Q2492" s="50"/>
      <c r="R2492" s="50"/>
      <c r="S2492" s="50"/>
      <c r="T2492" s="50"/>
      <c r="U2492" s="50"/>
      <c r="V2492" s="50"/>
    </row>
    <row r="2493" spans="1:23">
      <c r="A2493" s="10"/>
      <c r="B2493" s="10"/>
      <c r="C2493" s="10"/>
      <c r="D2493" s="10"/>
      <c r="E2493" s="10"/>
      <c r="F2493" s="10"/>
      <c r="G2493" s="10"/>
      <c r="H2493" s="10"/>
      <c r="I2493" s="10"/>
      <c r="J2493" s="10"/>
      <c r="K2493" s="10"/>
      <c r="L2493" s="10"/>
      <c r="M2493" s="10"/>
      <c r="N2493" s="10"/>
      <c r="O2493" s="10"/>
      <c r="P2493" s="10"/>
      <c r="Q2493" s="10"/>
      <c r="R2493" s="10"/>
      <c r="S2493" s="10"/>
      <c r="T2493" s="10"/>
    </row>
    <row r="2494" spans="1:23" ht="18.75">
      <c r="A2494" s="106" t="s">
        <v>992</v>
      </c>
      <c r="B2494" s="106"/>
      <c r="C2494" s="47"/>
      <c r="D2494" s="47"/>
      <c r="E2494" s="47"/>
      <c r="F2494" s="47"/>
      <c r="G2494" s="47"/>
      <c r="H2494" s="47"/>
      <c r="I2494" s="47"/>
      <c r="J2494" s="47"/>
      <c r="K2494" s="47"/>
      <c r="L2494" s="47"/>
      <c r="M2494" s="47"/>
      <c r="N2494" s="47"/>
      <c r="O2494" s="47"/>
      <c r="P2494" s="47"/>
      <c r="Q2494" s="47"/>
      <c r="R2494" s="47"/>
      <c r="S2494" s="47"/>
      <c r="T2494" s="47"/>
    </row>
    <row r="2495" spans="1:23" ht="18.75">
      <c r="A2495" s="106" t="s">
        <v>993</v>
      </c>
      <c r="B2495" s="106"/>
      <c r="C2495" s="42"/>
      <c r="D2495" s="42"/>
      <c r="E2495" s="42"/>
      <c r="F2495" s="42"/>
      <c r="G2495" s="42"/>
      <c r="H2495" s="42"/>
      <c r="I2495" s="42"/>
      <c r="J2495" s="42"/>
      <c r="K2495" s="42"/>
      <c r="L2495" s="42"/>
      <c r="M2495" s="42"/>
      <c r="N2495" s="42"/>
      <c r="O2495" s="42"/>
      <c r="P2495" s="42"/>
      <c r="Q2495" s="42"/>
      <c r="R2495" s="42"/>
      <c r="S2495" s="42"/>
      <c r="T2495" s="42"/>
    </row>
    <row r="2496" spans="1:23" ht="18.75">
      <c r="A2496" s="106"/>
      <c r="B2496" s="106"/>
      <c r="D2496" s="47"/>
      <c r="E2496" s="47"/>
      <c r="F2496" s="47"/>
      <c r="G2496" s="47"/>
      <c r="H2496" s="47"/>
      <c r="I2496" s="47"/>
      <c r="J2496" s="47"/>
      <c r="K2496" s="47"/>
      <c r="L2496" s="47"/>
      <c r="M2496" s="47"/>
      <c r="N2496" s="47"/>
      <c r="O2496" s="47"/>
      <c r="P2496" s="47"/>
      <c r="Q2496" s="47"/>
      <c r="R2496" s="47"/>
      <c r="S2496" s="47"/>
      <c r="T2496" s="47"/>
    </row>
    <row r="2497" spans="1:24" ht="18.75">
      <c r="A2497" s="107" t="s">
        <v>248</v>
      </c>
      <c r="B2497" s="107"/>
      <c r="C2497" s="107"/>
      <c r="D2497" s="107"/>
      <c r="E2497" s="107"/>
      <c r="F2497" s="107"/>
      <c r="G2497" s="107"/>
      <c r="H2497" s="107"/>
      <c r="I2497" s="107"/>
      <c r="J2497" s="107"/>
      <c r="K2497" s="107"/>
      <c r="L2497" s="107"/>
      <c r="M2497" s="107"/>
      <c r="N2497" s="107"/>
      <c r="O2497" s="107"/>
      <c r="P2497" s="129" t="s">
        <v>352</v>
      </c>
      <c r="Q2497" s="129"/>
      <c r="R2497" s="129"/>
      <c r="S2497" s="129"/>
      <c r="T2497" s="129"/>
      <c r="U2497" s="129"/>
      <c r="V2497" s="129"/>
    </row>
    <row r="2498" spans="1:24">
      <c r="A2498" s="28"/>
      <c r="B2498" s="28"/>
      <c r="C2498" s="28"/>
      <c r="D2498" s="28"/>
      <c r="E2498" s="28"/>
      <c r="F2498" s="28"/>
      <c r="G2498" s="28"/>
      <c r="H2498" s="28"/>
      <c r="I2498" s="28"/>
      <c r="J2498" s="28"/>
      <c r="K2498" s="28"/>
      <c r="L2498" s="28"/>
      <c r="M2498" s="28"/>
      <c r="N2498" s="28"/>
      <c r="O2498" s="28"/>
      <c r="P2498" s="28"/>
      <c r="Q2498" s="28"/>
      <c r="R2498" s="28"/>
      <c r="S2498" s="28"/>
      <c r="T2498" s="28"/>
    </row>
    <row r="2499" spans="1:24" ht="24.75" customHeight="1">
      <c r="A2499" s="117" t="s">
        <v>170</v>
      </c>
      <c r="B2499" s="117"/>
      <c r="C2499" s="117"/>
      <c r="D2499" s="117"/>
      <c r="E2499" s="117"/>
      <c r="F2499" s="117"/>
      <c r="G2499" s="117"/>
      <c r="H2499" s="117"/>
      <c r="I2499" s="117"/>
      <c r="J2499" s="117"/>
      <c r="K2499" s="117"/>
      <c r="L2499" s="117"/>
      <c r="M2499" s="117"/>
      <c r="N2499" s="117"/>
      <c r="O2499" s="117"/>
      <c r="P2499" s="117"/>
      <c r="Q2499" s="117"/>
      <c r="R2499" s="117"/>
      <c r="S2499" s="117"/>
      <c r="T2499" s="126" t="s">
        <v>178</v>
      </c>
      <c r="U2499" s="101" t="s">
        <v>284</v>
      </c>
      <c r="V2499" s="101" t="s">
        <v>288</v>
      </c>
      <c r="W2499" s="101" t="s">
        <v>1006</v>
      </c>
    </row>
    <row r="2500" spans="1:24" ht="66.75" customHeight="1">
      <c r="A2500" s="101" t="s">
        <v>171</v>
      </c>
      <c r="B2500" s="117" t="s">
        <v>172</v>
      </c>
      <c r="C2500" s="101" t="s">
        <v>173</v>
      </c>
      <c r="D2500" s="101" t="s">
        <v>174</v>
      </c>
      <c r="E2500" s="101"/>
      <c r="F2500" s="101" t="s">
        <v>175</v>
      </c>
      <c r="G2500" s="101"/>
      <c r="H2500" s="101" t="s">
        <v>176</v>
      </c>
      <c r="I2500" s="101"/>
      <c r="J2500" s="101" t="s">
        <v>994</v>
      </c>
      <c r="K2500" s="101"/>
      <c r="L2500" s="175" t="s">
        <v>995</v>
      </c>
      <c r="M2500" s="176"/>
      <c r="N2500" s="175" t="s">
        <v>996</v>
      </c>
      <c r="O2500" s="176"/>
      <c r="P2500" s="101" t="s">
        <v>7</v>
      </c>
      <c r="Q2500" s="101"/>
      <c r="R2500" s="101" t="s">
        <v>177</v>
      </c>
      <c r="S2500" s="101"/>
      <c r="T2500" s="127"/>
      <c r="U2500" s="101"/>
      <c r="V2500" s="101"/>
      <c r="W2500" s="101"/>
    </row>
    <row r="2501" spans="1:24" ht="16.5">
      <c r="A2501" s="101"/>
      <c r="B2501" s="117"/>
      <c r="C2501" s="101"/>
      <c r="D2501" s="49" t="s">
        <v>179</v>
      </c>
      <c r="E2501" s="51" t="s">
        <v>3</v>
      </c>
      <c r="F2501" s="49" t="s">
        <v>179</v>
      </c>
      <c r="G2501" s="51" t="s">
        <v>3</v>
      </c>
      <c r="H2501" s="49" t="s">
        <v>179</v>
      </c>
      <c r="I2501" s="51" t="s">
        <v>3</v>
      </c>
      <c r="J2501" s="49" t="s">
        <v>179</v>
      </c>
      <c r="K2501" s="51" t="s">
        <v>3</v>
      </c>
      <c r="L2501" s="49" t="s">
        <v>179</v>
      </c>
      <c r="M2501" s="51" t="s">
        <v>3</v>
      </c>
      <c r="N2501" s="49" t="s">
        <v>179</v>
      </c>
      <c r="O2501" s="51" t="s">
        <v>3</v>
      </c>
      <c r="P2501" s="49" t="s">
        <v>179</v>
      </c>
      <c r="Q2501" s="51" t="s">
        <v>3</v>
      </c>
      <c r="R2501" s="49" t="s">
        <v>179</v>
      </c>
      <c r="S2501" s="51" t="s">
        <v>3</v>
      </c>
      <c r="T2501" s="128"/>
      <c r="U2501" s="101"/>
      <c r="V2501" s="101"/>
      <c r="W2501" s="101"/>
    </row>
    <row r="2502" spans="1:24" ht="18.75">
      <c r="A2502" s="27">
        <v>1</v>
      </c>
      <c r="B2502" s="77"/>
      <c r="C2502" s="27"/>
      <c r="D2502" s="27"/>
      <c r="E2502" s="16">
        <f>IF((C2502&lt;=7),VLOOKUP(D2502,'7 лет'!$A$5:$B$78,2),IF((C2502=8),VLOOKUP(D2502,'8 лет'!$A$5:$B$78,2),IF((C2502=9),VLOOKUP(D2502,'9 лет'!$A$5:$B$78,2),IF((C2502=10),VLOOKUP(D2502,'10 лет'!$A$5:$B$78,2),IF((C2502=11),VLOOKUP(D2502,'11 лет'!$A$5:$B$78,2),IF((C2502=12),VLOOKUP(D2502,'12 лет'!$A$5:$B$78,2),IF((C2502=13),VLOOKUP(D2502,'13 лет'!$A$5:$B$78,2),IF((C2502=14),VLOOKUP(D2502,'14 лет'!$A$5:$B$78,2),IF((C2502=15),VLOOKUP(D2502,'15 лет'!$A$5:$B$78,2),IF((C2502=16),VLOOKUP(D2502,'16 лет'!$A$5:$B$78,2),IF((C2502=17),VLOOKUP(D2502,'17 лет'!$A$5:$B$78,2))))))))))))</f>
        <v>0</v>
      </c>
      <c r="F2502" s="27"/>
      <c r="G2502" s="16">
        <f>IF((C2502&lt;=7),VLOOKUP(F2502,'7 лет'!$C$5:$D$79,2),IF((C2502=8),VLOOKUP(F2502,'8 лет'!$C$5:$D$79,2),IF((C2502=9),VLOOKUP(F2502,'9 лет'!$C$5:$D$79,2),IF((C2502=10),VLOOKUP(F2502,'10 лет'!$C$5:$D$79,2),IF((C2502=11),VLOOKUP(F2502,'11 лет'!$C$5:$D$79,2),IF((C2502=12),VLOOKUP(F2502,'12 лет'!$C$5:$D$79,2),IF((C2502=13),VLOOKUP(F2502,'13 лет'!$C$5:$D$79,2),IF((C2502=14),VLOOKUP(F2502,'14 лет'!$C$5:$D$79,2),IF((C2502=15),VLOOKUP(F2502,'15 лет'!$C$5:$D$79,2),IF((C2502=16),VLOOKUP(F2502,'16 лет'!$C$5:$D$79,2),IF((C2502=17),VLOOKUP(F2502,'17 лет'!$C$5:$D$79,2))))))))))))</f>
        <v>0</v>
      </c>
      <c r="H2502" s="27"/>
      <c r="I2502" s="16">
        <f>IF((C2502&lt;=7),VLOOKUP(H2502,'7 лет'!$E$5:$F$79,2),IF((C2502=8),VLOOKUP(H2502,'8 лет'!$E$5:$F$79,2),IF((C2502=9),VLOOKUP(H2502,'9 лет'!$E$5:$F$79,2),IF((C2502=10),VLOOKUP(H2502,'10 лет'!$E$5:$F$79,2),IF((C2502=11),VLOOKUP(H2502,'11 лет'!$E$5:$F$79,2),IF((C2502=12),VLOOKUP(H2502,'12 лет'!$E$5:$F$79,2),IF((C2502=13),VLOOKUP(H2502,'13 лет'!$E$5:$F$79,2),IF((C2502=14),VLOOKUP(H2502,'14 лет'!$E$5:$F$79,2),IF((C2502=15),VLOOKUP(H2502,'15 лет'!$E$5:$F$79,2),IF((C2502=16),VLOOKUP(H2502,'16 лет'!$E$5:$F$79,2),IF((C2502=17),VLOOKUP(H2502,'17 лет'!$E$5:$F$79,2))))))))))))</f>
        <v>0</v>
      </c>
      <c r="J2502" s="27"/>
      <c r="K2502" s="16">
        <f>IF((C2502&lt;=7),VLOOKUP(J2502,'7 лет'!$G$5:$H$79,2),IF((C2502=8),VLOOKUP(J2502,'8 лет'!$G$5:$H$79,2),IF((C2502=9),VLOOKUP(J2502,'9 лет'!$G$5:$H$79,2),IF((C2502=10),VLOOKUP(J2502,'10 лет'!$G$5:$H$79,2),IF((C2502=11),VLOOKUP(J2502,'11 лет'!$G$5:$H$79,2),IF((C2502=12),VLOOKUP(J2502,'12 лет'!$G$5:$H$79,2),IF((C2502=13),VLOOKUP(J2502,'13 лет'!$G$5:$H$79,2),IF((C2502=14),VLOOKUP(J2502,'14 лет'!$G$5:$H$79,2),IF(C2502&gt;=15,"0")))))))))</f>
        <v>0</v>
      </c>
      <c r="L2502" s="27"/>
      <c r="M2502" s="16" t="str">
        <f>IF((C2502=12),VLOOKUP(L2502,'12 лет'!$I$5:$J$81,2),IF((C2502=13),VLOOKUP(L2502,'13 лет'!$I$5:$J$81,2),IF((C2502=14),VLOOKUP(L2502,'14 лет'!$I$5:$J$80,2),IF((C2502=15),VLOOKUP(L2502,'15 лет'!$G$5:$H$82,2),IF((C2502=16),VLOOKUP(L2502,'16 лет'!$G$5:$H$81,2),IF((C2502=17),VLOOKUP(L2502,'17 лет'!$G$5:$H$81,2),IF(C2502&lt;12,"0")))))))</f>
        <v>0</v>
      </c>
      <c r="N2502" s="27"/>
      <c r="O2502" s="16" t="str">
        <f>IF((C2502=15),VLOOKUP(N2502,'15 лет'!$I$5:$J$100,2),IF((C2502=16),VLOOKUP(N2502,'16 лет'!$I$5:$J$94,2),IF((C2502=17),VLOOKUP(N2502,'17 лет'!$I$5:$J$97,2),IF(C2502&lt;15,"0"))))</f>
        <v>0</v>
      </c>
      <c r="P2502" s="11"/>
      <c r="Q2502" s="16">
        <f>IF((C2502&lt;=7),VLOOKUP(P2502,'7 лет'!$I$5:$J$79,2),IF((C2502=8),VLOOKUP(P2502,'8 лет'!$I$5:$J$79,2),IF((C2502=9),VLOOKUP(P2502,'9 лет'!$I$5:$J$79,2),IF((C2502=10),VLOOKUP(P2502,'10 лет'!$I$5:$J$79,2),IF((C2502=11),VLOOKUP(P2502,'11 лет'!$I$5:$J$79,2),IF((C2502=12),VLOOKUP(P2502,'12 лет'!$K$5:$L$79,2),IF((C2502=13),VLOOKUP(P2502,'13 лет'!$K$5:$L$79,2),IF((C2502=14),VLOOKUP(P2502,'14 лет'!$K$5:$L$79,2),IF((C2502=15),VLOOKUP(P2502,'15 лет'!$K$5:$L$79,2),IF((C2502=16),VLOOKUP(P2502,'16 лет'!$K$5:$L$79,2),IF((C2502=17),VLOOKUP(P2502,'17 лет'!$K$5:$L$79,2),)))))))))))</f>
        <v>50</v>
      </c>
      <c r="R2502" s="27"/>
      <c r="S2502" s="16">
        <f>IF((C2502&lt;=7),VLOOKUP(R2502,'7 лет'!$K$5:$L$79,2),IF((C2502=8),VLOOKUP(R2502,'8 лет'!$K$5:$L$79,2),IF((C2502=9),VLOOKUP(R2502,'9 лет'!$K$5:$L$79,2),IF((C2502=10),VLOOKUP(R2502,'10 лет'!$K$5:$L$79,2),IF((C2502=11),VLOOKUP(R2502,'11 лет'!$K$5:$L$79,2),IF((C2502=12),VLOOKUP(R2502,'12 лет'!$M$5:$N$79,2),IF((C2502=13),VLOOKUP(R2502,'13 лет'!$M$5:$N$79,2),IF((C2502=14),VLOOKUP(R2502,'14 лет'!$M$5:$N$79,2),IF((C2502=15),VLOOKUP(R2502,'15 лет'!$M$5:$N$79,2),IF((C2502=16),VLOOKUP(R2502,'16 лет'!$M$5:$N$79,2),IF((C2502=17),VLOOKUP(R2502,'17 лет'!$M$5:$N$79,2))))))))))))</f>
        <v>0</v>
      </c>
      <c r="T2502" s="32">
        <f>SUM(E2502+G2502+I2502+K2502+M2502+O2502+Q2502+S2502)</f>
        <v>50</v>
      </c>
      <c r="U2502" s="4">
        <f>'Личное первенство юноши'!U220</f>
        <v>28</v>
      </c>
      <c r="V2502" s="108">
        <f ca="1">'Командный зачет'!G79</f>
        <v>10</v>
      </c>
      <c r="W2502" s="98">
        <f ca="1">SUM(V2502*2)</f>
        <v>20</v>
      </c>
      <c r="X2502" t="str">
        <f>P2497</f>
        <v>Субъект РФ 70</v>
      </c>
    </row>
    <row r="2503" spans="1:24" ht="18.75">
      <c r="A2503" s="27">
        <v>2</v>
      </c>
      <c r="B2503" s="77"/>
      <c r="C2503" s="27"/>
      <c r="D2503" s="27"/>
      <c r="E2503" s="16">
        <f>IF((C2503&lt;=7),VLOOKUP(D2503,'7 лет'!$A$5:$B$78,2),IF((C2503=8),VLOOKUP(D2503,'8 лет'!$A$5:$B$78,2),IF((C2503=9),VLOOKUP(D2503,'9 лет'!$A$5:$B$78,2),IF((C2503=10),VLOOKUP(D2503,'10 лет'!$A$5:$B$78,2),IF((C2503=11),VLOOKUP(D2503,'11 лет'!$A$5:$B$78,2),IF((C2503=12),VLOOKUP(D2503,'12 лет'!$A$5:$B$78,2),IF((C2503=13),VLOOKUP(D2503,'13 лет'!$A$5:$B$78,2),IF((C2503=14),VLOOKUP(D2503,'14 лет'!$A$5:$B$78,2),IF((C2503=15),VLOOKUP(D2503,'15 лет'!$A$5:$B$78,2),IF((C2503=16),VLOOKUP(D2503,'16 лет'!$A$5:$B$78,2),IF((C2503=17),VLOOKUP(D2503,'17 лет'!$A$5:$B$78,2))))))))))))</f>
        <v>0</v>
      </c>
      <c r="F2503" s="27"/>
      <c r="G2503" s="16">
        <f>IF((C2503&lt;=7),VLOOKUP(F2503,'7 лет'!$C$5:$D$79,2),IF((C2503=8),VLOOKUP(F2503,'8 лет'!$C$5:$D$79,2),IF((C2503=9),VLOOKUP(F2503,'9 лет'!$C$5:$D$79,2),IF((C2503=10),VLOOKUP(F2503,'10 лет'!$C$5:$D$79,2),IF((C2503=11),VLOOKUP(F2503,'11 лет'!$C$5:$D$79,2),IF((C2503=12),VLOOKUP(F2503,'12 лет'!$C$5:$D$79,2),IF((C2503=13),VLOOKUP(F2503,'13 лет'!$C$5:$D$79,2),IF((C2503=14),VLOOKUP(F2503,'14 лет'!$C$5:$D$79,2),IF((C2503=15),VLOOKUP(F2503,'15 лет'!$C$5:$D$79,2),IF((C2503=16),VLOOKUP(F2503,'16 лет'!$C$5:$D$79,2),IF((C2503=17),VLOOKUP(F2503,'17 лет'!$C$5:$D$79,2))))))))))))</f>
        <v>0</v>
      </c>
      <c r="H2503" s="27"/>
      <c r="I2503" s="16">
        <f>IF((C2503&lt;=7),VLOOKUP(H2503,'7 лет'!$E$5:$F$79,2),IF((C2503=8),VLOOKUP(H2503,'8 лет'!$E$5:$F$79,2),IF((C2503=9),VLOOKUP(H2503,'9 лет'!$E$5:$F$79,2),IF((C2503=10),VLOOKUP(H2503,'10 лет'!$E$5:$F$79,2),IF((C2503=11),VLOOKUP(H2503,'11 лет'!$E$5:$F$79,2),IF((C2503=12),VLOOKUP(H2503,'12 лет'!$E$5:$F$79,2),IF((C2503=13),VLOOKUP(H2503,'13 лет'!$E$5:$F$79,2),IF((C2503=14),VLOOKUP(H2503,'14 лет'!$E$5:$F$79,2),IF((C2503=15),VLOOKUP(H2503,'15 лет'!$E$5:$F$79,2),IF((C2503=16),VLOOKUP(H2503,'16 лет'!$E$5:$F$79,2),IF((C2503=17),VLOOKUP(H2503,'17 лет'!$E$5:$F$79,2))))))))))))</f>
        <v>0</v>
      </c>
      <c r="J2503" s="27"/>
      <c r="K2503" s="16">
        <f>IF((C2503&lt;=7),VLOOKUP(J2503,'7 лет'!$G$5:$H$79,2),IF((C2503=8),VLOOKUP(J2503,'8 лет'!$G$5:$H$79,2),IF((C2503=9),VLOOKUP(J2503,'9 лет'!$G$5:$H$79,2),IF((C2503=10),VLOOKUP(J2503,'10 лет'!$G$5:$H$79,2),IF((C2503=11),VLOOKUP(J2503,'11 лет'!$G$5:$H$79,2),IF((C2503=12),VLOOKUP(J2503,'12 лет'!$G$5:$H$79,2),IF((C2503=13),VLOOKUP(J2503,'13 лет'!$G$5:$H$79,2),IF((C2503=14),VLOOKUP(J2503,'14 лет'!$G$5:$H$79,2),IF(C2503&gt;=15,"0")))))))))</f>
        <v>0</v>
      </c>
      <c r="L2503" s="27"/>
      <c r="M2503" s="16" t="str">
        <f>IF((C2503=12),VLOOKUP(L2503,'12 лет'!$I$5:$J$81,2),IF((C2503=13),VLOOKUP(L2503,'13 лет'!$I$5:$J$81,2),IF((C2503=14),VLOOKUP(L2503,'14 лет'!$I$5:$J$80,2),IF((C2503=15),VLOOKUP(L2503,'15 лет'!$G$5:$H$82,2),IF((C2503=16),VLOOKUP(L2503,'16 лет'!$G$5:$H$81,2),IF((C2503=17),VLOOKUP(L2503,'17 лет'!$G$5:$H$81,2),IF(C2503&lt;12,"0")))))))</f>
        <v>0</v>
      </c>
      <c r="N2503" s="27"/>
      <c r="O2503" s="16" t="str">
        <f>IF((C2503=15),VLOOKUP(N2503,'15 лет'!$I$5:$J$100,2),IF((C2503=16),VLOOKUP(N2503,'16 лет'!$I$5:$J$94,2),IF((C2503=17),VLOOKUP(N2503,'17 лет'!$I$5:$J$97,2),IF(C2503&lt;15,"0"))))</f>
        <v>0</v>
      </c>
      <c r="P2503" s="11"/>
      <c r="Q2503" s="16">
        <f>IF((C2503&lt;=7),VLOOKUP(P2503,'7 лет'!$I$5:$J$79,2),IF((C2503=8),VLOOKUP(P2503,'8 лет'!$I$5:$J$79,2),IF((C2503=9),VLOOKUP(P2503,'9 лет'!$I$5:$J$79,2),IF((C2503=10),VLOOKUP(P2503,'10 лет'!$I$5:$J$79,2),IF((C2503=11),VLOOKUP(P2503,'11 лет'!$I$5:$J$79,2),IF((C2503=12),VLOOKUP(P2503,'12 лет'!$K$5:$L$79,2),IF((C2503=13),VLOOKUP(P2503,'13 лет'!$K$5:$L$79,2),IF((C2503=14),VLOOKUP(P2503,'14 лет'!$K$5:$L$79,2),IF((C2503=15),VLOOKUP(P2503,'15 лет'!$K$5:$L$79,2),IF((C2503=16),VLOOKUP(P2503,'16 лет'!$K$5:$L$79,2),IF((C2503=17),VLOOKUP(P2503,'17 лет'!$K$5:$L$79,2),)))))))))))</f>
        <v>50</v>
      </c>
      <c r="R2503" s="27"/>
      <c r="S2503" s="16">
        <f>IF((C2503&lt;=7),VLOOKUP(R2503,'7 лет'!$K$5:$L$79,2),IF((C2503=8),VLOOKUP(R2503,'8 лет'!$K$5:$L$79,2),IF((C2503=9),VLOOKUP(R2503,'9 лет'!$K$5:$L$79,2),IF((C2503=10),VLOOKUP(R2503,'10 лет'!$K$5:$L$79,2),IF((C2503=11),VLOOKUP(R2503,'11 лет'!$K$5:$L$79,2),IF((C2503=12),VLOOKUP(R2503,'12 лет'!$M$5:$N$79,2),IF((C2503=13),VLOOKUP(R2503,'13 лет'!$M$5:$N$79,2),IF((C2503=14),VLOOKUP(R2503,'14 лет'!$M$5:$N$79,2),IF((C2503=15),VLOOKUP(R2503,'15 лет'!$M$5:$N$79,2),IF((C2503=16),VLOOKUP(R2503,'16 лет'!$M$5:$N$79,2),IF((C2503=17),VLOOKUP(R2503,'17 лет'!$M$5:$N$79,2))))))))))))</f>
        <v>0</v>
      </c>
      <c r="T2503" s="32">
        <f>SUM(E2503+G2503+I2503+K2503+M2503+O2503+Q2503+S2503)</f>
        <v>50</v>
      </c>
      <c r="U2503" s="4">
        <f>'Личное первенство юноши'!U221</f>
        <v>28</v>
      </c>
      <c r="V2503" s="109"/>
      <c r="W2503" s="99"/>
      <c r="X2503" t="str">
        <f>P2497</f>
        <v>Субъект РФ 70</v>
      </c>
    </row>
    <row r="2504" spans="1:24" ht="18.75">
      <c r="A2504" s="27">
        <v>3</v>
      </c>
      <c r="B2504" s="77"/>
      <c r="C2504" s="27"/>
      <c r="D2504" s="27"/>
      <c r="E2504" s="16">
        <f>IF((C2504&lt;=7),VLOOKUP(D2504,'7 лет'!$A$5:$B$78,2),IF((C2504=8),VLOOKUP(D2504,'8 лет'!$A$5:$B$78,2),IF((C2504=9),VLOOKUP(D2504,'9 лет'!$A$5:$B$78,2),IF((C2504=10),VLOOKUP(D2504,'10 лет'!$A$5:$B$78,2),IF((C2504=11),VLOOKUP(D2504,'11 лет'!$A$5:$B$78,2),IF((C2504=12),VLOOKUP(D2504,'12 лет'!$A$5:$B$78,2),IF((C2504=13),VLOOKUP(D2504,'13 лет'!$A$5:$B$78,2),IF((C2504=14),VLOOKUP(D2504,'14 лет'!$A$5:$B$78,2),IF((C2504=15),VLOOKUP(D2504,'15 лет'!$A$5:$B$78,2),IF((C2504=16),VLOOKUP(D2504,'16 лет'!$A$5:$B$78,2),IF((C2504=17),VLOOKUP(D2504,'17 лет'!$A$5:$B$78,2))))))))))))</f>
        <v>0</v>
      </c>
      <c r="F2504" s="27"/>
      <c r="G2504" s="16">
        <f>IF((C2504&lt;=7),VLOOKUP(F2504,'7 лет'!$C$5:$D$79,2),IF((C2504=8),VLOOKUP(F2504,'8 лет'!$C$5:$D$79,2),IF((C2504=9),VLOOKUP(F2504,'9 лет'!$C$5:$D$79,2),IF((C2504=10),VLOOKUP(F2504,'10 лет'!$C$5:$D$79,2),IF((C2504=11),VLOOKUP(F2504,'11 лет'!$C$5:$D$79,2),IF((C2504=12),VLOOKUP(F2504,'12 лет'!$C$5:$D$79,2),IF((C2504=13),VLOOKUP(F2504,'13 лет'!$C$5:$D$79,2),IF((C2504=14),VLOOKUP(F2504,'14 лет'!$C$5:$D$79,2),IF((C2504=15),VLOOKUP(F2504,'15 лет'!$C$5:$D$79,2),IF((C2504=16),VLOOKUP(F2504,'16 лет'!$C$5:$D$79,2),IF((C2504=17),VLOOKUP(F2504,'17 лет'!$C$5:$D$79,2))))))))))))</f>
        <v>0</v>
      </c>
      <c r="H2504" s="27"/>
      <c r="I2504" s="16">
        <f>IF((C2504&lt;=7),VLOOKUP(H2504,'7 лет'!$E$5:$F$79,2),IF((C2504=8),VLOOKUP(H2504,'8 лет'!$E$5:$F$79,2),IF((C2504=9),VLOOKUP(H2504,'9 лет'!$E$5:$F$79,2),IF((C2504=10),VLOOKUP(H2504,'10 лет'!$E$5:$F$79,2),IF((C2504=11),VLOOKUP(H2504,'11 лет'!$E$5:$F$79,2),IF((C2504=12),VLOOKUP(H2504,'12 лет'!$E$5:$F$79,2),IF((C2504=13),VLOOKUP(H2504,'13 лет'!$E$5:$F$79,2),IF((C2504=14),VLOOKUP(H2504,'14 лет'!$E$5:$F$79,2),IF((C2504=15),VLOOKUP(H2504,'15 лет'!$E$5:$F$79,2),IF((C2504=16),VLOOKUP(H2504,'16 лет'!$E$5:$F$79,2),IF((C2504=17),VLOOKUP(H2504,'17 лет'!$E$5:$F$79,2))))))))))))</f>
        <v>0</v>
      </c>
      <c r="J2504" s="27"/>
      <c r="K2504" s="16">
        <f>IF((C2504&lt;=7),VLOOKUP(J2504,'7 лет'!$G$5:$H$79,2),IF((C2504=8),VLOOKUP(J2504,'8 лет'!$G$5:$H$79,2),IF((C2504=9),VLOOKUP(J2504,'9 лет'!$G$5:$H$79,2),IF((C2504=10),VLOOKUP(J2504,'10 лет'!$G$5:$H$79,2),IF((C2504=11),VLOOKUP(J2504,'11 лет'!$G$5:$H$79,2),IF((C2504=12),VLOOKUP(J2504,'12 лет'!$G$5:$H$79,2),IF((C2504=13),VLOOKUP(J2504,'13 лет'!$G$5:$H$79,2),IF((C2504=14),VLOOKUP(J2504,'14 лет'!$G$5:$H$79,2),IF(C2504&gt;=15,"0")))))))))</f>
        <v>0</v>
      </c>
      <c r="L2504" s="27"/>
      <c r="M2504" s="16" t="str">
        <f>IF((C2504=12),VLOOKUP(L2504,'12 лет'!$I$5:$J$81,2),IF((C2504=13),VLOOKUP(L2504,'13 лет'!$I$5:$J$81,2),IF((C2504=14),VLOOKUP(L2504,'14 лет'!$I$5:$J$80,2),IF((C2504=15),VLOOKUP(L2504,'15 лет'!$G$5:$H$82,2),IF((C2504=16),VLOOKUP(L2504,'16 лет'!$G$5:$H$81,2),IF((C2504=17),VLOOKUP(L2504,'17 лет'!$G$5:$H$81,2),IF(C2504&lt;12,"0")))))))</f>
        <v>0</v>
      </c>
      <c r="N2504" s="27"/>
      <c r="O2504" s="16" t="str">
        <f>IF((C2504=15),VLOOKUP(N2504,'15 лет'!$I$5:$J$100,2),IF((C2504=16),VLOOKUP(N2504,'16 лет'!$I$5:$J$94,2),IF((C2504=17),VLOOKUP(N2504,'17 лет'!$I$5:$J$97,2),IF(C2504&lt;15,"0"))))</f>
        <v>0</v>
      </c>
      <c r="P2504" s="11"/>
      <c r="Q2504" s="16">
        <f>IF((C2504&lt;=7),VLOOKUP(P2504,'7 лет'!$I$5:$J$79,2),IF((C2504=8),VLOOKUP(P2504,'8 лет'!$I$5:$J$79,2),IF((C2504=9),VLOOKUP(P2504,'9 лет'!$I$5:$J$79,2),IF((C2504=10),VLOOKUP(P2504,'10 лет'!$I$5:$J$79,2),IF((C2504=11),VLOOKUP(P2504,'11 лет'!$I$5:$J$79,2),IF((C2504=12),VLOOKUP(P2504,'12 лет'!$K$5:$L$79,2),IF((C2504=13),VLOOKUP(P2504,'13 лет'!$K$5:$L$79,2),IF((C2504=14),VLOOKUP(P2504,'14 лет'!$K$5:$L$79,2),IF((C2504=15),VLOOKUP(P2504,'15 лет'!$K$5:$L$79,2),IF((C2504=16),VLOOKUP(P2504,'16 лет'!$K$5:$L$79,2),IF((C2504=17),VLOOKUP(P2504,'17 лет'!$K$5:$L$79,2),)))))))))))</f>
        <v>50</v>
      </c>
      <c r="R2504" s="27"/>
      <c r="S2504" s="16">
        <f>IF((C2504&lt;=7),VLOOKUP(R2504,'7 лет'!$K$5:$L$79,2),IF((C2504=8),VLOOKUP(R2504,'8 лет'!$K$5:$L$79,2),IF((C2504=9),VLOOKUP(R2504,'9 лет'!$K$5:$L$79,2),IF((C2504=10),VLOOKUP(R2504,'10 лет'!$K$5:$L$79,2),IF((C2504=11),VLOOKUP(R2504,'11 лет'!$K$5:$L$79,2),IF((C2504=12),VLOOKUP(R2504,'12 лет'!$M$5:$N$79,2),IF((C2504=13),VLOOKUP(R2504,'13 лет'!$M$5:$N$79,2),IF((C2504=14),VLOOKUP(R2504,'14 лет'!$M$5:$N$79,2),IF((C2504=15),VLOOKUP(R2504,'15 лет'!$M$5:$N$79,2),IF((C2504=16),VLOOKUP(R2504,'16 лет'!$M$5:$N$79,2),IF((C2504=17),VLOOKUP(R2504,'17 лет'!$M$5:$N$79,2))))))))))))</f>
        <v>0</v>
      </c>
      <c r="T2504" s="32">
        <f>SUM(E2504+G2504+I2504+K2504+M2504+O2504+Q2504+S2504)</f>
        <v>50</v>
      </c>
      <c r="U2504" s="4">
        <f>'Личное первенство юноши'!U222</f>
        <v>28</v>
      </c>
      <c r="V2504" s="109"/>
      <c r="W2504" s="99"/>
      <c r="X2504" t="str">
        <f>P2497</f>
        <v>Субъект РФ 70</v>
      </c>
    </row>
    <row r="2505" spans="1:24" ht="18.75">
      <c r="A2505" s="111"/>
      <c r="B2505" s="112"/>
      <c r="C2505" s="112"/>
      <c r="D2505" s="112"/>
      <c r="E2505" s="112"/>
      <c r="F2505" s="112"/>
      <c r="G2505" s="112"/>
      <c r="H2505" s="112"/>
      <c r="I2505" s="112"/>
      <c r="J2505" s="112"/>
      <c r="K2505" s="112"/>
      <c r="L2505" s="112"/>
      <c r="M2505" s="112"/>
      <c r="N2505" s="112"/>
      <c r="O2505" s="112"/>
      <c r="P2505" s="115" t="s">
        <v>285</v>
      </c>
      <c r="Q2505" s="115"/>
      <c r="R2505" s="115"/>
      <c r="S2505" s="116"/>
      <c r="T2505" s="113">
        <f ca="1">SUMPRODUCT(LARGE($T$2502:$T$2504,ROW(INDIRECT("T1:T"&amp;Z17))))</f>
        <v>100</v>
      </c>
      <c r="U2505" s="114"/>
      <c r="V2505" s="109"/>
      <c r="W2505" s="99"/>
    </row>
    <row r="2506" spans="1:24" ht="24.75" customHeight="1">
      <c r="A2506" s="123" t="s">
        <v>180</v>
      </c>
      <c r="B2506" s="124"/>
      <c r="C2506" s="124"/>
      <c r="D2506" s="124"/>
      <c r="E2506" s="124"/>
      <c r="F2506" s="124"/>
      <c r="G2506" s="124"/>
      <c r="H2506" s="124"/>
      <c r="I2506" s="124"/>
      <c r="J2506" s="124"/>
      <c r="K2506" s="124"/>
      <c r="L2506" s="124"/>
      <c r="M2506" s="124"/>
      <c r="N2506" s="124"/>
      <c r="O2506" s="124"/>
      <c r="P2506" s="124"/>
      <c r="Q2506" s="124"/>
      <c r="R2506" s="124"/>
      <c r="S2506" s="124"/>
      <c r="T2506" s="124"/>
      <c r="U2506" s="125"/>
      <c r="V2506" s="109"/>
      <c r="W2506" s="99"/>
    </row>
    <row r="2507" spans="1:24" ht="18.75">
      <c r="A2507" s="27">
        <v>1</v>
      </c>
      <c r="B2507" s="78"/>
      <c r="C2507" s="27"/>
      <c r="D2507" s="27"/>
      <c r="E2507" s="16">
        <f>IF((C2507&lt;=7),VLOOKUP(D2507,'7 лет'!$M$5:$N$78,2),IF((C2507=8),VLOOKUP(D2507,'8 лет'!$M$5:$N$78,2),IF((C2507=9),VLOOKUP(D2507,'9 лет'!$M$5:$N$78,2),IF((C2507=10),VLOOKUP(D2507,'10 лет'!$M$5:$N$78,2),IF((C2507=11),VLOOKUP(D2507,'11 лет'!$M$5:$N$78,2),IF((C2507=12),VLOOKUP(D2507,'12 лет'!$O$5:$P$78,2),IF((C2507=13),VLOOKUP(D2507,'13 лет'!$O$5:$P$78,2),IF((C2507=14),VLOOKUP(D2507,'14 лет'!$O$5:$P$78,2),IF((C2507=15),VLOOKUP(D2507,'15 лет'!$O$5:$P$78,2),IF((C2507=16),VLOOKUP(D2507,'16 лет'!$O$5:$P$78,2),IF((C2507=17),VLOOKUP(D2507,'17 лет'!$O$5:$P$78,2))))))))))))</f>
        <v>0</v>
      </c>
      <c r="F2507" s="27"/>
      <c r="G2507" s="16">
        <f>IF((C2507&lt;=7),VLOOKUP(F2507,'7 лет'!$O$5:$P$79,2),IF((C2507=8),VLOOKUP(F2507,'8 лет'!$O$5:$P$79,2),IF((C2507=9),VLOOKUP(F2507,'9 лет'!$O$5:$P$79,2),IF((C2507=10),VLOOKUP(F2507,'10 лет'!$O$5:$P$79,2),IF((C2507=11),VLOOKUP(F2507,'11 лет'!$O$5:$P$79,2),IF((C2507=12),VLOOKUP(F2507,'12 лет'!$Q$5:$R$79,2),IF((C2507=13),VLOOKUP(F2507,'13 лет'!$Q$5:$R$79,2),IF((C2507=14),VLOOKUP(F2507,'14 лет'!$Q$5:$R$79,2),IF((C2507=15),VLOOKUP(F2507,'15 лет'!$Q$5:$R$79,2),IF((C2507=16),VLOOKUP(F2507,'16 лет'!$Q$5:$R$79,2),IF((C2507=17),VLOOKUP(F2507,'17 лет'!$Q$5:$R$79,2))))))))))))</f>
        <v>0</v>
      </c>
      <c r="H2507" s="27"/>
      <c r="I2507" s="16">
        <f>IF((C2507&lt;=7),VLOOKUP(H2507,'7 лет'!$Q$5:$R$79,2),IF((C2507=8),VLOOKUP(H2507,'8 лет'!$Q$5:$R$79,2),IF((C2507=9),VLOOKUP(H2507,'9 лет'!$Q$5:$R$79,2),IF((C2507=10),VLOOKUP(H2507,'10 лет'!$Q$5:$R$79,2),IF((C2507=11),VLOOKUP(H2507,'11 лет'!$Q$5:$R$79,2),IF((C2507=12),VLOOKUP(H2507,'12 лет'!$S$5:$T$79,2),IF((C2507=13),VLOOKUP(H2507,'13 лет'!$S$5:$T$79,2),IF((C2507=14),VLOOKUP(H2507,'14 лет'!$S$5:$T$79,2),IF((C2507=15),VLOOKUP(H2507,'15 лет'!$S$5:$T$79,2),IF((C2507=16),VLOOKUP(H2507,'16 лет'!$S$5:$T$79,2),IF((C2507=17),VLOOKUP(H2507,'17 лет'!$S$5:$T$79,2))))))))))))</f>
        <v>0</v>
      </c>
      <c r="J2507" s="27"/>
      <c r="K2507" s="16">
        <f>IF((C2507&lt;=7),VLOOKUP(J2507,'7 лет'!$S$5:$T$79,2),IF((C2507=8),VLOOKUP(J2507,'8 лет'!$S$5:$T$79,2),IF((C2507=9),VLOOKUP(J2507,'9 лет'!$S$5:$T$79,2),IF((C2507=10),VLOOKUP(J2507,'10 лет'!$S$5:$T$79,2),IF((C2507=11),VLOOKUP(J2507,'11 лет'!$S$5:$T$79,2),IF((C2507=12),VLOOKUP(J2507,'12 лет'!$U$5:$V$79,2),IF((C2507=13),VLOOKUP(J2507,'13 лет'!$U$5:$V$79,2),IF((C2507=14),VLOOKUP(J2507,'14 лет'!$U$5:$V$79,2),IF(C2507&gt;=15,"0")))))))))</f>
        <v>0</v>
      </c>
      <c r="L2507" s="27"/>
      <c r="M2507" s="16" t="str">
        <f>IF((C2507=12),VLOOKUP(L2507,'12 лет'!$W$5:$X$85,2),IF((C2507=13),VLOOKUP(L2507,'13 лет'!$W$5:$X$84,2),IF((C2507=14),VLOOKUP(L2507,'14 лет'!$W$5:$X$82,2),IF((C2507=15),VLOOKUP(L2507,'15 лет'!$U$5:$V$82,2),IF((C2507=16),VLOOKUP(L2507,'16 лет'!$U$5:$V$78,2),IF((C2507=17),VLOOKUP(L2507,'17 лет'!$U$5:$V$78,2),IF(C2507&lt;12,"0")))))))</f>
        <v>0</v>
      </c>
      <c r="N2507" s="27"/>
      <c r="O2507" s="16" t="str">
        <f>IF((C2507=15),VLOOKUP(N2507,'15 лет'!$W$5:$X$115,2),IF((C2507=16),VLOOKUP(N2507,'16 лет'!$W$5:$X$113,2),IF((C2507=17),VLOOKUP(N2507,'17 лет'!$W$5:$X$113,2),IF(C2507&lt;15,"0"))))</f>
        <v>0</v>
      </c>
      <c r="P2507" s="11"/>
      <c r="Q2507" s="16">
        <f>IF((C2507&lt;=7),VLOOKUP(P2507,'7 лет'!$U$5:$V$79,2),IF((C2507=8),VLOOKUP(P2507,'8 лет'!$U$5:$V$79,2),IF((C2507=9),VLOOKUP(P2507,'9 лет'!$U$5:$V$79,2),IF((C2507=10),VLOOKUP(P2507,'10 лет'!$U$5:$V$79,2),IF((C2507=11),VLOOKUP(P2507,'11 лет'!$U$5:$V$79,2),IF((C2507=12),VLOOKUP(P2507,'12 лет'!$Y$5:$Z$79,2),IF((C2507=13),VLOOKUP(P2507,'13 лет'!$Y$5:$Z$79,2),IF((C2507=14),VLOOKUP(P2507,'14 лет'!$Y$5:$Z$79,2),IF((C2507=15),VLOOKUP(P2507,'15 лет'!$Y$5:$Z$79,2),IF((C2507=16),VLOOKUP(P2507,'16 лет'!$Y$5:$Z$79,2),IF((C2507=17),VLOOKUP(P2507,'17 лет'!$Y$5:$Z$79,2))))))))))))</f>
        <v>35</v>
      </c>
      <c r="R2507" s="27"/>
      <c r="S2507" s="16">
        <f>IF((C2507&lt;=7),VLOOKUP(R2507,'7 лет'!$W$5:$X$79,2),IF((C2507=8),VLOOKUP(R2507,'8 лет'!$W$5:$X$79,2),IF((C2507=9),VLOOKUP(R2507,'9 лет'!$W$5:$X$79,2),IF((C2507=10),VLOOKUP(R2507,'10 лет'!$W$5:$X$79,2),IF((C2507=11),VLOOKUP(R2507,'11 лет'!$W$5:$X$79,2),IF((C2507=12),VLOOKUP(R2507,'12 лет'!$AA$5:$AB$79,2),IF((C2507=13),VLOOKUP(R2507,'13 лет'!$AA$5:$AB$79,2),IF((C2507=14),VLOOKUP(R2507,'14 лет'!$AA$5:$AB$79,2),IF((C2507=15),VLOOKUP(R2507,'15 лет'!$AA$5:$AB$79,2),IF((C2507=16),VLOOKUP(R2507,'16 лет'!$AA$5:$AB$79,2),IF((C2507=17),VLOOKUP(R2507,'17 лет'!$AA$5:$AB$79,2))))))))))))</f>
        <v>0</v>
      </c>
      <c r="T2507" s="33">
        <f>SUM(E2507+G2507+I2507+K2507+M2507+O2507+Q2507+S2507)</f>
        <v>35</v>
      </c>
      <c r="U2507" s="4">
        <f>'Личное первенство девушки'!U220</f>
        <v>28</v>
      </c>
      <c r="V2507" s="109"/>
      <c r="W2507" s="99"/>
      <c r="X2507" t="str">
        <f>P2497</f>
        <v>Субъект РФ 70</v>
      </c>
    </row>
    <row r="2508" spans="1:24" ht="18.75">
      <c r="A2508" s="27">
        <v>2</v>
      </c>
      <c r="B2508" s="78"/>
      <c r="C2508" s="27"/>
      <c r="D2508" s="27"/>
      <c r="E2508" s="16">
        <f>IF((C2508&lt;=7),VLOOKUP(D2508,'7 лет'!$M$5:$N$78,2),IF((C2508=8),VLOOKUP(D2508,'8 лет'!$M$5:$N$78,2),IF((C2508=9),VLOOKUP(D2508,'9 лет'!$M$5:$N$78,2),IF((C2508=10),VLOOKUP(D2508,'10 лет'!$M$5:$N$78,2),IF((C2508=11),VLOOKUP(D2508,'11 лет'!$M$5:$N$78,2),IF((C2508=12),VLOOKUP(D2508,'12 лет'!$O$5:$P$78,2),IF((C2508=13),VLOOKUP(D2508,'13 лет'!$O$5:$P$78,2),IF((C2508=14),VLOOKUP(D2508,'14 лет'!$O$5:$P$78,2),IF((C2508=15),VLOOKUP(D2508,'15 лет'!$O$5:$P$78,2),IF((C2508=16),VLOOKUP(D2508,'16 лет'!$O$5:$P$78,2),IF((C2508=17),VLOOKUP(D2508,'17 лет'!$O$5:$P$78,2))))))))))))</f>
        <v>0</v>
      </c>
      <c r="F2508" s="27"/>
      <c r="G2508" s="16">
        <f>IF((C2508&lt;=7),VLOOKUP(F2508,'7 лет'!$O$5:$P$79,2),IF((C2508=8),VLOOKUP(F2508,'8 лет'!$O$5:$P$79,2),IF((C2508=9),VLOOKUP(F2508,'9 лет'!$O$5:$P$79,2),IF((C2508=10),VLOOKUP(F2508,'10 лет'!$O$5:$P$79,2),IF((C2508=11),VLOOKUP(F2508,'11 лет'!$O$5:$P$79,2),IF((C2508=12),VLOOKUP(F2508,'12 лет'!$Q$5:$R$79,2),IF((C2508=13),VLOOKUP(F2508,'13 лет'!$Q$5:$R$79,2),IF((C2508=14),VLOOKUP(F2508,'14 лет'!$Q$5:$R$79,2),IF((C2508=15),VLOOKUP(F2508,'15 лет'!$Q$5:$R$79,2),IF((C2508=16),VLOOKUP(F2508,'16 лет'!$Q$5:$R$79,2),IF((C2508=17),VLOOKUP(F2508,'17 лет'!$Q$5:$R$79,2))))))))))))</f>
        <v>0</v>
      </c>
      <c r="H2508" s="27"/>
      <c r="I2508" s="16">
        <f>IF((C2508&lt;=7),VLOOKUP(H2508,'7 лет'!$Q$5:$R$79,2),IF((C2508=8),VLOOKUP(H2508,'8 лет'!$Q$5:$R$79,2),IF((C2508=9),VLOOKUP(H2508,'9 лет'!$Q$5:$R$79,2),IF((C2508=10),VLOOKUP(H2508,'10 лет'!$Q$5:$R$79,2),IF((C2508=11),VLOOKUP(H2508,'11 лет'!$Q$5:$R$79,2),IF((C2508=12),VLOOKUP(H2508,'12 лет'!$S$5:$T$79,2),IF((C2508=13),VLOOKUP(H2508,'13 лет'!$S$5:$T$79,2),IF((C2508=14),VLOOKUP(H2508,'14 лет'!$S$5:$T$79,2),IF((C2508=15),VLOOKUP(H2508,'15 лет'!$S$5:$T$79,2),IF((C2508=16),VLOOKUP(H2508,'16 лет'!$S$5:$T$79,2),IF((C2508=17),VLOOKUP(H2508,'17 лет'!$S$5:$T$79,2))))))))))))</f>
        <v>0</v>
      </c>
      <c r="J2508" s="27"/>
      <c r="K2508" s="16">
        <f>IF((C2508&lt;=7),VLOOKUP(J2508,'7 лет'!$S$5:$T$79,2),IF((C2508=8),VLOOKUP(J2508,'8 лет'!$S$5:$T$79,2),IF((C2508=9),VLOOKUP(J2508,'9 лет'!$S$5:$T$79,2),IF((C2508=10),VLOOKUP(J2508,'10 лет'!$S$5:$T$79,2),IF((C2508=11),VLOOKUP(J2508,'11 лет'!$S$5:$T$79,2),IF((C2508=12),VLOOKUP(J2508,'12 лет'!$U$5:$V$79,2),IF((C2508=13),VLOOKUP(J2508,'13 лет'!$U$5:$V$79,2),IF((C2508=14),VLOOKUP(J2508,'14 лет'!$U$5:$V$79,2),IF(C2508&gt;=15,"0")))))))))</f>
        <v>0</v>
      </c>
      <c r="L2508" s="27"/>
      <c r="M2508" s="16" t="str">
        <f>IF((C2508=12),VLOOKUP(L2508,'12 лет'!$W$5:$X$85,2),IF((C2508=13),VLOOKUP(L2508,'13 лет'!$W$5:$X$84,2),IF((C2508=14),VLOOKUP(L2508,'14 лет'!$W$5:$X$82,2),IF((C2508=15),VLOOKUP(L2508,'15 лет'!$U$5:$V$82,2),IF((C2508=16),VLOOKUP(L2508,'16 лет'!$U$5:$V$78,2),IF((C2508=17),VLOOKUP(L2508,'17 лет'!$U$5:$V$78,2),IF(C2508&lt;12,"0")))))))</f>
        <v>0</v>
      </c>
      <c r="N2508" s="27"/>
      <c r="O2508" s="16" t="str">
        <f>IF((C2508=15),VLOOKUP(N2508,'15 лет'!$W$5:$X$115,2),IF((C2508=16),VLOOKUP(N2508,'16 лет'!$W$5:$X$113,2),IF((C2508=17),VLOOKUP(N2508,'17 лет'!$W$5:$X$113,2),IF(C2508&lt;15,"0"))))</f>
        <v>0</v>
      </c>
      <c r="P2508" s="11"/>
      <c r="Q2508" s="16">
        <f>IF((C2508&lt;=7),VLOOKUP(P2508,'7 лет'!$U$5:$V$79,2),IF((C2508=8),VLOOKUP(P2508,'8 лет'!$U$5:$V$79,2),IF((C2508=9),VLOOKUP(P2508,'9 лет'!$U$5:$V$79,2),IF((C2508=10),VLOOKUP(P2508,'10 лет'!$U$5:$V$79,2),IF((C2508=11),VLOOKUP(P2508,'11 лет'!$U$5:$V$79,2),IF((C2508=12),VLOOKUP(P2508,'12 лет'!$Y$5:$Z$79,2),IF((C2508=13),VLOOKUP(P2508,'13 лет'!$Y$5:$Z$79,2),IF((C2508=14),VLOOKUP(P2508,'14 лет'!$Y$5:$Z$79,2),IF((C2508=15),VLOOKUP(P2508,'15 лет'!$Y$5:$Z$79,2),IF((C2508=16),VLOOKUP(P2508,'16 лет'!$Y$5:$Z$79,2),IF((C2508=17),VLOOKUP(P2508,'17 лет'!$Y$5:$Z$79,2))))))))))))</f>
        <v>35</v>
      </c>
      <c r="R2508" s="27"/>
      <c r="S2508" s="16">
        <f>IF((C2508&lt;=7),VLOOKUP(R2508,'7 лет'!$W$5:$X$79,2),IF((C2508=8),VLOOKUP(R2508,'8 лет'!$W$5:$X$79,2),IF((C2508=9),VLOOKUP(R2508,'9 лет'!$W$5:$X$79,2),IF((C2508=10),VLOOKUP(R2508,'10 лет'!$W$5:$X$79,2),IF((C2508=11),VLOOKUP(R2508,'11 лет'!$W$5:$X$79,2),IF((C2508=12),VLOOKUP(R2508,'12 лет'!$AA$5:$AB$79,2),IF((C2508=13),VLOOKUP(R2508,'13 лет'!$AA$5:$AB$79,2),IF((C2508=14),VLOOKUP(R2508,'14 лет'!$AA$5:$AB$79,2),IF((C2508=15),VLOOKUP(R2508,'15 лет'!$AA$5:$AB$79,2),IF((C2508=16),VLOOKUP(R2508,'16 лет'!$AA$5:$AB$79,2),IF((C2508=17),VLOOKUP(R2508,'17 лет'!$AA$5:$AB$79,2))))))))))))</f>
        <v>0</v>
      </c>
      <c r="T2508" s="33">
        <f>SUM(E2508+G2508+I2508+K2508+M2508+O2508+Q2508+S2508)</f>
        <v>35</v>
      </c>
      <c r="U2508" s="4">
        <f>'Личное первенство девушки'!U221</f>
        <v>28</v>
      </c>
      <c r="V2508" s="109"/>
      <c r="W2508" s="99"/>
      <c r="X2508" t="str">
        <f>P2497</f>
        <v>Субъект РФ 70</v>
      </c>
    </row>
    <row r="2509" spans="1:24" ht="18.75">
      <c r="A2509" s="27">
        <v>3</v>
      </c>
      <c r="B2509" s="78"/>
      <c r="C2509" s="27"/>
      <c r="D2509" s="27"/>
      <c r="E2509" s="16">
        <f>IF((C2509&lt;=7),VLOOKUP(D2509,'7 лет'!$M$5:$N$78,2),IF((C2509=8),VLOOKUP(D2509,'8 лет'!$M$5:$N$78,2),IF((C2509=9),VLOOKUP(D2509,'9 лет'!$M$5:$N$78,2),IF((C2509=10),VLOOKUP(D2509,'10 лет'!$M$5:$N$78,2),IF((C2509=11),VLOOKUP(D2509,'11 лет'!$M$5:$N$78,2),IF((C2509=12),VLOOKUP(D2509,'12 лет'!$O$5:$P$78,2),IF((C2509=13),VLOOKUP(D2509,'13 лет'!$O$5:$P$78,2),IF((C2509=14),VLOOKUP(D2509,'14 лет'!$O$5:$P$78,2),IF((C2509=15),VLOOKUP(D2509,'15 лет'!$O$5:$P$78,2),IF((C2509=16),VLOOKUP(D2509,'16 лет'!$O$5:$P$78,2),IF((C2509=17),VLOOKUP(D2509,'17 лет'!$O$5:$P$78,2))))))))))))</f>
        <v>0</v>
      </c>
      <c r="F2509" s="27"/>
      <c r="G2509" s="16">
        <f>IF((C2509&lt;=7),VLOOKUP(F2509,'7 лет'!$O$5:$P$79,2),IF((C2509=8),VLOOKUP(F2509,'8 лет'!$O$5:$P$79,2),IF((C2509=9),VLOOKUP(F2509,'9 лет'!$O$5:$P$79,2),IF((C2509=10),VLOOKUP(F2509,'10 лет'!$O$5:$P$79,2),IF((C2509=11),VLOOKUP(F2509,'11 лет'!$O$5:$P$79,2),IF((C2509=12),VLOOKUP(F2509,'12 лет'!$Q$5:$R$79,2),IF((C2509=13),VLOOKUP(F2509,'13 лет'!$Q$5:$R$79,2),IF((C2509=14),VLOOKUP(F2509,'14 лет'!$Q$5:$R$79,2),IF((C2509=15),VLOOKUP(F2509,'15 лет'!$Q$5:$R$79,2),IF((C2509=16),VLOOKUP(F2509,'16 лет'!$Q$5:$R$79,2),IF((C2509=17),VLOOKUP(F2509,'17 лет'!$Q$5:$R$79,2))))))))))))</f>
        <v>0</v>
      </c>
      <c r="H2509" s="27"/>
      <c r="I2509" s="16">
        <f>IF((C2509&lt;=7),VLOOKUP(H2509,'7 лет'!$Q$5:$R$79,2),IF((C2509=8),VLOOKUP(H2509,'8 лет'!$Q$5:$R$79,2),IF((C2509=9),VLOOKUP(H2509,'9 лет'!$Q$5:$R$79,2),IF((C2509=10),VLOOKUP(H2509,'10 лет'!$Q$5:$R$79,2),IF((C2509=11),VLOOKUP(H2509,'11 лет'!$Q$5:$R$79,2),IF((C2509=12),VLOOKUP(H2509,'12 лет'!$S$5:$T$79,2),IF((C2509=13),VLOOKUP(H2509,'13 лет'!$S$5:$T$79,2),IF((C2509=14),VLOOKUP(H2509,'14 лет'!$S$5:$T$79,2),IF((C2509=15),VLOOKUP(H2509,'15 лет'!$S$5:$T$79,2),IF((C2509=16),VLOOKUP(H2509,'16 лет'!$S$5:$T$79,2),IF((C2509=17),VLOOKUP(H2509,'17 лет'!$S$5:$T$79,2))))))))))))</f>
        <v>0</v>
      </c>
      <c r="J2509" s="27"/>
      <c r="K2509" s="16">
        <f>IF((C2509&lt;=7),VLOOKUP(J2509,'7 лет'!$S$5:$T$79,2),IF((C2509=8),VLOOKUP(J2509,'8 лет'!$S$5:$T$79,2),IF((C2509=9),VLOOKUP(J2509,'9 лет'!$S$5:$T$79,2),IF((C2509=10),VLOOKUP(J2509,'10 лет'!$S$5:$T$79,2),IF((C2509=11),VLOOKUP(J2509,'11 лет'!$S$5:$T$79,2),IF((C2509=12),VLOOKUP(J2509,'12 лет'!$U$5:$V$79,2),IF((C2509=13),VLOOKUP(J2509,'13 лет'!$U$5:$V$79,2),IF((C2509=14),VLOOKUP(J2509,'14 лет'!$U$5:$V$79,2),IF(C2509&gt;=15,"0")))))))))</f>
        <v>0</v>
      </c>
      <c r="L2509" s="27"/>
      <c r="M2509" s="16" t="str">
        <f>IF((C2509=12),VLOOKUP(L2509,'12 лет'!$W$5:$X$85,2),IF((C2509=13),VLOOKUP(L2509,'13 лет'!$W$5:$X$84,2),IF((C2509=14),VLOOKUP(L2509,'14 лет'!$W$5:$X$82,2),IF((C2509=15),VLOOKUP(L2509,'15 лет'!$U$5:$V$82,2),IF((C2509=16),VLOOKUP(L2509,'16 лет'!$U$5:$V$78,2),IF((C2509=17),VLOOKUP(L2509,'17 лет'!$U$5:$V$78,2),IF(C2509&lt;12,"0")))))))</f>
        <v>0</v>
      </c>
      <c r="N2509" s="27"/>
      <c r="O2509" s="16" t="str">
        <f>IF((C2509=15),VLOOKUP(N2509,'15 лет'!$W$5:$X$115,2),IF((C2509=16),VLOOKUP(N2509,'16 лет'!$W$5:$X$113,2),IF((C2509=17),VLOOKUP(N2509,'17 лет'!$W$5:$X$113,2),IF(C2509&lt;15,"0"))))</f>
        <v>0</v>
      </c>
      <c r="P2509" s="11"/>
      <c r="Q2509" s="16">
        <f>IF((C2509&lt;=7),VLOOKUP(P2509,'7 лет'!$U$5:$V$79,2),IF((C2509=8),VLOOKUP(P2509,'8 лет'!$U$5:$V$79,2),IF((C2509=9),VLOOKUP(P2509,'9 лет'!$U$5:$V$79,2),IF((C2509=10),VLOOKUP(P2509,'10 лет'!$U$5:$V$79,2),IF((C2509=11),VLOOKUP(P2509,'11 лет'!$U$5:$V$79,2),IF((C2509=12),VLOOKUP(P2509,'12 лет'!$Y$5:$Z$79,2),IF((C2509=13),VLOOKUP(P2509,'13 лет'!$Y$5:$Z$79,2),IF((C2509=14),VLOOKUP(P2509,'14 лет'!$Y$5:$Z$79,2),IF((C2509=15),VLOOKUP(P2509,'15 лет'!$Y$5:$Z$79,2),IF((C2509=16),VLOOKUP(P2509,'16 лет'!$Y$5:$Z$79,2),IF((C2509=17),VLOOKUP(P2509,'17 лет'!$Y$5:$Z$79,2))))))))))))</f>
        <v>35</v>
      </c>
      <c r="R2509" s="27"/>
      <c r="S2509" s="16">
        <f>IF((C2509&lt;=7),VLOOKUP(R2509,'7 лет'!$W$5:$X$79,2),IF((C2509=8),VLOOKUP(R2509,'8 лет'!$W$5:$X$79,2),IF((C2509=9),VLOOKUP(R2509,'9 лет'!$W$5:$X$79,2),IF((C2509=10),VLOOKUP(R2509,'10 лет'!$W$5:$X$79,2),IF((C2509=11),VLOOKUP(R2509,'11 лет'!$W$5:$X$79,2),IF((C2509=12),VLOOKUP(R2509,'12 лет'!$AA$5:$AB$79,2),IF((C2509=13),VLOOKUP(R2509,'13 лет'!$AA$5:$AB$79,2),IF((C2509=14),VLOOKUP(R2509,'14 лет'!$AA$5:$AB$79,2),IF((C2509=15),VLOOKUP(R2509,'15 лет'!$AA$5:$AB$79,2),IF((C2509=16),VLOOKUP(R2509,'16 лет'!$AA$5:$AB$79,2),IF((C2509=17),VLOOKUP(R2509,'17 лет'!$AA$5:$AB$79,2))))))))))))</f>
        <v>0</v>
      </c>
      <c r="T2509" s="33">
        <f>SUM(E2509+G2509+I2509+K2509+M2509+O2509+Q2509+S2509)</f>
        <v>35</v>
      </c>
      <c r="U2509" s="4">
        <f>'Личное первенство девушки'!U222</f>
        <v>28</v>
      </c>
      <c r="V2509" s="109"/>
      <c r="W2509" s="99"/>
      <c r="X2509" t="str">
        <f>P2497</f>
        <v>Субъект РФ 70</v>
      </c>
    </row>
    <row r="2510" spans="1:24" ht="18.75">
      <c r="A2510" s="111"/>
      <c r="B2510" s="112"/>
      <c r="C2510" s="112"/>
      <c r="D2510" s="112"/>
      <c r="E2510" s="112"/>
      <c r="F2510" s="112"/>
      <c r="G2510" s="112"/>
      <c r="H2510" s="112"/>
      <c r="I2510" s="112"/>
      <c r="J2510" s="112"/>
      <c r="K2510" s="112"/>
      <c r="L2510" s="112"/>
      <c r="M2510" s="112"/>
      <c r="N2510" s="112"/>
      <c r="O2510" s="112"/>
      <c r="P2510" s="115" t="s">
        <v>286</v>
      </c>
      <c r="Q2510" s="115"/>
      <c r="R2510" s="115"/>
      <c r="S2510" s="116"/>
      <c r="T2510" s="113">
        <f ca="1">SUMPRODUCT(LARGE($T$2507:$T$2509,ROW(INDIRECT("T1:T"&amp;Z17))))</f>
        <v>70</v>
      </c>
      <c r="U2510" s="114"/>
      <c r="V2510" s="109"/>
      <c r="W2510" s="99"/>
    </row>
    <row r="2511" spans="1:24" ht="30" customHeight="1">
      <c r="A2511" s="119"/>
      <c r="B2511" s="120"/>
      <c r="C2511" s="120"/>
      <c r="D2511" s="120"/>
      <c r="E2511" s="120"/>
      <c r="F2511" s="120"/>
      <c r="G2511" s="120"/>
      <c r="H2511" s="120"/>
      <c r="I2511" s="120"/>
      <c r="J2511" s="120"/>
      <c r="K2511" s="120"/>
      <c r="L2511" s="120"/>
      <c r="M2511" s="120"/>
      <c r="N2511" s="120"/>
      <c r="O2511" s="120"/>
      <c r="P2511" s="118" t="s">
        <v>287</v>
      </c>
      <c r="Q2511" s="118"/>
      <c r="R2511" s="118"/>
      <c r="S2511" s="118"/>
      <c r="T2511" s="121">
        <f ca="1">SUM(T2505+T2510)</f>
        <v>170</v>
      </c>
      <c r="U2511" s="122"/>
      <c r="V2511" s="110"/>
      <c r="W2511" s="100"/>
    </row>
    <row r="2512" spans="1:24">
      <c r="A2512" s="14"/>
      <c r="B2512" s="14"/>
      <c r="C2512" s="14"/>
      <c r="D2512" s="14"/>
      <c r="E2512" s="14"/>
      <c r="F2512" s="14"/>
      <c r="G2512" s="14"/>
      <c r="H2512" s="14"/>
      <c r="I2512" s="14"/>
      <c r="J2512" s="14"/>
      <c r="K2512" s="14"/>
      <c r="L2512" s="14"/>
      <c r="M2512" s="14"/>
      <c r="N2512" s="14"/>
      <c r="O2512" s="14"/>
      <c r="P2512" s="14"/>
      <c r="Q2512" s="14"/>
      <c r="R2512" s="14"/>
      <c r="S2512" s="14"/>
      <c r="T2512" s="14"/>
    </row>
    <row r="2513" spans="1:23">
      <c r="A2513" s="15"/>
      <c r="C2513" s="15"/>
      <c r="D2513" s="15"/>
      <c r="E2513" s="15"/>
      <c r="F2513" s="15"/>
      <c r="G2513" s="15"/>
      <c r="H2513" s="15"/>
      <c r="I2513" s="15"/>
      <c r="J2513" s="15"/>
      <c r="K2513" s="14"/>
      <c r="L2513" s="14"/>
      <c r="M2513" s="15"/>
      <c r="N2513" s="15"/>
      <c r="O2513" s="15"/>
      <c r="P2513" s="15"/>
      <c r="Q2513" s="15"/>
      <c r="R2513" s="15"/>
      <c r="S2513" s="15"/>
      <c r="T2513" s="15"/>
    </row>
    <row r="2514" spans="1:23">
      <c r="A2514" s="15"/>
      <c r="C2514" s="15"/>
      <c r="D2514" s="15"/>
      <c r="E2514" s="15"/>
      <c r="F2514" s="15"/>
      <c r="G2514" s="15"/>
      <c r="H2514" s="15"/>
      <c r="I2514" s="15"/>
      <c r="J2514" s="15"/>
      <c r="K2514" s="14"/>
      <c r="L2514" s="14"/>
      <c r="M2514" s="15"/>
      <c r="N2514" s="15"/>
      <c r="O2514" s="15"/>
      <c r="P2514" s="15"/>
      <c r="Q2514" s="15"/>
      <c r="R2514" s="15"/>
      <c r="S2514" s="15"/>
      <c r="T2514" s="15"/>
    </row>
    <row r="2515" spans="1:23" ht="16.5">
      <c r="A2515" s="14"/>
      <c r="B2515" s="79" t="s">
        <v>181</v>
      </c>
      <c r="C2515" s="14"/>
      <c r="D2515" s="14"/>
      <c r="E2515" s="14"/>
      <c r="F2515" s="14"/>
      <c r="G2515" s="14"/>
      <c r="H2515" s="14"/>
      <c r="I2515" s="14"/>
      <c r="J2515" s="14"/>
      <c r="K2515" s="14"/>
      <c r="L2515" s="14"/>
      <c r="M2515" s="14"/>
      <c r="N2515" s="14"/>
      <c r="O2515" s="14"/>
      <c r="P2515" s="14"/>
      <c r="Q2515" s="14"/>
      <c r="R2515" s="14"/>
      <c r="S2515" s="14"/>
      <c r="T2515" s="14"/>
    </row>
    <row r="2516" spans="1:23">
      <c r="A2516" s="14"/>
      <c r="B2516" s="15"/>
      <c r="C2516" s="15"/>
      <c r="D2516" s="14"/>
      <c r="E2516" s="14"/>
      <c r="F2516" s="14"/>
      <c r="G2516" s="14"/>
      <c r="H2516" s="14"/>
      <c r="I2516" s="14"/>
      <c r="J2516" s="14"/>
      <c r="K2516" s="14"/>
      <c r="L2516" s="14"/>
      <c r="M2516" s="14"/>
      <c r="N2516" s="14"/>
      <c r="O2516" s="14"/>
      <c r="P2516" s="14"/>
      <c r="Q2516" s="14"/>
      <c r="R2516" s="14"/>
      <c r="S2516" s="14"/>
      <c r="T2516" s="14"/>
    </row>
    <row r="2517" spans="1:23">
      <c r="A2517" s="14"/>
      <c r="B2517" s="14"/>
      <c r="C2517" s="15"/>
      <c r="D2517" s="14"/>
      <c r="E2517" s="14"/>
      <c r="F2517" s="14"/>
      <c r="G2517" s="14"/>
      <c r="H2517" s="14"/>
      <c r="I2517" s="14"/>
      <c r="J2517" s="14"/>
      <c r="K2517" s="14"/>
      <c r="L2517" s="14"/>
      <c r="M2517" s="14"/>
      <c r="N2517" s="14"/>
      <c r="O2517" s="14"/>
      <c r="P2517" s="14"/>
      <c r="Q2517" s="14"/>
      <c r="R2517" s="14"/>
      <c r="S2517" s="14"/>
      <c r="T2517" s="14"/>
    </row>
    <row r="2518" spans="1:23" ht="16.5">
      <c r="A2518" s="14"/>
      <c r="B2518" s="79" t="s">
        <v>182</v>
      </c>
      <c r="C2518" s="15"/>
      <c r="D2518" s="14"/>
      <c r="E2518" s="14"/>
      <c r="F2518" s="14"/>
      <c r="G2518" s="14"/>
      <c r="H2518" s="14"/>
      <c r="I2518" s="14"/>
      <c r="J2518" s="14"/>
      <c r="K2518" s="14"/>
      <c r="L2518" s="14"/>
      <c r="M2518" s="14"/>
      <c r="N2518" s="14"/>
      <c r="O2518" s="14"/>
      <c r="P2518" s="14"/>
      <c r="Q2518" s="14"/>
      <c r="R2518" s="14"/>
      <c r="S2518" s="14"/>
      <c r="T2518" s="14"/>
    </row>
    <row r="2520" spans="1:23" ht="18.75">
      <c r="A2520" s="102" t="s">
        <v>991</v>
      </c>
      <c r="B2520" s="102"/>
      <c r="C2520" s="102"/>
      <c r="D2520" s="102"/>
      <c r="E2520" s="102"/>
      <c r="F2520" s="102"/>
      <c r="G2520" s="102"/>
      <c r="H2520" s="102"/>
      <c r="I2520" s="102"/>
      <c r="J2520" s="102"/>
      <c r="K2520" s="102"/>
      <c r="L2520" s="102"/>
      <c r="M2520" s="102"/>
      <c r="N2520" s="102"/>
      <c r="O2520" s="102"/>
      <c r="P2520" s="102"/>
      <c r="Q2520" s="102"/>
      <c r="R2520" s="102"/>
      <c r="S2520" s="102"/>
      <c r="T2520" s="102"/>
      <c r="U2520" s="102"/>
      <c r="V2520" s="102"/>
      <c r="W2520" s="102"/>
    </row>
    <row r="2521" spans="1:23" ht="18.75">
      <c r="A2521" s="102" t="s">
        <v>990</v>
      </c>
      <c r="B2521" s="102"/>
      <c r="C2521" s="102"/>
      <c r="D2521" s="102"/>
      <c r="E2521" s="102"/>
      <c r="F2521" s="102"/>
      <c r="G2521" s="102"/>
      <c r="H2521" s="102"/>
      <c r="I2521" s="102"/>
      <c r="J2521" s="102"/>
      <c r="K2521" s="102"/>
      <c r="L2521" s="102"/>
      <c r="M2521" s="102"/>
      <c r="N2521" s="102"/>
      <c r="O2521" s="102"/>
      <c r="P2521" s="102"/>
      <c r="Q2521" s="102"/>
      <c r="R2521" s="102"/>
      <c r="S2521" s="102"/>
      <c r="T2521" s="102"/>
      <c r="U2521" s="102"/>
      <c r="V2521" s="102"/>
      <c r="W2521" s="102"/>
    </row>
    <row r="2523" spans="1:23">
      <c r="A2523" s="103" t="s">
        <v>169</v>
      </c>
      <c r="B2523" s="103"/>
      <c r="C2523" s="103"/>
      <c r="D2523" s="103"/>
      <c r="E2523" s="103"/>
      <c r="F2523" s="103"/>
      <c r="G2523" s="103"/>
      <c r="H2523" s="103"/>
      <c r="I2523" s="103"/>
      <c r="J2523" s="103"/>
      <c r="K2523" s="103"/>
      <c r="L2523" s="103"/>
      <c r="M2523" s="103"/>
      <c r="N2523" s="103"/>
      <c r="O2523" s="103"/>
      <c r="P2523" s="103"/>
      <c r="Q2523" s="103"/>
      <c r="R2523" s="103"/>
      <c r="S2523" s="103"/>
      <c r="T2523" s="103"/>
      <c r="U2523" s="103"/>
      <c r="V2523" s="103"/>
      <c r="W2523" s="103"/>
    </row>
    <row r="2524" spans="1:23">
      <c r="A2524" s="43"/>
      <c r="B2524" s="43"/>
      <c r="C2524" s="43"/>
      <c r="D2524" s="43"/>
      <c r="E2524" s="43"/>
      <c r="F2524" s="43"/>
      <c r="G2524" s="43"/>
      <c r="H2524" s="43"/>
      <c r="I2524" s="43"/>
      <c r="J2524" s="43"/>
      <c r="K2524" s="43"/>
      <c r="L2524" s="43"/>
      <c r="M2524" s="43"/>
      <c r="N2524" s="43"/>
      <c r="O2524" s="43"/>
      <c r="P2524" s="43"/>
      <c r="Q2524" s="43"/>
      <c r="R2524" s="43"/>
      <c r="S2524" s="43"/>
      <c r="T2524" s="43"/>
      <c r="U2524" s="43"/>
      <c r="V2524" s="43"/>
      <c r="W2524" s="43"/>
    </row>
    <row r="2525" spans="1:23" ht="18.75">
      <c r="A2525" s="104" t="s">
        <v>1005</v>
      </c>
      <c r="B2525" s="104"/>
      <c r="C2525" s="104"/>
      <c r="D2525" s="104"/>
      <c r="E2525" s="104"/>
      <c r="F2525" s="104"/>
      <c r="G2525" s="104"/>
      <c r="H2525" s="104"/>
      <c r="I2525" s="104"/>
      <c r="J2525" s="104"/>
      <c r="K2525" s="104"/>
      <c r="L2525" s="104"/>
      <c r="M2525" s="104"/>
      <c r="N2525" s="104"/>
      <c r="O2525" s="104"/>
      <c r="P2525" s="104"/>
      <c r="Q2525" s="104"/>
      <c r="R2525" s="104"/>
      <c r="S2525" s="104"/>
      <c r="T2525" s="104"/>
      <c r="U2525" s="104"/>
      <c r="V2525" s="104"/>
      <c r="W2525" s="104"/>
    </row>
    <row r="2526" spans="1:23" ht="18.75">
      <c r="A2526" s="104" t="s">
        <v>989</v>
      </c>
      <c r="B2526" s="104"/>
      <c r="C2526" s="104"/>
      <c r="D2526" s="104"/>
      <c r="E2526" s="104"/>
      <c r="F2526" s="104"/>
      <c r="G2526" s="104"/>
      <c r="H2526" s="104"/>
      <c r="I2526" s="104"/>
      <c r="J2526" s="104"/>
      <c r="K2526" s="104"/>
      <c r="L2526" s="104"/>
      <c r="M2526" s="104"/>
      <c r="N2526" s="104"/>
      <c r="O2526" s="104"/>
      <c r="P2526" s="104"/>
      <c r="Q2526" s="104"/>
      <c r="R2526" s="104"/>
      <c r="S2526" s="104"/>
      <c r="T2526" s="104"/>
      <c r="U2526" s="104"/>
      <c r="V2526" s="104"/>
      <c r="W2526" s="104"/>
    </row>
    <row r="2527" spans="1:23" ht="18.75">
      <c r="A2527" s="105" t="s">
        <v>1058</v>
      </c>
      <c r="B2527" s="105"/>
      <c r="C2527" s="105"/>
      <c r="D2527" s="105"/>
      <c r="E2527" s="105"/>
      <c r="F2527" s="105"/>
      <c r="G2527" s="105"/>
      <c r="H2527" s="105"/>
      <c r="I2527" s="105"/>
      <c r="J2527" s="105"/>
      <c r="K2527" s="105"/>
      <c r="L2527" s="105"/>
      <c r="M2527" s="105"/>
      <c r="N2527" s="105"/>
      <c r="O2527" s="105"/>
      <c r="P2527" s="105"/>
      <c r="Q2527" s="105"/>
      <c r="R2527" s="105"/>
      <c r="S2527" s="105"/>
      <c r="T2527" s="105"/>
      <c r="U2527" s="105"/>
      <c r="V2527" s="105"/>
      <c r="W2527" s="105"/>
    </row>
    <row r="2528" spans="1:23" ht="18.75">
      <c r="A2528" s="50"/>
      <c r="B2528" s="50"/>
      <c r="C2528" s="50"/>
      <c r="D2528" s="50"/>
      <c r="E2528" s="50"/>
      <c r="F2528" s="50"/>
      <c r="G2528" s="50"/>
      <c r="H2528" s="50"/>
      <c r="I2528" s="50"/>
      <c r="J2528" s="50"/>
      <c r="K2528" s="50"/>
      <c r="L2528" s="50"/>
      <c r="M2528" s="50"/>
      <c r="N2528" s="50"/>
      <c r="O2528" s="50"/>
      <c r="P2528" s="50"/>
      <c r="Q2528" s="50"/>
      <c r="R2528" s="50"/>
      <c r="S2528" s="50"/>
      <c r="T2528" s="50"/>
      <c r="U2528" s="50"/>
      <c r="V2528" s="50"/>
    </row>
    <row r="2529" spans="1:24">
      <c r="A2529" s="10"/>
      <c r="B2529" s="10"/>
      <c r="C2529" s="10"/>
      <c r="D2529" s="10"/>
      <c r="E2529" s="10"/>
      <c r="F2529" s="10"/>
      <c r="G2529" s="10"/>
      <c r="H2529" s="10"/>
      <c r="I2529" s="10"/>
      <c r="J2529" s="10"/>
      <c r="K2529" s="10"/>
      <c r="L2529" s="10"/>
      <c r="M2529" s="10"/>
      <c r="N2529" s="10"/>
      <c r="O2529" s="10"/>
      <c r="P2529" s="10"/>
      <c r="Q2529" s="10"/>
      <c r="R2529" s="10"/>
      <c r="S2529" s="10"/>
      <c r="T2529" s="10"/>
    </row>
    <row r="2530" spans="1:24" ht="18.75">
      <c r="A2530" s="106" t="s">
        <v>992</v>
      </c>
      <c r="B2530" s="106"/>
      <c r="C2530" s="47"/>
      <c r="D2530" s="47"/>
      <c r="E2530" s="47"/>
      <c r="F2530" s="47"/>
      <c r="G2530" s="47"/>
      <c r="H2530" s="47"/>
      <c r="I2530" s="47"/>
      <c r="J2530" s="47"/>
      <c r="K2530" s="47"/>
      <c r="L2530" s="47"/>
      <c r="M2530" s="47"/>
      <c r="N2530" s="47"/>
      <c r="O2530" s="47"/>
      <c r="P2530" s="47"/>
      <c r="Q2530" s="47"/>
      <c r="R2530" s="47"/>
      <c r="S2530" s="47"/>
      <c r="T2530" s="47"/>
    </row>
    <row r="2531" spans="1:24" ht="18.75">
      <c r="A2531" s="106" t="s">
        <v>993</v>
      </c>
      <c r="B2531" s="106"/>
      <c r="C2531" s="42"/>
      <c r="D2531" s="42"/>
      <c r="E2531" s="42"/>
      <c r="F2531" s="42"/>
      <c r="G2531" s="42"/>
      <c r="H2531" s="42"/>
      <c r="I2531" s="42"/>
      <c r="J2531" s="42"/>
      <c r="K2531" s="42"/>
      <c r="L2531" s="42"/>
      <c r="M2531" s="42"/>
      <c r="N2531" s="42"/>
      <c r="O2531" s="42"/>
      <c r="P2531" s="42"/>
      <c r="Q2531" s="42"/>
      <c r="R2531" s="42"/>
      <c r="S2531" s="42"/>
      <c r="T2531" s="42"/>
    </row>
    <row r="2532" spans="1:24" ht="18.75">
      <c r="A2532" s="106"/>
      <c r="B2532" s="106"/>
      <c r="D2532" s="47"/>
      <c r="E2532" s="47"/>
      <c r="F2532" s="47"/>
      <c r="G2532" s="47"/>
      <c r="H2532" s="47"/>
      <c r="I2532" s="47"/>
      <c r="J2532" s="47"/>
      <c r="K2532" s="47"/>
      <c r="L2532" s="47"/>
      <c r="M2532" s="47"/>
      <c r="N2532" s="47"/>
      <c r="O2532" s="47"/>
      <c r="P2532" s="47"/>
      <c r="Q2532" s="47"/>
      <c r="R2532" s="47"/>
      <c r="S2532" s="47"/>
      <c r="T2532" s="47"/>
    </row>
    <row r="2533" spans="1:24" ht="18.75">
      <c r="A2533" s="107" t="s">
        <v>249</v>
      </c>
      <c r="B2533" s="107"/>
      <c r="C2533" s="107"/>
      <c r="D2533" s="107"/>
      <c r="E2533" s="107"/>
      <c r="F2533" s="107"/>
      <c r="G2533" s="107"/>
      <c r="H2533" s="107"/>
      <c r="I2533" s="107"/>
      <c r="J2533" s="107"/>
      <c r="K2533" s="107"/>
      <c r="L2533" s="107"/>
      <c r="M2533" s="107"/>
      <c r="N2533" s="107"/>
      <c r="O2533" s="107"/>
      <c r="P2533" s="129" t="s">
        <v>353</v>
      </c>
      <c r="Q2533" s="129"/>
      <c r="R2533" s="129"/>
      <c r="S2533" s="129"/>
      <c r="T2533" s="129"/>
      <c r="U2533" s="129"/>
      <c r="V2533" s="129"/>
    </row>
    <row r="2534" spans="1:24">
      <c r="A2534" s="28"/>
      <c r="B2534" s="28"/>
      <c r="C2534" s="28"/>
      <c r="D2534" s="28"/>
      <c r="E2534" s="28"/>
      <c r="F2534" s="28"/>
      <c r="G2534" s="28"/>
      <c r="H2534" s="28"/>
      <c r="I2534" s="28"/>
      <c r="J2534" s="28"/>
      <c r="K2534" s="28"/>
      <c r="L2534" s="28"/>
      <c r="M2534" s="28"/>
      <c r="N2534" s="28"/>
      <c r="O2534" s="28"/>
      <c r="P2534" s="28"/>
      <c r="Q2534" s="28"/>
      <c r="R2534" s="28"/>
      <c r="S2534" s="28"/>
      <c r="T2534" s="28"/>
    </row>
    <row r="2535" spans="1:24" ht="24.75" customHeight="1">
      <c r="A2535" s="117" t="s">
        <v>170</v>
      </c>
      <c r="B2535" s="117"/>
      <c r="C2535" s="117"/>
      <c r="D2535" s="117"/>
      <c r="E2535" s="117"/>
      <c r="F2535" s="117"/>
      <c r="G2535" s="117"/>
      <c r="H2535" s="117"/>
      <c r="I2535" s="117"/>
      <c r="J2535" s="117"/>
      <c r="K2535" s="117"/>
      <c r="L2535" s="117"/>
      <c r="M2535" s="117"/>
      <c r="N2535" s="117"/>
      <c r="O2535" s="117"/>
      <c r="P2535" s="117"/>
      <c r="Q2535" s="117"/>
      <c r="R2535" s="117"/>
      <c r="S2535" s="117"/>
      <c r="T2535" s="126" t="s">
        <v>178</v>
      </c>
      <c r="U2535" s="101" t="s">
        <v>284</v>
      </c>
      <c r="V2535" s="101" t="s">
        <v>288</v>
      </c>
      <c r="W2535" s="101" t="s">
        <v>1006</v>
      </c>
    </row>
    <row r="2536" spans="1:24" ht="66.75" customHeight="1">
      <c r="A2536" s="101" t="s">
        <v>171</v>
      </c>
      <c r="B2536" s="117" t="s">
        <v>172</v>
      </c>
      <c r="C2536" s="101" t="s">
        <v>173</v>
      </c>
      <c r="D2536" s="101" t="s">
        <v>174</v>
      </c>
      <c r="E2536" s="101"/>
      <c r="F2536" s="101" t="s">
        <v>175</v>
      </c>
      <c r="G2536" s="101"/>
      <c r="H2536" s="101" t="s">
        <v>176</v>
      </c>
      <c r="I2536" s="101"/>
      <c r="J2536" s="101" t="s">
        <v>994</v>
      </c>
      <c r="K2536" s="101"/>
      <c r="L2536" s="175" t="s">
        <v>995</v>
      </c>
      <c r="M2536" s="176"/>
      <c r="N2536" s="175" t="s">
        <v>996</v>
      </c>
      <c r="O2536" s="176"/>
      <c r="P2536" s="101" t="s">
        <v>7</v>
      </c>
      <c r="Q2536" s="101"/>
      <c r="R2536" s="101" t="s">
        <v>177</v>
      </c>
      <c r="S2536" s="101"/>
      <c r="T2536" s="127"/>
      <c r="U2536" s="101"/>
      <c r="V2536" s="101"/>
      <c r="W2536" s="101"/>
    </row>
    <row r="2537" spans="1:24" ht="16.5">
      <c r="A2537" s="101"/>
      <c r="B2537" s="117"/>
      <c r="C2537" s="101"/>
      <c r="D2537" s="49" t="s">
        <v>179</v>
      </c>
      <c r="E2537" s="51" t="s">
        <v>3</v>
      </c>
      <c r="F2537" s="49" t="s">
        <v>179</v>
      </c>
      <c r="G2537" s="51" t="s">
        <v>3</v>
      </c>
      <c r="H2537" s="49" t="s">
        <v>179</v>
      </c>
      <c r="I2537" s="51" t="s">
        <v>3</v>
      </c>
      <c r="J2537" s="49" t="s">
        <v>179</v>
      </c>
      <c r="K2537" s="51" t="s">
        <v>3</v>
      </c>
      <c r="L2537" s="49" t="s">
        <v>179</v>
      </c>
      <c r="M2537" s="51" t="s">
        <v>3</v>
      </c>
      <c r="N2537" s="49" t="s">
        <v>179</v>
      </c>
      <c r="O2537" s="51" t="s">
        <v>3</v>
      </c>
      <c r="P2537" s="49" t="s">
        <v>179</v>
      </c>
      <c r="Q2537" s="51" t="s">
        <v>3</v>
      </c>
      <c r="R2537" s="49" t="s">
        <v>179</v>
      </c>
      <c r="S2537" s="51" t="s">
        <v>3</v>
      </c>
      <c r="T2537" s="128"/>
      <c r="U2537" s="101"/>
      <c r="V2537" s="101"/>
      <c r="W2537" s="101"/>
    </row>
    <row r="2538" spans="1:24" ht="18.75">
      <c r="A2538" s="27">
        <v>1</v>
      </c>
      <c r="B2538" s="77"/>
      <c r="C2538" s="27"/>
      <c r="D2538" s="27"/>
      <c r="E2538" s="16">
        <f>IF((C2538&lt;=7),VLOOKUP(D2538,'7 лет'!$A$5:$B$78,2),IF((C2538=8),VLOOKUP(D2538,'8 лет'!$A$5:$B$78,2),IF((C2538=9),VLOOKUP(D2538,'9 лет'!$A$5:$B$78,2),IF((C2538=10),VLOOKUP(D2538,'10 лет'!$A$5:$B$78,2),IF((C2538=11),VLOOKUP(D2538,'11 лет'!$A$5:$B$78,2),IF((C2538=12),VLOOKUP(D2538,'12 лет'!$A$5:$B$78,2),IF((C2538=13),VLOOKUP(D2538,'13 лет'!$A$5:$B$78,2),IF((C2538=14),VLOOKUP(D2538,'14 лет'!$A$5:$B$78,2),IF((C2538=15),VLOOKUP(D2538,'15 лет'!$A$5:$B$78,2),IF((C2538=16),VLOOKUP(D2538,'16 лет'!$A$5:$B$78,2),IF((C2538=17),VLOOKUP(D2538,'17 лет'!$A$5:$B$78,2))))))))))))</f>
        <v>0</v>
      </c>
      <c r="F2538" s="27"/>
      <c r="G2538" s="16">
        <f>IF((C2538&lt;=7),VLOOKUP(F2538,'7 лет'!$C$5:$D$79,2),IF((C2538=8),VLOOKUP(F2538,'8 лет'!$C$5:$D$79,2),IF((C2538=9),VLOOKUP(F2538,'9 лет'!$C$5:$D$79,2),IF((C2538=10),VLOOKUP(F2538,'10 лет'!$C$5:$D$79,2),IF((C2538=11),VLOOKUP(F2538,'11 лет'!$C$5:$D$79,2),IF((C2538=12),VLOOKUP(F2538,'12 лет'!$C$5:$D$79,2),IF((C2538=13),VLOOKUP(F2538,'13 лет'!$C$5:$D$79,2),IF((C2538=14),VLOOKUP(F2538,'14 лет'!$C$5:$D$79,2),IF((C2538=15),VLOOKUP(F2538,'15 лет'!$C$5:$D$79,2),IF((C2538=16),VLOOKUP(F2538,'16 лет'!$C$5:$D$79,2),IF((C2538=17),VLOOKUP(F2538,'17 лет'!$C$5:$D$79,2))))))))))))</f>
        <v>0</v>
      </c>
      <c r="H2538" s="27"/>
      <c r="I2538" s="16">
        <f>IF((C2538&lt;=7),VLOOKUP(H2538,'7 лет'!$E$5:$F$79,2),IF((C2538=8),VLOOKUP(H2538,'8 лет'!$E$5:$F$79,2),IF((C2538=9),VLOOKUP(H2538,'9 лет'!$E$5:$F$79,2),IF((C2538=10),VLOOKUP(H2538,'10 лет'!$E$5:$F$79,2),IF((C2538=11),VLOOKUP(H2538,'11 лет'!$E$5:$F$79,2),IF((C2538=12),VLOOKUP(H2538,'12 лет'!$E$5:$F$79,2),IF((C2538=13),VLOOKUP(H2538,'13 лет'!$E$5:$F$79,2),IF((C2538=14),VLOOKUP(H2538,'14 лет'!$E$5:$F$79,2),IF((C2538=15),VLOOKUP(H2538,'15 лет'!$E$5:$F$79,2),IF((C2538=16),VLOOKUP(H2538,'16 лет'!$E$5:$F$79,2),IF((C2538=17),VLOOKUP(H2538,'17 лет'!$E$5:$F$79,2))))))))))))</f>
        <v>0</v>
      </c>
      <c r="J2538" s="27"/>
      <c r="K2538" s="16">
        <f>IF((C2538&lt;=7),VLOOKUP(J2538,'7 лет'!$G$5:$H$79,2),IF((C2538=8),VLOOKUP(J2538,'8 лет'!$G$5:$H$79,2),IF((C2538=9),VLOOKUP(J2538,'9 лет'!$G$5:$H$79,2),IF((C2538=10),VLOOKUP(J2538,'10 лет'!$G$5:$H$79,2),IF((C2538=11),VLOOKUP(J2538,'11 лет'!$G$5:$H$79,2),IF((C2538=12),VLOOKUP(J2538,'12 лет'!$G$5:$H$79,2),IF((C2538=13),VLOOKUP(J2538,'13 лет'!$G$5:$H$79,2),IF((C2538=14),VLOOKUP(J2538,'14 лет'!$G$5:$H$79,2),IF(C2538&gt;=15,"0")))))))))</f>
        <v>0</v>
      </c>
      <c r="L2538" s="27"/>
      <c r="M2538" s="16" t="str">
        <f>IF((C2538=12),VLOOKUP(L2538,'12 лет'!$I$5:$J$81,2),IF((C2538=13),VLOOKUP(L2538,'13 лет'!$I$5:$J$81,2),IF((C2538=14),VLOOKUP(L2538,'14 лет'!$I$5:$J$80,2),IF((C2538=15),VLOOKUP(L2538,'15 лет'!$G$5:$H$82,2),IF((C2538=16),VLOOKUP(L2538,'16 лет'!$G$5:$H$81,2),IF((C2538=17),VLOOKUP(L2538,'17 лет'!$G$5:$H$81,2),IF(C2538&lt;12,"0")))))))</f>
        <v>0</v>
      </c>
      <c r="N2538" s="27"/>
      <c r="O2538" s="16" t="str">
        <f>IF((C2538=15),VLOOKUP(N2538,'15 лет'!$I$5:$J$100,2),IF((C2538=16),VLOOKUP(N2538,'16 лет'!$I$5:$J$94,2),IF((C2538=17),VLOOKUP(N2538,'17 лет'!$I$5:$J$97,2),IF(C2538&lt;15,"0"))))</f>
        <v>0</v>
      </c>
      <c r="P2538" s="11"/>
      <c r="Q2538" s="16">
        <f>IF((C2538&lt;=7),VLOOKUP(P2538,'7 лет'!$I$5:$J$79,2),IF((C2538=8),VLOOKUP(P2538,'8 лет'!$I$5:$J$79,2),IF((C2538=9),VLOOKUP(P2538,'9 лет'!$I$5:$J$79,2),IF((C2538=10),VLOOKUP(P2538,'10 лет'!$I$5:$J$79,2),IF((C2538=11),VLOOKUP(P2538,'11 лет'!$I$5:$J$79,2),IF((C2538=12),VLOOKUP(P2538,'12 лет'!$K$5:$L$79,2),IF((C2538=13),VLOOKUP(P2538,'13 лет'!$K$5:$L$79,2),IF((C2538=14),VLOOKUP(P2538,'14 лет'!$K$5:$L$79,2),IF((C2538=15),VLOOKUP(P2538,'15 лет'!$K$5:$L$79,2),IF((C2538=16),VLOOKUP(P2538,'16 лет'!$K$5:$L$79,2),IF((C2538=17),VLOOKUP(P2538,'17 лет'!$K$5:$L$79,2),)))))))))))</f>
        <v>50</v>
      </c>
      <c r="R2538" s="27"/>
      <c r="S2538" s="16">
        <f>IF((C2538&lt;=7),VLOOKUP(R2538,'7 лет'!$K$5:$L$79,2),IF((C2538=8),VLOOKUP(R2538,'8 лет'!$K$5:$L$79,2),IF((C2538=9),VLOOKUP(R2538,'9 лет'!$K$5:$L$79,2),IF((C2538=10),VLOOKUP(R2538,'10 лет'!$K$5:$L$79,2),IF((C2538=11),VLOOKUP(R2538,'11 лет'!$K$5:$L$79,2),IF((C2538=12),VLOOKUP(R2538,'12 лет'!$M$5:$N$79,2),IF((C2538=13),VLOOKUP(R2538,'13 лет'!$M$5:$N$79,2),IF((C2538=14),VLOOKUP(R2538,'14 лет'!$M$5:$N$79,2),IF((C2538=15),VLOOKUP(R2538,'15 лет'!$M$5:$N$79,2),IF((C2538=16),VLOOKUP(R2538,'16 лет'!$M$5:$N$79,2),IF((C2538=17),VLOOKUP(R2538,'17 лет'!$M$5:$N$79,2))))))))))))</f>
        <v>0</v>
      </c>
      <c r="T2538" s="32">
        <f>SUM(E2538+G2538+I2538+K2538+M2538+O2538+Q2538+S2538)</f>
        <v>50</v>
      </c>
      <c r="U2538" s="4">
        <f>'Личное первенство юноши'!U223</f>
        <v>28</v>
      </c>
      <c r="V2538" s="108">
        <f ca="1">'Командный зачет'!G80</f>
        <v>10</v>
      </c>
      <c r="W2538" s="98">
        <f ca="1">SUM(V2538*2)</f>
        <v>20</v>
      </c>
      <c r="X2538" t="str">
        <f>P2533</f>
        <v>Субъект РФ 71</v>
      </c>
    </row>
    <row r="2539" spans="1:24" ht="18.75">
      <c r="A2539" s="27">
        <v>2</v>
      </c>
      <c r="B2539" s="77"/>
      <c r="C2539" s="27"/>
      <c r="D2539" s="27"/>
      <c r="E2539" s="16">
        <f>IF((C2539&lt;=7),VLOOKUP(D2539,'7 лет'!$A$5:$B$78,2),IF((C2539=8),VLOOKUP(D2539,'8 лет'!$A$5:$B$78,2),IF((C2539=9),VLOOKUP(D2539,'9 лет'!$A$5:$B$78,2),IF((C2539=10),VLOOKUP(D2539,'10 лет'!$A$5:$B$78,2),IF((C2539=11),VLOOKUP(D2539,'11 лет'!$A$5:$B$78,2),IF((C2539=12),VLOOKUP(D2539,'12 лет'!$A$5:$B$78,2),IF((C2539=13),VLOOKUP(D2539,'13 лет'!$A$5:$B$78,2),IF((C2539=14),VLOOKUP(D2539,'14 лет'!$A$5:$B$78,2),IF((C2539=15),VLOOKUP(D2539,'15 лет'!$A$5:$B$78,2),IF((C2539=16),VLOOKUP(D2539,'16 лет'!$A$5:$B$78,2),IF((C2539=17),VLOOKUP(D2539,'17 лет'!$A$5:$B$78,2))))))))))))</f>
        <v>0</v>
      </c>
      <c r="F2539" s="27"/>
      <c r="G2539" s="16">
        <f>IF((C2539&lt;=7),VLOOKUP(F2539,'7 лет'!$C$5:$D$79,2),IF((C2539=8),VLOOKUP(F2539,'8 лет'!$C$5:$D$79,2),IF((C2539=9),VLOOKUP(F2539,'9 лет'!$C$5:$D$79,2),IF((C2539=10),VLOOKUP(F2539,'10 лет'!$C$5:$D$79,2),IF((C2539=11),VLOOKUP(F2539,'11 лет'!$C$5:$D$79,2),IF((C2539=12),VLOOKUP(F2539,'12 лет'!$C$5:$D$79,2),IF((C2539=13),VLOOKUP(F2539,'13 лет'!$C$5:$D$79,2),IF((C2539=14),VLOOKUP(F2539,'14 лет'!$C$5:$D$79,2),IF((C2539=15),VLOOKUP(F2539,'15 лет'!$C$5:$D$79,2),IF((C2539=16),VLOOKUP(F2539,'16 лет'!$C$5:$D$79,2),IF((C2539=17),VLOOKUP(F2539,'17 лет'!$C$5:$D$79,2))))))))))))</f>
        <v>0</v>
      </c>
      <c r="H2539" s="27"/>
      <c r="I2539" s="16">
        <f>IF((C2539&lt;=7),VLOOKUP(H2539,'7 лет'!$E$5:$F$79,2),IF((C2539=8),VLOOKUP(H2539,'8 лет'!$E$5:$F$79,2),IF((C2539=9),VLOOKUP(H2539,'9 лет'!$E$5:$F$79,2),IF((C2539=10),VLOOKUP(H2539,'10 лет'!$E$5:$F$79,2),IF((C2539=11),VLOOKUP(H2539,'11 лет'!$E$5:$F$79,2),IF((C2539=12),VLOOKUP(H2539,'12 лет'!$E$5:$F$79,2),IF((C2539=13),VLOOKUP(H2539,'13 лет'!$E$5:$F$79,2),IF((C2539=14),VLOOKUP(H2539,'14 лет'!$E$5:$F$79,2),IF((C2539=15),VLOOKUP(H2539,'15 лет'!$E$5:$F$79,2),IF((C2539=16),VLOOKUP(H2539,'16 лет'!$E$5:$F$79,2),IF((C2539=17),VLOOKUP(H2539,'17 лет'!$E$5:$F$79,2))))))))))))</f>
        <v>0</v>
      </c>
      <c r="J2539" s="27"/>
      <c r="K2539" s="16">
        <f>IF((C2539&lt;=7),VLOOKUP(J2539,'7 лет'!$G$5:$H$79,2),IF((C2539=8),VLOOKUP(J2539,'8 лет'!$G$5:$H$79,2),IF((C2539=9),VLOOKUP(J2539,'9 лет'!$G$5:$H$79,2),IF((C2539=10),VLOOKUP(J2539,'10 лет'!$G$5:$H$79,2),IF((C2539=11),VLOOKUP(J2539,'11 лет'!$G$5:$H$79,2),IF((C2539=12),VLOOKUP(J2539,'12 лет'!$G$5:$H$79,2),IF((C2539=13),VLOOKUP(J2539,'13 лет'!$G$5:$H$79,2),IF((C2539=14),VLOOKUP(J2539,'14 лет'!$G$5:$H$79,2),IF(C2539&gt;=15,"0")))))))))</f>
        <v>0</v>
      </c>
      <c r="L2539" s="27"/>
      <c r="M2539" s="16" t="str">
        <f>IF((C2539=12),VLOOKUP(L2539,'12 лет'!$I$5:$J$81,2),IF((C2539=13),VLOOKUP(L2539,'13 лет'!$I$5:$J$81,2),IF((C2539=14),VLOOKUP(L2539,'14 лет'!$I$5:$J$80,2),IF((C2539=15),VLOOKUP(L2539,'15 лет'!$G$5:$H$82,2),IF((C2539=16),VLOOKUP(L2539,'16 лет'!$G$5:$H$81,2),IF((C2539=17),VLOOKUP(L2539,'17 лет'!$G$5:$H$81,2),IF(C2539&lt;12,"0")))))))</f>
        <v>0</v>
      </c>
      <c r="N2539" s="27"/>
      <c r="O2539" s="16" t="str">
        <f>IF((C2539=15),VLOOKUP(N2539,'15 лет'!$I$5:$J$100,2),IF((C2539=16),VLOOKUP(N2539,'16 лет'!$I$5:$J$94,2),IF((C2539=17),VLOOKUP(N2539,'17 лет'!$I$5:$J$97,2),IF(C2539&lt;15,"0"))))</f>
        <v>0</v>
      </c>
      <c r="P2539" s="11"/>
      <c r="Q2539" s="16">
        <f>IF((C2539&lt;=7),VLOOKUP(P2539,'7 лет'!$I$5:$J$79,2),IF((C2539=8),VLOOKUP(P2539,'8 лет'!$I$5:$J$79,2),IF((C2539=9),VLOOKUP(P2539,'9 лет'!$I$5:$J$79,2),IF((C2539=10),VLOOKUP(P2539,'10 лет'!$I$5:$J$79,2),IF((C2539=11),VLOOKUP(P2539,'11 лет'!$I$5:$J$79,2),IF((C2539=12),VLOOKUP(P2539,'12 лет'!$K$5:$L$79,2),IF((C2539=13),VLOOKUP(P2539,'13 лет'!$K$5:$L$79,2),IF((C2539=14),VLOOKUP(P2539,'14 лет'!$K$5:$L$79,2),IF((C2539=15),VLOOKUP(P2539,'15 лет'!$K$5:$L$79,2),IF((C2539=16),VLOOKUP(P2539,'16 лет'!$K$5:$L$79,2),IF((C2539=17),VLOOKUP(P2539,'17 лет'!$K$5:$L$79,2),)))))))))))</f>
        <v>50</v>
      </c>
      <c r="R2539" s="27"/>
      <c r="S2539" s="16">
        <f>IF((C2539&lt;=7),VLOOKUP(R2539,'7 лет'!$K$5:$L$79,2),IF((C2539=8),VLOOKUP(R2539,'8 лет'!$K$5:$L$79,2),IF((C2539=9),VLOOKUP(R2539,'9 лет'!$K$5:$L$79,2),IF((C2539=10),VLOOKUP(R2539,'10 лет'!$K$5:$L$79,2),IF((C2539=11),VLOOKUP(R2539,'11 лет'!$K$5:$L$79,2),IF((C2539=12),VLOOKUP(R2539,'12 лет'!$M$5:$N$79,2),IF((C2539=13),VLOOKUP(R2539,'13 лет'!$M$5:$N$79,2),IF((C2539=14),VLOOKUP(R2539,'14 лет'!$M$5:$N$79,2),IF((C2539=15),VLOOKUP(R2539,'15 лет'!$M$5:$N$79,2),IF((C2539=16),VLOOKUP(R2539,'16 лет'!$M$5:$N$79,2),IF((C2539=17),VLOOKUP(R2539,'17 лет'!$M$5:$N$79,2))))))))))))</f>
        <v>0</v>
      </c>
      <c r="T2539" s="32">
        <f>SUM(E2539+G2539+I2539+K2539+M2539+O2539+Q2539+S2539)</f>
        <v>50</v>
      </c>
      <c r="U2539" s="4">
        <f>'Личное первенство юноши'!U224</f>
        <v>28</v>
      </c>
      <c r="V2539" s="109"/>
      <c r="W2539" s="99"/>
      <c r="X2539" t="str">
        <f>P2533</f>
        <v>Субъект РФ 71</v>
      </c>
    </row>
    <row r="2540" spans="1:24" ht="18.75">
      <c r="A2540" s="27">
        <v>3</v>
      </c>
      <c r="B2540" s="77"/>
      <c r="C2540" s="27"/>
      <c r="D2540" s="27"/>
      <c r="E2540" s="16">
        <f>IF((C2540&lt;=7),VLOOKUP(D2540,'7 лет'!$A$5:$B$78,2),IF((C2540=8),VLOOKUP(D2540,'8 лет'!$A$5:$B$78,2),IF((C2540=9),VLOOKUP(D2540,'9 лет'!$A$5:$B$78,2),IF((C2540=10),VLOOKUP(D2540,'10 лет'!$A$5:$B$78,2),IF((C2540=11),VLOOKUP(D2540,'11 лет'!$A$5:$B$78,2),IF((C2540=12),VLOOKUP(D2540,'12 лет'!$A$5:$B$78,2),IF((C2540=13),VLOOKUP(D2540,'13 лет'!$A$5:$B$78,2),IF((C2540=14),VLOOKUP(D2540,'14 лет'!$A$5:$B$78,2),IF((C2540=15),VLOOKUP(D2540,'15 лет'!$A$5:$B$78,2),IF((C2540=16),VLOOKUP(D2540,'16 лет'!$A$5:$B$78,2),IF((C2540=17),VLOOKUP(D2540,'17 лет'!$A$5:$B$78,2))))))))))))</f>
        <v>0</v>
      </c>
      <c r="F2540" s="27"/>
      <c r="G2540" s="16">
        <f>IF((C2540&lt;=7),VLOOKUP(F2540,'7 лет'!$C$5:$D$79,2),IF((C2540=8),VLOOKUP(F2540,'8 лет'!$C$5:$D$79,2),IF((C2540=9),VLOOKUP(F2540,'9 лет'!$C$5:$D$79,2),IF((C2540=10),VLOOKUP(F2540,'10 лет'!$C$5:$D$79,2),IF((C2540=11),VLOOKUP(F2540,'11 лет'!$C$5:$D$79,2),IF((C2540=12),VLOOKUP(F2540,'12 лет'!$C$5:$D$79,2),IF((C2540=13),VLOOKUP(F2540,'13 лет'!$C$5:$D$79,2),IF((C2540=14),VLOOKUP(F2540,'14 лет'!$C$5:$D$79,2),IF((C2540=15),VLOOKUP(F2540,'15 лет'!$C$5:$D$79,2),IF((C2540=16),VLOOKUP(F2540,'16 лет'!$C$5:$D$79,2),IF((C2540=17),VLOOKUP(F2540,'17 лет'!$C$5:$D$79,2))))))))))))</f>
        <v>0</v>
      </c>
      <c r="H2540" s="27"/>
      <c r="I2540" s="16">
        <f>IF((C2540&lt;=7),VLOOKUP(H2540,'7 лет'!$E$5:$F$79,2),IF((C2540=8),VLOOKUP(H2540,'8 лет'!$E$5:$F$79,2),IF((C2540=9),VLOOKUP(H2540,'9 лет'!$E$5:$F$79,2),IF((C2540=10),VLOOKUP(H2540,'10 лет'!$E$5:$F$79,2),IF((C2540=11),VLOOKUP(H2540,'11 лет'!$E$5:$F$79,2),IF((C2540=12),VLOOKUP(H2540,'12 лет'!$E$5:$F$79,2),IF((C2540=13),VLOOKUP(H2540,'13 лет'!$E$5:$F$79,2),IF((C2540=14),VLOOKUP(H2540,'14 лет'!$E$5:$F$79,2),IF((C2540=15),VLOOKUP(H2540,'15 лет'!$E$5:$F$79,2),IF((C2540=16),VLOOKUP(H2540,'16 лет'!$E$5:$F$79,2),IF((C2540=17),VLOOKUP(H2540,'17 лет'!$E$5:$F$79,2))))))))))))</f>
        <v>0</v>
      </c>
      <c r="J2540" s="27"/>
      <c r="K2540" s="16">
        <f>IF((C2540&lt;=7),VLOOKUP(J2540,'7 лет'!$G$5:$H$79,2),IF((C2540=8),VLOOKUP(J2540,'8 лет'!$G$5:$H$79,2),IF((C2540=9),VLOOKUP(J2540,'9 лет'!$G$5:$H$79,2),IF((C2540=10),VLOOKUP(J2540,'10 лет'!$G$5:$H$79,2),IF((C2540=11),VLOOKUP(J2540,'11 лет'!$G$5:$H$79,2),IF((C2540=12),VLOOKUP(J2540,'12 лет'!$G$5:$H$79,2),IF((C2540=13),VLOOKUP(J2540,'13 лет'!$G$5:$H$79,2),IF((C2540=14),VLOOKUP(J2540,'14 лет'!$G$5:$H$79,2),IF(C2540&gt;=15,"0")))))))))</f>
        <v>0</v>
      </c>
      <c r="L2540" s="27"/>
      <c r="M2540" s="16" t="str">
        <f>IF((C2540=12),VLOOKUP(L2540,'12 лет'!$I$5:$J$81,2),IF((C2540=13),VLOOKUP(L2540,'13 лет'!$I$5:$J$81,2),IF((C2540=14),VLOOKUP(L2540,'14 лет'!$I$5:$J$80,2),IF((C2540=15),VLOOKUP(L2540,'15 лет'!$G$5:$H$82,2),IF((C2540=16),VLOOKUP(L2540,'16 лет'!$G$5:$H$81,2),IF((C2540=17),VLOOKUP(L2540,'17 лет'!$G$5:$H$81,2),IF(C2540&lt;12,"0")))))))</f>
        <v>0</v>
      </c>
      <c r="N2540" s="27"/>
      <c r="O2540" s="16" t="str">
        <f>IF((C2540=15),VLOOKUP(N2540,'15 лет'!$I$5:$J$100,2),IF((C2540=16),VLOOKUP(N2540,'16 лет'!$I$5:$J$94,2),IF((C2540=17),VLOOKUP(N2540,'17 лет'!$I$5:$J$97,2),IF(C2540&lt;15,"0"))))</f>
        <v>0</v>
      </c>
      <c r="P2540" s="11"/>
      <c r="Q2540" s="16">
        <f>IF((C2540&lt;=7),VLOOKUP(P2540,'7 лет'!$I$5:$J$79,2),IF((C2540=8),VLOOKUP(P2540,'8 лет'!$I$5:$J$79,2),IF((C2540=9),VLOOKUP(P2540,'9 лет'!$I$5:$J$79,2),IF((C2540=10),VLOOKUP(P2540,'10 лет'!$I$5:$J$79,2),IF((C2540=11),VLOOKUP(P2540,'11 лет'!$I$5:$J$79,2),IF((C2540=12),VLOOKUP(P2540,'12 лет'!$K$5:$L$79,2),IF((C2540=13),VLOOKUP(P2540,'13 лет'!$K$5:$L$79,2),IF((C2540=14),VLOOKUP(P2540,'14 лет'!$K$5:$L$79,2),IF((C2540=15),VLOOKUP(P2540,'15 лет'!$K$5:$L$79,2),IF((C2540=16),VLOOKUP(P2540,'16 лет'!$K$5:$L$79,2),IF((C2540=17),VLOOKUP(P2540,'17 лет'!$K$5:$L$79,2),)))))))))))</f>
        <v>50</v>
      </c>
      <c r="R2540" s="27"/>
      <c r="S2540" s="16">
        <f>IF((C2540&lt;=7),VLOOKUP(R2540,'7 лет'!$K$5:$L$79,2),IF((C2540=8),VLOOKUP(R2540,'8 лет'!$K$5:$L$79,2),IF((C2540=9),VLOOKUP(R2540,'9 лет'!$K$5:$L$79,2),IF((C2540=10),VLOOKUP(R2540,'10 лет'!$K$5:$L$79,2),IF((C2540=11),VLOOKUP(R2540,'11 лет'!$K$5:$L$79,2),IF((C2540=12),VLOOKUP(R2540,'12 лет'!$M$5:$N$79,2),IF((C2540=13),VLOOKUP(R2540,'13 лет'!$M$5:$N$79,2),IF((C2540=14),VLOOKUP(R2540,'14 лет'!$M$5:$N$79,2),IF((C2540=15),VLOOKUP(R2540,'15 лет'!$M$5:$N$79,2),IF((C2540=16),VLOOKUP(R2540,'16 лет'!$M$5:$N$79,2),IF((C2540=17),VLOOKUP(R2540,'17 лет'!$M$5:$N$79,2))))))))))))</f>
        <v>0</v>
      </c>
      <c r="T2540" s="32">
        <f>SUM(E2540+G2540+I2540+K2540+M2540+O2540+Q2540+S2540)</f>
        <v>50</v>
      </c>
      <c r="U2540" s="4">
        <f>'Личное первенство юноши'!U225</f>
        <v>28</v>
      </c>
      <c r="V2540" s="109"/>
      <c r="W2540" s="99"/>
      <c r="X2540" t="str">
        <f>P2533</f>
        <v>Субъект РФ 71</v>
      </c>
    </row>
    <row r="2541" spans="1:24" ht="18.75">
      <c r="A2541" s="111"/>
      <c r="B2541" s="112"/>
      <c r="C2541" s="112"/>
      <c r="D2541" s="112"/>
      <c r="E2541" s="112"/>
      <c r="F2541" s="112"/>
      <c r="G2541" s="112"/>
      <c r="H2541" s="112"/>
      <c r="I2541" s="112"/>
      <c r="J2541" s="112"/>
      <c r="K2541" s="112"/>
      <c r="L2541" s="112"/>
      <c r="M2541" s="112"/>
      <c r="N2541" s="112"/>
      <c r="O2541" s="112"/>
      <c r="P2541" s="115" t="s">
        <v>285</v>
      </c>
      <c r="Q2541" s="115"/>
      <c r="R2541" s="115"/>
      <c r="S2541" s="116"/>
      <c r="T2541" s="113">
        <f ca="1">SUMPRODUCT(LARGE($T$2538:$T$2540,ROW(INDIRECT("T1:T"&amp;Z17))))</f>
        <v>100</v>
      </c>
      <c r="U2541" s="114"/>
      <c r="V2541" s="109"/>
      <c r="W2541" s="99"/>
    </row>
    <row r="2542" spans="1:24" ht="24.75" customHeight="1">
      <c r="A2542" s="123" t="s">
        <v>180</v>
      </c>
      <c r="B2542" s="124"/>
      <c r="C2542" s="124"/>
      <c r="D2542" s="124"/>
      <c r="E2542" s="124"/>
      <c r="F2542" s="124"/>
      <c r="G2542" s="124"/>
      <c r="H2542" s="124"/>
      <c r="I2542" s="124"/>
      <c r="J2542" s="124"/>
      <c r="K2542" s="124"/>
      <c r="L2542" s="124"/>
      <c r="M2542" s="124"/>
      <c r="N2542" s="124"/>
      <c r="O2542" s="124"/>
      <c r="P2542" s="124"/>
      <c r="Q2542" s="124"/>
      <c r="R2542" s="124"/>
      <c r="S2542" s="124"/>
      <c r="T2542" s="124"/>
      <c r="U2542" s="125"/>
      <c r="V2542" s="109"/>
      <c r="W2542" s="99"/>
    </row>
    <row r="2543" spans="1:24" ht="18.75">
      <c r="A2543" s="27">
        <v>1</v>
      </c>
      <c r="B2543" s="78"/>
      <c r="C2543" s="27"/>
      <c r="D2543" s="27"/>
      <c r="E2543" s="16">
        <f>IF((C2543&lt;=7),VLOOKUP(D2543,'7 лет'!$M$5:$N$78,2),IF((C2543=8),VLOOKUP(D2543,'8 лет'!$M$5:$N$78,2),IF((C2543=9),VLOOKUP(D2543,'9 лет'!$M$5:$N$78,2),IF((C2543=10),VLOOKUP(D2543,'10 лет'!$M$5:$N$78,2),IF((C2543=11),VLOOKUP(D2543,'11 лет'!$M$5:$N$78,2),IF((C2543=12),VLOOKUP(D2543,'12 лет'!$O$5:$P$78,2),IF((C2543=13),VLOOKUP(D2543,'13 лет'!$O$5:$P$78,2),IF((C2543=14),VLOOKUP(D2543,'14 лет'!$O$5:$P$78,2),IF((C2543=15),VLOOKUP(D2543,'15 лет'!$O$5:$P$78,2),IF((C2543=16),VLOOKUP(D2543,'16 лет'!$O$5:$P$78,2),IF((C2543=17),VLOOKUP(D2543,'17 лет'!$O$5:$P$78,2))))))))))))</f>
        <v>0</v>
      </c>
      <c r="F2543" s="27"/>
      <c r="G2543" s="16">
        <f>IF((C2543&lt;=7),VLOOKUP(F2543,'7 лет'!$O$5:$P$79,2),IF((C2543=8),VLOOKUP(F2543,'8 лет'!$O$5:$P$79,2),IF((C2543=9),VLOOKUP(F2543,'9 лет'!$O$5:$P$79,2),IF((C2543=10),VLOOKUP(F2543,'10 лет'!$O$5:$P$79,2),IF((C2543=11),VLOOKUP(F2543,'11 лет'!$O$5:$P$79,2),IF((C2543=12),VLOOKUP(F2543,'12 лет'!$Q$5:$R$79,2),IF((C2543=13),VLOOKUP(F2543,'13 лет'!$Q$5:$R$79,2),IF((C2543=14),VLOOKUP(F2543,'14 лет'!$Q$5:$R$79,2),IF((C2543=15),VLOOKUP(F2543,'15 лет'!$Q$5:$R$79,2),IF((C2543=16),VLOOKUP(F2543,'16 лет'!$Q$5:$R$79,2),IF((C2543=17),VLOOKUP(F2543,'17 лет'!$Q$5:$R$79,2))))))))))))</f>
        <v>0</v>
      </c>
      <c r="H2543" s="27"/>
      <c r="I2543" s="16">
        <f>IF((C2543&lt;=7),VLOOKUP(H2543,'7 лет'!$Q$5:$R$79,2),IF((C2543=8),VLOOKUP(H2543,'8 лет'!$Q$5:$R$79,2),IF((C2543=9),VLOOKUP(H2543,'9 лет'!$Q$5:$R$79,2),IF((C2543=10),VLOOKUP(H2543,'10 лет'!$Q$5:$R$79,2),IF((C2543=11),VLOOKUP(H2543,'11 лет'!$Q$5:$R$79,2),IF((C2543=12),VLOOKUP(H2543,'12 лет'!$S$5:$T$79,2),IF((C2543=13),VLOOKUP(H2543,'13 лет'!$S$5:$T$79,2),IF((C2543=14),VLOOKUP(H2543,'14 лет'!$S$5:$T$79,2),IF((C2543=15),VLOOKUP(H2543,'15 лет'!$S$5:$T$79,2),IF((C2543=16),VLOOKUP(H2543,'16 лет'!$S$5:$T$79,2),IF((C2543=17),VLOOKUP(H2543,'17 лет'!$S$5:$T$79,2))))))))))))</f>
        <v>0</v>
      </c>
      <c r="J2543" s="27"/>
      <c r="K2543" s="16">
        <f>IF((C2543&lt;=7),VLOOKUP(J2543,'7 лет'!$S$5:$T$79,2),IF((C2543=8),VLOOKUP(J2543,'8 лет'!$S$5:$T$79,2),IF((C2543=9),VLOOKUP(J2543,'9 лет'!$S$5:$T$79,2),IF((C2543=10),VLOOKUP(J2543,'10 лет'!$S$5:$T$79,2),IF((C2543=11),VLOOKUP(J2543,'11 лет'!$S$5:$T$79,2),IF((C2543=12),VLOOKUP(J2543,'12 лет'!$U$5:$V$79,2),IF((C2543=13),VLOOKUP(J2543,'13 лет'!$U$5:$V$79,2),IF((C2543=14),VLOOKUP(J2543,'14 лет'!$U$5:$V$79,2),IF(C2543&gt;=15,"0")))))))))</f>
        <v>0</v>
      </c>
      <c r="L2543" s="27"/>
      <c r="M2543" s="16" t="str">
        <f>IF((C2543=12),VLOOKUP(L2543,'12 лет'!$W$5:$X$85,2),IF((C2543=13),VLOOKUP(L2543,'13 лет'!$W$5:$X$84,2),IF((C2543=14),VLOOKUP(L2543,'14 лет'!$W$5:$X$82,2),IF((C2543=15),VLOOKUP(L2543,'15 лет'!$U$5:$V$82,2),IF((C2543=16),VLOOKUP(L2543,'16 лет'!$U$5:$V$78,2),IF((C2543=17),VLOOKUP(L2543,'17 лет'!$U$5:$V$78,2),IF(C2543&lt;12,"0")))))))</f>
        <v>0</v>
      </c>
      <c r="N2543" s="27"/>
      <c r="O2543" s="16" t="str">
        <f>IF((C2543=15),VLOOKUP(N2543,'15 лет'!$W$5:$X$115,2),IF((C2543=16),VLOOKUP(N2543,'16 лет'!$W$5:$X$113,2),IF((C2543=17),VLOOKUP(N2543,'17 лет'!$W$5:$X$113,2),IF(C2543&lt;15,"0"))))</f>
        <v>0</v>
      </c>
      <c r="P2543" s="11"/>
      <c r="Q2543" s="16">
        <f>IF((C2543&lt;=7),VLOOKUP(P2543,'7 лет'!$U$5:$V$79,2),IF((C2543=8),VLOOKUP(P2543,'8 лет'!$U$5:$V$79,2),IF((C2543=9),VLOOKUP(P2543,'9 лет'!$U$5:$V$79,2),IF((C2543=10),VLOOKUP(P2543,'10 лет'!$U$5:$V$79,2),IF((C2543=11),VLOOKUP(P2543,'11 лет'!$U$5:$V$79,2),IF((C2543=12),VLOOKUP(P2543,'12 лет'!$Y$5:$Z$79,2),IF((C2543=13),VLOOKUP(P2543,'13 лет'!$Y$5:$Z$79,2),IF((C2543=14),VLOOKUP(P2543,'14 лет'!$Y$5:$Z$79,2),IF((C2543=15),VLOOKUP(P2543,'15 лет'!$Y$5:$Z$79,2),IF((C2543=16),VLOOKUP(P2543,'16 лет'!$Y$5:$Z$79,2),IF((C2543=17),VLOOKUP(P2543,'17 лет'!$Y$5:$Z$79,2))))))))))))</f>
        <v>35</v>
      </c>
      <c r="R2543" s="27"/>
      <c r="S2543" s="16">
        <f>IF((C2543&lt;=7),VLOOKUP(R2543,'7 лет'!$W$5:$X$79,2),IF((C2543=8),VLOOKUP(R2543,'8 лет'!$W$5:$X$79,2),IF((C2543=9),VLOOKUP(R2543,'9 лет'!$W$5:$X$79,2),IF((C2543=10),VLOOKUP(R2543,'10 лет'!$W$5:$X$79,2),IF((C2543=11),VLOOKUP(R2543,'11 лет'!$W$5:$X$79,2),IF((C2543=12),VLOOKUP(R2543,'12 лет'!$AA$5:$AB$79,2),IF((C2543=13),VLOOKUP(R2543,'13 лет'!$AA$5:$AB$79,2),IF((C2543=14),VLOOKUP(R2543,'14 лет'!$AA$5:$AB$79,2),IF((C2543=15),VLOOKUP(R2543,'15 лет'!$AA$5:$AB$79,2),IF((C2543=16),VLOOKUP(R2543,'16 лет'!$AA$5:$AB$79,2),IF((C2543=17),VLOOKUP(R2543,'17 лет'!$AA$5:$AB$79,2))))))))))))</f>
        <v>0</v>
      </c>
      <c r="T2543" s="33">
        <f>SUM(E2543+G2543+I2543+K2543+M2543+O2543+Q2543+S2543)</f>
        <v>35</v>
      </c>
      <c r="U2543" s="4">
        <f>'Личное первенство девушки'!U223</f>
        <v>28</v>
      </c>
      <c r="V2543" s="109"/>
      <c r="W2543" s="99"/>
      <c r="X2543" t="str">
        <f>P2533</f>
        <v>Субъект РФ 71</v>
      </c>
    </row>
    <row r="2544" spans="1:24" ht="18.75">
      <c r="A2544" s="27">
        <v>2</v>
      </c>
      <c r="B2544" s="78"/>
      <c r="C2544" s="27"/>
      <c r="D2544" s="27"/>
      <c r="E2544" s="16">
        <f>IF((C2544&lt;=7),VLOOKUP(D2544,'7 лет'!$M$5:$N$78,2),IF((C2544=8),VLOOKUP(D2544,'8 лет'!$M$5:$N$78,2),IF((C2544=9),VLOOKUP(D2544,'9 лет'!$M$5:$N$78,2),IF((C2544=10),VLOOKUP(D2544,'10 лет'!$M$5:$N$78,2),IF((C2544=11),VLOOKUP(D2544,'11 лет'!$M$5:$N$78,2),IF((C2544=12),VLOOKUP(D2544,'12 лет'!$O$5:$P$78,2),IF((C2544=13),VLOOKUP(D2544,'13 лет'!$O$5:$P$78,2),IF((C2544=14),VLOOKUP(D2544,'14 лет'!$O$5:$P$78,2),IF((C2544=15),VLOOKUP(D2544,'15 лет'!$O$5:$P$78,2),IF((C2544=16),VLOOKUP(D2544,'16 лет'!$O$5:$P$78,2),IF((C2544=17),VLOOKUP(D2544,'17 лет'!$O$5:$P$78,2))))))))))))</f>
        <v>0</v>
      </c>
      <c r="F2544" s="27"/>
      <c r="G2544" s="16">
        <f>IF((C2544&lt;=7),VLOOKUP(F2544,'7 лет'!$O$5:$P$79,2),IF((C2544=8),VLOOKUP(F2544,'8 лет'!$O$5:$P$79,2),IF((C2544=9),VLOOKUP(F2544,'9 лет'!$O$5:$P$79,2),IF((C2544=10),VLOOKUP(F2544,'10 лет'!$O$5:$P$79,2),IF((C2544=11),VLOOKUP(F2544,'11 лет'!$O$5:$P$79,2),IF((C2544=12),VLOOKUP(F2544,'12 лет'!$Q$5:$R$79,2),IF((C2544=13),VLOOKUP(F2544,'13 лет'!$Q$5:$R$79,2),IF((C2544=14),VLOOKUP(F2544,'14 лет'!$Q$5:$R$79,2),IF((C2544=15),VLOOKUP(F2544,'15 лет'!$Q$5:$R$79,2),IF((C2544=16),VLOOKUP(F2544,'16 лет'!$Q$5:$R$79,2),IF((C2544=17),VLOOKUP(F2544,'17 лет'!$Q$5:$R$79,2))))))))))))</f>
        <v>0</v>
      </c>
      <c r="H2544" s="27"/>
      <c r="I2544" s="16">
        <f>IF((C2544&lt;=7),VLOOKUP(H2544,'7 лет'!$Q$5:$R$79,2),IF((C2544=8),VLOOKUP(H2544,'8 лет'!$Q$5:$R$79,2),IF((C2544=9),VLOOKUP(H2544,'9 лет'!$Q$5:$R$79,2),IF((C2544=10),VLOOKUP(H2544,'10 лет'!$Q$5:$R$79,2),IF((C2544=11),VLOOKUP(H2544,'11 лет'!$Q$5:$R$79,2),IF((C2544=12),VLOOKUP(H2544,'12 лет'!$S$5:$T$79,2),IF((C2544=13),VLOOKUP(H2544,'13 лет'!$S$5:$T$79,2),IF((C2544=14),VLOOKUP(H2544,'14 лет'!$S$5:$T$79,2),IF((C2544=15),VLOOKUP(H2544,'15 лет'!$S$5:$T$79,2),IF((C2544=16),VLOOKUP(H2544,'16 лет'!$S$5:$T$79,2),IF((C2544=17),VLOOKUP(H2544,'17 лет'!$S$5:$T$79,2))))))))))))</f>
        <v>0</v>
      </c>
      <c r="J2544" s="27"/>
      <c r="K2544" s="16">
        <f>IF((C2544&lt;=7),VLOOKUP(J2544,'7 лет'!$S$5:$T$79,2),IF((C2544=8),VLOOKUP(J2544,'8 лет'!$S$5:$T$79,2),IF((C2544=9),VLOOKUP(J2544,'9 лет'!$S$5:$T$79,2),IF((C2544=10),VLOOKUP(J2544,'10 лет'!$S$5:$T$79,2),IF((C2544=11),VLOOKUP(J2544,'11 лет'!$S$5:$T$79,2),IF((C2544=12),VLOOKUP(J2544,'12 лет'!$U$5:$V$79,2),IF((C2544=13),VLOOKUP(J2544,'13 лет'!$U$5:$V$79,2),IF((C2544=14),VLOOKUP(J2544,'14 лет'!$U$5:$V$79,2),IF(C2544&gt;=15,"0")))))))))</f>
        <v>0</v>
      </c>
      <c r="L2544" s="27"/>
      <c r="M2544" s="16" t="str">
        <f>IF((C2544=12),VLOOKUP(L2544,'12 лет'!$W$5:$X$85,2),IF((C2544=13),VLOOKUP(L2544,'13 лет'!$W$5:$X$84,2),IF((C2544=14),VLOOKUP(L2544,'14 лет'!$W$5:$X$82,2),IF((C2544=15),VLOOKUP(L2544,'15 лет'!$U$5:$V$82,2),IF((C2544=16),VLOOKUP(L2544,'16 лет'!$U$5:$V$78,2),IF((C2544=17),VLOOKUP(L2544,'17 лет'!$U$5:$V$78,2),IF(C2544&lt;12,"0")))))))</f>
        <v>0</v>
      </c>
      <c r="N2544" s="27"/>
      <c r="O2544" s="16" t="str">
        <f>IF((C2544=15),VLOOKUP(N2544,'15 лет'!$W$5:$X$115,2),IF((C2544=16),VLOOKUP(N2544,'16 лет'!$W$5:$X$113,2),IF((C2544=17),VLOOKUP(N2544,'17 лет'!$W$5:$X$113,2),IF(C2544&lt;15,"0"))))</f>
        <v>0</v>
      </c>
      <c r="P2544" s="11"/>
      <c r="Q2544" s="16">
        <f>IF((C2544&lt;=7),VLOOKUP(P2544,'7 лет'!$U$5:$V$79,2),IF((C2544=8),VLOOKUP(P2544,'8 лет'!$U$5:$V$79,2),IF((C2544=9),VLOOKUP(P2544,'9 лет'!$U$5:$V$79,2),IF((C2544=10),VLOOKUP(P2544,'10 лет'!$U$5:$V$79,2),IF((C2544=11),VLOOKUP(P2544,'11 лет'!$U$5:$V$79,2),IF((C2544=12),VLOOKUP(P2544,'12 лет'!$Y$5:$Z$79,2),IF((C2544=13),VLOOKUP(P2544,'13 лет'!$Y$5:$Z$79,2),IF((C2544=14),VLOOKUP(P2544,'14 лет'!$Y$5:$Z$79,2),IF((C2544=15),VLOOKUP(P2544,'15 лет'!$Y$5:$Z$79,2),IF((C2544=16),VLOOKUP(P2544,'16 лет'!$Y$5:$Z$79,2),IF((C2544=17),VLOOKUP(P2544,'17 лет'!$Y$5:$Z$79,2))))))))))))</f>
        <v>35</v>
      </c>
      <c r="R2544" s="27"/>
      <c r="S2544" s="16">
        <f>IF((C2544&lt;=7),VLOOKUP(R2544,'7 лет'!$W$5:$X$79,2),IF((C2544=8),VLOOKUP(R2544,'8 лет'!$W$5:$X$79,2),IF((C2544=9),VLOOKUP(R2544,'9 лет'!$W$5:$X$79,2),IF((C2544=10),VLOOKUP(R2544,'10 лет'!$W$5:$X$79,2),IF((C2544=11),VLOOKUP(R2544,'11 лет'!$W$5:$X$79,2),IF((C2544=12),VLOOKUP(R2544,'12 лет'!$AA$5:$AB$79,2),IF((C2544=13),VLOOKUP(R2544,'13 лет'!$AA$5:$AB$79,2),IF((C2544=14),VLOOKUP(R2544,'14 лет'!$AA$5:$AB$79,2),IF((C2544=15),VLOOKUP(R2544,'15 лет'!$AA$5:$AB$79,2),IF((C2544=16),VLOOKUP(R2544,'16 лет'!$AA$5:$AB$79,2),IF((C2544=17),VLOOKUP(R2544,'17 лет'!$AA$5:$AB$79,2))))))))))))</f>
        <v>0</v>
      </c>
      <c r="T2544" s="33">
        <f>SUM(E2544+G2544+I2544+K2544+M2544+O2544+Q2544+S2544)</f>
        <v>35</v>
      </c>
      <c r="U2544" s="4">
        <f>'Личное первенство девушки'!U224</f>
        <v>28</v>
      </c>
      <c r="V2544" s="109"/>
      <c r="W2544" s="99"/>
      <c r="X2544" t="str">
        <f>P2533</f>
        <v>Субъект РФ 71</v>
      </c>
    </row>
    <row r="2545" spans="1:24" ht="18.75">
      <c r="A2545" s="27">
        <v>3</v>
      </c>
      <c r="B2545" s="78"/>
      <c r="C2545" s="27"/>
      <c r="D2545" s="27"/>
      <c r="E2545" s="16">
        <f>IF((C2545&lt;=7),VLOOKUP(D2545,'7 лет'!$M$5:$N$78,2),IF((C2545=8),VLOOKUP(D2545,'8 лет'!$M$5:$N$78,2),IF((C2545=9),VLOOKUP(D2545,'9 лет'!$M$5:$N$78,2),IF((C2545=10),VLOOKUP(D2545,'10 лет'!$M$5:$N$78,2),IF((C2545=11),VLOOKUP(D2545,'11 лет'!$M$5:$N$78,2),IF((C2545=12),VLOOKUP(D2545,'12 лет'!$O$5:$P$78,2),IF((C2545=13),VLOOKUP(D2545,'13 лет'!$O$5:$P$78,2),IF((C2545=14),VLOOKUP(D2545,'14 лет'!$O$5:$P$78,2),IF((C2545=15),VLOOKUP(D2545,'15 лет'!$O$5:$P$78,2),IF((C2545=16),VLOOKUP(D2545,'16 лет'!$O$5:$P$78,2),IF((C2545=17),VLOOKUP(D2545,'17 лет'!$O$5:$P$78,2))))))))))))</f>
        <v>0</v>
      </c>
      <c r="F2545" s="27"/>
      <c r="G2545" s="16">
        <f>IF((C2545&lt;=7),VLOOKUP(F2545,'7 лет'!$O$5:$P$79,2),IF((C2545=8),VLOOKUP(F2545,'8 лет'!$O$5:$P$79,2),IF((C2545=9),VLOOKUP(F2545,'9 лет'!$O$5:$P$79,2),IF((C2545=10),VLOOKUP(F2545,'10 лет'!$O$5:$P$79,2),IF((C2545=11),VLOOKUP(F2545,'11 лет'!$O$5:$P$79,2),IF((C2545=12),VLOOKUP(F2545,'12 лет'!$Q$5:$R$79,2),IF((C2545=13),VLOOKUP(F2545,'13 лет'!$Q$5:$R$79,2),IF((C2545=14),VLOOKUP(F2545,'14 лет'!$Q$5:$R$79,2),IF((C2545=15),VLOOKUP(F2545,'15 лет'!$Q$5:$R$79,2),IF((C2545=16),VLOOKUP(F2545,'16 лет'!$Q$5:$R$79,2),IF((C2545=17),VLOOKUP(F2545,'17 лет'!$Q$5:$R$79,2))))))))))))</f>
        <v>0</v>
      </c>
      <c r="H2545" s="27"/>
      <c r="I2545" s="16">
        <f>IF((C2545&lt;=7),VLOOKUP(H2545,'7 лет'!$Q$5:$R$79,2),IF((C2545=8),VLOOKUP(H2545,'8 лет'!$Q$5:$R$79,2),IF((C2545=9),VLOOKUP(H2545,'9 лет'!$Q$5:$R$79,2),IF((C2545=10),VLOOKUP(H2545,'10 лет'!$Q$5:$R$79,2),IF((C2545=11),VLOOKUP(H2545,'11 лет'!$Q$5:$R$79,2),IF((C2545=12),VLOOKUP(H2545,'12 лет'!$S$5:$T$79,2),IF((C2545=13),VLOOKUP(H2545,'13 лет'!$S$5:$T$79,2),IF((C2545=14),VLOOKUP(H2545,'14 лет'!$S$5:$T$79,2),IF((C2545=15),VLOOKUP(H2545,'15 лет'!$S$5:$T$79,2),IF((C2545=16),VLOOKUP(H2545,'16 лет'!$S$5:$T$79,2),IF((C2545=17),VLOOKUP(H2545,'17 лет'!$S$5:$T$79,2))))))))))))</f>
        <v>0</v>
      </c>
      <c r="J2545" s="27"/>
      <c r="K2545" s="16">
        <f>IF((C2545&lt;=7),VLOOKUP(J2545,'7 лет'!$S$5:$T$79,2),IF((C2545=8),VLOOKUP(J2545,'8 лет'!$S$5:$T$79,2),IF((C2545=9),VLOOKUP(J2545,'9 лет'!$S$5:$T$79,2),IF((C2545=10),VLOOKUP(J2545,'10 лет'!$S$5:$T$79,2),IF((C2545=11),VLOOKUP(J2545,'11 лет'!$S$5:$T$79,2),IF((C2545=12),VLOOKUP(J2545,'12 лет'!$U$5:$V$79,2),IF((C2545=13),VLOOKUP(J2545,'13 лет'!$U$5:$V$79,2),IF((C2545=14),VLOOKUP(J2545,'14 лет'!$U$5:$V$79,2),IF(C2545&gt;=15,"0")))))))))</f>
        <v>0</v>
      </c>
      <c r="L2545" s="27"/>
      <c r="M2545" s="16" t="str">
        <f>IF((C2545=12),VLOOKUP(L2545,'12 лет'!$W$5:$X$85,2),IF((C2545=13),VLOOKUP(L2545,'13 лет'!$W$5:$X$84,2),IF((C2545=14),VLOOKUP(L2545,'14 лет'!$W$5:$X$82,2),IF((C2545=15),VLOOKUP(L2545,'15 лет'!$U$5:$V$82,2),IF((C2545=16),VLOOKUP(L2545,'16 лет'!$U$5:$V$78,2),IF((C2545=17),VLOOKUP(L2545,'17 лет'!$U$5:$V$78,2),IF(C2545&lt;12,"0")))))))</f>
        <v>0</v>
      </c>
      <c r="N2545" s="27"/>
      <c r="O2545" s="16" t="str">
        <f>IF((C2545=15),VLOOKUP(N2545,'15 лет'!$W$5:$X$115,2),IF((C2545=16),VLOOKUP(N2545,'16 лет'!$W$5:$X$113,2),IF((C2545=17),VLOOKUP(N2545,'17 лет'!$W$5:$X$113,2),IF(C2545&lt;15,"0"))))</f>
        <v>0</v>
      </c>
      <c r="P2545" s="11"/>
      <c r="Q2545" s="16">
        <f>IF((C2545&lt;=7),VLOOKUP(P2545,'7 лет'!$U$5:$V$79,2),IF((C2545=8),VLOOKUP(P2545,'8 лет'!$U$5:$V$79,2),IF((C2545=9),VLOOKUP(P2545,'9 лет'!$U$5:$V$79,2),IF((C2545=10),VLOOKUP(P2545,'10 лет'!$U$5:$V$79,2),IF((C2545=11),VLOOKUP(P2545,'11 лет'!$U$5:$V$79,2),IF((C2545=12),VLOOKUP(P2545,'12 лет'!$Y$5:$Z$79,2),IF((C2545=13),VLOOKUP(P2545,'13 лет'!$Y$5:$Z$79,2),IF((C2545=14),VLOOKUP(P2545,'14 лет'!$Y$5:$Z$79,2),IF((C2545=15),VLOOKUP(P2545,'15 лет'!$Y$5:$Z$79,2),IF((C2545=16),VLOOKUP(P2545,'16 лет'!$Y$5:$Z$79,2),IF((C2545=17),VLOOKUP(P2545,'17 лет'!$Y$5:$Z$79,2))))))))))))</f>
        <v>35</v>
      </c>
      <c r="R2545" s="27"/>
      <c r="S2545" s="16">
        <f>IF((C2545&lt;=7),VLOOKUP(R2545,'7 лет'!$W$5:$X$79,2),IF((C2545=8),VLOOKUP(R2545,'8 лет'!$W$5:$X$79,2),IF((C2545=9),VLOOKUP(R2545,'9 лет'!$W$5:$X$79,2),IF((C2545=10),VLOOKUP(R2545,'10 лет'!$W$5:$X$79,2),IF((C2545=11),VLOOKUP(R2545,'11 лет'!$W$5:$X$79,2),IF((C2545=12),VLOOKUP(R2545,'12 лет'!$AA$5:$AB$79,2),IF((C2545=13),VLOOKUP(R2545,'13 лет'!$AA$5:$AB$79,2),IF((C2545=14),VLOOKUP(R2545,'14 лет'!$AA$5:$AB$79,2),IF((C2545=15),VLOOKUP(R2545,'15 лет'!$AA$5:$AB$79,2),IF((C2545=16),VLOOKUP(R2545,'16 лет'!$AA$5:$AB$79,2),IF((C2545=17),VLOOKUP(R2545,'17 лет'!$AA$5:$AB$79,2))))))))))))</f>
        <v>0</v>
      </c>
      <c r="T2545" s="33">
        <f>SUM(E2545+G2545+I2545+K2545+M2545+O2545+Q2545+S2545)</f>
        <v>35</v>
      </c>
      <c r="U2545" s="4">
        <f>'Личное первенство девушки'!U225</f>
        <v>28</v>
      </c>
      <c r="V2545" s="109"/>
      <c r="W2545" s="99"/>
      <c r="X2545" t="str">
        <f>P2533</f>
        <v>Субъект РФ 71</v>
      </c>
    </row>
    <row r="2546" spans="1:24" ht="18.75">
      <c r="A2546" s="111"/>
      <c r="B2546" s="112"/>
      <c r="C2546" s="112"/>
      <c r="D2546" s="112"/>
      <c r="E2546" s="112"/>
      <c r="F2546" s="112"/>
      <c r="G2546" s="112"/>
      <c r="H2546" s="112"/>
      <c r="I2546" s="112"/>
      <c r="J2546" s="112"/>
      <c r="K2546" s="112"/>
      <c r="L2546" s="112"/>
      <c r="M2546" s="112"/>
      <c r="N2546" s="112"/>
      <c r="O2546" s="112"/>
      <c r="P2546" s="115" t="s">
        <v>286</v>
      </c>
      <c r="Q2546" s="115"/>
      <c r="R2546" s="115"/>
      <c r="S2546" s="116"/>
      <c r="T2546" s="113">
        <f ca="1">SUMPRODUCT(LARGE($T$2543:$T$2545,ROW(INDIRECT("T1:T"&amp;Z17))))</f>
        <v>70</v>
      </c>
      <c r="U2546" s="114"/>
      <c r="V2546" s="109"/>
      <c r="W2546" s="99"/>
    </row>
    <row r="2547" spans="1:24" ht="30" customHeight="1">
      <c r="A2547" s="119"/>
      <c r="B2547" s="120"/>
      <c r="C2547" s="120"/>
      <c r="D2547" s="120"/>
      <c r="E2547" s="120"/>
      <c r="F2547" s="120"/>
      <c r="G2547" s="120"/>
      <c r="H2547" s="120"/>
      <c r="I2547" s="120"/>
      <c r="J2547" s="120"/>
      <c r="K2547" s="120"/>
      <c r="L2547" s="120"/>
      <c r="M2547" s="120"/>
      <c r="N2547" s="120"/>
      <c r="O2547" s="120"/>
      <c r="P2547" s="118" t="s">
        <v>287</v>
      </c>
      <c r="Q2547" s="118"/>
      <c r="R2547" s="118"/>
      <c r="S2547" s="118"/>
      <c r="T2547" s="121">
        <f ca="1">SUM(T2541+T2546)</f>
        <v>170</v>
      </c>
      <c r="U2547" s="122"/>
      <c r="V2547" s="110"/>
      <c r="W2547" s="100"/>
    </row>
    <row r="2548" spans="1:24">
      <c r="A2548" s="14"/>
      <c r="B2548" s="14"/>
      <c r="C2548" s="14"/>
      <c r="D2548" s="14"/>
      <c r="E2548" s="14"/>
      <c r="F2548" s="14"/>
      <c r="G2548" s="14"/>
      <c r="H2548" s="14"/>
      <c r="I2548" s="14"/>
      <c r="J2548" s="14"/>
      <c r="K2548" s="14"/>
      <c r="L2548" s="14"/>
      <c r="M2548" s="14"/>
      <c r="N2548" s="14"/>
      <c r="O2548" s="14"/>
      <c r="P2548" s="14"/>
      <c r="Q2548" s="14"/>
      <c r="R2548" s="14"/>
      <c r="S2548" s="14"/>
      <c r="T2548" s="14"/>
    </row>
    <row r="2549" spans="1:24">
      <c r="A2549" s="15"/>
      <c r="C2549" s="15"/>
      <c r="D2549" s="15"/>
      <c r="E2549" s="15"/>
      <c r="F2549" s="15"/>
      <c r="G2549" s="15"/>
      <c r="H2549" s="15"/>
      <c r="I2549" s="15"/>
      <c r="J2549" s="15"/>
      <c r="K2549" s="14"/>
      <c r="L2549" s="14"/>
      <c r="M2549" s="15"/>
      <c r="N2549" s="15"/>
      <c r="O2549" s="15"/>
      <c r="P2549" s="15"/>
      <c r="Q2549" s="15"/>
      <c r="R2549" s="15"/>
      <c r="S2549" s="15"/>
      <c r="T2549" s="15"/>
    </row>
    <row r="2550" spans="1:24">
      <c r="A2550" s="15"/>
      <c r="C2550" s="15"/>
      <c r="D2550" s="15"/>
      <c r="E2550" s="15"/>
      <c r="F2550" s="15"/>
      <c r="G2550" s="15"/>
      <c r="H2550" s="15"/>
      <c r="I2550" s="15"/>
      <c r="J2550" s="15"/>
      <c r="K2550" s="14"/>
      <c r="L2550" s="14"/>
      <c r="M2550" s="15"/>
      <c r="N2550" s="15"/>
      <c r="O2550" s="15"/>
      <c r="P2550" s="15"/>
      <c r="Q2550" s="15"/>
      <c r="R2550" s="15"/>
      <c r="S2550" s="15"/>
      <c r="T2550" s="15"/>
    </row>
    <row r="2551" spans="1:24" ht="16.5">
      <c r="A2551" s="14"/>
      <c r="B2551" s="79" t="s">
        <v>181</v>
      </c>
      <c r="C2551" s="14"/>
      <c r="D2551" s="14"/>
      <c r="E2551" s="14"/>
      <c r="F2551" s="14"/>
      <c r="G2551" s="14"/>
      <c r="H2551" s="14"/>
      <c r="I2551" s="14"/>
      <c r="J2551" s="14"/>
      <c r="K2551" s="14"/>
      <c r="L2551" s="14"/>
      <c r="M2551" s="14"/>
      <c r="N2551" s="14"/>
      <c r="O2551" s="14"/>
      <c r="P2551" s="14"/>
      <c r="Q2551" s="14"/>
      <c r="R2551" s="14"/>
      <c r="S2551" s="14"/>
      <c r="T2551" s="14"/>
    </row>
    <row r="2552" spans="1:24">
      <c r="A2552" s="14"/>
      <c r="B2552" s="15"/>
      <c r="C2552" s="15"/>
      <c r="D2552" s="14"/>
      <c r="E2552" s="14"/>
      <c r="F2552" s="14"/>
      <c r="G2552" s="14"/>
      <c r="H2552" s="14"/>
      <c r="I2552" s="14"/>
      <c r="J2552" s="14"/>
      <c r="K2552" s="14"/>
      <c r="L2552" s="14"/>
      <c r="M2552" s="14"/>
      <c r="N2552" s="14"/>
      <c r="O2552" s="14"/>
      <c r="P2552" s="14"/>
      <c r="Q2552" s="14"/>
      <c r="R2552" s="14"/>
      <c r="S2552" s="14"/>
      <c r="T2552" s="14"/>
    </row>
    <row r="2553" spans="1:24">
      <c r="A2553" s="14"/>
      <c r="B2553" s="14"/>
      <c r="C2553" s="15"/>
      <c r="D2553" s="14"/>
      <c r="E2553" s="14"/>
      <c r="F2553" s="14"/>
      <c r="G2553" s="14"/>
      <c r="H2553" s="14"/>
      <c r="I2553" s="14"/>
      <c r="J2553" s="14"/>
      <c r="K2553" s="14"/>
      <c r="L2553" s="14"/>
      <c r="M2553" s="14"/>
      <c r="N2553" s="14"/>
      <c r="O2553" s="14"/>
      <c r="P2553" s="14"/>
      <c r="Q2553" s="14"/>
      <c r="R2553" s="14"/>
      <c r="S2553" s="14"/>
      <c r="T2553" s="14"/>
    </row>
    <row r="2554" spans="1:24" ht="16.5">
      <c r="A2554" s="14"/>
      <c r="B2554" s="79" t="s">
        <v>182</v>
      </c>
      <c r="C2554" s="15"/>
      <c r="D2554" s="14"/>
      <c r="E2554" s="14"/>
      <c r="F2554" s="14"/>
      <c r="G2554" s="14"/>
      <c r="H2554" s="14"/>
      <c r="I2554" s="14"/>
      <c r="J2554" s="14"/>
      <c r="K2554" s="14"/>
      <c r="L2554" s="14"/>
      <c r="M2554" s="14"/>
      <c r="N2554" s="14"/>
      <c r="O2554" s="14"/>
      <c r="P2554" s="14"/>
      <c r="Q2554" s="14"/>
      <c r="R2554" s="14"/>
      <c r="S2554" s="14"/>
      <c r="T2554" s="14"/>
    </row>
    <row r="2556" spans="1:24" ht="18.75">
      <c r="A2556" s="102" t="s">
        <v>991</v>
      </c>
      <c r="B2556" s="102"/>
      <c r="C2556" s="102"/>
      <c r="D2556" s="102"/>
      <c r="E2556" s="102"/>
      <c r="F2556" s="102"/>
      <c r="G2556" s="102"/>
      <c r="H2556" s="102"/>
      <c r="I2556" s="102"/>
      <c r="J2556" s="102"/>
      <c r="K2556" s="102"/>
      <c r="L2556" s="102"/>
      <c r="M2556" s="102"/>
      <c r="N2556" s="102"/>
      <c r="O2556" s="102"/>
      <c r="P2556" s="102"/>
      <c r="Q2556" s="102"/>
      <c r="R2556" s="102"/>
      <c r="S2556" s="102"/>
      <c r="T2556" s="102"/>
      <c r="U2556" s="102"/>
      <c r="V2556" s="102"/>
      <c r="W2556" s="102"/>
    </row>
    <row r="2557" spans="1:24" ht="18.75">
      <c r="A2557" s="102" t="s">
        <v>990</v>
      </c>
      <c r="B2557" s="102"/>
      <c r="C2557" s="102"/>
      <c r="D2557" s="102"/>
      <c r="E2557" s="102"/>
      <c r="F2557" s="102"/>
      <c r="G2557" s="102"/>
      <c r="H2557" s="102"/>
      <c r="I2557" s="102"/>
      <c r="J2557" s="102"/>
      <c r="K2557" s="102"/>
      <c r="L2557" s="102"/>
      <c r="M2557" s="102"/>
      <c r="N2557" s="102"/>
      <c r="O2557" s="102"/>
      <c r="P2557" s="102"/>
      <c r="Q2557" s="102"/>
      <c r="R2557" s="102"/>
      <c r="S2557" s="102"/>
      <c r="T2557" s="102"/>
      <c r="U2557" s="102"/>
      <c r="V2557" s="102"/>
      <c r="W2557" s="102"/>
    </row>
    <row r="2559" spans="1:24">
      <c r="A2559" s="103" t="s">
        <v>169</v>
      </c>
      <c r="B2559" s="103"/>
      <c r="C2559" s="103"/>
      <c r="D2559" s="103"/>
      <c r="E2559" s="103"/>
      <c r="F2559" s="103"/>
      <c r="G2559" s="103"/>
      <c r="H2559" s="103"/>
      <c r="I2559" s="103"/>
      <c r="J2559" s="103"/>
      <c r="K2559" s="103"/>
      <c r="L2559" s="103"/>
      <c r="M2559" s="103"/>
      <c r="N2559" s="103"/>
      <c r="O2559" s="103"/>
      <c r="P2559" s="103"/>
      <c r="Q2559" s="103"/>
      <c r="R2559" s="103"/>
      <c r="S2559" s="103"/>
      <c r="T2559" s="103"/>
      <c r="U2559" s="103"/>
      <c r="V2559" s="103"/>
      <c r="W2559" s="103"/>
    </row>
    <row r="2560" spans="1:24">
      <c r="A2560" s="43"/>
      <c r="B2560" s="43"/>
      <c r="C2560" s="43"/>
      <c r="D2560" s="43"/>
      <c r="E2560" s="43"/>
      <c r="F2560" s="43"/>
      <c r="G2560" s="43"/>
      <c r="H2560" s="43"/>
      <c r="I2560" s="43"/>
      <c r="J2560" s="43"/>
      <c r="K2560" s="43"/>
      <c r="L2560" s="43"/>
      <c r="M2560" s="43"/>
      <c r="N2560" s="43"/>
      <c r="O2560" s="43"/>
      <c r="P2560" s="43"/>
      <c r="Q2560" s="43"/>
      <c r="R2560" s="43"/>
      <c r="S2560" s="43"/>
      <c r="T2560" s="43"/>
      <c r="U2560" s="43"/>
      <c r="V2560" s="43"/>
      <c r="W2560" s="43"/>
    </row>
    <row r="2561" spans="1:24" ht="18.75">
      <c r="A2561" s="104" t="s">
        <v>1005</v>
      </c>
      <c r="B2561" s="104"/>
      <c r="C2561" s="104"/>
      <c r="D2561" s="104"/>
      <c r="E2561" s="104"/>
      <c r="F2561" s="104"/>
      <c r="G2561" s="104"/>
      <c r="H2561" s="104"/>
      <c r="I2561" s="104"/>
      <c r="J2561" s="104"/>
      <c r="K2561" s="104"/>
      <c r="L2561" s="104"/>
      <c r="M2561" s="104"/>
      <c r="N2561" s="104"/>
      <c r="O2561" s="104"/>
      <c r="P2561" s="104"/>
      <c r="Q2561" s="104"/>
      <c r="R2561" s="104"/>
      <c r="S2561" s="104"/>
      <c r="T2561" s="104"/>
      <c r="U2561" s="104"/>
      <c r="V2561" s="104"/>
      <c r="W2561" s="104"/>
    </row>
    <row r="2562" spans="1:24" ht="18.75">
      <c r="A2562" s="104" t="s">
        <v>989</v>
      </c>
      <c r="B2562" s="104"/>
      <c r="C2562" s="104"/>
      <c r="D2562" s="104"/>
      <c r="E2562" s="104"/>
      <c r="F2562" s="104"/>
      <c r="G2562" s="104"/>
      <c r="H2562" s="104"/>
      <c r="I2562" s="104"/>
      <c r="J2562" s="104"/>
      <c r="K2562" s="104"/>
      <c r="L2562" s="104"/>
      <c r="M2562" s="104"/>
      <c r="N2562" s="104"/>
      <c r="O2562" s="104"/>
      <c r="P2562" s="104"/>
      <c r="Q2562" s="104"/>
      <c r="R2562" s="104"/>
      <c r="S2562" s="104"/>
      <c r="T2562" s="104"/>
      <c r="U2562" s="104"/>
      <c r="V2562" s="104"/>
      <c r="W2562" s="104"/>
    </row>
    <row r="2563" spans="1:24" ht="18.75">
      <c r="A2563" s="105" t="s">
        <v>1058</v>
      </c>
      <c r="B2563" s="105"/>
      <c r="C2563" s="105"/>
      <c r="D2563" s="105"/>
      <c r="E2563" s="105"/>
      <c r="F2563" s="105"/>
      <c r="G2563" s="105"/>
      <c r="H2563" s="105"/>
      <c r="I2563" s="105"/>
      <c r="J2563" s="105"/>
      <c r="K2563" s="105"/>
      <c r="L2563" s="105"/>
      <c r="M2563" s="105"/>
      <c r="N2563" s="105"/>
      <c r="O2563" s="105"/>
      <c r="P2563" s="105"/>
      <c r="Q2563" s="105"/>
      <c r="R2563" s="105"/>
      <c r="S2563" s="105"/>
      <c r="T2563" s="105"/>
      <c r="U2563" s="105"/>
      <c r="V2563" s="105"/>
      <c r="W2563" s="105"/>
    </row>
    <row r="2564" spans="1:24" ht="18.75">
      <c r="A2564" s="50"/>
      <c r="B2564" s="50"/>
      <c r="C2564" s="50"/>
      <c r="D2564" s="50"/>
      <c r="E2564" s="50"/>
      <c r="F2564" s="50"/>
      <c r="G2564" s="50"/>
      <c r="H2564" s="50"/>
      <c r="I2564" s="50"/>
      <c r="J2564" s="50"/>
      <c r="K2564" s="50"/>
      <c r="L2564" s="50"/>
      <c r="M2564" s="50"/>
      <c r="N2564" s="50"/>
      <c r="O2564" s="50"/>
      <c r="P2564" s="50"/>
      <c r="Q2564" s="50"/>
      <c r="R2564" s="50"/>
      <c r="S2564" s="50"/>
      <c r="T2564" s="50"/>
      <c r="U2564" s="50"/>
      <c r="V2564" s="50"/>
    </row>
    <row r="2565" spans="1:24">
      <c r="A2565" s="10"/>
      <c r="B2565" s="10"/>
      <c r="C2565" s="10"/>
      <c r="D2565" s="10"/>
      <c r="E2565" s="10"/>
      <c r="F2565" s="10"/>
      <c r="G2565" s="10"/>
      <c r="H2565" s="10"/>
      <c r="I2565" s="10"/>
      <c r="J2565" s="10"/>
      <c r="K2565" s="10"/>
      <c r="L2565" s="10"/>
      <c r="M2565" s="10"/>
      <c r="N2565" s="10"/>
      <c r="O2565" s="10"/>
      <c r="P2565" s="10"/>
      <c r="Q2565" s="10"/>
      <c r="R2565" s="10"/>
      <c r="S2565" s="10"/>
      <c r="T2565" s="10"/>
    </row>
    <row r="2566" spans="1:24" ht="18.75">
      <c r="A2566" s="106" t="s">
        <v>992</v>
      </c>
      <c r="B2566" s="106"/>
      <c r="C2566" s="47"/>
      <c r="D2566" s="47"/>
      <c r="E2566" s="47"/>
      <c r="F2566" s="47"/>
      <c r="G2566" s="47"/>
      <c r="H2566" s="47"/>
      <c r="I2566" s="47"/>
      <c r="J2566" s="47"/>
      <c r="K2566" s="47"/>
      <c r="L2566" s="47"/>
      <c r="M2566" s="47"/>
      <c r="N2566" s="47"/>
      <c r="O2566" s="47"/>
      <c r="P2566" s="47"/>
      <c r="Q2566" s="47"/>
      <c r="R2566" s="47"/>
      <c r="S2566" s="47"/>
      <c r="T2566" s="47"/>
    </row>
    <row r="2567" spans="1:24" ht="18.75">
      <c r="A2567" s="106" t="s">
        <v>993</v>
      </c>
      <c r="B2567" s="106"/>
      <c r="C2567" s="42"/>
      <c r="D2567" s="42"/>
      <c r="E2567" s="42"/>
      <c r="F2567" s="42"/>
      <c r="G2567" s="42"/>
      <c r="H2567" s="42"/>
      <c r="I2567" s="42"/>
      <c r="J2567" s="42"/>
      <c r="K2567" s="42"/>
      <c r="L2567" s="42"/>
      <c r="M2567" s="42"/>
      <c r="N2567" s="42"/>
      <c r="O2567" s="42"/>
      <c r="P2567" s="42"/>
      <c r="Q2567" s="42"/>
      <c r="R2567" s="42"/>
      <c r="S2567" s="42"/>
      <c r="T2567" s="42"/>
    </row>
    <row r="2568" spans="1:24" ht="18.75">
      <c r="A2568" s="106"/>
      <c r="B2568" s="106"/>
      <c r="D2568" s="47"/>
      <c r="E2568" s="47"/>
      <c r="F2568" s="47"/>
      <c r="G2568" s="47"/>
      <c r="H2568" s="47"/>
      <c r="I2568" s="47"/>
      <c r="J2568" s="47"/>
      <c r="K2568" s="47"/>
      <c r="L2568" s="47"/>
      <c r="M2568" s="47"/>
      <c r="N2568" s="47"/>
      <c r="O2568" s="47"/>
      <c r="P2568" s="47"/>
      <c r="Q2568" s="47"/>
      <c r="R2568" s="47"/>
      <c r="S2568" s="47"/>
      <c r="T2568" s="47"/>
    </row>
    <row r="2569" spans="1:24" ht="18.75">
      <c r="A2569" s="107" t="s">
        <v>250</v>
      </c>
      <c r="B2569" s="107"/>
      <c r="C2569" s="107"/>
      <c r="D2569" s="107"/>
      <c r="E2569" s="107"/>
      <c r="F2569" s="107"/>
      <c r="G2569" s="107"/>
      <c r="H2569" s="107"/>
      <c r="I2569" s="107"/>
      <c r="J2569" s="107"/>
      <c r="K2569" s="107"/>
      <c r="L2569" s="107"/>
      <c r="M2569" s="107"/>
      <c r="N2569" s="107"/>
      <c r="O2569" s="107"/>
      <c r="P2569" s="129" t="s">
        <v>354</v>
      </c>
      <c r="Q2569" s="129"/>
      <c r="R2569" s="129"/>
      <c r="S2569" s="129"/>
      <c r="T2569" s="129"/>
      <c r="U2569" s="129"/>
      <c r="V2569" s="129"/>
    </row>
    <row r="2570" spans="1:24">
      <c r="A2570" s="28"/>
      <c r="B2570" s="28"/>
      <c r="C2570" s="28"/>
      <c r="D2570" s="28"/>
      <c r="E2570" s="28"/>
      <c r="F2570" s="28"/>
      <c r="G2570" s="28"/>
      <c r="H2570" s="28"/>
      <c r="I2570" s="28"/>
      <c r="J2570" s="28"/>
      <c r="K2570" s="28"/>
      <c r="L2570" s="28"/>
      <c r="M2570" s="28"/>
      <c r="N2570" s="28"/>
      <c r="O2570" s="28"/>
      <c r="P2570" s="28"/>
      <c r="Q2570" s="28"/>
      <c r="R2570" s="28"/>
      <c r="S2570" s="28"/>
      <c r="T2570" s="28"/>
    </row>
    <row r="2571" spans="1:24" ht="24.75" customHeight="1">
      <c r="A2571" s="117" t="s">
        <v>170</v>
      </c>
      <c r="B2571" s="117"/>
      <c r="C2571" s="117"/>
      <c r="D2571" s="117"/>
      <c r="E2571" s="117"/>
      <c r="F2571" s="117"/>
      <c r="G2571" s="117"/>
      <c r="H2571" s="117"/>
      <c r="I2571" s="117"/>
      <c r="J2571" s="117"/>
      <c r="K2571" s="117"/>
      <c r="L2571" s="117"/>
      <c r="M2571" s="117"/>
      <c r="N2571" s="117"/>
      <c r="O2571" s="117"/>
      <c r="P2571" s="117"/>
      <c r="Q2571" s="117"/>
      <c r="R2571" s="117"/>
      <c r="S2571" s="117"/>
      <c r="T2571" s="126" t="s">
        <v>178</v>
      </c>
      <c r="U2571" s="101" t="s">
        <v>284</v>
      </c>
      <c r="V2571" s="101" t="s">
        <v>288</v>
      </c>
      <c r="W2571" s="101" t="s">
        <v>1006</v>
      </c>
    </row>
    <row r="2572" spans="1:24" ht="66.75" customHeight="1">
      <c r="A2572" s="101" t="s">
        <v>171</v>
      </c>
      <c r="B2572" s="117" t="s">
        <v>172</v>
      </c>
      <c r="C2572" s="101" t="s">
        <v>173</v>
      </c>
      <c r="D2572" s="101" t="s">
        <v>174</v>
      </c>
      <c r="E2572" s="101"/>
      <c r="F2572" s="101" t="s">
        <v>175</v>
      </c>
      <c r="G2572" s="101"/>
      <c r="H2572" s="101" t="s">
        <v>176</v>
      </c>
      <c r="I2572" s="101"/>
      <c r="J2572" s="101" t="s">
        <v>994</v>
      </c>
      <c r="K2572" s="101"/>
      <c r="L2572" s="175" t="s">
        <v>995</v>
      </c>
      <c r="M2572" s="176"/>
      <c r="N2572" s="175" t="s">
        <v>996</v>
      </c>
      <c r="O2572" s="176"/>
      <c r="P2572" s="101" t="s">
        <v>7</v>
      </c>
      <c r="Q2572" s="101"/>
      <c r="R2572" s="101" t="s">
        <v>177</v>
      </c>
      <c r="S2572" s="101"/>
      <c r="T2572" s="127"/>
      <c r="U2572" s="101"/>
      <c r="V2572" s="101"/>
      <c r="W2572" s="101"/>
    </row>
    <row r="2573" spans="1:24" ht="16.5">
      <c r="A2573" s="101"/>
      <c r="B2573" s="117"/>
      <c r="C2573" s="101"/>
      <c r="D2573" s="49" t="s">
        <v>179</v>
      </c>
      <c r="E2573" s="51" t="s">
        <v>3</v>
      </c>
      <c r="F2573" s="49" t="s">
        <v>179</v>
      </c>
      <c r="G2573" s="51" t="s">
        <v>3</v>
      </c>
      <c r="H2573" s="49" t="s">
        <v>179</v>
      </c>
      <c r="I2573" s="51" t="s">
        <v>3</v>
      </c>
      <c r="J2573" s="49" t="s">
        <v>179</v>
      </c>
      <c r="K2573" s="51" t="s">
        <v>3</v>
      </c>
      <c r="L2573" s="49" t="s">
        <v>179</v>
      </c>
      <c r="M2573" s="51" t="s">
        <v>3</v>
      </c>
      <c r="N2573" s="49" t="s">
        <v>179</v>
      </c>
      <c r="O2573" s="51" t="s">
        <v>3</v>
      </c>
      <c r="P2573" s="49" t="s">
        <v>179</v>
      </c>
      <c r="Q2573" s="51" t="s">
        <v>3</v>
      </c>
      <c r="R2573" s="49" t="s">
        <v>179</v>
      </c>
      <c r="S2573" s="51" t="s">
        <v>3</v>
      </c>
      <c r="T2573" s="128"/>
      <c r="U2573" s="101"/>
      <c r="V2573" s="101"/>
      <c r="W2573" s="101"/>
    </row>
    <row r="2574" spans="1:24" ht="18.75">
      <c r="A2574" s="27">
        <v>1</v>
      </c>
      <c r="B2574" s="77"/>
      <c r="C2574" s="27"/>
      <c r="D2574" s="27"/>
      <c r="E2574" s="16">
        <f>IF((C2574&lt;=7),VLOOKUP(D2574,'7 лет'!$A$5:$B$78,2),IF((C2574=8),VLOOKUP(D2574,'8 лет'!$A$5:$B$78,2),IF((C2574=9),VLOOKUP(D2574,'9 лет'!$A$5:$B$78,2),IF((C2574=10),VLOOKUP(D2574,'10 лет'!$A$5:$B$78,2),IF((C2574=11),VLOOKUP(D2574,'11 лет'!$A$5:$B$78,2),IF((C2574=12),VLOOKUP(D2574,'12 лет'!$A$5:$B$78,2),IF((C2574=13),VLOOKUP(D2574,'13 лет'!$A$5:$B$78,2),IF((C2574=14),VLOOKUP(D2574,'14 лет'!$A$5:$B$78,2),IF((C2574=15),VLOOKUP(D2574,'15 лет'!$A$5:$B$78,2),IF((C2574=16),VLOOKUP(D2574,'16 лет'!$A$5:$B$78,2),IF((C2574=17),VLOOKUP(D2574,'17 лет'!$A$5:$B$78,2))))))))))))</f>
        <v>0</v>
      </c>
      <c r="F2574" s="27"/>
      <c r="G2574" s="16">
        <f>IF((C2574&lt;=7),VLOOKUP(F2574,'7 лет'!$C$5:$D$79,2),IF((C2574=8),VLOOKUP(F2574,'8 лет'!$C$5:$D$79,2),IF((C2574=9),VLOOKUP(F2574,'9 лет'!$C$5:$D$79,2),IF((C2574=10),VLOOKUP(F2574,'10 лет'!$C$5:$D$79,2),IF((C2574=11),VLOOKUP(F2574,'11 лет'!$C$5:$D$79,2),IF((C2574=12),VLOOKUP(F2574,'12 лет'!$C$5:$D$79,2),IF((C2574=13),VLOOKUP(F2574,'13 лет'!$C$5:$D$79,2),IF((C2574=14),VLOOKUP(F2574,'14 лет'!$C$5:$D$79,2),IF((C2574=15),VLOOKUP(F2574,'15 лет'!$C$5:$D$79,2),IF((C2574=16),VLOOKUP(F2574,'16 лет'!$C$5:$D$79,2),IF((C2574=17),VLOOKUP(F2574,'17 лет'!$C$5:$D$79,2))))))))))))</f>
        <v>0</v>
      </c>
      <c r="H2574" s="27"/>
      <c r="I2574" s="16">
        <f>IF((C2574&lt;=7),VLOOKUP(H2574,'7 лет'!$E$5:$F$79,2),IF((C2574=8),VLOOKUP(H2574,'8 лет'!$E$5:$F$79,2),IF((C2574=9),VLOOKUP(H2574,'9 лет'!$E$5:$F$79,2),IF((C2574=10),VLOOKUP(H2574,'10 лет'!$E$5:$F$79,2),IF((C2574=11),VLOOKUP(H2574,'11 лет'!$E$5:$F$79,2),IF((C2574=12),VLOOKUP(H2574,'12 лет'!$E$5:$F$79,2),IF((C2574=13),VLOOKUP(H2574,'13 лет'!$E$5:$F$79,2),IF((C2574=14),VLOOKUP(H2574,'14 лет'!$E$5:$F$79,2),IF((C2574=15),VLOOKUP(H2574,'15 лет'!$E$5:$F$79,2),IF((C2574=16),VLOOKUP(H2574,'16 лет'!$E$5:$F$79,2),IF((C2574=17),VLOOKUP(H2574,'17 лет'!$E$5:$F$79,2))))))))))))</f>
        <v>0</v>
      </c>
      <c r="J2574" s="27"/>
      <c r="K2574" s="16">
        <f>IF((C2574&lt;=7),VLOOKUP(J2574,'7 лет'!$G$5:$H$79,2),IF((C2574=8),VLOOKUP(J2574,'8 лет'!$G$5:$H$79,2),IF((C2574=9),VLOOKUP(J2574,'9 лет'!$G$5:$H$79,2),IF((C2574=10),VLOOKUP(J2574,'10 лет'!$G$5:$H$79,2),IF((C2574=11),VLOOKUP(J2574,'11 лет'!$G$5:$H$79,2),IF((C2574=12),VLOOKUP(J2574,'12 лет'!$G$5:$H$79,2),IF((C2574=13),VLOOKUP(J2574,'13 лет'!$G$5:$H$79,2),IF((C2574=14),VLOOKUP(J2574,'14 лет'!$G$5:$H$79,2),IF(C2574&gt;=15,"0")))))))))</f>
        <v>0</v>
      </c>
      <c r="L2574" s="27"/>
      <c r="M2574" s="16" t="str">
        <f>IF((C2574=12),VLOOKUP(L2574,'12 лет'!$I$5:$J$81,2),IF((C2574=13),VLOOKUP(L2574,'13 лет'!$I$5:$J$81,2),IF((C2574=14),VLOOKUP(L2574,'14 лет'!$I$5:$J$80,2),IF((C2574=15),VLOOKUP(L2574,'15 лет'!$G$5:$H$82,2),IF((C2574=16),VLOOKUP(L2574,'16 лет'!$G$5:$H$81,2),IF((C2574=17),VLOOKUP(L2574,'17 лет'!$G$5:$H$81,2),IF(C2574&lt;12,"0")))))))</f>
        <v>0</v>
      </c>
      <c r="N2574" s="27"/>
      <c r="O2574" s="16" t="str">
        <f>IF((C2574=15),VLOOKUP(N2574,'15 лет'!$I$5:$J$100,2),IF((C2574=16),VLOOKUP(N2574,'16 лет'!$I$5:$J$94,2),IF((C2574=17),VLOOKUP(N2574,'17 лет'!$I$5:$J$97,2),IF(C2574&lt;15,"0"))))</f>
        <v>0</v>
      </c>
      <c r="P2574" s="11"/>
      <c r="Q2574" s="16">
        <f>IF((C2574&lt;=7),VLOOKUP(P2574,'7 лет'!$I$5:$J$79,2),IF((C2574=8),VLOOKUP(P2574,'8 лет'!$I$5:$J$79,2),IF((C2574=9),VLOOKUP(P2574,'9 лет'!$I$5:$J$79,2),IF((C2574=10),VLOOKUP(P2574,'10 лет'!$I$5:$J$79,2),IF((C2574=11),VLOOKUP(P2574,'11 лет'!$I$5:$J$79,2),IF((C2574=12),VLOOKUP(P2574,'12 лет'!$K$5:$L$79,2),IF((C2574=13),VLOOKUP(P2574,'13 лет'!$K$5:$L$79,2),IF((C2574=14),VLOOKUP(P2574,'14 лет'!$K$5:$L$79,2),IF((C2574=15),VLOOKUP(P2574,'15 лет'!$K$5:$L$79,2),IF((C2574=16),VLOOKUP(P2574,'16 лет'!$K$5:$L$79,2),IF((C2574=17),VLOOKUP(P2574,'17 лет'!$K$5:$L$79,2),)))))))))))</f>
        <v>50</v>
      </c>
      <c r="R2574" s="27"/>
      <c r="S2574" s="16">
        <f>IF((C2574&lt;=7),VLOOKUP(R2574,'7 лет'!$K$5:$L$79,2),IF((C2574=8),VLOOKUP(R2574,'8 лет'!$K$5:$L$79,2),IF((C2574=9),VLOOKUP(R2574,'9 лет'!$K$5:$L$79,2),IF((C2574=10),VLOOKUP(R2574,'10 лет'!$K$5:$L$79,2),IF((C2574=11),VLOOKUP(R2574,'11 лет'!$K$5:$L$79,2),IF((C2574=12),VLOOKUP(R2574,'12 лет'!$M$5:$N$79,2),IF((C2574=13),VLOOKUP(R2574,'13 лет'!$M$5:$N$79,2),IF((C2574=14),VLOOKUP(R2574,'14 лет'!$M$5:$N$79,2),IF((C2574=15),VLOOKUP(R2574,'15 лет'!$M$5:$N$79,2),IF((C2574=16),VLOOKUP(R2574,'16 лет'!$M$5:$N$79,2),IF((C2574=17),VLOOKUP(R2574,'17 лет'!$M$5:$N$79,2))))))))))))</f>
        <v>0</v>
      </c>
      <c r="T2574" s="32">
        <f>SUM(E2574+G2574+I2574+K2574+M2574+O2574+Q2574+S2574)</f>
        <v>50</v>
      </c>
      <c r="U2574" s="4">
        <f>'Личное первенство юноши'!U226</f>
        <v>28</v>
      </c>
      <c r="V2574" s="108">
        <f ca="1">'Командный зачет'!G81</f>
        <v>10</v>
      </c>
      <c r="W2574" s="98">
        <f ca="1">SUM(V2574*2)</f>
        <v>20</v>
      </c>
      <c r="X2574" t="str">
        <f>P2569</f>
        <v>Субъект РФ 72</v>
      </c>
    </row>
    <row r="2575" spans="1:24" ht="18.75">
      <c r="A2575" s="27">
        <v>2</v>
      </c>
      <c r="B2575" s="77"/>
      <c r="C2575" s="27"/>
      <c r="D2575" s="27"/>
      <c r="E2575" s="16">
        <f>IF((C2575&lt;=7),VLOOKUP(D2575,'7 лет'!$A$5:$B$78,2),IF((C2575=8),VLOOKUP(D2575,'8 лет'!$A$5:$B$78,2),IF((C2575=9),VLOOKUP(D2575,'9 лет'!$A$5:$B$78,2),IF((C2575=10),VLOOKUP(D2575,'10 лет'!$A$5:$B$78,2),IF((C2575=11),VLOOKUP(D2575,'11 лет'!$A$5:$B$78,2),IF((C2575=12),VLOOKUP(D2575,'12 лет'!$A$5:$B$78,2),IF((C2575=13),VLOOKUP(D2575,'13 лет'!$A$5:$B$78,2),IF((C2575=14),VLOOKUP(D2575,'14 лет'!$A$5:$B$78,2),IF((C2575=15),VLOOKUP(D2575,'15 лет'!$A$5:$B$78,2),IF((C2575=16),VLOOKUP(D2575,'16 лет'!$A$5:$B$78,2),IF((C2575=17),VLOOKUP(D2575,'17 лет'!$A$5:$B$78,2))))))))))))</f>
        <v>0</v>
      </c>
      <c r="F2575" s="27"/>
      <c r="G2575" s="16">
        <f>IF((C2575&lt;=7),VLOOKUP(F2575,'7 лет'!$C$5:$D$79,2),IF((C2575=8),VLOOKUP(F2575,'8 лет'!$C$5:$D$79,2),IF((C2575=9),VLOOKUP(F2575,'9 лет'!$C$5:$D$79,2),IF((C2575=10),VLOOKUP(F2575,'10 лет'!$C$5:$D$79,2),IF((C2575=11),VLOOKUP(F2575,'11 лет'!$C$5:$D$79,2),IF((C2575=12),VLOOKUP(F2575,'12 лет'!$C$5:$D$79,2),IF((C2575=13),VLOOKUP(F2575,'13 лет'!$C$5:$D$79,2),IF((C2575=14),VLOOKUP(F2575,'14 лет'!$C$5:$D$79,2),IF((C2575=15),VLOOKUP(F2575,'15 лет'!$C$5:$D$79,2),IF((C2575=16),VLOOKUP(F2575,'16 лет'!$C$5:$D$79,2),IF((C2575=17),VLOOKUP(F2575,'17 лет'!$C$5:$D$79,2))))))))))))</f>
        <v>0</v>
      </c>
      <c r="H2575" s="27"/>
      <c r="I2575" s="16">
        <f>IF((C2575&lt;=7),VLOOKUP(H2575,'7 лет'!$E$5:$F$79,2),IF((C2575=8),VLOOKUP(H2575,'8 лет'!$E$5:$F$79,2),IF((C2575=9),VLOOKUP(H2575,'9 лет'!$E$5:$F$79,2),IF((C2575=10),VLOOKUP(H2575,'10 лет'!$E$5:$F$79,2),IF((C2575=11),VLOOKUP(H2575,'11 лет'!$E$5:$F$79,2),IF((C2575=12),VLOOKUP(H2575,'12 лет'!$E$5:$F$79,2),IF((C2575=13),VLOOKUP(H2575,'13 лет'!$E$5:$F$79,2),IF((C2575=14),VLOOKUP(H2575,'14 лет'!$E$5:$F$79,2),IF((C2575=15),VLOOKUP(H2575,'15 лет'!$E$5:$F$79,2),IF((C2575=16),VLOOKUP(H2575,'16 лет'!$E$5:$F$79,2),IF((C2575=17),VLOOKUP(H2575,'17 лет'!$E$5:$F$79,2))))))))))))</f>
        <v>0</v>
      </c>
      <c r="J2575" s="27"/>
      <c r="K2575" s="16">
        <f>IF((C2575&lt;=7),VLOOKUP(J2575,'7 лет'!$G$5:$H$79,2),IF((C2575=8),VLOOKUP(J2575,'8 лет'!$G$5:$H$79,2),IF((C2575=9),VLOOKUP(J2575,'9 лет'!$G$5:$H$79,2),IF((C2575=10),VLOOKUP(J2575,'10 лет'!$G$5:$H$79,2),IF((C2575=11),VLOOKUP(J2575,'11 лет'!$G$5:$H$79,2),IF((C2575=12),VLOOKUP(J2575,'12 лет'!$G$5:$H$79,2),IF((C2575=13),VLOOKUP(J2575,'13 лет'!$G$5:$H$79,2),IF((C2575=14),VLOOKUP(J2575,'14 лет'!$G$5:$H$79,2),IF(C2575&gt;=15,"0")))))))))</f>
        <v>0</v>
      </c>
      <c r="L2575" s="27"/>
      <c r="M2575" s="16" t="str">
        <f>IF((C2575=12),VLOOKUP(L2575,'12 лет'!$I$5:$J$81,2),IF((C2575=13),VLOOKUP(L2575,'13 лет'!$I$5:$J$81,2),IF((C2575=14),VLOOKUP(L2575,'14 лет'!$I$5:$J$80,2),IF((C2575=15),VLOOKUP(L2575,'15 лет'!$G$5:$H$82,2),IF((C2575=16),VLOOKUP(L2575,'16 лет'!$G$5:$H$81,2),IF((C2575=17),VLOOKUP(L2575,'17 лет'!$G$5:$H$81,2),IF(C2575&lt;12,"0")))))))</f>
        <v>0</v>
      </c>
      <c r="N2575" s="27"/>
      <c r="O2575" s="16" t="str">
        <f>IF((C2575=15),VLOOKUP(N2575,'15 лет'!$I$5:$J$100,2),IF((C2575=16),VLOOKUP(N2575,'16 лет'!$I$5:$J$94,2),IF((C2575=17),VLOOKUP(N2575,'17 лет'!$I$5:$J$97,2),IF(C2575&lt;15,"0"))))</f>
        <v>0</v>
      </c>
      <c r="P2575" s="11"/>
      <c r="Q2575" s="16">
        <f>IF((C2575&lt;=7),VLOOKUP(P2575,'7 лет'!$I$5:$J$79,2),IF((C2575=8),VLOOKUP(P2575,'8 лет'!$I$5:$J$79,2),IF((C2575=9),VLOOKUP(P2575,'9 лет'!$I$5:$J$79,2),IF((C2575=10),VLOOKUP(P2575,'10 лет'!$I$5:$J$79,2),IF((C2575=11),VLOOKUP(P2575,'11 лет'!$I$5:$J$79,2),IF((C2575=12),VLOOKUP(P2575,'12 лет'!$K$5:$L$79,2),IF((C2575=13),VLOOKUP(P2575,'13 лет'!$K$5:$L$79,2),IF((C2575=14),VLOOKUP(P2575,'14 лет'!$K$5:$L$79,2),IF((C2575=15),VLOOKUP(P2575,'15 лет'!$K$5:$L$79,2),IF((C2575=16),VLOOKUP(P2575,'16 лет'!$K$5:$L$79,2),IF((C2575=17),VLOOKUP(P2575,'17 лет'!$K$5:$L$79,2),)))))))))))</f>
        <v>50</v>
      </c>
      <c r="R2575" s="27"/>
      <c r="S2575" s="16">
        <f>IF((C2575&lt;=7),VLOOKUP(R2575,'7 лет'!$K$5:$L$79,2),IF((C2575=8),VLOOKUP(R2575,'8 лет'!$K$5:$L$79,2),IF((C2575=9),VLOOKUP(R2575,'9 лет'!$K$5:$L$79,2),IF((C2575=10),VLOOKUP(R2575,'10 лет'!$K$5:$L$79,2),IF((C2575=11),VLOOKUP(R2575,'11 лет'!$K$5:$L$79,2),IF((C2575=12),VLOOKUP(R2575,'12 лет'!$M$5:$N$79,2),IF((C2575=13),VLOOKUP(R2575,'13 лет'!$M$5:$N$79,2),IF((C2575=14),VLOOKUP(R2575,'14 лет'!$M$5:$N$79,2),IF((C2575=15),VLOOKUP(R2575,'15 лет'!$M$5:$N$79,2),IF((C2575=16),VLOOKUP(R2575,'16 лет'!$M$5:$N$79,2),IF((C2575=17),VLOOKUP(R2575,'17 лет'!$M$5:$N$79,2))))))))))))</f>
        <v>0</v>
      </c>
      <c r="T2575" s="32">
        <f>SUM(E2575+G2575+I2575+K2575+M2575+O2575+Q2575+S2575)</f>
        <v>50</v>
      </c>
      <c r="U2575" s="4">
        <f>'Личное первенство юноши'!U227</f>
        <v>28</v>
      </c>
      <c r="V2575" s="109"/>
      <c r="W2575" s="99"/>
      <c r="X2575" t="str">
        <f>P2569</f>
        <v>Субъект РФ 72</v>
      </c>
    </row>
    <row r="2576" spans="1:24" ht="18.75">
      <c r="A2576" s="27">
        <v>3</v>
      </c>
      <c r="B2576" s="77"/>
      <c r="C2576" s="27"/>
      <c r="D2576" s="27"/>
      <c r="E2576" s="16">
        <f>IF((C2576&lt;=7),VLOOKUP(D2576,'7 лет'!$A$5:$B$78,2),IF((C2576=8),VLOOKUP(D2576,'8 лет'!$A$5:$B$78,2),IF((C2576=9),VLOOKUP(D2576,'9 лет'!$A$5:$B$78,2),IF((C2576=10),VLOOKUP(D2576,'10 лет'!$A$5:$B$78,2),IF((C2576=11),VLOOKUP(D2576,'11 лет'!$A$5:$B$78,2),IF((C2576=12),VLOOKUP(D2576,'12 лет'!$A$5:$B$78,2),IF((C2576=13),VLOOKUP(D2576,'13 лет'!$A$5:$B$78,2),IF((C2576=14),VLOOKUP(D2576,'14 лет'!$A$5:$B$78,2),IF((C2576=15),VLOOKUP(D2576,'15 лет'!$A$5:$B$78,2),IF((C2576=16),VLOOKUP(D2576,'16 лет'!$A$5:$B$78,2),IF((C2576=17),VLOOKUP(D2576,'17 лет'!$A$5:$B$78,2))))))))))))</f>
        <v>0</v>
      </c>
      <c r="F2576" s="27"/>
      <c r="G2576" s="16">
        <f>IF((C2576&lt;=7),VLOOKUP(F2576,'7 лет'!$C$5:$D$79,2),IF((C2576=8),VLOOKUP(F2576,'8 лет'!$C$5:$D$79,2),IF((C2576=9),VLOOKUP(F2576,'9 лет'!$C$5:$D$79,2),IF((C2576=10),VLOOKUP(F2576,'10 лет'!$C$5:$D$79,2),IF((C2576=11),VLOOKUP(F2576,'11 лет'!$C$5:$D$79,2),IF((C2576=12),VLOOKUP(F2576,'12 лет'!$C$5:$D$79,2),IF((C2576=13),VLOOKUP(F2576,'13 лет'!$C$5:$D$79,2),IF((C2576=14),VLOOKUP(F2576,'14 лет'!$C$5:$D$79,2),IF((C2576=15),VLOOKUP(F2576,'15 лет'!$C$5:$D$79,2),IF((C2576=16),VLOOKUP(F2576,'16 лет'!$C$5:$D$79,2),IF((C2576=17),VLOOKUP(F2576,'17 лет'!$C$5:$D$79,2))))))))))))</f>
        <v>0</v>
      </c>
      <c r="H2576" s="27"/>
      <c r="I2576" s="16">
        <f>IF((C2576&lt;=7),VLOOKUP(H2576,'7 лет'!$E$5:$F$79,2),IF((C2576=8),VLOOKUP(H2576,'8 лет'!$E$5:$F$79,2),IF((C2576=9),VLOOKUP(H2576,'9 лет'!$E$5:$F$79,2),IF((C2576=10),VLOOKUP(H2576,'10 лет'!$E$5:$F$79,2),IF((C2576=11),VLOOKUP(H2576,'11 лет'!$E$5:$F$79,2),IF((C2576=12),VLOOKUP(H2576,'12 лет'!$E$5:$F$79,2),IF((C2576=13),VLOOKUP(H2576,'13 лет'!$E$5:$F$79,2),IF((C2576=14),VLOOKUP(H2576,'14 лет'!$E$5:$F$79,2),IF((C2576=15),VLOOKUP(H2576,'15 лет'!$E$5:$F$79,2),IF((C2576=16),VLOOKUP(H2576,'16 лет'!$E$5:$F$79,2),IF((C2576=17),VLOOKUP(H2576,'17 лет'!$E$5:$F$79,2))))))))))))</f>
        <v>0</v>
      </c>
      <c r="J2576" s="27"/>
      <c r="K2576" s="16">
        <f>IF((C2576&lt;=7),VLOOKUP(J2576,'7 лет'!$G$5:$H$79,2),IF((C2576=8),VLOOKUP(J2576,'8 лет'!$G$5:$H$79,2),IF((C2576=9),VLOOKUP(J2576,'9 лет'!$G$5:$H$79,2),IF((C2576=10),VLOOKUP(J2576,'10 лет'!$G$5:$H$79,2),IF((C2576=11),VLOOKUP(J2576,'11 лет'!$G$5:$H$79,2),IF((C2576=12),VLOOKUP(J2576,'12 лет'!$G$5:$H$79,2),IF((C2576=13),VLOOKUP(J2576,'13 лет'!$G$5:$H$79,2),IF((C2576=14),VLOOKUP(J2576,'14 лет'!$G$5:$H$79,2),IF(C2576&gt;=15,"0")))))))))</f>
        <v>0</v>
      </c>
      <c r="L2576" s="27"/>
      <c r="M2576" s="16" t="str">
        <f>IF((C2576=12),VLOOKUP(L2576,'12 лет'!$I$5:$J$81,2),IF((C2576=13),VLOOKUP(L2576,'13 лет'!$I$5:$J$81,2),IF((C2576=14),VLOOKUP(L2576,'14 лет'!$I$5:$J$80,2),IF((C2576=15),VLOOKUP(L2576,'15 лет'!$G$5:$H$82,2),IF((C2576=16),VLOOKUP(L2576,'16 лет'!$G$5:$H$81,2),IF((C2576=17),VLOOKUP(L2576,'17 лет'!$G$5:$H$81,2),IF(C2576&lt;12,"0")))))))</f>
        <v>0</v>
      </c>
      <c r="N2576" s="27"/>
      <c r="O2576" s="16" t="str">
        <f>IF((C2576=15),VLOOKUP(N2576,'15 лет'!$I$5:$J$100,2),IF((C2576=16),VLOOKUP(N2576,'16 лет'!$I$5:$J$94,2),IF((C2576=17),VLOOKUP(N2576,'17 лет'!$I$5:$J$97,2),IF(C2576&lt;15,"0"))))</f>
        <v>0</v>
      </c>
      <c r="P2576" s="11"/>
      <c r="Q2576" s="16">
        <f>IF((C2576&lt;=7),VLOOKUP(P2576,'7 лет'!$I$5:$J$79,2),IF((C2576=8),VLOOKUP(P2576,'8 лет'!$I$5:$J$79,2),IF((C2576=9),VLOOKUP(P2576,'9 лет'!$I$5:$J$79,2),IF((C2576=10),VLOOKUP(P2576,'10 лет'!$I$5:$J$79,2),IF((C2576=11),VLOOKUP(P2576,'11 лет'!$I$5:$J$79,2),IF((C2576=12),VLOOKUP(P2576,'12 лет'!$K$5:$L$79,2),IF((C2576=13),VLOOKUP(P2576,'13 лет'!$K$5:$L$79,2),IF((C2576=14),VLOOKUP(P2576,'14 лет'!$K$5:$L$79,2),IF((C2576=15),VLOOKUP(P2576,'15 лет'!$K$5:$L$79,2),IF((C2576=16),VLOOKUP(P2576,'16 лет'!$K$5:$L$79,2),IF((C2576=17),VLOOKUP(P2576,'17 лет'!$K$5:$L$79,2),)))))))))))</f>
        <v>50</v>
      </c>
      <c r="R2576" s="27"/>
      <c r="S2576" s="16">
        <f>IF((C2576&lt;=7),VLOOKUP(R2576,'7 лет'!$K$5:$L$79,2),IF((C2576=8),VLOOKUP(R2576,'8 лет'!$K$5:$L$79,2),IF((C2576=9),VLOOKUP(R2576,'9 лет'!$K$5:$L$79,2),IF((C2576=10),VLOOKUP(R2576,'10 лет'!$K$5:$L$79,2),IF((C2576=11),VLOOKUP(R2576,'11 лет'!$K$5:$L$79,2),IF((C2576=12),VLOOKUP(R2576,'12 лет'!$M$5:$N$79,2),IF((C2576=13),VLOOKUP(R2576,'13 лет'!$M$5:$N$79,2),IF((C2576=14),VLOOKUP(R2576,'14 лет'!$M$5:$N$79,2),IF((C2576=15),VLOOKUP(R2576,'15 лет'!$M$5:$N$79,2),IF((C2576=16),VLOOKUP(R2576,'16 лет'!$M$5:$N$79,2),IF((C2576=17),VLOOKUP(R2576,'17 лет'!$M$5:$N$79,2))))))))))))</f>
        <v>0</v>
      </c>
      <c r="T2576" s="32">
        <f>SUM(E2576+G2576+I2576+K2576+M2576+O2576+Q2576+S2576)</f>
        <v>50</v>
      </c>
      <c r="U2576" s="4">
        <f>'Личное первенство юноши'!U228</f>
        <v>28</v>
      </c>
      <c r="V2576" s="109"/>
      <c r="W2576" s="99"/>
      <c r="X2576" t="str">
        <f>P2569</f>
        <v>Субъект РФ 72</v>
      </c>
    </row>
    <row r="2577" spans="1:24" ht="18.75">
      <c r="A2577" s="111"/>
      <c r="B2577" s="112"/>
      <c r="C2577" s="112"/>
      <c r="D2577" s="112"/>
      <c r="E2577" s="112"/>
      <c r="F2577" s="112"/>
      <c r="G2577" s="112"/>
      <c r="H2577" s="112"/>
      <c r="I2577" s="112"/>
      <c r="J2577" s="112"/>
      <c r="K2577" s="112"/>
      <c r="L2577" s="112"/>
      <c r="M2577" s="112"/>
      <c r="N2577" s="112"/>
      <c r="O2577" s="112"/>
      <c r="P2577" s="115" t="s">
        <v>285</v>
      </c>
      <c r="Q2577" s="115"/>
      <c r="R2577" s="115"/>
      <c r="S2577" s="116"/>
      <c r="T2577" s="113">
        <f ca="1">SUMPRODUCT(LARGE($T$2574:$T$2576,ROW(INDIRECT("T1:T"&amp;Z17))))</f>
        <v>100</v>
      </c>
      <c r="U2577" s="114"/>
      <c r="V2577" s="109"/>
      <c r="W2577" s="99"/>
    </row>
    <row r="2578" spans="1:24" ht="24.75" customHeight="1">
      <c r="A2578" s="123" t="s">
        <v>180</v>
      </c>
      <c r="B2578" s="124"/>
      <c r="C2578" s="124"/>
      <c r="D2578" s="124"/>
      <c r="E2578" s="124"/>
      <c r="F2578" s="124"/>
      <c r="G2578" s="124"/>
      <c r="H2578" s="124"/>
      <c r="I2578" s="124"/>
      <c r="J2578" s="124"/>
      <c r="K2578" s="124"/>
      <c r="L2578" s="124"/>
      <c r="M2578" s="124"/>
      <c r="N2578" s="124"/>
      <c r="O2578" s="124"/>
      <c r="P2578" s="124"/>
      <c r="Q2578" s="124"/>
      <c r="R2578" s="124"/>
      <c r="S2578" s="124"/>
      <c r="T2578" s="124"/>
      <c r="U2578" s="125"/>
      <c r="V2578" s="109"/>
      <c r="W2578" s="99"/>
    </row>
    <row r="2579" spans="1:24" ht="18.75">
      <c r="A2579" s="27">
        <v>1</v>
      </c>
      <c r="B2579" s="78"/>
      <c r="C2579" s="27"/>
      <c r="D2579" s="27"/>
      <c r="E2579" s="16">
        <f>IF((C2579&lt;=7),VLOOKUP(D2579,'7 лет'!$M$5:$N$78,2),IF((C2579=8),VLOOKUP(D2579,'8 лет'!$M$5:$N$78,2),IF((C2579=9),VLOOKUP(D2579,'9 лет'!$M$5:$N$78,2),IF((C2579=10),VLOOKUP(D2579,'10 лет'!$M$5:$N$78,2),IF((C2579=11),VLOOKUP(D2579,'11 лет'!$M$5:$N$78,2),IF((C2579=12),VLOOKUP(D2579,'12 лет'!$O$5:$P$78,2),IF((C2579=13),VLOOKUP(D2579,'13 лет'!$O$5:$P$78,2),IF((C2579=14),VLOOKUP(D2579,'14 лет'!$O$5:$P$78,2),IF((C2579=15),VLOOKUP(D2579,'15 лет'!$O$5:$P$78,2),IF((C2579=16),VLOOKUP(D2579,'16 лет'!$O$5:$P$78,2),IF((C2579=17),VLOOKUP(D2579,'17 лет'!$O$5:$P$78,2))))))))))))</f>
        <v>0</v>
      </c>
      <c r="F2579" s="27"/>
      <c r="G2579" s="16">
        <f>IF((C2579&lt;=7),VLOOKUP(F2579,'7 лет'!$O$5:$P$79,2),IF((C2579=8),VLOOKUP(F2579,'8 лет'!$O$5:$P$79,2),IF((C2579=9),VLOOKUP(F2579,'9 лет'!$O$5:$P$79,2),IF((C2579=10),VLOOKUP(F2579,'10 лет'!$O$5:$P$79,2),IF((C2579=11),VLOOKUP(F2579,'11 лет'!$O$5:$P$79,2),IF((C2579=12),VLOOKUP(F2579,'12 лет'!$Q$5:$R$79,2),IF((C2579=13),VLOOKUP(F2579,'13 лет'!$Q$5:$R$79,2),IF((C2579=14),VLOOKUP(F2579,'14 лет'!$Q$5:$R$79,2),IF((C2579=15),VLOOKUP(F2579,'15 лет'!$Q$5:$R$79,2),IF((C2579=16),VLOOKUP(F2579,'16 лет'!$Q$5:$R$79,2),IF((C2579=17),VLOOKUP(F2579,'17 лет'!$Q$5:$R$79,2))))))))))))</f>
        <v>0</v>
      </c>
      <c r="H2579" s="27"/>
      <c r="I2579" s="16">
        <f>IF((C2579&lt;=7),VLOOKUP(H2579,'7 лет'!$Q$5:$R$79,2),IF((C2579=8),VLOOKUP(H2579,'8 лет'!$Q$5:$R$79,2),IF((C2579=9),VLOOKUP(H2579,'9 лет'!$Q$5:$R$79,2),IF((C2579=10),VLOOKUP(H2579,'10 лет'!$Q$5:$R$79,2),IF((C2579=11),VLOOKUP(H2579,'11 лет'!$Q$5:$R$79,2),IF((C2579=12),VLOOKUP(H2579,'12 лет'!$S$5:$T$79,2),IF((C2579=13),VLOOKUP(H2579,'13 лет'!$S$5:$T$79,2),IF((C2579=14),VLOOKUP(H2579,'14 лет'!$S$5:$T$79,2),IF((C2579=15),VLOOKUP(H2579,'15 лет'!$S$5:$T$79,2),IF((C2579=16),VLOOKUP(H2579,'16 лет'!$S$5:$T$79,2),IF((C2579=17),VLOOKUP(H2579,'17 лет'!$S$5:$T$79,2))))))))))))</f>
        <v>0</v>
      </c>
      <c r="J2579" s="27"/>
      <c r="K2579" s="16">
        <f>IF((C2579&lt;=7),VLOOKUP(J2579,'7 лет'!$S$5:$T$79,2),IF((C2579=8),VLOOKUP(J2579,'8 лет'!$S$5:$T$79,2),IF((C2579=9),VLOOKUP(J2579,'9 лет'!$S$5:$T$79,2),IF((C2579=10),VLOOKUP(J2579,'10 лет'!$S$5:$T$79,2),IF((C2579=11),VLOOKUP(J2579,'11 лет'!$S$5:$T$79,2),IF((C2579=12),VLOOKUP(J2579,'12 лет'!$U$5:$V$79,2),IF((C2579=13),VLOOKUP(J2579,'13 лет'!$U$5:$V$79,2),IF((C2579=14),VLOOKUP(J2579,'14 лет'!$U$5:$V$79,2),IF(C2579&gt;=15,"0")))))))))</f>
        <v>0</v>
      </c>
      <c r="L2579" s="27"/>
      <c r="M2579" s="16" t="str">
        <f>IF((C2579=12),VLOOKUP(L2579,'12 лет'!$W$5:$X$85,2),IF((C2579=13),VLOOKUP(L2579,'13 лет'!$W$5:$X$84,2),IF((C2579=14),VLOOKUP(L2579,'14 лет'!$W$5:$X$82,2),IF((C2579=15),VLOOKUP(L2579,'15 лет'!$U$5:$V$82,2),IF((C2579=16),VLOOKUP(L2579,'16 лет'!$U$5:$V$78,2),IF((C2579=17),VLOOKUP(L2579,'17 лет'!$U$5:$V$78,2),IF(C2579&lt;12,"0")))))))</f>
        <v>0</v>
      </c>
      <c r="N2579" s="27"/>
      <c r="O2579" s="16" t="str">
        <f>IF((C2579=15),VLOOKUP(N2579,'15 лет'!$W$5:$X$115,2),IF((C2579=16),VLOOKUP(N2579,'16 лет'!$W$5:$X$113,2),IF((C2579=17),VLOOKUP(N2579,'17 лет'!$W$5:$X$113,2),IF(C2579&lt;15,"0"))))</f>
        <v>0</v>
      </c>
      <c r="P2579" s="11"/>
      <c r="Q2579" s="16">
        <f>IF((C2579&lt;=7),VLOOKUP(P2579,'7 лет'!$U$5:$V$79,2),IF((C2579=8),VLOOKUP(P2579,'8 лет'!$U$5:$V$79,2),IF((C2579=9),VLOOKUP(P2579,'9 лет'!$U$5:$V$79,2),IF((C2579=10),VLOOKUP(P2579,'10 лет'!$U$5:$V$79,2),IF((C2579=11),VLOOKUP(P2579,'11 лет'!$U$5:$V$79,2),IF((C2579=12),VLOOKUP(P2579,'12 лет'!$Y$5:$Z$79,2),IF((C2579=13),VLOOKUP(P2579,'13 лет'!$Y$5:$Z$79,2),IF((C2579=14),VLOOKUP(P2579,'14 лет'!$Y$5:$Z$79,2),IF((C2579=15),VLOOKUP(P2579,'15 лет'!$Y$5:$Z$79,2),IF((C2579=16),VLOOKUP(P2579,'16 лет'!$Y$5:$Z$79,2),IF((C2579=17),VLOOKUP(P2579,'17 лет'!$Y$5:$Z$79,2))))))))))))</f>
        <v>35</v>
      </c>
      <c r="R2579" s="27"/>
      <c r="S2579" s="16">
        <f>IF((C2579&lt;=7),VLOOKUP(R2579,'7 лет'!$W$5:$X$79,2),IF((C2579=8),VLOOKUP(R2579,'8 лет'!$W$5:$X$79,2),IF((C2579=9),VLOOKUP(R2579,'9 лет'!$W$5:$X$79,2),IF((C2579=10),VLOOKUP(R2579,'10 лет'!$W$5:$X$79,2),IF((C2579=11),VLOOKUP(R2579,'11 лет'!$W$5:$X$79,2),IF((C2579=12),VLOOKUP(R2579,'12 лет'!$AA$5:$AB$79,2),IF((C2579=13),VLOOKUP(R2579,'13 лет'!$AA$5:$AB$79,2),IF((C2579=14),VLOOKUP(R2579,'14 лет'!$AA$5:$AB$79,2),IF((C2579=15),VLOOKUP(R2579,'15 лет'!$AA$5:$AB$79,2),IF((C2579=16),VLOOKUP(R2579,'16 лет'!$AA$5:$AB$79,2),IF((C2579=17),VLOOKUP(R2579,'17 лет'!$AA$5:$AB$79,2))))))))))))</f>
        <v>0</v>
      </c>
      <c r="T2579" s="33">
        <f>SUM(E2579+G2579+I2579+K2579+M2579+O2579+Q2579+S2579)</f>
        <v>35</v>
      </c>
      <c r="U2579" s="4">
        <f>'Личное первенство девушки'!U226</f>
        <v>28</v>
      </c>
      <c r="V2579" s="109"/>
      <c r="W2579" s="99"/>
      <c r="X2579" t="str">
        <f>P2569</f>
        <v>Субъект РФ 72</v>
      </c>
    </row>
    <row r="2580" spans="1:24" ht="18.75">
      <c r="A2580" s="27">
        <v>2</v>
      </c>
      <c r="B2580" s="78"/>
      <c r="C2580" s="27"/>
      <c r="D2580" s="27"/>
      <c r="E2580" s="16">
        <f>IF((C2580&lt;=7),VLOOKUP(D2580,'7 лет'!$M$5:$N$78,2),IF((C2580=8),VLOOKUP(D2580,'8 лет'!$M$5:$N$78,2),IF((C2580=9),VLOOKUP(D2580,'9 лет'!$M$5:$N$78,2),IF((C2580=10),VLOOKUP(D2580,'10 лет'!$M$5:$N$78,2),IF((C2580=11),VLOOKUP(D2580,'11 лет'!$M$5:$N$78,2),IF((C2580=12),VLOOKUP(D2580,'12 лет'!$O$5:$P$78,2),IF((C2580=13),VLOOKUP(D2580,'13 лет'!$O$5:$P$78,2),IF((C2580=14),VLOOKUP(D2580,'14 лет'!$O$5:$P$78,2),IF((C2580=15),VLOOKUP(D2580,'15 лет'!$O$5:$P$78,2),IF((C2580=16),VLOOKUP(D2580,'16 лет'!$O$5:$P$78,2),IF((C2580=17),VLOOKUP(D2580,'17 лет'!$O$5:$P$78,2))))))))))))</f>
        <v>0</v>
      </c>
      <c r="F2580" s="27"/>
      <c r="G2580" s="16">
        <f>IF((C2580&lt;=7),VLOOKUP(F2580,'7 лет'!$O$5:$P$79,2),IF((C2580=8),VLOOKUP(F2580,'8 лет'!$O$5:$P$79,2),IF((C2580=9),VLOOKUP(F2580,'9 лет'!$O$5:$P$79,2),IF((C2580=10),VLOOKUP(F2580,'10 лет'!$O$5:$P$79,2),IF((C2580=11),VLOOKUP(F2580,'11 лет'!$O$5:$P$79,2),IF((C2580=12),VLOOKUP(F2580,'12 лет'!$Q$5:$R$79,2),IF((C2580=13),VLOOKUP(F2580,'13 лет'!$Q$5:$R$79,2),IF((C2580=14),VLOOKUP(F2580,'14 лет'!$Q$5:$R$79,2),IF((C2580=15),VLOOKUP(F2580,'15 лет'!$Q$5:$R$79,2),IF((C2580=16),VLOOKUP(F2580,'16 лет'!$Q$5:$R$79,2),IF((C2580=17),VLOOKUP(F2580,'17 лет'!$Q$5:$R$79,2))))))))))))</f>
        <v>0</v>
      </c>
      <c r="H2580" s="27"/>
      <c r="I2580" s="16">
        <f>IF((C2580&lt;=7),VLOOKUP(H2580,'7 лет'!$Q$5:$R$79,2),IF((C2580=8),VLOOKUP(H2580,'8 лет'!$Q$5:$R$79,2),IF((C2580=9),VLOOKUP(H2580,'9 лет'!$Q$5:$R$79,2),IF((C2580=10),VLOOKUP(H2580,'10 лет'!$Q$5:$R$79,2),IF((C2580=11),VLOOKUP(H2580,'11 лет'!$Q$5:$R$79,2),IF((C2580=12),VLOOKUP(H2580,'12 лет'!$S$5:$T$79,2),IF((C2580=13),VLOOKUP(H2580,'13 лет'!$S$5:$T$79,2),IF((C2580=14),VLOOKUP(H2580,'14 лет'!$S$5:$T$79,2),IF((C2580=15),VLOOKUP(H2580,'15 лет'!$S$5:$T$79,2),IF((C2580=16),VLOOKUP(H2580,'16 лет'!$S$5:$T$79,2),IF((C2580=17),VLOOKUP(H2580,'17 лет'!$S$5:$T$79,2))))))))))))</f>
        <v>0</v>
      </c>
      <c r="J2580" s="27"/>
      <c r="K2580" s="16">
        <f>IF((C2580&lt;=7),VLOOKUP(J2580,'7 лет'!$S$5:$T$79,2),IF((C2580=8),VLOOKUP(J2580,'8 лет'!$S$5:$T$79,2),IF((C2580=9),VLOOKUP(J2580,'9 лет'!$S$5:$T$79,2),IF((C2580=10),VLOOKUP(J2580,'10 лет'!$S$5:$T$79,2),IF((C2580=11),VLOOKUP(J2580,'11 лет'!$S$5:$T$79,2),IF((C2580=12),VLOOKUP(J2580,'12 лет'!$U$5:$V$79,2),IF((C2580=13),VLOOKUP(J2580,'13 лет'!$U$5:$V$79,2),IF((C2580=14),VLOOKUP(J2580,'14 лет'!$U$5:$V$79,2),IF(C2580&gt;=15,"0")))))))))</f>
        <v>0</v>
      </c>
      <c r="L2580" s="27"/>
      <c r="M2580" s="16" t="str">
        <f>IF((C2580=12),VLOOKUP(L2580,'12 лет'!$W$5:$X$85,2),IF((C2580=13),VLOOKUP(L2580,'13 лет'!$W$5:$X$84,2),IF((C2580=14),VLOOKUP(L2580,'14 лет'!$W$5:$X$82,2),IF((C2580=15),VLOOKUP(L2580,'15 лет'!$U$5:$V$82,2),IF((C2580=16),VLOOKUP(L2580,'16 лет'!$U$5:$V$78,2),IF((C2580=17),VLOOKUP(L2580,'17 лет'!$U$5:$V$78,2),IF(C2580&lt;12,"0")))))))</f>
        <v>0</v>
      </c>
      <c r="N2580" s="27"/>
      <c r="O2580" s="16" t="str">
        <f>IF((C2580=15),VLOOKUP(N2580,'15 лет'!$W$5:$X$115,2),IF((C2580=16),VLOOKUP(N2580,'16 лет'!$W$5:$X$113,2),IF((C2580=17),VLOOKUP(N2580,'17 лет'!$W$5:$X$113,2),IF(C2580&lt;15,"0"))))</f>
        <v>0</v>
      </c>
      <c r="P2580" s="11"/>
      <c r="Q2580" s="16">
        <f>IF((C2580&lt;=7),VLOOKUP(P2580,'7 лет'!$U$5:$V$79,2),IF((C2580=8),VLOOKUP(P2580,'8 лет'!$U$5:$V$79,2),IF((C2580=9),VLOOKUP(P2580,'9 лет'!$U$5:$V$79,2),IF((C2580=10),VLOOKUP(P2580,'10 лет'!$U$5:$V$79,2),IF((C2580=11),VLOOKUP(P2580,'11 лет'!$U$5:$V$79,2),IF((C2580=12),VLOOKUP(P2580,'12 лет'!$Y$5:$Z$79,2),IF((C2580=13),VLOOKUP(P2580,'13 лет'!$Y$5:$Z$79,2),IF((C2580=14),VLOOKUP(P2580,'14 лет'!$Y$5:$Z$79,2),IF((C2580=15),VLOOKUP(P2580,'15 лет'!$Y$5:$Z$79,2),IF((C2580=16),VLOOKUP(P2580,'16 лет'!$Y$5:$Z$79,2),IF((C2580=17),VLOOKUP(P2580,'17 лет'!$Y$5:$Z$79,2))))))))))))</f>
        <v>35</v>
      </c>
      <c r="R2580" s="27"/>
      <c r="S2580" s="16">
        <f>IF((C2580&lt;=7),VLOOKUP(R2580,'7 лет'!$W$5:$X$79,2),IF((C2580=8),VLOOKUP(R2580,'8 лет'!$W$5:$X$79,2),IF((C2580=9),VLOOKUP(R2580,'9 лет'!$W$5:$X$79,2),IF((C2580=10),VLOOKUP(R2580,'10 лет'!$W$5:$X$79,2),IF((C2580=11),VLOOKUP(R2580,'11 лет'!$W$5:$X$79,2),IF((C2580=12),VLOOKUP(R2580,'12 лет'!$AA$5:$AB$79,2),IF((C2580=13),VLOOKUP(R2580,'13 лет'!$AA$5:$AB$79,2),IF((C2580=14),VLOOKUP(R2580,'14 лет'!$AA$5:$AB$79,2),IF((C2580=15),VLOOKUP(R2580,'15 лет'!$AA$5:$AB$79,2),IF((C2580=16),VLOOKUP(R2580,'16 лет'!$AA$5:$AB$79,2),IF((C2580=17),VLOOKUP(R2580,'17 лет'!$AA$5:$AB$79,2))))))))))))</f>
        <v>0</v>
      </c>
      <c r="T2580" s="33">
        <f>SUM(E2580+G2580+I2580+K2580+M2580+O2580+Q2580+S2580)</f>
        <v>35</v>
      </c>
      <c r="U2580" s="4">
        <f>'Личное первенство девушки'!U227</f>
        <v>28</v>
      </c>
      <c r="V2580" s="109"/>
      <c r="W2580" s="99"/>
      <c r="X2580" t="str">
        <f>P2569</f>
        <v>Субъект РФ 72</v>
      </c>
    </row>
    <row r="2581" spans="1:24" ht="18.75">
      <c r="A2581" s="27">
        <v>3</v>
      </c>
      <c r="B2581" s="78"/>
      <c r="C2581" s="27"/>
      <c r="D2581" s="27"/>
      <c r="E2581" s="16">
        <f>IF((C2581&lt;=7),VLOOKUP(D2581,'7 лет'!$M$5:$N$78,2),IF((C2581=8),VLOOKUP(D2581,'8 лет'!$M$5:$N$78,2),IF((C2581=9),VLOOKUP(D2581,'9 лет'!$M$5:$N$78,2),IF((C2581=10),VLOOKUP(D2581,'10 лет'!$M$5:$N$78,2),IF((C2581=11),VLOOKUP(D2581,'11 лет'!$M$5:$N$78,2),IF((C2581=12),VLOOKUP(D2581,'12 лет'!$O$5:$P$78,2),IF((C2581=13),VLOOKUP(D2581,'13 лет'!$O$5:$P$78,2),IF((C2581=14),VLOOKUP(D2581,'14 лет'!$O$5:$P$78,2),IF((C2581=15),VLOOKUP(D2581,'15 лет'!$O$5:$P$78,2),IF((C2581=16),VLOOKUP(D2581,'16 лет'!$O$5:$P$78,2),IF((C2581=17),VLOOKUP(D2581,'17 лет'!$O$5:$P$78,2))))))))))))</f>
        <v>0</v>
      </c>
      <c r="F2581" s="27"/>
      <c r="G2581" s="16">
        <f>IF((C2581&lt;=7),VLOOKUP(F2581,'7 лет'!$O$5:$P$79,2),IF((C2581=8),VLOOKUP(F2581,'8 лет'!$O$5:$P$79,2),IF((C2581=9),VLOOKUP(F2581,'9 лет'!$O$5:$P$79,2),IF((C2581=10),VLOOKUP(F2581,'10 лет'!$O$5:$P$79,2),IF((C2581=11),VLOOKUP(F2581,'11 лет'!$O$5:$P$79,2),IF((C2581=12),VLOOKUP(F2581,'12 лет'!$Q$5:$R$79,2),IF((C2581=13),VLOOKUP(F2581,'13 лет'!$Q$5:$R$79,2),IF((C2581=14),VLOOKUP(F2581,'14 лет'!$Q$5:$R$79,2),IF((C2581=15),VLOOKUP(F2581,'15 лет'!$Q$5:$R$79,2),IF((C2581=16),VLOOKUP(F2581,'16 лет'!$Q$5:$R$79,2),IF((C2581=17),VLOOKUP(F2581,'17 лет'!$Q$5:$R$79,2))))))))))))</f>
        <v>0</v>
      </c>
      <c r="H2581" s="27"/>
      <c r="I2581" s="16">
        <f>IF((C2581&lt;=7),VLOOKUP(H2581,'7 лет'!$Q$5:$R$79,2),IF((C2581=8),VLOOKUP(H2581,'8 лет'!$Q$5:$R$79,2),IF((C2581=9),VLOOKUP(H2581,'9 лет'!$Q$5:$R$79,2),IF((C2581=10),VLOOKUP(H2581,'10 лет'!$Q$5:$R$79,2),IF((C2581=11),VLOOKUP(H2581,'11 лет'!$Q$5:$R$79,2),IF((C2581=12),VLOOKUP(H2581,'12 лет'!$S$5:$T$79,2),IF((C2581=13),VLOOKUP(H2581,'13 лет'!$S$5:$T$79,2),IF((C2581=14),VLOOKUP(H2581,'14 лет'!$S$5:$T$79,2),IF((C2581=15),VLOOKUP(H2581,'15 лет'!$S$5:$T$79,2),IF((C2581=16),VLOOKUP(H2581,'16 лет'!$S$5:$T$79,2),IF((C2581=17),VLOOKUP(H2581,'17 лет'!$S$5:$T$79,2))))))))))))</f>
        <v>0</v>
      </c>
      <c r="J2581" s="27"/>
      <c r="K2581" s="16">
        <f>IF((C2581&lt;=7),VLOOKUP(J2581,'7 лет'!$S$5:$T$79,2),IF((C2581=8),VLOOKUP(J2581,'8 лет'!$S$5:$T$79,2),IF((C2581=9),VLOOKUP(J2581,'9 лет'!$S$5:$T$79,2),IF((C2581=10),VLOOKUP(J2581,'10 лет'!$S$5:$T$79,2),IF((C2581=11),VLOOKUP(J2581,'11 лет'!$S$5:$T$79,2),IF((C2581=12),VLOOKUP(J2581,'12 лет'!$U$5:$V$79,2),IF((C2581=13),VLOOKUP(J2581,'13 лет'!$U$5:$V$79,2),IF((C2581=14),VLOOKUP(J2581,'14 лет'!$U$5:$V$79,2),IF(C2581&gt;=15,"0")))))))))</f>
        <v>0</v>
      </c>
      <c r="L2581" s="27"/>
      <c r="M2581" s="16" t="str">
        <f>IF((C2581=12),VLOOKUP(L2581,'12 лет'!$W$5:$X$85,2),IF((C2581=13),VLOOKUP(L2581,'13 лет'!$W$5:$X$84,2),IF((C2581=14),VLOOKUP(L2581,'14 лет'!$W$5:$X$82,2),IF((C2581=15),VLOOKUP(L2581,'15 лет'!$U$5:$V$82,2),IF((C2581=16),VLOOKUP(L2581,'16 лет'!$U$5:$V$78,2),IF((C2581=17),VLOOKUP(L2581,'17 лет'!$U$5:$V$78,2),IF(C2581&lt;12,"0")))))))</f>
        <v>0</v>
      </c>
      <c r="N2581" s="27"/>
      <c r="O2581" s="16" t="str">
        <f>IF((C2581=15),VLOOKUP(N2581,'15 лет'!$W$5:$X$115,2),IF((C2581=16),VLOOKUP(N2581,'16 лет'!$W$5:$X$113,2),IF((C2581=17),VLOOKUP(N2581,'17 лет'!$W$5:$X$113,2),IF(C2581&lt;15,"0"))))</f>
        <v>0</v>
      </c>
      <c r="P2581" s="11"/>
      <c r="Q2581" s="16">
        <f>IF((C2581&lt;=7),VLOOKUP(P2581,'7 лет'!$U$5:$V$79,2),IF((C2581=8),VLOOKUP(P2581,'8 лет'!$U$5:$V$79,2),IF((C2581=9),VLOOKUP(P2581,'9 лет'!$U$5:$V$79,2),IF((C2581=10),VLOOKUP(P2581,'10 лет'!$U$5:$V$79,2),IF((C2581=11),VLOOKUP(P2581,'11 лет'!$U$5:$V$79,2),IF((C2581=12),VLOOKUP(P2581,'12 лет'!$Y$5:$Z$79,2),IF((C2581=13),VLOOKUP(P2581,'13 лет'!$Y$5:$Z$79,2),IF((C2581=14),VLOOKUP(P2581,'14 лет'!$Y$5:$Z$79,2),IF((C2581=15),VLOOKUP(P2581,'15 лет'!$Y$5:$Z$79,2),IF((C2581=16),VLOOKUP(P2581,'16 лет'!$Y$5:$Z$79,2),IF((C2581=17),VLOOKUP(P2581,'17 лет'!$Y$5:$Z$79,2))))))))))))</f>
        <v>35</v>
      </c>
      <c r="R2581" s="27"/>
      <c r="S2581" s="16">
        <f>IF((C2581&lt;=7),VLOOKUP(R2581,'7 лет'!$W$5:$X$79,2),IF((C2581=8),VLOOKUP(R2581,'8 лет'!$W$5:$X$79,2),IF((C2581=9),VLOOKUP(R2581,'9 лет'!$W$5:$X$79,2),IF((C2581=10),VLOOKUP(R2581,'10 лет'!$W$5:$X$79,2),IF((C2581=11),VLOOKUP(R2581,'11 лет'!$W$5:$X$79,2),IF((C2581=12),VLOOKUP(R2581,'12 лет'!$AA$5:$AB$79,2),IF((C2581=13),VLOOKUP(R2581,'13 лет'!$AA$5:$AB$79,2),IF((C2581=14),VLOOKUP(R2581,'14 лет'!$AA$5:$AB$79,2),IF((C2581=15),VLOOKUP(R2581,'15 лет'!$AA$5:$AB$79,2),IF((C2581=16),VLOOKUP(R2581,'16 лет'!$AA$5:$AB$79,2),IF((C2581=17),VLOOKUP(R2581,'17 лет'!$AA$5:$AB$79,2))))))))))))</f>
        <v>0</v>
      </c>
      <c r="T2581" s="33">
        <f>SUM(E2581+G2581+I2581+K2581+M2581+O2581+Q2581+S2581)</f>
        <v>35</v>
      </c>
      <c r="U2581" s="4">
        <f>'Личное первенство девушки'!U228</f>
        <v>28</v>
      </c>
      <c r="V2581" s="109"/>
      <c r="W2581" s="99"/>
      <c r="X2581" t="str">
        <f>P2569</f>
        <v>Субъект РФ 72</v>
      </c>
    </row>
    <row r="2582" spans="1:24" ht="18.75">
      <c r="A2582" s="111"/>
      <c r="B2582" s="112"/>
      <c r="C2582" s="112"/>
      <c r="D2582" s="112"/>
      <c r="E2582" s="112"/>
      <c r="F2582" s="112"/>
      <c r="G2582" s="112"/>
      <c r="H2582" s="112"/>
      <c r="I2582" s="112"/>
      <c r="J2582" s="112"/>
      <c r="K2582" s="112"/>
      <c r="L2582" s="112"/>
      <c r="M2582" s="112"/>
      <c r="N2582" s="112"/>
      <c r="O2582" s="112"/>
      <c r="P2582" s="115" t="s">
        <v>286</v>
      </c>
      <c r="Q2582" s="115"/>
      <c r="R2582" s="115"/>
      <c r="S2582" s="116"/>
      <c r="T2582" s="113">
        <f ca="1">SUMPRODUCT(LARGE($T$2579:$T$2581,ROW(INDIRECT("T1:T"&amp;Z17))))</f>
        <v>70</v>
      </c>
      <c r="U2582" s="114"/>
      <c r="V2582" s="109"/>
      <c r="W2582" s="99"/>
    </row>
    <row r="2583" spans="1:24" ht="30" customHeight="1">
      <c r="A2583" s="119"/>
      <c r="B2583" s="120"/>
      <c r="C2583" s="120"/>
      <c r="D2583" s="120"/>
      <c r="E2583" s="120"/>
      <c r="F2583" s="120"/>
      <c r="G2583" s="120"/>
      <c r="H2583" s="120"/>
      <c r="I2583" s="120"/>
      <c r="J2583" s="120"/>
      <c r="K2583" s="120"/>
      <c r="L2583" s="120"/>
      <c r="M2583" s="120"/>
      <c r="N2583" s="120"/>
      <c r="O2583" s="120"/>
      <c r="P2583" s="118" t="s">
        <v>287</v>
      </c>
      <c r="Q2583" s="118"/>
      <c r="R2583" s="118"/>
      <c r="S2583" s="118"/>
      <c r="T2583" s="121">
        <f ca="1">SUM(T2577+T2582)</f>
        <v>170</v>
      </c>
      <c r="U2583" s="122"/>
      <c r="V2583" s="110"/>
      <c r="W2583" s="100"/>
    </row>
    <row r="2584" spans="1:24">
      <c r="A2584" s="14"/>
      <c r="B2584" s="14"/>
      <c r="C2584" s="14"/>
      <c r="D2584" s="14"/>
      <c r="E2584" s="14"/>
      <c r="F2584" s="14"/>
      <c r="G2584" s="14"/>
      <c r="H2584" s="14"/>
      <c r="I2584" s="14"/>
      <c r="J2584" s="14"/>
      <c r="K2584" s="14"/>
      <c r="L2584" s="14"/>
      <c r="M2584" s="14"/>
      <c r="N2584" s="14"/>
      <c r="O2584" s="14"/>
      <c r="P2584" s="14"/>
      <c r="Q2584" s="14"/>
      <c r="R2584" s="14"/>
      <c r="S2584" s="14"/>
      <c r="T2584" s="14"/>
    </row>
    <row r="2585" spans="1:24">
      <c r="A2585" s="15"/>
      <c r="C2585" s="15"/>
      <c r="D2585" s="15"/>
      <c r="E2585" s="15"/>
      <c r="F2585" s="15"/>
      <c r="G2585" s="15"/>
      <c r="H2585" s="15"/>
      <c r="I2585" s="15"/>
      <c r="J2585" s="15"/>
      <c r="K2585" s="14"/>
      <c r="L2585" s="14"/>
      <c r="M2585" s="15"/>
      <c r="N2585" s="15"/>
      <c r="O2585" s="15"/>
      <c r="P2585" s="15"/>
      <c r="Q2585" s="15"/>
      <c r="R2585" s="15"/>
      <c r="S2585" s="15"/>
      <c r="T2585" s="15"/>
    </row>
    <row r="2586" spans="1:24">
      <c r="A2586" s="15"/>
      <c r="C2586" s="15"/>
      <c r="D2586" s="15"/>
      <c r="E2586" s="15"/>
      <c r="F2586" s="15"/>
      <c r="G2586" s="15"/>
      <c r="H2586" s="15"/>
      <c r="I2586" s="15"/>
      <c r="J2586" s="15"/>
      <c r="K2586" s="14"/>
      <c r="L2586" s="14"/>
      <c r="M2586" s="15"/>
      <c r="N2586" s="15"/>
      <c r="O2586" s="15"/>
      <c r="P2586" s="15"/>
      <c r="Q2586" s="15"/>
      <c r="R2586" s="15"/>
      <c r="S2586" s="15"/>
      <c r="T2586" s="15"/>
    </row>
    <row r="2587" spans="1:24" ht="16.5">
      <c r="A2587" s="14"/>
      <c r="B2587" s="79" t="s">
        <v>181</v>
      </c>
      <c r="C2587" s="14"/>
      <c r="D2587" s="14"/>
      <c r="E2587" s="14"/>
      <c r="F2587" s="14"/>
      <c r="G2587" s="14"/>
      <c r="H2587" s="14"/>
      <c r="I2587" s="14"/>
      <c r="J2587" s="14"/>
      <c r="K2587" s="14"/>
      <c r="L2587" s="14"/>
      <c r="M2587" s="14"/>
      <c r="N2587" s="14"/>
      <c r="O2587" s="14"/>
      <c r="P2587" s="14"/>
      <c r="Q2587" s="14"/>
      <c r="R2587" s="14"/>
      <c r="S2587" s="14"/>
      <c r="T2587" s="14"/>
    </row>
    <row r="2588" spans="1:24">
      <c r="A2588" s="14"/>
      <c r="B2588" s="15"/>
      <c r="C2588" s="15"/>
      <c r="D2588" s="14"/>
      <c r="E2588" s="14"/>
      <c r="F2588" s="14"/>
      <c r="G2588" s="14"/>
      <c r="H2588" s="14"/>
      <c r="I2588" s="14"/>
      <c r="J2588" s="14"/>
      <c r="K2588" s="14"/>
      <c r="L2588" s="14"/>
      <c r="M2588" s="14"/>
      <c r="N2588" s="14"/>
      <c r="O2588" s="14"/>
      <c r="P2588" s="14"/>
      <c r="Q2588" s="14"/>
      <c r="R2588" s="14"/>
      <c r="S2588" s="14"/>
      <c r="T2588" s="14"/>
    </row>
    <row r="2589" spans="1:24">
      <c r="A2589" s="14"/>
      <c r="B2589" s="14"/>
      <c r="C2589" s="15"/>
      <c r="D2589" s="14"/>
      <c r="E2589" s="14"/>
      <c r="F2589" s="14"/>
      <c r="G2589" s="14"/>
      <c r="H2589" s="14"/>
      <c r="I2589" s="14"/>
      <c r="J2589" s="14"/>
      <c r="K2589" s="14"/>
      <c r="L2589" s="14"/>
      <c r="M2589" s="14"/>
      <c r="N2589" s="14"/>
      <c r="O2589" s="14"/>
      <c r="P2589" s="14"/>
      <c r="Q2589" s="14"/>
      <c r="R2589" s="14"/>
      <c r="S2589" s="14"/>
      <c r="T2589" s="14"/>
    </row>
    <row r="2590" spans="1:24" ht="16.5">
      <c r="A2590" s="14"/>
      <c r="B2590" s="79" t="s">
        <v>182</v>
      </c>
      <c r="C2590" s="15"/>
      <c r="D2590" s="14"/>
      <c r="E2590" s="14"/>
      <c r="F2590" s="14"/>
      <c r="G2590" s="14"/>
      <c r="H2590" s="14"/>
      <c r="I2590" s="14"/>
      <c r="J2590" s="14"/>
      <c r="K2590" s="14"/>
      <c r="L2590" s="14"/>
      <c r="M2590" s="14"/>
      <c r="N2590" s="14"/>
      <c r="O2590" s="14"/>
      <c r="P2590" s="14"/>
      <c r="Q2590" s="14"/>
      <c r="R2590" s="14"/>
      <c r="S2590" s="14"/>
      <c r="T2590" s="14"/>
    </row>
    <row r="2592" spans="1:24" ht="18.75">
      <c r="A2592" s="102" t="s">
        <v>991</v>
      </c>
      <c r="B2592" s="102"/>
      <c r="C2592" s="102"/>
      <c r="D2592" s="102"/>
      <c r="E2592" s="102"/>
      <c r="F2592" s="102"/>
      <c r="G2592" s="102"/>
      <c r="H2592" s="102"/>
      <c r="I2592" s="102"/>
      <c r="J2592" s="102"/>
      <c r="K2592" s="102"/>
      <c r="L2592" s="102"/>
      <c r="M2592" s="102"/>
      <c r="N2592" s="102"/>
      <c r="O2592" s="102"/>
      <c r="P2592" s="102"/>
      <c r="Q2592" s="102"/>
      <c r="R2592" s="102"/>
      <c r="S2592" s="102"/>
      <c r="T2592" s="102"/>
      <c r="U2592" s="102"/>
      <c r="V2592" s="102"/>
      <c r="W2592" s="102"/>
    </row>
    <row r="2593" spans="1:23" ht="18.75">
      <c r="A2593" s="102" t="s">
        <v>990</v>
      </c>
      <c r="B2593" s="102"/>
      <c r="C2593" s="102"/>
      <c r="D2593" s="102"/>
      <c r="E2593" s="102"/>
      <c r="F2593" s="102"/>
      <c r="G2593" s="102"/>
      <c r="H2593" s="102"/>
      <c r="I2593" s="102"/>
      <c r="J2593" s="102"/>
      <c r="K2593" s="102"/>
      <c r="L2593" s="102"/>
      <c r="M2593" s="102"/>
      <c r="N2593" s="102"/>
      <c r="O2593" s="102"/>
      <c r="P2593" s="102"/>
      <c r="Q2593" s="102"/>
      <c r="R2593" s="102"/>
      <c r="S2593" s="102"/>
      <c r="T2593" s="102"/>
      <c r="U2593" s="102"/>
      <c r="V2593" s="102"/>
      <c r="W2593" s="102"/>
    </row>
    <row r="2595" spans="1:23">
      <c r="A2595" s="103" t="s">
        <v>169</v>
      </c>
      <c r="B2595" s="103"/>
      <c r="C2595" s="103"/>
      <c r="D2595" s="103"/>
      <c r="E2595" s="103"/>
      <c r="F2595" s="103"/>
      <c r="G2595" s="103"/>
      <c r="H2595" s="103"/>
      <c r="I2595" s="103"/>
      <c r="J2595" s="103"/>
      <c r="K2595" s="103"/>
      <c r="L2595" s="103"/>
      <c r="M2595" s="103"/>
      <c r="N2595" s="103"/>
      <c r="O2595" s="103"/>
      <c r="P2595" s="103"/>
      <c r="Q2595" s="103"/>
      <c r="R2595" s="103"/>
      <c r="S2595" s="103"/>
      <c r="T2595" s="103"/>
      <c r="U2595" s="103"/>
      <c r="V2595" s="103"/>
      <c r="W2595" s="103"/>
    </row>
    <row r="2596" spans="1:23">
      <c r="A2596" s="43"/>
      <c r="B2596" s="43"/>
      <c r="C2596" s="43"/>
      <c r="D2596" s="43"/>
      <c r="E2596" s="43"/>
      <c r="F2596" s="43"/>
      <c r="G2596" s="43"/>
      <c r="H2596" s="43"/>
      <c r="I2596" s="43"/>
      <c r="J2596" s="43"/>
      <c r="K2596" s="43"/>
      <c r="L2596" s="43"/>
      <c r="M2596" s="43"/>
      <c r="N2596" s="43"/>
      <c r="O2596" s="43"/>
      <c r="P2596" s="43"/>
      <c r="Q2596" s="43"/>
      <c r="R2596" s="43"/>
      <c r="S2596" s="43"/>
      <c r="T2596" s="43"/>
      <c r="U2596" s="43"/>
      <c r="V2596" s="43"/>
      <c r="W2596" s="43"/>
    </row>
    <row r="2597" spans="1:23" ht="18.75">
      <c r="A2597" s="104" t="s">
        <v>1005</v>
      </c>
      <c r="B2597" s="104"/>
      <c r="C2597" s="104"/>
      <c r="D2597" s="104"/>
      <c r="E2597" s="104"/>
      <c r="F2597" s="104"/>
      <c r="G2597" s="104"/>
      <c r="H2597" s="104"/>
      <c r="I2597" s="104"/>
      <c r="J2597" s="104"/>
      <c r="K2597" s="104"/>
      <c r="L2597" s="104"/>
      <c r="M2597" s="104"/>
      <c r="N2597" s="104"/>
      <c r="O2597" s="104"/>
      <c r="P2597" s="104"/>
      <c r="Q2597" s="104"/>
      <c r="R2597" s="104"/>
      <c r="S2597" s="104"/>
      <c r="T2597" s="104"/>
      <c r="U2597" s="104"/>
      <c r="V2597" s="104"/>
      <c r="W2597" s="104"/>
    </row>
    <row r="2598" spans="1:23" ht="18.75">
      <c r="A2598" s="104" t="s">
        <v>989</v>
      </c>
      <c r="B2598" s="104"/>
      <c r="C2598" s="104"/>
      <c r="D2598" s="104"/>
      <c r="E2598" s="104"/>
      <c r="F2598" s="104"/>
      <c r="G2598" s="104"/>
      <c r="H2598" s="104"/>
      <c r="I2598" s="104"/>
      <c r="J2598" s="104"/>
      <c r="K2598" s="104"/>
      <c r="L2598" s="104"/>
      <c r="M2598" s="104"/>
      <c r="N2598" s="104"/>
      <c r="O2598" s="104"/>
      <c r="P2598" s="104"/>
      <c r="Q2598" s="104"/>
      <c r="R2598" s="104"/>
      <c r="S2598" s="104"/>
      <c r="T2598" s="104"/>
      <c r="U2598" s="104"/>
      <c r="V2598" s="104"/>
      <c r="W2598" s="104"/>
    </row>
    <row r="2599" spans="1:23" ht="18.75">
      <c r="A2599" s="105" t="s">
        <v>1058</v>
      </c>
      <c r="B2599" s="105"/>
      <c r="C2599" s="105"/>
      <c r="D2599" s="105"/>
      <c r="E2599" s="105"/>
      <c r="F2599" s="105"/>
      <c r="G2599" s="105"/>
      <c r="H2599" s="105"/>
      <c r="I2599" s="105"/>
      <c r="J2599" s="105"/>
      <c r="K2599" s="105"/>
      <c r="L2599" s="105"/>
      <c r="M2599" s="105"/>
      <c r="N2599" s="105"/>
      <c r="O2599" s="105"/>
      <c r="P2599" s="105"/>
      <c r="Q2599" s="105"/>
      <c r="R2599" s="105"/>
      <c r="S2599" s="105"/>
      <c r="T2599" s="105"/>
      <c r="U2599" s="105"/>
      <c r="V2599" s="105"/>
      <c r="W2599" s="105"/>
    </row>
    <row r="2600" spans="1:23" ht="18.75">
      <c r="A2600" s="50"/>
      <c r="B2600" s="50"/>
      <c r="C2600" s="50"/>
      <c r="D2600" s="50"/>
      <c r="E2600" s="50"/>
      <c r="F2600" s="50"/>
      <c r="G2600" s="50"/>
      <c r="H2600" s="50"/>
      <c r="I2600" s="50"/>
      <c r="J2600" s="50"/>
      <c r="K2600" s="50"/>
      <c r="L2600" s="50"/>
      <c r="M2600" s="50"/>
      <c r="N2600" s="50"/>
      <c r="O2600" s="50"/>
      <c r="P2600" s="50"/>
      <c r="Q2600" s="50"/>
      <c r="R2600" s="50"/>
      <c r="S2600" s="50"/>
      <c r="T2600" s="50"/>
      <c r="U2600" s="50"/>
      <c r="V2600" s="50"/>
    </row>
    <row r="2601" spans="1:23">
      <c r="A2601" s="10"/>
      <c r="B2601" s="10"/>
      <c r="C2601" s="10"/>
      <c r="D2601" s="10"/>
      <c r="E2601" s="10"/>
      <c r="F2601" s="10"/>
      <c r="G2601" s="10"/>
      <c r="H2601" s="10"/>
      <c r="I2601" s="10"/>
      <c r="J2601" s="10"/>
      <c r="K2601" s="10"/>
      <c r="L2601" s="10"/>
      <c r="M2601" s="10"/>
      <c r="N2601" s="10"/>
      <c r="O2601" s="10"/>
      <c r="P2601" s="10"/>
      <c r="Q2601" s="10"/>
      <c r="R2601" s="10"/>
      <c r="S2601" s="10"/>
      <c r="T2601" s="10"/>
    </row>
    <row r="2602" spans="1:23" ht="18.75">
      <c r="A2602" s="106" t="s">
        <v>992</v>
      </c>
      <c r="B2602" s="106"/>
      <c r="C2602" s="47"/>
      <c r="D2602" s="47"/>
      <c r="E2602" s="47"/>
      <c r="F2602" s="47"/>
      <c r="G2602" s="47"/>
      <c r="H2602" s="47"/>
      <c r="I2602" s="47"/>
      <c r="J2602" s="47"/>
      <c r="K2602" s="47"/>
      <c r="L2602" s="47"/>
      <c r="M2602" s="47"/>
      <c r="N2602" s="47"/>
      <c r="O2602" s="47"/>
      <c r="P2602" s="47"/>
      <c r="Q2602" s="47"/>
      <c r="R2602" s="47"/>
      <c r="S2602" s="47"/>
      <c r="T2602" s="47"/>
    </row>
    <row r="2603" spans="1:23" ht="18.75">
      <c r="A2603" s="106" t="s">
        <v>993</v>
      </c>
      <c r="B2603" s="106"/>
      <c r="C2603" s="42"/>
      <c r="D2603" s="42"/>
      <c r="E2603" s="42"/>
      <c r="F2603" s="42"/>
      <c r="G2603" s="42"/>
      <c r="H2603" s="42"/>
      <c r="I2603" s="42"/>
      <c r="J2603" s="42"/>
      <c r="K2603" s="42"/>
      <c r="L2603" s="42"/>
      <c r="M2603" s="42"/>
      <c r="N2603" s="42"/>
      <c r="O2603" s="42"/>
      <c r="P2603" s="42"/>
      <c r="Q2603" s="42"/>
      <c r="R2603" s="42"/>
      <c r="S2603" s="42"/>
      <c r="T2603" s="42"/>
    </row>
    <row r="2604" spans="1:23" ht="18.75">
      <c r="A2604" s="106"/>
      <c r="B2604" s="106"/>
      <c r="D2604" s="47"/>
      <c r="E2604" s="47"/>
      <c r="F2604" s="47"/>
      <c r="G2604" s="47"/>
      <c r="H2604" s="47"/>
      <c r="I2604" s="47"/>
      <c r="J2604" s="47"/>
      <c r="K2604" s="47"/>
      <c r="L2604" s="47"/>
      <c r="M2604" s="47"/>
      <c r="N2604" s="47"/>
      <c r="O2604" s="47"/>
      <c r="P2604" s="47"/>
      <c r="Q2604" s="47"/>
      <c r="R2604" s="47"/>
      <c r="S2604" s="47"/>
      <c r="T2604" s="47"/>
    </row>
    <row r="2605" spans="1:23" ht="18.75">
      <c r="A2605" s="107" t="s">
        <v>251</v>
      </c>
      <c r="B2605" s="107"/>
      <c r="C2605" s="107"/>
      <c r="D2605" s="107"/>
      <c r="E2605" s="107"/>
      <c r="F2605" s="107"/>
      <c r="G2605" s="107"/>
      <c r="H2605" s="107"/>
      <c r="I2605" s="107"/>
      <c r="J2605" s="107"/>
      <c r="K2605" s="107"/>
      <c r="L2605" s="107"/>
      <c r="M2605" s="107"/>
      <c r="N2605" s="107"/>
      <c r="O2605" s="107"/>
      <c r="P2605" s="129" t="s">
        <v>355</v>
      </c>
      <c r="Q2605" s="129"/>
      <c r="R2605" s="129"/>
      <c r="S2605" s="129"/>
      <c r="T2605" s="129"/>
      <c r="U2605" s="129"/>
      <c r="V2605" s="129"/>
    </row>
    <row r="2606" spans="1:23">
      <c r="A2606" s="28"/>
      <c r="B2606" s="28"/>
      <c r="C2606" s="28"/>
      <c r="D2606" s="28"/>
      <c r="E2606" s="28"/>
      <c r="F2606" s="28"/>
      <c r="G2606" s="28"/>
      <c r="H2606" s="28"/>
      <c r="I2606" s="28"/>
      <c r="J2606" s="28"/>
      <c r="K2606" s="28"/>
      <c r="L2606" s="28"/>
      <c r="M2606" s="28"/>
      <c r="N2606" s="28"/>
      <c r="O2606" s="28"/>
      <c r="P2606" s="28"/>
      <c r="Q2606" s="28"/>
      <c r="R2606" s="28"/>
      <c r="S2606" s="28"/>
      <c r="T2606" s="28"/>
    </row>
    <row r="2607" spans="1:23" ht="24.75" customHeight="1">
      <c r="A2607" s="117" t="s">
        <v>170</v>
      </c>
      <c r="B2607" s="117"/>
      <c r="C2607" s="117"/>
      <c r="D2607" s="117"/>
      <c r="E2607" s="117"/>
      <c r="F2607" s="117"/>
      <c r="G2607" s="117"/>
      <c r="H2607" s="117"/>
      <c r="I2607" s="117"/>
      <c r="J2607" s="117"/>
      <c r="K2607" s="117"/>
      <c r="L2607" s="117"/>
      <c r="M2607" s="117"/>
      <c r="N2607" s="117"/>
      <c r="O2607" s="117"/>
      <c r="P2607" s="117"/>
      <c r="Q2607" s="117"/>
      <c r="R2607" s="117"/>
      <c r="S2607" s="117"/>
      <c r="T2607" s="126" t="s">
        <v>178</v>
      </c>
      <c r="U2607" s="101" t="s">
        <v>284</v>
      </c>
      <c r="V2607" s="101" t="s">
        <v>288</v>
      </c>
      <c r="W2607" s="101" t="s">
        <v>1006</v>
      </c>
    </row>
    <row r="2608" spans="1:23" ht="66.75" customHeight="1">
      <c r="A2608" s="101" t="s">
        <v>171</v>
      </c>
      <c r="B2608" s="117" t="s">
        <v>172</v>
      </c>
      <c r="C2608" s="101" t="s">
        <v>173</v>
      </c>
      <c r="D2608" s="101" t="s">
        <v>174</v>
      </c>
      <c r="E2608" s="101"/>
      <c r="F2608" s="101" t="s">
        <v>175</v>
      </c>
      <c r="G2608" s="101"/>
      <c r="H2608" s="101" t="s">
        <v>176</v>
      </c>
      <c r="I2608" s="101"/>
      <c r="J2608" s="101" t="s">
        <v>994</v>
      </c>
      <c r="K2608" s="101"/>
      <c r="L2608" s="175" t="s">
        <v>995</v>
      </c>
      <c r="M2608" s="176"/>
      <c r="N2608" s="175" t="s">
        <v>996</v>
      </c>
      <c r="O2608" s="176"/>
      <c r="P2608" s="101" t="s">
        <v>7</v>
      </c>
      <c r="Q2608" s="101"/>
      <c r="R2608" s="101" t="s">
        <v>177</v>
      </c>
      <c r="S2608" s="101"/>
      <c r="T2608" s="127"/>
      <c r="U2608" s="101"/>
      <c r="V2608" s="101"/>
      <c r="W2608" s="101"/>
    </row>
    <row r="2609" spans="1:24" ht="16.5">
      <c r="A2609" s="101"/>
      <c r="B2609" s="117"/>
      <c r="C2609" s="101"/>
      <c r="D2609" s="49" t="s">
        <v>179</v>
      </c>
      <c r="E2609" s="51" t="s">
        <v>3</v>
      </c>
      <c r="F2609" s="49" t="s">
        <v>179</v>
      </c>
      <c r="G2609" s="51" t="s">
        <v>3</v>
      </c>
      <c r="H2609" s="49" t="s">
        <v>179</v>
      </c>
      <c r="I2609" s="51" t="s">
        <v>3</v>
      </c>
      <c r="J2609" s="49" t="s">
        <v>179</v>
      </c>
      <c r="K2609" s="51" t="s">
        <v>3</v>
      </c>
      <c r="L2609" s="49" t="s">
        <v>179</v>
      </c>
      <c r="M2609" s="51" t="s">
        <v>3</v>
      </c>
      <c r="N2609" s="49" t="s">
        <v>179</v>
      </c>
      <c r="O2609" s="51" t="s">
        <v>3</v>
      </c>
      <c r="P2609" s="49" t="s">
        <v>179</v>
      </c>
      <c r="Q2609" s="51" t="s">
        <v>3</v>
      </c>
      <c r="R2609" s="49" t="s">
        <v>179</v>
      </c>
      <c r="S2609" s="51" t="s">
        <v>3</v>
      </c>
      <c r="T2609" s="128"/>
      <c r="U2609" s="101"/>
      <c r="V2609" s="101"/>
      <c r="W2609" s="101"/>
    </row>
    <row r="2610" spans="1:24" ht="18.75">
      <c r="A2610" s="27">
        <v>1</v>
      </c>
      <c r="B2610" s="77"/>
      <c r="C2610" s="27"/>
      <c r="D2610" s="27"/>
      <c r="E2610" s="16">
        <f>IF((C2610&lt;=7),VLOOKUP(D2610,'7 лет'!$A$5:$B$78,2),IF((C2610=8),VLOOKUP(D2610,'8 лет'!$A$5:$B$78,2),IF((C2610=9),VLOOKUP(D2610,'9 лет'!$A$5:$B$78,2),IF((C2610=10),VLOOKUP(D2610,'10 лет'!$A$5:$B$78,2),IF((C2610=11),VLOOKUP(D2610,'11 лет'!$A$5:$B$78,2),IF((C2610=12),VLOOKUP(D2610,'12 лет'!$A$5:$B$78,2),IF((C2610=13),VLOOKUP(D2610,'13 лет'!$A$5:$B$78,2),IF((C2610=14),VLOOKUP(D2610,'14 лет'!$A$5:$B$78,2),IF((C2610=15),VLOOKUP(D2610,'15 лет'!$A$5:$B$78,2),IF((C2610=16),VLOOKUP(D2610,'16 лет'!$A$5:$B$78,2),IF((C2610=17),VLOOKUP(D2610,'17 лет'!$A$5:$B$78,2))))))))))))</f>
        <v>0</v>
      </c>
      <c r="F2610" s="27"/>
      <c r="G2610" s="16">
        <f>IF((C2610&lt;=7),VLOOKUP(F2610,'7 лет'!$C$5:$D$79,2),IF((C2610=8),VLOOKUP(F2610,'8 лет'!$C$5:$D$79,2),IF((C2610=9),VLOOKUP(F2610,'9 лет'!$C$5:$D$79,2),IF((C2610=10),VLOOKUP(F2610,'10 лет'!$C$5:$D$79,2),IF((C2610=11),VLOOKUP(F2610,'11 лет'!$C$5:$D$79,2),IF((C2610=12),VLOOKUP(F2610,'12 лет'!$C$5:$D$79,2),IF((C2610=13),VLOOKUP(F2610,'13 лет'!$C$5:$D$79,2),IF((C2610=14),VLOOKUP(F2610,'14 лет'!$C$5:$D$79,2),IF((C2610=15),VLOOKUP(F2610,'15 лет'!$C$5:$D$79,2),IF((C2610=16),VLOOKUP(F2610,'16 лет'!$C$5:$D$79,2),IF((C2610=17),VLOOKUP(F2610,'17 лет'!$C$5:$D$79,2))))))))))))</f>
        <v>0</v>
      </c>
      <c r="H2610" s="27"/>
      <c r="I2610" s="16">
        <f>IF((C2610&lt;=7),VLOOKUP(H2610,'7 лет'!$E$5:$F$79,2),IF((C2610=8),VLOOKUP(H2610,'8 лет'!$E$5:$F$79,2),IF((C2610=9),VLOOKUP(H2610,'9 лет'!$E$5:$F$79,2),IF((C2610=10),VLOOKUP(H2610,'10 лет'!$E$5:$F$79,2),IF((C2610=11),VLOOKUP(H2610,'11 лет'!$E$5:$F$79,2),IF((C2610=12),VLOOKUP(H2610,'12 лет'!$E$5:$F$79,2),IF((C2610=13),VLOOKUP(H2610,'13 лет'!$E$5:$F$79,2),IF((C2610=14),VLOOKUP(H2610,'14 лет'!$E$5:$F$79,2),IF((C2610=15),VLOOKUP(H2610,'15 лет'!$E$5:$F$79,2),IF((C2610=16),VLOOKUP(H2610,'16 лет'!$E$5:$F$79,2),IF((C2610=17),VLOOKUP(H2610,'17 лет'!$E$5:$F$79,2))))))))))))</f>
        <v>0</v>
      </c>
      <c r="J2610" s="27"/>
      <c r="K2610" s="16">
        <f>IF((C2610&lt;=7),VLOOKUP(J2610,'7 лет'!$G$5:$H$79,2),IF((C2610=8),VLOOKUP(J2610,'8 лет'!$G$5:$H$79,2),IF((C2610=9),VLOOKUP(J2610,'9 лет'!$G$5:$H$79,2),IF((C2610=10),VLOOKUP(J2610,'10 лет'!$G$5:$H$79,2),IF((C2610=11),VLOOKUP(J2610,'11 лет'!$G$5:$H$79,2),IF((C2610=12),VLOOKUP(J2610,'12 лет'!$G$5:$H$79,2),IF((C2610=13),VLOOKUP(J2610,'13 лет'!$G$5:$H$79,2),IF((C2610=14),VLOOKUP(J2610,'14 лет'!$G$5:$H$79,2),IF(C2610&gt;=15,"0")))))))))</f>
        <v>0</v>
      </c>
      <c r="L2610" s="27"/>
      <c r="M2610" s="16" t="str">
        <f>IF((C2610=12),VLOOKUP(L2610,'12 лет'!$I$5:$J$81,2),IF((C2610=13),VLOOKUP(L2610,'13 лет'!$I$5:$J$81,2),IF((C2610=14),VLOOKUP(L2610,'14 лет'!$I$5:$J$80,2),IF((C2610=15),VLOOKUP(L2610,'15 лет'!$G$5:$H$82,2),IF((C2610=16),VLOOKUP(L2610,'16 лет'!$G$5:$H$81,2),IF((C2610=17),VLOOKUP(L2610,'17 лет'!$G$5:$H$81,2),IF(C2610&lt;12,"0")))))))</f>
        <v>0</v>
      </c>
      <c r="N2610" s="27"/>
      <c r="O2610" s="16" t="str">
        <f>IF((C2610=15),VLOOKUP(N2610,'15 лет'!$I$5:$J$100,2),IF((C2610=16),VLOOKUP(N2610,'16 лет'!$I$5:$J$94,2),IF((C2610=17),VLOOKUP(N2610,'17 лет'!$I$5:$J$97,2),IF(C2610&lt;15,"0"))))</f>
        <v>0</v>
      </c>
      <c r="P2610" s="11"/>
      <c r="Q2610" s="16">
        <f>IF((C2610&lt;=7),VLOOKUP(P2610,'7 лет'!$I$5:$J$79,2),IF((C2610=8),VLOOKUP(P2610,'8 лет'!$I$5:$J$79,2),IF((C2610=9),VLOOKUP(P2610,'9 лет'!$I$5:$J$79,2),IF((C2610=10),VLOOKUP(P2610,'10 лет'!$I$5:$J$79,2),IF((C2610=11),VLOOKUP(P2610,'11 лет'!$I$5:$J$79,2),IF((C2610=12),VLOOKUP(P2610,'12 лет'!$K$5:$L$79,2),IF((C2610=13),VLOOKUP(P2610,'13 лет'!$K$5:$L$79,2),IF((C2610=14),VLOOKUP(P2610,'14 лет'!$K$5:$L$79,2),IF((C2610=15),VLOOKUP(P2610,'15 лет'!$K$5:$L$79,2),IF((C2610=16),VLOOKUP(P2610,'16 лет'!$K$5:$L$79,2),IF((C2610=17),VLOOKUP(P2610,'17 лет'!$K$5:$L$79,2),)))))))))))</f>
        <v>50</v>
      </c>
      <c r="R2610" s="27"/>
      <c r="S2610" s="16">
        <f>IF((C2610&lt;=7),VLOOKUP(R2610,'7 лет'!$K$5:$L$79,2),IF((C2610=8),VLOOKUP(R2610,'8 лет'!$K$5:$L$79,2),IF((C2610=9),VLOOKUP(R2610,'9 лет'!$K$5:$L$79,2),IF((C2610=10),VLOOKUP(R2610,'10 лет'!$K$5:$L$79,2),IF((C2610=11),VLOOKUP(R2610,'11 лет'!$K$5:$L$79,2),IF((C2610=12),VLOOKUP(R2610,'12 лет'!$M$5:$N$79,2),IF((C2610=13),VLOOKUP(R2610,'13 лет'!$M$5:$N$79,2),IF((C2610=14),VLOOKUP(R2610,'14 лет'!$M$5:$N$79,2),IF((C2610=15),VLOOKUP(R2610,'15 лет'!$M$5:$N$79,2),IF((C2610=16),VLOOKUP(R2610,'16 лет'!$M$5:$N$79,2),IF((C2610=17),VLOOKUP(R2610,'17 лет'!$M$5:$N$79,2))))))))))))</f>
        <v>0</v>
      </c>
      <c r="T2610" s="32">
        <f>SUM(E2610+G2610+I2610+K2610+M2610+O2610+Q2610+S2610)</f>
        <v>50</v>
      </c>
      <c r="U2610" s="4">
        <f>'Личное первенство юноши'!U229</f>
        <v>28</v>
      </c>
      <c r="V2610" s="108">
        <f ca="1">'Командный зачет'!G82</f>
        <v>10</v>
      </c>
      <c r="W2610" s="98">
        <f ca="1">SUM(V2610*2)</f>
        <v>20</v>
      </c>
      <c r="X2610" t="str">
        <f>P2605</f>
        <v>Субъект РФ 73</v>
      </c>
    </row>
    <row r="2611" spans="1:24" ht="18.75">
      <c r="A2611" s="27">
        <v>2</v>
      </c>
      <c r="B2611" s="77"/>
      <c r="C2611" s="27"/>
      <c r="D2611" s="27"/>
      <c r="E2611" s="16">
        <f>IF((C2611&lt;=7),VLOOKUP(D2611,'7 лет'!$A$5:$B$78,2),IF((C2611=8),VLOOKUP(D2611,'8 лет'!$A$5:$B$78,2),IF((C2611=9),VLOOKUP(D2611,'9 лет'!$A$5:$B$78,2),IF((C2611=10),VLOOKUP(D2611,'10 лет'!$A$5:$B$78,2),IF((C2611=11),VLOOKUP(D2611,'11 лет'!$A$5:$B$78,2),IF((C2611=12),VLOOKUP(D2611,'12 лет'!$A$5:$B$78,2),IF((C2611=13),VLOOKUP(D2611,'13 лет'!$A$5:$B$78,2),IF((C2611=14),VLOOKUP(D2611,'14 лет'!$A$5:$B$78,2),IF((C2611=15),VLOOKUP(D2611,'15 лет'!$A$5:$B$78,2),IF((C2611=16),VLOOKUP(D2611,'16 лет'!$A$5:$B$78,2),IF((C2611=17),VLOOKUP(D2611,'17 лет'!$A$5:$B$78,2))))))))))))</f>
        <v>0</v>
      </c>
      <c r="F2611" s="27"/>
      <c r="G2611" s="16">
        <f>IF((C2611&lt;=7),VLOOKUP(F2611,'7 лет'!$C$5:$D$79,2),IF((C2611=8),VLOOKUP(F2611,'8 лет'!$C$5:$D$79,2),IF((C2611=9),VLOOKUP(F2611,'9 лет'!$C$5:$D$79,2),IF((C2611=10),VLOOKUP(F2611,'10 лет'!$C$5:$D$79,2),IF((C2611=11),VLOOKUP(F2611,'11 лет'!$C$5:$D$79,2),IF((C2611=12),VLOOKUP(F2611,'12 лет'!$C$5:$D$79,2),IF((C2611=13),VLOOKUP(F2611,'13 лет'!$C$5:$D$79,2),IF((C2611=14),VLOOKUP(F2611,'14 лет'!$C$5:$D$79,2),IF((C2611=15),VLOOKUP(F2611,'15 лет'!$C$5:$D$79,2),IF((C2611=16),VLOOKUP(F2611,'16 лет'!$C$5:$D$79,2),IF((C2611=17),VLOOKUP(F2611,'17 лет'!$C$5:$D$79,2))))))))))))</f>
        <v>0</v>
      </c>
      <c r="H2611" s="27"/>
      <c r="I2611" s="16">
        <f>IF((C2611&lt;=7),VLOOKUP(H2611,'7 лет'!$E$5:$F$79,2),IF((C2611=8),VLOOKUP(H2611,'8 лет'!$E$5:$F$79,2),IF((C2611=9),VLOOKUP(H2611,'9 лет'!$E$5:$F$79,2),IF((C2611=10),VLOOKUP(H2611,'10 лет'!$E$5:$F$79,2),IF((C2611=11),VLOOKUP(H2611,'11 лет'!$E$5:$F$79,2),IF((C2611=12),VLOOKUP(H2611,'12 лет'!$E$5:$F$79,2),IF((C2611=13),VLOOKUP(H2611,'13 лет'!$E$5:$F$79,2),IF((C2611=14),VLOOKUP(H2611,'14 лет'!$E$5:$F$79,2),IF((C2611=15),VLOOKUP(H2611,'15 лет'!$E$5:$F$79,2),IF((C2611=16),VLOOKUP(H2611,'16 лет'!$E$5:$F$79,2),IF((C2611=17),VLOOKUP(H2611,'17 лет'!$E$5:$F$79,2))))))))))))</f>
        <v>0</v>
      </c>
      <c r="J2611" s="27"/>
      <c r="K2611" s="16">
        <f>IF((C2611&lt;=7),VLOOKUP(J2611,'7 лет'!$G$5:$H$79,2),IF((C2611=8),VLOOKUP(J2611,'8 лет'!$G$5:$H$79,2),IF((C2611=9),VLOOKUP(J2611,'9 лет'!$G$5:$H$79,2),IF((C2611=10),VLOOKUP(J2611,'10 лет'!$G$5:$H$79,2),IF((C2611=11),VLOOKUP(J2611,'11 лет'!$G$5:$H$79,2),IF((C2611=12),VLOOKUP(J2611,'12 лет'!$G$5:$H$79,2),IF((C2611=13),VLOOKUP(J2611,'13 лет'!$G$5:$H$79,2),IF((C2611=14),VLOOKUP(J2611,'14 лет'!$G$5:$H$79,2),IF(C2611&gt;=15,"0")))))))))</f>
        <v>0</v>
      </c>
      <c r="L2611" s="27"/>
      <c r="M2611" s="16" t="str">
        <f>IF((C2611=12),VLOOKUP(L2611,'12 лет'!$I$5:$J$81,2),IF((C2611=13),VLOOKUP(L2611,'13 лет'!$I$5:$J$81,2),IF((C2611=14),VLOOKUP(L2611,'14 лет'!$I$5:$J$80,2),IF((C2611=15),VLOOKUP(L2611,'15 лет'!$G$5:$H$82,2),IF((C2611=16),VLOOKUP(L2611,'16 лет'!$G$5:$H$81,2),IF((C2611=17),VLOOKUP(L2611,'17 лет'!$G$5:$H$81,2),IF(C2611&lt;12,"0")))))))</f>
        <v>0</v>
      </c>
      <c r="N2611" s="27"/>
      <c r="O2611" s="16" t="str">
        <f>IF((C2611=15),VLOOKUP(N2611,'15 лет'!$I$5:$J$100,2),IF((C2611=16),VLOOKUP(N2611,'16 лет'!$I$5:$J$94,2),IF((C2611=17),VLOOKUP(N2611,'17 лет'!$I$5:$J$97,2),IF(C2611&lt;15,"0"))))</f>
        <v>0</v>
      </c>
      <c r="P2611" s="11"/>
      <c r="Q2611" s="16">
        <f>IF((C2611&lt;=7),VLOOKUP(P2611,'7 лет'!$I$5:$J$79,2),IF((C2611=8),VLOOKUP(P2611,'8 лет'!$I$5:$J$79,2),IF((C2611=9),VLOOKUP(P2611,'9 лет'!$I$5:$J$79,2),IF((C2611=10),VLOOKUP(P2611,'10 лет'!$I$5:$J$79,2),IF((C2611=11),VLOOKUP(P2611,'11 лет'!$I$5:$J$79,2),IF((C2611=12),VLOOKUP(P2611,'12 лет'!$K$5:$L$79,2),IF((C2611=13),VLOOKUP(P2611,'13 лет'!$K$5:$L$79,2),IF((C2611=14),VLOOKUP(P2611,'14 лет'!$K$5:$L$79,2),IF((C2611=15),VLOOKUP(P2611,'15 лет'!$K$5:$L$79,2),IF((C2611=16),VLOOKUP(P2611,'16 лет'!$K$5:$L$79,2),IF((C2611=17),VLOOKUP(P2611,'17 лет'!$K$5:$L$79,2),)))))))))))</f>
        <v>50</v>
      </c>
      <c r="R2611" s="27"/>
      <c r="S2611" s="16">
        <f>IF((C2611&lt;=7),VLOOKUP(R2611,'7 лет'!$K$5:$L$79,2),IF((C2611=8),VLOOKUP(R2611,'8 лет'!$K$5:$L$79,2),IF((C2611=9),VLOOKUP(R2611,'9 лет'!$K$5:$L$79,2),IF((C2611=10),VLOOKUP(R2611,'10 лет'!$K$5:$L$79,2),IF((C2611=11),VLOOKUP(R2611,'11 лет'!$K$5:$L$79,2),IF((C2611=12),VLOOKUP(R2611,'12 лет'!$M$5:$N$79,2),IF((C2611=13),VLOOKUP(R2611,'13 лет'!$M$5:$N$79,2),IF((C2611=14),VLOOKUP(R2611,'14 лет'!$M$5:$N$79,2),IF((C2611=15),VLOOKUP(R2611,'15 лет'!$M$5:$N$79,2),IF((C2611=16),VLOOKUP(R2611,'16 лет'!$M$5:$N$79,2),IF((C2611=17),VLOOKUP(R2611,'17 лет'!$M$5:$N$79,2))))))))))))</f>
        <v>0</v>
      </c>
      <c r="T2611" s="32">
        <f>SUM(E2611+G2611+I2611+K2611+M2611+O2611+Q2611+S2611)</f>
        <v>50</v>
      </c>
      <c r="U2611" s="4">
        <f>'Личное первенство юноши'!U230</f>
        <v>28</v>
      </c>
      <c r="V2611" s="109"/>
      <c r="W2611" s="99"/>
      <c r="X2611" t="str">
        <f>P2605</f>
        <v>Субъект РФ 73</v>
      </c>
    </row>
    <row r="2612" spans="1:24" ht="18.75">
      <c r="A2612" s="27">
        <v>3</v>
      </c>
      <c r="B2612" s="77"/>
      <c r="C2612" s="27"/>
      <c r="D2612" s="27"/>
      <c r="E2612" s="16">
        <f>IF((C2612&lt;=7),VLOOKUP(D2612,'7 лет'!$A$5:$B$78,2),IF((C2612=8),VLOOKUP(D2612,'8 лет'!$A$5:$B$78,2),IF((C2612=9),VLOOKUP(D2612,'9 лет'!$A$5:$B$78,2),IF((C2612=10),VLOOKUP(D2612,'10 лет'!$A$5:$B$78,2),IF((C2612=11),VLOOKUP(D2612,'11 лет'!$A$5:$B$78,2),IF((C2612=12),VLOOKUP(D2612,'12 лет'!$A$5:$B$78,2),IF((C2612=13),VLOOKUP(D2612,'13 лет'!$A$5:$B$78,2),IF((C2612=14),VLOOKUP(D2612,'14 лет'!$A$5:$B$78,2),IF((C2612=15),VLOOKUP(D2612,'15 лет'!$A$5:$B$78,2),IF((C2612=16),VLOOKUP(D2612,'16 лет'!$A$5:$B$78,2),IF((C2612=17),VLOOKUP(D2612,'17 лет'!$A$5:$B$78,2))))))))))))</f>
        <v>0</v>
      </c>
      <c r="F2612" s="27"/>
      <c r="G2612" s="16">
        <f>IF((C2612&lt;=7),VLOOKUP(F2612,'7 лет'!$C$5:$D$79,2),IF((C2612=8),VLOOKUP(F2612,'8 лет'!$C$5:$D$79,2),IF((C2612=9),VLOOKUP(F2612,'9 лет'!$C$5:$D$79,2),IF((C2612=10),VLOOKUP(F2612,'10 лет'!$C$5:$D$79,2),IF((C2612=11),VLOOKUP(F2612,'11 лет'!$C$5:$D$79,2),IF((C2612=12),VLOOKUP(F2612,'12 лет'!$C$5:$D$79,2),IF((C2612=13),VLOOKUP(F2612,'13 лет'!$C$5:$D$79,2),IF((C2612=14),VLOOKUP(F2612,'14 лет'!$C$5:$D$79,2),IF((C2612=15),VLOOKUP(F2612,'15 лет'!$C$5:$D$79,2),IF((C2612=16),VLOOKUP(F2612,'16 лет'!$C$5:$D$79,2),IF((C2612=17),VLOOKUP(F2612,'17 лет'!$C$5:$D$79,2))))))))))))</f>
        <v>0</v>
      </c>
      <c r="H2612" s="27"/>
      <c r="I2612" s="16">
        <f>IF((C2612&lt;=7),VLOOKUP(H2612,'7 лет'!$E$5:$F$79,2),IF((C2612=8),VLOOKUP(H2612,'8 лет'!$E$5:$F$79,2),IF((C2612=9),VLOOKUP(H2612,'9 лет'!$E$5:$F$79,2),IF((C2612=10),VLOOKUP(H2612,'10 лет'!$E$5:$F$79,2),IF((C2612=11),VLOOKUP(H2612,'11 лет'!$E$5:$F$79,2),IF((C2612=12),VLOOKUP(H2612,'12 лет'!$E$5:$F$79,2),IF((C2612=13),VLOOKUP(H2612,'13 лет'!$E$5:$F$79,2),IF((C2612=14),VLOOKUP(H2612,'14 лет'!$E$5:$F$79,2),IF((C2612=15),VLOOKUP(H2612,'15 лет'!$E$5:$F$79,2),IF((C2612=16),VLOOKUP(H2612,'16 лет'!$E$5:$F$79,2),IF((C2612=17),VLOOKUP(H2612,'17 лет'!$E$5:$F$79,2))))))))))))</f>
        <v>0</v>
      </c>
      <c r="J2612" s="27"/>
      <c r="K2612" s="16">
        <f>IF((C2612&lt;=7),VLOOKUP(J2612,'7 лет'!$G$5:$H$79,2),IF((C2612=8),VLOOKUP(J2612,'8 лет'!$G$5:$H$79,2),IF((C2612=9),VLOOKUP(J2612,'9 лет'!$G$5:$H$79,2),IF((C2612=10),VLOOKUP(J2612,'10 лет'!$G$5:$H$79,2),IF((C2612=11),VLOOKUP(J2612,'11 лет'!$G$5:$H$79,2),IF((C2612=12),VLOOKUP(J2612,'12 лет'!$G$5:$H$79,2),IF((C2612=13),VLOOKUP(J2612,'13 лет'!$G$5:$H$79,2),IF((C2612=14),VLOOKUP(J2612,'14 лет'!$G$5:$H$79,2),IF(C2612&gt;=15,"0")))))))))</f>
        <v>0</v>
      </c>
      <c r="L2612" s="27"/>
      <c r="M2612" s="16" t="str">
        <f>IF((C2612=12),VLOOKUP(L2612,'12 лет'!$I$5:$J$81,2),IF((C2612=13),VLOOKUP(L2612,'13 лет'!$I$5:$J$81,2),IF((C2612=14),VLOOKUP(L2612,'14 лет'!$I$5:$J$80,2),IF((C2612=15),VLOOKUP(L2612,'15 лет'!$G$5:$H$82,2),IF((C2612=16),VLOOKUP(L2612,'16 лет'!$G$5:$H$81,2),IF((C2612=17),VLOOKUP(L2612,'17 лет'!$G$5:$H$81,2),IF(C2612&lt;12,"0")))))))</f>
        <v>0</v>
      </c>
      <c r="N2612" s="27"/>
      <c r="O2612" s="16" t="str">
        <f>IF((C2612=15),VLOOKUP(N2612,'15 лет'!$I$5:$J$100,2),IF((C2612=16),VLOOKUP(N2612,'16 лет'!$I$5:$J$94,2),IF((C2612=17),VLOOKUP(N2612,'17 лет'!$I$5:$J$97,2),IF(C2612&lt;15,"0"))))</f>
        <v>0</v>
      </c>
      <c r="P2612" s="11"/>
      <c r="Q2612" s="16">
        <f>IF((C2612&lt;=7),VLOOKUP(P2612,'7 лет'!$I$5:$J$79,2),IF((C2612=8),VLOOKUP(P2612,'8 лет'!$I$5:$J$79,2),IF((C2612=9),VLOOKUP(P2612,'9 лет'!$I$5:$J$79,2),IF((C2612=10),VLOOKUP(P2612,'10 лет'!$I$5:$J$79,2),IF((C2612=11),VLOOKUP(P2612,'11 лет'!$I$5:$J$79,2),IF((C2612=12),VLOOKUP(P2612,'12 лет'!$K$5:$L$79,2),IF((C2612=13),VLOOKUP(P2612,'13 лет'!$K$5:$L$79,2),IF((C2612=14),VLOOKUP(P2612,'14 лет'!$K$5:$L$79,2),IF((C2612=15),VLOOKUP(P2612,'15 лет'!$K$5:$L$79,2),IF((C2612=16),VLOOKUP(P2612,'16 лет'!$K$5:$L$79,2),IF((C2612=17),VLOOKUP(P2612,'17 лет'!$K$5:$L$79,2),)))))))))))</f>
        <v>50</v>
      </c>
      <c r="R2612" s="27"/>
      <c r="S2612" s="16">
        <f>IF((C2612&lt;=7),VLOOKUP(R2612,'7 лет'!$K$5:$L$79,2),IF((C2612=8),VLOOKUP(R2612,'8 лет'!$K$5:$L$79,2),IF((C2612=9),VLOOKUP(R2612,'9 лет'!$K$5:$L$79,2),IF((C2612=10),VLOOKUP(R2612,'10 лет'!$K$5:$L$79,2),IF((C2612=11),VLOOKUP(R2612,'11 лет'!$K$5:$L$79,2),IF((C2612=12),VLOOKUP(R2612,'12 лет'!$M$5:$N$79,2),IF((C2612=13),VLOOKUP(R2612,'13 лет'!$M$5:$N$79,2),IF((C2612=14),VLOOKUP(R2612,'14 лет'!$M$5:$N$79,2),IF((C2612=15),VLOOKUP(R2612,'15 лет'!$M$5:$N$79,2),IF((C2612=16),VLOOKUP(R2612,'16 лет'!$M$5:$N$79,2),IF((C2612=17),VLOOKUP(R2612,'17 лет'!$M$5:$N$79,2))))))))))))</f>
        <v>0</v>
      </c>
      <c r="T2612" s="32">
        <f>SUM(E2612+G2612+I2612+K2612+M2612+O2612+Q2612+S2612)</f>
        <v>50</v>
      </c>
      <c r="U2612" s="4">
        <f>'Личное первенство юноши'!U231</f>
        <v>28</v>
      </c>
      <c r="V2612" s="109"/>
      <c r="W2612" s="99"/>
      <c r="X2612" t="str">
        <f>P2605</f>
        <v>Субъект РФ 73</v>
      </c>
    </row>
    <row r="2613" spans="1:24" ht="18.75">
      <c r="A2613" s="111"/>
      <c r="B2613" s="112"/>
      <c r="C2613" s="112"/>
      <c r="D2613" s="112"/>
      <c r="E2613" s="112"/>
      <c r="F2613" s="112"/>
      <c r="G2613" s="112"/>
      <c r="H2613" s="112"/>
      <c r="I2613" s="112"/>
      <c r="J2613" s="112"/>
      <c r="K2613" s="112"/>
      <c r="L2613" s="112"/>
      <c r="M2613" s="112"/>
      <c r="N2613" s="112"/>
      <c r="O2613" s="112"/>
      <c r="P2613" s="115" t="s">
        <v>285</v>
      </c>
      <c r="Q2613" s="115"/>
      <c r="R2613" s="115"/>
      <c r="S2613" s="116"/>
      <c r="T2613" s="113">
        <f ca="1">SUMPRODUCT(LARGE($T$2610:$T$2612,ROW(INDIRECT("T1:T"&amp;Z17))))</f>
        <v>100</v>
      </c>
      <c r="U2613" s="114"/>
      <c r="V2613" s="109"/>
      <c r="W2613" s="99"/>
    </row>
    <row r="2614" spans="1:24" ht="24.75" customHeight="1">
      <c r="A2614" s="123" t="s">
        <v>180</v>
      </c>
      <c r="B2614" s="124"/>
      <c r="C2614" s="124"/>
      <c r="D2614" s="124"/>
      <c r="E2614" s="124"/>
      <c r="F2614" s="124"/>
      <c r="G2614" s="124"/>
      <c r="H2614" s="124"/>
      <c r="I2614" s="124"/>
      <c r="J2614" s="124"/>
      <c r="K2614" s="124"/>
      <c r="L2614" s="124"/>
      <c r="M2614" s="124"/>
      <c r="N2614" s="124"/>
      <c r="O2614" s="124"/>
      <c r="P2614" s="124"/>
      <c r="Q2614" s="124"/>
      <c r="R2614" s="124"/>
      <c r="S2614" s="124"/>
      <c r="T2614" s="124"/>
      <c r="U2614" s="125"/>
      <c r="V2614" s="109"/>
      <c r="W2614" s="99"/>
    </row>
    <row r="2615" spans="1:24" ht="18.75">
      <c r="A2615" s="27">
        <v>1</v>
      </c>
      <c r="B2615" s="78"/>
      <c r="C2615" s="27"/>
      <c r="D2615" s="27"/>
      <c r="E2615" s="16">
        <f>IF((C2615&lt;=7),VLOOKUP(D2615,'7 лет'!$M$5:$N$78,2),IF((C2615=8),VLOOKUP(D2615,'8 лет'!$M$5:$N$78,2),IF((C2615=9),VLOOKUP(D2615,'9 лет'!$M$5:$N$78,2),IF((C2615=10),VLOOKUP(D2615,'10 лет'!$M$5:$N$78,2),IF((C2615=11),VLOOKUP(D2615,'11 лет'!$M$5:$N$78,2),IF((C2615=12),VLOOKUP(D2615,'12 лет'!$O$5:$P$78,2),IF((C2615=13),VLOOKUP(D2615,'13 лет'!$O$5:$P$78,2),IF((C2615=14),VLOOKUP(D2615,'14 лет'!$O$5:$P$78,2),IF((C2615=15),VLOOKUP(D2615,'15 лет'!$O$5:$P$78,2),IF((C2615=16),VLOOKUP(D2615,'16 лет'!$O$5:$P$78,2),IF((C2615=17),VLOOKUP(D2615,'17 лет'!$O$5:$P$78,2))))))))))))</f>
        <v>0</v>
      </c>
      <c r="F2615" s="27"/>
      <c r="G2615" s="16">
        <f>IF((C2615&lt;=7),VLOOKUP(F2615,'7 лет'!$O$5:$P$79,2),IF((C2615=8),VLOOKUP(F2615,'8 лет'!$O$5:$P$79,2),IF((C2615=9),VLOOKUP(F2615,'9 лет'!$O$5:$P$79,2),IF((C2615=10),VLOOKUP(F2615,'10 лет'!$O$5:$P$79,2),IF((C2615=11),VLOOKUP(F2615,'11 лет'!$O$5:$P$79,2),IF((C2615=12),VLOOKUP(F2615,'12 лет'!$Q$5:$R$79,2),IF((C2615=13),VLOOKUP(F2615,'13 лет'!$Q$5:$R$79,2),IF((C2615=14),VLOOKUP(F2615,'14 лет'!$Q$5:$R$79,2),IF((C2615=15),VLOOKUP(F2615,'15 лет'!$Q$5:$R$79,2),IF((C2615=16),VLOOKUP(F2615,'16 лет'!$Q$5:$R$79,2),IF((C2615=17),VLOOKUP(F2615,'17 лет'!$Q$5:$R$79,2))))))))))))</f>
        <v>0</v>
      </c>
      <c r="H2615" s="27"/>
      <c r="I2615" s="16">
        <f>IF((C2615&lt;=7),VLOOKUP(H2615,'7 лет'!$Q$5:$R$79,2),IF((C2615=8),VLOOKUP(H2615,'8 лет'!$Q$5:$R$79,2),IF((C2615=9),VLOOKUP(H2615,'9 лет'!$Q$5:$R$79,2),IF((C2615=10),VLOOKUP(H2615,'10 лет'!$Q$5:$R$79,2),IF((C2615=11),VLOOKUP(H2615,'11 лет'!$Q$5:$R$79,2),IF((C2615=12),VLOOKUP(H2615,'12 лет'!$S$5:$T$79,2),IF((C2615=13),VLOOKUP(H2615,'13 лет'!$S$5:$T$79,2),IF((C2615=14),VLOOKUP(H2615,'14 лет'!$S$5:$T$79,2),IF((C2615=15),VLOOKUP(H2615,'15 лет'!$S$5:$T$79,2),IF((C2615=16),VLOOKUP(H2615,'16 лет'!$S$5:$T$79,2),IF((C2615=17),VLOOKUP(H2615,'17 лет'!$S$5:$T$79,2))))))))))))</f>
        <v>0</v>
      </c>
      <c r="J2615" s="27"/>
      <c r="K2615" s="16">
        <f>IF((C2615&lt;=7),VLOOKUP(J2615,'7 лет'!$S$5:$T$79,2),IF((C2615=8),VLOOKUP(J2615,'8 лет'!$S$5:$T$79,2),IF((C2615=9),VLOOKUP(J2615,'9 лет'!$S$5:$T$79,2),IF((C2615=10),VLOOKUP(J2615,'10 лет'!$S$5:$T$79,2),IF((C2615=11),VLOOKUP(J2615,'11 лет'!$S$5:$T$79,2),IF((C2615=12),VLOOKUP(J2615,'12 лет'!$U$5:$V$79,2),IF((C2615=13),VLOOKUP(J2615,'13 лет'!$U$5:$V$79,2),IF((C2615=14),VLOOKUP(J2615,'14 лет'!$U$5:$V$79,2),IF(C2615&gt;=15,"0")))))))))</f>
        <v>0</v>
      </c>
      <c r="L2615" s="27"/>
      <c r="M2615" s="16" t="str">
        <f>IF((C2615=12),VLOOKUP(L2615,'12 лет'!$W$5:$X$85,2),IF((C2615=13),VLOOKUP(L2615,'13 лет'!$W$5:$X$84,2),IF((C2615=14),VLOOKUP(L2615,'14 лет'!$W$5:$X$82,2),IF((C2615=15),VLOOKUP(L2615,'15 лет'!$U$5:$V$82,2),IF((C2615=16),VLOOKUP(L2615,'16 лет'!$U$5:$V$78,2),IF((C2615=17),VLOOKUP(L2615,'17 лет'!$U$5:$V$78,2),IF(C2615&lt;12,"0")))))))</f>
        <v>0</v>
      </c>
      <c r="N2615" s="27"/>
      <c r="O2615" s="16" t="str">
        <f>IF((C2615=15),VLOOKUP(N2615,'15 лет'!$W$5:$X$115,2),IF((C2615=16),VLOOKUP(N2615,'16 лет'!$W$5:$X$113,2),IF((C2615=17),VLOOKUP(N2615,'17 лет'!$W$5:$X$113,2),IF(C2615&lt;15,"0"))))</f>
        <v>0</v>
      </c>
      <c r="P2615" s="11"/>
      <c r="Q2615" s="16">
        <f>IF((C2615&lt;=7),VLOOKUP(P2615,'7 лет'!$U$5:$V$79,2),IF((C2615=8),VLOOKUP(P2615,'8 лет'!$U$5:$V$79,2),IF((C2615=9),VLOOKUP(P2615,'9 лет'!$U$5:$V$79,2),IF((C2615=10),VLOOKUP(P2615,'10 лет'!$U$5:$V$79,2),IF((C2615=11),VLOOKUP(P2615,'11 лет'!$U$5:$V$79,2),IF((C2615=12),VLOOKUP(P2615,'12 лет'!$Y$5:$Z$79,2),IF((C2615=13),VLOOKUP(P2615,'13 лет'!$Y$5:$Z$79,2),IF((C2615=14),VLOOKUP(P2615,'14 лет'!$Y$5:$Z$79,2),IF((C2615=15),VLOOKUP(P2615,'15 лет'!$Y$5:$Z$79,2),IF((C2615=16),VLOOKUP(P2615,'16 лет'!$Y$5:$Z$79,2),IF((C2615=17),VLOOKUP(P2615,'17 лет'!$Y$5:$Z$79,2))))))))))))</f>
        <v>35</v>
      </c>
      <c r="R2615" s="27"/>
      <c r="S2615" s="16">
        <f>IF((C2615&lt;=7),VLOOKUP(R2615,'7 лет'!$W$5:$X$79,2),IF((C2615=8),VLOOKUP(R2615,'8 лет'!$W$5:$X$79,2),IF((C2615=9),VLOOKUP(R2615,'9 лет'!$W$5:$X$79,2),IF((C2615=10),VLOOKUP(R2615,'10 лет'!$W$5:$X$79,2),IF((C2615=11),VLOOKUP(R2615,'11 лет'!$W$5:$X$79,2),IF((C2615=12),VLOOKUP(R2615,'12 лет'!$AA$5:$AB$79,2),IF((C2615=13),VLOOKUP(R2615,'13 лет'!$AA$5:$AB$79,2),IF((C2615=14),VLOOKUP(R2615,'14 лет'!$AA$5:$AB$79,2),IF((C2615=15),VLOOKUP(R2615,'15 лет'!$AA$5:$AB$79,2),IF((C2615=16),VLOOKUP(R2615,'16 лет'!$AA$5:$AB$79,2),IF((C2615=17),VLOOKUP(R2615,'17 лет'!$AA$5:$AB$79,2))))))))))))</f>
        <v>0</v>
      </c>
      <c r="T2615" s="33">
        <f>SUM(E2615+G2615+I2615+K2615+M2615+O2615+Q2615+S2615)</f>
        <v>35</v>
      </c>
      <c r="U2615" s="4">
        <f>'Личное первенство девушки'!U229</f>
        <v>28</v>
      </c>
      <c r="V2615" s="109"/>
      <c r="W2615" s="99"/>
      <c r="X2615" t="str">
        <f>P2605</f>
        <v>Субъект РФ 73</v>
      </c>
    </row>
    <row r="2616" spans="1:24" ht="18.75">
      <c r="A2616" s="27">
        <v>2</v>
      </c>
      <c r="B2616" s="78"/>
      <c r="C2616" s="27"/>
      <c r="D2616" s="27"/>
      <c r="E2616" s="16">
        <f>IF((C2616&lt;=7),VLOOKUP(D2616,'7 лет'!$M$5:$N$78,2),IF((C2616=8),VLOOKUP(D2616,'8 лет'!$M$5:$N$78,2),IF((C2616=9),VLOOKUP(D2616,'9 лет'!$M$5:$N$78,2),IF((C2616=10),VLOOKUP(D2616,'10 лет'!$M$5:$N$78,2),IF((C2616=11),VLOOKUP(D2616,'11 лет'!$M$5:$N$78,2),IF((C2616=12),VLOOKUP(D2616,'12 лет'!$O$5:$P$78,2),IF((C2616=13),VLOOKUP(D2616,'13 лет'!$O$5:$P$78,2),IF((C2616=14),VLOOKUP(D2616,'14 лет'!$O$5:$P$78,2),IF((C2616=15),VLOOKUP(D2616,'15 лет'!$O$5:$P$78,2),IF((C2616=16),VLOOKUP(D2616,'16 лет'!$O$5:$P$78,2),IF((C2616=17),VLOOKUP(D2616,'17 лет'!$O$5:$P$78,2))))))))))))</f>
        <v>0</v>
      </c>
      <c r="F2616" s="27"/>
      <c r="G2616" s="16">
        <f>IF((C2616&lt;=7),VLOOKUP(F2616,'7 лет'!$O$5:$P$79,2),IF((C2616=8),VLOOKUP(F2616,'8 лет'!$O$5:$P$79,2),IF((C2616=9),VLOOKUP(F2616,'9 лет'!$O$5:$P$79,2),IF((C2616=10),VLOOKUP(F2616,'10 лет'!$O$5:$P$79,2),IF((C2616=11),VLOOKUP(F2616,'11 лет'!$O$5:$P$79,2),IF((C2616=12),VLOOKUP(F2616,'12 лет'!$Q$5:$R$79,2),IF((C2616=13),VLOOKUP(F2616,'13 лет'!$Q$5:$R$79,2),IF((C2616=14),VLOOKUP(F2616,'14 лет'!$Q$5:$R$79,2),IF((C2616=15),VLOOKUP(F2616,'15 лет'!$Q$5:$R$79,2),IF((C2616=16),VLOOKUP(F2616,'16 лет'!$Q$5:$R$79,2),IF((C2616=17),VLOOKUP(F2616,'17 лет'!$Q$5:$R$79,2))))))))))))</f>
        <v>0</v>
      </c>
      <c r="H2616" s="27"/>
      <c r="I2616" s="16">
        <f>IF((C2616&lt;=7),VLOOKUP(H2616,'7 лет'!$Q$5:$R$79,2),IF((C2616=8),VLOOKUP(H2616,'8 лет'!$Q$5:$R$79,2),IF((C2616=9),VLOOKUP(H2616,'9 лет'!$Q$5:$R$79,2),IF((C2616=10),VLOOKUP(H2616,'10 лет'!$Q$5:$R$79,2),IF((C2616=11),VLOOKUP(H2616,'11 лет'!$Q$5:$R$79,2),IF((C2616=12),VLOOKUP(H2616,'12 лет'!$S$5:$T$79,2),IF((C2616=13),VLOOKUP(H2616,'13 лет'!$S$5:$T$79,2),IF((C2616=14),VLOOKUP(H2616,'14 лет'!$S$5:$T$79,2),IF((C2616=15),VLOOKUP(H2616,'15 лет'!$S$5:$T$79,2),IF((C2616=16),VLOOKUP(H2616,'16 лет'!$S$5:$T$79,2),IF((C2616=17),VLOOKUP(H2616,'17 лет'!$S$5:$T$79,2))))))))))))</f>
        <v>0</v>
      </c>
      <c r="J2616" s="27"/>
      <c r="K2616" s="16">
        <f>IF((C2616&lt;=7),VLOOKUP(J2616,'7 лет'!$S$5:$T$79,2),IF((C2616=8),VLOOKUP(J2616,'8 лет'!$S$5:$T$79,2),IF((C2616=9),VLOOKUP(J2616,'9 лет'!$S$5:$T$79,2),IF((C2616=10),VLOOKUP(J2616,'10 лет'!$S$5:$T$79,2),IF((C2616=11),VLOOKUP(J2616,'11 лет'!$S$5:$T$79,2),IF((C2616=12),VLOOKUP(J2616,'12 лет'!$U$5:$V$79,2),IF((C2616=13),VLOOKUP(J2616,'13 лет'!$U$5:$V$79,2),IF((C2616=14),VLOOKUP(J2616,'14 лет'!$U$5:$V$79,2),IF(C2616&gt;=15,"0")))))))))</f>
        <v>0</v>
      </c>
      <c r="L2616" s="27"/>
      <c r="M2616" s="16" t="str">
        <f>IF((C2616=12),VLOOKUP(L2616,'12 лет'!$W$5:$X$85,2),IF((C2616=13),VLOOKUP(L2616,'13 лет'!$W$5:$X$84,2),IF((C2616=14),VLOOKUP(L2616,'14 лет'!$W$5:$X$82,2),IF((C2616=15),VLOOKUP(L2616,'15 лет'!$U$5:$V$82,2),IF((C2616=16),VLOOKUP(L2616,'16 лет'!$U$5:$V$78,2),IF((C2616=17),VLOOKUP(L2616,'17 лет'!$U$5:$V$78,2),IF(C2616&lt;12,"0")))))))</f>
        <v>0</v>
      </c>
      <c r="N2616" s="27"/>
      <c r="O2616" s="16" t="str">
        <f>IF((C2616=15),VLOOKUP(N2616,'15 лет'!$W$5:$X$115,2),IF((C2616=16),VLOOKUP(N2616,'16 лет'!$W$5:$X$113,2),IF((C2616=17),VLOOKUP(N2616,'17 лет'!$W$5:$X$113,2),IF(C2616&lt;15,"0"))))</f>
        <v>0</v>
      </c>
      <c r="P2616" s="11"/>
      <c r="Q2616" s="16">
        <f>IF((C2616&lt;=7),VLOOKUP(P2616,'7 лет'!$U$5:$V$79,2),IF((C2616=8),VLOOKUP(P2616,'8 лет'!$U$5:$V$79,2),IF((C2616=9),VLOOKUP(P2616,'9 лет'!$U$5:$V$79,2),IF((C2616=10),VLOOKUP(P2616,'10 лет'!$U$5:$V$79,2),IF((C2616=11),VLOOKUP(P2616,'11 лет'!$U$5:$V$79,2),IF((C2616=12),VLOOKUP(P2616,'12 лет'!$Y$5:$Z$79,2),IF((C2616=13),VLOOKUP(P2616,'13 лет'!$Y$5:$Z$79,2),IF((C2616=14),VLOOKUP(P2616,'14 лет'!$Y$5:$Z$79,2),IF((C2616=15),VLOOKUP(P2616,'15 лет'!$Y$5:$Z$79,2),IF((C2616=16),VLOOKUP(P2616,'16 лет'!$Y$5:$Z$79,2),IF((C2616=17),VLOOKUP(P2616,'17 лет'!$Y$5:$Z$79,2))))))))))))</f>
        <v>35</v>
      </c>
      <c r="R2616" s="27"/>
      <c r="S2616" s="16">
        <f>IF((C2616&lt;=7),VLOOKUP(R2616,'7 лет'!$W$5:$X$79,2),IF((C2616=8),VLOOKUP(R2616,'8 лет'!$W$5:$X$79,2),IF((C2616=9),VLOOKUP(R2616,'9 лет'!$W$5:$X$79,2),IF((C2616=10),VLOOKUP(R2616,'10 лет'!$W$5:$X$79,2),IF((C2616=11),VLOOKUP(R2616,'11 лет'!$W$5:$X$79,2),IF((C2616=12),VLOOKUP(R2616,'12 лет'!$AA$5:$AB$79,2),IF((C2616=13),VLOOKUP(R2616,'13 лет'!$AA$5:$AB$79,2),IF((C2616=14),VLOOKUP(R2616,'14 лет'!$AA$5:$AB$79,2),IF((C2616=15),VLOOKUP(R2616,'15 лет'!$AA$5:$AB$79,2),IF((C2616=16),VLOOKUP(R2616,'16 лет'!$AA$5:$AB$79,2),IF((C2616=17),VLOOKUP(R2616,'17 лет'!$AA$5:$AB$79,2))))))))))))</f>
        <v>0</v>
      </c>
      <c r="T2616" s="33">
        <f>SUM(E2616+G2616+I2616+K2616+M2616+O2616+Q2616+S2616)</f>
        <v>35</v>
      </c>
      <c r="U2616" s="4">
        <f>'Личное первенство девушки'!U230</f>
        <v>28</v>
      </c>
      <c r="V2616" s="109"/>
      <c r="W2616" s="99"/>
      <c r="X2616" t="str">
        <f>P2605</f>
        <v>Субъект РФ 73</v>
      </c>
    </row>
    <row r="2617" spans="1:24" ht="18.75">
      <c r="A2617" s="27">
        <v>3</v>
      </c>
      <c r="B2617" s="78"/>
      <c r="C2617" s="27"/>
      <c r="D2617" s="27"/>
      <c r="E2617" s="16">
        <f>IF((C2617&lt;=7),VLOOKUP(D2617,'7 лет'!$M$5:$N$78,2),IF((C2617=8),VLOOKUP(D2617,'8 лет'!$M$5:$N$78,2),IF((C2617=9),VLOOKUP(D2617,'9 лет'!$M$5:$N$78,2),IF((C2617=10),VLOOKUP(D2617,'10 лет'!$M$5:$N$78,2),IF((C2617=11),VLOOKUP(D2617,'11 лет'!$M$5:$N$78,2),IF((C2617=12),VLOOKUP(D2617,'12 лет'!$O$5:$P$78,2),IF((C2617=13),VLOOKUP(D2617,'13 лет'!$O$5:$P$78,2),IF((C2617=14),VLOOKUP(D2617,'14 лет'!$O$5:$P$78,2),IF((C2617=15),VLOOKUP(D2617,'15 лет'!$O$5:$P$78,2),IF((C2617=16),VLOOKUP(D2617,'16 лет'!$O$5:$P$78,2),IF((C2617=17),VLOOKUP(D2617,'17 лет'!$O$5:$P$78,2))))))))))))</f>
        <v>0</v>
      </c>
      <c r="F2617" s="27"/>
      <c r="G2617" s="16">
        <f>IF((C2617&lt;=7),VLOOKUP(F2617,'7 лет'!$O$5:$P$79,2),IF((C2617=8),VLOOKUP(F2617,'8 лет'!$O$5:$P$79,2),IF((C2617=9),VLOOKUP(F2617,'9 лет'!$O$5:$P$79,2),IF((C2617=10),VLOOKUP(F2617,'10 лет'!$O$5:$P$79,2),IF((C2617=11),VLOOKUP(F2617,'11 лет'!$O$5:$P$79,2),IF((C2617=12),VLOOKUP(F2617,'12 лет'!$Q$5:$R$79,2),IF((C2617=13),VLOOKUP(F2617,'13 лет'!$Q$5:$R$79,2),IF((C2617=14),VLOOKUP(F2617,'14 лет'!$Q$5:$R$79,2),IF((C2617=15),VLOOKUP(F2617,'15 лет'!$Q$5:$R$79,2),IF((C2617=16),VLOOKUP(F2617,'16 лет'!$Q$5:$R$79,2),IF((C2617=17),VLOOKUP(F2617,'17 лет'!$Q$5:$R$79,2))))))))))))</f>
        <v>0</v>
      </c>
      <c r="H2617" s="27"/>
      <c r="I2617" s="16">
        <f>IF((C2617&lt;=7),VLOOKUP(H2617,'7 лет'!$Q$5:$R$79,2),IF((C2617=8),VLOOKUP(H2617,'8 лет'!$Q$5:$R$79,2),IF((C2617=9),VLOOKUP(H2617,'9 лет'!$Q$5:$R$79,2),IF((C2617=10),VLOOKUP(H2617,'10 лет'!$Q$5:$R$79,2),IF((C2617=11),VLOOKUP(H2617,'11 лет'!$Q$5:$R$79,2),IF((C2617=12),VLOOKUP(H2617,'12 лет'!$S$5:$T$79,2),IF((C2617=13),VLOOKUP(H2617,'13 лет'!$S$5:$T$79,2),IF((C2617=14),VLOOKUP(H2617,'14 лет'!$S$5:$T$79,2),IF((C2617=15),VLOOKUP(H2617,'15 лет'!$S$5:$T$79,2),IF((C2617=16),VLOOKUP(H2617,'16 лет'!$S$5:$T$79,2),IF((C2617=17),VLOOKUP(H2617,'17 лет'!$S$5:$T$79,2))))))))))))</f>
        <v>0</v>
      </c>
      <c r="J2617" s="27"/>
      <c r="K2617" s="16">
        <f>IF((C2617&lt;=7),VLOOKUP(J2617,'7 лет'!$S$5:$T$79,2),IF((C2617=8),VLOOKUP(J2617,'8 лет'!$S$5:$T$79,2),IF((C2617=9),VLOOKUP(J2617,'9 лет'!$S$5:$T$79,2),IF((C2617=10),VLOOKUP(J2617,'10 лет'!$S$5:$T$79,2),IF((C2617=11),VLOOKUP(J2617,'11 лет'!$S$5:$T$79,2),IF((C2617=12),VLOOKUP(J2617,'12 лет'!$U$5:$V$79,2),IF((C2617=13),VLOOKUP(J2617,'13 лет'!$U$5:$V$79,2),IF((C2617=14),VLOOKUP(J2617,'14 лет'!$U$5:$V$79,2),IF(C2617&gt;=15,"0")))))))))</f>
        <v>0</v>
      </c>
      <c r="L2617" s="27"/>
      <c r="M2617" s="16" t="str">
        <f>IF((C2617=12),VLOOKUP(L2617,'12 лет'!$W$5:$X$85,2),IF((C2617=13),VLOOKUP(L2617,'13 лет'!$W$5:$X$84,2),IF((C2617=14),VLOOKUP(L2617,'14 лет'!$W$5:$X$82,2),IF((C2617=15),VLOOKUP(L2617,'15 лет'!$U$5:$V$82,2),IF((C2617=16),VLOOKUP(L2617,'16 лет'!$U$5:$V$78,2),IF((C2617=17),VLOOKUP(L2617,'17 лет'!$U$5:$V$78,2),IF(C2617&lt;12,"0")))))))</f>
        <v>0</v>
      </c>
      <c r="N2617" s="27"/>
      <c r="O2617" s="16" t="str">
        <f>IF((C2617=15),VLOOKUP(N2617,'15 лет'!$W$5:$X$115,2),IF((C2617=16),VLOOKUP(N2617,'16 лет'!$W$5:$X$113,2),IF((C2617=17),VLOOKUP(N2617,'17 лет'!$W$5:$X$113,2),IF(C2617&lt;15,"0"))))</f>
        <v>0</v>
      </c>
      <c r="P2617" s="11"/>
      <c r="Q2617" s="16">
        <f>IF((C2617&lt;=7),VLOOKUP(P2617,'7 лет'!$U$5:$V$79,2),IF((C2617=8),VLOOKUP(P2617,'8 лет'!$U$5:$V$79,2),IF((C2617=9),VLOOKUP(P2617,'9 лет'!$U$5:$V$79,2),IF((C2617=10),VLOOKUP(P2617,'10 лет'!$U$5:$V$79,2),IF((C2617=11),VLOOKUP(P2617,'11 лет'!$U$5:$V$79,2),IF((C2617=12),VLOOKUP(P2617,'12 лет'!$Y$5:$Z$79,2),IF((C2617=13),VLOOKUP(P2617,'13 лет'!$Y$5:$Z$79,2),IF((C2617=14),VLOOKUP(P2617,'14 лет'!$Y$5:$Z$79,2),IF((C2617=15),VLOOKUP(P2617,'15 лет'!$Y$5:$Z$79,2),IF((C2617=16),VLOOKUP(P2617,'16 лет'!$Y$5:$Z$79,2),IF((C2617=17),VLOOKUP(P2617,'17 лет'!$Y$5:$Z$79,2))))))))))))</f>
        <v>35</v>
      </c>
      <c r="R2617" s="27"/>
      <c r="S2617" s="16">
        <f>IF((C2617&lt;=7),VLOOKUP(R2617,'7 лет'!$W$5:$X$79,2),IF((C2617=8),VLOOKUP(R2617,'8 лет'!$W$5:$X$79,2),IF((C2617=9),VLOOKUP(R2617,'9 лет'!$W$5:$X$79,2),IF((C2617=10),VLOOKUP(R2617,'10 лет'!$W$5:$X$79,2),IF((C2617=11),VLOOKUP(R2617,'11 лет'!$W$5:$X$79,2),IF((C2617=12),VLOOKUP(R2617,'12 лет'!$AA$5:$AB$79,2),IF((C2617=13),VLOOKUP(R2617,'13 лет'!$AA$5:$AB$79,2),IF((C2617=14),VLOOKUP(R2617,'14 лет'!$AA$5:$AB$79,2),IF((C2617=15),VLOOKUP(R2617,'15 лет'!$AA$5:$AB$79,2),IF((C2617=16),VLOOKUP(R2617,'16 лет'!$AA$5:$AB$79,2),IF((C2617=17),VLOOKUP(R2617,'17 лет'!$AA$5:$AB$79,2))))))))))))</f>
        <v>0</v>
      </c>
      <c r="T2617" s="33">
        <f>SUM(E2617+G2617+I2617+K2617+M2617+O2617+Q2617+S2617)</f>
        <v>35</v>
      </c>
      <c r="U2617" s="4">
        <f>'Личное первенство девушки'!U231</f>
        <v>28</v>
      </c>
      <c r="V2617" s="109"/>
      <c r="W2617" s="99"/>
      <c r="X2617" t="str">
        <f>P2605</f>
        <v>Субъект РФ 73</v>
      </c>
    </row>
    <row r="2618" spans="1:24" ht="18.75">
      <c r="A2618" s="111"/>
      <c r="B2618" s="112"/>
      <c r="C2618" s="112"/>
      <c r="D2618" s="112"/>
      <c r="E2618" s="112"/>
      <c r="F2618" s="112"/>
      <c r="G2618" s="112"/>
      <c r="H2618" s="112"/>
      <c r="I2618" s="112"/>
      <c r="J2618" s="112"/>
      <c r="K2618" s="112"/>
      <c r="L2618" s="112"/>
      <c r="M2618" s="112"/>
      <c r="N2618" s="112"/>
      <c r="O2618" s="112"/>
      <c r="P2618" s="115" t="s">
        <v>286</v>
      </c>
      <c r="Q2618" s="115"/>
      <c r="R2618" s="115"/>
      <c r="S2618" s="116"/>
      <c r="T2618" s="113">
        <f ca="1">SUMPRODUCT(LARGE($T$2615:$T$2617,ROW(INDIRECT("T1:T"&amp;Z17))))</f>
        <v>70</v>
      </c>
      <c r="U2618" s="114"/>
      <c r="V2618" s="109"/>
      <c r="W2618" s="99"/>
    </row>
    <row r="2619" spans="1:24" ht="30" customHeight="1">
      <c r="A2619" s="119"/>
      <c r="B2619" s="120"/>
      <c r="C2619" s="120"/>
      <c r="D2619" s="120"/>
      <c r="E2619" s="120"/>
      <c r="F2619" s="120"/>
      <c r="G2619" s="120"/>
      <c r="H2619" s="120"/>
      <c r="I2619" s="120"/>
      <c r="J2619" s="120"/>
      <c r="K2619" s="120"/>
      <c r="L2619" s="120"/>
      <c r="M2619" s="120"/>
      <c r="N2619" s="120"/>
      <c r="O2619" s="120"/>
      <c r="P2619" s="118" t="s">
        <v>287</v>
      </c>
      <c r="Q2619" s="118"/>
      <c r="R2619" s="118"/>
      <c r="S2619" s="118"/>
      <c r="T2619" s="121">
        <f ca="1">SUM(T2613+T2618)</f>
        <v>170</v>
      </c>
      <c r="U2619" s="122"/>
      <c r="V2619" s="110"/>
      <c r="W2619" s="100"/>
    </row>
    <row r="2620" spans="1:24">
      <c r="A2620" s="14"/>
      <c r="B2620" s="14"/>
      <c r="C2620" s="14"/>
      <c r="D2620" s="14"/>
      <c r="E2620" s="14"/>
      <c r="F2620" s="14"/>
      <c r="G2620" s="14"/>
      <c r="H2620" s="14"/>
      <c r="I2620" s="14"/>
      <c r="J2620" s="14"/>
      <c r="K2620" s="14"/>
      <c r="L2620" s="14"/>
      <c r="M2620" s="14"/>
      <c r="N2620" s="14"/>
      <c r="O2620" s="14"/>
      <c r="P2620" s="14"/>
      <c r="Q2620" s="14"/>
      <c r="R2620" s="14"/>
      <c r="S2620" s="14"/>
      <c r="T2620" s="14"/>
    </row>
    <row r="2621" spans="1:24">
      <c r="A2621" s="15"/>
      <c r="C2621" s="15"/>
      <c r="D2621" s="15"/>
      <c r="E2621" s="15"/>
      <c r="F2621" s="15"/>
      <c r="G2621" s="15"/>
      <c r="H2621" s="15"/>
      <c r="I2621" s="15"/>
      <c r="J2621" s="15"/>
      <c r="K2621" s="14"/>
      <c r="L2621" s="14"/>
      <c r="M2621" s="15"/>
      <c r="N2621" s="15"/>
      <c r="O2621" s="15"/>
      <c r="P2621" s="15"/>
      <c r="Q2621" s="15"/>
      <c r="R2621" s="15"/>
      <c r="S2621" s="15"/>
      <c r="T2621" s="15"/>
    </row>
    <row r="2622" spans="1:24">
      <c r="A2622" s="15"/>
      <c r="C2622" s="15"/>
      <c r="D2622" s="15"/>
      <c r="E2622" s="15"/>
      <c r="F2622" s="15"/>
      <c r="G2622" s="15"/>
      <c r="H2622" s="15"/>
      <c r="I2622" s="15"/>
      <c r="J2622" s="15"/>
      <c r="K2622" s="14"/>
      <c r="L2622" s="14"/>
      <c r="M2622" s="15"/>
      <c r="N2622" s="15"/>
      <c r="O2622" s="15"/>
      <c r="P2622" s="15"/>
      <c r="Q2622" s="15"/>
      <c r="R2622" s="15"/>
      <c r="S2622" s="15"/>
      <c r="T2622" s="15"/>
    </row>
    <row r="2623" spans="1:24" ht="16.5">
      <c r="A2623" s="14"/>
      <c r="B2623" s="79" t="s">
        <v>181</v>
      </c>
      <c r="C2623" s="14"/>
      <c r="D2623" s="14"/>
      <c r="E2623" s="14"/>
      <c r="F2623" s="14"/>
      <c r="G2623" s="14"/>
      <c r="H2623" s="14"/>
      <c r="I2623" s="14"/>
      <c r="J2623" s="14"/>
      <c r="K2623" s="14"/>
      <c r="L2623" s="14"/>
      <c r="M2623" s="14"/>
      <c r="N2623" s="14"/>
      <c r="O2623" s="14"/>
      <c r="P2623" s="14"/>
      <c r="Q2623" s="14"/>
      <c r="R2623" s="14"/>
      <c r="S2623" s="14"/>
      <c r="T2623" s="14"/>
    </row>
    <row r="2624" spans="1:24">
      <c r="A2624" s="14"/>
      <c r="B2624" s="15"/>
      <c r="C2624" s="15"/>
      <c r="D2624" s="14"/>
      <c r="E2624" s="14"/>
      <c r="F2624" s="14"/>
      <c r="G2624" s="14"/>
      <c r="H2624" s="14"/>
      <c r="I2624" s="14"/>
      <c r="J2624" s="14"/>
      <c r="K2624" s="14"/>
      <c r="L2624" s="14"/>
      <c r="M2624" s="14"/>
      <c r="N2624" s="14"/>
      <c r="O2624" s="14"/>
      <c r="P2624" s="14"/>
      <c r="Q2624" s="14"/>
      <c r="R2624" s="14"/>
      <c r="S2624" s="14"/>
      <c r="T2624" s="14"/>
    </row>
    <row r="2625" spans="1:23">
      <c r="A2625" s="14"/>
      <c r="B2625" s="14"/>
      <c r="C2625" s="15"/>
      <c r="D2625" s="14"/>
      <c r="E2625" s="14"/>
      <c r="F2625" s="14"/>
      <c r="G2625" s="14"/>
      <c r="H2625" s="14"/>
      <c r="I2625" s="14"/>
      <c r="J2625" s="14"/>
      <c r="K2625" s="14"/>
      <c r="L2625" s="14"/>
      <c r="M2625" s="14"/>
      <c r="N2625" s="14"/>
      <c r="O2625" s="14"/>
      <c r="P2625" s="14"/>
      <c r="Q2625" s="14"/>
      <c r="R2625" s="14"/>
      <c r="S2625" s="14"/>
      <c r="T2625" s="14"/>
    </row>
    <row r="2626" spans="1:23" ht="16.5">
      <c r="A2626" s="14"/>
      <c r="B2626" s="79" t="s">
        <v>182</v>
      </c>
      <c r="C2626" s="15"/>
      <c r="D2626" s="14"/>
      <c r="E2626" s="14"/>
      <c r="F2626" s="14"/>
      <c r="G2626" s="14"/>
      <c r="H2626" s="14"/>
      <c r="I2626" s="14"/>
      <c r="J2626" s="14"/>
      <c r="K2626" s="14"/>
      <c r="L2626" s="14"/>
      <c r="M2626" s="14"/>
      <c r="N2626" s="14"/>
      <c r="O2626" s="14"/>
      <c r="P2626" s="14"/>
      <c r="Q2626" s="14"/>
      <c r="R2626" s="14"/>
      <c r="S2626" s="14"/>
      <c r="T2626" s="14"/>
    </row>
    <row r="2628" spans="1:23" ht="18.75">
      <c r="A2628" s="102" t="s">
        <v>991</v>
      </c>
      <c r="B2628" s="102"/>
      <c r="C2628" s="102"/>
      <c r="D2628" s="102"/>
      <c r="E2628" s="102"/>
      <c r="F2628" s="102"/>
      <c r="G2628" s="102"/>
      <c r="H2628" s="102"/>
      <c r="I2628" s="102"/>
      <c r="J2628" s="102"/>
      <c r="K2628" s="102"/>
      <c r="L2628" s="102"/>
      <c r="M2628" s="102"/>
      <c r="N2628" s="102"/>
      <c r="O2628" s="102"/>
      <c r="P2628" s="102"/>
      <c r="Q2628" s="102"/>
      <c r="R2628" s="102"/>
      <c r="S2628" s="102"/>
      <c r="T2628" s="102"/>
      <c r="U2628" s="102"/>
      <c r="V2628" s="102"/>
      <c r="W2628" s="102"/>
    </row>
    <row r="2629" spans="1:23" ht="18.75">
      <c r="A2629" s="102" t="s">
        <v>990</v>
      </c>
      <c r="B2629" s="102"/>
      <c r="C2629" s="102"/>
      <c r="D2629" s="102"/>
      <c r="E2629" s="102"/>
      <c r="F2629" s="102"/>
      <c r="G2629" s="102"/>
      <c r="H2629" s="102"/>
      <c r="I2629" s="102"/>
      <c r="J2629" s="102"/>
      <c r="K2629" s="102"/>
      <c r="L2629" s="102"/>
      <c r="M2629" s="102"/>
      <c r="N2629" s="102"/>
      <c r="O2629" s="102"/>
      <c r="P2629" s="102"/>
      <c r="Q2629" s="102"/>
      <c r="R2629" s="102"/>
      <c r="S2629" s="102"/>
      <c r="T2629" s="102"/>
      <c r="U2629" s="102"/>
      <c r="V2629" s="102"/>
      <c r="W2629" s="102"/>
    </row>
    <row r="2631" spans="1:23">
      <c r="A2631" s="103" t="s">
        <v>169</v>
      </c>
      <c r="B2631" s="103"/>
      <c r="C2631" s="103"/>
      <c r="D2631" s="103"/>
      <c r="E2631" s="103"/>
      <c r="F2631" s="103"/>
      <c r="G2631" s="103"/>
      <c r="H2631" s="103"/>
      <c r="I2631" s="103"/>
      <c r="J2631" s="103"/>
      <c r="K2631" s="103"/>
      <c r="L2631" s="103"/>
      <c r="M2631" s="103"/>
      <c r="N2631" s="103"/>
      <c r="O2631" s="103"/>
      <c r="P2631" s="103"/>
      <c r="Q2631" s="103"/>
      <c r="R2631" s="103"/>
      <c r="S2631" s="103"/>
      <c r="T2631" s="103"/>
      <c r="U2631" s="103"/>
      <c r="V2631" s="103"/>
      <c r="W2631" s="103"/>
    </row>
    <row r="2632" spans="1:23">
      <c r="A2632" s="43"/>
      <c r="B2632" s="43"/>
      <c r="C2632" s="43"/>
      <c r="D2632" s="43"/>
      <c r="E2632" s="43"/>
      <c r="F2632" s="43"/>
      <c r="G2632" s="43"/>
      <c r="H2632" s="43"/>
      <c r="I2632" s="43"/>
      <c r="J2632" s="43"/>
      <c r="K2632" s="43"/>
      <c r="L2632" s="43"/>
      <c r="M2632" s="43"/>
      <c r="N2632" s="43"/>
      <c r="O2632" s="43"/>
      <c r="P2632" s="43"/>
      <c r="Q2632" s="43"/>
      <c r="R2632" s="43"/>
      <c r="S2632" s="43"/>
      <c r="T2632" s="43"/>
      <c r="U2632" s="43"/>
      <c r="V2632" s="43"/>
      <c r="W2632" s="43"/>
    </row>
    <row r="2633" spans="1:23" ht="18.75">
      <c r="A2633" s="104" t="s">
        <v>1005</v>
      </c>
      <c r="B2633" s="104"/>
      <c r="C2633" s="104"/>
      <c r="D2633" s="104"/>
      <c r="E2633" s="104"/>
      <c r="F2633" s="104"/>
      <c r="G2633" s="104"/>
      <c r="H2633" s="104"/>
      <c r="I2633" s="104"/>
      <c r="J2633" s="104"/>
      <c r="K2633" s="104"/>
      <c r="L2633" s="104"/>
      <c r="M2633" s="104"/>
      <c r="N2633" s="104"/>
      <c r="O2633" s="104"/>
      <c r="P2633" s="104"/>
      <c r="Q2633" s="104"/>
      <c r="R2633" s="104"/>
      <c r="S2633" s="104"/>
      <c r="T2633" s="104"/>
      <c r="U2633" s="104"/>
      <c r="V2633" s="104"/>
      <c r="W2633" s="104"/>
    </row>
    <row r="2634" spans="1:23" ht="18.75">
      <c r="A2634" s="104" t="s">
        <v>989</v>
      </c>
      <c r="B2634" s="104"/>
      <c r="C2634" s="104"/>
      <c r="D2634" s="104"/>
      <c r="E2634" s="104"/>
      <c r="F2634" s="104"/>
      <c r="G2634" s="104"/>
      <c r="H2634" s="104"/>
      <c r="I2634" s="104"/>
      <c r="J2634" s="104"/>
      <c r="K2634" s="104"/>
      <c r="L2634" s="104"/>
      <c r="M2634" s="104"/>
      <c r="N2634" s="104"/>
      <c r="O2634" s="104"/>
      <c r="P2634" s="104"/>
      <c r="Q2634" s="104"/>
      <c r="R2634" s="104"/>
      <c r="S2634" s="104"/>
      <c r="T2634" s="104"/>
      <c r="U2634" s="104"/>
      <c r="V2634" s="104"/>
      <c r="W2634" s="104"/>
    </row>
    <row r="2635" spans="1:23" ht="18.75">
      <c r="A2635" s="105" t="s">
        <v>1058</v>
      </c>
      <c r="B2635" s="105"/>
      <c r="C2635" s="105"/>
      <c r="D2635" s="105"/>
      <c r="E2635" s="105"/>
      <c r="F2635" s="105"/>
      <c r="G2635" s="105"/>
      <c r="H2635" s="105"/>
      <c r="I2635" s="105"/>
      <c r="J2635" s="105"/>
      <c r="K2635" s="105"/>
      <c r="L2635" s="105"/>
      <c r="M2635" s="105"/>
      <c r="N2635" s="105"/>
      <c r="O2635" s="105"/>
      <c r="P2635" s="105"/>
      <c r="Q2635" s="105"/>
      <c r="R2635" s="105"/>
      <c r="S2635" s="105"/>
      <c r="T2635" s="105"/>
      <c r="U2635" s="105"/>
      <c r="V2635" s="105"/>
      <c r="W2635" s="105"/>
    </row>
    <row r="2636" spans="1:23" ht="18.75">
      <c r="A2636" s="50"/>
      <c r="B2636" s="50"/>
      <c r="C2636" s="50"/>
      <c r="D2636" s="50"/>
      <c r="E2636" s="50"/>
      <c r="F2636" s="50"/>
      <c r="G2636" s="50"/>
      <c r="H2636" s="50"/>
      <c r="I2636" s="50"/>
      <c r="J2636" s="50"/>
      <c r="K2636" s="50"/>
      <c r="L2636" s="50"/>
      <c r="M2636" s="50"/>
      <c r="N2636" s="50"/>
      <c r="O2636" s="50"/>
      <c r="P2636" s="50"/>
      <c r="Q2636" s="50"/>
      <c r="R2636" s="50"/>
      <c r="S2636" s="50"/>
      <c r="T2636" s="50"/>
      <c r="U2636" s="50"/>
      <c r="V2636" s="50"/>
    </row>
    <row r="2637" spans="1:23">
      <c r="A2637" s="10"/>
      <c r="B2637" s="10"/>
      <c r="C2637" s="10"/>
      <c r="D2637" s="10"/>
      <c r="E2637" s="10"/>
      <c r="F2637" s="10"/>
      <c r="G2637" s="10"/>
      <c r="H2637" s="10"/>
      <c r="I2637" s="10"/>
      <c r="J2637" s="10"/>
      <c r="K2637" s="10"/>
      <c r="L2637" s="10"/>
      <c r="M2637" s="10"/>
      <c r="N2637" s="10"/>
      <c r="O2637" s="10"/>
      <c r="P2637" s="10"/>
      <c r="Q2637" s="10"/>
      <c r="R2637" s="10"/>
      <c r="S2637" s="10"/>
      <c r="T2637" s="10"/>
    </row>
    <row r="2638" spans="1:23" ht="18.75">
      <c r="A2638" s="106" t="s">
        <v>992</v>
      </c>
      <c r="B2638" s="106"/>
      <c r="C2638" s="47"/>
      <c r="D2638" s="47"/>
      <c r="E2638" s="47"/>
      <c r="F2638" s="47"/>
      <c r="G2638" s="47"/>
      <c r="H2638" s="47"/>
      <c r="I2638" s="47"/>
      <c r="J2638" s="47"/>
      <c r="K2638" s="47"/>
      <c r="L2638" s="47"/>
      <c r="M2638" s="47"/>
      <c r="N2638" s="47"/>
      <c r="O2638" s="47"/>
      <c r="P2638" s="47"/>
      <c r="Q2638" s="47"/>
      <c r="R2638" s="47"/>
      <c r="S2638" s="47"/>
      <c r="T2638" s="47"/>
    </row>
    <row r="2639" spans="1:23" ht="18.75">
      <c r="A2639" s="106" t="s">
        <v>993</v>
      </c>
      <c r="B2639" s="106"/>
      <c r="C2639" s="42"/>
      <c r="D2639" s="42"/>
      <c r="E2639" s="42"/>
      <c r="F2639" s="42"/>
      <c r="G2639" s="42"/>
      <c r="H2639" s="42"/>
      <c r="I2639" s="42"/>
      <c r="J2639" s="42"/>
      <c r="K2639" s="42"/>
      <c r="L2639" s="42"/>
      <c r="M2639" s="42"/>
      <c r="N2639" s="42"/>
      <c r="O2639" s="42"/>
      <c r="P2639" s="42"/>
      <c r="Q2639" s="42"/>
      <c r="R2639" s="42"/>
      <c r="S2639" s="42"/>
      <c r="T2639" s="42"/>
    </row>
    <row r="2640" spans="1:23" ht="18.75">
      <c r="A2640" s="106"/>
      <c r="B2640" s="106"/>
      <c r="D2640" s="47"/>
      <c r="E2640" s="47"/>
      <c r="F2640" s="47"/>
      <c r="G2640" s="47"/>
      <c r="H2640" s="47"/>
      <c r="I2640" s="47"/>
      <c r="J2640" s="47"/>
      <c r="K2640" s="47"/>
      <c r="L2640" s="47"/>
      <c r="M2640" s="47"/>
      <c r="N2640" s="47"/>
      <c r="O2640" s="47"/>
      <c r="P2640" s="47"/>
      <c r="Q2640" s="47"/>
      <c r="R2640" s="47"/>
      <c r="S2640" s="47"/>
      <c r="T2640" s="47"/>
    </row>
    <row r="2641" spans="1:24" ht="18.75">
      <c r="A2641" s="107" t="s">
        <v>252</v>
      </c>
      <c r="B2641" s="107"/>
      <c r="C2641" s="107"/>
      <c r="D2641" s="107"/>
      <c r="E2641" s="107"/>
      <c r="F2641" s="107"/>
      <c r="G2641" s="107"/>
      <c r="H2641" s="107"/>
      <c r="I2641" s="107"/>
      <c r="J2641" s="107"/>
      <c r="K2641" s="107"/>
      <c r="L2641" s="107"/>
      <c r="M2641" s="107"/>
      <c r="N2641" s="107"/>
      <c r="O2641" s="107"/>
      <c r="P2641" s="129" t="s">
        <v>356</v>
      </c>
      <c r="Q2641" s="129"/>
      <c r="R2641" s="129"/>
      <c r="S2641" s="129"/>
      <c r="T2641" s="129"/>
      <c r="U2641" s="129"/>
      <c r="V2641" s="129"/>
    </row>
    <row r="2642" spans="1:24">
      <c r="A2642" s="28"/>
      <c r="B2642" s="28"/>
      <c r="C2642" s="28"/>
      <c r="D2642" s="28"/>
      <c r="E2642" s="28"/>
      <c r="F2642" s="28"/>
      <c r="G2642" s="28"/>
      <c r="H2642" s="28"/>
      <c r="I2642" s="28"/>
      <c r="J2642" s="28"/>
      <c r="K2642" s="28"/>
      <c r="L2642" s="28"/>
      <c r="M2642" s="28"/>
      <c r="N2642" s="28"/>
      <c r="O2642" s="28"/>
      <c r="P2642" s="28"/>
      <c r="Q2642" s="28"/>
      <c r="R2642" s="28"/>
      <c r="S2642" s="28"/>
      <c r="T2642" s="28"/>
    </row>
    <row r="2643" spans="1:24" ht="26.25" customHeight="1">
      <c r="A2643" s="117" t="s">
        <v>170</v>
      </c>
      <c r="B2643" s="117"/>
      <c r="C2643" s="117"/>
      <c r="D2643" s="117"/>
      <c r="E2643" s="117"/>
      <c r="F2643" s="117"/>
      <c r="G2643" s="117"/>
      <c r="H2643" s="117"/>
      <c r="I2643" s="117"/>
      <c r="J2643" s="117"/>
      <c r="K2643" s="117"/>
      <c r="L2643" s="117"/>
      <c r="M2643" s="117"/>
      <c r="N2643" s="117"/>
      <c r="O2643" s="117"/>
      <c r="P2643" s="117"/>
      <c r="Q2643" s="117"/>
      <c r="R2643" s="117"/>
      <c r="S2643" s="117"/>
      <c r="T2643" s="126" t="s">
        <v>178</v>
      </c>
      <c r="U2643" s="101" t="s">
        <v>284</v>
      </c>
      <c r="V2643" s="101" t="s">
        <v>288</v>
      </c>
      <c r="W2643" s="101" t="s">
        <v>1006</v>
      </c>
    </row>
    <row r="2644" spans="1:24" ht="66.75" customHeight="1">
      <c r="A2644" s="101" t="s">
        <v>171</v>
      </c>
      <c r="B2644" s="117" t="s">
        <v>172</v>
      </c>
      <c r="C2644" s="101" t="s">
        <v>173</v>
      </c>
      <c r="D2644" s="101" t="s">
        <v>174</v>
      </c>
      <c r="E2644" s="101"/>
      <c r="F2644" s="101" t="s">
        <v>175</v>
      </c>
      <c r="G2644" s="101"/>
      <c r="H2644" s="101" t="s">
        <v>176</v>
      </c>
      <c r="I2644" s="101"/>
      <c r="J2644" s="101" t="s">
        <v>994</v>
      </c>
      <c r="K2644" s="101"/>
      <c r="L2644" s="175" t="s">
        <v>995</v>
      </c>
      <c r="M2644" s="176"/>
      <c r="N2644" s="175" t="s">
        <v>996</v>
      </c>
      <c r="O2644" s="176"/>
      <c r="P2644" s="101" t="s">
        <v>7</v>
      </c>
      <c r="Q2644" s="101"/>
      <c r="R2644" s="101" t="s">
        <v>177</v>
      </c>
      <c r="S2644" s="101"/>
      <c r="T2644" s="127"/>
      <c r="U2644" s="101"/>
      <c r="V2644" s="101"/>
      <c r="W2644" s="101"/>
    </row>
    <row r="2645" spans="1:24" ht="16.5">
      <c r="A2645" s="101"/>
      <c r="B2645" s="117"/>
      <c r="C2645" s="101"/>
      <c r="D2645" s="49" t="s">
        <v>179</v>
      </c>
      <c r="E2645" s="51" t="s">
        <v>3</v>
      </c>
      <c r="F2645" s="49" t="s">
        <v>179</v>
      </c>
      <c r="G2645" s="51" t="s">
        <v>3</v>
      </c>
      <c r="H2645" s="49" t="s">
        <v>179</v>
      </c>
      <c r="I2645" s="51" t="s">
        <v>3</v>
      </c>
      <c r="J2645" s="49" t="s">
        <v>179</v>
      </c>
      <c r="K2645" s="51" t="s">
        <v>3</v>
      </c>
      <c r="L2645" s="49" t="s">
        <v>179</v>
      </c>
      <c r="M2645" s="51" t="s">
        <v>3</v>
      </c>
      <c r="N2645" s="49" t="s">
        <v>179</v>
      </c>
      <c r="O2645" s="51" t="s">
        <v>3</v>
      </c>
      <c r="P2645" s="49" t="s">
        <v>179</v>
      </c>
      <c r="Q2645" s="51" t="s">
        <v>3</v>
      </c>
      <c r="R2645" s="49" t="s">
        <v>179</v>
      </c>
      <c r="S2645" s="51" t="s">
        <v>3</v>
      </c>
      <c r="T2645" s="128"/>
      <c r="U2645" s="101"/>
      <c r="V2645" s="101"/>
      <c r="W2645" s="101"/>
    </row>
    <row r="2646" spans="1:24" ht="18.75">
      <c r="A2646" s="27">
        <v>1</v>
      </c>
      <c r="B2646" s="77"/>
      <c r="C2646" s="27"/>
      <c r="D2646" s="27"/>
      <c r="E2646" s="16">
        <f>IF((C2646&lt;=7),VLOOKUP(D2646,'7 лет'!$A$5:$B$78,2),IF((C2646=8),VLOOKUP(D2646,'8 лет'!$A$5:$B$78,2),IF((C2646=9),VLOOKUP(D2646,'9 лет'!$A$5:$B$78,2),IF((C2646=10),VLOOKUP(D2646,'10 лет'!$A$5:$B$78,2),IF((C2646=11),VLOOKUP(D2646,'11 лет'!$A$5:$B$78,2),IF((C2646=12),VLOOKUP(D2646,'12 лет'!$A$5:$B$78,2),IF((C2646=13),VLOOKUP(D2646,'13 лет'!$A$5:$B$78,2),IF((C2646=14),VLOOKUP(D2646,'14 лет'!$A$5:$B$78,2),IF((C2646=15),VLOOKUP(D2646,'15 лет'!$A$5:$B$78,2),IF((C2646=16),VLOOKUP(D2646,'16 лет'!$A$5:$B$78,2),IF((C2646=17),VLOOKUP(D2646,'17 лет'!$A$5:$B$78,2))))))))))))</f>
        <v>0</v>
      </c>
      <c r="F2646" s="27"/>
      <c r="G2646" s="16">
        <f>IF((C2646&lt;=7),VLOOKUP(F2646,'7 лет'!$C$5:$D$79,2),IF((C2646=8),VLOOKUP(F2646,'8 лет'!$C$5:$D$79,2),IF((C2646=9),VLOOKUP(F2646,'9 лет'!$C$5:$D$79,2),IF((C2646=10),VLOOKUP(F2646,'10 лет'!$C$5:$D$79,2),IF((C2646=11),VLOOKUP(F2646,'11 лет'!$C$5:$D$79,2),IF((C2646=12),VLOOKUP(F2646,'12 лет'!$C$5:$D$79,2),IF((C2646=13),VLOOKUP(F2646,'13 лет'!$C$5:$D$79,2),IF((C2646=14),VLOOKUP(F2646,'14 лет'!$C$5:$D$79,2),IF((C2646=15),VLOOKUP(F2646,'15 лет'!$C$5:$D$79,2),IF((C2646=16),VLOOKUP(F2646,'16 лет'!$C$5:$D$79,2),IF((C2646=17),VLOOKUP(F2646,'17 лет'!$C$5:$D$79,2))))))))))))</f>
        <v>0</v>
      </c>
      <c r="H2646" s="27"/>
      <c r="I2646" s="16">
        <f>IF((C2646&lt;=7),VLOOKUP(H2646,'7 лет'!$E$5:$F$79,2),IF((C2646=8),VLOOKUP(H2646,'8 лет'!$E$5:$F$79,2),IF((C2646=9),VLOOKUP(H2646,'9 лет'!$E$5:$F$79,2),IF((C2646=10),VLOOKUP(H2646,'10 лет'!$E$5:$F$79,2),IF((C2646=11),VLOOKUP(H2646,'11 лет'!$E$5:$F$79,2),IF((C2646=12),VLOOKUP(H2646,'12 лет'!$E$5:$F$79,2),IF((C2646=13),VLOOKUP(H2646,'13 лет'!$E$5:$F$79,2),IF((C2646=14),VLOOKUP(H2646,'14 лет'!$E$5:$F$79,2),IF((C2646=15),VLOOKUP(H2646,'15 лет'!$E$5:$F$79,2),IF((C2646=16),VLOOKUP(H2646,'16 лет'!$E$5:$F$79,2),IF((C2646=17),VLOOKUP(H2646,'17 лет'!$E$5:$F$79,2))))))))))))</f>
        <v>0</v>
      </c>
      <c r="J2646" s="27"/>
      <c r="K2646" s="16">
        <f>IF((C2646&lt;=7),VLOOKUP(J2646,'7 лет'!$G$5:$H$79,2),IF((C2646=8),VLOOKUP(J2646,'8 лет'!$G$5:$H$79,2),IF((C2646=9),VLOOKUP(J2646,'9 лет'!$G$5:$H$79,2),IF((C2646=10),VLOOKUP(J2646,'10 лет'!$G$5:$H$79,2),IF((C2646=11),VLOOKUP(J2646,'11 лет'!$G$5:$H$79,2),IF((C2646=12),VLOOKUP(J2646,'12 лет'!$G$5:$H$79,2),IF((C2646=13),VLOOKUP(J2646,'13 лет'!$G$5:$H$79,2),IF((C2646=14),VLOOKUP(J2646,'14 лет'!$G$5:$H$79,2),IF(C2646&gt;=15,"0")))))))))</f>
        <v>0</v>
      </c>
      <c r="L2646" s="27"/>
      <c r="M2646" s="16" t="str">
        <f>IF((C2646=12),VLOOKUP(L2646,'12 лет'!$I$5:$J$81,2),IF((C2646=13),VLOOKUP(L2646,'13 лет'!$I$5:$J$81,2),IF((C2646=14),VLOOKUP(L2646,'14 лет'!$I$5:$J$80,2),IF((C2646=15),VLOOKUP(L2646,'15 лет'!$G$5:$H$82,2),IF((C2646=16),VLOOKUP(L2646,'16 лет'!$G$5:$H$81,2),IF((C2646=17),VLOOKUP(L2646,'17 лет'!$G$5:$H$81,2),IF(C2646&lt;12,"0")))))))</f>
        <v>0</v>
      </c>
      <c r="N2646" s="27"/>
      <c r="O2646" s="16" t="str">
        <f>IF((C2646=15),VLOOKUP(N2646,'15 лет'!$I$5:$J$100,2),IF((C2646=16),VLOOKUP(N2646,'16 лет'!$I$5:$J$94,2),IF((C2646=17),VLOOKUP(N2646,'17 лет'!$I$5:$J$97,2),IF(C2646&lt;15,"0"))))</f>
        <v>0</v>
      </c>
      <c r="P2646" s="11"/>
      <c r="Q2646" s="16">
        <f>IF((C2646&lt;=7),VLOOKUP(P2646,'7 лет'!$I$5:$J$79,2),IF((C2646=8),VLOOKUP(P2646,'8 лет'!$I$5:$J$79,2),IF((C2646=9),VLOOKUP(P2646,'9 лет'!$I$5:$J$79,2),IF((C2646=10),VLOOKUP(P2646,'10 лет'!$I$5:$J$79,2),IF((C2646=11),VLOOKUP(P2646,'11 лет'!$I$5:$J$79,2),IF((C2646=12),VLOOKUP(P2646,'12 лет'!$K$5:$L$79,2),IF((C2646=13),VLOOKUP(P2646,'13 лет'!$K$5:$L$79,2),IF((C2646=14),VLOOKUP(P2646,'14 лет'!$K$5:$L$79,2),IF((C2646=15),VLOOKUP(P2646,'15 лет'!$K$5:$L$79,2),IF((C2646=16),VLOOKUP(P2646,'16 лет'!$K$5:$L$79,2),IF((C2646=17),VLOOKUP(P2646,'17 лет'!$K$5:$L$79,2),)))))))))))</f>
        <v>50</v>
      </c>
      <c r="R2646" s="27"/>
      <c r="S2646" s="16">
        <f>IF((C2646&lt;=7),VLOOKUP(R2646,'7 лет'!$K$5:$L$79,2),IF((C2646=8),VLOOKUP(R2646,'8 лет'!$K$5:$L$79,2),IF((C2646=9),VLOOKUP(R2646,'9 лет'!$K$5:$L$79,2),IF((C2646=10),VLOOKUP(R2646,'10 лет'!$K$5:$L$79,2),IF((C2646=11),VLOOKUP(R2646,'11 лет'!$K$5:$L$79,2),IF((C2646=12),VLOOKUP(R2646,'12 лет'!$M$5:$N$79,2),IF((C2646=13),VLOOKUP(R2646,'13 лет'!$M$5:$N$79,2),IF((C2646=14),VLOOKUP(R2646,'14 лет'!$M$5:$N$79,2),IF((C2646=15),VLOOKUP(R2646,'15 лет'!$M$5:$N$79,2),IF((C2646=16),VLOOKUP(R2646,'16 лет'!$M$5:$N$79,2),IF((C2646=17),VLOOKUP(R2646,'17 лет'!$M$5:$N$79,2))))))))))))</f>
        <v>0</v>
      </c>
      <c r="T2646" s="32">
        <f>SUM(E2646+G2646+I2646+K2646+M2646+O2646+Q2646+S2646)</f>
        <v>50</v>
      </c>
      <c r="U2646" s="4">
        <f>'Личное первенство юноши'!U232</f>
        <v>28</v>
      </c>
      <c r="V2646" s="108">
        <f ca="1">'Командный зачет'!G83</f>
        <v>10</v>
      </c>
      <c r="W2646" s="98">
        <f ca="1">SUM(V2646*2)</f>
        <v>20</v>
      </c>
      <c r="X2646" t="str">
        <f>P2641</f>
        <v>Субъект РФ 74</v>
      </c>
    </row>
    <row r="2647" spans="1:24" ht="18.75">
      <c r="A2647" s="27">
        <v>2</v>
      </c>
      <c r="B2647" s="77"/>
      <c r="C2647" s="27"/>
      <c r="D2647" s="27"/>
      <c r="E2647" s="16">
        <f>IF((C2647&lt;=7),VLOOKUP(D2647,'7 лет'!$A$5:$B$78,2),IF((C2647=8),VLOOKUP(D2647,'8 лет'!$A$5:$B$78,2),IF((C2647=9),VLOOKUP(D2647,'9 лет'!$A$5:$B$78,2),IF((C2647=10),VLOOKUP(D2647,'10 лет'!$A$5:$B$78,2),IF((C2647=11),VLOOKUP(D2647,'11 лет'!$A$5:$B$78,2),IF((C2647=12),VLOOKUP(D2647,'12 лет'!$A$5:$B$78,2),IF((C2647=13),VLOOKUP(D2647,'13 лет'!$A$5:$B$78,2),IF((C2647=14),VLOOKUP(D2647,'14 лет'!$A$5:$B$78,2),IF((C2647=15),VLOOKUP(D2647,'15 лет'!$A$5:$B$78,2),IF((C2647=16),VLOOKUP(D2647,'16 лет'!$A$5:$B$78,2),IF((C2647=17),VLOOKUP(D2647,'17 лет'!$A$5:$B$78,2))))))))))))</f>
        <v>0</v>
      </c>
      <c r="F2647" s="27"/>
      <c r="G2647" s="16">
        <f>IF((C2647&lt;=7),VLOOKUP(F2647,'7 лет'!$C$5:$D$79,2),IF((C2647=8),VLOOKUP(F2647,'8 лет'!$C$5:$D$79,2),IF((C2647=9),VLOOKUP(F2647,'9 лет'!$C$5:$D$79,2),IF((C2647=10),VLOOKUP(F2647,'10 лет'!$C$5:$D$79,2),IF((C2647=11),VLOOKUP(F2647,'11 лет'!$C$5:$D$79,2),IF((C2647=12),VLOOKUP(F2647,'12 лет'!$C$5:$D$79,2),IF((C2647=13),VLOOKUP(F2647,'13 лет'!$C$5:$D$79,2),IF((C2647=14),VLOOKUP(F2647,'14 лет'!$C$5:$D$79,2),IF((C2647=15),VLOOKUP(F2647,'15 лет'!$C$5:$D$79,2),IF((C2647=16),VLOOKUP(F2647,'16 лет'!$C$5:$D$79,2),IF((C2647=17),VLOOKUP(F2647,'17 лет'!$C$5:$D$79,2))))))))))))</f>
        <v>0</v>
      </c>
      <c r="H2647" s="27"/>
      <c r="I2647" s="16">
        <f>IF((C2647&lt;=7),VLOOKUP(H2647,'7 лет'!$E$5:$F$79,2),IF((C2647=8),VLOOKUP(H2647,'8 лет'!$E$5:$F$79,2),IF((C2647=9),VLOOKUP(H2647,'9 лет'!$E$5:$F$79,2),IF((C2647=10),VLOOKUP(H2647,'10 лет'!$E$5:$F$79,2),IF((C2647=11),VLOOKUP(H2647,'11 лет'!$E$5:$F$79,2),IF((C2647=12),VLOOKUP(H2647,'12 лет'!$E$5:$F$79,2),IF((C2647=13),VLOOKUP(H2647,'13 лет'!$E$5:$F$79,2),IF((C2647=14),VLOOKUP(H2647,'14 лет'!$E$5:$F$79,2),IF((C2647=15),VLOOKUP(H2647,'15 лет'!$E$5:$F$79,2),IF((C2647=16),VLOOKUP(H2647,'16 лет'!$E$5:$F$79,2),IF((C2647=17),VLOOKUP(H2647,'17 лет'!$E$5:$F$79,2))))))))))))</f>
        <v>0</v>
      </c>
      <c r="J2647" s="27"/>
      <c r="K2647" s="16">
        <f>IF((C2647&lt;=7),VLOOKUP(J2647,'7 лет'!$G$5:$H$79,2),IF((C2647=8),VLOOKUP(J2647,'8 лет'!$G$5:$H$79,2),IF((C2647=9),VLOOKUP(J2647,'9 лет'!$G$5:$H$79,2),IF((C2647=10),VLOOKUP(J2647,'10 лет'!$G$5:$H$79,2),IF((C2647=11),VLOOKUP(J2647,'11 лет'!$G$5:$H$79,2),IF((C2647=12),VLOOKUP(J2647,'12 лет'!$G$5:$H$79,2),IF((C2647=13),VLOOKUP(J2647,'13 лет'!$G$5:$H$79,2),IF((C2647=14),VLOOKUP(J2647,'14 лет'!$G$5:$H$79,2),IF(C2647&gt;=15,"0")))))))))</f>
        <v>0</v>
      </c>
      <c r="L2647" s="27"/>
      <c r="M2647" s="16" t="str">
        <f>IF((C2647=12),VLOOKUP(L2647,'12 лет'!$I$5:$J$81,2),IF((C2647=13),VLOOKUP(L2647,'13 лет'!$I$5:$J$81,2),IF((C2647=14),VLOOKUP(L2647,'14 лет'!$I$5:$J$80,2),IF((C2647=15),VLOOKUP(L2647,'15 лет'!$G$5:$H$82,2),IF((C2647=16),VLOOKUP(L2647,'16 лет'!$G$5:$H$81,2),IF((C2647=17),VLOOKUP(L2647,'17 лет'!$G$5:$H$81,2),IF(C2647&lt;12,"0")))))))</f>
        <v>0</v>
      </c>
      <c r="N2647" s="27"/>
      <c r="O2647" s="16" t="str">
        <f>IF((C2647=15),VLOOKUP(N2647,'15 лет'!$I$5:$J$100,2),IF((C2647=16),VLOOKUP(N2647,'16 лет'!$I$5:$J$94,2),IF((C2647=17),VLOOKUP(N2647,'17 лет'!$I$5:$J$97,2),IF(C2647&lt;15,"0"))))</f>
        <v>0</v>
      </c>
      <c r="P2647" s="11"/>
      <c r="Q2647" s="16">
        <f>IF((C2647&lt;=7),VLOOKUP(P2647,'7 лет'!$I$5:$J$79,2),IF((C2647=8),VLOOKUP(P2647,'8 лет'!$I$5:$J$79,2),IF((C2647=9),VLOOKUP(P2647,'9 лет'!$I$5:$J$79,2),IF((C2647=10),VLOOKUP(P2647,'10 лет'!$I$5:$J$79,2),IF((C2647=11),VLOOKUP(P2647,'11 лет'!$I$5:$J$79,2),IF((C2647=12),VLOOKUP(P2647,'12 лет'!$K$5:$L$79,2),IF((C2647=13),VLOOKUP(P2647,'13 лет'!$K$5:$L$79,2),IF((C2647=14),VLOOKUP(P2647,'14 лет'!$K$5:$L$79,2),IF((C2647=15),VLOOKUP(P2647,'15 лет'!$K$5:$L$79,2),IF((C2647=16),VLOOKUP(P2647,'16 лет'!$K$5:$L$79,2),IF((C2647=17),VLOOKUP(P2647,'17 лет'!$K$5:$L$79,2),)))))))))))</f>
        <v>50</v>
      </c>
      <c r="R2647" s="27"/>
      <c r="S2647" s="16">
        <f>IF((C2647&lt;=7),VLOOKUP(R2647,'7 лет'!$K$5:$L$79,2),IF((C2647=8),VLOOKUP(R2647,'8 лет'!$K$5:$L$79,2),IF((C2647=9),VLOOKUP(R2647,'9 лет'!$K$5:$L$79,2),IF((C2647=10),VLOOKUP(R2647,'10 лет'!$K$5:$L$79,2),IF((C2647=11),VLOOKUP(R2647,'11 лет'!$K$5:$L$79,2),IF((C2647=12),VLOOKUP(R2647,'12 лет'!$M$5:$N$79,2),IF((C2647=13),VLOOKUP(R2647,'13 лет'!$M$5:$N$79,2),IF((C2647=14),VLOOKUP(R2647,'14 лет'!$M$5:$N$79,2),IF((C2647=15),VLOOKUP(R2647,'15 лет'!$M$5:$N$79,2),IF((C2647=16),VLOOKUP(R2647,'16 лет'!$M$5:$N$79,2),IF((C2647=17),VLOOKUP(R2647,'17 лет'!$M$5:$N$79,2))))))))))))</f>
        <v>0</v>
      </c>
      <c r="T2647" s="32">
        <f>SUM(E2647+G2647+I2647+K2647+M2647+O2647+Q2647+S2647)</f>
        <v>50</v>
      </c>
      <c r="U2647" s="4">
        <f>'Личное первенство юноши'!U233</f>
        <v>28</v>
      </c>
      <c r="V2647" s="109"/>
      <c r="W2647" s="99"/>
      <c r="X2647" t="str">
        <f>P2641</f>
        <v>Субъект РФ 74</v>
      </c>
    </row>
    <row r="2648" spans="1:24" ht="18.75">
      <c r="A2648" s="27">
        <v>3</v>
      </c>
      <c r="B2648" s="77"/>
      <c r="C2648" s="27"/>
      <c r="D2648" s="27"/>
      <c r="E2648" s="16">
        <f>IF((C2648&lt;=7),VLOOKUP(D2648,'7 лет'!$A$5:$B$78,2),IF((C2648=8),VLOOKUP(D2648,'8 лет'!$A$5:$B$78,2),IF((C2648=9),VLOOKUP(D2648,'9 лет'!$A$5:$B$78,2),IF((C2648=10),VLOOKUP(D2648,'10 лет'!$A$5:$B$78,2),IF((C2648=11),VLOOKUP(D2648,'11 лет'!$A$5:$B$78,2),IF((C2648=12),VLOOKUP(D2648,'12 лет'!$A$5:$B$78,2),IF((C2648=13),VLOOKUP(D2648,'13 лет'!$A$5:$B$78,2),IF((C2648=14),VLOOKUP(D2648,'14 лет'!$A$5:$B$78,2),IF((C2648=15),VLOOKUP(D2648,'15 лет'!$A$5:$B$78,2),IF((C2648=16),VLOOKUP(D2648,'16 лет'!$A$5:$B$78,2),IF((C2648=17),VLOOKUP(D2648,'17 лет'!$A$5:$B$78,2))))))))))))</f>
        <v>0</v>
      </c>
      <c r="F2648" s="27"/>
      <c r="G2648" s="16">
        <f>IF((C2648&lt;=7),VLOOKUP(F2648,'7 лет'!$C$5:$D$79,2),IF((C2648=8),VLOOKUP(F2648,'8 лет'!$C$5:$D$79,2),IF((C2648=9),VLOOKUP(F2648,'9 лет'!$C$5:$D$79,2),IF((C2648=10),VLOOKUP(F2648,'10 лет'!$C$5:$D$79,2),IF((C2648=11),VLOOKUP(F2648,'11 лет'!$C$5:$D$79,2),IF((C2648=12),VLOOKUP(F2648,'12 лет'!$C$5:$D$79,2),IF((C2648=13),VLOOKUP(F2648,'13 лет'!$C$5:$D$79,2),IF((C2648=14),VLOOKUP(F2648,'14 лет'!$C$5:$D$79,2),IF((C2648=15),VLOOKUP(F2648,'15 лет'!$C$5:$D$79,2),IF((C2648=16),VLOOKUP(F2648,'16 лет'!$C$5:$D$79,2),IF((C2648=17),VLOOKUP(F2648,'17 лет'!$C$5:$D$79,2))))))))))))</f>
        <v>0</v>
      </c>
      <c r="H2648" s="27"/>
      <c r="I2648" s="16">
        <f>IF((C2648&lt;=7),VLOOKUP(H2648,'7 лет'!$E$5:$F$79,2),IF((C2648=8),VLOOKUP(H2648,'8 лет'!$E$5:$F$79,2),IF((C2648=9),VLOOKUP(H2648,'9 лет'!$E$5:$F$79,2),IF((C2648=10),VLOOKUP(H2648,'10 лет'!$E$5:$F$79,2),IF((C2648=11),VLOOKUP(H2648,'11 лет'!$E$5:$F$79,2),IF((C2648=12),VLOOKUP(H2648,'12 лет'!$E$5:$F$79,2),IF((C2648=13),VLOOKUP(H2648,'13 лет'!$E$5:$F$79,2),IF((C2648=14),VLOOKUP(H2648,'14 лет'!$E$5:$F$79,2),IF((C2648=15),VLOOKUP(H2648,'15 лет'!$E$5:$F$79,2),IF((C2648=16),VLOOKUP(H2648,'16 лет'!$E$5:$F$79,2),IF((C2648=17),VLOOKUP(H2648,'17 лет'!$E$5:$F$79,2))))))))))))</f>
        <v>0</v>
      </c>
      <c r="J2648" s="27"/>
      <c r="K2648" s="16">
        <f>IF((C2648&lt;=7),VLOOKUP(J2648,'7 лет'!$G$5:$H$79,2),IF((C2648=8),VLOOKUP(J2648,'8 лет'!$G$5:$H$79,2),IF((C2648=9),VLOOKUP(J2648,'9 лет'!$G$5:$H$79,2),IF((C2648=10),VLOOKUP(J2648,'10 лет'!$G$5:$H$79,2),IF((C2648=11),VLOOKUP(J2648,'11 лет'!$G$5:$H$79,2),IF((C2648=12),VLOOKUP(J2648,'12 лет'!$G$5:$H$79,2),IF((C2648=13),VLOOKUP(J2648,'13 лет'!$G$5:$H$79,2),IF((C2648=14),VLOOKUP(J2648,'14 лет'!$G$5:$H$79,2),IF(C2648&gt;=15,"0")))))))))</f>
        <v>0</v>
      </c>
      <c r="L2648" s="27"/>
      <c r="M2648" s="16" t="str">
        <f>IF((C2648=12),VLOOKUP(L2648,'12 лет'!$I$5:$J$81,2),IF((C2648=13),VLOOKUP(L2648,'13 лет'!$I$5:$J$81,2),IF((C2648=14),VLOOKUP(L2648,'14 лет'!$I$5:$J$80,2),IF((C2648=15),VLOOKUP(L2648,'15 лет'!$G$5:$H$82,2),IF((C2648=16),VLOOKUP(L2648,'16 лет'!$G$5:$H$81,2),IF((C2648=17),VLOOKUP(L2648,'17 лет'!$G$5:$H$81,2),IF(C2648&lt;12,"0")))))))</f>
        <v>0</v>
      </c>
      <c r="N2648" s="27"/>
      <c r="O2648" s="16" t="str">
        <f>IF((C2648=15),VLOOKUP(N2648,'15 лет'!$I$5:$J$100,2),IF((C2648=16),VLOOKUP(N2648,'16 лет'!$I$5:$J$94,2),IF((C2648=17),VLOOKUP(N2648,'17 лет'!$I$5:$J$97,2),IF(C2648&lt;15,"0"))))</f>
        <v>0</v>
      </c>
      <c r="P2648" s="11"/>
      <c r="Q2648" s="16">
        <f>IF((C2648&lt;=7),VLOOKUP(P2648,'7 лет'!$I$5:$J$79,2),IF((C2648=8),VLOOKUP(P2648,'8 лет'!$I$5:$J$79,2),IF((C2648=9),VLOOKUP(P2648,'9 лет'!$I$5:$J$79,2),IF((C2648=10),VLOOKUP(P2648,'10 лет'!$I$5:$J$79,2),IF((C2648=11),VLOOKUP(P2648,'11 лет'!$I$5:$J$79,2),IF((C2648=12),VLOOKUP(P2648,'12 лет'!$K$5:$L$79,2),IF((C2648=13),VLOOKUP(P2648,'13 лет'!$K$5:$L$79,2),IF((C2648=14),VLOOKUP(P2648,'14 лет'!$K$5:$L$79,2),IF((C2648=15),VLOOKUP(P2648,'15 лет'!$K$5:$L$79,2),IF((C2648=16),VLOOKUP(P2648,'16 лет'!$K$5:$L$79,2),IF((C2648=17),VLOOKUP(P2648,'17 лет'!$K$5:$L$79,2),)))))))))))</f>
        <v>50</v>
      </c>
      <c r="R2648" s="27"/>
      <c r="S2648" s="16">
        <f>IF((C2648&lt;=7),VLOOKUP(R2648,'7 лет'!$K$5:$L$79,2),IF((C2648=8),VLOOKUP(R2648,'8 лет'!$K$5:$L$79,2),IF((C2648=9),VLOOKUP(R2648,'9 лет'!$K$5:$L$79,2),IF((C2648=10),VLOOKUP(R2648,'10 лет'!$K$5:$L$79,2),IF((C2648=11),VLOOKUP(R2648,'11 лет'!$K$5:$L$79,2),IF((C2648=12),VLOOKUP(R2648,'12 лет'!$M$5:$N$79,2),IF((C2648=13),VLOOKUP(R2648,'13 лет'!$M$5:$N$79,2),IF((C2648=14),VLOOKUP(R2648,'14 лет'!$M$5:$N$79,2),IF((C2648=15),VLOOKUP(R2648,'15 лет'!$M$5:$N$79,2),IF((C2648=16),VLOOKUP(R2648,'16 лет'!$M$5:$N$79,2),IF((C2648=17),VLOOKUP(R2648,'17 лет'!$M$5:$N$79,2))))))))))))</f>
        <v>0</v>
      </c>
      <c r="T2648" s="32">
        <f>SUM(E2648+G2648+I2648+K2648+M2648+O2648+Q2648+S2648)</f>
        <v>50</v>
      </c>
      <c r="U2648" s="4">
        <f>'Личное первенство юноши'!U234</f>
        <v>28</v>
      </c>
      <c r="V2648" s="109"/>
      <c r="W2648" s="99"/>
      <c r="X2648" t="str">
        <f>P2641</f>
        <v>Субъект РФ 74</v>
      </c>
    </row>
    <row r="2649" spans="1:24" ht="18.75">
      <c r="A2649" s="111"/>
      <c r="B2649" s="112"/>
      <c r="C2649" s="112"/>
      <c r="D2649" s="112"/>
      <c r="E2649" s="112"/>
      <c r="F2649" s="112"/>
      <c r="G2649" s="112"/>
      <c r="H2649" s="112"/>
      <c r="I2649" s="112"/>
      <c r="J2649" s="112"/>
      <c r="K2649" s="112"/>
      <c r="L2649" s="112"/>
      <c r="M2649" s="112"/>
      <c r="N2649" s="112"/>
      <c r="O2649" s="112"/>
      <c r="P2649" s="115" t="s">
        <v>285</v>
      </c>
      <c r="Q2649" s="115"/>
      <c r="R2649" s="115"/>
      <c r="S2649" s="116"/>
      <c r="T2649" s="113">
        <f ca="1">SUMPRODUCT(LARGE($T$2646:$T$2648,ROW(INDIRECT("T1:T"&amp;Z17))))</f>
        <v>100</v>
      </c>
      <c r="U2649" s="114"/>
      <c r="V2649" s="109"/>
      <c r="W2649" s="99"/>
    </row>
    <row r="2650" spans="1:24" ht="24.75" customHeight="1">
      <c r="A2650" s="123" t="s">
        <v>180</v>
      </c>
      <c r="B2650" s="124"/>
      <c r="C2650" s="124"/>
      <c r="D2650" s="124"/>
      <c r="E2650" s="124"/>
      <c r="F2650" s="124"/>
      <c r="G2650" s="124"/>
      <c r="H2650" s="124"/>
      <c r="I2650" s="124"/>
      <c r="J2650" s="124"/>
      <c r="K2650" s="124"/>
      <c r="L2650" s="124"/>
      <c r="M2650" s="124"/>
      <c r="N2650" s="124"/>
      <c r="O2650" s="124"/>
      <c r="P2650" s="124"/>
      <c r="Q2650" s="124"/>
      <c r="R2650" s="124"/>
      <c r="S2650" s="124"/>
      <c r="T2650" s="124"/>
      <c r="U2650" s="125"/>
      <c r="V2650" s="109"/>
      <c r="W2650" s="99"/>
    </row>
    <row r="2651" spans="1:24" ht="18.75">
      <c r="A2651" s="27">
        <v>1</v>
      </c>
      <c r="B2651" s="78"/>
      <c r="C2651" s="27"/>
      <c r="D2651" s="27"/>
      <c r="E2651" s="16">
        <f>IF((C2651&lt;=7),VLOOKUP(D2651,'7 лет'!$M$5:$N$78,2),IF((C2651=8),VLOOKUP(D2651,'8 лет'!$M$5:$N$78,2),IF((C2651=9),VLOOKUP(D2651,'9 лет'!$M$5:$N$78,2),IF((C2651=10),VLOOKUP(D2651,'10 лет'!$M$5:$N$78,2),IF((C2651=11),VLOOKUP(D2651,'11 лет'!$M$5:$N$78,2),IF((C2651=12),VLOOKUP(D2651,'12 лет'!$O$5:$P$78,2),IF((C2651=13),VLOOKUP(D2651,'13 лет'!$O$5:$P$78,2),IF((C2651=14),VLOOKUP(D2651,'14 лет'!$O$5:$P$78,2),IF((C2651=15),VLOOKUP(D2651,'15 лет'!$O$5:$P$78,2),IF((C2651=16),VLOOKUP(D2651,'16 лет'!$O$5:$P$78,2),IF((C2651=17),VLOOKUP(D2651,'17 лет'!$O$5:$P$78,2))))))))))))</f>
        <v>0</v>
      </c>
      <c r="F2651" s="27"/>
      <c r="G2651" s="16">
        <f>IF((C2651&lt;=7),VLOOKUP(F2651,'7 лет'!$O$5:$P$79,2),IF((C2651=8),VLOOKUP(F2651,'8 лет'!$O$5:$P$79,2),IF((C2651=9),VLOOKUP(F2651,'9 лет'!$O$5:$P$79,2),IF((C2651=10),VLOOKUP(F2651,'10 лет'!$O$5:$P$79,2),IF((C2651=11),VLOOKUP(F2651,'11 лет'!$O$5:$P$79,2),IF((C2651=12),VLOOKUP(F2651,'12 лет'!$Q$5:$R$79,2),IF((C2651=13),VLOOKUP(F2651,'13 лет'!$Q$5:$R$79,2),IF((C2651=14),VLOOKUP(F2651,'14 лет'!$Q$5:$R$79,2),IF((C2651=15),VLOOKUP(F2651,'15 лет'!$Q$5:$R$79,2),IF((C2651=16),VLOOKUP(F2651,'16 лет'!$Q$5:$R$79,2),IF((C2651=17),VLOOKUP(F2651,'17 лет'!$Q$5:$R$79,2))))))))))))</f>
        <v>0</v>
      </c>
      <c r="H2651" s="27"/>
      <c r="I2651" s="16">
        <f>IF((C2651&lt;=7),VLOOKUP(H2651,'7 лет'!$Q$5:$R$79,2),IF((C2651=8),VLOOKUP(H2651,'8 лет'!$Q$5:$R$79,2),IF((C2651=9),VLOOKUP(H2651,'9 лет'!$Q$5:$R$79,2),IF((C2651=10),VLOOKUP(H2651,'10 лет'!$Q$5:$R$79,2),IF((C2651=11),VLOOKUP(H2651,'11 лет'!$Q$5:$R$79,2),IF((C2651=12),VLOOKUP(H2651,'12 лет'!$S$5:$T$79,2),IF((C2651=13),VLOOKUP(H2651,'13 лет'!$S$5:$T$79,2),IF((C2651=14),VLOOKUP(H2651,'14 лет'!$S$5:$T$79,2),IF((C2651=15),VLOOKUP(H2651,'15 лет'!$S$5:$T$79,2),IF((C2651=16),VLOOKUP(H2651,'16 лет'!$S$5:$T$79,2),IF((C2651=17),VLOOKUP(H2651,'17 лет'!$S$5:$T$79,2))))))))))))</f>
        <v>0</v>
      </c>
      <c r="J2651" s="27"/>
      <c r="K2651" s="16">
        <f>IF((C2651&lt;=7),VLOOKUP(J2651,'7 лет'!$S$5:$T$79,2),IF((C2651=8),VLOOKUP(J2651,'8 лет'!$S$5:$T$79,2),IF((C2651=9),VLOOKUP(J2651,'9 лет'!$S$5:$T$79,2),IF((C2651=10),VLOOKUP(J2651,'10 лет'!$S$5:$T$79,2),IF((C2651=11),VLOOKUP(J2651,'11 лет'!$S$5:$T$79,2),IF((C2651=12),VLOOKUP(J2651,'12 лет'!$U$5:$V$79,2),IF((C2651=13),VLOOKUP(J2651,'13 лет'!$U$5:$V$79,2),IF((C2651=14),VLOOKUP(J2651,'14 лет'!$U$5:$V$79,2),IF(C2651&gt;=15,"0")))))))))</f>
        <v>0</v>
      </c>
      <c r="L2651" s="27"/>
      <c r="M2651" s="16" t="str">
        <f>IF((C2651=12),VLOOKUP(L2651,'12 лет'!$W$5:$X$85,2),IF((C2651=13),VLOOKUP(L2651,'13 лет'!$W$5:$X$84,2),IF((C2651=14),VLOOKUP(L2651,'14 лет'!$W$5:$X$82,2),IF((C2651=15),VLOOKUP(L2651,'15 лет'!$U$5:$V$82,2),IF((C2651=16),VLOOKUP(L2651,'16 лет'!$U$5:$V$78,2),IF((C2651=17),VLOOKUP(L2651,'17 лет'!$U$5:$V$78,2),IF(C2651&lt;12,"0")))))))</f>
        <v>0</v>
      </c>
      <c r="N2651" s="27"/>
      <c r="O2651" s="16" t="str">
        <f>IF((C2651=15),VLOOKUP(N2651,'15 лет'!$W$5:$X$115,2),IF((C2651=16),VLOOKUP(N2651,'16 лет'!$W$5:$X$113,2),IF((C2651=17),VLOOKUP(N2651,'17 лет'!$W$5:$X$113,2),IF(C2651&lt;15,"0"))))</f>
        <v>0</v>
      </c>
      <c r="P2651" s="11"/>
      <c r="Q2651" s="16">
        <f>IF((C2651&lt;=7),VLOOKUP(P2651,'7 лет'!$U$5:$V$79,2),IF((C2651=8),VLOOKUP(P2651,'8 лет'!$U$5:$V$79,2),IF((C2651=9),VLOOKUP(P2651,'9 лет'!$U$5:$V$79,2),IF((C2651=10),VLOOKUP(P2651,'10 лет'!$U$5:$V$79,2),IF((C2651=11),VLOOKUP(P2651,'11 лет'!$U$5:$V$79,2),IF((C2651=12),VLOOKUP(P2651,'12 лет'!$Y$5:$Z$79,2),IF((C2651=13),VLOOKUP(P2651,'13 лет'!$Y$5:$Z$79,2),IF((C2651=14),VLOOKUP(P2651,'14 лет'!$Y$5:$Z$79,2),IF((C2651=15),VLOOKUP(P2651,'15 лет'!$Y$5:$Z$79,2),IF((C2651=16),VLOOKUP(P2651,'16 лет'!$Y$5:$Z$79,2),IF((C2651=17),VLOOKUP(P2651,'17 лет'!$Y$5:$Z$79,2))))))))))))</f>
        <v>35</v>
      </c>
      <c r="R2651" s="27"/>
      <c r="S2651" s="16">
        <f>IF((C2651&lt;=7),VLOOKUP(R2651,'7 лет'!$W$5:$X$79,2),IF((C2651=8),VLOOKUP(R2651,'8 лет'!$W$5:$X$79,2),IF((C2651=9),VLOOKUP(R2651,'9 лет'!$W$5:$X$79,2),IF((C2651=10),VLOOKUP(R2651,'10 лет'!$W$5:$X$79,2),IF((C2651=11),VLOOKUP(R2651,'11 лет'!$W$5:$X$79,2),IF((C2651=12),VLOOKUP(R2651,'12 лет'!$AA$5:$AB$79,2),IF((C2651=13),VLOOKUP(R2651,'13 лет'!$AA$5:$AB$79,2),IF((C2651=14),VLOOKUP(R2651,'14 лет'!$AA$5:$AB$79,2),IF((C2651=15),VLOOKUP(R2651,'15 лет'!$AA$5:$AB$79,2),IF((C2651=16),VLOOKUP(R2651,'16 лет'!$AA$5:$AB$79,2),IF((C2651=17),VLOOKUP(R2651,'17 лет'!$AA$5:$AB$79,2))))))))))))</f>
        <v>0</v>
      </c>
      <c r="T2651" s="33">
        <f>SUM(E2651+G2651+I2651+K2651+M2651+O2651+Q2651+S2651)</f>
        <v>35</v>
      </c>
      <c r="U2651" s="4">
        <f>'Личное первенство девушки'!U232</f>
        <v>28</v>
      </c>
      <c r="V2651" s="109"/>
      <c r="W2651" s="99"/>
      <c r="X2651" t="str">
        <f>P2641</f>
        <v>Субъект РФ 74</v>
      </c>
    </row>
    <row r="2652" spans="1:24" ht="18.75">
      <c r="A2652" s="27">
        <v>2</v>
      </c>
      <c r="B2652" s="78"/>
      <c r="C2652" s="27"/>
      <c r="D2652" s="27"/>
      <c r="E2652" s="16">
        <f>IF((C2652&lt;=7),VLOOKUP(D2652,'7 лет'!$M$5:$N$78,2),IF((C2652=8),VLOOKUP(D2652,'8 лет'!$M$5:$N$78,2),IF((C2652=9),VLOOKUP(D2652,'9 лет'!$M$5:$N$78,2),IF((C2652=10),VLOOKUP(D2652,'10 лет'!$M$5:$N$78,2),IF((C2652=11),VLOOKUP(D2652,'11 лет'!$M$5:$N$78,2),IF((C2652=12),VLOOKUP(D2652,'12 лет'!$O$5:$P$78,2),IF((C2652=13),VLOOKUP(D2652,'13 лет'!$O$5:$P$78,2),IF((C2652=14),VLOOKUP(D2652,'14 лет'!$O$5:$P$78,2),IF((C2652=15),VLOOKUP(D2652,'15 лет'!$O$5:$P$78,2),IF((C2652=16),VLOOKUP(D2652,'16 лет'!$O$5:$P$78,2),IF((C2652=17),VLOOKUP(D2652,'17 лет'!$O$5:$P$78,2))))))))))))</f>
        <v>0</v>
      </c>
      <c r="F2652" s="27"/>
      <c r="G2652" s="16">
        <f>IF((C2652&lt;=7),VLOOKUP(F2652,'7 лет'!$O$5:$P$79,2),IF((C2652=8),VLOOKUP(F2652,'8 лет'!$O$5:$P$79,2),IF((C2652=9),VLOOKUP(F2652,'9 лет'!$O$5:$P$79,2),IF((C2652=10),VLOOKUP(F2652,'10 лет'!$O$5:$P$79,2),IF((C2652=11),VLOOKUP(F2652,'11 лет'!$O$5:$P$79,2),IF((C2652=12),VLOOKUP(F2652,'12 лет'!$Q$5:$R$79,2),IF((C2652=13),VLOOKUP(F2652,'13 лет'!$Q$5:$R$79,2),IF((C2652=14),VLOOKUP(F2652,'14 лет'!$Q$5:$R$79,2),IF((C2652=15),VLOOKUP(F2652,'15 лет'!$Q$5:$R$79,2),IF((C2652=16),VLOOKUP(F2652,'16 лет'!$Q$5:$R$79,2),IF((C2652=17),VLOOKUP(F2652,'17 лет'!$Q$5:$R$79,2))))))))))))</f>
        <v>0</v>
      </c>
      <c r="H2652" s="27"/>
      <c r="I2652" s="16">
        <f>IF((C2652&lt;=7),VLOOKUP(H2652,'7 лет'!$Q$5:$R$79,2),IF((C2652=8),VLOOKUP(H2652,'8 лет'!$Q$5:$R$79,2),IF((C2652=9),VLOOKUP(H2652,'9 лет'!$Q$5:$R$79,2),IF((C2652=10),VLOOKUP(H2652,'10 лет'!$Q$5:$R$79,2),IF((C2652=11),VLOOKUP(H2652,'11 лет'!$Q$5:$R$79,2),IF((C2652=12),VLOOKUP(H2652,'12 лет'!$S$5:$T$79,2),IF((C2652=13),VLOOKUP(H2652,'13 лет'!$S$5:$T$79,2),IF((C2652=14),VLOOKUP(H2652,'14 лет'!$S$5:$T$79,2),IF((C2652=15),VLOOKUP(H2652,'15 лет'!$S$5:$T$79,2),IF((C2652=16),VLOOKUP(H2652,'16 лет'!$S$5:$T$79,2),IF((C2652=17),VLOOKUP(H2652,'17 лет'!$S$5:$T$79,2))))))))))))</f>
        <v>0</v>
      </c>
      <c r="J2652" s="27"/>
      <c r="K2652" s="16">
        <f>IF((C2652&lt;=7),VLOOKUP(J2652,'7 лет'!$S$5:$T$79,2),IF((C2652=8),VLOOKUP(J2652,'8 лет'!$S$5:$T$79,2),IF((C2652=9),VLOOKUP(J2652,'9 лет'!$S$5:$T$79,2),IF((C2652=10),VLOOKUP(J2652,'10 лет'!$S$5:$T$79,2),IF((C2652=11),VLOOKUP(J2652,'11 лет'!$S$5:$T$79,2),IF((C2652=12),VLOOKUP(J2652,'12 лет'!$U$5:$V$79,2),IF((C2652=13),VLOOKUP(J2652,'13 лет'!$U$5:$V$79,2),IF((C2652=14),VLOOKUP(J2652,'14 лет'!$U$5:$V$79,2),IF(C2652&gt;=15,"0")))))))))</f>
        <v>0</v>
      </c>
      <c r="L2652" s="27"/>
      <c r="M2652" s="16" t="str">
        <f>IF((C2652=12),VLOOKUP(L2652,'12 лет'!$W$5:$X$85,2),IF((C2652=13),VLOOKUP(L2652,'13 лет'!$W$5:$X$84,2),IF((C2652=14),VLOOKUP(L2652,'14 лет'!$W$5:$X$82,2),IF((C2652=15),VLOOKUP(L2652,'15 лет'!$U$5:$V$82,2),IF((C2652=16),VLOOKUP(L2652,'16 лет'!$U$5:$V$78,2),IF((C2652=17),VLOOKUP(L2652,'17 лет'!$U$5:$V$78,2),IF(C2652&lt;12,"0")))))))</f>
        <v>0</v>
      </c>
      <c r="N2652" s="27"/>
      <c r="O2652" s="16" t="str">
        <f>IF((C2652=15),VLOOKUP(N2652,'15 лет'!$W$5:$X$115,2),IF((C2652=16),VLOOKUP(N2652,'16 лет'!$W$5:$X$113,2),IF((C2652=17),VLOOKUP(N2652,'17 лет'!$W$5:$X$113,2),IF(C2652&lt;15,"0"))))</f>
        <v>0</v>
      </c>
      <c r="P2652" s="11"/>
      <c r="Q2652" s="16">
        <f>IF((C2652&lt;=7),VLOOKUP(P2652,'7 лет'!$U$5:$V$79,2),IF((C2652=8),VLOOKUP(P2652,'8 лет'!$U$5:$V$79,2),IF((C2652=9),VLOOKUP(P2652,'9 лет'!$U$5:$V$79,2),IF((C2652=10),VLOOKUP(P2652,'10 лет'!$U$5:$V$79,2),IF((C2652=11),VLOOKUP(P2652,'11 лет'!$U$5:$V$79,2),IF((C2652=12),VLOOKUP(P2652,'12 лет'!$Y$5:$Z$79,2),IF((C2652=13),VLOOKUP(P2652,'13 лет'!$Y$5:$Z$79,2),IF((C2652=14),VLOOKUP(P2652,'14 лет'!$Y$5:$Z$79,2),IF((C2652=15),VLOOKUP(P2652,'15 лет'!$Y$5:$Z$79,2),IF((C2652=16),VLOOKUP(P2652,'16 лет'!$Y$5:$Z$79,2),IF((C2652=17),VLOOKUP(P2652,'17 лет'!$Y$5:$Z$79,2))))))))))))</f>
        <v>35</v>
      </c>
      <c r="R2652" s="27"/>
      <c r="S2652" s="16">
        <f>IF((C2652&lt;=7),VLOOKUP(R2652,'7 лет'!$W$5:$X$79,2),IF((C2652=8),VLOOKUP(R2652,'8 лет'!$W$5:$X$79,2),IF((C2652=9),VLOOKUP(R2652,'9 лет'!$W$5:$X$79,2),IF((C2652=10),VLOOKUP(R2652,'10 лет'!$W$5:$X$79,2),IF((C2652=11),VLOOKUP(R2652,'11 лет'!$W$5:$X$79,2),IF((C2652=12),VLOOKUP(R2652,'12 лет'!$AA$5:$AB$79,2),IF((C2652=13),VLOOKUP(R2652,'13 лет'!$AA$5:$AB$79,2),IF((C2652=14),VLOOKUP(R2652,'14 лет'!$AA$5:$AB$79,2),IF((C2652=15),VLOOKUP(R2652,'15 лет'!$AA$5:$AB$79,2),IF((C2652=16),VLOOKUP(R2652,'16 лет'!$AA$5:$AB$79,2),IF((C2652=17),VLOOKUP(R2652,'17 лет'!$AA$5:$AB$79,2))))))))))))</f>
        <v>0</v>
      </c>
      <c r="T2652" s="33">
        <f>SUM(E2652+G2652+I2652+K2652+M2652+O2652+Q2652+S2652)</f>
        <v>35</v>
      </c>
      <c r="U2652" s="4">
        <f>'Личное первенство девушки'!U233</f>
        <v>28</v>
      </c>
      <c r="V2652" s="109"/>
      <c r="W2652" s="99"/>
      <c r="X2652" t="str">
        <f>P2641</f>
        <v>Субъект РФ 74</v>
      </c>
    </row>
    <row r="2653" spans="1:24" ht="18.75">
      <c r="A2653" s="27">
        <v>3</v>
      </c>
      <c r="B2653" s="78"/>
      <c r="C2653" s="27"/>
      <c r="D2653" s="27"/>
      <c r="E2653" s="16">
        <f>IF((C2653&lt;=7),VLOOKUP(D2653,'7 лет'!$M$5:$N$78,2),IF((C2653=8),VLOOKUP(D2653,'8 лет'!$M$5:$N$78,2),IF((C2653=9),VLOOKUP(D2653,'9 лет'!$M$5:$N$78,2),IF((C2653=10),VLOOKUP(D2653,'10 лет'!$M$5:$N$78,2),IF((C2653=11),VLOOKUP(D2653,'11 лет'!$M$5:$N$78,2),IF((C2653=12),VLOOKUP(D2653,'12 лет'!$O$5:$P$78,2),IF((C2653=13),VLOOKUP(D2653,'13 лет'!$O$5:$P$78,2),IF((C2653=14),VLOOKUP(D2653,'14 лет'!$O$5:$P$78,2),IF((C2653=15),VLOOKUP(D2653,'15 лет'!$O$5:$P$78,2),IF((C2653=16),VLOOKUP(D2653,'16 лет'!$O$5:$P$78,2),IF((C2653=17),VLOOKUP(D2653,'17 лет'!$O$5:$P$78,2))))))))))))</f>
        <v>0</v>
      </c>
      <c r="F2653" s="27"/>
      <c r="G2653" s="16">
        <f>IF((C2653&lt;=7),VLOOKUP(F2653,'7 лет'!$O$5:$P$79,2),IF((C2653=8),VLOOKUP(F2653,'8 лет'!$O$5:$P$79,2),IF((C2653=9),VLOOKUP(F2653,'9 лет'!$O$5:$P$79,2),IF((C2653=10),VLOOKUP(F2653,'10 лет'!$O$5:$P$79,2),IF((C2653=11),VLOOKUP(F2653,'11 лет'!$O$5:$P$79,2),IF((C2653=12),VLOOKUP(F2653,'12 лет'!$Q$5:$R$79,2),IF((C2653=13),VLOOKUP(F2653,'13 лет'!$Q$5:$R$79,2),IF((C2653=14),VLOOKUP(F2653,'14 лет'!$Q$5:$R$79,2),IF((C2653=15),VLOOKUP(F2653,'15 лет'!$Q$5:$R$79,2),IF((C2653=16),VLOOKUP(F2653,'16 лет'!$Q$5:$R$79,2),IF((C2653=17),VLOOKUP(F2653,'17 лет'!$Q$5:$R$79,2))))))))))))</f>
        <v>0</v>
      </c>
      <c r="H2653" s="27"/>
      <c r="I2653" s="16">
        <f>IF((C2653&lt;=7),VLOOKUP(H2653,'7 лет'!$Q$5:$R$79,2),IF((C2653=8),VLOOKUP(H2653,'8 лет'!$Q$5:$R$79,2),IF((C2653=9),VLOOKUP(H2653,'9 лет'!$Q$5:$R$79,2),IF((C2653=10),VLOOKUP(H2653,'10 лет'!$Q$5:$R$79,2),IF((C2653=11),VLOOKUP(H2653,'11 лет'!$Q$5:$R$79,2),IF((C2653=12),VLOOKUP(H2653,'12 лет'!$S$5:$T$79,2),IF((C2653=13),VLOOKUP(H2653,'13 лет'!$S$5:$T$79,2),IF((C2653=14),VLOOKUP(H2653,'14 лет'!$S$5:$T$79,2),IF((C2653=15),VLOOKUP(H2653,'15 лет'!$S$5:$T$79,2),IF((C2653=16),VLOOKUP(H2653,'16 лет'!$S$5:$T$79,2),IF((C2653=17),VLOOKUP(H2653,'17 лет'!$S$5:$T$79,2))))))))))))</f>
        <v>0</v>
      </c>
      <c r="J2653" s="27"/>
      <c r="K2653" s="16">
        <f>IF((C2653&lt;=7),VLOOKUP(J2653,'7 лет'!$S$5:$T$79,2),IF((C2653=8),VLOOKUP(J2653,'8 лет'!$S$5:$T$79,2),IF((C2653=9),VLOOKUP(J2653,'9 лет'!$S$5:$T$79,2),IF((C2653=10),VLOOKUP(J2653,'10 лет'!$S$5:$T$79,2),IF((C2653=11),VLOOKUP(J2653,'11 лет'!$S$5:$T$79,2),IF((C2653=12),VLOOKUP(J2653,'12 лет'!$U$5:$V$79,2),IF((C2653=13),VLOOKUP(J2653,'13 лет'!$U$5:$V$79,2),IF((C2653=14),VLOOKUP(J2653,'14 лет'!$U$5:$V$79,2),IF(C2653&gt;=15,"0")))))))))</f>
        <v>0</v>
      </c>
      <c r="L2653" s="27"/>
      <c r="M2653" s="16" t="str">
        <f>IF((C2653=12),VLOOKUP(L2653,'12 лет'!$W$5:$X$85,2),IF((C2653=13),VLOOKUP(L2653,'13 лет'!$W$5:$X$84,2),IF((C2653=14),VLOOKUP(L2653,'14 лет'!$W$5:$X$82,2),IF((C2653=15),VLOOKUP(L2653,'15 лет'!$U$5:$V$82,2),IF((C2653=16),VLOOKUP(L2653,'16 лет'!$U$5:$V$78,2),IF((C2653=17),VLOOKUP(L2653,'17 лет'!$U$5:$V$78,2),IF(C2653&lt;12,"0")))))))</f>
        <v>0</v>
      </c>
      <c r="N2653" s="27"/>
      <c r="O2653" s="16" t="str">
        <f>IF((C2653=15),VLOOKUP(N2653,'15 лет'!$W$5:$X$115,2),IF((C2653=16),VLOOKUP(N2653,'16 лет'!$W$5:$X$113,2),IF((C2653=17),VLOOKUP(N2653,'17 лет'!$W$5:$X$113,2),IF(C2653&lt;15,"0"))))</f>
        <v>0</v>
      </c>
      <c r="P2653" s="11"/>
      <c r="Q2653" s="16">
        <f>IF((C2653&lt;=7),VLOOKUP(P2653,'7 лет'!$U$5:$V$79,2),IF((C2653=8),VLOOKUP(P2653,'8 лет'!$U$5:$V$79,2),IF((C2653=9),VLOOKUP(P2653,'9 лет'!$U$5:$V$79,2),IF((C2653=10),VLOOKUP(P2653,'10 лет'!$U$5:$V$79,2),IF((C2653=11),VLOOKUP(P2653,'11 лет'!$U$5:$V$79,2),IF((C2653=12),VLOOKUP(P2653,'12 лет'!$Y$5:$Z$79,2),IF((C2653=13),VLOOKUP(P2653,'13 лет'!$Y$5:$Z$79,2),IF((C2653=14),VLOOKUP(P2653,'14 лет'!$Y$5:$Z$79,2),IF((C2653=15),VLOOKUP(P2653,'15 лет'!$Y$5:$Z$79,2),IF((C2653=16),VLOOKUP(P2653,'16 лет'!$Y$5:$Z$79,2),IF((C2653=17),VLOOKUP(P2653,'17 лет'!$Y$5:$Z$79,2))))))))))))</f>
        <v>35</v>
      </c>
      <c r="R2653" s="27"/>
      <c r="S2653" s="16">
        <f>IF((C2653&lt;=7),VLOOKUP(R2653,'7 лет'!$W$5:$X$79,2),IF((C2653=8),VLOOKUP(R2653,'8 лет'!$W$5:$X$79,2),IF((C2653=9),VLOOKUP(R2653,'9 лет'!$W$5:$X$79,2),IF((C2653=10),VLOOKUP(R2653,'10 лет'!$W$5:$X$79,2),IF((C2653=11),VLOOKUP(R2653,'11 лет'!$W$5:$X$79,2),IF((C2653=12),VLOOKUP(R2653,'12 лет'!$AA$5:$AB$79,2),IF((C2653=13),VLOOKUP(R2653,'13 лет'!$AA$5:$AB$79,2),IF((C2653=14),VLOOKUP(R2653,'14 лет'!$AA$5:$AB$79,2),IF((C2653=15),VLOOKUP(R2653,'15 лет'!$AA$5:$AB$79,2),IF((C2653=16),VLOOKUP(R2653,'16 лет'!$AA$5:$AB$79,2),IF((C2653=17),VLOOKUP(R2653,'17 лет'!$AA$5:$AB$79,2))))))))))))</f>
        <v>0</v>
      </c>
      <c r="T2653" s="33">
        <f>SUM(E2653+G2653+I2653+K2653+M2653+O2653+Q2653+S2653)</f>
        <v>35</v>
      </c>
      <c r="U2653" s="4">
        <f>'Личное первенство девушки'!U234</f>
        <v>28</v>
      </c>
      <c r="V2653" s="109"/>
      <c r="W2653" s="99"/>
      <c r="X2653" t="str">
        <f>P2641</f>
        <v>Субъект РФ 74</v>
      </c>
    </row>
    <row r="2654" spans="1:24" ht="18.75">
      <c r="A2654" s="111"/>
      <c r="B2654" s="112"/>
      <c r="C2654" s="112"/>
      <c r="D2654" s="112"/>
      <c r="E2654" s="112"/>
      <c r="F2654" s="112"/>
      <c r="G2654" s="112"/>
      <c r="H2654" s="112"/>
      <c r="I2654" s="112"/>
      <c r="J2654" s="112"/>
      <c r="K2654" s="112"/>
      <c r="L2654" s="112"/>
      <c r="M2654" s="112"/>
      <c r="N2654" s="112"/>
      <c r="O2654" s="112"/>
      <c r="P2654" s="115" t="s">
        <v>286</v>
      </c>
      <c r="Q2654" s="115"/>
      <c r="R2654" s="115"/>
      <c r="S2654" s="116"/>
      <c r="T2654" s="113">
        <f ca="1">SUMPRODUCT(LARGE($T$2651:$T$2653,ROW(INDIRECT("T1:T"&amp;Z17))))</f>
        <v>70</v>
      </c>
      <c r="U2654" s="114"/>
      <c r="V2654" s="109"/>
      <c r="W2654" s="99"/>
    </row>
    <row r="2655" spans="1:24" ht="30" customHeight="1">
      <c r="A2655" s="119"/>
      <c r="B2655" s="120"/>
      <c r="C2655" s="120"/>
      <c r="D2655" s="120"/>
      <c r="E2655" s="120"/>
      <c r="F2655" s="120"/>
      <c r="G2655" s="120"/>
      <c r="H2655" s="120"/>
      <c r="I2655" s="120"/>
      <c r="J2655" s="120"/>
      <c r="K2655" s="120"/>
      <c r="L2655" s="120"/>
      <c r="M2655" s="120"/>
      <c r="N2655" s="120"/>
      <c r="O2655" s="120"/>
      <c r="P2655" s="118" t="s">
        <v>287</v>
      </c>
      <c r="Q2655" s="118"/>
      <c r="R2655" s="118"/>
      <c r="S2655" s="118"/>
      <c r="T2655" s="121">
        <f ca="1">SUM(T2649+T2654)</f>
        <v>170</v>
      </c>
      <c r="U2655" s="122"/>
      <c r="V2655" s="110"/>
      <c r="W2655" s="100"/>
    </row>
    <row r="2656" spans="1:24">
      <c r="A2656" s="14"/>
      <c r="B2656" s="14"/>
      <c r="C2656" s="14"/>
      <c r="D2656" s="14"/>
      <c r="E2656" s="14"/>
      <c r="F2656" s="14"/>
      <c r="G2656" s="14"/>
      <c r="H2656" s="14"/>
      <c r="I2656" s="14"/>
      <c r="J2656" s="14"/>
      <c r="K2656" s="14"/>
      <c r="L2656" s="14"/>
      <c r="M2656" s="14"/>
      <c r="N2656" s="14"/>
      <c r="O2656" s="14"/>
      <c r="P2656" s="14"/>
      <c r="Q2656" s="14"/>
      <c r="R2656" s="14"/>
      <c r="S2656" s="14"/>
      <c r="T2656" s="14"/>
    </row>
    <row r="2657" spans="1:23">
      <c r="A2657" s="15"/>
      <c r="C2657" s="15"/>
      <c r="D2657" s="15"/>
      <c r="E2657" s="15"/>
      <c r="F2657" s="15"/>
      <c r="G2657" s="15"/>
      <c r="H2657" s="15"/>
      <c r="I2657" s="15"/>
      <c r="J2657" s="15"/>
      <c r="K2657" s="14"/>
      <c r="L2657" s="14"/>
      <c r="M2657" s="15"/>
      <c r="N2657" s="15"/>
      <c r="O2657" s="15"/>
      <c r="P2657" s="15"/>
      <c r="Q2657" s="15"/>
      <c r="R2657" s="15"/>
      <c r="S2657" s="15"/>
      <c r="T2657" s="15"/>
    </row>
    <row r="2658" spans="1:23">
      <c r="A2658" s="15"/>
      <c r="C2658" s="15"/>
      <c r="D2658" s="15"/>
      <c r="E2658" s="15"/>
      <c r="F2658" s="15"/>
      <c r="G2658" s="15"/>
      <c r="H2658" s="15"/>
      <c r="I2658" s="15"/>
      <c r="J2658" s="15"/>
      <c r="K2658" s="14"/>
      <c r="L2658" s="14"/>
      <c r="M2658" s="15"/>
      <c r="N2658" s="15"/>
      <c r="O2658" s="15"/>
      <c r="P2658" s="15"/>
      <c r="Q2658" s="15"/>
      <c r="R2658" s="15"/>
      <c r="S2658" s="15"/>
      <c r="T2658" s="15"/>
    </row>
    <row r="2659" spans="1:23" ht="16.5">
      <c r="A2659" s="14"/>
      <c r="B2659" s="79" t="s">
        <v>181</v>
      </c>
      <c r="C2659" s="14"/>
      <c r="D2659" s="14"/>
      <c r="E2659" s="14"/>
      <c r="F2659" s="14"/>
      <c r="G2659" s="14"/>
      <c r="H2659" s="14"/>
      <c r="I2659" s="14"/>
      <c r="J2659" s="14"/>
      <c r="K2659" s="14"/>
      <c r="L2659" s="14"/>
      <c r="M2659" s="14"/>
      <c r="N2659" s="14"/>
      <c r="O2659" s="14"/>
      <c r="P2659" s="14"/>
      <c r="Q2659" s="14"/>
      <c r="R2659" s="14"/>
      <c r="S2659" s="14"/>
      <c r="T2659" s="14"/>
    </row>
    <row r="2660" spans="1:23">
      <c r="A2660" s="14"/>
      <c r="B2660" s="15"/>
      <c r="C2660" s="15"/>
      <c r="D2660" s="14"/>
      <c r="E2660" s="14"/>
      <c r="F2660" s="14"/>
      <c r="G2660" s="14"/>
      <c r="H2660" s="14"/>
      <c r="I2660" s="14"/>
      <c r="J2660" s="14"/>
      <c r="K2660" s="14"/>
      <c r="L2660" s="14"/>
      <c r="M2660" s="14"/>
      <c r="N2660" s="14"/>
      <c r="O2660" s="14"/>
      <c r="P2660" s="14"/>
      <c r="Q2660" s="14"/>
      <c r="R2660" s="14"/>
      <c r="S2660" s="14"/>
      <c r="T2660" s="14"/>
    </row>
    <row r="2661" spans="1:23">
      <c r="A2661" s="14"/>
      <c r="B2661" s="14"/>
      <c r="C2661" s="15"/>
      <c r="D2661" s="14"/>
      <c r="E2661" s="14"/>
      <c r="F2661" s="14"/>
      <c r="G2661" s="14"/>
      <c r="H2661" s="14"/>
      <c r="I2661" s="14"/>
      <c r="J2661" s="14"/>
      <c r="K2661" s="14"/>
      <c r="L2661" s="14"/>
      <c r="M2661" s="14"/>
      <c r="N2661" s="14"/>
      <c r="O2661" s="14"/>
      <c r="P2661" s="14"/>
      <c r="Q2661" s="14"/>
      <c r="R2661" s="14"/>
      <c r="S2661" s="14"/>
      <c r="T2661" s="14"/>
    </row>
    <row r="2662" spans="1:23" ht="16.5">
      <c r="A2662" s="14"/>
      <c r="B2662" s="79" t="s">
        <v>182</v>
      </c>
      <c r="C2662" s="15"/>
      <c r="D2662" s="14"/>
      <c r="E2662" s="14"/>
      <c r="F2662" s="14"/>
      <c r="G2662" s="14"/>
      <c r="H2662" s="14"/>
      <c r="I2662" s="14"/>
      <c r="J2662" s="14"/>
      <c r="K2662" s="14"/>
      <c r="L2662" s="14"/>
      <c r="M2662" s="14"/>
      <c r="N2662" s="14"/>
      <c r="O2662" s="14"/>
      <c r="P2662" s="14"/>
      <c r="Q2662" s="14"/>
      <c r="R2662" s="14"/>
      <c r="S2662" s="14"/>
      <c r="T2662" s="14"/>
    </row>
    <row r="2664" spans="1:23" ht="18.75">
      <c r="A2664" s="102" t="s">
        <v>991</v>
      </c>
      <c r="B2664" s="102"/>
      <c r="C2664" s="102"/>
      <c r="D2664" s="102"/>
      <c r="E2664" s="102"/>
      <c r="F2664" s="102"/>
      <c r="G2664" s="102"/>
      <c r="H2664" s="102"/>
      <c r="I2664" s="102"/>
      <c r="J2664" s="102"/>
      <c r="K2664" s="102"/>
      <c r="L2664" s="102"/>
      <c r="M2664" s="102"/>
      <c r="N2664" s="102"/>
      <c r="O2664" s="102"/>
      <c r="P2664" s="102"/>
      <c r="Q2664" s="102"/>
      <c r="R2664" s="102"/>
      <c r="S2664" s="102"/>
      <c r="T2664" s="102"/>
      <c r="U2664" s="102"/>
      <c r="V2664" s="102"/>
      <c r="W2664" s="102"/>
    </row>
    <row r="2665" spans="1:23" ht="18.75">
      <c r="A2665" s="102" t="s">
        <v>990</v>
      </c>
      <c r="B2665" s="102"/>
      <c r="C2665" s="102"/>
      <c r="D2665" s="102"/>
      <c r="E2665" s="102"/>
      <c r="F2665" s="102"/>
      <c r="G2665" s="102"/>
      <c r="H2665" s="102"/>
      <c r="I2665" s="102"/>
      <c r="J2665" s="102"/>
      <c r="K2665" s="102"/>
      <c r="L2665" s="102"/>
      <c r="M2665" s="102"/>
      <c r="N2665" s="102"/>
      <c r="O2665" s="102"/>
      <c r="P2665" s="102"/>
      <c r="Q2665" s="102"/>
      <c r="R2665" s="102"/>
      <c r="S2665" s="102"/>
      <c r="T2665" s="102"/>
      <c r="U2665" s="102"/>
      <c r="V2665" s="102"/>
      <c r="W2665" s="102"/>
    </row>
    <row r="2667" spans="1:23">
      <c r="A2667" s="103" t="s">
        <v>169</v>
      </c>
      <c r="B2667" s="103"/>
      <c r="C2667" s="103"/>
      <c r="D2667" s="103"/>
      <c r="E2667" s="103"/>
      <c r="F2667" s="103"/>
      <c r="G2667" s="103"/>
      <c r="H2667" s="103"/>
      <c r="I2667" s="103"/>
      <c r="J2667" s="103"/>
      <c r="K2667" s="103"/>
      <c r="L2667" s="103"/>
      <c r="M2667" s="103"/>
      <c r="N2667" s="103"/>
      <c r="O2667" s="103"/>
      <c r="P2667" s="103"/>
      <c r="Q2667" s="103"/>
      <c r="R2667" s="103"/>
      <c r="S2667" s="103"/>
      <c r="T2667" s="103"/>
      <c r="U2667" s="103"/>
      <c r="V2667" s="103"/>
      <c r="W2667" s="103"/>
    </row>
    <row r="2668" spans="1:23">
      <c r="A2668" s="43"/>
      <c r="B2668" s="43"/>
      <c r="C2668" s="43"/>
      <c r="D2668" s="43"/>
      <c r="E2668" s="43"/>
      <c r="F2668" s="43"/>
      <c r="G2668" s="43"/>
      <c r="H2668" s="43"/>
      <c r="I2668" s="43"/>
      <c r="J2668" s="43"/>
      <c r="K2668" s="43"/>
      <c r="L2668" s="43"/>
      <c r="M2668" s="43"/>
      <c r="N2668" s="43"/>
      <c r="O2668" s="43"/>
      <c r="P2668" s="43"/>
      <c r="Q2668" s="43"/>
      <c r="R2668" s="43"/>
      <c r="S2668" s="43"/>
      <c r="T2668" s="43"/>
      <c r="U2668" s="43"/>
      <c r="V2668" s="43"/>
      <c r="W2668" s="43"/>
    </row>
    <row r="2669" spans="1:23" ht="18.75">
      <c r="A2669" s="104" t="s">
        <v>1005</v>
      </c>
      <c r="B2669" s="104"/>
      <c r="C2669" s="104"/>
      <c r="D2669" s="104"/>
      <c r="E2669" s="104"/>
      <c r="F2669" s="104"/>
      <c r="G2669" s="104"/>
      <c r="H2669" s="104"/>
      <c r="I2669" s="104"/>
      <c r="J2669" s="104"/>
      <c r="K2669" s="104"/>
      <c r="L2669" s="104"/>
      <c r="M2669" s="104"/>
      <c r="N2669" s="104"/>
      <c r="O2669" s="104"/>
      <c r="P2669" s="104"/>
      <c r="Q2669" s="104"/>
      <c r="R2669" s="104"/>
      <c r="S2669" s="104"/>
      <c r="T2669" s="104"/>
      <c r="U2669" s="104"/>
      <c r="V2669" s="104"/>
      <c r="W2669" s="104"/>
    </row>
    <row r="2670" spans="1:23" ht="18.75">
      <c r="A2670" s="104" t="s">
        <v>989</v>
      </c>
      <c r="B2670" s="104"/>
      <c r="C2670" s="104"/>
      <c r="D2670" s="104"/>
      <c r="E2670" s="104"/>
      <c r="F2670" s="104"/>
      <c r="G2670" s="104"/>
      <c r="H2670" s="104"/>
      <c r="I2670" s="104"/>
      <c r="J2670" s="104"/>
      <c r="K2670" s="104"/>
      <c r="L2670" s="104"/>
      <c r="M2670" s="104"/>
      <c r="N2670" s="104"/>
      <c r="O2670" s="104"/>
      <c r="P2670" s="104"/>
      <c r="Q2670" s="104"/>
      <c r="R2670" s="104"/>
      <c r="S2670" s="104"/>
      <c r="T2670" s="104"/>
      <c r="U2670" s="104"/>
      <c r="V2670" s="104"/>
      <c r="W2670" s="104"/>
    </row>
    <row r="2671" spans="1:23" ht="18.75">
      <c r="A2671" s="105" t="s">
        <v>1058</v>
      </c>
      <c r="B2671" s="105"/>
      <c r="C2671" s="105"/>
      <c r="D2671" s="105"/>
      <c r="E2671" s="105"/>
      <c r="F2671" s="105"/>
      <c r="G2671" s="105"/>
      <c r="H2671" s="105"/>
      <c r="I2671" s="105"/>
      <c r="J2671" s="105"/>
      <c r="K2671" s="105"/>
      <c r="L2671" s="105"/>
      <c r="M2671" s="105"/>
      <c r="N2671" s="105"/>
      <c r="O2671" s="105"/>
      <c r="P2671" s="105"/>
      <c r="Q2671" s="105"/>
      <c r="R2671" s="105"/>
      <c r="S2671" s="105"/>
      <c r="T2671" s="105"/>
      <c r="U2671" s="105"/>
      <c r="V2671" s="105"/>
      <c r="W2671" s="105"/>
    </row>
    <row r="2672" spans="1:23" ht="18.75">
      <c r="A2672" s="50"/>
      <c r="B2672" s="50"/>
      <c r="C2672" s="50"/>
      <c r="D2672" s="50"/>
      <c r="E2672" s="50"/>
      <c r="F2672" s="50"/>
      <c r="G2672" s="50"/>
      <c r="H2672" s="50"/>
      <c r="I2672" s="50"/>
      <c r="J2672" s="50"/>
      <c r="K2672" s="50"/>
      <c r="L2672" s="50"/>
      <c r="M2672" s="50"/>
      <c r="N2672" s="50"/>
      <c r="O2672" s="50"/>
      <c r="P2672" s="50"/>
      <c r="Q2672" s="50"/>
      <c r="R2672" s="50"/>
      <c r="S2672" s="50"/>
      <c r="T2672" s="50"/>
      <c r="U2672" s="50"/>
      <c r="V2672" s="50"/>
    </row>
    <row r="2673" spans="1:24">
      <c r="A2673" s="10"/>
      <c r="B2673" s="10"/>
      <c r="C2673" s="10"/>
      <c r="D2673" s="10"/>
      <c r="E2673" s="10"/>
      <c r="F2673" s="10"/>
      <c r="G2673" s="10"/>
      <c r="H2673" s="10"/>
      <c r="I2673" s="10"/>
      <c r="J2673" s="10"/>
      <c r="K2673" s="10"/>
      <c r="L2673" s="10"/>
      <c r="M2673" s="10"/>
      <c r="N2673" s="10"/>
      <c r="O2673" s="10"/>
      <c r="P2673" s="10"/>
      <c r="Q2673" s="10"/>
      <c r="R2673" s="10"/>
      <c r="S2673" s="10"/>
      <c r="T2673" s="10"/>
    </row>
    <row r="2674" spans="1:24" ht="18.75">
      <c r="A2674" s="106" t="s">
        <v>992</v>
      </c>
      <c r="B2674" s="106"/>
      <c r="C2674" s="47"/>
      <c r="D2674" s="47"/>
      <c r="E2674" s="47"/>
      <c r="F2674" s="47"/>
      <c r="G2674" s="47"/>
      <c r="H2674" s="47"/>
      <c r="I2674" s="47"/>
      <c r="J2674" s="47"/>
      <c r="K2674" s="47"/>
      <c r="L2674" s="47"/>
      <c r="M2674" s="47"/>
      <c r="N2674" s="47"/>
      <c r="O2674" s="47"/>
      <c r="P2674" s="47"/>
      <c r="Q2674" s="47"/>
      <c r="R2674" s="47"/>
      <c r="S2674" s="47"/>
      <c r="T2674" s="47"/>
    </row>
    <row r="2675" spans="1:24" ht="18.75">
      <c r="A2675" s="106" t="s">
        <v>993</v>
      </c>
      <c r="B2675" s="106"/>
      <c r="C2675" s="42"/>
      <c r="D2675" s="42"/>
      <c r="E2675" s="42"/>
      <c r="F2675" s="42"/>
      <c r="G2675" s="42"/>
      <c r="H2675" s="42"/>
      <c r="I2675" s="42"/>
      <c r="J2675" s="42"/>
      <c r="K2675" s="42"/>
      <c r="L2675" s="42"/>
      <c r="M2675" s="42"/>
      <c r="N2675" s="42"/>
      <c r="O2675" s="42"/>
      <c r="P2675" s="42"/>
      <c r="Q2675" s="42"/>
      <c r="R2675" s="42"/>
      <c r="S2675" s="42"/>
      <c r="T2675" s="42"/>
    </row>
    <row r="2676" spans="1:24" ht="18.75">
      <c r="A2676" s="106"/>
      <c r="B2676" s="106"/>
      <c r="D2676" s="47"/>
      <c r="E2676" s="47"/>
      <c r="F2676" s="47"/>
      <c r="G2676" s="47"/>
      <c r="H2676" s="47"/>
      <c r="I2676" s="47"/>
      <c r="J2676" s="47"/>
      <c r="K2676" s="47"/>
      <c r="L2676" s="47"/>
      <c r="M2676" s="47"/>
      <c r="N2676" s="47"/>
      <c r="O2676" s="47"/>
      <c r="P2676" s="47"/>
      <c r="Q2676" s="47"/>
      <c r="R2676" s="47"/>
      <c r="S2676" s="47"/>
      <c r="T2676" s="47"/>
    </row>
    <row r="2677" spans="1:24" ht="18.75">
      <c r="A2677" s="107" t="s">
        <v>253</v>
      </c>
      <c r="B2677" s="107"/>
      <c r="C2677" s="107"/>
      <c r="D2677" s="107"/>
      <c r="E2677" s="107"/>
      <c r="F2677" s="107"/>
      <c r="G2677" s="107"/>
      <c r="H2677" s="107"/>
      <c r="I2677" s="107"/>
      <c r="J2677" s="107"/>
      <c r="K2677" s="107"/>
      <c r="L2677" s="107"/>
      <c r="M2677" s="107"/>
      <c r="N2677" s="107"/>
      <c r="O2677" s="107"/>
      <c r="P2677" s="129" t="s">
        <v>357</v>
      </c>
      <c r="Q2677" s="129"/>
      <c r="R2677" s="129"/>
      <c r="S2677" s="129"/>
      <c r="T2677" s="129"/>
      <c r="U2677" s="129"/>
      <c r="V2677" s="129"/>
    </row>
    <row r="2678" spans="1:24">
      <c r="A2678" s="28"/>
      <c r="B2678" s="28"/>
      <c r="C2678" s="28"/>
      <c r="D2678" s="28"/>
      <c r="E2678" s="28"/>
      <c r="F2678" s="28"/>
      <c r="G2678" s="28"/>
      <c r="H2678" s="28"/>
      <c r="I2678" s="28"/>
      <c r="J2678" s="28"/>
      <c r="K2678" s="28"/>
      <c r="L2678" s="28"/>
      <c r="M2678" s="28"/>
      <c r="N2678" s="28"/>
      <c r="O2678" s="28"/>
      <c r="P2678" s="28"/>
      <c r="Q2678" s="28"/>
      <c r="R2678" s="28"/>
      <c r="S2678" s="28"/>
      <c r="T2678" s="28"/>
    </row>
    <row r="2679" spans="1:24" ht="24.75" customHeight="1">
      <c r="A2679" s="117" t="s">
        <v>170</v>
      </c>
      <c r="B2679" s="117"/>
      <c r="C2679" s="117"/>
      <c r="D2679" s="117"/>
      <c r="E2679" s="117"/>
      <c r="F2679" s="117"/>
      <c r="G2679" s="117"/>
      <c r="H2679" s="117"/>
      <c r="I2679" s="117"/>
      <c r="J2679" s="117"/>
      <c r="K2679" s="117"/>
      <c r="L2679" s="117"/>
      <c r="M2679" s="117"/>
      <c r="N2679" s="117"/>
      <c r="O2679" s="117"/>
      <c r="P2679" s="117"/>
      <c r="Q2679" s="117"/>
      <c r="R2679" s="117"/>
      <c r="S2679" s="117"/>
      <c r="T2679" s="126" t="s">
        <v>178</v>
      </c>
      <c r="U2679" s="101" t="s">
        <v>284</v>
      </c>
      <c r="V2679" s="101" t="s">
        <v>288</v>
      </c>
      <c r="W2679" s="101" t="s">
        <v>1006</v>
      </c>
    </row>
    <row r="2680" spans="1:24" ht="66.75" customHeight="1">
      <c r="A2680" s="101" t="s">
        <v>171</v>
      </c>
      <c r="B2680" s="117" t="s">
        <v>172</v>
      </c>
      <c r="C2680" s="101" t="s">
        <v>173</v>
      </c>
      <c r="D2680" s="101" t="s">
        <v>174</v>
      </c>
      <c r="E2680" s="101"/>
      <c r="F2680" s="101" t="s">
        <v>175</v>
      </c>
      <c r="G2680" s="101"/>
      <c r="H2680" s="101" t="s">
        <v>176</v>
      </c>
      <c r="I2680" s="101"/>
      <c r="J2680" s="101" t="s">
        <v>994</v>
      </c>
      <c r="K2680" s="101"/>
      <c r="L2680" s="175" t="s">
        <v>995</v>
      </c>
      <c r="M2680" s="176"/>
      <c r="N2680" s="175" t="s">
        <v>996</v>
      </c>
      <c r="O2680" s="176"/>
      <c r="P2680" s="101" t="s">
        <v>7</v>
      </c>
      <c r="Q2680" s="101"/>
      <c r="R2680" s="101" t="s">
        <v>177</v>
      </c>
      <c r="S2680" s="101"/>
      <c r="T2680" s="127"/>
      <c r="U2680" s="101"/>
      <c r="V2680" s="101"/>
      <c r="W2680" s="101"/>
    </row>
    <row r="2681" spans="1:24" ht="16.5">
      <c r="A2681" s="101"/>
      <c r="B2681" s="117"/>
      <c r="C2681" s="101"/>
      <c r="D2681" s="49" t="s">
        <v>179</v>
      </c>
      <c r="E2681" s="51" t="s">
        <v>3</v>
      </c>
      <c r="F2681" s="49" t="s">
        <v>179</v>
      </c>
      <c r="G2681" s="51" t="s">
        <v>3</v>
      </c>
      <c r="H2681" s="49" t="s">
        <v>179</v>
      </c>
      <c r="I2681" s="51" t="s">
        <v>3</v>
      </c>
      <c r="J2681" s="49" t="s">
        <v>179</v>
      </c>
      <c r="K2681" s="51" t="s">
        <v>3</v>
      </c>
      <c r="L2681" s="49" t="s">
        <v>179</v>
      </c>
      <c r="M2681" s="51" t="s">
        <v>3</v>
      </c>
      <c r="N2681" s="49" t="s">
        <v>179</v>
      </c>
      <c r="O2681" s="51" t="s">
        <v>3</v>
      </c>
      <c r="P2681" s="49" t="s">
        <v>179</v>
      </c>
      <c r="Q2681" s="51" t="s">
        <v>3</v>
      </c>
      <c r="R2681" s="49" t="s">
        <v>179</v>
      </c>
      <c r="S2681" s="51" t="s">
        <v>3</v>
      </c>
      <c r="T2681" s="128"/>
      <c r="U2681" s="101"/>
      <c r="V2681" s="101"/>
      <c r="W2681" s="101"/>
    </row>
    <row r="2682" spans="1:24" ht="18.75">
      <c r="A2682" s="27">
        <v>1</v>
      </c>
      <c r="B2682" s="77"/>
      <c r="C2682" s="27"/>
      <c r="D2682" s="27"/>
      <c r="E2682" s="16">
        <f>IF((C2682&lt;=7),VLOOKUP(D2682,'7 лет'!$A$5:$B$78,2),IF((C2682=8),VLOOKUP(D2682,'8 лет'!$A$5:$B$78,2),IF((C2682=9),VLOOKUP(D2682,'9 лет'!$A$5:$B$78,2),IF((C2682=10),VLOOKUP(D2682,'10 лет'!$A$5:$B$78,2),IF((C2682=11),VLOOKUP(D2682,'11 лет'!$A$5:$B$78,2),IF((C2682=12),VLOOKUP(D2682,'12 лет'!$A$5:$B$78,2),IF((C2682=13),VLOOKUP(D2682,'13 лет'!$A$5:$B$78,2),IF((C2682=14),VLOOKUP(D2682,'14 лет'!$A$5:$B$78,2),IF((C2682=15),VLOOKUP(D2682,'15 лет'!$A$5:$B$78,2),IF((C2682=16),VLOOKUP(D2682,'16 лет'!$A$5:$B$78,2),IF((C2682=17),VLOOKUP(D2682,'17 лет'!$A$5:$B$78,2))))))))))))</f>
        <v>0</v>
      </c>
      <c r="F2682" s="27"/>
      <c r="G2682" s="16">
        <f>IF((C2682&lt;=7),VLOOKUP(F2682,'7 лет'!$C$5:$D$79,2),IF((C2682=8),VLOOKUP(F2682,'8 лет'!$C$5:$D$79,2),IF((C2682=9),VLOOKUP(F2682,'9 лет'!$C$5:$D$79,2),IF((C2682=10),VLOOKUP(F2682,'10 лет'!$C$5:$D$79,2),IF((C2682=11),VLOOKUP(F2682,'11 лет'!$C$5:$D$79,2),IF((C2682=12),VLOOKUP(F2682,'12 лет'!$C$5:$D$79,2),IF((C2682=13),VLOOKUP(F2682,'13 лет'!$C$5:$D$79,2),IF((C2682=14),VLOOKUP(F2682,'14 лет'!$C$5:$D$79,2),IF((C2682=15),VLOOKUP(F2682,'15 лет'!$C$5:$D$79,2),IF((C2682=16),VLOOKUP(F2682,'16 лет'!$C$5:$D$79,2),IF((C2682=17),VLOOKUP(F2682,'17 лет'!$C$5:$D$79,2))))))))))))</f>
        <v>0</v>
      </c>
      <c r="H2682" s="27"/>
      <c r="I2682" s="16">
        <f>IF((C2682&lt;=7),VLOOKUP(H2682,'7 лет'!$E$5:$F$79,2),IF((C2682=8),VLOOKUP(H2682,'8 лет'!$E$5:$F$79,2),IF((C2682=9),VLOOKUP(H2682,'9 лет'!$E$5:$F$79,2),IF((C2682=10),VLOOKUP(H2682,'10 лет'!$E$5:$F$79,2),IF((C2682=11),VLOOKUP(H2682,'11 лет'!$E$5:$F$79,2),IF((C2682=12),VLOOKUP(H2682,'12 лет'!$E$5:$F$79,2),IF((C2682=13),VLOOKUP(H2682,'13 лет'!$E$5:$F$79,2),IF((C2682=14),VLOOKUP(H2682,'14 лет'!$E$5:$F$79,2),IF((C2682=15),VLOOKUP(H2682,'15 лет'!$E$5:$F$79,2),IF((C2682=16),VLOOKUP(H2682,'16 лет'!$E$5:$F$79,2),IF((C2682=17),VLOOKUP(H2682,'17 лет'!$E$5:$F$79,2))))))))))))</f>
        <v>0</v>
      </c>
      <c r="J2682" s="27"/>
      <c r="K2682" s="16">
        <f>IF((C2682&lt;=7),VLOOKUP(J2682,'7 лет'!$G$5:$H$79,2),IF((C2682=8),VLOOKUP(J2682,'8 лет'!$G$5:$H$79,2),IF((C2682=9),VLOOKUP(J2682,'9 лет'!$G$5:$H$79,2),IF((C2682=10),VLOOKUP(J2682,'10 лет'!$G$5:$H$79,2),IF((C2682=11),VLOOKUP(J2682,'11 лет'!$G$5:$H$79,2),IF((C2682=12),VLOOKUP(J2682,'12 лет'!$G$5:$H$79,2),IF((C2682=13),VLOOKUP(J2682,'13 лет'!$G$5:$H$79,2),IF((C2682=14),VLOOKUP(J2682,'14 лет'!$G$5:$H$79,2),IF(C2682&gt;=15,"0")))))))))</f>
        <v>0</v>
      </c>
      <c r="L2682" s="27"/>
      <c r="M2682" s="16" t="str">
        <f>IF((C2682=12),VLOOKUP(L2682,'12 лет'!$I$5:$J$81,2),IF((C2682=13),VLOOKUP(L2682,'13 лет'!$I$5:$J$81,2),IF((C2682=14),VLOOKUP(L2682,'14 лет'!$I$5:$J$80,2),IF((C2682=15),VLOOKUP(L2682,'15 лет'!$G$5:$H$82,2),IF((C2682=16),VLOOKUP(L2682,'16 лет'!$G$5:$H$81,2),IF((C2682=17),VLOOKUP(L2682,'17 лет'!$G$5:$H$81,2),IF(C2682&lt;12,"0")))))))</f>
        <v>0</v>
      </c>
      <c r="N2682" s="27"/>
      <c r="O2682" s="16" t="str">
        <f>IF((C2682=15),VLOOKUP(N2682,'15 лет'!$I$5:$J$100,2),IF((C2682=16),VLOOKUP(N2682,'16 лет'!$I$5:$J$94,2),IF((C2682=17),VLOOKUP(N2682,'17 лет'!$I$5:$J$97,2),IF(C2682&lt;15,"0"))))</f>
        <v>0</v>
      </c>
      <c r="P2682" s="11"/>
      <c r="Q2682" s="16">
        <f>IF((C2682&lt;=7),VLOOKUP(P2682,'7 лет'!$I$5:$J$79,2),IF((C2682=8),VLOOKUP(P2682,'8 лет'!$I$5:$J$79,2),IF((C2682=9),VLOOKUP(P2682,'9 лет'!$I$5:$J$79,2),IF((C2682=10),VLOOKUP(P2682,'10 лет'!$I$5:$J$79,2),IF((C2682=11),VLOOKUP(P2682,'11 лет'!$I$5:$J$79,2),IF((C2682=12),VLOOKUP(P2682,'12 лет'!$K$5:$L$79,2),IF((C2682=13),VLOOKUP(P2682,'13 лет'!$K$5:$L$79,2),IF((C2682=14),VLOOKUP(P2682,'14 лет'!$K$5:$L$79,2),IF((C2682=15),VLOOKUP(P2682,'15 лет'!$K$5:$L$79,2),IF((C2682=16),VLOOKUP(P2682,'16 лет'!$K$5:$L$79,2),IF((C2682=17),VLOOKUP(P2682,'17 лет'!$K$5:$L$79,2),)))))))))))</f>
        <v>50</v>
      </c>
      <c r="R2682" s="27"/>
      <c r="S2682" s="16">
        <f>IF((C2682&lt;=7),VLOOKUP(R2682,'7 лет'!$K$5:$L$79,2),IF((C2682=8),VLOOKUP(R2682,'8 лет'!$K$5:$L$79,2),IF((C2682=9),VLOOKUP(R2682,'9 лет'!$K$5:$L$79,2),IF((C2682=10),VLOOKUP(R2682,'10 лет'!$K$5:$L$79,2),IF((C2682=11),VLOOKUP(R2682,'11 лет'!$K$5:$L$79,2),IF((C2682=12),VLOOKUP(R2682,'12 лет'!$M$5:$N$79,2),IF((C2682=13),VLOOKUP(R2682,'13 лет'!$M$5:$N$79,2),IF((C2682=14),VLOOKUP(R2682,'14 лет'!$M$5:$N$79,2),IF((C2682=15),VLOOKUP(R2682,'15 лет'!$M$5:$N$79,2),IF((C2682=16),VLOOKUP(R2682,'16 лет'!$M$5:$N$79,2),IF((C2682=17),VLOOKUP(R2682,'17 лет'!$M$5:$N$79,2))))))))))))</f>
        <v>0</v>
      </c>
      <c r="T2682" s="32">
        <f>SUM(E2682+G2682+I2682+K2682+M2682+O2682+Q2682+S2682)</f>
        <v>50</v>
      </c>
      <c r="U2682" s="4">
        <f>'Личное первенство юноши'!U235</f>
        <v>28</v>
      </c>
      <c r="V2682" s="108">
        <f ca="1">'Командный зачет'!G84</f>
        <v>10</v>
      </c>
      <c r="W2682" s="98">
        <f ca="1">SUM(V2682*2)</f>
        <v>20</v>
      </c>
      <c r="X2682" t="str">
        <f>P2677</f>
        <v>Субъект РФ 75</v>
      </c>
    </row>
    <row r="2683" spans="1:24" ht="18.75">
      <c r="A2683" s="27">
        <v>2</v>
      </c>
      <c r="B2683" s="77"/>
      <c r="C2683" s="27"/>
      <c r="D2683" s="27"/>
      <c r="E2683" s="16">
        <f>IF((C2683&lt;=7),VLOOKUP(D2683,'7 лет'!$A$5:$B$78,2),IF((C2683=8),VLOOKUP(D2683,'8 лет'!$A$5:$B$78,2),IF((C2683=9),VLOOKUP(D2683,'9 лет'!$A$5:$B$78,2),IF((C2683=10),VLOOKUP(D2683,'10 лет'!$A$5:$B$78,2),IF((C2683=11),VLOOKUP(D2683,'11 лет'!$A$5:$B$78,2),IF((C2683=12),VLOOKUP(D2683,'12 лет'!$A$5:$B$78,2),IF((C2683=13),VLOOKUP(D2683,'13 лет'!$A$5:$B$78,2),IF((C2683=14),VLOOKUP(D2683,'14 лет'!$A$5:$B$78,2),IF((C2683=15),VLOOKUP(D2683,'15 лет'!$A$5:$B$78,2),IF((C2683=16),VLOOKUP(D2683,'16 лет'!$A$5:$B$78,2),IF((C2683=17),VLOOKUP(D2683,'17 лет'!$A$5:$B$78,2))))))))))))</f>
        <v>0</v>
      </c>
      <c r="F2683" s="27"/>
      <c r="G2683" s="16">
        <f>IF((C2683&lt;=7),VLOOKUP(F2683,'7 лет'!$C$5:$D$79,2),IF((C2683=8),VLOOKUP(F2683,'8 лет'!$C$5:$D$79,2),IF((C2683=9),VLOOKUP(F2683,'9 лет'!$C$5:$D$79,2),IF((C2683=10),VLOOKUP(F2683,'10 лет'!$C$5:$D$79,2),IF((C2683=11),VLOOKUP(F2683,'11 лет'!$C$5:$D$79,2),IF((C2683=12),VLOOKUP(F2683,'12 лет'!$C$5:$D$79,2),IF((C2683=13),VLOOKUP(F2683,'13 лет'!$C$5:$D$79,2),IF((C2683=14),VLOOKUP(F2683,'14 лет'!$C$5:$D$79,2),IF((C2683=15),VLOOKUP(F2683,'15 лет'!$C$5:$D$79,2),IF((C2683=16),VLOOKUP(F2683,'16 лет'!$C$5:$D$79,2),IF((C2683=17),VLOOKUP(F2683,'17 лет'!$C$5:$D$79,2))))))))))))</f>
        <v>0</v>
      </c>
      <c r="H2683" s="27"/>
      <c r="I2683" s="16">
        <f>IF((C2683&lt;=7),VLOOKUP(H2683,'7 лет'!$E$5:$F$79,2),IF((C2683=8),VLOOKUP(H2683,'8 лет'!$E$5:$F$79,2),IF((C2683=9),VLOOKUP(H2683,'9 лет'!$E$5:$F$79,2),IF((C2683=10),VLOOKUP(H2683,'10 лет'!$E$5:$F$79,2),IF((C2683=11),VLOOKUP(H2683,'11 лет'!$E$5:$F$79,2),IF((C2683=12),VLOOKUP(H2683,'12 лет'!$E$5:$F$79,2),IF((C2683=13),VLOOKUP(H2683,'13 лет'!$E$5:$F$79,2),IF((C2683=14),VLOOKUP(H2683,'14 лет'!$E$5:$F$79,2),IF((C2683=15),VLOOKUP(H2683,'15 лет'!$E$5:$F$79,2),IF((C2683=16),VLOOKUP(H2683,'16 лет'!$E$5:$F$79,2),IF((C2683=17),VLOOKUP(H2683,'17 лет'!$E$5:$F$79,2))))))))))))</f>
        <v>0</v>
      </c>
      <c r="J2683" s="27"/>
      <c r="K2683" s="16">
        <f>IF((C2683&lt;=7),VLOOKUP(J2683,'7 лет'!$G$5:$H$79,2),IF((C2683=8),VLOOKUP(J2683,'8 лет'!$G$5:$H$79,2),IF((C2683=9),VLOOKUP(J2683,'9 лет'!$G$5:$H$79,2),IF((C2683=10),VLOOKUP(J2683,'10 лет'!$G$5:$H$79,2),IF((C2683=11),VLOOKUP(J2683,'11 лет'!$G$5:$H$79,2),IF((C2683=12),VLOOKUP(J2683,'12 лет'!$G$5:$H$79,2),IF((C2683=13),VLOOKUP(J2683,'13 лет'!$G$5:$H$79,2),IF((C2683=14),VLOOKUP(J2683,'14 лет'!$G$5:$H$79,2),IF(C2683&gt;=15,"0")))))))))</f>
        <v>0</v>
      </c>
      <c r="L2683" s="27"/>
      <c r="M2683" s="16" t="str">
        <f>IF((C2683=12),VLOOKUP(L2683,'12 лет'!$I$5:$J$81,2),IF((C2683=13),VLOOKUP(L2683,'13 лет'!$I$5:$J$81,2),IF((C2683=14),VLOOKUP(L2683,'14 лет'!$I$5:$J$80,2),IF((C2683=15),VLOOKUP(L2683,'15 лет'!$G$5:$H$82,2),IF((C2683=16),VLOOKUP(L2683,'16 лет'!$G$5:$H$81,2),IF((C2683=17),VLOOKUP(L2683,'17 лет'!$G$5:$H$81,2),IF(C2683&lt;12,"0")))))))</f>
        <v>0</v>
      </c>
      <c r="N2683" s="27"/>
      <c r="O2683" s="16" t="str">
        <f>IF((C2683=15),VLOOKUP(N2683,'15 лет'!$I$5:$J$100,2),IF((C2683=16),VLOOKUP(N2683,'16 лет'!$I$5:$J$94,2),IF((C2683=17),VLOOKUP(N2683,'17 лет'!$I$5:$J$97,2),IF(C2683&lt;15,"0"))))</f>
        <v>0</v>
      </c>
      <c r="P2683" s="11"/>
      <c r="Q2683" s="16">
        <f>IF((C2683&lt;=7),VLOOKUP(P2683,'7 лет'!$I$5:$J$79,2),IF((C2683=8),VLOOKUP(P2683,'8 лет'!$I$5:$J$79,2),IF((C2683=9),VLOOKUP(P2683,'9 лет'!$I$5:$J$79,2),IF((C2683=10),VLOOKUP(P2683,'10 лет'!$I$5:$J$79,2),IF((C2683=11),VLOOKUP(P2683,'11 лет'!$I$5:$J$79,2),IF((C2683=12),VLOOKUP(P2683,'12 лет'!$K$5:$L$79,2),IF((C2683=13),VLOOKUP(P2683,'13 лет'!$K$5:$L$79,2),IF((C2683=14),VLOOKUP(P2683,'14 лет'!$K$5:$L$79,2),IF((C2683=15),VLOOKUP(P2683,'15 лет'!$K$5:$L$79,2),IF((C2683=16),VLOOKUP(P2683,'16 лет'!$K$5:$L$79,2),IF((C2683=17),VLOOKUP(P2683,'17 лет'!$K$5:$L$79,2),)))))))))))</f>
        <v>50</v>
      </c>
      <c r="R2683" s="27"/>
      <c r="S2683" s="16">
        <f>IF((C2683&lt;=7),VLOOKUP(R2683,'7 лет'!$K$5:$L$79,2),IF((C2683=8),VLOOKUP(R2683,'8 лет'!$K$5:$L$79,2),IF((C2683=9),VLOOKUP(R2683,'9 лет'!$K$5:$L$79,2),IF((C2683=10),VLOOKUP(R2683,'10 лет'!$K$5:$L$79,2),IF((C2683=11),VLOOKUP(R2683,'11 лет'!$K$5:$L$79,2),IF((C2683=12),VLOOKUP(R2683,'12 лет'!$M$5:$N$79,2),IF((C2683=13),VLOOKUP(R2683,'13 лет'!$M$5:$N$79,2),IF((C2683=14),VLOOKUP(R2683,'14 лет'!$M$5:$N$79,2),IF((C2683=15),VLOOKUP(R2683,'15 лет'!$M$5:$N$79,2),IF((C2683=16),VLOOKUP(R2683,'16 лет'!$M$5:$N$79,2),IF((C2683=17),VLOOKUP(R2683,'17 лет'!$M$5:$N$79,2))))))))))))</f>
        <v>0</v>
      </c>
      <c r="T2683" s="32">
        <f>SUM(E2683+G2683+I2683+K2683+M2683+O2683+Q2683+S2683)</f>
        <v>50</v>
      </c>
      <c r="U2683" s="4">
        <f>'Личное первенство юноши'!U236</f>
        <v>28</v>
      </c>
      <c r="V2683" s="109"/>
      <c r="W2683" s="99"/>
      <c r="X2683" t="str">
        <f>P2677</f>
        <v>Субъект РФ 75</v>
      </c>
    </row>
    <row r="2684" spans="1:24" ht="18.75">
      <c r="A2684" s="27">
        <v>3</v>
      </c>
      <c r="B2684" s="77"/>
      <c r="C2684" s="27"/>
      <c r="D2684" s="27"/>
      <c r="E2684" s="16">
        <f>IF((C2684&lt;=7),VLOOKUP(D2684,'7 лет'!$A$5:$B$78,2),IF((C2684=8),VLOOKUP(D2684,'8 лет'!$A$5:$B$78,2),IF((C2684=9),VLOOKUP(D2684,'9 лет'!$A$5:$B$78,2),IF((C2684=10),VLOOKUP(D2684,'10 лет'!$A$5:$B$78,2),IF((C2684=11),VLOOKUP(D2684,'11 лет'!$A$5:$B$78,2),IF((C2684=12),VLOOKUP(D2684,'12 лет'!$A$5:$B$78,2),IF((C2684=13),VLOOKUP(D2684,'13 лет'!$A$5:$B$78,2),IF((C2684=14),VLOOKUP(D2684,'14 лет'!$A$5:$B$78,2),IF((C2684=15),VLOOKUP(D2684,'15 лет'!$A$5:$B$78,2),IF((C2684=16),VLOOKUP(D2684,'16 лет'!$A$5:$B$78,2),IF((C2684=17),VLOOKUP(D2684,'17 лет'!$A$5:$B$78,2))))))))))))</f>
        <v>0</v>
      </c>
      <c r="F2684" s="27"/>
      <c r="G2684" s="16">
        <f>IF((C2684&lt;=7),VLOOKUP(F2684,'7 лет'!$C$5:$D$79,2),IF((C2684=8),VLOOKUP(F2684,'8 лет'!$C$5:$D$79,2),IF((C2684=9),VLOOKUP(F2684,'9 лет'!$C$5:$D$79,2),IF((C2684=10),VLOOKUP(F2684,'10 лет'!$C$5:$D$79,2),IF((C2684=11),VLOOKUP(F2684,'11 лет'!$C$5:$D$79,2),IF((C2684=12),VLOOKUP(F2684,'12 лет'!$C$5:$D$79,2),IF((C2684=13),VLOOKUP(F2684,'13 лет'!$C$5:$D$79,2),IF((C2684=14),VLOOKUP(F2684,'14 лет'!$C$5:$D$79,2),IF((C2684=15),VLOOKUP(F2684,'15 лет'!$C$5:$D$79,2),IF((C2684=16),VLOOKUP(F2684,'16 лет'!$C$5:$D$79,2),IF((C2684=17),VLOOKUP(F2684,'17 лет'!$C$5:$D$79,2))))))))))))</f>
        <v>0</v>
      </c>
      <c r="H2684" s="27"/>
      <c r="I2684" s="16">
        <f>IF((C2684&lt;=7),VLOOKUP(H2684,'7 лет'!$E$5:$F$79,2),IF((C2684=8),VLOOKUP(H2684,'8 лет'!$E$5:$F$79,2),IF((C2684=9),VLOOKUP(H2684,'9 лет'!$E$5:$F$79,2),IF((C2684=10),VLOOKUP(H2684,'10 лет'!$E$5:$F$79,2),IF((C2684=11),VLOOKUP(H2684,'11 лет'!$E$5:$F$79,2),IF((C2684=12),VLOOKUP(H2684,'12 лет'!$E$5:$F$79,2),IF((C2684=13),VLOOKUP(H2684,'13 лет'!$E$5:$F$79,2),IF((C2684=14),VLOOKUP(H2684,'14 лет'!$E$5:$F$79,2),IF((C2684=15),VLOOKUP(H2684,'15 лет'!$E$5:$F$79,2),IF((C2684=16),VLOOKUP(H2684,'16 лет'!$E$5:$F$79,2),IF((C2684=17),VLOOKUP(H2684,'17 лет'!$E$5:$F$79,2))))))))))))</f>
        <v>0</v>
      </c>
      <c r="J2684" s="27"/>
      <c r="K2684" s="16">
        <f>IF((C2684&lt;=7),VLOOKUP(J2684,'7 лет'!$G$5:$H$79,2),IF((C2684=8),VLOOKUP(J2684,'8 лет'!$G$5:$H$79,2),IF((C2684=9),VLOOKUP(J2684,'9 лет'!$G$5:$H$79,2),IF((C2684=10),VLOOKUP(J2684,'10 лет'!$G$5:$H$79,2),IF((C2684=11),VLOOKUP(J2684,'11 лет'!$G$5:$H$79,2),IF((C2684=12),VLOOKUP(J2684,'12 лет'!$G$5:$H$79,2),IF((C2684=13),VLOOKUP(J2684,'13 лет'!$G$5:$H$79,2),IF((C2684=14),VLOOKUP(J2684,'14 лет'!$G$5:$H$79,2),IF(C2684&gt;=15,"0")))))))))</f>
        <v>0</v>
      </c>
      <c r="L2684" s="27"/>
      <c r="M2684" s="16" t="str">
        <f>IF((C2684=12),VLOOKUP(L2684,'12 лет'!$I$5:$J$81,2),IF((C2684=13),VLOOKUP(L2684,'13 лет'!$I$5:$J$81,2),IF((C2684=14),VLOOKUP(L2684,'14 лет'!$I$5:$J$80,2),IF((C2684=15),VLOOKUP(L2684,'15 лет'!$G$5:$H$82,2),IF((C2684=16),VLOOKUP(L2684,'16 лет'!$G$5:$H$81,2),IF((C2684=17),VLOOKUP(L2684,'17 лет'!$G$5:$H$81,2),IF(C2684&lt;12,"0")))))))</f>
        <v>0</v>
      </c>
      <c r="N2684" s="27"/>
      <c r="O2684" s="16" t="str">
        <f>IF((C2684=15),VLOOKUP(N2684,'15 лет'!$I$5:$J$100,2),IF((C2684=16),VLOOKUP(N2684,'16 лет'!$I$5:$J$94,2),IF((C2684=17),VLOOKUP(N2684,'17 лет'!$I$5:$J$97,2),IF(C2684&lt;15,"0"))))</f>
        <v>0</v>
      </c>
      <c r="P2684" s="11"/>
      <c r="Q2684" s="16">
        <f>IF((C2684&lt;=7),VLOOKUP(P2684,'7 лет'!$I$5:$J$79,2),IF((C2684=8),VLOOKUP(P2684,'8 лет'!$I$5:$J$79,2),IF((C2684=9),VLOOKUP(P2684,'9 лет'!$I$5:$J$79,2),IF((C2684=10),VLOOKUP(P2684,'10 лет'!$I$5:$J$79,2),IF((C2684=11),VLOOKUP(P2684,'11 лет'!$I$5:$J$79,2),IF((C2684=12),VLOOKUP(P2684,'12 лет'!$K$5:$L$79,2),IF((C2684=13),VLOOKUP(P2684,'13 лет'!$K$5:$L$79,2),IF((C2684=14),VLOOKUP(P2684,'14 лет'!$K$5:$L$79,2),IF((C2684=15),VLOOKUP(P2684,'15 лет'!$K$5:$L$79,2),IF((C2684=16),VLOOKUP(P2684,'16 лет'!$K$5:$L$79,2),IF((C2684=17),VLOOKUP(P2684,'17 лет'!$K$5:$L$79,2),)))))))))))</f>
        <v>50</v>
      </c>
      <c r="R2684" s="27"/>
      <c r="S2684" s="16">
        <f>IF((C2684&lt;=7),VLOOKUP(R2684,'7 лет'!$K$5:$L$79,2),IF((C2684=8),VLOOKUP(R2684,'8 лет'!$K$5:$L$79,2),IF((C2684=9),VLOOKUP(R2684,'9 лет'!$K$5:$L$79,2),IF((C2684=10),VLOOKUP(R2684,'10 лет'!$K$5:$L$79,2),IF((C2684=11),VLOOKUP(R2684,'11 лет'!$K$5:$L$79,2),IF((C2684=12),VLOOKUP(R2684,'12 лет'!$M$5:$N$79,2),IF((C2684=13),VLOOKUP(R2684,'13 лет'!$M$5:$N$79,2),IF((C2684=14),VLOOKUP(R2684,'14 лет'!$M$5:$N$79,2),IF((C2684=15),VLOOKUP(R2684,'15 лет'!$M$5:$N$79,2),IF((C2684=16),VLOOKUP(R2684,'16 лет'!$M$5:$N$79,2),IF((C2684=17),VLOOKUP(R2684,'17 лет'!$M$5:$N$79,2))))))))))))</f>
        <v>0</v>
      </c>
      <c r="T2684" s="32">
        <f>SUM(E2684+G2684+I2684+K2684+M2684+O2684+Q2684+S2684)</f>
        <v>50</v>
      </c>
      <c r="U2684" s="4">
        <f>'Личное первенство юноши'!U237</f>
        <v>28</v>
      </c>
      <c r="V2684" s="109"/>
      <c r="W2684" s="99"/>
      <c r="X2684" t="str">
        <f>P2677</f>
        <v>Субъект РФ 75</v>
      </c>
    </row>
    <row r="2685" spans="1:24" ht="18.75">
      <c r="A2685" s="111"/>
      <c r="B2685" s="112"/>
      <c r="C2685" s="112"/>
      <c r="D2685" s="112"/>
      <c r="E2685" s="112"/>
      <c r="F2685" s="112"/>
      <c r="G2685" s="112"/>
      <c r="H2685" s="112"/>
      <c r="I2685" s="112"/>
      <c r="J2685" s="112"/>
      <c r="K2685" s="112"/>
      <c r="L2685" s="112"/>
      <c r="M2685" s="112"/>
      <c r="N2685" s="112"/>
      <c r="O2685" s="112"/>
      <c r="P2685" s="115" t="s">
        <v>285</v>
      </c>
      <c r="Q2685" s="115"/>
      <c r="R2685" s="115"/>
      <c r="S2685" s="116"/>
      <c r="T2685" s="113">
        <f ca="1">SUMPRODUCT(LARGE($T$2682:$T$2684,ROW(INDIRECT("T1:T"&amp;Z17))))</f>
        <v>100</v>
      </c>
      <c r="U2685" s="114"/>
      <c r="V2685" s="109"/>
      <c r="W2685" s="99"/>
    </row>
    <row r="2686" spans="1:24" ht="24.75" customHeight="1">
      <c r="A2686" s="123" t="s">
        <v>180</v>
      </c>
      <c r="B2686" s="124"/>
      <c r="C2686" s="124"/>
      <c r="D2686" s="124"/>
      <c r="E2686" s="124"/>
      <c r="F2686" s="124"/>
      <c r="G2686" s="124"/>
      <c r="H2686" s="124"/>
      <c r="I2686" s="124"/>
      <c r="J2686" s="124"/>
      <c r="K2686" s="124"/>
      <c r="L2686" s="124"/>
      <c r="M2686" s="124"/>
      <c r="N2686" s="124"/>
      <c r="O2686" s="124"/>
      <c r="P2686" s="124"/>
      <c r="Q2686" s="124"/>
      <c r="R2686" s="124"/>
      <c r="S2686" s="124"/>
      <c r="T2686" s="124"/>
      <c r="U2686" s="125"/>
      <c r="V2686" s="109"/>
      <c r="W2686" s="99"/>
    </row>
    <row r="2687" spans="1:24" ht="18.75">
      <c r="A2687" s="27">
        <v>1</v>
      </c>
      <c r="B2687" s="78"/>
      <c r="C2687" s="27"/>
      <c r="D2687" s="27"/>
      <c r="E2687" s="16">
        <f>IF((C2687&lt;=7),VLOOKUP(D2687,'7 лет'!$M$5:$N$78,2),IF((C2687=8),VLOOKUP(D2687,'8 лет'!$M$5:$N$78,2),IF((C2687=9),VLOOKUP(D2687,'9 лет'!$M$5:$N$78,2),IF((C2687=10),VLOOKUP(D2687,'10 лет'!$M$5:$N$78,2),IF((C2687=11),VLOOKUP(D2687,'11 лет'!$M$5:$N$78,2),IF((C2687=12),VLOOKUP(D2687,'12 лет'!$O$5:$P$78,2),IF((C2687=13),VLOOKUP(D2687,'13 лет'!$O$5:$P$78,2),IF((C2687=14),VLOOKUP(D2687,'14 лет'!$O$5:$P$78,2),IF((C2687=15),VLOOKUP(D2687,'15 лет'!$O$5:$P$78,2),IF((C2687=16),VLOOKUP(D2687,'16 лет'!$O$5:$P$78,2),IF((C2687=17),VLOOKUP(D2687,'17 лет'!$O$5:$P$78,2))))))))))))</f>
        <v>0</v>
      </c>
      <c r="F2687" s="27"/>
      <c r="G2687" s="16">
        <f>IF((C2687&lt;=7),VLOOKUP(F2687,'7 лет'!$O$5:$P$79,2),IF((C2687=8),VLOOKUP(F2687,'8 лет'!$O$5:$P$79,2),IF((C2687=9),VLOOKUP(F2687,'9 лет'!$O$5:$P$79,2),IF((C2687=10),VLOOKUP(F2687,'10 лет'!$O$5:$P$79,2),IF((C2687=11),VLOOKUP(F2687,'11 лет'!$O$5:$P$79,2),IF((C2687=12),VLOOKUP(F2687,'12 лет'!$Q$5:$R$79,2),IF((C2687=13),VLOOKUP(F2687,'13 лет'!$Q$5:$R$79,2),IF((C2687=14),VLOOKUP(F2687,'14 лет'!$Q$5:$R$79,2),IF((C2687=15),VLOOKUP(F2687,'15 лет'!$Q$5:$R$79,2),IF((C2687=16),VLOOKUP(F2687,'16 лет'!$Q$5:$R$79,2),IF((C2687=17),VLOOKUP(F2687,'17 лет'!$Q$5:$R$79,2))))))))))))</f>
        <v>0</v>
      </c>
      <c r="H2687" s="27"/>
      <c r="I2687" s="16">
        <f>IF((C2687&lt;=7),VLOOKUP(H2687,'7 лет'!$Q$5:$R$79,2),IF((C2687=8),VLOOKUP(H2687,'8 лет'!$Q$5:$R$79,2),IF((C2687=9),VLOOKUP(H2687,'9 лет'!$Q$5:$R$79,2),IF((C2687=10),VLOOKUP(H2687,'10 лет'!$Q$5:$R$79,2),IF((C2687=11),VLOOKUP(H2687,'11 лет'!$Q$5:$R$79,2),IF((C2687=12),VLOOKUP(H2687,'12 лет'!$S$5:$T$79,2),IF((C2687=13),VLOOKUP(H2687,'13 лет'!$S$5:$T$79,2),IF((C2687=14),VLOOKUP(H2687,'14 лет'!$S$5:$T$79,2),IF((C2687=15),VLOOKUP(H2687,'15 лет'!$S$5:$T$79,2),IF((C2687=16),VLOOKUP(H2687,'16 лет'!$S$5:$T$79,2),IF((C2687=17),VLOOKUP(H2687,'17 лет'!$S$5:$T$79,2))))))))))))</f>
        <v>0</v>
      </c>
      <c r="J2687" s="27"/>
      <c r="K2687" s="16">
        <f>IF((C2687&lt;=7),VLOOKUP(J2687,'7 лет'!$S$5:$T$79,2),IF((C2687=8),VLOOKUP(J2687,'8 лет'!$S$5:$T$79,2),IF((C2687=9),VLOOKUP(J2687,'9 лет'!$S$5:$T$79,2),IF((C2687=10),VLOOKUP(J2687,'10 лет'!$S$5:$T$79,2),IF((C2687=11),VLOOKUP(J2687,'11 лет'!$S$5:$T$79,2),IF((C2687=12),VLOOKUP(J2687,'12 лет'!$U$5:$V$79,2),IF((C2687=13),VLOOKUP(J2687,'13 лет'!$U$5:$V$79,2),IF((C2687=14),VLOOKUP(J2687,'14 лет'!$U$5:$V$79,2),IF(C2687&gt;=15,"0")))))))))</f>
        <v>0</v>
      </c>
      <c r="L2687" s="27"/>
      <c r="M2687" s="16" t="str">
        <f>IF((C2687=12),VLOOKUP(L2687,'12 лет'!$W$5:$X$85,2),IF((C2687=13),VLOOKUP(L2687,'13 лет'!$W$5:$X$84,2),IF((C2687=14),VLOOKUP(L2687,'14 лет'!$W$5:$X$82,2),IF((C2687=15),VLOOKUP(L2687,'15 лет'!$U$5:$V$82,2),IF((C2687=16),VLOOKUP(L2687,'16 лет'!$U$5:$V$78,2),IF((C2687=17),VLOOKUP(L2687,'17 лет'!$U$5:$V$78,2),IF(C2687&lt;12,"0")))))))</f>
        <v>0</v>
      </c>
      <c r="N2687" s="27"/>
      <c r="O2687" s="16" t="str">
        <f>IF((C2687=15),VLOOKUP(N2687,'15 лет'!$W$5:$X$115,2),IF((C2687=16),VLOOKUP(N2687,'16 лет'!$W$5:$X$113,2),IF((C2687=17),VLOOKUP(N2687,'17 лет'!$W$5:$X$113,2),IF(C2687&lt;15,"0"))))</f>
        <v>0</v>
      </c>
      <c r="P2687" s="11"/>
      <c r="Q2687" s="16">
        <f>IF((C2687&lt;=7),VLOOKUP(P2687,'7 лет'!$U$5:$V$79,2),IF((C2687=8),VLOOKUP(P2687,'8 лет'!$U$5:$V$79,2),IF((C2687=9),VLOOKUP(P2687,'9 лет'!$U$5:$V$79,2),IF((C2687=10),VLOOKUP(P2687,'10 лет'!$U$5:$V$79,2),IF((C2687=11),VLOOKUP(P2687,'11 лет'!$U$5:$V$79,2),IF((C2687=12),VLOOKUP(P2687,'12 лет'!$Y$5:$Z$79,2),IF((C2687=13),VLOOKUP(P2687,'13 лет'!$Y$5:$Z$79,2),IF((C2687=14),VLOOKUP(P2687,'14 лет'!$Y$5:$Z$79,2),IF((C2687=15),VLOOKUP(P2687,'15 лет'!$Y$5:$Z$79,2),IF((C2687=16),VLOOKUP(P2687,'16 лет'!$Y$5:$Z$79,2),IF((C2687=17),VLOOKUP(P2687,'17 лет'!$Y$5:$Z$79,2))))))))))))</f>
        <v>35</v>
      </c>
      <c r="R2687" s="27"/>
      <c r="S2687" s="16">
        <f>IF((C2687&lt;=7),VLOOKUP(R2687,'7 лет'!$W$5:$X$79,2),IF((C2687=8),VLOOKUP(R2687,'8 лет'!$W$5:$X$79,2),IF((C2687=9),VLOOKUP(R2687,'9 лет'!$W$5:$X$79,2),IF((C2687=10),VLOOKUP(R2687,'10 лет'!$W$5:$X$79,2),IF((C2687=11),VLOOKUP(R2687,'11 лет'!$W$5:$X$79,2),IF((C2687=12),VLOOKUP(R2687,'12 лет'!$AA$5:$AB$79,2),IF((C2687=13),VLOOKUP(R2687,'13 лет'!$AA$5:$AB$79,2),IF((C2687=14),VLOOKUP(R2687,'14 лет'!$AA$5:$AB$79,2),IF((C2687=15),VLOOKUP(R2687,'15 лет'!$AA$5:$AB$79,2),IF((C2687=16),VLOOKUP(R2687,'16 лет'!$AA$5:$AB$79,2),IF((C2687=17),VLOOKUP(R2687,'17 лет'!$AA$5:$AB$79,2))))))))))))</f>
        <v>0</v>
      </c>
      <c r="T2687" s="33">
        <f>SUM(E2687+G2687+I2687+K2687+M2687+O2687+Q2687+S2687)</f>
        <v>35</v>
      </c>
      <c r="U2687" s="4">
        <f>'Личное первенство девушки'!U235</f>
        <v>28</v>
      </c>
      <c r="V2687" s="109"/>
      <c r="W2687" s="99"/>
      <c r="X2687" t="str">
        <f>P2677</f>
        <v>Субъект РФ 75</v>
      </c>
    </row>
    <row r="2688" spans="1:24" ht="18.75">
      <c r="A2688" s="27">
        <v>2</v>
      </c>
      <c r="B2688" s="78"/>
      <c r="C2688" s="27"/>
      <c r="D2688" s="27"/>
      <c r="E2688" s="16">
        <f>IF((C2688&lt;=7),VLOOKUP(D2688,'7 лет'!$M$5:$N$78,2),IF((C2688=8),VLOOKUP(D2688,'8 лет'!$M$5:$N$78,2),IF((C2688=9),VLOOKUP(D2688,'9 лет'!$M$5:$N$78,2),IF((C2688=10),VLOOKUP(D2688,'10 лет'!$M$5:$N$78,2),IF((C2688=11),VLOOKUP(D2688,'11 лет'!$M$5:$N$78,2),IF((C2688=12),VLOOKUP(D2688,'12 лет'!$O$5:$P$78,2),IF((C2688=13),VLOOKUP(D2688,'13 лет'!$O$5:$P$78,2),IF((C2688=14),VLOOKUP(D2688,'14 лет'!$O$5:$P$78,2),IF((C2688=15),VLOOKUP(D2688,'15 лет'!$O$5:$P$78,2),IF((C2688=16),VLOOKUP(D2688,'16 лет'!$O$5:$P$78,2),IF((C2688=17),VLOOKUP(D2688,'17 лет'!$O$5:$P$78,2))))))))))))</f>
        <v>0</v>
      </c>
      <c r="F2688" s="27"/>
      <c r="G2688" s="16">
        <f>IF((C2688&lt;=7),VLOOKUP(F2688,'7 лет'!$O$5:$P$79,2),IF((C2688=8),VLOOKUP(F2688,'8 лет'!$O$5:$P$79,2),IF((C2688=9),VLOOKUP(F2688,'9 лет'!$O$5:$P$79,2),IF((C2688=10),VLOOKUP(F2688,'10 лет'!$O$5:$P$79,2),IF((C2688=11),VLOOKUP(F2688,'11 лет'!$O$5:$P$79,2),IF((C2688=12),VLOOKUP(F2688,'12 лет'!$Q$5:$R$79,2),IF((C2688=13),VLOOKUP(F2688,'13 лет'!$Q$5:$R$79,2),IF((C2688=14),VLOOKUP(F2688,'14 лет'!$Q$5:$R$79,2),IF((C2688=15),VLOOKUP(F2688,'15 лет'!$Q$5:$R$79,2),IF((C2688=16),VLOOKUP(F2688,'16 лет'!$Q$5:$R$79,2),IF((C2688=17),VLOOKUP(F2688,'17 лет'!$Q$5:$R$79,2))))))))))))</f>
        <v>0</v>
      </c>
      <c r="H2688" s="27"/>
      <c r="I2688" s="16">
        <f>IF((C2688&lt;=7),VLOOKUP(H2688,'7 лет'!$Q$5:$R$79,2),IF((C2688=8),VLOOKUP(H2688,'8 лет'!$Q$5:$R$79,2),IF((C2688=9),VLOOKUP(H2688,'9 лет'!$Q$5:$R$79,2),IF((C2688=10),VLOOKUP(H2688,'10 лет'!$Q$5:$R$79,2),IF((C2688=11),VLOOKUP(H2688,'11 лет'!$Q$5:$R$79,2),IF((C2688=12),VLOOKUP(H2688,'12 лет'!$S$5:$T$79,2),IF((C2688=13),VLOOKUP(H2688,'13 лет'!$S$5:$T$79,2),IF((C2688=14),VLOOKUP(H2688,'14 лет'!$S$5:$T$79,2),IF((C2688=15),VLOOKUP(H2688,'15 лет'!$S$5:$T$79,2),IF((C2688=16),VLOOKUP(H2688,'16 лет'!$S$5:$T$79,2),IF((C2688=17),VLOOKUP(H2688,'17 лет'!$S$5:$T$79,2))))))))))))</f>
        <v>0</v>
      </c>
      <c r="J2688" s="27"/>
      <c r="K2688" s="16">
        <f>IF((C2688&lt;=7),VLOOKUP(J2688,'7 лет'!$S$5:$T$79,2),IF((C2688=8),VLOOKUP(J2688,'8 лет'!$S$5:$T$79,2),IF((C2688=9),VLOOKUP(J2688,'9 лет'!$S$5:$T$79,2),IF((C2688=10),VLOOKUP(J2688,'10 лет'!$S$5:$T$79,2),IF((C2688=11),VLOOKUP(J2688,'11 лет'!$S$5:$T$79,2),IF((C2688=12),VLOOKUP(J2688,'12 лет'!$U$5:$V$79,2),IF((C2688=13),VLOOKUP(J2688,'13 лет'!$U$5:$V$79,2),IF((C2688=14),VLOOKUP(J2688,'14 лет'!$U$5:$V$79,2),IF(C2688&gt;=15,"0")))))))))</f>
        <v>0</v>
      </c>
      <c r="L2688" s="27"/>
      <c r="M2688" s="16" t="str">
        <f>IF((C2688=12),VLOOKUP(L2688,'12 лет'!$W$5:$X$85,2),IF((C2688=13),VLOOKUP(L2688,'13 лет'!$W$5:$X$84,2),IF((C2688=14),VLOOKUP(L2688,'14 лет'!$W$5:$X$82,2),IF((C2688=15),VLOOKUP(L2688,'15 лет'!$U$5:$V$82,2),IF((C2688=16),VLOOKUP(L2688,'16 лет'!$U$5:$V$78,2),IF((C2688=17),VLOOKUP(L2688,'17 лет'!$U$5:$V$78,2),IF(C2688&lt;12,"0")))))))</f>
        <v>0</v>
      </c>
      <c r="N2688" s="27"/>
      <c r="O2688" s="16" t="str">
        <f>IF((C2688=15),VLOOKUP(N2688,'15 лет'!$W$5:$X$115,2),IF((C2688=16),VLOOKUP(N2688,'16 лет'!$W$5:$X$113,2),IF((C2688=17),VLOOKUP(N2688,'17 лет'!$W$5:$X$113,2),IF(C2688&lt;15,"0"))))</f>
        <v>0</v>
      </c>
      <c r="P2688" s="11"/>
      <c r="Q2688" s="16">
        <f>IF((C2688&lt;=7),VLOOKUP(P2688,'7 лет'!$U$5:$V$79,2),IF((C2688=8),VLOOKUP(P2688,'8 лет'!$U$5:$V$79,2),IF((C2688=9),VLOOKUP(P2688,'9 лет'!$U$5:$V$79,2),IF((C2688=10),VLOOKUP(P2688,'10 лет'!$U$5:$V$79,2),IF((C2688=11),VLOOKUP(P2688,'11 лет'!$U$5:$V$79,2),IF((C2688=12),VLOOKUP(P2688,'12 лет'!$Y$5:$Z$79,2),IF((C2688=13),VLOOKUP(P2688,'13 лет'!$Y$5:$Z$79,2),IF((C2688=14),VLOOKUP(P2688,'14 лет'!$Y$5:$Z$79,2),IF((C2688=15),VLOOKUP(P2688,'15 лет'!$Y$5:$Z$79,2),IF((C2688=16),VLOOKUP(P2688,'16 лет'!$Y$5:$Z$79,2),IF((C2688=17),VLOOKUP(P2688,'17 лет'!$Y$5:$Z$79,2))))))))))))</f>
        <v>35</v>
      </c>
      <c r="R2688" s="27"/>
      <c r="S2688" s="16">
        <f>IF((C2688&lt;=7),VLOOKUP(R2688,'7 лет'!$W$5:$X$79,2),IF((C2688=8),VLOOKUP(R2688,'8 лет'!$W$5:$X$79,2),IF((C2688=9),VLOOKUP(R2688,'9 лет'!$W$5:$X$79,2),IF((C2688=10),VLOOKUP(R2688,'10 лет'!$W$5:$X$79,2),IF((C2688=11),VLOOKUP(R2688,'11 лет'!$W$5:$X$79,2),IF((C2688=12),VLOOKUP(R2688,'12 лет'!$AA$5:$AB$79,2),IF((C2688=13),VLOOKUP(R2688,'13 лет'!$AA$5:$AB$79,2),IF((C2688=14),VLOOKUP(R2688,'14 лет'!$AA$5:$AB$79,2),IF((C2688=15),VLOOKUP(R2688,'15 лет'!$AA$5:$AB$79,2),IF((C2688=16),VLOOKUP(R2688,'16 лет'!$AA$5:$AB$79,2),IF((C2688=17),VLOOKUP(R2688,'17 лет'!$AA$5:$AB$79,2))))))))))))</f>
        <v>0</v>
      </c>
      <c r="T2688" s="33">
        <f>SUM(E2688+G2688+I2688+K2688+M2688+O2688+Q2688+S2688)</f>
        <v>35</v>
      </c>
      <c r="U2688" s="4">
        <f>'Личное первенство девушки'!U236</f>
        <v>28</v>
      </c>
      <c r="V2688" s="109"/>
      <c r="W2688" s="99"/>
      <c r="X2688" t="str">
        <f>P2677</f>
        <v>Субъект РФ 75</v>
      </c>
    </row>
    <row r="2689" spans="1:24" ht="18.75">
      <c r="A2689" s="27">
        <v>3</v>
      </c>
      <c r="B2689" s="78"/>
      <c r="C2689" s="27"/>
      <c r="D2689" s="27"/>
      <c r="E2689" s="16">
        <f>IF((C2689&lt;=7),VLOOKUP(D2689,'7 лет'!$M$5:$N$78,2),IF((C2689=8),VLOOKUP(D2689,'8 лет'!$M$5:$N$78,2),IF((C2689=9),VLOOKUP(D2689,'9 лет'!$M$5:$N$78,2),IF((C2689=10),VLOOKUP(D2689,'10 лет'!$M$5:$N$78,2),IF((C2689=11),VLOOKUP(D2689,'11 лет'!$M$5:$N$78,2),IF((C2689=12),VLOOKUP(D2689,'12 лет'!$O$5:$P$78,2),IF((C2689=13),VLOOKUP(D2689,'13 лет'!$O$5:$P$78,2),IF((C2689=14),VLOOKUP(D2689,'14 лет'!$O$5:$P$78,2),IF((C2689=15),VLOOKUP(D2689,'15 лет'!$O$5:$P$78,2),IF((C2689=16),VLOOKUP(D2689,'16 лет'!$O$5:$P$78,2),IF((C2689=17),VLOOKUP(D2689,'17 лет'!$O$5:$P$78,2))))))))))))</f>
        <v>0</v>
      </c>
      <c r="F2689" s="27"/>
      <c r="G2689" s="16">
        <f>IF((C2689&lt;=7),VLOOKUP(F2689,'7 лет'!$O$5:$P$79,2),IF((C2689=8),VLOOKUP(F2689,'8 лет'!$O$5:$P$79,2),IF((C2689=9),VLOOKUP(F2689,'9 лет'!$O$5:$P$79,2),IF((C2689=10),VLOOKUP(F2689,'10 лет'!$O$5:$P$79,2),IF((C2689=11),VLOOKUP(F2689,'11 лет'!$O$5:$P$79,2),IF((C2689=12),VLOOKUP(F2689,'12 лет'!$Q$5:$R$79,2),IF((C2689=13),VLOOKUP(F2689,'13 лет'!$Q$5:$R$79,2),IF((C2689=14),VLOOKUP(F2689,'14 лет'!$Q$5:$R$79,2),IF((C2689=15),VLOOKUP(F2689,'15 лет'!$Q$5:$R$79,2),IF((C2689=16),VLOOKUP(F2689,'16 лет'!$Q$5:$R$79,2),IF((C2689=17),VLOOKUP(F2689,'17 лет'!$Q$5:$R$79,2))))))))))))</f>
        <v>0</v>
      </c>
      <c r="H2689" s="27"/>
      <c r="I2689" s="16">
        <f>IF((C2689&lt;=7),VLOOKUP(H2689,'7 лет'!$Q$5:$R$79,2),IF((C2689=8),VLOOKUP(H2689,'8 лет'!$Q$5:$R$79,2),IF((C2689=9),VLOOKUP(H2689,'9 лет'!$Q$5:$R$79,2),IF((C2689=10),VLOOKUP(H2689,'10 лет'!$Q$5:$R$79,2),IF((C2689=11),VLOOKUP(H2689,'11 лет'!$Q$5:$R$79,2),IF((C2689=12),VLOOKUP(H2689,'12 лет'!$S$5:$T$79,2),IF((C2689=13),VLOOKUP(H2689,'13 лет'!$S$5:$T$79,2),IF((C2689=14),VLOOKUP(H2689,'14 лет'!$S$5:$T$79,2),IF((C2689=15),VLOOKUP(H2689,'15 лет'!$S$5:$T$79,2),IF((C2689=16),VLOOKUP(H2689,'16 лет'!$S$5:$T$79,2),IF((C2689=17),VLOOKUP(H2689,'17 лет'!$S$5:$T$79,2))))))))))))</f>
        <v>0</v>
      </c>
      <c r="J2689" s="27"/>
      <c r="K2689" s="16">
        <f>IF((C2689&lt;=7),VLOOKUP(J2689,'7 лет'!$S$5:$T$79,2),IF((C2689=8),VLOOKUP(J2689,'8 лет'!$S$5:$T$79,2),IF((C2689=9),VLOOKUP(J2689,'9 лет'!$S$5:$T$79,2),IF((C2689=10),VLOOKUP(J2689,'10 лет'!$S$5:$T$79,2),IF((C2689=11),VLOOKUP(J2689,'11 лет'!$S$5:$T$79,2),IF((C2689=12),VLOOKUP(J2689,'12 лет'!$U$5:$V$79,2),IF((C2689=13),VLOOKUP(J2689,'13 лет'!$U$5:$V$79,2),IF((C2689=14),VLOOKUP(J2689,'14 лет'!$U$5:$V$79,2),IF(C2689&gt;=15,"0")))))))))</f>
        <v>0</v>
      </c>
      <c r="L2689" s="27"/>
      <c r="M2689" s="16" t="str">
        <f>IF((C2689=12),VLOOKUP(L2689,'12 лет'!$W$5:$X$85,2),IF((C2689=13),VLOOKUP(L2689,'13 лет'!$W$5:$X$84,2),IF((C2689=14),VLOOKUP(L2689,'14 лет'!$W$5:$X$82,2),IF((C2689=15),VLOOKUP(L2689,'15 лет'!$U$5:$V$82,2),IF((C2689=16),VLOOKUP(L2689,'16 лет'!$U$5:$V$78,2),IF((C2689=17),VLOOKUP(L2689,'17 лет'!$U$5:$V$78,2),IF(C2689&lt;12,"0")))))))</f>
        <v>0</v>
      </c>
      <c r="N2689" s="27"/>
      <c r="O2689" s="16" t="str">
        <f>IF((C2689=15),VLOOKUP(N2689,'15 лет'!$W$5:$X$115,2),IF((C2689=16),VLOOKUP(N2689,'16 лет'!$W$5:$X$113,2),IF((C2689=17),VLOOKUP(N2689,'17 лет'!$W$5:$X$113,2),IF(C2689&lt;15,"0"))))</f>
        <v>0</v>
      </c>
      <c r="P2689" s="11"/>
      <c r="Q2689" s="16">
        <f>IF((C2689&lt;=7),VLOOKUP(P2689,'7 лет'!$U$5:$V$79,2),IF((C2689=8),VLOOKUP(P2689,'8 лет'!$U$5:$V$79,2),IF((C2689=9),VLOOKUP(P2689,'9 лет'!$U$5:$V$79,2),IF((C2689=10),VLOOKUP(P2689,'10 лет'!$U$5:$V$79,2),IF((C2689=11),VLOOKUP(P2689,'11 лет'!$U$5:$V$79,2),IF((C2689=12),VLOOKUP(P2689,'12 лет'!$Y$5:$Z$79,2),IF((C2689=13),VLOOKUP(P2689,'13 лет'!$Y$5:$Z$79,2),IF((C2689=14),VLOOKUP(P2689,'14 лет'!$Y$5:$Z$79,2),IF((C2689=15),VLOOKUP(P2689,'15 лет'!$Y$5:$Z$79,2),IF((C2689=16),VLOOKUP(P2689,'16 лет'!$Y$5:$Z$79,2),IF((C2689=17),VLOOKUP(P2689,'17 лет'!$Y$5:$Z$79,2))))))))))))</f>
        <v>35</v>
      </c>
      <c r="R2689" s="27"/>
      <c r="S2689" s="16">
        <f>IF((C2689&lt;=7),VLOOKUP(R2689,'7 лет'!$W$5:$X$79,2),IF((C2689=8),VLOOKUP(R2689,'8 лет'!$W$5:$X$79,2),IF((C2689=9),VLOOKUP(R2689,'9 лет'!$W$5:$X$79,2),IF((C2689=10),VLOOKUP(R2689,'10 лет'!$W$5:$X$79,2),IF((C2689=11),VLOOKUP(R2689,'11 лет'!$W$5:$X$79,2),IF((C2689=12),VLOOKUP(R2689,'12 лет'!$AA$5:$AB$79,2),IF((C2689=13),VLOOKUP(R2689,'13 лет'!$AA$5:$AB$79,2),IF((C2689=14),VLOOKUP(R2689,'14 лет'!$AA$5:$AB$79,2),IF((C2689=15),VLOOKUP(R2689,'15 лет'!$AA$5:$AB$79,2),IF((C2689=16),VLOOKUP(R2689,'16 лет'!$AA$5:$AB$79,2),IF((C2689=17),VLOOKUP(R2689,'17 лет'!$AA$5:$AB$79,2))))))))))))</f>
        <v>0</v>
      </c>
      <c r="T2689" s="33">
        <f>SUM(E2689+G2689+I2689+K2689+M2689+O2689+Q2689+S2689)</f>
        <v>35</v>
      </c>
      <c r="U2689" s="4">
        <f>'Личное первенство девушки'!U237</f>
        <v>28</v>
      </c>
      <c r="V2689" s="109"/>
      <c r="W2689" s="99"/>
      <c r="X2689" t="str">
        <f>P2677</f>
        <v>Субъект РФ 75</v>
      </c>
    </row>
    <row r="2690" spans="1:24" ht="18.75">
      <c r="A2690" s="111"/>
      <c r="B2690" s="112"/>
      <c r="C2690" s="112"/>
      <c r="D2690" s="112"/>
      <c r="E2690" s="112"/>
      <c r="F2690" s="112"/>
      <c r="G2690" s="112"/>
      <c r="H2690" s="112"/>
      <c r="I2690" s="112"/>
      <c r="J2690" s="112"/>
      <c r="K2690" s="112"/>
      <c r="L2690" s="112"/>
      <c r="M2690" s="112"/>
      <c r="N2690" s="112"/>
      <c r="O2690" s="112"/>
      <c r="P2690" s="115" t="s">
        <v>286</v>
      </c>
      <c r="Q2690" s="115"/>
      <c r="R2690" s="115"/>
      <c r="S2690" s="116"/>
      <c r="T2690" s="113">
        <f ca="1">SUMPRODUCT(LARGE($T$2687:$T$2689,ROW(INDIRECT("T1:T"&amp;Z17))))</f>
        <v>70</v>
      </c>
      <c r="U2690" s="114"/>
      <c r="V2690" s="109"/>
      <c r="W2690" s="99"/>
    </row>
    <row r="2691" spans="1:24" ht="30" customHeight="1">
      <c r="A2691" s="119"/>
      <c r="B2691" s="120"/>
      <c r="C2691" s="120"/>
      <c r="D2691" s="120"/>
      <c r="E2691" s="120"/>
      <c r="F2691" s="120"/>
      <c r="G2691" s="120"/>
      <c r="H2691" s="120"/>
      <c r="I2691" s="120"/>
      <c r="J2691" s="120"/>
      <c r="K2691" s="120"/>
      <c r="L2691" s="120"/>
      <c r="M2691" s="120"/>
      <c r="N2691" s="120"/>
      <c r="O2691" s="120"/>
      <c r="P2691" s="118" t="s">
        <v>287</v>
      </c>
      <c r="Q2691" s="118"/>
      <c r="R2691" s="118"/>
      <c r="S2691" s="118"/>
      <c r="T2691" s="121">
        <f ca="1">SUM(T2685+T2690)</f>
        <v>170</v>
      </c>
      <c r="U2691" s="122"/>
      <c r="V2691" s="110"/>
      <c r="W2691" s="100"/>
    </row>
    <row r="2692" spans="1:24">
      <c r="A2692" s="14"/>
      <c r="B2692" s="14"/>
      <c r="C2692" s="14"/>
      <c r="D2692" s="14"/>
      <c r="E2692" s="14"/>
      <c r="F2692" s="14"/>
      <c r="G2692" s="14"/>
      <c r="H2692" s="14"/>
      <c r="I2692" s="14"/>
      <c r="J2692" s="14"/>
      <c r="K2692" s="14"/>
      <c r="L2692" s="14"/>
      <c r="M2692" s="14"/>
      <c r="N2692" s="14"/>
      <c r="O2692" s="14"/>
      <c r="P2692" s="14"/>
      <c r="Q2692" s="14"/>
      <c r="R2692" s="14"/>
      <c r="S2692" s="14"/>
      <c r="T2692" s="14"/>
    </row>
    <row r="2693" spans="1:24">
      <c r="A2693" s="15"/>
      <c r="C2693" s="15"/>
      <c r="D2693" s="15"/>
      <c r="E2693" s="15"/>
      <c r="F2693" s="15"/>
      <c r="G2693" s="15"/>
      <c r="H2693" s="15"/>
      <c r="I2693" s="15"/>
      <c r="J2693" s="15"/>
      <c r="K2693" s="14"/>
      <c r="L2693" s="14"/>
      <c r="M2693" s="15"/>
      <c r="N2693" s="15"/>
      <c r="O2693" s="15"/>
      <c r="P2693" s="15"/>
      <c r="Q2693" s="15"/>
      <c r="R2693" s="15"/>
      <c r="S2693" s="15"/>
      <c r="T2693" s="15"/>
    </row>
    <row r="2694" spans="1:24">
      <c r="A2694" s="15"/>
      <c r="C2694" s="15"/>
      <c r="D2694" s="15"/>
      <c r="E2694" s="15"/>
      <c r="F2694" s="15"/>
      <c r="G2694" s="15"/>
      <c r="H2694" s="15"/>
      <c r="I2694" s="15"/>
      <c r="J2694" s="15"/>
      <c r="K2694" s="14"/>
      <c r="L2694" s="14"/>
      <c r="M2694" s="15"/>
      <c r="N2694" s="15"/>
      <c r="O2694" s="15"/>
      <c r="P2694" s="15"/>
      <c r="Q2694" s="15"/>
      <c r="R2694" s="15"/>
      <c r="S2694" s="15"/>
      <c r="T2694" s="15"/>
    </row>
    <row r="2695" spans="1:24" ht="16.5">
      <c r="A2695" s="14"/>
      <c r="B2695" s="79" t="s">
        <v>181</v>
      </c>
      <c r="C2695" s="14"/>
      <c r="D2695" s="14"/>
      <c r="E2695" s="14"/>
      <c r="F2695" s="14"/>
      <c r="G2695" s="14"/>
      <c r="H2695" s="14"/>
      <c r="I2695" s="14"/>
      <c r="J2695" s="14"/>
      <c r="K2695" s="14"/>
      <c r="L2695" s="14"/>
      <c r="M2695" s="14"/>
      <c r="N2695" s="14"/>
      <c r="O2695" s="14"/>
      <c r="P2695" s="14"/>
      <c r="Q2695" s="14"/>
      <c r="R2695" s="14"/>
      <c r="S2695" s="14"/>
      <c r="T2695" s="14"/>
    </row>
    <row r="2696" spans="1:24">
      <c r="A2696" s="14"/>
      <c r="B2696" s="15"/>
      <c r="C2696" s="15"/>
      <c r="D2696" s="14"/>
      <c r="E2696" s="14"/>
      <c r="F2696" s="14"/>
      <c r="G2696" s="14"/>
      <c r="H2696" s="14"/>
      <c r="I2696" s="14"/>
      <c r="J2696" s="14"/>
      <c r="K2696" s="14"/>
      <c r="L2696" s="14"/>
      <c r="M2696" s="14"/>
      <c r="N2696" s="14"/>
      <c r="O2696" s="14"/>
      <c r="P2696" s="14"/>
      <c r="Q2696" s="14"/>
      <c r="R2696" s="14"/>
      <c r="S2696" s="14"/>
      <c r="T2696" s="14"/>
    </row>
    <row r="2697" spans="1:24">
      <c r="A2697" s="14"/>
      <c r="B2697" s="14"/>
      <c r="C2697" s="15"/>
      <c r="D2697" s="14"/>
      <c r="E2697" s="14"/>
      <c r="F2697" s="14"/>
      <c r="G2697" s="14"/>
      <c r="H2697" s="14"/>
      <c r="I2697" s="14"/>
      <c r="J2697" s="14"/>
      <c r="K2697" s="14"/>
      <c r="L2697" s="14"/>
      <c r="M2697" s="14"/>
      <c r="N2697" s="14"/>
      <c r="O2697" s="14"/>
      <c r="P2697" s="14"/>
      <c r="Q2697" s="14"/>
      <c r="R2697" s="14"/>
      <c r="S2697" s="14"/>
      <c r="T2697" s="14"/>
    </row>
    <row r="2698" spans="1:24" ht="16.5">
      <c r="A2698" s="14"/>
      <c r="B2698" s="79" t="s">
        <v>182</v>
      </c>
      <c r="C2698" s="15"/>
      <c r="D2698" s="14"/>
      <c r="E2698" s="14"/>
      <c r="F2698" s="14"/>
      <c r="G2698" s="14"/>
      <c r="H2698" s="14"/>
      <c r="I2698" s="14"/>
      <c r="J2698" s="14"/>
      <c r="K2698" s="14"/>
      <c r="L2698" s="14"/>
      <c r="M2698" s="14"/>
      <c r="N2698" s="14"/>
      <c r="O2698" s="14"/>
      <c r="P2698" s="14"/>
      <c r="Q2698" s="14"/>
      <c r="R2698" s="14"/>
      <c r="S2698" s="14"/>
      <c r="T2698" s="14"/>
    </row>
    <row r="2700" spans="1:24" ht="18.75">
      <c r="A2700" s="102" t="s">
        <v>991</v>
      </c>
      <c r="B2700" s="102"/>
      <c r="C2700" s="102"/>
      <c r="D2700" s="102"/>
      <c r="E2700" s="102"/>
      <c r="F2700" s="102"/>
      <c r="G2700" s="102"/>
      <c r="H2700" s="102"/>
      <c r="I2700" s="102"/>
      <c r="J2700" s="102"/>
      <c r="K2700" s="102"/>
      <c r="L2700" s="102"/>
      <c r="M2700" s="102"/>
      <c r="N2700" s="102"/>
      <c r="O2700" s="102"/>
      <c r="P2700" s="102"/>
      <c r="Q2700" s="102"/>
      <c r="R2700" s="102"/>
      <c r="S2700" s="102"/>
      <c r="T2700" s="102"/>
      <c r="U2700" s="102"/>
      <c r="V2700" s="102"/>
      <c r="W2700" s="102"/>
    </row>
    <row r="2701" spans="1:24" ht="18.75">
      <c r="A2701" s="102" t="s">
        <v>990</v>
      </c>
      <c r="B2701" s="102"/>
      <c r="C2701" s="102"/>
      <c r="D2701" s="102"/>
      <c r="E2701" s="102"/>
      <c r="F2701" s="102"/>
      <c r="G2701" s="102"/>
      <c r="H2701" s="102"/>
      <c r="I2701" s="102"/>
      <c r="J2701" s="102"/>
      <c r="K2701" s="102"/>
      <c r="L2701" s="102"/>
      <c r="M2701" s="102"/>
      <c r="N2701" s="102"/>
      <c r="O2701" s="102"/>
      <c r="P2701" s="102"/>
      <c r="Q2701" s="102"/>
      <c r="R2701" s="102"/>
      <c r="S2701" s="102"/>
      <c r="T2701" s="102"/>
      <c r="U2701" s="102"/>
      <c r="V2701" s="102"/>
      <c r="W2701" s="102"/>
    </row>
    <row r="2703" spans="1:24">
      <c r="A2703" s="103" t="s">
        <v>169</v>
      </c>
      <c r="B2703" s="103"/>
      <c r="C2703" s="103"/>
      <c r="D2703" s="103"/>
      <c r="E2703" s="103"/>
      <c r="F2703" s="103"/>
      <c r="G2703" s="103"/>
      <c r="H2703" s="103"/>
      <c r="I2703" s="103"/>
      <c r="J2703" s="103"/>
      <c r="K2703" s="103"/>
      <c r="L2703" s="103"/>
      <c r="M2703" s="103"/>
      <c r="N2703" s="103"/>
      <c r="O2703" s="103"/>
      <c r="P2703" s="103"/>
      <c r="Q2703" s="103"/>
      <c r="R2703" s="103"/>
      <c r="S2703" s="103"/>
      <c r="T2703" s="103"/>
      <c r="U2703" s="103"/>
      <c r="V2703" s="103"/>
      <c r="W2703" s="103"/>
    </row>
    <row r="2704" spans="1:24">
      <c r="A2704" s="43"/>
      <c r="B2704" s="43"/>
      <c r="C2704" s="43"/>
      <c r="D2704" s="43"/>
      <c r="E2704" s="43"/>
      <c r="F2704" s="43"/>
      <c r="G2704" s="43"/>
      <c r="H2704" s="43"/>
      <c r="I2704" s="43"/>
      <c r="J2704" s="43"/>
      <c r="K2704" s="43"/>
      <c r="L2704" s="43"/>
      <c r="M2704" s="43"/>
      <c r="N2704" s="43"/>
      <c r="O2704" s="43"/>
      <c r="P2704" s="43"/>
      <c r="Q2704" s="43"/>
      <c r="R2704" s="43"/>
      <c r="S2704" s="43"/>
      <c r="T2704" s="43"/>
      <c r="U2704" s="43"/>
      <c r="V2704" s="43"/>
      <c r="W2704" s="43"/>
    </row>
    <row r="2705" spans="1:24" ht="18.75">
      <c r="A2705" s="104" t="s">
        <v>1005</v>
      </c>
      <c r="B2705" s="104"/>
      <c r="C2705" s="104"/>
      <c r="D2705" s="104"/>
      <c r="E2705" s="104"/>
      <c r="F2705" s="104"/>
      <c r="G2705" s="104"/>
      <c r="H2705" s="104"/>
      <c r="I2705" s="104"/>
      <c r="J2705" s="104"/>
      <c r="K2705" s="104"/>
      <c r="L2705" s="104"/>
      <c r="M2705" s="104"/>
      <c r="N2705" s="104"/>
      <c r="O2705" s="104"/>
      <c r="P2705" s="104"/>
      <c r="Q2705" s="104"/>
      <c r="R2705" s="104"/>
      <c r="S2705" s="104"/>
      <c r="T2705" s="104"/>
      <c r="U2705" s="104"/>
      <c r="V2705" s="104"/>
      <c r="W2705" s="104"/>
    </row>
    <row r="2706" spans="1:24" ht="18.75">
      <c r="A2706" s="104" t="s">
        <v>989</v>
      </c>
      <c r="B2706" s="104"/>
      <c r="C2706" s="104"/>
      <c r="D2706" s="104"/>
      <c r="E2706" s="104"/>
      <c r="F2706" s="104"/>
      <c r="G2706" s="104"/>
      <c r="H2706" s="104"/>
      <c r="I2706" s="104"/>
      <c r="J2706" s="104"/>
      <c r="K2706" s="104"/>
      <c r="L2706" s="104"/>
      <c r="M2706" s="104"/>
      <c r="N2706" s="104"/>
      <c r="O2706" s="104"/>
      <c r="P2706" s="104"/>
      <c r="Q2706" s="104"/>
      <c r="R2706" s="104"/>
      <c r="S2706" s="104"/>
      <c r="T2706" s="104"/>
      <c r="U2706" s="104"/>
      <c r="V2706" s="104"/>
      <c r="W2706" s="104"/>
    </row>
    <row r="2707" spans="1:24" ht="18.75">
      <c r="A2707" s="105" t="s">
        <v>1058</v>
      </c>
      <c r="B2707" s="105"/>
      <c r="C2707" s="105"/>
      <c r="D2707" s="105"/>
      <c r="E2707" s="105"/>
      <c r="F2707" s="105"/>
      <c r="G2707" s="105"/>
      <c r="H2707" s="105"/>
      <c r="I2707" s="105"/>
      <c r="J2707" s="105"/>
      <c r="K2707" s="105"/>
      <c r="L2707" s="105"/>
      <c r="M2707" s="105"/>
      <c r="N2707" s="105"/>
      <c r="O2707" s="105"/>
      <c r="P2707" s="105"/>
      <c r="Q2707" s="105"/>
      <c r="R2707" s="105"/>
      <c r="S2707" s="105"/>
      <c r="T2707" s="105"/>
      <c r="U2707" s="105"/>
      <c r="V2707" s="105"/>
      <c r="W2707" s="105"/>
    </row>
    <row r="2708" spans="1:24" ht="18.75">
      <c r="A2708" s="50"/>
      <c r="B2708" s="50"/>
      <c r="C2708" s="50"/>
      <c r="D2708" s="50"/>
      <c r="E2708" s="50"/>
      <c r="F2708" s="50"/>
      <c r="G2708" s="50"/>
      <c r="H2708" s="50"/>
      <c r="I2708" s="50"/>
      <c r="J2708" s="50"/>
      <c r="K2708" s="50"/>
      <c r="L2708" s="50"/>
      <c r="M2708" s="50"/>
      <c r="N2708" s="50"/>
      <c r="O2708" s="50"/>
      <c r="P2708" s="50"/>
      <c r="Q2708" s="50"/>
      <c r="R2708" s="50"/>
      <c r="S2708" s="50"/>
      <c r="T2708" s="50"/>
      <c r="U2708" s="50"/>
      <c r="V2708" s="50"/>
    </row>
    <row r="2709" spans="1:24">
      <c r="A2709" s="10"/>
      <c r="B2709" s="10"/>
      <c r="C2709" s="10"/>
      <c r="D2709" s="10"/>
      <c r="E2709" s="10"/>
      <c r="F2709" s="10"/>
      <c r="G2709" s="10"/>
      <c r="H2709" s="10"/>
      <c r="I2709" s="10"/>
      <c r="J2709" s="10"/>
      <c r="K2709" s="10"/>
      <c r="L2709" s="10"/>
      <c r="M2709" s="10"/>
      <c r="N2709" s="10"/>
      <c r="O2709" s="10"/>
      <c r="P2709" s="10"/>
      <c r="Q2709" s="10"/>
      <c r="R2709" s="10"/>
      <c r="S2709" s="10"/>
      <c r="T2709" s="10"/>
    </row>
    <row r="2710" spans="1:24" ht="18.75">
      <c r="A2710" s="106" t="s">
        <v>992</v>
      </c>
      <c r="B2710" s="106"/>
      <c r="C2710" s="47"/>
      <c r="D2710" s="47"/>
      <c r="E2710" s="47"/>
      <c r="F2710" s="47"/>
      <c r="G2710" s="47"/>
      <c r="H2710" s="47"/>
      <c r="I2710" s="47"/>
      <c r="J2710" s="47"/>
      <c r="K2710" s="47"/>
      <c r="L2710" s="47"/>
      <c r="M2710" s="47"/>
      <c r="N2710" s="47"/>
      <c r="O2710" s="47"/>
      <c r="P2710" s="47"/>
      <c r="Q2710" s="47"/>
      <c r="R2710" s="47"/>
      <c r="S2710" s="47"/>
      <c r="T2710" s="47"/>
    </row>
    <row r="2711" spans="1:24" ht="18.75">
      <c r="A2711" s="106" t="s">
        <v>993</v>
      </c>
      <c r="B2711" s="106"/>
      <c r="C2711" s="42"/>
      <c r="D2711" s="42"/>
      <c r="E2711" s="42"/>
      <c r="F2711" s="42"/>
      <c r="G2711" s="42"/>
      <c r="H2711" s="42"/>
      <c r="I2711" s="42"/>
      <c r="J2711" s="42"/>
      <c r="K2711" s="42"/>
      <c r="L2711" s="42"/>
      <c r="M2711" s="42"/>
      <c r="N2711" s="42"/>
      <c r="O2711" s="42"/>
      <c r="P2711" s="42"/>
      <c r="Q2711" s="42"/>
      <c r="R2711" s="42"/>
      <c r="S2711" s="42"/>
      <c r="T2711" s="42"/>
    </row>
    <row r="2712" spans="1:24" ht="18.75">
      <c r="A2712" s="106"/>
      <c r="B2712" s="106"/>
      <c r="D2712" s="47"/>
      <c r="E2712" s="47"/>
      <c r="F2712" s="47"/>
      <c r="G2712" s="47"/>
      <c r="H2712" s="47"/>
      <c r="I2712" s="47"/>
      <c r="J2712" s="47"/>
      <c r="K2712" s="47"/>
      <c r="L2712" s="47"/>
      <c r="M2712" s="47"/>
      <c r="N2712" s="47"/>
      <c r="O2712" s="47"/>
      <c r="P2712" s="47"/>
      <c r="Q2712" s="47"/>
      <c r="R2712" s="47"/>
      <c r="S2712" s="47"/>
      <c r="T2712" s="47"/>
    </row>
    <row r="2713" spans="1:24" ht="18.75">
      <c r="A2713" s="107" t="s">
        <v>254</v>
      </c>
      <c r="B2713" s="107"/>
      <c r="C2713" s="107"/>
      <c r="D2713" s="107"/>
      <c r="E2713" s="107"/>
      <c r="F2713" s="107"/>
      <c r="G2713" s="107"/>
      <c r="H2713" s="107"/>
      <c r="I2713" s="107"/>
      <c r="J2713" s="107"/>
      <c r="K2713" s="107"/>
      <c r="L2713" s="107"/>
      <c r="M2713" s="107"/>
      <c r="N2713" s="107"/>
      <c r="O2713" s="107"/>
      <c r="P2713" s="129" t="s">
        <v>358</v>
      </c>
      <c r="Q2713" s="129"/>
      <c r="R2713" s="129"/>
      <c r="S2713" s="129"/>
      <c r="T2713" s="129"/>
      <c r="U2713" s="129"/>
      <c r="V2713" s="129"/>
    </row>
    <row r="2714" spans="1:24">
      <c r="A2714" s="28"/>
      <c r="B2714" s="28"/>
      <c r="C2714" s="28"/>
      <c r="D2714" s="28"/>
      <c r="E2714" s="28"/>
      <c r="F2714" s="28"/>
      <c r="G2714" s="28"/>
      <c r="H2714" s="28"/>
      <c r="I2714" s="28"/>
      <c r="J2714" s="28"/>
      <c r="K2714" s="28"/>
      <c r="L2714" s="28"/>
      <c r="M2714" s="28"/>
      <c r="N2714" s="28"/>
      <c r="O2714" s="28"/>
      <c r="P2714" s="28"/>
      <c r="Q2714" s="28"/>
      <c r="R2714" s="28"/>
      <c r="S2714" s="28"/>
      <c r="T2714" s="28"/>
    </row>
    <row r="2715" spans="1:24" ht="24.75" customHeight="1">
      <c r="A2715" s="117" t="s">
        <v>170</v>
      </c>
      <c r="B2715" s="117"/>
      <c r="C2715" s="117"/>
      <c r="D2715" s="117"/>
      <c r="E2715" s="117"/>
      <c r="F2715" s="117"/>
      <c r="G2715" s="117"/>
      <c r="H2715" s="117"/>
      <c r="I2715" s="117"/>
      <c r="J2715" s="117"/>
      <c r="K2715" s="117"/>
      <c r="L2715" s="117"/>
      <c r="M2715" s="117"/>
      <c r="N2715" s="117"/>
      <c r="O2715" s="117"/>
      <c r="P2715" s="117"/>
      <c r="Q2715" s="117"/>
      <c r="R2715" s="117"/>
      <c r="S2715" s="117"/>
      <c r="T2715" s="126" t="s">
        <v>178</v>
      </c>
      <c r="U2715" s="101" t="s">
        <v>284</v>
      </c>
      <c r="V2715" s="101" t="s">
        <v>288</v>
      </c>
      <c r="W2715" s="101" t="s">
        <v>1006</v>
      </c>
    </row>
    <row r="2716" spans="1:24" ht="66.75" customHeight="1">
      <c r="A2716" s="101" t="s">
        <v>171</v>
      </c>
      <c r="B2716" s="117" t="s">
        <v>172</v>
      </c>
      <c r="C2716" s="101" t="s">
        <v>173</v>
      </c>
      <c r="D2716" s="101" t="s">
        <v>174</v>
      </c>
      <c r="E2716" s="101"/>
      <c r="F2716" s="101" t="s">
        <v>175</v>
      </c>
      <c r="G2716" s="101"/>
      <c r="H2716" s="101" t="s">
        <v>176</v>
      </c>
      <c r="I2716" s="101"/>
      <c r="J2716" s="101" t="s">
        <v>994</v>
      </c>
      <c r="K2716" s="101"/>
      <c r="L2716" s="175" t="s">
        <v>995</v>
      </c>
      <c r="M2716" s="176"/>
      <c r="N2716" s="175" t="s">
        <v>996</v>
      </c>
      <c r="O2716" s="176"/>
      <c r="P2716" s="101" t="s">
        <v>7</v>
      </c>
      <c r="Q2716" s="101"/>
      <c r="R2716" s="101" t="s">
        <v>177</v>
      </c>
      <c r="S2716" s="101"/>
      <c r="T2716" s="127"/>
      <c r="U2716" s="101"/>
      <c r="V2716" s="101"/>
      <c r="W2716" s="101"/>
    </row>
    <row r="2717" spans="1:24" ht="16.5">
      <c r="A2717" s="101"/>
      <c r="B2717" s="117"/>
      <c r="C2717" s="101"/>
      <c r="D2717" s="49" t="s">
        <v>179</v>
      </c>
      <c r="E2717" s="51" t="s">
        <v>3</v>
      </c>
      <c r="F2717" s="49" t="s">
        <v>179</v>
      </c>
      <c r="G2717" s="51" t="s">
        <v>3</v>
      </c>
      <c r="H2717" s="49" t="s">
        <v>179</v>
      </c>
      <c r="I2717" s="51" t="s">
        <v>3</v>
      </c>
      <c r="J2717" s="49" t="s">
        <v>179</v>
      </c>
      <c r="K2717" s="51" t="s">
        <v>3</v>
      </c>
      <c r="L2717" s="49" t="s">
        <v>179</v>
      </c>
      <c r="M2717" s="51" t="s">
        <v>3</v>
      </c>
      <c r="N2717" s="49" t="s">
        <v>179</v>
      </c>
      <c r="O2717" s="51" t="s">
        <v>3</v>
      </c>
      <c r="P2717" s="49" t="s">
        <v>179</v>
      </c>
      <c r="Q2717" s="51" t="s">
        <v>3</v>
      </c>
      <c r="R2717" s="49" t="s">
        <v>179</v>
      </c>
      <c r="S2717" s="51" t="s">
        <v>3</v>
      </c>
      <c r="T2717" s="128"/>
      <c r="U2717" s="101"/>
      <c r="V2717" s="101"/>
      <c r="W2717" s="101"/>
    </row>
    <row r="2718" spans="1:24" ht="18.75">
      <c r="A2718" s="27">
        <v>1</v>
      </c>
      <c r="B2718" s="77"/>
      <c r="C2718" s="27"/>
      <c r="D2718" s="27"/>
      <c r="E2718" s="16">
        <f>IF((C2718&lt;=7),VLOOKUP(D2718,'7 лет'!$A$5:$B$78,2),IF((C2718=8),VLOOKUP(D2718,'8 лет'!$A$5:$B$78,2),IF((C2718=9),VLOOKUP(D2718,'9 лет'!$A$5:$B$78,2),IF((C2718=10),VLOOKUP(D2718,'10 лет'!$A$5:$B$78,2),IF((C2718=11),VLOOKUP(D2718,'11 лет'!$A$5:$B$78,2),IF((C2718=12),VLOOKUP(D2718,'12 лет'!$A$5:$B$78,2),IF((C2718=13),VLOOKUP(D2718,'13 лет'!$A$5:$B$78,2),IF((C2718=14),VLOOKUP(D2718,'14 лет'!$A$5:$B$78,2),IF((C2718=15),VLOOKUP(D2718,'15 лет'!$A$5:$B$78,2),IF((C2718=16),VLOOKUP(D2718,'16 лет'!$A$5:$B$78,2),IF((C2718=17),VLOOKUP(D2718,'17 лет'!$A$5:$B$78,2))))))))))))</f>
        <v>0</v>
      </c>
      <c r="F2718" s="27"/>
      <c r="G2718" s="16">
        <f>IF((C2718&lt;=7),VLOOKUP(F2718,'7 лет'!$C$5:$D$79,2),IF((C2718=8),VLOOKUP(F2718,'8 лет'!$C$5:$D$79,2),IF((C2718=9),VLOOKUP(F2718,'9 лет'!$C$5:$D$79,2),IF((C2718=10),VLOOKUP(F2718,'10 лет'!$C$5:$D$79,2),IF((C2718=11),VLOOKUP(F2718,'11 лет'!$C$5:$D$79,2),IF((C2718=12),VLOOKUP(F2718,'12 лет'!$C$5:$D$79,2),IF((C2718=13),VLOOKUP(F2718,'13 лет'!$C$5:$D$79,2),IF((C2718=14),VLOOKUP(F2718,'14 лет'!$C$5:$D$79,2),IF((C2718=15),VLOOKUP(F2718,'15 лет'!$C$5:$D$79,2),IF((C2718=16),VLOOKUP(F2718,'16 лет'!$C$5:$D$79,2),IF((C2718=17),VLOOKUP(F2718,'17 лет'!$C$5:$D$79,2))))))))))))</f>
        <v>0</v>
      </c>
      <c r="H2718" s="27"/>
      <c r="I2718" s="16">
        <f>IF((C2718&lt;=7),VLOOKUP(H2718,'7 лет'!$E$5:$F$79,2),IF((C2718=8),VLOOKUP(H2718,'8 лет'!$E$5:$F$79,2),IF((C2718=9),VLOOKUP(H2718,'9 лет'!$E$5:$F$79,2),IF((C2718=10),VLOOKUP(H2718,'10 лет'!$E$5:$F$79,2),IF((C2718=11),VLOOKUP(H2718,'11 лет'!$E$5:$F$79,2),IF((C2718=12),VLOOKUP(H2718,'12 лет'!$E$5:$F$79,2),IF((C2718=13),VLOOKUP(H2718,'13 лет'!$E$5:$F$79,2),IF((C2718=14),VLOOKUP(H2718,'14 лет'!$E$5:$F$79,2),IF((C2718=15),VLOOKUP(H2718,'15 лет'!$E$5:$F$79,2),IF((C2718=16),VLOOKUP(H2718,'16 лет'!$E$5:$F$79,2),IF((C2718=17),VLOOKUP(H2718,'17 лет'!$E$5:$F$79,2))))))))))))</f>
        <v>0</v>
      </c>
      <c r="J2718" s="27"/>
      <c r="K2718" s="16">
        <f>IF((C2718&lt;=7),VLOOKUP(J2718,'7 лет'!$G$5:$H$79,2),IF((C2718=8),VLOOKUP(J2718,'8 лет'!$G$5:$H$79,2),IF((C2718=9),VLOOKUP(J2718,'9 лет'!$G$5:$H$79,2),IF((C2718=10),VLOOKUP(J2718,'10 лет'!$G$5:$H$79,2),IF((C2718=11),VLOOKUP(J2718,'11 лет'!$G$5:$H$79,2),IF((C2718=12),VLOOKUP(J2718,'12 лет'!$G$5:$H$79,2),IF((C2718=13),VLOOKUP(J2718,'13 лет'!$G$5:$H$79,2),IF((C2718=14),VLOOKUP(J2718,'14 лет'!$G$5:$H$79,2),IF(C2718&gt;=15,"0")))))))))</f>
        <v>0</v>
      </c>
      <c r="L2718" s="27"/>
      <c r="M2718" s="16" t="str">
        <f>IF((C2718=12),VLOOKUP(L2718,'12 лет'!$I$5:$J$81,2),IF((C2718=13),VLOOKUP(L2718,'13 лет'!$I$5:$J$81,2),IF((C2718=14),VLOOKUP(L2718,'14 лет'!$I$5:$J$80,2),IF((C2718=15),VLOOKUP(L2718,'15 лет'!$G$5:$H$82,2),IF((C2718=16),VLOOKUP(L2718,'16 лет'!$G$5:$H$81,2),IF((C2718=17),VLOOKUP(L2718,'17 лет'!$G$5:$H$81,2),IF(C2718&lt;12,"0")))))))</f>
        <v>0</v>
      </c>
      <c r="N2718" s="27"/>
      <c r="O2718" s="16" t="str">
        <f>IF((C2718=15),VLOOKUP(N2718,'15 лет'!$I$5:$J$100,2),IF((C2718=16),VLOOKUP(N2718,'16 лет'!$I$5:$J$94,2),IF((C2718=17),VLOOKUP(N2718,'17 лет'!$I$5:$J$97,2),IF(C2718&lt;15,"0"))))</f>
        <v>0</v>
      </c>
      <c r="P2718" s="11"/>
      <c r="Q2718" s="16">
        <f>IF((C2718&lt;=7),VLOOKUP(P2718,'7 лет'!$I$5:$J$79,2),IF((C2718=8),VLOOKUP(P2718,'8 лет'!$I$5:$J$79,2),IF((C2718=9),VLOOKUP(P2718,'9 лет'!$I$5:$J$79,2),IF((C2718=10),VLOOKUP(P2718,'10 лет'!$I$5:$J$79,2),IF((C2718=11),VLOOKUP(P2718,'11 лет'!$I$5:$J$79,2),IF((C2718=12),VLOOKUP(P2718,'12 лет'!$K$5:$L$79,2),IF((C2718=13),VLOOKUP(P2718,'13 лет'!$K$5:$L$79,2),IF((C2718=14),VLOOKUP(P2718,'14 лет'!$K$5:$L$79,2),IF((C2718=15),VLOOKUP(P2718,'15 лет'!$K$5:$L$79,2),IF((C2718=16),VLOOKUP(P2718,'16 лет'!$K$5:$L$79,2),IF((C2718=17),VLOOKUP(P2718,'17 лет'!$K$5:$L$79,2),)))))))))))</f>
        <v>50</v>
      </c>
      <c r="R2718" s="27"/>
      <c r="S2718" s="16">
        <f>IF((C2718&lt;=7),VLOOKUP(R2718,'7 лет'!$K$5:$L$79,2),IF((C2718=8),VLOOKUP(R2718,'8 лет'!$K$5:$L$79,2),IF((C2718=9),VLOOKUP(R2718,'9 лет'!$K$5:$L$79,2),IF((C2718=10),VLOOKUP(R2718,'10 лет'!$K$5:$L$79,2),IF((C2718=11),VLOOKUP(R2718,'11 лет'!$K$5:$L$79,2),IF((C2718=12),VLOOKUP(R2718,'12 лет'!$M$5:$N$79,2),IF((C2718=13),VLOOKUP(R2718,'13 лет'!$M$5:$N$79,2),IF((C2718=14),VLOOKUP(R2718,'14 лет'!$M$5:$N$79,2),IF((C2718=15),VLOOKUP(R2718,'15 лет'!$M$5:$N$79,2),IF((C2718=16),VLOOKUP(R2718,'16 лет'!$M$5:$N$79,2),IF((C2718=17),VLOOKUP(R2718,'17 лет'!$M$5:$N$79,2))))))))))))</f>
        <v>0</v>
      </c>
      <c r="T2718" s="32">
        <f>SUM(E2718+G2718+I2718+K2718+M2718+O2718+Q2718+S2718)</f>
        <v>50</v>
      </c>
      <c r="U2718" s="4">
        <f>'Личное первенство юноши'!U238</f>
        <v>28</v>
      </c>
      <c r="V2718" s="108">
        <f ca="1">'Командный зачет'!G85</f>
        <v>10</v>
      </c>
      <c r="W2718" s="98">
        <f ca="1">SUM(V2718*2)</f>
        <v>20</v>
      </c>
      <c r="X2718" t="str">
        <f>P2713</f>
        <v>Субъект РФ 76</v>
      </c>
    </row>
    <row r="2719" spans="1:24" ht="18.75">
      <c r="A2719" s="27">
        <v>2</v>
      </c>
      <c r="B2719" s="77"/>
      <c r="C2719" s="27"/>
      <c r="D2719" s="27"/>
      <c r="E2719" s="16">
        <f>IF((C2719&lt;=7),VLOOKUP(D2719,'7 лет'!$A$5:$B$78,2),IF((C2719=8),VLOOKUP(D2719,'8 лет'!$A$5:$B$78,2),IF((C2719=9),VLOOKUP(D2719,'9 лет'!$A$5:$B$78,2),IF((C2719=10),VLOOKUP(D2719,'10 лет'!$A$5:$B$78,2),IF((C2719=11),VLOOKUP(D2719,'11 лет'!$A$5:$B$78,2),IF((C2719=12),VLOOKUP(D2719,'12 лет'!$A$5:$B$78,2),IF((C2719=13),VLOOKUP(D2719,'13 лет'!$A$5:$B$78,2),IF((C2719=14),VLOOKUP(D2719,'14 лет'!$A$5:$B$78,2),IF((C2719=15),VLOOKUP(D2719,'15 лет'!$A$5:$B$78,2),IF((C2719=16),VLOOKUP(D2719,'16 лет'!$A$5:$B$78,2),IF((C2719=17),VLOOKUP(D2719,'17 лет'!$A$5:$B$78,2))))))))))))</f>
        <v>0</v>
      </c>
      <c r="F2719" s="27"/>
      <c r="G2719" s="16">
        <f>IF((C2719&lt;=7),VLOOKUP(F2719,'7 лет'!$C$5:$D$79,2),IF((C2719=8),VLOOKUP(F2719,'8 лет'!$C$5:$D$79,2),IF((C2719=9),VLOOKUP(F2719,'9 лет'!$C$5:$D$79,2),IF((C2719=10),VLOOKUP(F2719,'10 лет'!$C$5:$D$79,2),IF((C2719=11),VLOOKUP(F2719,'11 лет'!$C$5:$D$79,2),IF((C2719=12),VLOOKUP(F2719,'12 лет'!$C$5:$D$79,2),IF((C2719=13),VLOOKUP(F2719,'13 лет'!$C$5:$D$79,2),IF((C2719=14),VLOOKUP(F2719,'14 лет'!$C$5:$D$79,2),IF((C2719=15),VLOOKUP(F2719,'15 лет'!$C$5:$D$79,2),IF((C2719=16),VLOOKUP(F2719,'16 лет'!$C$5:$D$79,2),IF((C2719=17),VLOOKUP(F2719,'17 лет'!$C$5:$D$79,2))))))))))))</f>
        <v>0</v>
      </c>
      <c r="H2719" s="27"/>
      <c r="I2719" s="16">
        <f>IF((C2719&lt;=7),VLOOKUP(H2719,'7 лет'!$E$5:$F$79,2),IF((C2719=8),VLOOKUP(H2719,'8 лет'!$E$5:$F$79,2),IF((C2719=9),VLOOKUP(H2719,'9 лет'!$E$5:$F$79,2),IF((C2719=10),VLOOKUP(H2719,'10 лет'!$E$5:$F$79,2),IF((C2719=11),VLOOKUP(H2719,'11 лет'!$E$5:$F$79,2),IF((C2719=12),VLOOKUP(H2719,'12 лет'!$E$5:$F$79,2),IF((C2719=13),VLOOKUP(H2719,'13 лет'!$E$5:$F$79,2),IF((C2719=14),VLOOKUP(H2719,'14 лет'!$E$5:$F$79,2),IF((C2719=15),VLOOKUP(H2719,'15 лет'!$E$5:$F$79,2),IF((C2719=16),VLOOKUP(H2719,'16 лет'!$E$5:$F$79,2),IF((C2719=17),VLOOKUP(H2719,'17 лет'!$E$5:$F$79,2))))))))))))</f>
        <v>0</v>
      </c>
      <c r="J2719" s="27"/>
      <c r="K2719" s="16">
        <f>IF((C2719&lt;=7),VLOOKUP(J2719,'7 лет'!$G$5:$H$79,2),IF((C2719=8),VLOOKUP(J2719,'8 лет'!$G$5:$H$79,2),IF((C2719=9),VLOOKUP(J2719,'9 лет'!$G$5:$H$79,2),IF((C2719=10),VLOOKUP(J2719,'10 лет'!$G$5:$H$79,2),IF((C2719=11),VLOOKUP(J2719,'11 лет'!$G$5:$H$79,2),IF((C2719=12),VLOOKUP(J2719,'12 лет'!$G$5:$H$79,2),IF((C2719=13),VLOOKUP(J2719,'13 лет'!$G$5:$H$79,2),IF((C2719=14),VLOOKUP(J2719,'14 лет'!$G$5:$H$79,2),IF(C2719&gt;=15,"0")))))))))</f>
        <v>0</v>
      </c>
      <c r="L2719" s="27"/>
      <c r="M2719" s="16" t="str">
        <f>IF((C2719=12),VLOOKUP(L2719,'12 лет'!$I$5:$J$81,2),IF((C2719=13),VLOOKUP(L2719,'13 лет'!$I$5:$J$81,2),IF((C2719=14),VLOOKUP(L2719,'14 лет'!$I$5:$J$80,2),IF((C2719=15),VLOOKUP(L2719,'15 лет'!$G$5:$H$82,2),IF((C2719=16),VLOOKUP(L2719,'16 лет'!$G$5:$H$81,2),IF((C2719=17),VLOOKUP(L2719,'17 лет'!$G$5:$H$81,2),IF(C2719&lt;12,"0")))))))</f>
        <v>0</v>
      </c>
      <c r="N2719" s="27"/>
      <c r="O2719" s="16" t="str">
        <f>IF((C2719=15),VLOOKUP(N2719,'15 лет'!$I$5:$J$100,2),IF((C2719=16),VLOOKUP(N2719,'16 лет'!$I$5:$J$94,2),IF((C2719=17),VLOOKUP(N2719,'17 лет'!$I$5:$J$97,2),IF(C2719&lt;15,"0"))))</f>
        <v>0</v>
      </c>
      <c r="P2719" s="11"/>
      <c r="Q2719" s="16">
        <f>IF((C2719&lt;=7),VLOOKUP(P2719,'7 лет'!$I$5:$J$79,2),IF((C2719=8),VLOOKUP(P2719,'8 лет'!$I$5:$J$79,2),IF((C2719=9),VLOOKUP(P2719,'9 лет'!$I$5:$J$79,2),IF((C2719=10),VLOOKUP(P2719,'10 лет'!$I$5:$J$79,2),IF((C2719=11),VLOOKUP(P2719,'11 лет'!$I$5:$J$79,2),IF((C2719=12),VLOOKUP(P2719,'12 лет'!$K$5:$L$79,2),IF((C2719=13),VLOOKUP(P2719,'13 лет'!$K$5:$L$79,2),IF((C2719=14),VLOOKUP(P2719,'14 лет'!$K$5:$L$79,2),IF((C2719=15),VLOOKUP(P2719,'15 лет'!$K$5:$L$79,2),IF((C2719=16),VLOOKUP(P2719,'16 лет'!$K$5:$L$79,2),IF((C2719=17),VLOOKUP(P2719,'17 лет'!$K$5:$L$79,2),)))))))))))</f>
        <v>50</v>
      </c>
      <c r="R2719" s="27"/>
      <c r="S2719" s="16">
        <f>IF((C2719&lt;=7),VLOOKUP(R2719,'7 лет'!$K$5:$L$79,2),IF((C2719=8),VLOOKUP(R2719,'8 лет'!$K$5:$L$79,2),IF((C2719=9),VLOOKUP(R2719,'9 лет'!$K$5:$L$79,2),IF((C2719=10),VLOOKUP(R2719,'10 лет'!$K$5:$L$79,2),IF((C2719=11),VLOOKUP(R2719,'11 лет'!$K$5:$L$79,2),IF((C2719=12),VLOOKUP(R2719,'12 лет'!$M$5:$N$79,2),IF((C2719=13),VLOOKUP(R2719,'13 лет'!$M$5:$N$79,2),IF((C2719=14),VLOOKUP(R2719,'14 лет'!$M$5:$N$79,2),IF((C2719=15),VLOOKUP(R2719,'15 лет'!$M$5:$N$79,2),IF((C2719=16),VLOOKUP(R2719,'16 лет'!$M$5:$N$79,2),IF((C2719=17),VLOOKUP(R2719,'17 лет'!$M$5:$N$79,2))))))))))))</f>
        <v>0</v>
      </c>
      <c r="T2719" s="32">
        <f>SUM(E2719+G2719+I2719+K2719+M2719+O2719+Q2719+S2719)</f>
        <v>50</v>
      </c>
      <c r="U2719" s="4">
        <f>'Личное первенство юноши'!U239</f>
        <v>28</v>
      </c>
      <c r="V2719" s="109"/>
      <c r="W2719" s="99"/>
      <c r="X2719" t="str">
        <f>P2713</f>
        <v>Субъект РФ 76</v>
      </c>
    </row>
    <row r="2720" spans="1:24" ht="18.75">
      <c r="A2720" s="27">
        <v>3</v>
      </c>
      <c r="B2720" s="77"/>
      <c r="C2720" s="27"/>
      <c r="D2720" s="27"/>
      <c r="E2720" s="16">
        <f>IF((C2720&lt;=7),VLOOKUP(D2720,'7 лет'!$A$5:$B$78,2),IF((C2720=8),VLOOKUP(D2720,'8 лет'!$A$5:$B$78,2),IF((C2720=9),VLOOKUP(D2720,'9 лет'!$A$5:$B$78,2),IF((C2720=10),VLOOKUP(D2720,'10 лет'!$A$5:$B$78,2),IF((C2720=11),VLOOKUP(D2720,'11 лет'!$A$5:$B$78,2),IF((C2720=12),VLOOKUP(D2720,'12 лет'!$A$5:$B$78,2),IF((C2720=13),VLOOKUP(D2720,'13 лет'!$A$5:$B$78,2),IF((C2720=14),VLOOKUP(D2720,'14 лет'!$A$5:$B$78,2),IF((C2720=15),VLOOKUP(D2720,'15 лет'!$A$5:$B$78,2),IF((C2720=16),VLOOKUP(D2720,'16 лет'!$A$5:$B$78,2),IF((C2720=17),VLOOKUP(D2720,'17 лет'!$A$5:$B$78,2))))))))))))</f>
        <v>0</v>
      </c>
      <c r="F2720" s="27"/>
      <c r="G2720" s="16">
        <f>IF((C2720&lt;=7),VLOOKUP(F2720,'7 лет'!$C$5:$D$79,2),IF((C2720=8),VLOOKUP(F2720,'8 лет'!$C$5:$D$79,2),IF((C2720=9),VLOOKUP(F2720,'9 лет'!$C$5:$D$79,2),IF((C2720=10),VLOOKUP(F2720,'10 лет'!$C$5:$D$79,2),IF((C2720=11),VLOOKUP(F2720,'11 лет'!$C$5:$D$79,2),IF((C2720=12),VLOOKUP(F2720,'12 лет'!$C$5:$D$79,2),IF((C2720=13),VLOOKUP(F2720,'13 лет'!$C$5:$D$79,2),IF((C2720=14),VLOOKUP(F2720,'14 лет'!$C$5:$D$79,2),IF((C2720=15),VLOOKUP(F2720,'15 лет'!$C$5:$D$79,2),IF((C2720=16),VLOOKUP(F2720,'16 лет'!$C$5:$D$79,2),IF((C2720=17),VLOOKUP(F2720,'17 лет'!$C$5:$D$79,2))))))))))))</f>
        <v>0</v>
      </c>
      <c r="H2720" s="27"/>
      <c r="I2720" s="16">
        <f>IF((C2720&lt;=7),VLOOKUP(H2720,'7 лет'!$E$5:$F$79,2),IF((C2720=8),VLOOKUP(H2720,'8 лет'!$E$5:$F$79,2),IF((C2720=9),VLOOKUP(H2720,'9 лет'!$E$5:$F$79,2),IF((C2720=10),VLOOKUP(H2720,'10 лет'!$E$5:$F$79,2),IF((C2720=11),VLOOKUP(H2720,'11 лет'!$E$5:$F$79,2),IF((C2720=12),VLOOKUP(H2720,'12 лет'!$E$5:$F$79,2),IF((C2720=13),VLOOKUP(H2720,'13 лет'!$E$5:$F$79,2),IF((C2720=14),VLOOKUP(H2720,'14 лет'!$E$5:$F$79,2),IF((C2720=15),VLOOKUP(H2720,'15 лет'!$E$5:$F$79,2),IF((C2720=16),VLOOKUP(H2720,'16 лет'!$E$5:$F$79,2),IF((C2720=17),VLOOKUP(H2720,'17 лет'!$E$5:$F$79,2))))))))))))</f>
        <v>0</v>
      </c>
      <c r="J2720" s="27"/>
      <c r="K2720" s="16">
        <f>IF((C2720&lt;=7),VLOOKUP(J2720,'7 лет'!$G$5:$H$79,2),IF((C2720=8),VLOOKUP(J2720,'8 лет'!$G$5:$H$79,2),IF((C2720=9),VLOOKUP(J2720,'9 лет'!$G$5:$H$79,2),IF((C2720=10),VLOOKUP(J2720,'10 лет'!$G$5:$H$79,2),IF((C2720=11),VLOOKUP(J2720,'11 лет'!$G$5:$H$79,2),IF((C2720=12),VLOOKUP(J2720,'12 лет'!$G$5:$H$79,2),IF((C2720=13),VLOOKUP(J2720,'13 лет'!$G$5:$H$79,2),IF((C2720=14),VLOOKUP(J2720,'14 лет'!$G$5:$H$79,2),IF(C2720&gt;=15,"0")))))))))</f>
        <v>0</v>
      </c>
      <c r="L2720" s="27"/>
      <c r="M2720" s="16" t="str">
        <f>IF((C2720=12),VLOOKUP(L2720,'12 лет'!$I$5:$J$81,2),IF((C2720=13),VLOOKUP(L2720,'13 лет'!$I$5:$J$81,2),IF((C2720=14),VLOOKUP(L2720,'14 лет'!$I$5:$J$80,2),IF((C2720=15),VLOOKUP(L2720,'15 лет'!$G$5:$H$82,2),IF((C2720=16),VLOOKUP(L2720,'16 лет'!$G$5:$H$81,2),IF((C2720=17),VLOOKUP(L2720,'17 лет'!$G$5:$H$81,2),IF(C2720&lt;12,"0")))))))</f>
        <v>0</v>
      </c>
      <c r="N2720" s="27"/>
      <c r="O2720" s="16" t="str">
        <f>IF((C2720=15),VLOOKUP(N2720,'15 лет'!$I$5:$J$100,2),IF((C2720=16),VLOOKUP(N2720,'16 лет'!$I$5:$J$94,2),IF((C2720=17),VLOOKUP(N2720,'17 лет'!$I$5:$J$97,2),IF(C2720&lt;15,"0"))))</f>
        <v>0</v>
      </c>
      <c r="P2720" s="11"/>
      <c r="Q2720" s="16">
        <f>IF((C2720&lt;=7),VLOOKUP(P2720,'7 лет'!$I$5:$J$79,2),IF((C2720=8),VLOOKUP(P2720,'8 лет'!$I$5:$J$79,2),IF((C2720=9),VLOOKUP(P2720,'9 лет'!$I$5:$J$79,2),IF((C2720=10),VLOOKUP(P2720,'10 лет'!$I$5:$J$79,2),IF((C2720=11),VLOOKUP(P2720,'11 лет'!$I$5:$J$79,2),IF((C2720=12),VLOOKUP(P2720,'12 лет'!$K$5:$L$79,2),IF((C2720=13),VLOOKUP(P2720,'13 лет'!$K$5:$L$79,2),IF((C2720=14),VLOOKUP(P2720,'14 лет'!$K$5:$L$79,2),IF((C2720=15),VLOOKUP(P2720,'15 лет'!$K$5:$L$79,2),IF((C2720=16),VLOOKUP(P2720,'16 лет'!$K$5:$L$79,2),IF((C2720=17),VLOOKUP(P2720,'17 лет'!$K$5:$L$79,2),)))))))))))</f>
        <v>50</v>
      </c>
      <c r="R2720" s="27"/>
      <c r="S2720" s="16">
        <f>IF((C2720&lt;=7),VLOOKUP(R2720,'7 лет'!$K$5:$L$79,2),IF((C2720=8),VLOOKUP(R2720,'8 лет'!$K$5:$L$79,2),IF((C2720=9),VLOOKUP(R2720,'9 лет'!$K$5:$L$79,2),IF((C2720=10),VLOOKUP(R2720,'10 лет'!$K$5:$L$79,2),IF((C2720=11),VLOOKUP(R2720,'11 лет'!$K$5:$L$79,2),IF((C2720=12),VLOOKUP(R2720,'12 лет'!$M$5:$N$79,2),IF((C2720=13),VLOOKUP(R2720,'13 лет'!$M$5:$N$79,2),IF((C2720=14),VLOOKUP(R2720,'14 лет'!$M$5:$N$79,2),IF((C2720=15),VLOOKUP(R2720,'15 лет'!$M$5:$N$79,2),IF((C2720=16),VLOOKUP(R2720,'16 лет'!$M$5:$N$79,2),IF((C2720=17),VLOOKUP(R2720,'17 лет'!$M$5:$N$79,2))))))))))))</f>
        <v>0</v>
      </c>
      <c r="T2720" s="32">
        <f>SUM(E2720+G2720+I2720+K2720+M2720+O2720+Q2720+S2720)</f>
        <v>50</v>
      </c>
      <c r="U2720" s="4">
        <f>'Личное первенство юноши'!U240</f>
        <v>28</v>
      </c>
      <c r="V2720" s="109"/>
      <c r="W2720" s="99"/>
      <c r="X2720" t="str">
        <f>P2713</f>
        <v>Субъект РФ 76</v>
      </c>
    </row>
    <row r="2721" spans="1:24" ht="18.75">
      <c r="A2721" s="111"/>
      <c r="B2721" s="112"/>
      <c r="C2721" s="112"/>
      <c r="D2721" s="112"/>
      <c r="E2721" s="112"/>
      <c r="F2721" s="112"/>
      <c r="G2721" s="112"/>
      <c r="H2721" s="112"/>
      <c r="I2721" s="112"/>
      <c r="J2721" s="112"/>
      <c r="K2721" s="112"/>
      <c r="L2721" s="112"/>
      <c r="M2721" s="112"/>
      <c r="N2721" s="112"/>
      <c r="O2721" s="112"/>
      <c r="P2721" s="115" t="s">
        <v>285</v>
      </c>
      <c r="Q2721" s="115"/>
      <c r="R2721" s="115"/>
      <c r="S2721" s="116"/>
      <c r="T2721" s="113">
        <f ca="1">SUMPRODUCT(LARGE($T$2718:$T$2720,ROW(INDIRECT("T1:T"&amp;Z17))))</f>
        <v>100</v>
      </c>
      <c r="U2721" s="114"/>
      <c r="V2721" s="109"/>
      <c r="W2721" s="99"/>
    </row>
    <row r="2722" spans="1:24" ht="24.75" customHeight="1">
      <c r="A2722" s="123" t="s">
        <v>180</v>
      </c>
      <c r="B2722" s="124"/>
      <c r="C2722" s="124"/>
      <c r="D2722" s="124"/>
      <c r="E2722" s="124"/>
      <c r="F2722" s="124"/>
      <c r="G2722" s="124"/>
      <c r="H2722" s="124"/>
      <c r="I2722" s="124"/>
      <c r="J2722" s="124"/>
      <c r="K2722" s="124"/>
      <c r="L2722" s="124"/>
      <c r="M2722" s="124"/>
      <c r="N2722" s="124"/>
      <c r="O2722" s="124"/>
      <c r="P2722" s="124"/>
      <c r="Q2722" s="124"/>
      <c r="R2722" s="124"/>
      <c r="S2722" s="124"/>
      <c r="T2722" s="124"/>
      <c r="U2722" s="125"/>
      <c r="V2722" s="109"/>
      <c r="W2722" s="99"/>
    </row>
    <row r="2723" spans="1:24" ht="18.75">
      <c r="A2723" s="27">
        <v>1</v>
      </c>
      <c r="B2723" s="78"/>
      <c r="C2723" s="27"/>
      <c r="D2723" s="27"/>
      <c r="E2723" s="16">
        <f>IF((C2723&lt;=7),VLOOKUP(D2723,'7 лет'!$M$5:$N$78,2),IF((C2723=8),VLOOKUP(D2723,'8 лет'!$M$5:$N$78,2),IF((C2723=9),VLOOKUP(D2723,'9 лет'!$M$5:$N$78,2),IF((C2723=10),VLOOKUP(D2723,'10 лет'!$M$5:$N$78,2),IF((C2723=11),VLOOKUP(D2723,'11 лет'!$M$5:$N$78,2),IF((C2723=12),VLOOKUP(D2723,'12 лет'!$O$5:$P$78,2),IF((C2723=13),VLOOKUP(D2723,'13 лет'!$O$5:$P$78,2),IF((C2723=14),VLOOKUP(D2723,'14 лет'!$O$5:$P$78,2),IF((C2723=15),VLOOKUP(D2723,'15 лет'!$O$5:$P$78,2),IF((C2723=16),VLOOKUP(D2723,'16 лет'!$O$5:$P$78,2),IF((C2723=17),VLOOKUP(D2723,'17 лет'!$O$5:$P$78,2))))))))))))</f>
        <v>0</v>
      </c>
      <c r="F2723" s="27"/>
      <c r="G2723" s="16">
        <f>IF((C2723&lt;=7),VLOOKUP(F2723,'7 лет'!$O$5:$P$79,2),IF((C2723=8),VLOOKUP(F2723,'8 лет'!$O$5:$P$79,2),IF((C2723=9),VLOOKUP(F2723,'9 лет'!$O$5:$P$79,2),IF((C2723=10),VLOOKUP(F2723,'10 лет'!$O$5:$P$79,2),IF((C2723=11),VLOOKUP(F2723,'11 лет'!$O$5:$P$79,2),IF((C2723=12),VLOOKUP(F2723,'12 лет'!$Q$5:$R$79,2),IF((C2723=13),VLOOKUP(F2723,'13 лет'!$Q$5:$R$79,2),IF((C2723=14),VLOOKUP(F2723,'14 лет'!$Q$5:$R$79,2),IF((C2723=15),VLOOKUP(F2723,'15 лет'!$Q$5:$R$79,2),IF((C2723=16),VLOOKUP(F2723,'16 лет'!$Q$5:$R$79,2),IF((C2723=17),VLOOKUP(F2723,'17 лет'!$Q$5:$R$79,2))))))))))))</f>
        <v>0</v>
      </c>
      <c r="H2723" s="27"/>
      <c r="I2723" s="16">
        <f>IF((C2723&lt;=7),VLOOKUP(H2723,'7 лет'!$Q$5:$R$79,2),IF((C2723=8),VLOOKUP(H2723,'8 лет'!$Q$5:$R$79,2),IF((C2723=9),VLOOKUP(H2723,'9 лет'!$Q$5:$R$79,2),IF((C2723=10),VLOOKUP(H2723,'10 лет'!$Q$5:$R$79,2),IF((C2723=11),VLOOKUP(H2723,'11 лет'!$Q$5:$R$79,2),IF((C2723=12),VLOOKUP(H2723,'12 лет'!$S$5:$T$79,2),IF((C2723=13),VLOOKUP(H2723,'13 лет'!$S$5:$T$79,2),IF((C2723=14),VLOOKUP(H2723,'14 лет'!$S$5:$T$79,2),IF((C2723=15),VLOOKUP(H2723,'15 лет'!$S$5:$T$79,2),IF((C2723=16),VLOOKUP(H2723,'16 лет'!$S$5:$T$79,2),IF((C2723=17),VLOOKUP(H2723,'17 лет'!$S$5:$T$79,2))))))))))))</f>
        <v>0</v>
      </c>
      <c r="J2723" s="27"/>
      <c r="K2723" s="16">
        <f>IF((C2723&lt;=7),VLOOKUP(J2723,'7 лет'!$S$5:$T$79,2),IF((C2723=8),VLOOKUP(J2723,'8 лет'!$S$5:$T$79,2),IF((C2723=9),VLOOKUP(J2723,'9 лет'!$S$5:$T$79,2),IF((C2723=10),VLOOKUP(J2723,'10 лет'!$S$5:$T$79,2),IF((C2723=11),VLOOKUP(J2723,'11 лет'!$S$5:$T$79,2),IF((C2723=12),VLOOKUP(J2723,'12 лет'!$U$5:$V$79,2),IF((C2723=13),VLOOKUP(J2723,'13 лет'!$U$5:$V$79,2),IF((C2723=14),VLOOKUP(J2723,'14 лет'!$U$5:$V$79,2),IF(C2723&gt;=15,"0")))))))))</f>
        <v>0</v>
      </c>
      <c r="L2723" s="27"/>
      <c r="M2723" s="16" t="str">
        <f>IF((C2723=12),VLOOKUP(L2723,'12 лет'!$W$5:$X$85,2),IF((C2723=13),VLOOKUP(L2723,'13 лет'!$W$5:$X$84,2),IF((C2723=14),VLOOKUP(L2723,'14 лет'!$W$5:$X$82,2),IF((C2723=15),VLOOKUP(L2723,'15 лет'!$U$5:$V$82,2),IF((C2723=16),VLOOKUP(L2723,'16 лет'!$U$5:$V$78,2),IF((C2723=17),VLOOKUP(L2723,'17 лет'!$U$5:$V$78,2),IF(C2723&lt;12,"0")))))))</f>
        <v>0</v>
      </c>
      <c r="N2723" s="27"/>
      <c r="O2723" s="16" t="str">
        <f>IF((C2723=15),VLOOKUP(N2723,'15 лет'!$W$5:$X$115,2),IF((C2723=16),VLOOKUP(N2723,'16 лет'!$W$5:$X$113,2),IF((C2723=17),VLOOKUP(N2723,'17 лет'!$W$5:$X$113,2),IF(C2723&lt;15,"0"))))</f>
        <v>0</v>
      </c>
      <c r="P2723" s="11"/>
      <c r="Q2723" s="16">
        <f>IF((C2723&lt;=7),VLOOKUP(P2723,'7 лет'!$U$5:$V$79,2),IF((C2723=8),VLOOKUP(P2723,'8 лет'!$U$5:$V$79,2),IF((C2723=9),VLOOKUP(P2723,'9 лет'!$U$5:$V$79,2),IF((C2723=10),VLOOKUP(P2723,'10 лет'!$U$5:$V$79,2),IF((C2723=11),VLOOKUP(P2723,'11 лет'!$U$5:$V$79,2),IF((C2723=12),VLOOKUP(P2723,'12 лет'!$Y$5:$Z$79,2),IF((C2723=13),VLOOKUP(P2723,'13 лет'!$Y$5:$Z$79,2),IF((C2723=14),VLOOKUP(P2723,'14 лет'!$Y$5:$Z$79,2),IF((C2723=15),VLOOKUP(P2723,'15 лет'!$Y$5:$Z$79,2),IF((C2723=16),VLOOKUP(P2723,'16 лет'!$Y$5:$Z$79,2),IF((C2723=17),VLOOKUP(P2723,'17 лет'!$Y$5:$Z$79,2))))))))))))</f>
        <v>35</v>
      </c>
      <c r="R2723" s="27"/>
      <c r="S2723" s="16">
        <f>IF((C2723&lt;=7),VLOOKUP(R2723,'7 лет'!$W$5:$X$79,2),IF((C2723=8),VLOOKUP(R2723,'8 лет'!$W$5:$X$79,2),IF((C2723=9),VLOOKUP(R2723,'9 лет'!$W$5:$X$79,2),IF((C2723=10),VLOOKUP(R2723,'10 лет'!$W$5:$X$79,2),IF((C2723=11),VLOOKUP(R2723,'11 лет'!$W$5:$X$79,2),IF((C2723=12),VLOOKUP(R2723,'12 лет'!$AA$5:$AB$79,2),IF((C2723=13),VLOOKUP(R2723,'13 лет'!$AA$5:$AB$79,2),IF((C2723=14),VLOOKUP(R2723,'14 лет'!$AA$5:$AB$79,2),IF((C2723=15),VLOOKUP(R2723,'15 лет'!$AA$5:$AB$79,2),IF((C2723=16),VLOOKUP(R2723,'16 лет'!$AA$5:$AB$79,2),IF((C2723=17),VLOOKUP(R2723,'17 лет'!$AA$5:$AB$79,2))))))))))))</f>
        <v>0</v>
      </c>
      <c r="T2723" s="33">
        <f>SUM(E2723+G2723+I2723+K2723+M2723+O2723+Q2723+S2723)</f>
        <v>35</v>
      </c>
      <c r="U2723" s="4">
        <f>'Личное первенство девушки'!U238</f>
        <v>28</v>
      </c>
      <c r="V2723" s="109"/>
      <c r="W2723" s="99"/>
      <c r="X2723" t="str">
        <f>P2713</f>
        <v>Субъект РФ 76</v>
      </c>
    </row>
    <row r="2724" spans="1:24" ht="18.75">
      <c r="A2724" s="27">
        <v>2</v>
      </c>
      <c r="B2724" s="78"/>
      <c r="C2724" s="27"/>
      <c r="D2724" s="27"/>
      <c r="E2724" s="16">
        <f>IF((C2724&lt;=7),VLOOKUP(D2724,'7 лет'!$M$5:$N$78,2),IF((C2724=8),VLOOKUP(D2724,'8 лет'!$M$5:$N$78,2),IF((C2724=9),VLOOKUP(D2724,'9 лет'!$M$5:$N$78,2),IF((C2724=10),VLOOKUP(D2724,'10 лет'!$M$5:$N$78,2),IF((C2724=11),VLOOKUP(D2724,'11 лет'!$M$5:$N$78,2),IF((C2724=12),VLOOKUP(D2724,'12 лет'!$O$5:$P$78,2),IF((C2724=13),VLOOKUP(D2724,'13 лет'!$O$5:$P$78,2),IF((C2724=14),VLOOKUP(D2724,'14 лет'!$O$5:$P$78,2),IF((C2724=15),VLOOKUP(D2724,'15 лет'!$O$5:$P$78,2),IF((C2724=16),VLOOKUP(D2724,'16 лет'!$O$5:$P$78,2),IF((C2724=17),VLOOKUP(D2724,'17 лет'!$O$5:$P$78,2))))))))))))</f>
        <v>0</v>
      </c>
      <c r="F2724" s="27"/>
      <c r="G2724" s="16">
        <f>IF((C2724&lt;=7),VLOOKUP(F2724,'7 лет'!$O$5:$P$79,2),IF((C2724=8),VLOOKUP(F2724,'8 лет'!$O$5:$P$79,2),IF((C2724=9),VLOOKUP(F2724,'9 лет'!$O$5:$P$79,2),IF((C2724=10),VLOOKUP(F2724,'10 лет'!$O$5:$P$79,2),IF((C2724=11),VLOOKUP(F2724,'11 лет'!$O$5:$P$79,2),IF((C2724=12),VLOOKUP(F2724,'12 лет'!$Q$5:$R$79,2),IF((C2724=13),VLOOKUP(F2724,'13 лет'!$Q$5:$R$79,2),IF((C2724=14),VLOOKUP(F2724,'14 лет'!$Q$5:$R$79,2),IF((C2724=15),VLOOKUP(F2724,'15 лет'!$Q$5:$R$79,2),IF((C2724=16),VLOOKUP(F2724,'16 лет'!$Q$5:$R$79,2),IF((C2724=17),VLOOKUP(F2724,'17 лет'!$Q$5:$R$79,2))))))))))))</f>
        <v>0</v>
      </c>
      <c r="H2724" s="27"/>
      <c r="I2724" s="16">
        <f>IF((C2724&lt;=7),VLOOKUP(H2724,'7 лет'!$Q$5:$R$79,2),IF((C2724=8),VLOOKUP(H2724,'8 лет'!$Q$5:$R$79,2),IF((C2724=9),VLOOKUP(H2724,'9 лет'!$Q$5:$R$79,2),IF((C2724=10),VLOOKUP(H2724,'10 лет'!$Q$5:$R$79,2),IF((C2724=11),VLOOKUP(H2724,'11 лет'!$Q$5:$R$79,2),IF((C2724=12),VLOOKUP(H2724,'12 лет'!$S$5:$T$79,2),IF((C2724=13),VLOOKUP(H2724,'13 лет'!$S$5:$T$79,2),IF((C2724=14),VLOOKUP(H2724,'14 лет'!$S$5:$T$79,2),IF((C2724=15),VLOOKUP(H2724,'15 лет'!$S$5:$T$79,2),IF((C2724=16),VLOOKUP(H2724,'16 лет'!$S$5:$T$79,2),IF((C2724=17),VLOOKUP(H2724,'17 лет'!$S$5:$T$79,2))))))))))))</f>
        <v>0</v>
      </c>
      <c r="J2724" s="27"/>
      <c r="K2724" s="16">
        <f>IF((C2724&lt;=7),VLOOKUP(J2724,'7 лет'!$S$5:$T$79,2),IF((C2724=8),VLOOKUP(J2724,'8 лет'!$S$5:$T$79,2),IF((C2724=9),VLOOKUP(J2724,'9 лет'!$S$5:$T$79,2),IF((C2724=10),VLOOKUP(J2724,'10 лет'!$S$5:$T$79,2),IF((C2724=11),VLOOKUP(J2724,'11 лет'!$S$5:$T$79,2),IF((C2724=12),VLOOKUP(J2724,'12 лет'!$U$5:$V$79,2),IF((C2724=13),VLOOKUP(J2724,'13 лет'!$U$5:$V$79,2),IF((C2724=14),VLOOKUP(J2724,'14 лет'!$U$5:$V$79,2),IF(C2724&gt;=15,"0")))))))))</f>
        <v>0</v>
      </c>
      <c r="L2724" s="27"/>
      <c r="M2724" s="16" t="str">
        <f>IF((C2724=12),VLOOKUP(L2724,'12 лет'!$W$5:$X$85,2),IF((C2724=13),VLOOKUP(L2724,'13 лет'!$W$5:$X$84,2),IF((C2724=14),VLOOKUP(L2724,'14 лет'!$W$5:$X$82,2),IF((C2724=15),VLOOKUP(L2724,'15 лет'!$U$5:$V$82,2),IF((C2724=16),VLOOKUP(L2724,'16 лет'!$U$5:$V$78,2),IF((C2724=17),VLOOKUP(L2724,'17 лет'!$U$5:$V$78,2),IF(C2724&lt;12,"0")))))))</f>
        <v>0</v>
      </c>
      <c r="N2724" s="27"/>
      <c r="O2724" s="16" t="str">
        <f>IF((C2724=15),VLOOKUP(N2724,'15 лет'!$W$5:$X$115,2),IF((C2724=16),VLOOKUP(N2724,'16 лет'!$W$5:$X$113,2),IF((C2724=17),VLOOKUP(N2724,'17 лет'!$W$5:$X$113,2),IF(C2724&lt;15,"0"))))</f>
        <v>0</v>
      </c>
      <c r="P2724" s="11"/>
      <c r="Q2724" s="16">
        <f>IF((C2724&lt;=7),VLOOKUP(P2724,'7 лет'!$U$5:$V$79,2),IF((C2724=8),VLOOKUP(P2724,'8 лет'!$U$5:$V$79,2),IF((C2724=9),VLOOKUP(P2724,'9 лет'!$U$5:$V$79,2),IF((C2724=10),VLOOKUP(P2724,'10 лет'!$U$5:$V$79,2),IF((C2724=11),VLOOKUP(P2724,'11 лет'!$U$5:$V$79,2),IF((C2724=12),VLOOKUP(P2724,'12 лет'!$Y$5:$Z$79,2),IF((C2724=13),VLOOKUP(P2724,'13 лет'!$Y$5:$Z$79,2),IF((C2724=14),VLOOKUP(P2724,'14 лет'!$Y$5:$Z$79,2),IF((C2724=15),VLOOKUP(P2724,'15 лет'!$Y$5:$Z$79,2),IF((C2724=16),VLOOKUP(P2724,'16 лет'!$Y$5:$Z$79,2),IF((C2724=17),VLOOKUP(P2724,'17 лет'!$Y$5:$Z$79,2))))))))))))</f>
        <v>35</v>
      </c>
      <c r="R2724" s="27"/>
      <c r="S2724" s="16">
        <f>IF((C2724&lt;=7),VLOOKUP(R2724,'7 лет'!$W$5:$X$79,2),IF((C2724=8),VLOOKUP(R2724,'8 лет'!$W$5:$X$79,2),IF((C2724=9),VLOOKUP(R2724,'9 лет'!$W$5:$X$79,2),IF((C2724=10),VLOOKUP(R2724,'10 лет'!$W$5:$X$79,2),IF((C2724=11),VLOOKUP(R2724,'11 лет'!$W$5:$X$79,2),IF((C2724=12),VLOOKUP(R2724,'12 лет'!$AA$5:$AB$79,2),IF((C2724=13),VLOOKUP(R2724,'13 лет'!$AA$5:$AB$79,2),IF((C2724=14),VLOOKUP(R2724,'14 лет'!$AA$5:$AB$79,2),IF((C2724=15),VLOOKUP(R2724,'15 лет'!$AA$5:$AB$79,2),IF((C2724=16),VLOOKUP(R2724,'16 лет'!$AA$5:$AB$79,2),IF((C2724=17),VLOOKUP(R2724,'17 лет'!$AA$5:$AB$79,2))))))))))))</f>
        <v>0</v>
      </c>
      <c r="T2724" s="33">
        <f>SUM(E2724+G2724+I2724+K2724+M2724+O2724+Q2724+S2724)</f>
        <v>35</v>
      </c>
      <c r="U2724" s="4">
        <f>'Личное первенство девушки'!U239</f>
        <v>28</v>
      </c>
      <c r="V2724" s="109"/>
      <c r="W2724" s="99"/>
      <c r="X2724" t="str">
        <f>P2713</f>
        <v>Субъект РФ 76</v>
      </c>
    </row>
    <row r="2725" spans="1:24" ht="18.75">
      <c r="A2725" s="27">
        <v>3</v>
      </c>
      <c r="B2725" s="78"/>
      <c r="C2725" s="27"/>
      <c r="D2725" s="27"/>
      <c r="E2725" s="16">
        <f>IF((C2725&lt;=7),VLOOKUP(D2725,'7 лет'!$M$5:$N$78,2),IF((C2725=8),VLOOKUP(D2725,'8 лет'!$M$5:$N$78,2),IF((C2725=9),VLOOKUP(D2725,'9 лет'!$M$5:$N$78,2),IF((C2725=10),VLOOKUP(D2725,'10 лет'!$M$5:$N$78,2),IF((C2725=11),VLOOKUP(D2725,'11 лет'!$M$5:$N$78,2),IF((C2725=12),VLOOKUP(D2725,'12 лет'!$O$5:$P$78,2),IF((C2725=13),VLOOKUP(D2725,'13 лет'!$O$5:$P$78,2),IF((C2725=14),VLOOKUP(D2725,'14 лет'!$O$5:$P$78,2),IF((C2725=15),VLOOKUP(D2725,'15 лет'!$O$5:$P$78,2),IF((C2725=16),VLOOKUP(D2725,'16 лет'!$O$5:$P$78,2),IF((C2725=17),VLOOKUP(D2725,'17 лет'!$O$5:$P$78,2))))))))))))</f>
        <v>0</v>
      </c>
      <c r="F2725" s="27"/>
      <c r="G2725" s="16">
        <f>IF((C2725&lt;=7),VLOOKUP(F2725,'7 лет'!$O$5:$P$79,2),IF((C2725=8),VLOOKUP(F2725,'8 лет'!$O$5:$P$79,2),IF((C2725=9),VLOOKUP(F2725,'9 лет'!$O$5:$P$79,2),IF((C2725=10),VLOOKUP(F2725,'10 лет'!$O$5:$P$79,2),IF((C2725=11),VLOOKUP(F2725,'11 лет'!$O$5:$P$79,2),IF((C2725=12),VLOOKUP(F2725,'12 лет'!$Q$5:$R$79,2),IF((C2725=13),VLOOKUP(F2725,'13 лет'!$Q$5:$R$79,2),IF((C2725=14),VLOOKUP(F2725,'14 лет'!$Q$5:$R$79,2),IF((C2725=15),VLOOKUP(F2725,'15 лет'!$Q$5:$R$79,2),IF((C2725=16),VLOOKUP(F2725,'16 лет'!$Q$5:$R$79,2),IF((C2725=17),VLOOKUP(F2725,'17 лет'!$Q$5:$R$79,2))))))))))))</f>
        <v>0</v>
      </c>
      <c r="H2725" s="27"/>
      <c r="I2725" s="16">
        <f>IF((C2725&lt;=7),VLOOKUP(H2725,'7 лет'!$Q$5:$R$79,2),IF((C2725=8),VLOOKUP(H2725,'8 лет'!$Q$5:$R$79,2),IF((C2725=9),VLOOKUP(H2725,'9 лет'!$Q$5:$R$79,2),IF((C2725=10),VLOOKUP(H2725,'10 лет'!$Q$5:$R$79,2),IF((C2725=11),VLOOKUP(H2725,'11 лет'!$Q$5:$R$79,2),IF((C2725=12),VLOOKUP(H2725,'12 лет'!$S$5:$T$79,2),IF((C2725=13),VLOOKUP(H2725,'13 лет'!$S$5:$T$79,2),IF((C2725=14),VLOOKUP(H2725,'14 лет'!$S$5:$T$79,2),IF((C2725=15),VLOOKUP(H2725,'15 лет'!$S$5:$T$79,2),IF((C2725=16),VLOOKUP(H2725,'16 лет'!$S$5:$T$79,2),IF((C2725=17),VLOOKUP(H2725,'17 лет'!$S$5:$T$79,2))))))))))))</f>
        <v>0</v>
      </c>
      <c r="J2725" s="27"/>
      <c r="K2725" s="16">
        <f>IF((C2725&lt;=7),VLOOKUP(J2725,'7 лет'!$S$5:$T$79,2),IF((C2725=8),VLOOKUP(J2725,'8 лет'!$S$5:$T$79,2),IF((C2725=9),VLOOKUP(J2725,'9 лет'!$S$5:$T$79,2),IF((C2725=10),VLOOKUP(J2725,'10 лет'!$S$5:$T$79,2),IF((C2725=11),VLOOKUP(J2725,'11 лет'!$S$5:$T$79,2),IF((C2725=12),VLOOKUP(J2725,'12 лет'!$U$5:$V$79,2),IF((C2725=13),VLOOKUP(J2725,'13 лет'!$U$5:$V$79,2),IF((C2725=14),VLOOKUP(J2725,'14 лет'!$U$5:$V$79,2),IF(C2725&gt;=15,"0")))))))))</f>
        <v>0</v>
      </c>
      <c r="L2725" s="27"/>
      <c r="M2725" s="16" t="str">
        <f>IF((C2725=12),VLOOKUP(L2725,'12 лет'!$W$5:$X$85,2),IF((C2725=13),VLOOKUP(L2725,'13 лет'!$W$5:$X$84,2),IF((C2725=14),VLOOKUP(L2725,'14 лет'!$W$5:$X$82,2),IF((C2725=15),VLOOKUP(L2725,'15 лет'!$U$5:$V$82,2),IF((C2725=16),VLOOKUP(L2725,'16 лет'!$U$5:$V$78,2),IF((C2725=17),VLOOKUP(L2725,'17 лет'!$U$5:$V$78,2),IF(C2725&lt;12,"0")))))))</f>
        <v>0</v>
      </c>
      <c r="N2725" s="27"/>
      <c r="O2725" s="16" t="str">
        <f>IF((C2725=15),VLOOKUP(N2725,'15 лет'!$W$5:$X$115,2),IF((C2725=16),VLOOKUP(N2725,'16 лет'!$W$5:$X$113,2),IF((C2725=17),VLOOKUP(N2725,'17 лет'!$W$5:$X$113,2),IF(C2725&lt;15,"0"))))</f>
        <v>0</v>
      </c>
      <c r="P2725" s="11"/>
      <c r="Q2725" s="16">
        <f>IF((C2725&lt;=7),VLOOKUP(P2725,'7 лет'!$U$5:$V$79,2),IF((C2725=8),VLOOKUP(P2725,'8 лет'!$U$5:$V$79,2),IF((C2725=9),VLOOKUP(P2725,'9 лет'!$U$5:$V$79,2),IF((C2725=10),VLOOKUP(P2725,'10 лет'!$U$5:$V$79,2),IF((C2725=11),VLOOKUP(P2725,'11 лет'!$U$5:$V$79,2),IF((C2725=12),VLOOKUP(P2725,'12 лет'!$Y$5:$Z$79,2),IF((C2725=13),VLOOKUP(P2725,'13 лет'!$Y$5:$Z$79,2),IF((C2725=14),VLOOKUP(P2725,'14 лет'!$Y$5:$Z$79,2),IF((C2725=15),VLOOKUP(P2725,'15 лет'!$Y$5:$Z$79,2),IF((C2725=16),VLOOKUP(P2725,'16 лет'!$Y$5:$Z$79,2),IF((C2725=17),VLOOKUP(P2725,'17 лет'!$Y$5:$Z$79,2))))))))))))</f>
        <v>35</v>
      </c>
      <c r="R2725" s="27"/>
      <c r="S2725" s="16">
        <f>IF((C2725&lt;=7),VLOOKUP(R2725,'7 лет'!$W$5:$X$79,2),IF((C2725=8),VLOOKUP(R2725,'8 лет'!$W$5:$X$79,2),IF((C2725=9),VLOOKUP(R2725,'9 лет'!$W$5:$X$79,2),IF((C2725=10),VLOOKUP(R2725,'10 лет'!$W$5:$X$79,2),IF((C2725=11),VLOOKUP(R2725,'11 лет'!$W$5:$X$79,2),IF((C2725=12),VLOOKUP(R2725,'12 лет'!$AA$5:$AB$79,2),IF((C2725=13),VLOOKUP(R2725,'13 лет'!$AA$5:$AB$79,2),IF((C2725=14),VLOOKUP(R2725,'14 лет'!$AA$5:$AB$79,2),IF((C2725=15),VLOOKUP(R2725,'15 лет'!$AA$5:$AB$79,2),IF((C2725=16),VLOOKUP(R2725,'16 лет'!$AA$5:$AB$79,2),IF((C2725=17),VLOOKUP(R2725,'17 лет'!$AA$5:$AB$79,2))))))))))))</f>
        <v>0</v>
      </c>
      <c r="T2725" s="33">
        <f>SUM(E2725+G2725+I2725+K2725+M2725+O2725+Q2725+S2725)</f>
        <v>35</v>
      </c>
      <c r="U2725" s="4">
        <f>'Личное первенство девушки'!U240</f>
        <v>28</v>
      </c>
      <c r="V2725" s="109"/>
      <c r="W2725" s="99"/>
      <c r="X2725" t="str">
        <f>P2713</f>
        <v>Субъект РФ 76</v>
      </c>
    </row>
    <row r="2726" spans="1:24" ht="18.75">
      <c r="A2726" s="111"/>
      <c r="B2726" s="112"/>
      <c r="C2726" s="112"/>
      <c r="D2726" s="112"/>
      <c r="E2726" s="112"/>
      <c r="F2726" s="112"/>
      <c r="G2726" s="112"/>
      <c r="H2726" s="112"/>
      <c r="I2726" s="112"/>
      <c r="J2726" s="112"/>
      <c r="K2726" s="112"/>
      <c r="L2726" s="112"/>
      <c r="M2726" s="112"/>
      <c r="N2726" s="112"/>
      <c r="O2726" s="112"/>
      <c r="P2726" s="115" t="s">
        <v>286</v>
      </c>
      <c r="Q2726" s="115"/>
      <c r="R2726" s="115"/>
      <c r="S2726" s="116"/>
      <c r="T2726" s="113">
        <f ca="1">SUMPRODUCT(LARGE($T$2723:$T$2725,ROW(INDIRECT("T1:T"&amp;Z17))))</f>
        <v>70</v>
      </c>
      <c r="U2726" s="114"/>
      <c r="V2726" s="109"/>
      <c r="W2726" s="99"/>
    </row>
    <row r="2727" spans="1:24" ht="30" customHeight="1">
      <c r="A2727" s="119"/>
      <c r="B2727" s="120"/>
      <c r="C2727" s="120"/>
      <c r="D2727" s="120"/>
      <c r="E2727" s="120"/>
      <c r="F2727" s="120"/>
      <c r="G2727" s="120"/>
      <c r="H2727" s="120"/>
      <c r="I2727" s="120"/>
      <c r="J2727" s="120"/>
      <c r="K2727" s="120"/>
      <c r="L2727" s="120"/>
      <c r="M2727" s="120"/>
      <c r="N2727" s="120"/>
      <c r="O2727" s="120"/>
      <c r="P2727" s="118" t="s">
        <v>287</v>
      </c>
      <c r="Q2727" s="118"/>
      <c r="R2727" s="118"/>
      <c r="S2727" s="118"/>
      <c r="T2727" s="121">
        <f ca="1">SUM(T2721+T2726)</f>
        <v>170</v>
      </c>
      <c r="U2727" s="122"/>
      <c r="V2727" s="110"/>
      <c r="W2727" s="100"/>
    </row>
    <row r="2728" spans="1:24">
      <c r="A2728" s="14"/>
      <c r="B2728" s="14"/>
      <c r="C2728" s="14"/>
      <c r="D2728" s="14"/>
      <c r="E2728" s="14"/>
      <c r="F2728" s="14"/>
      <c r="G2728" s="14"/>
      <c r="H2728" s="14"/>
      <c r="I2728" s="14"/>
      <c r="J2728" s="14"/>
      <c r="K2728" s="14"/>
      <c r="L2728" s="14"/>
      <c r="M2728" s="14"/>
      <c r="N2728" s="14"/>
      <c r="O2728" s="14"/>
      <c r="P2728" s="14"/>
      <c r="Q2728" s="14"/>
      <c r="R2728" s="14"/>
      <c r="S2728" s="14"/>
      <c r="T2728" s="14"/>
    </row>
    <row r="2729" spans="1:24">
      <c r="A2729" s="15"/>
      <c r="C2729" s="15"/>
      <c r="D2729" s="15"/>
      <c r="E2729" s="15"/>
      <c r="F2729" s="15"/>
      <c r="G2729" s="15"/>
      <c r="H2729" s="15"/>
      <c r="I2729" s="15"/>
      <c r="J2729" s="15"/>
      <c r="K2729" s="14"/>
      <c r="L2729" s="14"/>
      <c r="M2729" s="15"/>
      <c r="N2729" s="15"/>
      <c r="O2729" s="15"/>
      <c r="P2729" s="15"/>
      <c r="Q2729" s="15"/>
      <c r="R2729" s="15"/>
      <c r="S2729" s="15"/>
      <c r="T2729" s="15"/>
    </row>
    <row r="2730" spans="1:24">
      <c r="A2730" s="15"/>
      <c r="C2730" s="15"/>
      <c r="D2730" s="15"/>
      <c r="E2730" s="15"/>
      <c r="F2730" s="15"/>
      <c r="G2730" s="15"/>
      <c r="H2730" s="15"/>
      <c r="I2730" s="15"/>
      <c r="J2730" s="15"/>
      <c r="K2730" s="14"/>
      <c r="L2730" s="14"/>
      <c r="M2730" s="15"/>
      <c r="N2730" s="15"/>
      <c r="O2730" s="15"/>
      <c r="P2730" s="15"/>
      <c r="Q2730" s="15"/>
      <c r="R2730" s="15"/>
      <c r="S2730" s="15"/>
      <c r="T2730" s="15"/>
    </row>
    <row r="2731" spans="1:24" ht="16.5">
      <c r="A2731" s="14"/>
      <c r="B2731" s="79" t="s">
        <v>181</v>
      </c>
      <c r="C2731" s="14"/>
      <c r="D2731" s="14"/>
      <c r="E2731" s="14"/>
      <c r="F2731" s="14"/>
      <c r="G2731" s="14"/>
      <c r="H2731" s="14"/>
      <c r="I2731" s="14"/>
      <c r="J2731" s="14"/>
      <c r="K2731" s="14"/>
      <c r="L2731" s="14"/>
      <c r="M2731" s="14"/>
      <c r="N2731" s="14"/>
      <c r="O2731" s="14"/>
      <c r="P2731" s="14"/>
      <c r="Q2731" s="14"/>
      <c r="R2731" s="14"/>
      <c r="S2731" s="14"/>
      <c r="T2731" s="14"/>
    </row>
    <row r="2732" spans="1:24">
      <c r="A2732" s="14"/>
      <c r="B2732" s="15"/>
      <c r="C2732" s="15"/>
      <c r="D2732" s="14"/>
      <c r="E2732" s="14"/>
      <c r="F2732" s="14"/>
      <c r="G2732" s="14"/>
      <c r="H2732" s="14"/>
      <c r="I2732" s="14"/>
      <c r="J2732" s="14"/>
      <c r="K2732" s="14"/>
      <c r="L2732" s="14"/>
      <c r="M2732" s="14"/>
      <c r="N2732" s="14"/>
      <c r="O2732" s="14"/>
      <c r="P2732" s="14"/>
      <c r="Q2732" s="14"/>
      <c r="R2732" s="14"/>
      <c r="S2732" s="14"/>
      <c r="T2732" s="14"/>
    </row>
    <row r="2733" spans="1:24">
      <c r="A2733" s="14"/>
      <c r="B2733" s="14"/>
      <c r="C2733" s="15"/>
      <c r="D2733" s="14"/>
      <c r="E2733" s="14"/>
      <c r="F2733" s="14"/>
      <c r="G2733" s="14"/>
      <c r="H2733" s="14"/>
      <c r="I2733" s="14"/>
      <c r="J2733" s="14"/>
      <c r="K2733" s="14"/>
      <c r="L2733" s="14"/>
      <c r="M2733" s="14"/>
      <c r="N2733" s="14"/>
      <c r="O2733" s="14"/>
      <c r="P2733" s="14"/>
      <c r="Q2733" s="14"/>
      <c r="R2733" s="14"/>
      <c r="S2733" s="14"/>
      <c r="T2733" s="14"/>
    </row>
    <row r="2734" spans="1:24" ht="16.5">
      <c r="A2734" s="14"/>
      <c r="B2734" s="79" t="s">
        <v>182</v>
      </c>
      <c r="C2734" s="15"/>
      <c r="D2734" s="14"/>
      <c r="E2734" s="14"/>
      <c r="F2734" s="14"/>
      <c r="G2734" s="14"/>
      <c r="H2734" s="14"/>
      <c r="I2734" s="14"/>
      <c r="J2734" s="14"/>
      <c r="K2734" s="14"/>
      <c r="L2734" s="14"/>
      <c r="M2734" s="14"/>
      <c r="N2734" s="14"/>
      <c r="O2734" s="14"/>
      <c r="P2734" s="14"/>
      <c r="Q2734" s="14"/>
      <c r="R2734" s="14"/>
      <c r="S2734" s="14"/>
      <c r="T2734" s="14"/>
    </row>
    <row r="2736" spans="1:24" ht="18.75">
      <c r="A2736" s="102" t="s">
        <v>991</v>
      </c>
      <c r="B2736" s="102"/>
      <c r="C2736" s="102"/>
      <c r="D2736" s="102"/>
      <c r="E2736" s="102"/>
      <c r="F2736" s="102"/>
      <c r="G2736" s="102"/>
      <c r="H2736" s="102"/>
      <c r="I2736" s="102"/>
      <c r="J2736" s="102"/>
      <c r="K2736" s="102"/>
      <c r="L2736" s="102"/>
      <c r="M2736" s="102"/>
      <c r="N2736" s="102"/>
      <c r="O2736" s="102"/>
      <c r="P2736" s="102"/>
      <c r="Q2736" s="102"/>
      <c r="R2736" s="102"/>
      <c r="S2736" s="102"/>
      <c r="T2736" s="102"/>
      <c r="U2736" s="102"/>
      <c r="V2736" s="102"/>
      <c r="W2736" s="102"/>
    </row>
    <row r="2737" spans="1:23" ht="18.75">
      <c r="A2737" s="102" t="s">
        <v>990</v>
      </c>
      <c r="B2737" s="102"/>
      <c r="C2737" s="102"/>
      <c r="D2737" s="102"/>
      <c r="E2737" s="102"/>
      <c r="F2737" s="102"/>
      <c r="G2737" s="102"/>
      <c r="H2737" s="102"/>
      <c r="I2737" s="102"/>
      <c r="J2737" s="102"/>
      <c r="K2737" s="102"/>
      <c r="L2737" s="102"/>
      <c r="M2737" s="102"/>
      <c r="N2737" s="102"/>
      <c r="O2737" s="102"/>
      <c r="P2737" s="102"/>
      <c r="Q2737" s="102"/>
      <c r="R2737" s="102"/>
      <c r="S2737" s="102"/>
      <c r="T2737" s="102"/>
      <c r="U2737" s="102"/>
      <c r="V2737" s="102"/>
      <c r="W2737" s="102"/>
    </row>
    <row r="2739" spans="1:23">
      <c r="A2739" s="103" t="s">
        <v>169</v>
      </c>
      <c r="B2739" s="103"/>
      <c r="C2739" s="103"/>
      <c r="D2739" s="103"/>
      <c r="E2739" s="103"/>
      <c r="F2739" s="103"/>
      <c r="G2739" s="103"/>
      <c r="H2739" s="103"/>
      <c r="I2739" s="103"/>
      <c r="J2739" s="103"/>
      <c r="K2739" s="103"/>
      <c r="L2739" s="103"/>
      <c r="M2739" s="103"/>
      <c r="N2739" s="103"/>
      <c r="O2739" s="103"/>
      <c r="P2739" s="103"/>
      <c r="Q2739" s="103"/>
      <c r="R2739" s="103"/>
      <c r="S2739" s="103"/>
      <c r="T2739" s="103"/>
      <c r="U2739" s="103"/>
      <c r="V2739" s="103"/>
      <c r="W2739" s="103"/>
    </row>
    <row r="2740" spans="1:23">
      <c r="A2740" s="43"/>
      <c r="B2740" s="43"/>
      <c r="C2740" s="43"/>
      <c r="D2740" s="43"/>
      <c r="E2740" s="43"/>
      <c r="F2740" s="43"/>
      <c r="G2740" s="43"/>
      <c r="H2740" s="43"/>
      <c r="I2740" s="43"/>
      <c r="J2740" s="43"/>
      <c r="K2740" s="43"/>
      <c r="L2740" s="43"/>
      <c r="M2740" s="43"/>
      <c r="N2740" s="43"/>
      <c r="O2740" s="43"/>
      <c r="P2740" s="43"/>
      <c r="Q2740" s="43"/>
      <c r="R2740" s="43"/>
      <c r="S2740" s="43"/>
      <c r="T2740" s="43"/>
      <c r="U2740" s="43"/>
      <c r="V2740" s="43"/>
      <c r="W2740" s="43"/>
    </row>
    <row r="2741" spans="1:23" ht="18.75">
      <c r="A2741" s="104" t="s">
        <v>1005</v>
      </c>
      <c r="B2741" s="104"/>
      <c r="C2741" s="104"/>
      <c r="D2741" s="104"/>
      <c r="E2741" s="104"/>
      <c r="F2741" s="104"/>
      <c r="G2741" s="104"/>
      <c r="H2741" s="104"/>
      <c r="I2741" s="104"/>
      <c r="J2741" s="104"/>
      <c r="K2741" s="104"/>
      <c r="L2741" s="104"/>
      <c r="M2741" s="104"/>
      <c r="N2741" s="104"/>
      <c r="O2741" s="104"/>
      <c r="P2741" s="104"/>
      <c r="Q2741" s="104"/>
      <c r="R2741" s="104"/>
      <c r="S2741" s="104"/>
      <c r="T2741" s="104"/>
      <c r="U2741" s="104"/>
      <c r="V2741" s="104"/>
      <c r="W2741" s="104"/>
    </row>
    <row r="2742" spans="1:23" ht="18.75">
      <c r="A2742" s="104" t="s">
        <v>989</v>
      </c>
      <c r="B2742" s="104"/>
      <c r="C2742" s="104"/>
      <c r="D2742" s="104"/>
      <c r="E2742" s="104"/>
      <c r="F2742" s="104"/>
      <c r="G2742" s="104"/>
      <c r="H2742" s="104"/>
      <c r="I2742" s="104"/>
      <c r="J2742" s="104"/>
      <c r="K2742" s="104"/>
      <c r="L2742" s="104"/>
      <c r="M2742" s="104"/>
      <c r="N2742" s="104"/>
      <c r="O2742" s="104"/>
      <c r="P2742" s="104"/>
      <c r="Q2742" s="104"/>
      <c r="R2742" s="104"/>
      <c r="S2742" s="104"/>
      <c r="T2742" s="104"/>
      <c r="U2742" s="104"/>
      <c r="V2742" s="104"/>
      <c r="W2742" s="104"/>
    </row>
    <row r="2743" spans="1:23" ht="18.75">
      <c r="A2743" s="105" t="s">
        <v>1058</v>
      </c>
      <c r="B2743" s="105"/>
      <c r="C2743" s="105"/>
      <c r="D2743" s="105"/>
      <c r="E2743" s="105"/>
      <c r="F2743" s="105"/>
      <c r="G2743" s="105"/>
      <c r="H2743" s="105"/>
      <c r="I2743" s="105"/>
      <c r="J2743" s="105"/>
      <c r="K2743" s="105"/>
      <c r="L2743" s="105"/>
      <c r="M2743" s="105"/>
      <c r="N2743" s="105"/>
      <c r="O2743" s="105"/>
      <c r="P2743" s="105"/>
      <c r="Q2743" s="105"/>
      <c r="R2743" s="105"/>
      <c r="S2743" s="105"/>
      <c r="T2743" s="105"/>
      <c r="U2743" s="105"/>
      <c r="V2743" s="105"/>
      <c r="W2743" s="105"/>
    </row>
    <row r="2744" spans="1:23" ht="18.75">
      <c r="A2744" s="50"/>
      <c r="B2744" s="50"/>
      <c r="C2744" s="50"/>
      <c r="D2744" s="50"/>
      <c r="E2744" s="50"/>
      <c r="F2744" s="50"/>
      <c r="G2744" s="50"/>
      <c r="H2744" s="50"/>
      <c r="I2744" s="50"/>
      <c r="J2744" s="50"/>
      <c r="K2744" s="50"/>
      <c r="L2744" s="50"/>
      <c r="M2744" s="50"/>
      <c r="N2744" s="50"/>
      <c r="O2744" s="50"/>
      <c r="P2744" s="50"/>
      <c r="Q2744" s="50"/>
      <c r="R2744" s="50"/>
      <c r="S2744" s="50"/>
      <c r="T2744" s="50"/>
      <c r="U2744" s="50"/>
      <c r="V2744" s="50"/>
    </row>
    <row r="2745" spans="1:23">
      <c r="A2745" s="10"/>
      <c r="B2745" s="10"/>
      <c r="C2745" s="10"/>
      <c r="D2745" s="10"/>
      <c r="E2745" s="10"/>
      <c r="F2745" s="10"/>
      <c r="G2745" s="10"/>
      <c r="H2745" s="10"/>
      <c r="I2745" s="10"/>
      <c r="J2745" s="10"/>
      <c r="K2745" s="10"/>
      <c r="L2745" s="10"/>
      <c r="M2745" s="10"/>
      <c r="N2745" s="10"/>
      <c r="O2745" s="10"/>
      <c r="P2745" s="10"/>
      <c r="Q2745" s="10"/>
      <c r="R2745" s="10"/>
      <c r="S2745" s="10"/>
      <c r="T2745" s="10"/>
    </row>
    <row r="2746" spans="1:23" ht="18.75">
      <c r="A2746" s="106" t="s">
        <v>992</v>
      </c>
      <c r="B2746" s="106"/>
      <c r="C2746" s="47"/>
      <c r="D2746" s="47"/>
      <c r="E2746" s="47"/>
      <c r="F2746" s="47"/>
      <c r="G2746" s="47"/>
      <c r="H2746" s="47"/>
      <c r="I2746" s="47"/>
      <c r="J2746" s="47"/>
      <c r="K2746" s="47"/>
      <c r="L2746" s="47"/>
      <c r="M2746" s="47"/>
      <c r="N2746" s="47"/>
      <c r="O2746" s="47"/>
      <c r="P2746" s="47"/>
      <c r="Q2746" s="47"/>
      <c r="R2746" s="47"/>
      <c r="S2746" s="47"/>
      <c r="T2746" s="47"/>
    </row>
    <row r="2747" spans="1:23" ht="18.75">
      <c r="A2747" s="106" t="s">
        <v>993</v>
      </c>
      <c r="B2747" s="106"/>
      <c r="C2747" s="42"/>
      <c r="D2747" s="42"/>
      <c r="E2747" s="42"/>
      <c r="F2747" s="42"/>
      <c r="G2747" s="42"/>
      <c r="H2747" s="42"/>
      <c r="I2747" s="42"/>
      <c r="J2747" s="42"/>
      <c r="K2747" s="42"/>
      <c r="L2747" s="42"/>
      <c r="M2747" s="42"/>
      <c r="N2747" s="42"/>
      <c r="O2747" s="42"/>
      <c r="P2747" s="42"/>
      <c r="Q2747" s="42"/>
      <c r="R2747" s="42"/>
      <c r="S2747" s="42"/>
      <c r="T2747" s="42"/>
    </row>
    <row r="2748" spans="1:23" ht="18.75">
      <c r="A2748" s="106"/>
      <c r="B2748" s="106"/>
      <c r="D2748" s="47"/>
      <c r="E2748" s="47"/>
      <c r="F2748" s="47"/>
      <c r="G2748" s="47"/>
      <c r="H2748" s="47"/>
      <c r="I2748" s="47"/>
      <c r="J2748" s="47"/>
      <c r="K2748" s="47"/>
      <c r="L2748" s="47"/>
      <c r="M2748" s="47"/>
      <c r="N2748" s="47"/>
      <c r="O2748" s="47"/>
      <c r="P2748" s="47"/>
      <c r="Q2748" s="47"/>
      <c r="R2748" s="47"/>
      <c r="S2748" s="47"/>
      <c r="T2748" s="47"/>
    </row>
    <row r="2749" spans="1:23" ht="18.75">
      <c r="A2749" s="107" t="s">
        <v>255</v>
      </c>
      <c r="B2749" s="107"/>
      <c r="C2749" s="107"/>
      <c r="D2749" s="107"/>
      <c r="E2749" s="107"/>
      <c r="F2749" s="107"/>
      <c r="G2749" s="107"/>
      <c r="H2749" s="107"/>
      <c r="I2749" s="107"/>
      <c r="J2749" s="107"/>
      <c r="K2749" s="107"/>
      <c r="L2749" s="107"/>
      <c r="M2749" s="107"/>
      <c r="N2749" s="107"/>
      <c r="O2749" s="107"/>
      <c r="P2749" s="129" t="s">
        <v>359</v>
      </c>
      <c r="Q2749" s="129"/>
      <c r="R2749" s="129"/>
      <c r="S2749" s="129"/>
      <c r="T2749" s="129"/>
      <c r="U2749" s="129"/>
      <c r="V2749" s="129"/>
    </row>
    <row r="2750" spans="1:23">
      <c r="A2750" s="28"/>
      <c r="B2750" s="28"/>
      <c r="C2750" s="28"/>
      <c r="D2750" s="28"/>
      <c r="E2750" s="28"/>
      <c r="F2750" s="28"/>
      <c r="G2750" s="28"/>
      <c r="H2750" s="28"/>
      <c r="I2750" s="28"/>
      <c r="J2750" s="28"/>
      <c r="K2750" s="28"/>
      <c r="L2750" s="28"/>
      <c r="M2750" s="28"/>
      <c r="N2750" s="28"/>
      <c r="O2750" s="28"/>
      <c r="P2750" s="28"/>
      <c r="Q2750" s="28"/>
      <c r="R2750" s="28"/>
      <c r="S2750" s="28"/>
      <c r="T2750" s="28"/>
    </row>
    <row r="2751" spans="1:23" ht="24.75" customHeight="1">
      <c r="A2751" s="117" t="s">
        <v>170</v>
      </c>
      <c r="B2751" s="117"/>
      <c r="C2751" s="117"/>
      <c r="D2751" s="117"/>
      <c r="E2751" s="117"/>
      <c r="F2751" s="117"/>
      <c r="G2751" s="117"/>
      <c r="H2751" s="117"/>
      <c r="I2751" s="117"/>
      <c r="J2751" s="117"/>
      <c r="K2751" s="117"/>
      <c r="L2751" s="117"/>
      <c r="M2751" s="117"/>
      <c r="N2751" s="117"/>
      <c r="O2751" s="117"/>
      <c r="P2751" s="117"/>
      <c r="Q2751" s="117"/>
      <c r="R2751" s="117"/>
      <c r="S2751" s="117"/>
      <c r="T2751" s="126" t="s">
        <v>178</v>
      </c>
      <c r="U2751" s="101" t="s">
        <v>284</v>
      </c>
      <c r="V2751" s="101" t="s">
        <v>288</v>
      </c>
      <c r="W2751" s="101" t="s">
        <v>1006</v>
      </c>
    </row>
    <row r="2752" spans="1:23" ht="66.75" customHeight="1">
      <c r="A2752" s="101" t="s">
        <v>171</v>
      </c>
      <c r="B2752" s="117" t="s">
        <v>172</v>
      </c>
      <c r="C2752" s="101" t="s">
        <v>173</v>
      </c>
      <c r="D2752" s="101" t="s">
        <v>174</v>
      </c>
      <c r="E2752" s="101"/>
      <c r="F2752" s="101" t="s">
        <v>175</v>
      </c>
      <c r="G2752" s="101"/>
      <c r="H2752" s="101" t="s">
        <v>176</v>
      </c>
      <c r="I2752" s="101"/>
      <c r="J2752" s="101" t="s">
        <v>994</v>
      </c>
      <c r="K2752" s="101"/>
      <c r="L2752" s="175" t="s">
        <v>995</v>
      </c>
      <c r="M2752" s="176"/>
      <c r="N2752" s="175" t="s">
        <v>996</v>
      </c>
      <c r="O2752" s="176"/>
      <c r="P2752" s="101" t="s">
        <v>7</v>
      </c>
      <c r="Q2752" s="101"/>
      <c r="R2752" s="101" t="s">
        <v>177</v>
      </c>
      <c r="S2752" s="101"/>
      <c r="T2752" s="127"/>
      <c r="U2752" s="101"/>
      <c r="V2752" s="101"/>
      <c r="W2752" s="101"/>
    </row>
    <row r="2753" spans="1:24" ht="16.5">
      <c r="A2753" s="101"/>
      <c r="B2753" s="117"/>
      <c r="C2753" s="101"/>
      <c r="D2753" s="49" t="s">
        <v>179</v>
      </c>
      <c r="E2753" s="51" t="s">
        <v>3</v>
      </c>
      <c r="F2753" s="49" t="s">
        <v>179</v>
      </c>
      <c r="G2753" s="51" t="s">
        <v>3</v>
      </c>
      <c r="H2753" s="49" t="s">
        <v>179</v>
      </c>
      <c r="I2753" s="51" t="s">
        <v>3</v>
      </c>
      <c r="J2753" s="49" t="s">
        <v>179</v>
      </c>
      <c r="K2753" s="51" t="s">
        <v>3</v>
      </c>
      <c r="L2753" s="49" t="s">
        <v>179</v>
      </c>
      <c r="M2753" s="51" t="s">
        <v>3</v>
      </c>
      <c r="N2753" s="49" t="s">
        <v>179</v>
      </c>
      <c r="O2753" s="51" t="s">
        <v>3</v>
      </c>
      <c r="P2753" s="49" t="s">
        <v>179</v>
      </c>
      <c r="Q2753" s="51" t="s">
        <v>3</v>
      </c>
      <c r="R2753" s="49" t="s">
        <v>179</v>
      </c>
      <c r="S2753" s="51" t="s">
        <v>3</v>
      </c>
      <c r="T2753" s="128"/>
      <c r="U2753" s="101"/>
      <c r="V2753" s="101"/>
      <c r="W2753" s="101"/>
    </row>
    <row r="2754" spans="1:24" ht="18.75">
      <c r="A2754" s="27">
        <v>1</v>
      </c>
      <c r="B2754" s="77"/>
      <c r="C2754" s="27"/>
      <c r="D2754" s="27"/>
      <c r="E2754" s="16">
        <f>IF((C2754&lt;=7),VLOOKUP(D2754,'7 лет'!$A$5:$B$78,2),IF((C2754=8),VLOOKUP(D2754,'8 лет'!$A$5:$B$78,2),IF((C2754=9),VLOOKUP(D2754,'9 лет'!$A$5:$B$78,2),IF((C2754=10),VLOOKUP(D2754,'10 лет'!$A$5:$B$78,2),IF((C2754=11),VLOOKUP(D2754,'11 лет'!$A$5:$B$78,2),IF((C2754=12),VLOOKUP(D2754,'12 лет'!$A$5:$B$78,2),IF((C2754=13),VLOOKUP(D2754,'13 лет'!$A$5:$B$78,2),IF((C2754=14),VLOOKUP(D2754,'14 лет'!$A$5:$B$78,2),IF((C2754=15),VLOOKUP(D2754,'15 лет'!$A$5:$B$78,2),IF((C2754=16),VLOOKUP(D2754,'16 лет'!$A$5:$B$78,2),IF((C2754=17),VLOOKUP(D2754,'17 лет'!$A$5:$B$78,2))))))))))))</f>
        <v>0</v>
      </c>
      <c r="F2754" s="27"/>
      <c r="G2754" s="16">
        <f>IF((C2754&lt;=7),VLOOKUP(F2754,'7 лет'!$C$5:$D$79,2),IF((C2754=8),VLOOKUP(F2754,'8 лет'!$C$5:$D$79,2),IF((C2754=9),VLOOKUP(F2754,'9 лет'!$C$5:$D$79,2),IF((C2754=10),VLOOKUP(F2754,'10 лет'!$C$5:$D$79,2),IF((C2754=11),VLOOKUP(F2754,'11 лет'!$C$5:$D$79,2),IF((C2754=12),VLOOKUP(F2754,'12 лет'!$C$5:$D$79,2),IF((C2754=13),VLOOKUP(F2754,'13 лет'!$C$5:$D$79,2),IF((C2754=14),VLOOKUP(F2754,'14 лет'!$C$5:$D$79,2),IF((C2754=15),VLOOKUP(F2754,'15 лет'!$C$5:$D$79,2),IF((C2754=16),VLOOKUP(F2754,'16 лет'!$C$5:$D$79,2),IF((C2754=17),VLOOKUP(F2754,'17 лет'!$C$5:$D$79,2))))))))))))</f>
        <v>0</v>
      </c>
      <c r="H2754" s="27"/>
      <c r="I2754" s="16">
        <f>IF((C2754&lt;=7),VLOOKUP(H2754,'7 лет'!$E$5:$F$79,2),IF((C2754=8),VLOOKUP(H2754,'8 лет'!$E$5:$F$79,2),IF((C2754=9),VLOOKUP(H2754,'9 лет'!$E$5:$F$79,2),IF((C2754=10),VLOOKUP(H2754,'10 лет'!$E$5:$F$79,2),IF((C2754=11),VLOOKUP(H2754,'11 лет'!$E$5:$F$79,2),IF((C2754=12),VLOOKUP(H2754,'12 лет'!$E$5:$F$79,2),IF((C2754=13),VLOOKUP(H2754,'13 лет'!$E$5:$F$79,2),IF((C2754=14),VLOOKUP(H2754,'14 лет'!$E$5:$F$79,2),IF((C2754=15),VLOOKUP(H2754,'15 лет'!$E$5:$F$79,2),IF((C2754=16),VLOOKUP(H2754,'16 лет'!$E$5:$F$79,2),IF((C2754=17),VLOOKUP(H2754,'17 лет'!$E$5:$F$79,2))))))))))))</f>
        <v>0</v>
      </c>
      <c r="J2754" s="27"/>
      <c r="K2754" s="16">
        <f>IF((C2754&lt;=7),VLOOKUP(J2754,'7 лет'!$G$5:$H$79,2),IF((C2754=8),VLOOKUP(J2754,'8 лет'!$G$5:$H$79,2),IF((C2754=9),VLOOKUP(J2754,'9 лет'!$G$5:$H$79,2),IF((C2754=10),VLOOKUP(J2754,'10 лет'!$G$5:$H$79,2),IF((C2754=11),VLOOKUP(J2754,'11 лет'!$G$5:$H$79,2),IF((C2754=12),VLOOKUP(J2754,'12 лет'!$G$5:$H$79,2),IF((C2754=13),VLOOKUP(J2754,'13 лет'!$G$5:$H$79,2),IF((C2754=14),VLOOKUP(J2754,'14 лет'!$G$5:$H$79,2),IF(C2754&gt;=15,"0")))))))))</f>
        <v>0</v>
      </c>
      <c r="L2754" s="27"/>
      <c r="M2754" s="16" t="str">
        <f>IF((C2754=12),VLOOKUP(L2754,'12 лет'!$I$5:$J$81,2),IF((C2754=13),VLOOKUP(L2754,'13 лет'!$I$5:$J$81,2),IF((C2754=14),VLOOKUP(L2754,'14 лет'!$I$5:$J$80,2),IF((C2754=15),VLOOKUP(L2754,'15 лет'!$G$5:$H$82,2),IF((C2754=16),VLOOKUP(L2754,'16 лет'!$G$5:$H$81,2),IF((C2754=17),VLOOKUP(L2754,'17 лет'!$G$5:$H$81,2),IF(C2754&lt;12,"0")))))))</f>
        <v>0</v>
      </c>
      <c r="N2754" s="27"/>
      <c r="O2754" s="16" t="str">
        <f>IF((C2754=15),VLOOKUP(N2754,'15 лет'!$I$5:$J$100,2),IF((C2754=16),VLOOKUP(N2754,'16 лет'!$I$5:$J$94,2),IF((C2754=17),VLOOKUP(N2754,'17 лет'!$I$5:$J$97,2),IF(C2754&lt;15,"0"))))</f>
        <v>0</v>
      </c>
      <c r="P2754" s="11"/>
      <c r="Q2754" s="16">
        <f>IF((C2754&lt;=7),VLOOKUP(P2754,'7 лет'!$I$5:$J$79,2),IF((C2754=8),VLOOKUP(P2754,'8 лет'!$I$5:$J$79,2),IF((C2754=9),VLOOKUP(P2754,'9 лет'!$I$5:$J$79,2),IF((C2754=10),VLOOKUP(P2754,'10 лет'!$I$5:$J$79,2),IF((C2754=11),VLOOKUP(P2754,'11 лет'!$I$5:$J$79,2),IF((C2754=12),VLOOKUP(P2754,'12 лет'!$K$5:$L$79,2),IF((C2754=13),VLOOKUP(P2754,'13 лет'!$K$5:$L$79,2),IF((C2754=14),VLOOKUP(P2754,'14 лет'!$K$5:$L$79,2),IF((C2754=15),VLOOKUP(P2754,'15 лет'!$K$5:$L$79,2),IF((C2754=16),VLOOKUP(P2754,'16 лет'!$K$5:$L$79,2),IF((C2754=17),VLOOKUP(P2754,'17 лет'!$K$5:$L$79,2),)))))))))))</f>
        <v>50</v>
      </c>
      <c r="R2754" s="27"/>
      <c r="S2754" s="16">
        <f>IF((C2754&lt;=7),VLOOKUP(R2754,'7 лет'!$K$5:$L$79,2),IF((C2754=8),VLOOKUP(R2754,'8 лет'!$K$5:$L$79,2),IF((C2754=9),VLOOKUP(R2754,'9 лет'!$K$5:$L$79,2),IF((C2754=10),VLOOKUP(R2754,'10 лет'!$K$5:$L$79,2),IF((C2754=11),VLOOKUP(R2754,'11 лет'!$K$5:$L$79,2),IF((C2754=12),VLOOKUP(R2754,'12 лет'!$M$5:$N$79,2),IF((C2754=13),VLOOKUP(R2754,'13 лет'!$M$5:$N$79,2),IF((C2754=14),VLOOKUP(R2754,'14 лет'!$M$5:$N$79,2),IF((C2754=15),VLOOKUP(R2754,'15 лет'!$M$5:$N$79,2),IF((C2754=16),VLOOKUP(R2754,'16 лет'!$M$5:$N$79,2),IF((C2754=17),VLOOKUP(R2754,'17 лет'!$M$5:$N$79,2))))))))))))</f>
        <v>0</v>
      </c>
      <c r="T2754" s="32">
        <f>SUM(E2754+G2754+I2754+K2754+M2754+O2754+Q2754+S2754)</f>
        <v>50</v>
      </c>
      <c r="U2754" s="4">
        <f>'Личное первенство юноши'!U241</f>
        <v>28</v>
      </c>
      <c r="V2754" s="108">
        <f ca="1">'Командный зачет'!G86</f>
        <v>10</v>
      </c>
      <c r="W2754" s="98">
        <f ca="1">SUM(V2754*2)</f>
        <v>20</v>
      </c>
      <c r="X2754" t="str">
        <f>P2749</f>
        <v>Субъект РФ 77</v>
      </c>
    </row>
    <row r="2755" spans="1:24" ht="18.75">
      <c r="A2755" s="27">
        <v>2</v>
      </c>
      <c r="B2755" s="77"/>
      <c r="C2755" s="27"/>
      <c r="D2755" s="27"/>
      <c r="E2755" s="16">
        <f>IF((C2755&lt;=7),VLOOKUP(D2755,'7 лет'!$A$5:$B$78,2),IF((C2755=8),VLOOKUP(D2755,'8 лет'!$A$5:$B$78,2),IF((C2755=9),VLOOKUP(D2755,'9 лет'!$A$5:$B$78,2),IF((C2755=10),VLOOKUP(D2755,'10 лет'!$A$5:$B$78,2),IF((C2755=11),VLOOKUP(D2755,'11 лет'!$A$5:$B$78,2),IF((C2755=12),VLOOKUP(D2755,'12 лет'!$A$5:$B$78,2),IF((C2755=13),VLOOKUP(D2755,'13 лет'!$A$5:$B$78,2),IF((C2755=14),VLOOKUP(D2755,'14 лет'!$A$5:$B$78,2),IF((C2755=15),VLOOKUP(D2755,'15 лет'!$A$5:$B$78,2),IF((C2755=16),VLOOKUP(D2755,'16 лет'!$A$5:$B$78,2),IF((C2755=17),VLOOKUP(D2755,'17 лет'!$A$5:$B$78,2))))))))))))</f>
        <v>0</v>
      </c>
      <c r="F2755" s="27"/>
      <c r="G2755" s="16">
        <f>IF((C2755&lt;=7),VLOOKUP(F2755,'7 лет'!$C$5:$D$79,2),IF((C2755=8),VLOOKUP(F2755,'8 лет'!$C$5:$D$79,2),IF((C2755=9),VLOOKUP(F2755,'9 лет'!$C$5:$D$79,2),IF((C2755=10),VLOOKUP(F2755,'10 лет'!$C$5:$D$79,2),IF((C2755=11),VLOOKUP(F2755,'11 лет'!$C$5:$D$79,2),IF((C2755=12),VLOOKUP(F2755,'12 лет'!$C$5:$D$79,2),IF((C2755=13),VLOOKUP(F2755,'13 лет'!$C$5:$D$79,2),IF((C2755=14),VLOOKUP(F2755,'14 лет'!$C$5:$D$79,2),IF((C2755=15),VLOOKUP(F2755,'15 лет'!$C$5:$D$79,2),IF((C2755=16),VLOOKUP(F2755,'16 лет'!$C$5:$D$79,2),IF((C2755=17),VLOOKUP(F2755,'17 лет'!$C$5:$D$79,2))))))))))))</f>
        <v>0</v>
      </c>
      <c r="H2755" s="27"/>
      <c r="I2755" s="16">
        <f>IF((C2755&lt;=7),VLOOKUP(H2755,'7 лет'!$E$5:$F$79,2),IF((C2755=8),VLOOKUP(H2755,'8 лет'!$E$5:$F$79,2),IF((C2755=9),VLOOKUP(H2755,'9 лет'!$E$5:$F$79,2),IF((C2755=10),VLOOKUP(H2755,'10 лет'!$E$5:$F$79,2),IF((C2755=11),VLOOKUP(H2755,'11 лет'!$E$5:$F$79,2),IF((C2755=12),VLOOKUP(H2755,'12 лет'!$E$5:$F$79,2),IF((C2755=13),VLOOKUP(H2755,'13 лет'!$E$5:$F$79,2),IF((C2755=14),VLOOKUP(H2755,'14 лет'!$E$5:$F$79,2),IF((C2755=15),VLOOKUP(H2755,'15 лет'!$E$5:$F$79,2),IF((C2755=16),VLOOKUP(H2755,'16 лет'!$E$5:$F$79,2),IF((C2755=17),VLOOKUP(H2755,'17 лет'!$E$5:$F$79,2))))))))))))</f>
        <v>0</v>
      </c>
      <c r="J2755" s="27"/>
      <c r="K2755" s="16">
        <f>IF((C2755&lt;=7),VLOOKUP(J2755,'7 лет'!$G$5:$H$79,2),IF((C2755=8),VLOOKUP(J2755,'8 лет'!$G$5:$H$79,2),IF((C2755=9),VLOOKUP(J2755,'9 лет'!$G$5:$H$79,2),IF((C2755=10),VLOOKUP(J2755,'10 лет'!$G$5:$H$79,2),IF((C2755=11),VLOOKUP(J2755,'11 лет'!$G$5:$H$79,2),IF((C2755=12),VLOOKUP(J2755,'12 лет'!$G$5:$H$79,2),IF((C2755=13),VLOOKUP(J2755,'13 лет'!$G$5:$H$79,2),IF((C2755=14),VLOOKUP(J2755,'14 лет'!$G$5:$H$79,2),IF(C2755&gt;=15,"0")))))))))</f>
        <v>0</v>
      </c>
      <c r="L2755" s="27"/>
      <c r="M2755" s="16" t="str">
        <f>IF((C2755=12),VLOOKUP(L2755,'12 лет'!$I$5:$J$81,2),IF((C2755=13),VLOOKUP(L2755,'13 лет'!$I$5:$J$81,2),IF((C2755=14),VLOOKUP(L2755,'14 лет'!$I$5:$J$80,2),IF((C2755=15),VLOOKUP(L2755,'15 лет'!$G$5:$H$82,2),IF((C2755=16),VLOOKUP(L2755,'16 лет'!$G$5:$H$81,2),IF((C2755=17),VLOOKUP(L2755,'17 лет'!$G$5:$H$81,2),IF(C2755&lt;12,"0")))))))</f>
        <v>0</v>
      </c>
      <c r="N2755" s="27"/>
      <c r="O2755" s="16" t="str">
        <f>IF((C2755=15),VLOOKUP(N2755,'15 лет'!$I$5:$J$100,2),IF((C2755=16),VLOOKUP(N2755,'16 лет'!$I$5:$J$94,2),IF((C2755=17),VLOOKUP(N2755,'17 лет'!$I$5:$J$97,2),IF(C2755&lt;15,"0"))))</f>
        <v>0</v>
      </c>
      <c r="P2755" s="11"/>
      <c r="Q2755" s="16">
        <f>IF((C2755&lt;=7),VLOOKUP(P2755,'7 лет'!$I$5:$J$79,2),IF((C2755=8),VLOOKUP(P2755,'8 лет'!$I$5:$J$79,2),IF((C2755=9),VLOOKUP(P2755,'9 лет'!$I$5:$J$79,2),IF((C2755=10),VLOOKUP(P2755,'10 лет'!$I$5:$J$79,2),IF((C2755=11),VLOOKUP(P2755,'11 лет'!$I$5:$J$79,2),IF((C2755=12),VLOOKUP(P2755,'12 лет'!$K$5:$L$79,2),IF((C2755=13),VLOOKUP(P2755,'13 лет'!$K$5:$L$79,2),IF((C2755=14),VLOOKUP(P2755,'14 лет'!$K$5:$L$79,2),IF((C2755=15),VLOOKUP(P2755,'15 лет'!$K$5:$L$79,2),IF((C2755=16),VLOOKUP(P2755,'16 лет'!$K$5:$L$79,2),IF((C2755=17),VLOOKUP(P2755,'17 лет'!$K$5:$L$79,2),)))))))))))</f>
        <v>50</v>
      </c>
      <c r="R2755" s="27"/>
      <c r="S2755" s="16">
        <f>IF((C2755&lt;=7),VLOOKUP(R2755,'7 лет'!$K$5:$L$79,2),IF((C2755=8),VLOOKUP(R2755,'8 лет'!$K$5:$L$79,2),IF((C2755=9),VLOOKUP(R2755,'9 лет'!$K$5:$L$79,2),IF((C2755=10),VLOOKUP(R2755,'10 лет'!$K$5:$L$79,2),IF((C2755=11),VLOOKUP(R2755,'11 лет'!$K$5:$L$79,2),IF((C2755=12),VLOOKUP(R2755,'12 лет'!$M$5:$N$79,2),IF((C2755=13),VLOOKUP(R2755,'13 лет'!$M$5:$N$79,2),IF((C2755=14),VLOOKUP(R2755,'14 лет'!$M$5:$N$79,2),IF((C2755=15),VLOOKUP(R2755,'15 лет'!$M$5:$N$79,2),IF((C2755=16),VLOOKUP(R2755,'16 лет'!$M$5:$N$79,2),IF((C2755=17),VLOOKUP(R2755,'17 лет'!$M$5:$N$79,2))))))))))))</f>
        <v>0</v>
      </c>
      <c r="T2755" s="32">
        <f>SUM(E2755+G2755+I2755+K2755+M2755+O2755+Q2755+S2755)</f>
        <v>50</v>
      </c>
      <c r="U2755" s="4">
        <f>'Личное первенство юноши'!U242</f>
        <v>28</v>
      </c>
      <c r="V2755" s="109"/>
      <c r="W2755" s="99"/>
      <c r="X2755" t="str">
        <f>P2749</f>
        <v>Субъект РФ 77</v>
      </c>
    </row>
    <row r="2756" spans="1:24" ht="18.75">
      <c r="A2756" s="27">
        <v>3</v>
      </c>
      <c r="B2756" s="77"/>
      <c r="C2756" s="27"/>
      <c r="D2756" s="27"/>
      <c r="E2756" s="16">
        <f>IF((C2756&lt;=7),VLOOKUP(D2756,'7 лет'!$A$5:$B$78,2),IF((C2756=8),VLOOKUP(D2756,'8 лет'!$A$5:$B$78,2),IF((C2756=9),VLOOKUP(D2756,'9 лет'!$A$5:$B$78,2),IF((C2756=10),VLOOKUP(D2756,'10 лет'!$A$5:$B$78,2),IF((C2756=11),VLOOKUP(D2756,'11 лет'!$A$5:$B$78,2),IF((C2756=12),VLOOKUP(D2756,'12 лет'!$A$5:$B$78,2),IF((C2756=13),VLOOKUP(D2756,'13 лет'!$A$5:$B$78,2),IF((C2756=14),VLOOKUP(D2756,'14 лет'!$A$5:$B$78,2),IF((C2756=15),VLOOKUP(D2756,'15 лет'!$A$5:$B$78,2),IF((C2756=16),VLOOKUP(D2756,'16 лет'!$A$5:$B$78,2),IF((C2756=17),VLOOKUP(D2756,'17 лет'!$A$5:$B$78,2))))))))))))</f>
        <v>0</v>
      </c>
      <c r="F2756" s="27"/>
      <c r="G2756" s="16">
        <f>IF((C2756&lt;=7),VLOOKUP(F2756,'7 лет'!$C$5:$D$79,2),IF((C2756=8),VLOOKUP(F2756,'8 лет'!$C$5:$D$79,2),IF((C2756=9),VLOOKUP(F2756,'9 лет'!$C$5:$D$79,2),IF((C2756=10),VLOOKUP(F2756,'10 лет'!$C$5:$D$79,2),IF((C2756=11),VLOOKUP(F2756,'11 лет'!$C$5:$D$79,2),IF((C2756=12),VLOOKUP(F2756,'12 лет'!$C$5:$D$79,2),IF((C2756=13),VLOOKUP(F2756,'13 лет'!$C$5:$D$79,2),IF((C2756=14),VLOOKUP(F2756,'14 лет'!$C$5:$D$79,2),IF((C2756=15),VLOOKUP(F2756,'15 лет'!$C$5:$D$79,2),IF((C2756=16),VLOOKUP(F2756,'16 лет'!$C$5:$D$79,2),IF((C2756=17),VLOOKUP(F2756,'17 лет'!$C$5:$D$79,2))))))))))))</f>
        <v>0</v>
      </c>
      <c r="H2756" s="27"/>
      <c r="I2756" s="16">
        <f>IF((C2756&lt;=7),VLOOKUP(H2756,'7 лет'!$E$5:$F$79,2),IF((C2756=8),VLOOKUP(H2756,'8 лет'!$E$5:$F$79,2),IF((C2756=9),VLOOKUP(H2756,'9 лет'!$E$5:$F$79,2),IF((C2756=10),VLOOKUP(H2756,'10 лет'!$E$5:$F$79,2),IF((C2756=11),VLOOKUP(H2756,'11 лет'!$E$5:$F$79,2),IF((C2756=12),VLOOKUP(H2756,'12 лет'!$E$5:$F$79,2),IF((C2756=13),VLOOKUP(H2756,'13 лет'!$E$5:$F$79,2),IF((C2756=14),VLOOKUP(H2756,'14 лет'!$E$5:$F$79,2),IF((C2756=15),VLOOKUP(H2756,'15 лет'!$E$5:$F$79,2),IF((C2756=16),VLOOKUP(H2756,'16 лет'!$E$5:$F$79,2),IF((C2756=17),VLOOKUP(H2756,'17 лет'!$E$5:$F$79,2))))))))))))</f>
        <v>0</v>
      </c>
      <c r="J2756" s="27"/>
      <c r="K2756" s="16">
        <f>IF((C2756&lt;=7),VLOOKUP(J2756,'7 лет'!$G$5:$H$79,2),IF((C2756=8),VLOOKUP(J2756,'8 лет'!$G$5:$H$79,2),IF((C2756=9),VLOOKUP(J2756,'9 лет'!$G$5:$H$79,2),IF((C2756=10),VLOOKUP(J2756,'10 лет'!$G$5:$H$79,2),IF((C2756=11),VLOOKUP(J2756,'11 лет'!$G$5:$H$79,2),IF((C2756=12),VLOOKUP(J2756,'12 лет'!$G$5:$H$79,2),IF((C2756=13),VLOOKUP(J2756,'13 лет'!$G$5:$H$79,2),IF((C2756=14),VLOOKUP(J2756,'14 лет'!$G$5:$H$79,2),IF(C2756&gt;=15,"0")))))))))</f>
        <v>0</v>
      </c>
      <c r="L2756" s="27"/>
      <c r="M2756" s="16" t="str">
        <f>IF((C2756=12),VLOOKUP(L2756,'12 лет'!$I$5:$J$81,2),IF((C2756=13),VLOOKUP(L2756,'13 лет'!$I$5:$J$81,2),IF((C2756=14),VLOOKUP(L2756,'14 лет'!$I$5:$J$80,2),IF((C2756=15),VLOOKUP(L2756,'15 лет'!$G$5:$H$82,2),IF((C2756=16),VLOOKUP(L2756,'16 лет'!$G$5:$H$81,2),IF((C2756=17),VLOOKUP(L2756,'17 лет'!$G$5:$H$81,2),IF(C2756&lt;12,"0")))))))</f>
        <v>0</v>
      </c>
      <c r="N2756" s="27"/>
      <c r="O2756" s="16" t="str">
        <f>IF((C2756=15),VLOOKUP(N2756,'15 лет'!$I$5:$J$100,2),IF((C2756=16),VLOOKUP(N2756,'16 лет'!$I$5:$J$94,2),IF((C2756=17),VLOOKUP(N2756,'17 лет'!$I$5:$J$97,2),IF(C2756&lt;15,"0"))))</f>
        <v>0</v>
      </c>
      <c r="P2756" s="11"/>
      <c r="Q2756" s="16">
        <f>IF((C2756&lt;=7),VLOOKUP(P2756,'7 лет'!$I$5:$J$79,2),IF((C2756=8),VLOOKUP(P2756,'8 лет'!$I$5:$J$79,2),IF((C2756=9),VLOOKUP(P2756,'9 лет'!$I$5:$J$79,2),IF((C2756=10),VLOOKUP(P2756,'10 лет'!$I$5:$J$79,2),IF((C2756=11),VLOOKUP(P2756,'11 лет'!$I$5:$J$79,2),IF((C2756=12),VLOOKUP(P2756,'12 лет'!$K$5:$L$79,2),IF((C2756=13),VLOOKUP(P2756,'13 лет'!$K$5:$L$79,2),IF((C2756=14),VLOOKUP(P2756,'14 лет'!$K$5:$L$79,2),IF((C2756=15),VLOOKUP(P2756,'15 лет'!$K$5:$L$79,2),IF((C2756=16),VLOOKUP(P2756,'16 лет'!$K$5:$L$79,2),IF((C2756=17),VLOOKUP(P2756,'17 лет'!$K$5:$L$79,2),)))))))))))</f>
        <v>50</v>
      </c>
      <c r="R2756" s="27"/>
      <c r="S2756" s="16">
        <f>IF((C2756&lt;=7),VLOOKUP(R2756,'7 лет'!$K$5:$L$79,2),IF((C2756=8),VLOOKUP(R2756,'8 лет'!$K$5:$L$79,2),IF((C2756=9),VLOOKUP(R2756,'9 лет'!$K$5:$L$79,2),IF((C2756=10),VLOOKUP(R2756,'10 лет'!$K$5:$L$79,2),IF((C2756=11),VLOOKUP(R2756,'11 лет'!$K$5:$L$79,2),IF((C2756=12),VLOOKUP(R2756,'12 лет'!$M$5:$N$79,2),IF((C2756=13),VLOOKUP(R2756,'13 лет'!$M$5:$N$79,2),IF((C2756=14),VLOOKUP(R2756,'14 лет'!$M$5:$N$79,2),IF((C2756=15),VLOOKUP(R2756,'15 лет'!$M$5:$N$79,2),IF((C2756=16),VLOOKUP(R2756,'16 лет'!$M$5:$N$79,2),IF((C2756=17),VLOOKUP(R2756,'17 лет'!$M$5:$N$79,2))))))))))))</f>
        <v>0</v>
      </c>
      <c r="T2756" s="32">
        <f>SUM(E2756+G2756+I2756+K2756+M2756+O2756+Q2756+S2756)</f>
        <v>50</v>
      </c>
      <c r="U2756" s="4">
        <f>'Личное первенство юноши'!U243</f>
        <v>28</v>
      </c>
      <c r="V2756" s="109"/>
      <c r="W2756" s="99"/>
      <c r="X2756" t="str">
        <f>P2749</f>
        <v>Субъект РФ 77</v>
      </c>
    </row>
    <row r="2757" spans="1:24" ht="18.75">
      <c r="A2757" s="111"/>
      <c r="B2757" s="112"/>
      <c r="C2757" s="112"/>
      <c r="D2757" s="112"/>
      <c r="E2757" s="112"/>
      <c r="F2757" s="112"/>
      <c r="G2757" s="112"/>
      <c r="H2757" s="112"/>
      <c r="I2757" s="112"/>
      <c r="J2757" s="112"/>
      <c r="K2757" s="112"/>
      <c r="L2757" s="112"/>
      <c r="M2757" s="112"/>
      <c r="N2757" s="112"/>
      <c r="O2757" s="112"/>
      <c r="P2757" s="115" t="s">
        <v>285</v>
      </c>
      <c r="Q2757" s="115"/>
      <c r="R2757" s="115"/>
      <c r="S2757" s="116"/>
      <c r="T2757" s="113">
        <f ca="1">SUMPRODUCT(LARGE($T$2754:$T$2756,ROW(INDIRECT("T1:T"&amp;Z17))))</f>
        <v>100</v>
      </c>
      <c r="U2757" s="114"/>
      <c r="V2757" s="109"/>
      <c r="W2757" s="99"/>
    </row>
    <row r="2758" spans="1:24" ht="24.75" customHeight="1">
      <c r="A2758" s="123" t="s">
        <v>180</v>
      </c>
      <c r="B2758" s="124"/>
      <c r="C2758" s="124"/>
      <c r="D2758" s="124"/>
      <c r="E2758" s="124"/>
      <c r="F2758" s="124"/>
      <c r="G2758" s="124"/>
      <c r="H2758" s="124"/>
      <c r="I2758" s="124"/>
      <c r="J2758" s="124"/>
      <c r="K2758" s="124"/>
      <c r="L2758" s="124"/>
      <c r="M2758" s="124"/>
      <c r="N2758" s="124"/>
      <c r="O2758" s="124"/>
      <c r="P2758" s="124"/>
      <c r="Q2758" s="124"/>
      <c r="R2758" s="124"/>
      <c r="S2758" s="124"/>
      <c r="T2758" s="124"/>
      <c r="U2758" s="125"/>
      <c r="V2758" s="109"/>
      <c r="W2758" s="99"/>
    </row>
    <row r="2759" spans="1:24" ht="18.75">
      <c r="A2759" s="27">
        <v>1</v>
      </c>
      <c r="B2759" s="78"/>
      <c r="C2759" s="27"/>
      <c r="D2759" s="27"/>
      <c r="E2759" s="16">
        <f>IF((C2759&lt;=7),VLOOKUP(D2759,'7 лет'!$M$5:$N$78,2),IF((C2759=8),VLOOKUP(D2759,'8 лет'!$M$5:$N$78,2),IF((C2759=9),VLOOKUP(D2759,'9 лет'!$M$5:$N$78,2),IF((C2759=10),VLOOKUP(D2759,'10 лет'!$M$5:$N$78,2),IF((C2759=11),VLOOKUP(D2759,'11 лет'!$M$5:$N$78,2),IF((C2759=12),VLOOKUP(D2759,'12 лет'!$O$5:$P$78,2),IF((C2759=13),VLOOKUP(D2759,'13 лет'!$O$5:$P$78,2),IF((C2759=14),VLOOKUP(D2759,'14 лет'!$O$5:$P$78,2),IF((C2759=15),VLOOKUP(D2759,'15 лет'!$O$5:$P$78,2),IF((C2759=16),VLOOKUP(D2759,'16 лет'!$O$5:$P$78,2),IF((C2759=17),VLOOKUP(D2759,'17 лет'!$O$5:$P$78,2))))))))))))</f>
        <v>0</v>
      </c>
      <c r="F2759" s="27"/>
      <c r="G2759" s="16">
        <f>IF((C2759&lt;=7),VLOOKUP(F2759,'7 лет'!$O$5:$P$79,2),IF((C2759=8),VLOOKUP(F2759,'8 лет'!$O$5:$P$79,2),IF((C2759=9),VLOOKUP(F2759,'9 лет'!$O$5:$P$79,2),IF((C2759=10),VLOOKUP(F2759,'10 лет'!$O$5:$P$79,2),IF((C2759=11),VLOOKUP(F2759,'11 лет'!$O$5:$P$79,2),IF((C2759=12),VLOOKUP(F2759,'12 лет'!$Q$5:$R$79,2),IF((C2759=13),VLOOKUP(F2759,'13 лет'!$Q$5:$R$79,2),IF((C2759=14),VLOOKUP(F2759,'14 лет'!$Q$5:$R$79,2),IF((C2759=15),VLOOKUP(F2759,'15 лет'!$Q$5:$R$79,2),IF((C2759=16),VLOOKUP(F2759,'16 лет'!$Q$5:$R$79,2),IF((C2759=17),VLOOKUP(F2759,'17 лет'!$Q$5:$R$79,2))))))))))))</f>
        <v>0</v>
      </c>
      <c r="H2759" s="27"/>
      <c r="I2759" s="16">
        <f>IF((C2759&lt;=7),VLOOKUP(H2759,'7 лет'!$Q$5:$R$79,2),IF((C2759=8),VLOOKUP(H2759,'8 лет'!$Q$5:$R$79,2),IF((C2759=9),VLOOKUP(H2759,'9 лет'!$Q$5:$R$79,2),IF((C2759=10),VLOOKUP(H2759,'10 лет'!$Q$5:$R$79,2),IF((C2759=11),VLOOKUP(H2759,'11 лет'!$Q$5:$R$79,2),IF((C2759=12),VLOOKUP(H2759,'12 лет'!$S$5:$T$79,2),IF((C2759=13),VLOOKUP(H2759,'13 лет'!$S$5:$T$79,2),IF((C2759=14),VLOOKUP(H2759,'14 лет'!$S$5:$T$79,2),IF((C2759=15),VLOOKUP(H2759,'15 лет'!$S$5:$T$79,2),IF((C2759=16),VLOOKUP(H2759,'16 лет'!$S$5:$T$79,2),IF((C2759=17),VLOOKUP(H2759,'17 лет'!$S$5:$T$79,2))))))))))))</f>
        <v>0</v>
      </c>
      <c r="J2759" s="27"/>
      <c r="K2759" s="16">
        <f>IF((C2759&lt;=7),VLOOKUP(J2759,'7 лет'!$S$5:$T$79,2),IF((C2759=8),VLOOKUP(J2759,'8 лет'!$S$5:$T$79,2),IF((C2759=9),VLOOKUP(J2759,'9 лет'!$S$5:$T$79,2),IF((C2759=10),VLOOKUP(J2759,'10 лет'!$S$5:$T$79,2),IF((C2759=11),VLOOKUP(J2759,'11 лет'!$S$5:$T$79,2),IF((C2759=12),VLOOKUP(J2759,'12 лет'!$U$5:$V$79,2),IF((C2759=13),VLOOKUP(J2759,'13 лет'!$U$5:$V$79,2),IF((C2759=14),VLOOKUP(J2759,'14 лет'!$U$5:$V$79,2),IF(C2759&gt;=15,"0")))))))))</f>
        <v>0</v>
      </c>
      <c r="L2759" s="27"/>
      <c r="M2759" s="16" t="str">
        <f>IF((C2759=12),VLOOKUP(L2759,'12 лет'!$W$5:$X$85,2),IF((C2759=13),VLOOKUP(L2759,'13 лет'!$W$5:$X$84,2),IF((C2759=14),VLOOKUP(L2759,'14 лет'!$W$5:$X$82,2),IF((C2759=15),VLOOKUP(L2759,'15 лет'!$U$5:$V$82,2),IF((C2759=16),VLOOKUP(L2759,'16 лет'!$U$5:$V$78,2),IF((C2759=17),VLOOKUP(L2759,'17 лет'!$U$5:$V$78,2),IF(C2759&lt;12,"0")))))))</f>
        <v>0</v>
      </c>
      <c r="N2759" s="27"/>
      <c r="O2759" s="16" t="str">
        <f>IF((C2759=15),VLOOKUP(N2759,'15 лет'!$W$5:$X$115,2),IF((C2759=16),VLOOKUP(N2759,'16 лет'!$W$5:$X$113,2),IF((C2759=17),VLOOKUP(N2759,'17 лет'!$W$5:$X$113,2),IF(C2759&lt;15,"0"))))</f>
        <v>0</v>
      </c>
      <c r="P2759" s="11"/>
      <c r="Q2759" s="16">
        <f>IF((C2759&lt;=7),VLOOKUP(P2759,'7 лет'!$U$5:$V$79,2),IF((C2759=8),VLOOKUP(P2759,'8 лет'!$U$5:$V$79,2),IF((C2759=9),VLOOKUP(P2759,'9 лет'!$U$5:$V$79,2),IF((C2759=10),VLOOKUP(P2759,'10 лет'!$U$5:$V$79,2),IF((C2759=11),VLOOKUP(P2759,'11 лет'!$U$5:$V$79,2),IF((C2759=12),VLOOKUP(P2759,'12 лет'!$Y$5:$Z$79,2),IF((C2759=13),VLOOKUP(P2759,'13 лет'!$Y$5:$Z$79,2),IF((C2759=14),VLOOKUP(P2759,'14 лет'!$Y$5:$Z$79,2),IF((C2759=15),VLOOKUP(P2759,'15 лет'!$Y$5:$Z$79,2),IF((C2759=16),VLOOKUP(P2759,'16 лет'!$Y$5:$Z$79,2),IF((C2759=17),VLOOKUP(P2759,'17 лет'!$Y$5:$Z$79,2))))))))))))</f>
        <v>35</v>
      </c>
      <c r="R2759" s="27"/>
      <c r="S2759" s="16">
        <f>IF((C2759&lt;=7),VLOOKUP(R2759,'7 лет'!$W$5:$X$79,2),IF((C2759=8),VLOOKUP(R2759,'8 лет'!$W$5:$X$79,2),IF((C2759=9),VLOOKUP(R2759,'9 лет'!$W$5:$X$79,2),IF((C2759=10),VLOOKUP(R2759,'10 лет'!$W$5:$X$79,2),IF((C2759=11),VLOOKUP(R2759,'11 лет'!$W$5:$X$79,2),IF((C2759=12),VLOOKUP(R2759,'12 лет'!$AA$5:$AB$79,2),IF((C2759=13),VLOOKUP(R2759,'13 лет'!$AA$5:$AB$79,2),IF((C2759=14),VLOOKUP(R2759,'14 лет'!$AA$5:$AB$79,2),IF((C2759=15),VLOOKUP(R2759,'15 лет'!$AA$5:$AB$79,2),IF((C2759=16),VLOOKUP(R2759,'16 лет'!$AA$5:$AB$79,2),IF((C2759=17),VLOOKUP(R2759,'17 лет'!$AA$5:$AB$79,2))))))))))))</f>
        <v>0</v>
      </c>
      <c r="T2759" s="33">
        <f>SUM(E2759+G2759+I2759+K2759+M2759+O2759+Q2759+S2759)</f>
        <v>35</v>
      </c>
      <c r="U2759" s="4">
        <f>'Личное первенство девушки'!U241</f>
        <v>28</v>
      </c>
      <c r="V2759" s="109"/>
      <c r="W2759" s="99"/>
      <c r="X2759" t="str">
        <f>P2749</f>
        <v>Субъект РФ 77</v>
      </c>
    </row>
    <row r="2760" spans="1:24" ht="18.75">
      <c r="A2760" s="27">
        <v>2</v>
      </c>
      <c r="B2760" s="78"/>
      <c r="C2760" s="27"/>
      <c r="D2760" s="27"/>
      <c r="E2760" s="16">
        <f>IF((C2760&lt;=7),VLOOKUP(D2760,'7 лет'!$M$5:$N$78,2),IF((C2760=8),VLOOKUP(D2760,'8 лет'!$M$5:$N$78,2),IF((C2760=9),VLOOKUP(D2760,'9 лет'!$M$5:$N$78,2),IF((C2760=10),VLOOKUP(D2760,'10 лет'!$M$5:$N$78,2),IF((C2760=11),VLOOKUP(D2760,'11 лет'!$M$5:$N$78,2),IF((C2760=12),VLOOKUP(D2760,'12 лет'!$O$5:$P$78,2),IF((C2760=13),VLOOKUP(D2760,'13 лет'!$O$5:$P$78,2),IF((C2760=14),VLOOKUP(D2760,'14 лет'!$O$5:$P$78,2),IF((C2760=15),VLOOKUP(D2760,'15 лет'!$O$5:$P$78,2),IF((C2760=16),VLOOKUP(D2760,'16 лет'!$O$5:$P$78,2),IF((C2760=17),VLOOKUP(D2760,'17 лет'!$O$5:$P$78,2))))))))))))</f>
        <v>0</v>
      </c>
      <c r="F2760" s="27"/>
      <c r="G2760" s="16">
        <f>IF((C2760&lt;=7),VLOOKUP(F2760,'7 лет'!$O$5:$P$79,2),IF((C2760=8),VLOOKUP(F2760,'8 лет'!$O$5:$P$79,2),IF((C2760=9),VLOOKUP(F2760,'9 лет'!$O$5:$P$79,2),IF((C2760=10),VLOOKUP(F2760,'10 лет'!$O$5:$P$79,2),IF((C2760=11),VLOOKUP(F2760,'11 лет'!$O$5:$P$79,2),IF((C2760=12),VLOOKUP(F2760,'12 лет'!$Q$5:$R$79,2),IF((C2760=13),VLOOKUP(F2760,'13 лет'!$Q$5:$R$79,2),IF((C2760=14),VLOOKUP(F2760,'14 лет'!$Q$5:$R$79,2),IF((C2760=15),VLOOKUP(F2760,'15 лет'!$Q$5:$R$79,2),IF((C2760=16),VLOOKUP(F2760,'16 лет'!$Q$5:$R$79,2),IF((C2760=17),VLOOKUP(F2760,'17 лет'!$Q$5:$R$79,2))))))))))))</f>
        <v>0</v>
      </c>
      <c r="H2760" s="27"/>
      <c r="I2760" s="16">
        <f>IF((C2760&lt;=7),VLOOKUP(H2760,'7 лет'!$Q$5:$R$79,2),IF((C2760=8),VLOOKUP(H2760,'8 лет'!$Q$5:$R$79,2),IF((C2760=9),VLOOKUP(H2760,'9 лет'!$Q$5:$R$79,2),IF((C2760=10),VLOOKUP(H2760,'10 лет'!$Q$5:$R$79,2),IF((C2760=11),VLOOKUP(H2760,'11 лет'!$Q$5:$R$79,2),IF((C2760=12),VLOOKUP(H2760,'12 лет'!$S$5:$T$79,2),IF((C2760=13),VLOOKUP(H2760,'13 лет'!$S$5:$T$79,2),IF((C2760=14),VLOOKUP(H2760,'14 лет'!$S$5:$T$79,2),IF((C2760=15),VLOOKUP(H2760,'15 лет'!$S$5:$T$79,2),IF((C2760=16),VLOOKUP(H2760,'16 лет'!$S$5:$T$79,2),IF((C2760=17),VLOOKUP(H2760,'17 лет'!$S$5:$T$79,2))))))))))))</f>
        <v>0</v>
      </c>
      <c r="J2760" s="27"/>
      <c r="K2760" s="16">
        <f>IF((C2760&lt;=7),VLOOKUP(J2760,'7 лет'!$S$5:$T$79,2),IF((C2760=8),VLOOKUP(J2760,'8 лет'!$S$5:$T$79,2),IF((C2760=9),VLOOKUP(J2760,'9 лет'!$S$5:$T$79,2),IF((C2760=10),VLOOKUP(J2760,'10 лет'!$S$5:$T$79,2),IF((C2760=11),VLOOKUP(J2760,'11 лет'!$S$5:$T$79,2),IF((C2760=12),VLOOKUP(J2760,'12 лет'!$U$5:$V$79,2),IF((C2760=13),VLOOKUP(J2760,'13 лет'!$U$5:$V$79,2),IF((C2760=14),VLOOKUP(J2760,'14 лет'!$U$5:$V$79,2),IF(C2760&gt;=15,"0")))))))))</f>
        <v>0</v>
      </c>
      <c r="L2760" s="27"/>
      <c r="M2760" s="16" t="str">
        <f>IF((C2760=12),VLOOKUP(L2760,'12 лет'!$W$5:$X$85,2),IF((C2760=13),VLOOKUP(L2760,'13 лет'!$W$5:$X$84,2),IF((C2760=14),VLOOKUP(L2760,'14 лет'!$W$5:$X$82,2),IF((C2760=15),VLOOKUP(L2760,'15 лет'!$U$5:$V$82,2),IF((C2760=16),VLOOKUP(L2760,'16 лет'!$U$5:$V$78,2),IF((C2760=17),VLOOKUP(L2760,'17 лет'!$U$5:$V$78,2),IF(C2760&lt;12,"0")))))))</f>
        <v>0</v>
      </c>
      <c r="N2760" s="27"/>
      <c r="O2760" s="16" t="str">
        <f>IF((C2760=15),VLOOKUP(N2760,'15 лет'!$W$5:$X$115,2),IF((C2760=16),VLOOKUP(N2760,'16 лет'!$W$5:$X$113,2),IF((C2760=17),VLOOKUP(N2760,'17 лет'!$W$5:$X$113,2),IF(C2760&lt;15,"0"))))</f>
        <v>0</v>
      </c>
      <c r="P2760" s="11"/>
      <c r="Q2760" s="16">
        <f>IF((C2760&lt;=7),VLOOKUP(P2760,'7 лет'!$U$5:$V$79,2),IF((C2760=8),VLOOKUP(P2760,'8 лет'!$U$5:$V$79,2),IF((C2760=9),VLOOKUP(P2760,'9 лет'!$U$5:$V$79,2),IF((C2760=10),VLOOKUP(P2760,'10 лет'!$U$5:$V$79,2),IF((C2760=11),VLOOKUP(P2760,'11 лет'!$U$5:$V$79,2),IF((C2760=12),VLOOKUP(P2760,'12 лет'!$Y$5:$Z$79,2),IF((C2760=13),VLOOKUP(P2760,'13 лет'!$Y$5:$Z$79,2),IF((C2760=14),VLOOKUP(P2760,'14 лет'!$Y$5:$Z$79,2),IF((C2760=15),VLOOKUP(P2760,'15 лет'!$Y$5:$Z$79,2),IF((C2760=16),VLOOKUP(P2760,'16 лет'!$Y$5:$Z$79,2),IF((C2760=17),VLOOKUP(P2760,'17 лет'!$Y$5:$Z$79,2))))))))))))</f>
        <v>35</v>
      </c>
      <c r="R2760" s="27"/>
      <c r="S2760" s="16">
        <f>IF((C2760&lt;=7),VLOOKUP(R2760,'7 лет'!$W$5:$X$79,2),IF((C2760=8),VLOOKUP(R2760,'8 лет'!$W$5:$X$79,2),IF((C2760=9),VLOOKUP(R2760,'9 лет'!$W$5:$X$79,2),IF((C2760=10),VLOOKUP(R2760,'10 лет'!$W$5:$X$79,2),IF((C2760=11),VLOOKUP(R2760,'11 лет'!$W$5:$X$79,2),IF((C2760=12),VLOOKUP(R2760,'12 лет'!$AA$5:$AB$79,2),IF((C2760=13),VLOOKUP(R2760,'13 лет'!$AA$5:$AB$79,2),IF((C2760=14),VLOOKUP(R2760,'14 лет'!$AA$5:$AB$79,2),IF((C2760=15),VLOOKUP(R2760,'15 лет'!$AA$5:$AB$79,2),IF((C2760=16),VLOOKUP(R2760,'16 лет'!$AA$5:$AB$79,2),IF((C2760=17),VLOOKUP(R2760,'17 лет'!$AA$5:$AB$79,2))))))))))))</f>
        <v>0</v>
      </c>
      <c r="T2760" s="33">
        <f>SUM(E2760+G2760+I2760+K2760+M2760+O2760+Q2760+S2760)</f>
        <v>35</v>
      </c>
      <c r="U2760" s="4">
        <f>'Личное первенство девушки'!U242</f>
        <v>28</v>
      </c>
      <c r="V2760" s="109"/>
      <c r="W2760" s="99"/>
      <c r="X2760" t="str">
        <f>P2749</f>
        <v>Субъект РФ 77</v>
      </c>
    </row>
    <row r="2761" spans="1:24" ht="18.75">
      <c r="A2761" s="27">
        <v>3</v>
      </c>
      <c r="B2761" s="78"/>
      <c r="C2761" s="27"/>
      <c r="D2761" s="27"/>
      <c r="E2761" s="16">
        <f>IF((C2761&lt;=7),VLOOKUP(D2761,'7 лет'!$M$5:$N$78,2),IF((C2761=8),VLOOKUP(D2761,'8 лет'!$M$5:$N$78,2),IF((C2761=9),VLOOKUP(D2761,'9 лет'!$M$5:$N$78,2),IF((C2761=10),VLOOKUP(D2761,'10 лет'!$M$5:$N$78,2),IF((C2761=11),VLOOKUP(D2761,'11 лет'!$M$5:$N$78,2),IF((C2761=12),VLOOKUP(D2761,'12 лет'!$O$5:$P$78,2),IF((C2761=13),VLOOKUP(D2761,'13 лет'!$O$5:$P$78,2),IF((C2761=14),VLOOKUP(D2761,'14 лет'!$O$5:$P$78,2),IF((C2761=15),VLOOKUP(D2761,'15 лет'!$O$5:$P$78,2),IF((C2761=16),VLOOKUP(D2761,'16 лет'!$O$5:$P$78,2),IF((C2761=17),VLOOKUP(D2761,'17 лет'!$O$5:$P$78,2))))))))))))</f>
        <v>0</v>
      </c>
      <c r="F2761" s="27"/>
      <c r="G2761" s="16">
        <f>IF((C2761&lt;=7),VLOOKUP(F2761,'7 лет'!$O$5:$P$79,2),IF((C2761=8),VLOOKUP(F2761,'8 лет'!$O$5:$P$79,2),IF((C2761=9),VLOOKUP(F2761,'9 лет'!$O$5:$P$79,2),IF((C2761=10),VLOOKUP(F2761,'10 лет'!$O$5:$P$79,2),IF((C2761=11),VLOOKUP(F2761,'11 лет'!$O$5:$P$79,2),IF((C2761=12),VLOOKUP(F2761,'12 лет'!$Q$5:$R$79,2),IF((C2761=13),VLOOKUP(F2761,'13 лет'!$Q$5:$R$79,2),IF((C2761=14),VLOOKUP(F2761,'14 лет'!$Q$5:$R$79,2),IF((C2761=15),VLOOKUP(F2761,'15 лет'!$Q$5:$R$79,2),IF((C2761=16),VLOOKUP(F2761,'16 лет'!$Q$5:$R$79,2),IF((C2761=17),VLOOKUP(F2761,'17 лет'!$Q$5:$R$79,2))))))))))))</f>
        <v>0</v>
      </c>
      <c r="H2761" s="27"/>
      <c r="I2761" s="16">
        <f>IF((C2761&lt;=7),VLOOKUP(H2761,'7 лет'!$Q$5:$R$79,2),IF((C2761=8),VLOOKUP(H2761,'8 лет'!$Q$5:$R$79,2),IF((C2761=9),VLOOKUP(H2761,'9 лет'!$Q$5:$R$79,2),IF((C2761=10),VLOOKUP(H2761,'10 лет'!$Q$5:$R$79,2),IF((C2761=11),VLOOKUP(H2761,'11 лет'!$Q$5:$R$79,2),IF((C2761=12),VLOOKUP(H2761,'12 лет'!$S$5:$T$79,2),IF((C2761=13),VLOOKUP(H2761,'13 лет'!$S$5:$T$79,2),IF((C2761=14),VLOOKUP(H2761,'14 лет'!$S$5:$T$79,2),IF((C2761=15),VLOOKUP(H2761,'15 лет'!$S$5:$T$79,2),IF((C2761=16),VLOOKUP(H2761,'16 лет'!$S$5:$T$79,2),IF((C2761=17),VLOOKUP(H2761,'17 лет'!$S$5:$T$79,2))))))))))))</f>
        <v>0</v>
      </c>
      <c r="J2761" s="27"/>
      <c r="K2761" s="16">
        <f>IF((C2761&lt;=7),VLOOKUP(J2761,'7 лет'!$S$5:$T$79,2),IF((C2761=8),VLOOKUP(J2761,'8 лет'!$S$5:$T$79,2),IF((C2761=9),VLOOKUP(J2761,'9 лет'!$S$5:$T$79,2),IF((C2761=10),VLOOKUP(J2761,'10 лет'!$S$5:$T$79,2),IF((C2761=11),VLOOKUP(J2761,'11 лет'!$S$5:$T$79,2),IF((C2761=12),VLOOKUP(J2761,'12 лет'!$U$5:$V$79,2),IF((C2761=13),VLOOKUP(J2761,'13 лет'!$U$5:$V$79,2),IF((C2761=14),VLOOKUP(J2761,'14 лет'!$U$5:$V$79,2),IF(C2761&gt;=15,"0")))))))))</f>
        <v>0</v>
      </c>
      <c r="L2761" s="27"/>
      <c r="M2761" s="16" t="str">
        <f>IF((C2761=12),VLOOKUP(L2761,'12 лет'!$W$5:$X$85,2),IF((C2761=13),VLOOKUP(L2761,'13 лет'!$W$5:$X$84,2),IF((C2761=14),VLOOKUP(L2761,'14 лет'!$W$5:$X$82,2),IF((C2761=15),VLOOKUP(L2761,'15 лет'!$U$5:$V$82,2),IF((C2761=16),VLOOKUP(L2761,'16 лет'!$U$5:$V$78,2),IF((C2761=17),VLOOKUP(L2761,'17 лет'!$U$5:$V$78,2),IF(C2761&lt;12,"0")))))))</f>
        <v>0</v>
      </c>
      <c r="N2761" s="27"/>
      <c r="O2761" s="16" t="str">
        <f>IF((C2761=15),VLOOKUP(N2761,'15 лет'!$W$5:$X$115,2),IF((C2761=16),VLOOKUP(N2761,'16 лет'!$W$5:$X$113,2),IF((C2761=17),VLOOKUP(N2761,'17 лет'!$W$5:$X$113,2),IF(C2761&lt;15,"0"))))</f>
        <v>0</v>
      </c>
      <c r="P2761" s="11"/>
      <c r="Q2761" s="16">
        <f>IF((C2761&lt;=7),VLOOKUP(P2761,'7 лет'!$U$5:$V$79,2),IF((C2761=8),VLOOKUP(P2761,'8 лет'!$U$5:$V$79,2),IF((C2761=9),VLOOKUP(P2761,'9 лет'!$U$5:$V$79,2),IF((C2761=10),VLOOKUP(P2761,'10 лет'!$U$5:$V$79,2),IF((C2761=11),VLOOKUP(P2761,'11 лет'!$U$5:$V$79,2),IF((C2761=12),VLOOKUP(P2761,'12 лет'!$Y$5:$Z$79,2),IF((C2761=13),VLOOKUP(P2761,'13 лет'!$Y$5:$Z$79,2),IF((C2761=14),VLOOKUP(P2761,'14 лет'!$Y$5:$Z$79,2),IF((C2761=15),VLOOKUP(P2761,'15 лет'!$Y$5:$Z$79,2),IF((C2761=16),VLOOKUP(P2761,'16 лет'!$Y$5:$Z$79,2),IF((C2761=17),VLOOKUP(P2761,'17 лет'!$Y$5:$Z$79,2))))))))))))</f>
        <v>35</v>
      </c>
      <c r="R2761" s="27"/>
      <c r="S2761" s="16">
        <f>IF((C2761&lt;=7),VLOOKUP(R2761,'7 лет'!$W$5:$X$79,2),IF((C2761=8),VLOOKUP(R2761,'8 лет'!$W$5:$X$79,2),IF((C2761=9),VLOOKUP(R2761,'9 лет'!$W$5:$X$79,2),IF((C2761=10),VLOOKUP(R2761,'10 лет'!$W$5:$X$79,2),IF((C2761=11),VLOOKUP(R2761,'11 лет'!$W$5:$X$79,2),IF((C2761=12),VLOOKUP(R2761,'12 лет'!$AA$5:$AB$79,2),IF((C2761=13),VLOOKUP(R2761,'13 лет'!$AA$5:$AB$79,2),IF((C2761=14),VLOOKUP(R2761,'14 лет'!$AA$5:$AB$79,2),IF((C2761=15),VLOOKUP(R2761,'15 лет'!$AA$5:$AB$79,2),IF((C2761=16),VLOOKUP(R2761,'16 лет'!$AA$5:$AB$79,2),IF((C2761=17),VLOOKUP(R2761,'17 лет'!$AA$5:$AB$79,2))))))))))))</f>
        <v>0</v>
      </c>
      <c r="T2761" s="33">
        <f>SUM(E2761+G2761+I2761+K2761+M2761+O2761+Q2761+S2761)</f>
        <v>35</v>
      </c>
      <c r="U2761" s="4">
        <f>'Личное первенство девушки'!U243</f>
        <v>28</v>
      </c>
      <c r="V2761" s="109"/>
      <c r="W2761" s="99"/>
      <c r="X2761" t="str">
        <f>P2749</f>
        <v>Субъект РФ 77</v>
      </c>
    </row>
    <row r="2762" spans="1:24" ht="18.75">
      <c r="A2762" s="111"/>
      <c r="B2762" s="112"/>
      <c r="C2762" s="112"/>
      <c r="D2762" s="112"/>
      <c r="E2762" s="112"/>
      <c r="F2762" s="112"/>
      <c r="G2762" s="112"/>
      <c r="H2762" s="112"/>
      <c r="I2762" s="112"/>
      <c r="J2762" s="112"/>
      <c r="K2762" s="112"/>
      <c r="L2762" s="112"/>
      <c r="M2762" s="112"/>
      <c r="N2762" s="112"/>
      <c r="O2762" s="112"/>
      <c r="P2762" s="115" t="s">
        <v>286</v>
      </c>
      <c r="Q2762" s="115"/>
      <c r="R2762" s="115"/>
      <c r="S2762" s="116"/>
      <c r="T2762" s="113">
        <f ca="1">SUMPRODUCT(LARGE($T$2759:$T$2761,ROW(INDIRECT("T1:T"&amp;Z17))))</f>
        <v>70</v>
      </c>
      <c r="U2762" s="114"/>
      <c r="V2762" s="109"/>
      <c r="W2762" s="99"/>
    </row>
    <row r="2763" spans="1:24" ht="30" customHeight="1">
      <c r="A2763" s="119"/>
      <c r="B2763" s="120"/>
      <c r="C2763" s="120"/>
      <c r="D2763" s="120"/>
      <c r="E2763" s="120"/>
      <c r="F2763" s="120"/>
      <c r="G2763" s="120"/>
      <c r="H2763" s="120"/>
      <c r="I2763" s="120"/>
      <c r="J2763" s="120"/>
      <c r="K2763" s="120"/>
      <c r="L2763" s="120"/>
      <c r="M2763" s="120"/>
      <c r="N2763" s="120"/>
      <c r="O2763" s="120"/>
      <c r="P2763" s="118" t="s">
        <v>287</v>
      </c>
      <c r="Q2763" s="118"/>
      <c r="R2763" s="118"/>
      <c r="S2763" s="118"/>
      <c r="T2763" s="121">
        <f ca="1">SUM(T2757+T2762)</f>
        <v>170</v>
      </c>
      <c r="U2763" s="122"/>
      <c r="V2763" s="110"/>
      <c r="W2763" s="100"/>
    </row>
    <row r="2764" spans="1:24">
      <c r="A2764" s="14"/>
      <c r="B2764" s="14"/>
      <c r="C2764" s="14"/>
      <c r="D2764" s="14"/>
      <c r="E2764" s="14"/>
      <c r="F2764" s="14"/>
      <c r="G2764" s="14"/>
      <c r="H2764" s="14"/>
      <c r="I2764" s="14"/>
      <c r="J2764" s="14"/>
      <c r="K2764" s="14"/>
      <c r="L2764" s="14"/>
      <c r="M2764" s="14"/>
      <c r="N2764" s="14"/>
      <c r="O2764" s="14"/>
      <c r="P2764" s="14"/>
      <c r="Q2764" s="14"/>
      <c r="R2764" s="14"/>
      <c r="S2764" s="14"/>
      <c r="T2764" s="14"/>
    </row>
    <row r="2765" spans="1:24">
      <c r="A2765" s="15"/>
      <c r="C2765" s="15"/>
      <c r="D2765" s="15"/>
      <c r="E2765" s="15"/>
      <c r="F2765" s="15"/>
      <c r="G2765" s="15"/>
      <c r="H2765" s="15"/>
      <c r="I2765" s="15"/>
      <c r="J2765" s="15"/>
      <c r="K2765" s="14"/>
      <c r="L2765" s="14"/>
      <c r="M2765" s="15"/>
      <c r="N2765" s="15"/>
      <c r="O2765" s="15"/>
      <c r="P2765" s="15"/>
      <c r="Q2765" s="15"/>
      <c r="R2765" s="15"/>
      <c r="S2765" s="15"/>
      <c r="T2765" s="15"/>
    </row>
    <row r="2766" spans="1:24">
      <c r="A2766" s="15"/>
      <c r="C2766" s="15"/>
      <c r="D2766" s="15"/>
      <c r="E2766" s="15"/>
      <c r="F2766" s="15"/>
      <c r="G2766" s="15"/>
      <c r="H2766" s="15"/>
      <c r="I2766" s="15"/>
      <c r="J2766" s="15"/>
      <c r="K2766" s="14"/>
      <c r="L2766" s="14"/>
      <c r="M2766" s="15"/>
      <c r="N2766" s="15"/>
      <c r="O2766" s="15"/>
      <c r="P2766" s="15"/>
      <c r="Q2766" s="15"/>
      <c r="R2766" s="15"/>
      <c r="S2766" s="15"/>
      <c r="T2766" s="15"/>
    </row>
    <row r="2767" spans="1:24" ht="16.5">
      <c r="A2767" s="14"/>
      <c r="B2767" s="79" t="s">
        <v>181</v>
      </c>
      <c r="C2767" s="14"/>
      <c r="D2767" s="14"/>
      <c r="E2767" s="14"/>
      <c r="F2767" s="14"/>
      <c r="G2767" s="14"/>
      <c r="H2767" s="14"/>
      <c r="I2767" s="14"/>
      <c r="J2767" s="14"/>
      <c r="K2767" s="14"/>
      <c r="L2767" s="14"/>
      <c r="M2767" s="14"/>
      <c r="N2767" s="14"/>
      <c r="O2767" s="14"/>
      <c r="P2767" s="14"/>
      <c r="Q2767" s="14"/>
      <c r="R2767" s="14"/>
      <c r="S2767" s="14"/>
      <c r="T2767" s="14"/>
    </row>
    <row r="2768" spans="1:24">
      <c r="A2768" s="14"/>
      <c r="B2768" s="15"/>
      <c r="C2768" s="15"/>
      <c r="D2768" s="14"/>
      <c r="E2768" s="14"/>
      <c r="F2768" s="14"/>
      <c r="G2768" s="14"/>
      <c r="H2768" s="14"/>
      <c r="I2768" s="14"/>
      <c r="J2768" s="14"/>
      <c r="K2768" s="14"/>
      <c r="L2768" s="14"/>
      <c r="M2768" s="14"/>
      <c r="N2768" s="14"/>
      <c r="O2768" s="14"/>
      <c r="P2768" s="14"/>
      <c r="Q2768" s="14"/>
      <c r="R2768" s="14"/>
      <c r="S2768" s="14"/>
      <c r="T2768" s="14"/>
    </row>
    <row r="2769" spans="1:23">
      <c r="A2769" s="14"/>
      <c r="B2769" s="14"/>
      <c r="C2769" s="15"/>
      <c r="D2769" s="14"/>
      <c r="E2769" s="14"/>
      <c r="F2769" s="14"/>
      <c r="G2769" s="14"/>
      <c r="H2769" s="14"/>
      <c r="I2769" s="14"/>
      <c r="J2769" s="14"/>
      <c r="K2769" s="14"/>
      <c r="L2769" s="14"/>
      <c r="M2769" s="14"/>
      <c r="N2769" s="14"/>
      <c r="O2769" s="14"/>
      <c r="P2769" s="14"/>
      <c r="Q2769" s="14"/>
      <c r="R2769" s="14"/>
      <c r="S2769" s="14"/>
      <c r="T2769" s="14"/>
    </row>
    <row r="2770" spans="1:23" ht="16.5">
      <c r="A2770" s="14"/>
      <c r="B2770" s="79" t="s">
        <v>182</v>
      </c>
      <c r="C2770" s="15"/>
      <c r="D2770" s="14"/>
      <c r="E2770" s="14"/>
      <c r="F2770" s="14"/>
      <c r="G2770" s="14"/>
      <c r="H2770" s="14"/>
      <c r="I2770" s="14"/>
      <c r="J2770" s="14"/>
      <c r="K2770" s="14"/>
      <c r="L2770" s="14"/>
      <c r="M2770" s="14"/>
      <c r="N2770" s="14"/>
      <c r="O2770" s="14"/>
      <c r="P2770" s="14"/>
      <c r="Q2770" s="14"/>
      <c r="R2770" s="14"/>
      <c r="S2770" s="14"/>
      <c r="T2770" s="14"/>
    </row>
    <row r="2772" spans="1:23" ht="18.75">
      <c r="A2772" s="102" t="s">
        <v>991</v>
      </c>
      <c r="B2772" s="102"/>
      <c r="C2772" s="102"/>
      <c r="D2772" s="102"/>
      <c r="E2772" s="102"/>
      <c r="F2772" s="102"/>
      <c r="G2772" s="102"/>
      <c r="H2772" s="102"/>
      <c r="I2772" s="102"/>
      <c r="J2772" s="102"/>
      <c r="K2772" s="102"/>
      <c r="L2772" s="102"/>
      <c r="M2772" s="102"/>
      <c r="N2772" s="102"/>
      <c r="O2772" s="102"/>
      <c r="P2772" s="102"/>
      <c r="Q2772" s="102"/>
      <c r="R2772" s="102"/>
      <c r="S2772" s="102"/>
      <c r="T2772" s="102"/>
      <c r="U2772" s="102"/>
      <c r="V2772" s="102"/>
      <c r="W2772" s="102"/>
    </row>
    <row r="2773" spans="1:23" ht="18.75">
      <c r="A2773" s="102" t="s">
        <v>990</v>
      </c>
      <c r="B2773" s="102"/>
      <c r="C2773" s="102"/>
      <c r="D2773" s="102"/>
      <c r="E2773" s="102"/>
      <c r="F2773" s="102"/>
      <c r="G2773" s="102"/>
      <c r="H2773" s="102"/>
      <c r="I2773" s="102"/>
      <c r="J2773" s="102"/>
      <c r="K2773" s="102"/>
      <c r="L2773" s="102"/>
      <c r="M2773" s="102"/>
      <c r="N2773" s="102"/>
      <c r="O2773" s="102"/>
      <c r="P2773" s="102"/>
      <c r="Q2773" s="102"/>
      <c r="R2773" s="102"/>
      <c r="S2773" s="102"/>
      <c r="T2773" s="102"/>
      <c r="U2773" s="102"/>
      <c r="V2773" s="102"/>
      <c r="W2773" s="102"/>
    </row>
    <row r="2775" spans="1:23">
      <c r="A2775" s="103" t="s">
        <v>169</v>
      </c>
      <c r="B2775" s="103"/>
      <c r="C2775" s="103"/>
      <c r="D2775" s="103"/>
      <c r="E2775" s="103"/>
      <c r="F2775" s="103"/>
      <c r="G2775" s="103"/>
      <c r="H2775" s="103"/>
      <c r="I2775" s="103"/>
      <c r="J2775" s="103"/>
      <c r="K2775" s="103"/>
      <c r="L2775" s="103"/>
      <c r="M2775" s="103"/>
      <c r="N2775" s="103"/>
      <c r="O2775" s="103"/>
      <c r="P2775" s="103"/>
      <c r="Q2775" s="103"/>
      <c r="R2775" s="103"/>
      <c r="S2775" s="103"/>
      <c r="T2775" s="103"/>
      <c r="U2775" s="103"/>
      <c r="V2775" s="103"/>
      <c r="W2775" s="103"/>
    </row>
    <row r="2776" spans="1:23">
      <c r="A2776" s="43"/>
      <c r="B2776" s="43"/>
      <c r="C2776" s="43"/>
      <c r="D2776" s="43"/>
      <c r="E2776" s="43"/>
      <c r="F2776" s="43"/>
      <c r="G2776" s="43"/>
      <c r="H2776" s="43"/>
      <c r="I2776" s="43"/>
      <c r="J2776" s="43"/>
      <c r="K2776" s="43"/>
      <c r="L2776" s="43"/>
      <c r="M2776" s="43"/>
      <c r="N2776" s="43"/>
      <c r="O2776" s="43"/>
      <c r="P2776" s="43"/>
      <c r="Q2776" s="43"/>
      <c r="R2776" s="43"/>
      <c r="S2776" s="43"/>
      <c r="T2776" s="43"/>
      <c r="U2776" s="43"/>
      <c r="V2776" s="43"/>
      <c r="W2776" s="43"/>
    </row>
    <row r="2777" spans="1:23" ht="18.75">
      <c r="A2777" s="104" t="s">
        <v>1005</v>
      </c>
      <c r="B2777" s="104"/>
      <c r="C2777" s="104"/>
      <c r="D2777" s="104"/>
      <c r="E2777" s="104"/>
      <c r="F2777" s="104"/>
      <c r="G2777" s="104"/>
      <c r="H2777" s="104"/>
      <c r="I2777" s="104"/>
      <c r="J2777" s="104"/>
      <c r="K2777" s="104"/>
      <c r="L2777" s="104"/>
      <c r="M2777" s="104"/>
      <c r="N2777" s="104"/>
      <c r="O2777" s="104"/>
      <c r="P2777" s="104"/>
      <c r="Q2777" s="104"/>
      <c r="R2777" s="104"/>
      <c r="S2777" s="104"/>
      <c r="T2777" s="104"/>
      <c r="U2777" s="104"/>
      <c r="V2777" s="104"/>
      <c r="W2777" s="104"/>
    </row>
    <row r="2778" spans="1:23" ht="18.75">
      <c r="A2778" s="104" t="s">
        <v>989</v>
      </c>
      <c r="B2778" s="104"/>
      <c r="C2778" s="104"/>
      <c r="D2778" s="104"/>
      <c r="E2778" s="104"/>
      <c r="F2778" s="104"/>
      <c r="G2778" s="104"/>
      <c r="H2778" s="104"/>
      <c r="I2778" s="104"/>
      <c r="J2778" s="104"/>
      <c r="K2778" s="104"/>
      <c r="L2778" s="104"/>
      <c r="M2778" s="104"/>
      <c r="N2778" s="104"/>
      <c r="O2778" s="104"/>
      <c r="P2778" s="104"/>
      <c r="Q2778" s="104"/>
      <c r="R2778" s="104"/>
      <c r="S2778" s="104"/>
      <c r="T2778" s="104"/>
      <c r="U2778" s="104"/>
      <c r="V2778" s="104"/>
      <c r="W2778" s="104"/>
    </row>
    <row r="2779" spans="1:23" ht="18.75">
      <c r="A2779" s="105" t="s">
        <v>1058</v>
      </c>
      <c r="B2779" s="105"/>
      <c r="C2779" s="105"/>
      <c r="D2779" s="105"/>
      <c r="E2779" s="105"/>
      <c r="F2779" s="105"/>
      <c r="G2779" s="105"/>
      <c r="H2779" s="105"/>
      <c r="I2779" s="105"/>
      <c r="J2779" s="105"/>
      <c r="K2779" s="105"/>
      <c r="L2779" s="105"/>
      <c r="M2779" s="105"/>
      <c r="N2779" s="105"/>
      <c r="O2779" s="105"/>
      <c r="P2779" s="105"/>
      <c r="Q2779" s="105"/>
      <c r="R2779" s="105"/>
      <c r="S2779" s="105"/>
      <c r="T2779" s="105"/>
      <c r="U2779" s="105"/>
      <c r="V2779" s="105"/>
      <c r="W2779" s="105"/>
    </row>
    <row r="2780" spans="1:23" ht="18.75">
      <c r="A2780" s="50"/>
      <c r="B2780" s="50"/>
      <c r="C2780" s="50"/>
      <c r="D2780" s="50"/>
      <c r="E2780" s="50"/>
      <c r="F2780" s="50"/>
      <c r="G2780" s="50"/>
      <c r="H2780" s="50"/>
      <c r="I2780" s="50"/>
      <c r="J2780" s="50"/>
      <c r="K2780" s="50"/>
      <c r="L2780" s="50"/>
      <c r="M2780" s="50"/>
      <c r="N2780" s="50"/>
      <c r="O2780" s="50"/>
      <c r="P2780" s="50"/>
      <c r="Q2780" s="50"/>
      <c r="R2780" s="50"/>
      <c r="S2780" s="50"/>
      <c r="T2780" s="50"/>
      <c r="U2780" s="50"/>
      <c r="V2780" s="50"/>
    </row>
    <row r="2781" spans="1:23">
      <c r="A2781" s="10"/>
      <c r="B2781" s="10"/>
      <c r="C2781" s="10"/>
      <c r="D2781" s="10"/>
      <c r="E2781" s="10"/>
      <c r="F2781" s="10"/>
      <c r="G2781" s="10"/>
      <c r="H2781" s="10"/>
      <c r="I2781" s="10"/>
      <c r="J2781" s="10"/>
      <c r="K2781" s="10"/>
      <c r="L2781" s="10"/>
      <c r="M2781" s="10"/>
      <c r="N2781" s="10"/>
      <c r="O2781" s="10"/>
      <c r="P2781" s="10"/>
      <c r="Q2781" s="10"/>
      <c r="R2781" s="10"/>
      <c r="S2781" s="10"/>
      <c r="T2781" s="10"/>
    </row>
    <row r="2782" spans="1:23" ht="18.75">
      <c r="A2782" s="106" t="s">
        <v>992</v>
      </c>
      <c r="B2782" s="106"/>
      <c r="C2782" s="47"/>
      <c r="D2782" s="47"/>
      <c r="E2782" s="47"/>
      <c r="F2782" s="47"/>
      <c r="G2782" s="47"/>
      <c r="H2782" s="47"/>
      <c r="I2782" s="47"/>
      <c r="J2782" s="47"/>
      <c r="K2782" s="47"/>
      <c r="L2782" s="47"/>
      <c r="M2782" s="47"/>
      <c r="N2782" s="47"/>
      <c r="O2782" s="47"/>
      <c r="P2782" s="47"/>
      <c r="Q2782" s="47"/>
      <c r="R2782" s="47"/>
      <c r="S2782" s="47"/>
      <c r="T2782" s="47"/>
    </row>
    <row r="2783" spans="1:23" ht="18.75">
      <c r="A2783" s="106" t="s">
        <v>993</v>
      </c>
      <c r="B2783" s="106"/>
      <c r="C2783" s="42"/>
      <c r="D2783" s="42"/>
      <c r="E2783" s="42"/>
      <c r="F2783" s="42"/>
      <c r="G2783" s="42"/>
      <c r="H2783" s="42"/>
      <c r="I2783" s="42"/>
      <c r="J2783" s="42"/>
      <c r="K2783" s="42"/>
      <c r="L2783" s="42"/>
      <c r="M2783" s="42"/>
      <c r="N2783" s="42"/>
      <c r="O2783" s="42"/>
      <c r="P2783" s="42"/>
      <c r="Q2783" s="42"/>
      <c r="R2783" s="42"/>
      <c r="S2783" s="42"/>
      <c r="T2783" s="42"/>
    </row>
    <row r="2784" spans="1:23" ht="18.75">
      <c r="A2784" s="106"/>
      <c r="B2784" s="106"/>
      <c r="D2784" s="47"/>
      <c r="E2784" s="47"/>
      <c r="F2784" s="47"/>
      <c r="G2784" s="47"/>
      <c r="H2784" s="47"/>
      <c r="I2784" s="47"/>
      <c r="J2784" s="47"/>
      <c r="K2784" s="47"/>
      <c r="L2784" s="47"/>
      <c r="M2784" s="47"/>
      <c r="N2784" s="47"/>
      <c r="O2784" s="47"/>
      <c r="P2784" s="47"/>
      <c r="Q2784" s="47"/>
      <c r="R2784" s="47"/>
      <c r="S2784" s="47"/>
      <c r="T2784" s="47"/>
    </row>
    <row r="2785" spans="1:24" ht="18.75">
      <c r="A2785" s="107" t="s">
        <v>256</v>
      </c>
      <c r="B2785" s="107"/>
      <c r="C2785" s="107"/>
      <c r="D2785" s="107"/>
      <c r="E2785" s="107"/>
      <c r="F2785" s="107"/>
      <c r="G2785" s="107"/>
      <c r="H2785" s="107"/>
      <c r="I2785" s="107"/>
      <c r="J2785" s="107"/>
      <c r="K2785" s="107"/>
      <c r="L2785" s="107"/>
      <c r="M2785" s="107"/>
      <c r="N2785" s="107"/>
      <c r="O2785" s="107"/>
      <c r="P2785" s="129" t="s">
        <v>360</v>
      </c>
      <c r="Q2785" s="129"/>
      <c r="R2785" s="129"/>
      <c r="S2785" s="129"/>
      <c r="T2785" s="129"/>
      <c r="U2785" s="129"/>
      <c r="V2785" s="129"/>
    </row>
    <row r="2786" spans="1:24">
      <c r="A2786" s="28"/>
      <c r="B2786" s="28"/>
      <c r="C2786" s="28"/>
      <c r="D2786" s="28"/>
      <c r="E2786" s="28"/>
      <c r="F2786" s="28"/>
      <c r="G2786" s="28"/>
      <c r="H2786" s="28"/>
      <c r="I2786" s="28"/>
      <c r="J2786" s="28"/>
      <c r="K2786" s="28"/>
      <c r="L2786" s="28"/>
      <c r="M2786" s="28"/>
      <c r="N2786" s="28"/>
      <c r="O2786" s="28"/>
      <c r="P2786" s="28"/>
      <c r="Q2786" s="28"/>
      <c r="R2786" s="28"/>
      <c r="S2786" s="28"/>
      <c r="T2786" s="28"/>
    </row>
    <row r="2787" spans="1:24" ht="24.75" customHeight="1">
      <c r="A2787" s="117" t="s">
        <v>170</v>
      </c>
      <c r="B2787" s="117"/>
      <c r="C2787" s="117"/>
      <c r="D2787" s="117"/>
      <c r="E2787" s="117"/>
      <c r="F2787" s="117"/>
      <c r="G2787" s="117"/>
      <c r="H2787" s="117"/>
      <c r="I2787" s="117"/>
      <c r="J2787" s="117"/>
      <c r="K2787" s="117"/>
      <c r="L2787" s="117"/>
      <c r="M2787" s="117"/>
      <c r="N2787" s="117"/>
      <c r="O2787" s="117"/>
      <c r="P2787" s="117"/>
      <c r="Q2787" s="117"/>
      <c r="R2787" s="117"/>
      <c r="S2787" s="117"/>
      <c r="T2787" s="126" t="s">
        <v>178</v>
      </c>
      <c r="U2787" s="101" t="s">
        <v>284</v>
      </c>
      <c r="V2787" s="101" t="s">
        <v>288</v>
      </c>
      <c r="W2787" s="101" t="s">
        <v>1006</v>
      </c>
    </row>
    <row r="2788" spans="1:24" ht="66.75" customHeight="1">
      <c r="A2788" s="101" t="s">
        <v>171</v>
      </c>
      <c r="B2788" s="117" t="s">
        <v>172</v>
      </c>
      <c r="C2788" s="101" t="s">
        <v>173</v>
      </c>
      <c r="D2788" s="101" t="s">
        <v>174</v>
      </c>
      <c r="E2788" s="101"/>
      <c r="F2788" s="101" t="s">
        <v>175</v>
      </c>
      <c r="G2788" s="101"/>
      <c r="H2788" s="101" t="s">
        <v>176</v>
      </c>
      <c r="I2788" s="101"/>
      <c r="J2788" s="101" t="s">
        <v>994</v>
      </c>
      <c r="K2788" s="101"/>
      <c r="L2788" s="175" t="s">
        <v>995</v>
      </c>
      <c r="M2788" s="176"/>
      <c r="N2788" s="175" t="s">
        <v>996</v>
      </c>
      <c r="O2788" s="176"/>
      <c r="P2788" s="101" t="s">
        <v>7</v>
      </c>
      <c r="Q2788" s="101"/>
      <c r="R2788" s="101" t="s">
        <v>177</v>
      </c>
      <c r="S2788" s="101"/>
      <c r="T2788" s="127"/>
      <c r="U2788" s="101"/>
      <c r="V2788" s="101"/>
      <c r="W2788" s="101"/>
    </row>
    <row r="2789" spans="1:24" ht="16.5">
      <c r="A2789" s="101"/>
      <c r="B2789" s="117"/>
      <c r="C2789" s="101"/>
      <c r="D2789" s="49" t="s">
        <v>179</v>
      </c>
      <c r="E2789" s="51" t="s">
        <v>3</v>
      </c>
      <c r="F2789" s="49" t="s">
        <v>179</v>
      </c>
      <c r="G2789" s="51" t="s">
        <v>3</v>
      </c>
      <c r="H2789" s="49" t="s">
        <v>179</v>
      </c>
      <c r="I2789" s="51" t="s">
        <v>3</v>
      </c>
      <c r="J2789" s="49" t="s">
        <v>179</v>
      </c>
      <c r="K2789" s="51" t="s">
        <v>3</v>
      </c>
      <c r="L2789" s="49" t="s">
        <v>179</v>
      </c>
      <c r="M2789" s="51" t="s">
        <v>3</v>
      </c>
      <c r="N2789" s="49" t="s">
        <v>179</v>
      </c>
      <c r="O2789" s="51" t="s">
        <v>3</v>
      </c>
      <c r="P2789" s="49" t="s">
        <v>179</v>
      </c>
      <c r="Q2789" s="51" t="s">
        <v>3</v>
      </c>
      <c r="R2789" s="49" t="s">
        <v>179</v>
      </c>
      <c r="S2789" s="51" t="s">
        <v>3</v>
      </c>
      <c r="T2789" s="128"/>
      <c r="U2789" s="101"/>
      <c r="V2789" s="101"/>
      <c r="W2789" s="101"/>
    </row>
    <row r="2790" spans="1:24" ht="18.75">
      <c r="A2790" s="27">
        <v>1</v>
      </c>
      <c r="B2790" s="77"/>
      <c r="C2790" s="27"/>
      <c r="D2790" s="27"/>
      <c r="E2790" s="16">
        <f>IF((C2790&lt;=7),VLOOKUP(D2790,'7 лет'!$A$5:$B$78,2),IF((C2790=8),VLOOKUP(D2790,'8 лет'!$A$5:$B$78,2),IF((C2790=9),VLOOKUP(D2790,'9 лет'!$A$5:$B$78,2),IF((C2790=10),VLOOKUP(D2790,'10 лет'!$A$5:$B$78,2),IF((C2790=11),VLOOKUP(D2790,'11 лет'!$A$5:$B$78,2),IF((C2790=12),VLOOKUP(D2790,'12 лет'!$A$5:$B$78,2),IF((C2790=13),VLOOKUP(D2790,'13 лет'!$A$5:$B$78,2),IF((C2790=14),VLOOKUP(D2790,'14 лет'!$A$5:$B$78,2),IF((C2790=15),VLOOKUP(D2790,'15 лет'!$A$5:$B$78,2),IF((C2790=16),VLOOKUP(D2790,'16 лет'!$A$5:$B$78,2),IF((C2790=17),VLOOKUP(D2790,'17 лет'!$A$5:$B$78,2))))))))))))</f>
        <v>0</v>
      </c>
      <c r="F2790" s="27"/>
      <c r="G2790" s="16">
        <f>IF((C2790&lt;=7),VLOOKUP(F2790,'7 лет'!$C$5:$D$79,2),IF((C2790=8),VLOOKUP(F2790,'8 лет'!$C$5:$D$79,2),IF((C2790=9),VLOOKUP(F2790,'9 лет'!$C$5:$D$79,2),IF((C2790=10),VLOOKUP(F2790,'10 лет'!$C$5:$D$79,2),IF((C2790=11),VLOOKUP(F2790,'11 лет'!$C$5:$D$79,2),IF((C2790=12),VLOOKUP(F2790,'12 лет'!$C$5:$D$79,2),IF((C2790=13),VLOOKUP(F2790,'13 лет'!$C$5:$D$79,2),IF((C2790=14),VLOOKUP(F2790,'14 лет'!$C$5:$D$79,2),IF((C2790=15),VLOOKUP(F2790,'15 лет'!$C$5:$D$79,2),IF((C2790=16),VLOOKUP(F2790,'16 лет'!$C$5:$D$79,2),IF((C2790=17),VLOOKUP(F2790,'17 лет'!$C$5:$D$79,2))))))))))))</f>
        <v>0</v>
      </c>
      <c r="H2790" s="27"/>
      <c r="I2790" s="16">
        <f>IF((C2790&lt;=7),VLOOKUP(H2790,'7 лет'!$E$5:$F$79,2),IF((C2790=8),VLOOKUP(H2790,'8 лет'!$E$5:$F$79,2),IF((C2790=9),VLOOKUP(H2790,'9 лет'!$E$5:$F$79,2),IF((C2790=10),VLOOKUP(H2790,'10 лет'!$E$5:$F$79,2),IF((C2790=11),VLOOKUP(H2790,'11 лет'!$E$5:$F$79,2),IF((C2790=12),VLOOKUP(H2790,'12 лет'!$E$5:$F$79,2),IF((C2790=13),VLOOKUP(H2790,'13 лет'!$E$5:$F$79,2),IF((C2790=14),VLOOKUP(H2790,'14 лет'!$E$5:$F$79,2),IF((C2790=15),VLOOKUP(H2790,'15 лет'!$E$5:$F$79,2),IF((C2790=16),VLOOKUP(H2790,'16 лет'!$E$5:$F$79,2),IF((C2790=17),VLOOKUP(H2790,'17 лет'!$E$5:$F$79,2))))))))))))</f>
        <v>0</v>
      </c>
      <c r="J2790" s="27"/>
      <c r="K2790" s="16">
        <f>IF((C2790&lt;=7),VLOOKUP(J2790,'7 лет'!$G$5:$H$79,2),IF((C2790=8),VLOOKUP(J2790,'8 лет'!$G$5:$H$79,2),IF((C2790=9),VLOOKUP(J2790,'9 лет'!$G$5:$H$79,2),IF((C2790=10),VLOOKUP(J2790,'10 лет'!$G$5:$H$79,2),IF((C2790=11),VLOOKUP(J2790,'11 лет'!$G$5:$H$79,2),IF((C2790=12),VLOOKUP(J2790,'12 лет'!$G$5:$H$79,2),IF((C2790=13),VLOOKUP(J2790,'13 лет'!$G$5:$H$79,2),IF((C2790=14),VLOOKUP(J2790,'14 лет'!$G$5:$H$79,2),IF(C2790&gt;=15,"0")))))))))</f>
        <v>0</v>
      </c>
      <c r="L2790" s="27"/>
      <c r="M2790" s="16" t="str">
        <f>IF((C2790=12),VLOOKUP(L2790,'12 лет'!$I$5:$J$81,2),IF((C2790=13),VLOOKUP(L2790,'13 лет'!$I$5:$J$81,2),IF((C2790=14),VLOOKUP(L2790,'14 лет'!$I$5:$J$80,2),IF((C2790=15),VLOOKUP(L2790,'15 лет'!$G$5:$H$82,2),IF((C2790=16),VLOOKUP(L2790,'16 лет'!$G$5:$H$81,2),IF((C2790=17),VLOOKUP(L2790,'17 лет'!$G$5:$H$81,2),IF(C2790&lt;12,"0")))))))</f>
        <v>0</v>
      </c>
      <c r="N2790" s="27"/>
      <c r="O2790" s="16" t="str">
        <f>IF((C2790=15),VLOOKUP(N2790,'15 лет'!$I$5:$J$100,2),IF((C2790=16),VLOOKUP(N2790,'16 лет'!$I$5:$J$94,2),IF((C2790=17),VLOOKUP(N2790,'17 лет'!$I$5:$J$97,2),IF(C2790&lt;15,"0"))))</f>
        <v>0</v>
      </c>
      <c r="P2790" s="11"/>
      <c r="Q2790" s="16">
        <f>IF((C2790&lt;=7),VLOOKUP(P2790,'7 лет'!$I$5:$J$79,2),IF((C2790=8),VLOOKUP(P2790,'8 лет'!$I$5:$J$79,2),IF((C2790=9),VLOOKUP(P2790,'9 лет'!$I$5:$J$79,2),IF((C2790=10),VLOOKUP(P2790,'10 лет'!$I$5:$J$79,2),IF((C2790=11),VLOOKUP(P2790,'11 лет'!$I$5:$J$79,2),IF((C2790=12),VLOOKUP(P2790,'12 лет'!$K$5:$L$79,2),IF((C2790=13),VLOOKUP(P2790,'13 лет'!$K$5:$L$79,2),IF((C2790=14),VLOOKUP(P2790,'14 лет'!$K$5:$L$79,2),IF((C2790=15),VLOOKUP(P2790,'15 лет'!$K$5:$L$79,2),IF((C2790=16),VLOOKUP(P2790,'16 лет'!$K$5:$L$79,2),IF((C2790=17),VLOOKUP(P2790,'17 лет'!$K$5:$L$79,2),)))))))))))</f>
        <v>50</v>
      </c>
      <c r="R2790" s="27"/>
      <c r="S2790" s="16">
        <f>IF((C2790&lt;=7),VLOOKUP(R2790,'7 лет'!$K$5:$L$79,2),IF((C2790=8),VLOOKUP(R2790,'8 лет'!$K$5:$L$79,2),IF((C2790=9),VLOOKUP(R2790,'9 лет'!$K$5:$L$79,2),IF((C2790=10),VLOOKUP(R2790,'10 лет'!$K$5:$L$79,2),IF((C2790=11),VLOOKUP(R2790,'11 лет'!$K$5:$L$79,2),IF((C2790=12),VLOOKUP(R2790,'12 лет'!$M$5:$N$79,2),IF((C2790=13),VLOOKUP(R2790,'13 лет'!$M$5:$N$79,2),IF((C2790=14),VLOOKUP(R2790,'14 лет'!$M$5:$N$79,2),IF((C2790=15),VLOOKUP(R2790,'15 лет'!$M$5:$N$79,2),IF((C2790=16),VLOOKUP(R2790,'16 лет'!$M$5:$N$79,2),IF((C2790=17),VLOOKUP(R2790,'17 лет'!$M$5:$N$79,2))))))))))))</f>
        <v>0</v>
      </c>
      <c r="T2790" s="32">
        <f>SUM(E2790+G2790+I2790+K2790+M2790+O2790+Q2790+S2790)</f>
        <v>50</v>
      </c>
      <c r="U2790" s="4">
        <f>'Личное первенство юноши'!U244</f>
        <v>28</v>
      </c>
      <c r="V2790" s="108">
        <f ca="1">'Командный зачет'!G87</f>
        <v>10</v>
      </c>
      <c r="W2790" s="98">
        <f ca="1">SUM(V2790*2)</f>
        <v>20</v>
      </c>
      <c r="X2790" t="str">
        <f>P2785</f>
        <v>Субъект РФ 78</v>
      </c>
    </row>
    <row r="2791" spans="1:24" ht="18.75">
      <c r="A2791" s="27">
        <v>2</v>
      </c>
      <c r="B2791" s="77"/>
      <c r="C2791" s="27"/>
      <c r="D2791" s="27"/>
      <c r="E2791" s="16">
        <f>IF((C2791&lt;=7),VLOOKUP(D2791,'7 лет'!$A$5:$B$78,2),IF((C2791=8),VLOOKUP(D2791,'8 лет'!$A$5:$B$78,2),IF((C2791=9),VLOOKUP(D2791,'9 лет'!$A$5:$B$78,2),IF((C2791=10),VLOOKUP(D2791,'10 лет'!$A$5:$B$78,2),IF((C2791=11),VLOOKUP(D2791,'11 лет'!$A$5:$B$78,2),IF((C2791=12),VLOOKUP(D2791,'12 лет'!$A$5:$B$78,2),IF((C2791=13),VLOOKUP(D2791,'13 лет'!$A$5:$B$78,2),IF((C2791=14),VLOOKUP(D2791,'14 лет'!$A$5:$B$78,2),IF((C2791=15),VLOOKUP(D2791,'15 лет'!$A$5:$B$78,2),IF((C2791=16),VLOOKUP(D2791,'16 лет'!$A$5:$B$78,2),IF((C2791=17),VLOOKUP(D2791,'17 лет'!$A$5:$B$78,2))))))))))))</f>
        <v>0</v>
      </c>
      <c r="F2791" s="27"/>
      <c r="G2791" s="16">
        <f>IF((C2791&lt;=7),VLOOKUP(F2791,'7 лет'!$C$5:$D$79,2),IF((C2791=8),VLOOKUP(F2791,'8 лет'!$C$5:$D$79,2),IF((C2791=9),VLOOKUP(F2791,'9 лет'!$C$5:$D$79,2),IF((C2791=10),VLOOKUP(F2791,'10 лет'!$C$5:$D$79,2),IF((C2791=11),VLOOKUP(F2791,'11 лет'!$C$5:$D$79,2),IF((C2791=12),VLOOKUP(F2791,'12 лет'!$C$5:$D$79,2),IF((C2791=13),VLOOKUP(F2791,'13 лет'!$C$5:$D$79,2),IF((C2791=14),VLOOKUP(F2791,'14 лет'!$C$5:$D$79,2),IF((C2791=15),VLOOKUP(F2791,'15 лет'!$C$5:$D$79,2),IF((C2791=16),VLOOKUP(F2791,'16 лет'!$C$5:$D$79,2),IF((C2791=17),VLOOKUP(F2791,'17 лет'!$C$5:$D$79,2))))))))))))</f>
        <v>0</v>
      </c>
      <c r="H2791" s="27"/>
      <c r="I2791" s="16">
        <f>IF((C2791&lt;=7),VLOOKUP(H2791,'7 лет'!$E$5:$F$79,2),IF((C2791=8),VLOOKUP(H2791,'8 лет'!$E$5:$F$79,2),IF((C2791=9),VLOOKUP(H2791,'9 лет'!$E$5:$F$79,2),IF((C2791=10),VLOOKUP(H2791,'10 лет'!$E$5:$F$79,2),IF((C2791=11),VLOOKUP(H2791,'11 лет'!$E$5:$F$79,2),IF((C2791=12),VLOOKUP(H2791,'12 лет'!$E$5:$F$79,2),IF((C2791=13),VLOOKUP(H2791,'13 лет'!$E$5:$F$79,2),IF((C2791=14),VLOOKUP(H2791,'14 лет'!$E$5:$F$79,2),IF((C2791=15),VLOOKUP(H2791,'15 лет'!$E$5:$F$79,2),IF((C2791=16),VLOOKUP(H2791,'16 лет'!$E$5:$F$79,2),IF((C2791=17),VLOOKUP(H2791,'17 лет'!$E$5:$F$79,2))))))))))))</f>
        <v>0</v>
      </c>
      <c r="J2791" s="27"/>
      <c r="K2791" s="16">
        <f>IF((C2791&lt;=7),VLOOKUP(J2791,'7 лет'!$G$5:$H$79,2),IF((C2791=8),VLOOKUP(J2791,'8 лет'!$G$5:$H$79,2),IF((C2791=9),VLOOKUP(J2791,'9 лет'!$G$5:$H$79,2),IF((C2791=10),VLOOKUP(J2791,'10 лет'!$G$5:$H$79,2),IF((C2791=11),VLOOKUP(J2791,'11 лет'!$G$5:$H$79,2),IF((C2791=12),VLOOKUP(J2791,'12 лет'!$G$5:$H$79,2),IF((C2791=13),VLOOKUP(J2791,'13 лет'!$G$5:$H$79,2),IF((C2791=14),VLOOKUP(J2791,'14 лет'!$G$5:$H$79,2),IF(C2791&gt;=15,"0")))))))))</f>
        <v>0</v>
      </c>
      <c r="L2791" s="27"/>
      <c r="M2791" s="16" t="str">
        <f>IF((C2791=12),VLOOKUP(L2791,'12 лет'!$I$5:$J$81,2),IF((C2791=13),VLOOKUP(L2791,'13 лет'!$I$5:$J$81,2),IF((C2791=14),VLOOKUP(L2791,'14 лет'!$I$5:$J$80,2),IF((C2791=15),VLOOKUP(L2791,'15 лет'!$G$5:$H$82,2),IF((C2791=16),VLOOKUP(L2791,'16 лет'!$G$5:$H$81,2),IF((C2791=17),VLOOKUP(L2791,'17 лет'!$G$5:$H$81,2),IF(C2791&lt;12,"0")))))))</f>
        <v>0</v>
      </c>
      <c r="N2791" s="27"/>
      <c r="O2791" s="16" t="str">
        <f>IF((C2791=15),VLOOKUP(N2791,'15 лет'!$I$5:$J$100,2),IF((C2791=16),VLOOKUP(N2791,'16 лет'!$I$5:$J$94,2),IF((C2791=17),VLOOKUP(N2791,'17 лет'!$I$5:$J$97,2),IF(C2791&lt;15,"0"))))</f>
        <v>0</v>
      </c>
      <c r="P2791" s="11"/>
      <c r="Q2791" s="16">
        <f>IF((C2791&lt;=7),VLOOKUP(P2791,'7 лет'!$I$5:$J$79,2),IF((C2791=8),VLOOKUP(P2791,'8 лет'!$I$5:$J$79,2),IF((C2791=9),VLOOKUP(P2791,'9 лет'!$I$5:$J$79,2),IF((C2791=10),VLOOKUP(P2791,'10 лет'!$I$5:$J$79,2),IF((C2791=11),VLOOKUP(P2791,'11 лет'!$I$5:$J$79,2),IF((C2791=12),VLOOKUP(P2791,'12 лет'!$K$5:$L$79,2),IF((C2791=13),VLOOKUP(P2791,'13 лет'!$K$5:$L$79,2),IF((C2791=14),VLOOKUP(P2791,'14 лет'!$K$5:$L$79,2),IF((C2791=15),VLOOKUP(P2791,'15 лет'!$K$5:$L$79,2),IF((C2791=16),VLOOKUP(P2791,'16 лет'!$K$5:$L$79,2),IF((C2791=17),VLOOKUP(P2791,'17 лет'!$K$5:$L$79,2),)))))))))))</f>
        <v>50</v>
      </c>
      <c r="R2791" s="27"/>
      <c r="S2791" s="16">
        <f>IF((C2791&lt;=7),VLOOKUP(R2791,'7 лет'!$K$5:$L$79,2),IF((C2791=8),VLOOKUP(R2791,'8 лет'!$K$5:$L$79,2),IF((C2791=9),VLOOKUP(R2791,'9 лет'!$K$5:$L$79,2),IF((C2791=10),VLOOKUP(R2791,'10 лет'!$K$5:$L$79,2),IF((C2791=11),VLOOKUP(R2791,'11 лет'!$K$5:$L$79,2),IF((C2791=12),VLOOKUP(R2791,'12 лет'!$M$5:$N$79,2),IF((C2791=13),VLOOKUP(R2791,'13 лет'!$M$5:$N$79,2),IF((C2791=14),VLOOKUP(R2791,'14 лет'!$M$5:$N$79,2),IF((C2791=15),VLOOKUP(R2791,'15 лет'!$M$5:$N$79,2),IF((C2791=16),VLOOKUP(R2791,'16 лет'!$M$5:$N$79,2),IF((C2791=17),VLOOKUP(R2791,'17 лет'!$M$5:$N$79,2))))))))))))</f>
        <v>0</v>
      </c>
      <c r="T2791" s="32">
        <f>SUM(E2791+G2791+I2791+K2791+M2791+O2791+Q2791+S2791)</f>
        <v>50</v>
      </c>
      <c r="U2791" s="4">
        <f>'Личное первенство юноши'!U245</f>
        <v>28</v>
      </c>
      <c r="V2791" s="109"/>
      <c r="W2791" s="99"/>
      <c r="X2791" t="str">
        <f>P2785</f>
        <v>Субъект РФ 78</v>
      </c>
    </row>
    <row r="2792" spans="1:24" ht="18.75">
      <c r="A2792" s="27">
        <v>3</v>
      </c>
      <c r="B2792" s="77"/>
      <c r="C2792" s="27"/>
      <c r="D2792" s="27"/>
      <c r="E2792" s="16">
        <f>IF((C2792&lt;=7),VLOOKUP(D2792,'7 лет'!$A$5:$B$78,2),IF((C2792=8),VLOOKUP(D2792,'8 лет'!$A$5:$B$78,2),IF((C2792=9),VLOOKUP(D2792,'9 лет'!$A$5:$B$78,2),IF((C2792=10),VLOOKUP(D2792,'10 лет'!$A$5:$B$78,2),IF((C2792=11),VLOOKUP(D2792,'11 лет'!$A$5:$B$78,2),IF((C2792=12),VLOOKUP(D2792,'12 лет'!$A$5:$B$78,2),IF((C2792=13),VLOOKUP(D2792,'13 лет'!$A$5:$B$78,2),IF((C2792=14),VLOOKUP(D2792,'14 лет'!$A$5:$B$78,2),IF((C2792=15),VLOOKUP(D2792,'15 лет'!$A$5:$B$78,2),IF((C2792=16),VLOOKUP(D2792,'16 лет'!$A$5:$B$78,2),IF((C2792=17),VLOOKUP(D2792,'17 лет'!$A$5:$B$78,2))))))))))))</f>
        <v>0</v>
      </c>
      <c r="F2792" s="27"/>
      <c r="G2792" s="16">
        <f>IF((C2792&lt;=7),VLOOKUP(F2792,'7 лет'!$C$5:$D$79,2),IF((C2792=8),VLOOKUP(F2792,'8 лет'!$C$5:$D$79,2),IF((C2792=9),VLOOKUP(F2792,'9 лет'!$C$5:$D$79,2),IF((C2792=10),VLOOKUP(F2792,'10 лет'!$C$5:$D$79,2),IF((C2792=11),VLOOKUP(F2792,'11 лет'!$C$5:$D$79,2),IF((C2792=12),VLOOKUP(F2792,'12 лет'!$C$5:$D$79,2),IF((C2792=13),VLOOKUP(F2792,'13 лет'!$C$5:$D$79,2),IF((C2792=14),VLOOKUP(F2792,'14 лет'!$C$5:$D$79,2),IF((C2792=15),VLOOKUP(F2792,'15 лет'!$C$5:$D$79,2),IF((C2792=16),VLOOKUP(F2792,'16 лет'!$C$5:$D$79,2),IF((C2792=17),VLOOKUP(F2792,'17 лет'!$C$5:$D$79,2))))))))))))</f>
        <v>0</v>
      </c>
      <c r="H2792" s="27"/>
      <c r="I2792" s="16">
        <f>IF((C2792&lt;=7),VLOOKUP(H2792,'7 лет'!$E$5:$F$79,2),IF((C2792=8),VLOOKUP(H2792,'8 лет'!$E$5:$F$79,2),IF((C2792=9),VLOOKUP(H2792,'9 лет'!$E$5:$F$79,2),IF((C2792=10),VLOOKUP(H2792,'10 лет'!$E$5:$F$79,2),IF((C2792=11),VLOOKUP(H2792,'11 лет'!$E$5:$F$79,2),IF((C2792=12),VLOOKUP(H2792,'12 лет'!$E$5:$F$79,2),IF((C2792=13),VLOOKUP(H2792,'13 лет'!$E$5:$F$79,2),IF((C2792=14),VLOOKUP(H2792,'14 лет'!$E$5:$F$79,2),IF((C2792=15),VLOOKUP(H2792,'15 лет'!$E$5:$F$79,2),IF((C2792=16),VLOOKUP(H2792,'16 лет'!$E$5:$F$79,2),IF((C2792=17),VLOOKUP(H2792,'17 лет'!$E$5:$F$79,2))))))))))))</f>
        <v>0</v>
      </c>
      <c r="J2792" s="27"/>
      <c r="K2792" s="16">
        <f>IF((C2792&lt;=7),VLOOKUP(J2792,'7 лет'!$G$5:$H$79,2),IF((C2792=8),VLOOKUP(J2792,'8 лет'!$G$5:$H$79,2),IF((C2792=9),VLOOKUP(J2792,'9 лет'!$G$5:$H$79,2),IF((C2792=10),VLOOKUP(J2792,'10 лет'!$G$5:$H$79,2),IF((C2792=11),VLOOKUP(J2792,'11 лет'!$G$5:$H$79,2),IF((C2792=12),VLOOKUP(J2792,'12 лет'!$G$5:$H$79,2),IF((C2792=13),VLOOKUP(J2792,'13 лет'!$G$5:$H$79,2),IF((C2792=14),VLOOKUP(J2792,'14 лет'!$G$5:$H$79,2),IF(C2792&gt;=15,"0")))))))))</f>
        <v>0</v>
      </c>
      <c r="L2792" s="27"/>
      <c r="M2792" s="16" t="str">
        <f>IF((C2792=12),VLOOKUP(L2792,'12 лет'!$I$5:$J$81,2),IF((C2792=13),VLOOKUP(L2792,'13 лет'!$I$5:$J$81,2),IF((C2792=14),VLOOKUP(L2792,'14 лет'!$I$5:$J$80,2),IF((C2792=15),VLOOKUP(L2792,'15 лет'!$G$5:$H$82,2),IF((C2792=16),VLOOKUP(L2792,'16 лет'!$G$5:$H$81,2),IF((C2792=17),VLOOKUP(L2792,'17 лет'!$G$5:$H$81,2),IF(C2792&lt;12,"0")))))))</f>
        <v>0</v>
      </c>
      <c r="N2792" s="27"/>
      <c r="O2792" s="16" t="str">
        <f>IF((C2792=15),VLOOKUP(N2792,'15 лет'!$I$5:$J$100,2),IF((C2792=16),VLOOKUP(N2792,'16 лет'!$I$5:$J$94,2),IF((C2792=17),VLOOKUP(N2792,'17 лет'!$I$5:$J$97,2),IF(C2792&lt;15,"0"))))</f>
        <v>0</v>
      </c>
      <c r="P2792" s="11"/>
      <c r="Q2792" s="16">
        <f>IF((C2792&lt;=7),VLOOKUP(P2792,'7 лет'!$I$5:$J$79,2),IF((C2792=8),VLOOKUP(P2792,'8 лет'!$I$5:$J$79,2),IF((C2792=9),VLOOKUP(P2792,'9 лет'!$I$5:$J$79,2),IF((C2792=10),VLOOKUP(P2792,'10 лет'!$I$5:$J$79,2),IF((C2792=11),VLOOKUP(P2792,'11 лет'!$I$5:$J$79,2),IF((C2792=12),VLOOKUP(P2792,'12 лет'!$K$5:$L$79,2),IF((C2792=13),VLOOKUP(P2792,'13 лет'!$K$5:$L$79,2),IF((C2792=14),VLOOKUP(P2792,'14 лет'!$K$5:$L$79,2),IF((C2792=15),VLOOKUP(P2792,'15 лет'!$K$5:$L$79,2),IF((C2792=16),VLOOKUP(P2792,'16 лет'!$K$5:$L$79,2),IF((C2792=17),VLOOKUP(P2792,'17 лет'!$K$5:$L$79,2),)))))))))))</f>
        <v>50</v>
      </c>
      <c r="R2792" s="27"/>
      <c r="S2792" s="16">
        <f>IF((C2792&lt;=7),VLOOKUP(R2792,'7 лет'!$K$5:$L$79,2),IF((C2792=8),VLOOKUP(R2792,'8 лет'!$K$5:$L$79,2),IF((C2792=9),VLOOKUP(R2792,'9 лет'!$K$5:$L$79,2),IF((C2792=10),VLOOKUP(R2792,'10 лет'!$K$5:$L$79,2),IF((C2792=11),VLOOKUP(R2792,'11 лет'!$K$5:$L$79,2),IF((C2792=12),VLOOKUP(R2792,'12 лет'!$M$5:$N$79,2),IF((C2792=13),VLOOKUP(R2792,'13 лет'!$M$5:$N$79,2),IF((C2792=14),VLOOKUP(R2792,'14 лет'!$M$5:$N$79,2),IF((C2792=15),VLOOKUP(R2792,'15 лет'!$M$5:$N$79,2),IF((C2792=16),VLOOKUP(R2792,'16 лет'!$M$5:$N$79,2),IF((C2792=17),VLOOKUP(R2792,'17 лет'!$M$5:$N$79,2))))))))))))</f>
        <v>0</v>
      </c>
      <c r="T2792" s="32">
        <f>SUM(E2792+G2792+I2792+K2792+M2792+O2792+Q2792+S2792)</f>
        <v>50</v>
      </c>
      <c r="U2792" s="4">
        <f>'Личное первенство юноши'!U246</f>
        <v>28</v>
      </c>
      <c r="V2792" s="109"/>
      <c r="W2792" s="99"/>
      <c r="X2792" t="str">
        <f>P2785</f>
        <v>Субъект РФ 78</v>
      </c>
    </row>
    <row r="2793" spans="1:24" ht="18.75">
      <c r="A2793" s="111"/>
      <c r="B2793" s="112"/>
      <c r="C2793" s="112"/>
      <c r="D2793" s="112"/>
      <c r="E2793" s="112"/>
      <c r="F2793" s="112"/>
      <c r="G2793" s="112"/>
      <c r="H2793" s="112"/>
      <c r="I2793" s="112"/>
      <c r="J2793" s="112"/>
      <c r="K2793" s="112"/>
      <c r="L2793" s="112"/>
      <c r="M2793" s="112"/>
      <c r="N2793" s="112"/>
      <c r="O2793" s="112"/>
      <c r="P2793" s="115" t="s">
        <v>285</v>
      </c>
      <c r="Q2793" s="115"/>
      <c r="R2793" s="115"/>
      <c r="S2793" s="116"/>
      <c r="T2793" s="113">
        <f ca="1">SUMPRODUCT(LARGE($T$2790:$T$2792,ROW(INDIRECT("T1:T"&amp;Z17))))</f>
        <v>100</v>
      </c>
      <c r="U2793" s="114"/>
      <c r="V2793" s="109"/>
      <c r="W2793" s="99"/>
    </row>
    <row r="2794" spans="1:24" ht="24.75" customHeight="1">
      <c r="A2794" s="123" t="s">
        <v>180</v>
      </c>
      <c r="B2794" s="124"/>
      <c r="C2794" s="124"/>
      <c r="D2794" s="124"/>
      <c r="E2794" s="124"/>
      <c r="F2794" s="124"/>
      <c r="G2794" s="124"/>
      <c r="H2794" s="124"/>
      <c r="I2794" s="124"/>
      <c r="J2794" s="124"/>
      <c r="K2794" s="124"/>
      <c r="L2794" s="124"/>
      <c r="M2794" s="124"/>
      <c r="N2794" s="124"/>
      <c r="O2794" s="124"/>
      <c r="P2794" s="124"/>
      <c r="Q2794" s="124"/>
      <c r="R2794" s="124"/>
      <c r="S2794" s="124"/>
      <c r="T2794" s="124"/>
      <c r="U2794" s="125"/>
      <c r="V2794" s="109"/>
      <c r="W2794" s="99"/>
    </row>
    <row r="2795" spans="1:24" ht="18.75">
      <c r="A2795" s="27">
        <v>1</v>
      </c>
      <c r="B2795" s="78"/>
      <c r="C2795" s="27"/>
      <c r="D2795" s="27"/>
      <c r="E2795" s="16">
        <f>IF((C2795&lt;=7),VLOOKUP(D2795,'7 лет'!$M$5:$N$78,2),IF((C2795=8),VLOOKUP(D2795,'8 лет'!$M$5:$N$78,2),IF((C2795=9),VLOOKUP(D2795,'9 лет'!$M$5:$N$78,2),IF((C2795=10),VLOOKUP(D2795,'10 лет'!$M$5:$N$78,2),IF((C2795=11),VLOOKUP(D2795,'11 лет'!$M$5:$N$78,2),IF((C2795=12),VLOOKUP(D2795,'12 лет'!$O$5:$P$78,2),IF((C2795=13),VLOOKUP(D2795,'13 лет'!$O$5:$P$78,2),IF((C2795=14),VLOOKUP(D2795,'14 лет'!$O$5:$P$78,2),IF((C2795=15),VLOOKUP(D2795,'15 лет'!$O$5:$P$78,2),IF((C2795=16),VLOOKUP(D2795,'16 лет'!$O$5:$P$78,2),IF((C2795=17),VLOOKUP(D2795,'17 лет'!$O$5:$P$78,2))))))))))))</f>
        <v>0</v>
      </c>
      <c r="F2795" s="27"/>
      <c r="G2795" s="16">
        <f>IF((C2795&lt;=7),VLOOKUP(F2795,'7 лет'!$O$5:$P$79,2),IF((C2795=8),VLOOKUP(F2795,'8 лет'!$O$5:$P$79,2),IF((C2795=9),VLOOKUP(F2795,'9 лет'!$O$5:$P$79,2),IF((C2795=10),VLOOKUP(F2795,'10 лет'!$O$5:$P$79,2),IF((C2795=11),VLOOKUP(F2795,'11 лет'!$O$5:$P$79,2),IF((C2795=12),VLOOKUP(F2795,'12 лет'!$Q$5:$R$79,2),IF((C2795=13),VLOOKUP(F2795,'13 лет'!$Q$5:$R$79,2),IF((C2795=14),VLOOKUP(F2795,'14 лет'!$Q$5:$R$79,2),IF((C2795=15),VLOOKUP(F2795,'15 лет'!$Q$5:$R$79,2),IF((C2795=16),VLOOKUP(F2795,'16 лет'!$Q$5:$R$79,2),IF((C2795=17),VLOOKUP(F2795,'17 лет'!$Q$5:$R$79,2))))))))))))</f>
        <v>0</v>
      </c>
      <c r="H2795" s="27"/>
      <c r="I2795" s="16">
        <f>IF((C2795&lt;=7),VLOOKUP(H2795,'7 лет'!$Q$5:$R$79,2),IF((C2795=8),VLOOKUP(H2795,'8 лет'!$Q$5:$R$79,2),IF((C2795=9),VLOOKUP(H2795,'9 лет'!$Q$5:$R$79,2),IF((C2795=10),VLOOKUP(H2795,'10 лет'!$Q$5:$R$79,2),IF((C2795=11),VLOOKUP(H2795,'11 лет'!$Q$5:$R$79,2),IF((C2795=12),VLOOKUP(H2795,'12 лет'!$S$5:$T$79,2),IF((C2795=13),VLOOKUP(H2795,'13 лет'!$S$5:$T$79,2),IF((C2795=14),VLOOKUP(H2795,'14 лет'!$S$5:$T$79,2),IF((C2795=15),VLOOKUP(H2795,'15 лет'!$S$5:$T$79,2),IF((C2795=16),VLOOKUP(H2795,'16 лет'!$S$5:$T$79,2),IF((C2795=17),VLOOKUP(H2795,'17 лет'!$S$5:$T$79,2))))))))))))</f>
        <v>0</v>
      </c>
      <c r="J2795" s="27"/>
      <c r="K2795" s="16">
        <f>IF((C2795&lt;=7),VLOOKUP(J2795,'7 лет'!$S$5:$T$79,2),IF((C2795=8),VLOOKUP(J2795,'8 лет'!$S$5:$T$79,2),IF((C2795=9),VLOOKUP(J2795,'9 лет'!$S$5:$T$79,2),IF((C2795=10),VLOOKUP(J2795,'10 лет'!$S$5:$T$79,2),IF((C2795=11),VLOOKUP(J2795,'11 лет'!$S$5:$T$79,2),IF((C2795=12),VLOOKUP(J2795,'12 лет'!$U$5:$V$79,2),IF((C2795=13),VLOOKUP(J2795,'13 лет'!$U$5:$V$79,2),IF((C2795=14),VLOOKUP(J2795,'14 лет'!$U$5:$V$79,2),IF(C2795&gt;=15,"0")))))))))</f>
        <v>0</v>
      </c>
      <c r="L2795" s="27"/>
      <c r="M2795" s="16" t="str">
        <f>IF((C2795=12),VLOOKUP(L2795,'12 лет'!$W$5:$X$85,2),IF((C2795=13),VLOOKUP(L2795,'13 лет'!$W$5:$X$84,2),IF((C2795=14),VLOOKUP(L2795,'14 лет'!$W$5:$X$82,2),IF((C2795=15),VLOOKUP(L2795,'15 лет'!$U$5:$V$82,2),IF((C2795=16),VLOOKUP(L2795,'16 лет'!$U$5:$V$78,2),IF((C2795=17),VLOOKUP(L2795,'17 лет'!$U$5:$V$78,2),IF(C2795&lt;12,"0")))))))</f>
        <v>0</v>
      </c>
      <c r="N2795" s="27"/>
      <c r="O2795" s="16" t="str">
        <f>IF((C2795=15),VLOOKUP(N2795,'15 лет'!$W$5:$X$115,2),IF((C2795=16),VLOOKUP(N2795,'16 лет'!$W$5:$X$113,2),IF((C2795=17),VLOOKUP(N2795,'17 лет'!$W$5:$X$113,2),IF(C2795&lt;15,"0"))))</f>
        <v>0</v>
      </c>
      <c r="P2795" s="11"/>
      <c r="Q2795" s="16">
        <f>IF((C2795&lt;=7),VLOOKUP(P2795,'7 лет'!$U$5:$V$79,2),IF((C2795=8),VLOOKUP(P2795,'8 лет'!$U$5:$V$79,2),IF((C2795=9),VLOOKUP(P2795,'9 лет'!$U$5:$V$79,2),IF((C2795=10),VLOOKUP(P2795,'10 лет'!$U$5:$V$79,2),IF((C2795=11),VLOOKUP(P2795,'11 лет'!$U$5:$V$79,2),IF((C2795=12),VLOOKUP(P2795,'12 лет'!$Y$5:$Z$79,2),IF((C2795=13),VLOOKUP(P2795,'13 лет'!$Y$5:$Z$79,2),IF((C2795=14),VLOOKUP(P2795,'14 лет'!$Y$5:$Z$79,2),IF((C2795=15),VLOOKUP(P2795,'15 лет'!$Y$5:$Z$79,2),IF((C2795=16),VLOOKUP(P2795,'16 лет'!$Y$5:$Z$79,2),IF((C2795=17),VLOOKUP(P2795,'17 лет'!$Y$5:$Z$79,2))))))))))))</f>
        <v>35</v>
      </c>
      <c r="R2795" s="27"/>
      <c r="S2795" s="16">
        <f>IF((C2795&lt;=7),VLOOKUP(R2795,'7 лет'!$W$5:$X$79,2),IF((C2795=8),VLOOKUP(R2795,'8 лет'!$W$5:$X$79,2),IF((C2795=9),VLOOKUP(R2795,'9 лет'!$W$5:$X$79,2),IF((C2795=10),VLOOKUP(R2795,'10 лет'!$W$5:$X$79,2),IF((C2795=11),VLOOKUP(R2795,'11 лет'!$W$5:$X$79,2),IF((C2795=12),VLOOKUP(R2795,'12 лет'!$AA$5:$AB$79,2),IF((C2795=13),VLOOKUP(R2795,'13 лет'!$AA$5:$AB$79,2),IF((C2795=14),VLOOKUP(R2795,'14 лет'!$AA$5:$AB$79,2),IF((C2795=15),VLOOKUP(R2795,'15 лет'!$AA$5:$AB$79,2),IF((C2795=16),VLOOKUP(R2795,'16 лет'!$AA$5:$AB$79,2),IF((C2795=17),VLOOKUP(R2795,'17 лет'!$AA$5:$AB$79,2))))))))))))</f>
        <v>0</v>
      </c>
      <c r="T2795" s="33">
        <f>SUM(E2795+G2795+I2795+K2795+M2795+O2795+Q2795+S2795)</f>
        <v>35</v>
      </c>
      <c r="U2795" s="4">
        <f>'Личное первенство девушки'!U244</f>
        <v>28</v>
      </c>
      <c r="V2795" s="109"/>
      <c r="W2795" s="99"/>
      <c r="X2795" t="str">
        <f>P2785</f>
        <v>Субъект РФ 78</v>
      </c>
    </row>
    <row r="2796" spans="1:24" ht="18.75">
      <c r="A2796" s="27">
        <v>2</v>
      </c>
      <c r="B2796" s="78"/>
      <c r="C2796" s="27"/>
      <c r="D2796" s="27"/>
      <c r="E2796" s="16">
        <f>IF((C2796&lt;=7),VLOOKUP(D2796,'7 лет'!$M$5:$N$78,2),IF((C2796=8),VLOOKUP(D2796,'8 лет'!$M$5:$N$78,2),IF((C2796=9),VLOOKUP(D2796,'9 лет'!$M$5:$N$78,2),IF((C2796=10),VLOOKUP(D2796,'10 лет'!$M$5:$N$78,2),IF((C2796=11),VLOOKUP(D2796,'11 лет'!$M$5:$N$78,2),IF((C2796=12),VLOOKUP(D2796,'12 лет'!$O$5:$P$78,2),IF((C2796=13),VLOOKUP(D2796,'13 лет'!$O$5:$P$78,2),IF((C2796=14),VLOOKUP(D2796,'14 лет'!$O$5:$P$78,2),IF((C2796=15),VLOOKUP(D2796,'15 лет'!$O$5:$P$78,2),IF((C2796=16),VLOOKUP(D2796,'16 лет'!$O$5:$P$78,2),IF((C2796=17),VLOOKUP(D2796,'17 лет'!$O$5:$P$78,2))))))))))))</f>
        <v>0</v>
      </c>
      <c r="F2796" s="27"/>
      <c r="G2796" s="16">
        <f>IF((C2796&lt;=7),VLOOKUP(F2796,'7 лет'!$O$5:$P$79,2),IF((C2796=8),VLOOKUP(F2796,'8 лет'!$O$5:$P$79,2),IF((C2796=9),VLOOKUP(F2796,'9 лет'!$O$5:$P$79,2),IF((C2796=10),VLOOKUP(F2796,'10 лет'!$O$5:$P$79,2),IF((C2796=11),VLOOKUP(F2796,'11 лет'!$O$5:$P$79,2),IF((C2796=12),VLOOKUP(F2796,'12 лет'!$Q$5:$R$79,2),IF((C2796=13),VLOOKUP(F2796,'13 лет'!$Q$5:$R$79,2),IF((C2796=14),VLOOKUP(F2796,'14 лет'!$Q$5:$R$79,2),IF((C2796=15),VLOOKUP(F2796,'15 лет'!$Q$5:$R$79,2),IF((C2796=16),VLOOKUP(F2796,'16 лет'!$Q$5:$R$79,2),IF((C2796=17),VLOOKUP(F2796,'17 лет'!$Q$5:$R$79,2))))))))))))</f>
        <v>0</v>
      </c>
      <c r="H2796" s="27"/>
      <c r="I2796" s="16">
        <f>IF((C2796&lt;=7),VLOOKUP(H2796,'7 лет'!$Q$5:$R$79,2),IF((C2796=8),VLOOKUP(H2796,'8 лет'!$Q$5:$R$79,2),IF((C2796=9),VLOOKUP(H2796,'9 лет'!$Q$5:$R$79,2),IF((C2796=10),VLOOKUP(H2796,'10 лет'!$Q$5:$R$79,2),IF((C2796=11),VLOOKUP(H2796,'11 лет'!$Q$5:$R$79,2),IF((C2796=12),VLOOKUP(H2796,'12 лет'!$S$5:$T$79,2),IF((C2796=13),VLOOKUP(H2796,'13 лет'!$S$5:$T$79,2),IF((C2796=14),VLOOKUP(H2796,'14 лет'!$S$5:$T$79,2),IF((C2796=15),VLOOKUP(H2796,'15 лет'!$S$5:$T$79,2),IF((C2796=16),VLOOKUP(H2796,'16 лет'!$S$5:$T$79,2),IF((C2796=17),VLOOKUP(H2796,'17 лет'!$S$5:$T$79,2))))))))))))</f>
        <v>0</v>
      </c>
      <c r="J2796" s="27"/>
      <c r="K2796" s="16">
        <f>IF((C2796&lt;=7),VLOOKUP(J2796,'7 лет'!$S$5:$T$79,2),IF((C2796=8),VLOOKUP(J2796,'8 лет'!$S$5:$T$79,2),IF((C2796=9),VLOOKUP(J2796,'9 лет'!$S$5:$T$79,2),IF((C2796=10),VLOOKUP(J2796,'10 лет'!$S$5:$T$79,2),IF((C2796=11),VLOOKUP(J2796,'11 лет'!$S$5:$T$79,2),IF((C2796=12),VLOOKUP(J2796,'12 лет'!$U$5:$V$79,2),IF((C2796=13),VLOOKUP(J2796,'13 лет'!$U$5:$V$79,2),IF((C2796=14),VLOOKUP(J2796,'14 лет'!$U$5:$V$79,2),IF(C2796&gt;=15,"0")))))))))</f>
        <v>0</v>
      </c>
      <c r="L2796" s="27"/>
      <c r="M2796" s="16" t="str">
        <f>IF((C2796=12),VLOOKUP(L2796,'12 лет'!$W$5:$X$85,2),IF((C2796=13),VLOOKUP(L2796,'13 лет'!$W$5:$X$84,2),IF((C2796=14),VLOOKUP(L2796,'14 лет'!$W$5:$X$82,2),IF((C2796=15),VLOOKUP(L2796,'15 лет'!$U$5:$V$82,2),IF((C2796=16),VLOOKUP(L2796,'16 лет'!$U$5:$V$78,2),IF((C2796=17),VLOOKUP(L2796,'17 лет'!$U$5:$V$78,2),IF(C2796&lt;12,"0")))))))</f>
        <v>0</v>
      </c>
      <c r="N2796" s="27"/>
      <c r="O2796" s="16" t="str">
        <f>IF((C2796=15),VLOOKUP(N2796,'15 лет'!$W$5:$X$115,2),IF((C2796=16),VLOOKUP(N2796,'16 лет'!$W$5:$X$113,2),IF((C2796=17),VLOOKUP(N2796,'17 лет'!$W$5:$X$113,2),IF(C2796&lt;15,"0"))))</f>
        <v>0</v>
      </c>
      <c r="P2796" s="11"/>
      <c r="Q2796" s="16">
        <f>IF((C2796&lt;=7),VLOOKUP(P2796,'7 лет'!$U$5:$V$79,2),IF((C2796=8),VLOOKUP(P2796,'8 лет'!$U$5:$V$79,2),IF((C2796=9),VLOOKUP(P2796,'9 лет'!$U$5:$V$79,2),IF((C2796=10),VLOOKUP(P2796,'10 лет'!$U$5:$V$79,2),IF((C2796=11),VLOOKUP(P2796,'11 лет'!$U$5:$V$79,2),IF((C2796=12),VLOOKUP(P2796,'12 лет'!$Y$5:$Z$79,2),IF((C2796=13),VLOOKUP(P2796,'13 лет'!$Y$5:$Z$79,2),IF((C2796=14),VLOOKUP(P2796,'14 лет'!$Y$5:$Z$79,2),IF((C2796=15),VLOOKUP(P2796,'15 лет'!$Y$5:$Z$79,2),IF((C2796=16),VLOOKUP(P2796,'16 лет'!$Y$5:$Z$79,2),IF((C2796=17),VLOOKUP(P2796,'17 лет'!$Y$5:$Z$79,2))))))))))))</f>
        <v>35</v>
      </c>
      <c r="R2796" s="27"/>
      <c r="S2796" s="16">
        <f>IF((C2796&lt;=7),VLOOKUP(R2796,'7 лет'!$W$5:$X$79,2),IF((C2796=8),VLOOKUP(R2796,'8 лет'!$W$5:$X$79,2),IF((C2796=9),VLOOKUP(R2796,'9 лет'!$W$5:$X$79,2),IF((C2796=10),VLOOKUP(R2796,'10 лет'!$W$5:$X$79,2),IF((C2796=11),VLOOKUP(R2796,'11 лет'!$W$5:$X$79,2),IF((C2796=12),VLOOKUP(R2796,'12 лет'!$AA$5:$AB$79,2),IF((C2796=13),VLOOKUP(R2796,'13 лет'!$AA$5:$AB$79,2),IF((C2796=14),VLOOKUP(R2796,'14 лет'!$AA$5:$AB$79,2),IF((C2796=15),VLOOKUP(R2796,'15 лет'!$AA$5:$AB$79,2),IF((C2796=16),VLOOKUP(R2796,'16 лет'!$AA$5:$AB$79,2),IF((C2796=17),VLOOKUP(R2796,'17 лет'!$AA$5:$AB$79,2))))))))))))</f>
        <v>0</v>
      </c>
      <c r="T2796" s="33">
        <f>SUM(E2796+G2796+I2796+K2796+M2796+O2796+Q2796+S2796)</f>
        <v>35</v>
      </c>
      <c r="U2796" s="4">
        <f>'Личное первенство девушки'!U245</f>
        <v>28</v>
      </c>
      <c r="V2796" s="109"/>
      <c r="W2796" s="99"/>
      <c r="X2796" t="str">
        <f>P2785</f>
        <v>Субъект РФ 78</v>
      </c>
    </row>
    <row r="2797" spans="1:24" ht="18.75">
      <c r="A2797" s="27">
        <v>3</v>
      </c>
      <c r="B2797" s="78"/>
      <c r="C2797" s="27"/>
      <c r="D2797" s="27"/>
      <c r="E2797" s="16">
        <f>IF((C2797&lt;=7),VLOOKUP(D2797,'7 лет'!$M$5:$N$78,2),IF((C2797=8),VLOOKUP(D2797,'8 лет'!$M$5:$N$78,2),IF((C2797=9),VLOOKUP(D2797,'9 лет'!$M$5:$N$78,2),IF((C2797=10),VLOOKUP(D2797,'10 лет'!$M$5:$N$78,2),IF((C2797=11),VLOOKUP(D2797,'11 лет'!$M$5:$N$78,2),IF((C2797=12),VLOOKUP(D2797,'12 лет'!$O$5:$P$78,2),IF((C2797=13),VLOOKUP(D2797,'13 лет'!$O$5:$P$78,2),IF((C2797=14),VLOOKUP(D2797,'14 лет'!$O$5:$P$78,2),IF((C2797=15),VLOOKUP(D2797,'15 лет'!$O$5:$P$78,2),IF((C2797=16),VLOOKUP(D2797,'16 лет'!$O$5:$P$78,2),IF((C2797=17),VLOOKUP(D2797,'17 лет'!$O$5:$P$78,2))))))))))))</f>
        <v>0</v>
      </c>
      <c r="F2797" s="27"/>
      <c r="G2797" s="16">
        <f>IF((C2797&lt;=7),VLOOKUP(F2797,'7 лет'!$O$5:$P$79,2),IF((C2797=8),VLOOKUP(F2797,'8 лет'!$O$5:$P$79,2),IF((C2797=9),VLOOKUP(F2797,'9 лет'!$O$5:$P$79,2),IF((C2797=10),VLOOKUP(F2797,'10 лет'!$O$5:$P$79,2),IF((C2797=11),VLOOKUP(F2797,'11 лет'!$O$5:$P$79,2),IF((C2797=12),VLOOKUP(F2797,'12 лет'!$Q$5:$R$79,2),IF((C2797=13),VLOOKUP(F2797,'13 лет'!$Q$5:$R$79,2),IF((C2797=14),VLOOKUP(F2797,'14 лет'!$Q$5:$R$79,2),IF((C2797=15),VLOOKUP(F2797,'15 лет'!$Q$5:$R$79,2),IF((C2797=16),VLOOKUP(F2797,'16 лет'!$Q$5:$R$79,2),IF((C2797=17),VLOOKUP(F2797,'17 лет'!$Q$5:$R$79,2))))))))))))</f>
        <v>0</v>
      </c>
      <c r="H2797" s="27"/>
      <c r="I2797" s="16">
        <f>IF((C2797&lt;=7),VLOOKUP(H2797,'7 лет'!$Q$5:$R$79,2),IF((C2797=8),VLOOKUP(H2797,'8 лет'!$Q$5:$R$79,2),IF((C2797=9),VLOOKUP(H2797,'9 лет'!$Q$5:$R$79,2),IF((C2797=10),VLOOKUP(H2797,'10 лет'!$Q$5:$R$79,2),IF((C2797=11),VLOOKUP(H2797,'11 лет'!$Q$5:$R$79,2),IF((C2797=12),VLOOKUP(H2797,'12 лет'!$S$5:$T$79,2),IF((C2797=13),VLOOKUP(H2797,'13 лет'!$S$5:$T$79,2),IF((C2797=14),VLOOKUP(H2797,'14 лет'!$S$5:$T$79,2),IF((C2797=15),VLOOKUP(H2797,'15 лет'!$S$5:$T$79,2),IF((C2797=16),VLOOKUP(H2797,'16 лет'!$S$5:$T$79,2),IF((C2797=17),VLOOKUP(H2797,'17 лет'!$S$5:$T$79,2))))))))))))</f>
        <v>0</v>
      </c>
      <c r="J2797" s="27"/>
      <c r="K2797" s="16">
        <f>IF((C2797&lt;=7),VLOOKUP(J2797,'7 лет'!$S$5:$T$79,2),IF((C2797=8),VLOOKUP(J2797,'8 лет'!$S$5:$T$79,2),IF((C2797=9),VLOOKUP(J2797,'9 лет'!$S$5:$T$79,2),IF((C2797=10),VLOOKUP(J2797,'10 лет'!$S$5:$T$79,2),IF((C2797=11),VLOOKUP(J2797,'11 лет'!$S$5:$T$79,2),IF((C2797=12),VLOOKUP(J2797,'12 лет'!$U$5:$V$79,2),IF((C2797=13),VLOOKUP(J2797,'13 лет'!$U$5:$V$79,2),IF((C2797=14),VLOOKUP(J2797,'14 лет'!$U$5:$V$79,2),IF(C2797&gt;=15,"0")))))))))</f>
        <v>0</v>
      </c>
      <c r="L2797" s="27"/>
      <c r="M2797" s="16" t="str">
        <f>IF((C2797=12),VLOOKUP(L2797,'12 лет'!$W$5:$X$85,2),IF((C2797=13),VLOOKUP(L2797,'13 лет'!$W$5:$X$84,2),IF((C2797=14),VLOOKUP(L2797,'14 лет'!$W$5:$X$82,2),IF((C2797=15),VLOOKUP(L2797,'15 лет'!$U$5:$V$82,2),IF((C2797=16),VLOOKUP(L2797,'16 лет'!$U$5:$V$78,2),IF((C2797=17),VLOOKUP(L2797,'17 лет'!$U$5:$V$78,2),IF(C2797&lt;12,"0")))))))</f>
        <v>0</v>
      </c>
      <c r="N2797" s="27"/>
      <c r="O2797" s="16" t="str">
        <f>IF((C2797=15),VLOOKUP(N2797,'15 лет'!$W$5:$X$115,2),IF((C2797=16),VLOOKUP(N2797,'16 лет'!$W$5:$X$113,2),IF((C2797=17),VLOOKUP(N2797,'17 лет'!$W$5:$X$113,2),IF(C2797&lt;15,"0"))))</f>
        <v>0</v>
      </c>
      <c r="P2797" s="11"/>
      <c r="Q2797" s="16">
        <f>IF((C2797&lt;=7),VLOOKUP(P2797,'7 лет'!$U$5:$V$79,2),IF((C2797=8),VLOOKUP(P2797,'8 лет'!$U$5:$V$79,2),IF((C2797=9),VLOOKUP(P2797,'9 лет'!$U$5:$V$79,2),IF((C2797=10),VLOOKUP(P2797,'10 лет'!$U$5:$V$79,2),IF((C2797=11),VLOOKUP(P2797,'11 лет'!$U$5:$V$79,2),IF((C2797=12),VLOOKUP(P2797,'12 лет'!$Y$5:$Z$79,2),IF((C2797=13),VLOOKUP(P2797,'13 лет'!$Y$5:$Z$79,2),IF((C2797=14),VLOOKUP(P2797,'14 лет'!$Y$5:$Z$79,2),IF((C2797=15),VLOOKUP(P2797,'15 лет'!$Y$5:$Z$79,2),IF((C2797=16),VLOOKUP(P2797,'16 лет'!$Y$5:$Z$79,2),IF((C2797=17),VLOOKUP(P2797,'17 лет'!$Y$5:$Z$79,2))))))))))))</f>
        <v>35</v>
      </c>
      <c r="R2797" s="27"/>
      <c r="S2797" s="16">
        <f>IF((C2797&lt;=7),VLOOKUP(R2797,'7 лет'!$W$5:$X$79,2),IF((C2797=8),VLOOKUP(R2797,'8 лет'!$W$5:$X$79,2),IF((C2797=9),VLOOKUP(R2797,'9 лет'!$W$5:$X$79,2),IF((C2797=10),VLOOKUP(R2797,'10 лет'!$W$5:$X$79,2),IF((C2797=11),VLOOKUP(R2797,'11 лет'!$W$5:$X$79,2),IF((C2797=12),VLOOKUP(R2797,'12 лет'!$AA$5:$AB$79,2),IF((C2797=13),VLOOKUP(R2797,'13 лет'!$AA$5:$AB$79,2),IF((C2797=14),VLOOKUP(R2797,'14 лет'!$AA$5:$AB$79,2),IF((C2797=15),VLOOKUP(R2797,'15 лет'!$AA$5:$AB$79,2),IF((C2797=16),VLOOKUP(R2797,'16 лет'!$AA$5:$AB$79,2),IF((C2797=17),VLOOKUP(R2797,'17 лет'!$AA$5:$AB$79,2))))))))))))</f>
        <v>0</v>
      </c>
      <c r="T2797" s="33">
        <f>SUM(E2797+G2797+I2797+K2797+M2797+O2797+Q2797+S2797)</f>
        <v>35</v>
      </c>
      <c r="U2797" s="4">
        <f>'Личное первенство девушки'!U246</f>
        <v>28</v>
      </c>
      <c r="V2797" s="109"/>
      <c r="W2797" s="99"/>
      <c r="X2797" t="str">
        <f>P2785</f>
        <v>Субъект РФ 78</v>
      </c>
    </row>
    <row r="2798" spans="1:24" ht="18.75">
      <c r="A2798" s="111"/>
      <c r="B2798" s="112"/>
      <c r="C2798" s="112"/>
      <c r="D2798" s="112"/>
      <c r="E2798" s="112"/>
      <c r="F2798" s="112"/>
      <c r="G2798" s="112"/>
      <c r="H2798" s="112"/>
      <c r="I2798" s="112"/>
      <c r="J2798" s="112"/>
      <c r="K2798" s="112"/>
      <c r="L2798" s="112"/>
      <c r="M2798" s="112"/>
      <c r="N2798" s="112"/>
      <c r="O2798" s="112"/>
      <c r="P2798" s="115" t="s">
        <v>286</v>
      </c>
      <c r="Q2798" s="115"/>
      <c r="R2798" s="115"/>
      <c r="S2798" s="116"/>
      <c r="T2798" s="113">
        <f ca="1">SUMPRODUCT(LARGE($T$2795:$T$2797,ROW(INDIRECT("T1:T"&amp;Z17))))</f>
        <v>70</v>
      </c>
      <c r="U2798" s="114"/>
      <c r="V2798" s="109"/>
      <c r="W2798" s="99"/>
    </row>
    <row r="2799" spans="1:24" ht="30" customHeight="1">
      <c r="A2799" s="119"/>
      <c r="B2799" s="120"/>
      <c r="C2799" s="120"/>
      <c r="D2799" s="120"/>
      <c r="E2799" s="120"/>
      <c r="F2799" s="120"/>
      <c r="G2799" s="120"/>
      <c r="H2799" s="120"/>
      <c r="I2799" s="120"/>
      <c r="J2799" s="120"/>
      <c r="K2799" s="120"/>
      <c r="L2799" s="120"/>
      <c r="M2799" s="120"/>
      <c r="N2799" s="120"/>
      <c r="O2799" s="120"/>
      <c r="P2799" s="118" t="s">
        <v>287</v>
      </c>
      <c r="Q2799" s="118"/>
      <c r="R2799" s="118"/>
      <c r="S2799" s="118"/>
      <c r="T2799" s="121">
        <f ca="1">SUM(T2793+T2798)</f>
        <v>170</v>
      </c>
      <c r="U2799" s="122"/>
      <c r="V2799" s="110"/>
      <c r="W2799" s="100"/>
    </row>
    <row r="2800" spans="1:24">
      <c r="A2800" s="14"/>
      <c r="B2800" s="14"/>
      <c r="C2800" s="14"/>
      <c r="D2800" s="14"/>
      <c r="E2800" s="14"/>
      <c r="F2800" s="14"/>
      <c r="G2800" s="14"/>
      <c r="H2800" s="14"/>
      <c r="I2800" s="14"/>
      <c r="J2800" s="14"/>
      <c r="K2800" s="14"/>
      <c r="L2800" s="14"/>
      <c r="M2800" s="14"/>
      <c r="N2800" s="14"/>
      <c r="O2800" s="14"/>
      <c r="P2800" s="14"/>
      <c r="Q2800" s="14"/>
      <c r="R2800" s="14"/>
      <c r="S2800" s="14"/>
      <c r="T2800" s="14"/>
    </row>
    <row r="2801" spans="1:23">
      <c r="A2801" s="15"/>
      <c r="C2801" s="15"/>
      <c r="D2801" s="15"/>
      <c r="E2801" s="15"/>
      <c r="F2801" s="15"/>
      <c r="G2801" s="15"/>
      <c r="H2801" s="15"/>
      <c r="I2801" s="15"/>
      <c r="J2801" s="15"/>
      <c r="K2801" s="14"/>
      <c r="L2801" s="14"/>
      <c r="M2801" s="15"/>
      <c r="N2801" s="15"/>
      <c r="O2801" s="15"/>
      <c r="P2801" s="15"/>
      <c r="Q2801" s="15"/>
      <c r="R2801" s="15"/>
      <c r="S2801" s="15"/>
      <c r="T2801" s="15"/>
    </row>
    <row r="2802" spans="1:23">
      <c r="A2802" s="15"/>
      <c r="C2802" s="15"/>
      <c r="D2802" s="15"/>
      <c r="E2802" s="15"/>
      <c r="F2802" s="15"/>
      <c r="G2802" s="15"/>
      <c r="H2802" s="15"/>
      <c r="I2802" s="15"/>
      <c r="J2802" s="15"/>
      <c r="K2802" s="14"/>
      <c r="L2802" s="14"/>
      <c r="M2802" s="15"/>
      <c r="N2802" s="15"/>
      <c r="O2802" s="15"/>
      <c r="P2802" s="15"/>
      <c r="Q2802" s="15"/>
      <c r="R2802" s="15"/>
      <c r="S2802" s="15"/>
      <c r="T2802" s="15"/>
    </row>
    <row r="2803" spans="1:23" ht="16.5">
      <c r="A2803" s="14"/>
      <c r="B2803" s="79" t="s">
        <v>181</v>
      </c>
      <c r="C2803" s="14"/>
      <c r="D2803" s="14"/>
      <c r="E2803" s="14"/>
      <c r="F2803" s="14"/>
      <c r="G2803" s="14"/>
      <c r="H2803" s="14"/>
      <c r="I2803" s="14"/>
      <c r="J2803" s="14"/>
      <c r="K2803" s="14"/>
      <c r="L2803" s="14"/>
      <c r="M2803" s="14"/>
      <c r="N2803" s="14"/>
      <c r="O2803" s="14"/>
      <c r="P2803" s="14"/>
      <c r="Q2803" s="14"/>
      <c r="R2803" s="14"/>
      <c r="S2803" s="14"/>
      <c r="T2803" s="14"/>
    </row>
    <row r="2804" spans="1:23">
      <c r="A2804" s="14"/>
      <c r="B2804" s="15"/>
      <c r="C2804" s="14"/>
      <c r="D2804" s="14"/>
      <c r="E2804" s="14"/>
      <c r="F2804" s="14"/>
      <c r="G2804" s="14"/>
      <c r="H2804" s="14"/>
      <c r="I2804" s="14"/>
      <c r="J2804" s="14"/>
      <c r="K2804" s="14"/>
      <c r="L2804" s="14"/>
      <c r="M2804" s="14"/>
      <c r="N2804" s="14"/>
      <c r="O2804" s="14"/>
      <c r="P2804" s="14"/>
      <c r="Q2804" s="14"/>
      <c r="R2804" s="14"/>
      <c r="S2804" s="14"/>
      <c r="T2804" s="14"/>
    </row>
    <row r="2805" spans="1:23">
      <c r="A2805" s="14"/>
      <c r="B2805" s="14"/>
      <c r="C2805" s="15"/>
      <c r="D2805" s="14"/>
      <c r="E2805" s="14"/>
      <c r="F2805" s="14"/>
      <c r="G2805" s="14"/>
      <c r="H2805" s="14"/>
      <c r="I2805" s="14"/>
      <c r="J2805" s="14"/>
      <c r="K2805" s="14"/>
      <c r="L2805" s="14"/>
      <c r="M2805" s="14"/>
      <c r="N2805" s="14"/>
      <c r="O2805" s="14"/>
      <c r="P2805" s="14"/>
      <c r="Q2805" s="14"/>
      <c r="R2805" s="14"/>
      <c r="S2805" s="14"/>
      <c r="T2805" s="14"/>
    </row>
    <row r="2806" spans="1:23" ht="16.5">
      <c r="A2806" s="14"/>
      <c r="B2806" s="79" t="s">
        <v>182</v>
      </c>
      <c r="C2806" s="15"/>
      <c r="D2806" s="14"/>
      <c r="E2806" s="14"/>
      <c r="F2806" s="14"/>
      <c r="G2806" s="14"/>
      <c r="H2806" s="14"/>
      <c r="I2806" s="14"/>
      <c r="J2806" s="14"/>
      <c r="K2806" s="14"/>
      <c r="L2806" s="14"/>
      <c r="M2806" s="14"/>
      <c r="N2806" s="14"/>
      <c r="O2806" s="14"/>
      <c r="P2806" s="14"/>
      <c r="Q2806" s="14"/>
      <c r="R2806" s="14"/>
      <c r="S2806" s="14"/>
      <c r="T2806" s="14"/>
    </row>
    <row r="2807" spans="1:23">
      <c r="A2807" s="14"/>
      <c r="C2807" s="15"/>
      <c r="D2807" s="14"/>
      <c r="E2807" s="14"/>
      <c r="F2807" s="14"/>
      <c r="G2807" s="14"/>
      <c r="H2807" s="14"/>
      <c r="I2807" s="14"/>
      <c r="J2807" s="14"/>
      <c r="K2807" s="14"/>
      <c r="L2807" s="14"/>
      <c r="M2807" s="14"/>
      <c r="N2807" s="14"/>
      <c r="O2807" s="14"/>
      <c r="P2807" s="14"/>
      <c r="Q2807" s="14"/>
      <c r="R2807" s="14"/>
      <c r="S2807" s="14"/>
      <c r="T2807" s="14"/>
    </row>
    <row r="2808" spans="1:23" ht="18.75">
      <c r="A2808" s="102" t="s">
        <v>991</v>
      </c>
      <c r="B2808" s="102"/>
      <c r="C2808" s="102"/>
      <c r="D2808" s="102"/>
      <c r="E2808" s="102"/>
      <c r="F2808" s="102"/>
      <c r="G2808" s="102"/>
      <c r="H2808" s="102"/>
      <c r="I2808" s="102"/>
      <c r="J2808" s="102"/>
      <c r="K2808" s="102"/>
      <c r="L2808" s="102"/>
      <c r="M2808" s="102"/>
      <c r="N2808" s="102"/>
      <c r="O2808" s="102"/>
      <c r="P2808" s="102"/>
      <c r="Q2808" s="102"/>
      <c r="R2808" s="102"/>
      <c r="S2808" s="102"/>
      <c r="T2808" s="102"/>
      <c r="U2808" s="102"/>
      <c r="V2808" s="102"/>
      <c r="W2808" s="102"/>
    </row>
    <row r="2809" spans="1:23" ht="18.75">
      <c r="A2809" s="102" t="s">
        <v>990</v>
      </c>
      <c r="B2809" s="102"/>
      <c r="C2809" s="102"/>
      <c r="D2809" s="102"/>
      <c r="E2809" s="102"/>
      <c r="F2809" s="102"/>
      <c r="G2809" s="102"/>
      <c r="H2809" s="102"/>
      <c r="I2809" s="102"/>
      <c r="J2809" s="102"/>
      <c r="K2809" s="102"/>
      <c r="L2809" s="102"/>
      <c r="M2809" s="102"/>
      <c r="N2809" s="102"/>
      <c r="O2809" s="102"/>
      <c r="P2809" s="102"/>
      <c r="Q2809" s="102"/>
      <c r="R2809" s="102"/>
      <c r="S2809" s="102"/>
      <c r="T2809" s="102"/>
      <c r="U2809" s="102"/>
      <c r="V2809" s="102"/>
      <c r="W2809" s="102"/>
    </row>
    <row r="2811" spans="1:23">
      <c r="A2811" s="103" t="s">
        <v>169</v>
      </c>
      <c r="B2811" s="103"/>
      <c r="C2811" s="103"/>
      <c r="D2811" s="103"/>
      <c r="E2811" s="103"/>
      <c r="F2811" s="103"/>
      <c r="G2811" s="103"/>
      <c r="H2811" s="103"/>
      <c r="I2811" s="103"/>
      <c r="J2811" s="103"/>
      <c r="K2811" s="103"/>
      <c r="L2811" s="103"/>
      <c r="M2811" s="103"/>
      <c r="N2811" s="103"/>
      <c r="O2811" s="103"/>
      <c r="P2811" s="103"/>
      <c r="Q2811" s="103"/>
      <c r="R2811" s="103"/>
      <c r="S2811" s="103"/>
      <c r="T2811" s="103"/>
      <c r="U2811" s="103"/>
      <c r="V2811" s="103"/>
      <c r="W2811" s="103"/>
    </row>
    <row r="2812" spans="1:23">
      <c r="A2812" s="43"/>
      <c r="B2812" s="43"/>
      <c r="C2812" s="43"/>
      <c r="D2812" s="43"/>
      <c r="E2812" s="43"/>
      <c r="F2812" s="43"/>
      <c r="G2812" s="43"/>
      <c r="H2812" s="43"/>
      <c r="I2812" s="43"/>
      <c r="J2812" s="43"/>
      <c r="K2812" s="43"/>
      <c r="L2812" s="43"/>
      <c r="M2812" s="43"/>
      <c r="N2812" s="43"/>
      <c r="O2812" s="43"/>
      <c r="P2812" s="43"/>
      <c r="Q2812" s="43"/>
      <c r="R2812" s="43"/>
      <c r="S2812" s="43"/>
      <c r="T2812" s="43"/>
      <c r="U2812" s="43"/>
      <c r="V2812" s="43"/>
      <c r="W2812" s="43"/>
    </row>
    <row r="2813" spans="1:23" ht="18.75">
      <c r="A2813" s="104" t="s">
        <v>1005</v>
      </c>
      <c r="B2813" s="104"/>
      <c r="C2813" s="104"/>
      <c r="D2813" s="104"/>
      <c r="E2813" s="104"/>
      <c r="F2813" s="104"/>
      <c r="G2813" s="104"/>
      <c r="H2813" s="104"/>
      <c r="I2813" s="104"/>
      <c r="J2813" s="104"/>
      <c r="K2813" s="104"/>
      <c r="L2813" s="104"/>
      <c r="M2813" s="104"/>
      <c r="N2813" s="104"/>
      <c r="O2813" s="104"/>
      <c r="P2813" s="104"/>
      <c r="Q2813" s="104"/>
      <c r="R2813" s="104"/>
      <c r="S2813" s="104"/>
      <c r="T2813" s="104"/>
      <c r="U2813" s="104"/>
      <c r="V2813" s="104"/>
      <c r="W2813" s="104"/>
    </row>
    <row r="2814" spans="1:23" ht="18.75">
      <c r="A2814" s="104" t="s">
        <v>989</v>
      </c>
      <c r="B2814" s="104"/>
      <c r="C2814" s="104"/>
      <c r="D2814" s="104"/>
      <c r="E2814" s="104"/>
      <c r="F2814" s="104"/>
      <c r="G2814" s="104"/>
      <c r="H2814" s="104"/>
      <c r="I2814" s="104"/>
      <c r="J2814" s="104"/>
      <c r="K2814" s="104"/>
      <c r="L2814" s="104"/>
      <c r="M2814" s="104"/>
      <c r="N2814" s="104"/>
      <c r="O2814" s="104"/>
      <c r="P2814" s="104"/>
      <c r="Q2814" s="104"/>
      <c r="R2814" s="104"/>
      <c r="S2814" s="104"/>
      <c r="T2814" s="104"/>
      <c r="U2814" s="104"/>
      <c r="V2814" s="104"/>
      <c r="W2814" s="104"/>
    </row>
    <row r="2815" spans="1:23" ht="18.75">
      <c r="A2815" s="105" t="s">
        <v>1058</v>
      </c>
      <c r="B2815" s="105"/>
      <c r="C2815" s="105"/>
      <c r="D2815" s="105"/>
      <c r="E2815" s="105"/>
      <c r="F2815" s="105"/>
      <c r="G2815" s="105"/>
      <c r="H2815" s="105"/>
      <c r="I2815" s="105"/>
      <c r="J2815" s="105"/>
      <c r="K2815" s="105"/>
      <c r="L2815" s="105"/>
      <c r="M2815" s="105"/>
      <c r="N2815" s="105"/>
      <c r="O2815" s="105"/>
      <c r="P2815" s="105"/>
      <c r="Q2815" s="105"/>
      <c r="R2815" s="105"/>
      <c r="S2815" s="105"/>
      <c r="T2815" s="105"/>
      <c r="U2815" s="105"/>
      <c r="V2815" s="105"/>
      <c r="W2815" s="105"/>
    </row>
    <row r="2816" spans="1:23" ht="18.75">
      <c r="A2816" s="50"/>
      <c r="B2816" s="50"/>
      <c r="C2816" s="50"/>
      <c r="D2816" s="50"/>
      <c r="E2816" s="50"/>
      <c r="F2816" s="50"/>
      <c r="G2816" s="50"/>
      <c r="H2816" s="50"/>
      <c r="I2816" s="50"/>
      <c r="J2816" s="50"/>
      <c r="K2816" s="50"/>
      <c r="L2816" s="50"/>
      <c r="M2816" s="50"/>
      <c r="N2816" s="50"/>
      <c r="O2816" s="50"/>
      <c r="P2816" s="50"/>
      <c r="Q2816" s="50"/>
      <c r="R2816" s="50"/>
      <c r="S2816" s="50"/>
      <c r="T2816" s="50"/>
      <c r="U2816" s="50"/>
      <c r="V2816" s="50"/>
    </row>
    <row r="2817" spans="1:24">
      <c r="A2817" s="10"/>
      <c r="B2817" s="10"/>
      <c r="C2817" s="10"/>
      <c r="D2817" s="10"/>
      <c r="E2817" s="10"/>
      <c r="F2817" s="10"/>
      <c r="G2817" s="10"/>
      <c r="H2817" s="10"/>
      <c r="I2817" s="10"/>
      <c r="J2817" s="10"/>
      <c r="K2817" s="10"/>
      <c r="L2817" s="10"/>
      <c r="M2817" s="10"/>
      <c r="N2817" s="10"/>
      <c r="O2817" s="10"/>
      <c r="P2817" s="10"/>
      <c r="Q2817" s="10"/>
      <c r="R2817" s="10"/>
      <c r="S2817" s="10"/>
      <c r="T2817" s="10"/>
    </row>
    <row r="2818" spans="1:24" ht="18.75">
      <c r="A2818" s="106" t="s">
        <v>992</v>
      </c>
      <c r="B2818" s="106"/>
      <c r="C2818" s="47"/>
      <c r="D2818" s="47"/>
      <c r="E2818" s="47"/>
      <c r="F2818" s="47"/>
      <c r="G2818" s="47"/>
      <c r="H2818" s="47"/>
      <c r="I2818" s="47"/>
      <c r="J2818" s="47"/>
      <c r="K2818" s="47"/>
      <c r="L2818" s="47"/>
      <c r="M2818" s="47"/>
      <c r="N2818" s="47"/>
      <c r="O2818" s="47"/>
      <c r="P2818" s="47"/>
      <c r="Q2818" s="47"/>
      <c r="R2818" s="47"/>
      <c r="S2818" s="47"/>
      <c r="T2818" s="47"/>
    </row>
    <row r="2819" spans="1:24" ht="18.75">
      <c r="A2819" s="106" t="s">
        <v>993</v>
      </c>
      <c r="B2819" s="106"/>
      <c r="C2819" s="42"/>
      <c r="D2819" s="42"/>
      <c r="E2819" s="42"/>
      <c r="F2819" s="42"/>
      <c r="G2819" s="42"/>
      <c r="H2819" s="42"/>
      <c r="I2819" s="42"/>
      <c r="J2819" s="42"/>
      <c r="K2819" s="42"/>
      <c r="L2819" s="42"/>
      <c r="M2819" s="42"/>
      <c r="N2819" s="42"/>
      <c r="O2819" s="42"/>
      <c r="P2819" s="42"/>
      <c r="Q2819" s="42"/>
      <c r="R2819" s="42"/>
      <c r="S2819" s="42"/>
      <c r="T2819" s="42"/>
    </row>
    <row r="2820" spans="1:24" ht="18.75">
      <c r="A2820" s="106"/>
      <c r="B2820" s="106"/>
      <c r="D2820" s="47"/>
      <c r="E2820" s="47"/>
      <c r="F2820" s="47"/>
      <c r="G2820" s="47"/>
      <c r="H2820" s="47"/>
      <c r="I2820" s="47"/>
      <c r="J2820" s="47"/>
      <c r="K2820" s="47"/>
      <c r="L2820" s="47"/>
      <c r="M2820" s="47"/>
      <c r="N2820" s="47"/>
      <c r="O2820" s="47"/>
      <c r="P2820" s="47"/>
      <c r="Q2820" s="47"/>
      <c r="R2820" s="47"/>
      <c r="S2820" s="47"/>
      <c r="T2820" s="47"/>
    </row>
    <row r="2821" spans="1:24" ht="18.75">
      <c r="A2821" s="107" t="s">
        <v>257</v>
      </c>
      <c r="B2821" s="107"/>
      <c r="C2821" s="107"/>
      <c r="D2821" s="107"/>
      <c r="E2821" s="107"/>
      <c r="F2821" s="107"/>
      <c r="G2821" s="107"/>
      <c r="H2821" s="107"/>
      <c r="I2821" s="107"/>
      <c r="J2821" s="107"/>
      <c r="K2821" s="107"/>
      <c r="L2821" s="107"/>
      <c r="M2821" s="107"/>
      <c r="N2821" s="107"/>
      <c r="O2821" s="107"/>
      <c r="P2821" s="129" t="s">
        <v>361</v>
      </c>
      <c r="Q2821" s="129"/>
      <c r="R2821" s="129"/>
      <c r="S2821" s="129"/>
      <c r="T2821" s="129"/>
      <c r="U2821" s="129"/>
      <c r="V2821" s="129"/>
    </row>
    <row r="2822" spans="1:24">
      <c r="A2822" s="28"/>
      <c r="B2822" s="28"/>
      <c r="C2822" s="28"/>
      <c r="D2822" s="28"/>
      <c r="E2822" s="28"/>
      <c r="F2822" s="28"/>
      <c r="G2822" s="28"/>
      <c r="H2822" s="28"/>
      <c r="I2822" s="28"/>
      <c r="J2822" s="28"/>
      <c r="K2822" s="28"/>
      <c r="L2822" s="28"/>
      <c r="M2822" s="28"/>
      <c r="N2822" s="28"/>
      <c r="O2822" s="28"/>
      <c r="P2822" s="28"/>
      <c r="Q2822" s="28"/>
      <c r="R2822" s="28"/>
      <c r="S2822" s="28"/>
      <c r="T2822" s="28"/>
    </row>
    <row r="2823" spans="1:24" ht="24.75" customHeight="1">
      <c r="A2823" s="117" t="s">
        <v>170</v>
      </c>
      <c r="B2823" s="117"/>
      <c r="C2823" s="117"/>
      <c r="D2823" s="117"/>
      <c r="E2823" s="117"/>
      <c r="F2823" s="117"/>
      <c r="G2823" s="117"/>
      <c r="H2823" s="117"/>
      <c r="I2823" s="117"/>
      <c r="J2823" s="117"/>
      <c r="K2823" s="117"/>
      <c r="L2823" s="117"/>
      <c r="M2823" s="117"/>
      <c r="N2823" s="117"/>
      <c r="O2823" s="117"/>
      <c r="P2823" s="117"/>
      <c r="Q2823" s="117"/>
      <c r="R2823" s="117"/>
      <c r="S2823" s="117"/>
      <c r="T2823" s="126" t="s">
        <v>178</v>
      </c>
      <c r="U2823" s="101" t="s">
        <v>284</v>
      </c>
      <c r="V2823" s="101" t="s">
        <v>288</v>
      </c>
      <c r="W2823" s="101" t="s">
        <v>1006</v>
      </c>
    </row>
    <row r="2824" spans="1:24" ht="66.75" customHeight="1">
      <c r="A2824" s="101" t="s">
        <v>171</v>
      </c>
      <c r="B2824" s="117" t="s">
        <v>172</v>
      </c>
      <c r="C2824" s="101" t="s">
        <v>173</v>
      </c>
      <c r="D2824" s="101" t="s">
        <v>174</v>
      </c>
      <c r="E2824" s="101"/>
      <c r="F2824" s="101" t="s">
        <v>175</v>
      </c>
      <c r="G2824" s="101"/>
      <c r="H2824" s="101" t="s">
        <v>176</v>
      </c>
      <c r="I2824" s="101"/>
      <c r="J2824" s="101" t="s">
        <v>994</v>
      </c>
      <c r="K2824" s="101"/>
      <c r="L2824" s="175" t="s">
        <v>995</v>
      </c>
      <c r="M2824" s="176"/>
      <c r="N2824" s="175" t="s">
        <v>996</v>
      </c>
      <c r="O2824" s="176"/>
      <c r="P2824" s="101" t="s">
        <v>7</v>
      </c>
      <c r="Q2824" s="101"/>
      <c r="R2824" s="101" t="s">
        <v>177</v>
      </c>
      <c r="S2824" s="101"/>
      <c r="T2824" s="127"/>
      <c r="U2824" s="101"/>
      <c r="V2824" s="101"/>
      <c r="W2824" s="101"/>
    </row>
    <row r="2825" spans="1:24" ht="16.5">
      <c r="A2825" s="101"/>
      <c r="B2825" s="117"/>
      <c r="C2825" s="101"/>
      <c r="D2825" s="49" t="s">
        <v>179</v>
      </c>
      <c r="E2825" s="51" t="s">
        <v>3</v>
      </c>
      <c r="F2825" s="49" t="s">
        <v>179</v>
      </c>
      <c r="G2825" s="51" t="s">
        <v>3</v>
      </c>
      <c r="H2825" s="49" t="s">
        <v>179</v>
      </c>
      <c r="I2825" s="51" t="s">
        <v>3</v>
      </c>
      <c r="J2825" s="49" t="s">
        <v>179</v>
      </c>
      <c r="K2825" s="51" t="s">
        <v>3</v>
      </c>
      <c r="L2825" s="49" t="s">
        <v>179</v>
      </c>
      <c r="M2825" s="51" t="s">
        <v>3</v>
      </c>
      <c r="N2825" s="49" t="s">
        <v>179</v>
      </c>
      <c r="O2825" s="51" t="s">
        <v>3</v>
      </c>
      <c r="P2825" s="49" t="s">
        <v>179</v>
      </c>
      <c r="Q2825" s="51" t="s">
        <v>3</v>
      </c>
      <c r="R2825" s="49" t="s">
        <v>179</v>
      </c>
      <c r="S2825" s="51" t="s">
        <v>3</v>
      </c>
      <c r="T2825" s="128"/>
      <c r="U2825" s="101"/>
      <c r="V2825" s="101"/>
      <c r="W2825" s="101"/>
    </row>
    <row r="2826" spans="1:24" ht="18.75">
      <c r="A2826" s="27">
        <v>1</v>
      </c>
      <c r="B2826" s="77"/>
      <c r="C2826" s="27"/>
      <c r="D2826" s="27"/>
      <c r="E2826" s="16">
        <f>IF((C2826&lt;=7),VLOOKUP(D2826,'7 лет'!$A$5:$B$78,2),IF((C2826=8),VLOOKUP(D2826,'8 лет'!$A$5:$B$78,2),IF((C2826=9),VLOOKUP(D2826,'9 лет'!$A$5:$B$78,2),IF((C2826=10),VLOOKUP(D2826,'10 лет'!$A$5:$B$78,2),IF((C2826=11),VLOOKUP(D2826,'11 лет'!$A$5:$B$78,2),IF((C2826=12),VLOOKUP(D2826,'12 лет'!$A$5:$B$78,2),IF((C2826=13),VLOOKUP(D2826,'13 лет'!$A$5:$B$78,2),IF((C2826=14),VLOOKUP(D2826,'14 лет'!$A$5:$B$78,2),IF((C2826=15),VLOOKUP(D2826,'15 лет'!$A$5:$B$78,2),IF((C2826=16),VLOOKUP(D2826,'16 лет'!$A$5:$B$78,2),IF((C2826=17),VLOOKUP(D2826,'17 лет'!$A$5:$B$78,2))))))))))))</f>
        <v>0</v>
      </c>
      <c r="F2826" s="27"/>
      <c r="G2826" s="16">
        <f>IF((C2826&lt;=7),VLOOKUP(F2826,'7 лет'!$C$5:$D$79,2),IF((C2826=8),VLOOKUP(F2826,'8 лет'!$C$5:$D$79,2),IF((C2826=9),VLOOKUP(F2826,'9 лет'!$C$5:$D$79,2),IF((C2826=10),VLOOKUP(F2826,'10 лет'!$C$5:$D$79,2),IF((C2826=11),VLOOKUP(F2826,'11 лет'!$C$5:$D$79,2),IF((C2826=12),VLOOKUP(F2826,'12 лет'!$C$5:$D$79,2),IF((C2826=13),VLOOKUP(F2826,'13 лет'!$C$5:$D$79,2),IF((C2826=14),VLOOKUP(F2826,'14 лет'!$C$5:$D$79,2),IF((C2826=15),VLOOKUP(F2826,'15 лет'!$C$5:$D$79,2),IF((C2826=16),VLOOKUP(F2826,'16 лет'!$C$5:$D$79,2),IF((C2826=17),VLOOKUP(F2826,'17 лет'!$C$5:$D$79,2))))))))))))</f>
        <v>0</v>
      </c>
      <c r="H2826" s="27"/>
      <c r="I2826" s="16">
        <f>IF((C2826&lt;=7),VLOOKUP(H2826,'7 лет'!$E$5:$F$79,2),IF((C2826=8),VLOOKUP(H2826,'8 лет'!$E$5:$F$79,2),IF((C2826=9),VLOOKUP(H2826,'9 лет'!$E$5:$F$79,2),IF((C2826=10),VLOOKUP(H2826,'10 лет'!$E$5:$F$79,2),IF((C2826=11),VLOOKUP(H2826,'11 лет'!$E$5:$F$79,2),IF((C2826=12),VLOOKUP(H2826,'12 лет'!$E$5:$F$79,2),IF((C2826=13),VLOOKUP(H2826,'13 лет'!$E$5:$F$79,2),IF((C2826=14),VLOOKUP(H2826,'14 лет'!$E$5:$F$79,2),IF((C2826=15),VLOOKUP(H2826,'15 лет'!$E$5:$F$79,2),IF((C2826=16),VLOOKUP(H2826,'16 лет'!$E$5:$F$79,2),IF((C2826=17),VLOOKUP(H2826,'17 лет'!$E$5:$F$79,2))))))))))))</f>
        <v>0</v>
      </c>
      <c r="J2826" s="27"/>
      <c r="K2826" s="16">
        <f>IF((C2826&lt;=7),VLOOKUP(J2826,'7 лет'!$G$5:$H$79,2),IF((C2826=8),VLOOKUP(J2826,'8 лет'!$G$5:$H$79,2),IF((C2826=9),VLOOKUP(J2826,'9 лет'!$G$5:$H$79,2),IF((C2826=10),VLOOKUP(J2826,'10 лет'!$G$5:$H$79,2),IF((C2826=11),VLOOKUP(J2826,'11 лет'!$G$5:$H$79,2),IF((C2826=12),VLOOKUP(J2826,'12 лет'!$G$5:$H$79,2),IF((C2826=13),VLOOKUP(J2826,'13 лет'!$G$5:$H$79,2),IF((C2826=14),VLOOKUP(J2826,'14 лет'!$G$5:$H$79,2),IF(C2826&gt;=15,"0")))))))))</f>
        <v>0</v>
      </c>
      <c r="L2826" s="27"/>
      <c r="M2826" s="16" t="str">
        <f>IF((C2826=12),VLOOKUP(L2826,'12 лет'!$I$5:$J$81,2),IF((C2826=13),VLOOKUP(L2826,'13 лет'!$I$5:$J$81,2),IF((C2826=14),VLOOKUP(L2826,'14 лет'!$I$5:$J$80,2),IF((C2826=15),VLOOKUP(L2826,'15 лет'!$G$5:$H$82,2),IF((C2826=16),VLOOKUP(L2826,'16 лет'!$G$5:$H$81,2),IF((C2826=17),VLOOKUP(L2826,'17 лет'!$G$5:$H$81,2),IF(C2826&lt;12,"0")))))))</f>
        <v>0</v>
      </c>
      <c r="N2826" s="27"/>
      <c r="O2826" s="16" t="str">
        <f>IF((C2826=15),VLOOKUP(N2826,'15 лет'!$I$5:$J$100,2),IF((C2826=16),VLOOKUP(N2826,'16 лет'!$I$5:$J$94,2),IF((C2826=17),VLOOKUP(N2826,'17 лет'!$I$5:$J$97,2),IF(C2826&lt;15,"0"))))</f>
        <v>0</v>
      </c>
      <c r="P2826" s="11"/>
      <c r="Q2826" s="16">
        <f>IF((C2826&lt;=7),VLOOKUP(P2826,'7 лет'!$I$5:$J$79,2),IF((C2826=8),VLOOKUP(P2826,'8 лет'!$I$5:$J$79,2),IF((C2826=9),VLOOKUP(P2826,'9 лет'!$I$5:$J$79,2),IF((C2826=10),VLOOKUP(P2826,'10 лет'!$I$5:$J$79,2),IF((C2826=11),VLOOKUP(P2826,'11 лет'!$I$5:$J$79,2),IF((C2826=12),VLOOKUP(P2826,'12 лет'!$K$5:$L$79,2),IF((C2826=13),VLOOKUP(P2826,'13 лет'!$K$5:$L$79,2),IF((C2826=14),VLOOKUP(P2826,'14 лет'!$K$5:$L$79,2),IF((C2826=15),VLOOKUP(P2826,'15 лет'!$K$5:$L$79,2),IF((C2826=16),VLOOKUP(P2826,'16 лет'!$K$5:$L$79,2),IF((C2826=17),VLOOKUP(P2826,'17 лет'!$K$5:$L$79,2),)))))))))))</f>
        <v>50</v>
      </c>
      <c r="R2826" s="27"/>
      <c r="S2826" s="16">
        <f>IF((C2826&lt;=7),VLOOKUP(R2826,'7 лет'!$K$5:$L$79,2),IF((C2826=8),VLOOKUP(R2826,'8 лет'!$K$5:$L$79,2),IF((C2826=9),VLOOKUP(R2826,'9 лет'!$K$5:$L$79,2),IF((C2826=10),VLOOKUP(R2826,'10 лет'!$K$5:$L$79,2),IF((C2826=11),VLOOKUP(R2826,'11 лет'!$K$5:$L$79,2),IF((C2826=12),VLOOKUP(R2826,'12 лет'!$M$5:$N$79,2),IF((C2826=13),VLOOKUP(R2826,'13 лет'!$M$5:$N$79,2),IF((C2826=14),VLOOKUP(R2826,'14 лет'!$M$5:$N$79,2),IF((C2826=15),VLOOKUP(R2826,'15 лет'!$M$5:$N$79,2),IF((C2826=16),VLOOKUP(R2826,'16 лет'!$M$5:$N$79,2),IF((C2826=17),VLOOKUP(R2826,'17 лет'!$M$5:$N$79,2))))))))))))</f>
        <v>0</v>
      </c>
      <c r="T2826" s="32">
        <f>SUM(E2826+G2826+I2826+K2826+M2826+O2826+Q2826+S2826)</f>
        <v>50</v>
      </c>
      <c r="U2826" s="4">
        <f>'Личное первенство юноши'!U247</f>
        <v>28</v>
      </c>
      <c r="V2826" s="108">
        <f ca="1">'Командный зачет'!G88</f>
        <v>10</v>
      </c>
      <c r="W2826" s="98">
        <f ca="1">SUM(V2826*2)</f>
        <v>20</v>
      </c>
      <c r="X2826" t="str">
        <f>P2821</f>
        <v>Субъект РФ 79</v>
      </c>
    </row>
    <row r="2827" spans="1:24" ht="18.75">
      <c r="A2827" s="27">
        <v>2</v>
      </c>
      <c r="B2827" s="77"/>
      <c r="C2827" s="27"/>
      <c r="D2827" s="27"/>
      <c r="E2827" s="16">
        <f>IF((C2827&lt;=7),VLOOKUP(D2827,'7 лет'!$A$5:$B$78,2),IF((C2827=8),VLOOKUP(D2827,'8 лет'!$A$5:$B$78,2),IF((C2827=9),VLOOKUP(D2827,'9 лет'!$A$5:$B$78,2),IF((C2827=10),VLOOKUP(D2827,'10 лет'!$A$5:$B$78,2),IF((C2827=11),VLOOKUP(D2827,'11 лет'!$A$5:$B$78,2),IF((C2827=12),VLOOKUP(D2827,'12 лет'!$A$5:$B$78,2),IF((C2827=13),VLOOKUP(D2827,'13 лет'!$A$5:$B$78,2),IF((C2827=14),VLOOKUP(D2827,'14 лет'!$A$5:$B$78,2),IF((C2827=15),VLOOKUP(D2827,'15 лет'!$A$5:$B$78,2),IF((C2827=16),VLOOKUP(D2827,'16 лет'!$A$5:$B$78,2),IF((C2827=17),VLOOKUP(D2827,'17 лет'!$A$5:$B$78,2))))))))))))</f>
        <v>0</v>
      </c>
      <c r="F2827" s="27"/>
      <c r="G2827" s="16">
        <f>IF((C2827&lt;=7),VLOOKUP(F2827,'7 лет'!$C$5:$D$79,2),IF((C2827=8),VLOOKUP(F2827,'8 лет'!$C$5:$D$79,2),IF((C2827=9),VLOOKUP(F2827,'9 лет'!$C$5:$D$79,2),IF((C2827=10),VLOOKUP(F2827,'10 лет'!$C$5:$D$79,2),IF((C2827=11),VLOOKUP(F2827,'11 лет'!$C$5:$D$79,2),IF((C2827=12),VLOOKUP(F2827,'12 лет'!$C$5:$D$79,2),IF((C2827=13),VLOOKUP(F2827,'13 лет'!$C$5:$D$79,2),IF((C2827=14),VLOOKUP(F2827,'14 лет'!$C$5:$D$79,2),IF((C2827=15),VLOOKUP(F2827,'15 лет'!$C$5:$D$79,2),IF((C2827=16),VLOOKUP(F2827,'16 лет'!$C$5:$D$79,2),IF((C2827=17),VLOOKUP(F2827,'17 лет'!$C$5:$D$79,2))))))))))))</f>
        <v>0</v>
      </c>
      <c r="H2827" s="27"/>
      <c r="I2827" s="16">
        <f>IF((C2827&lt;=7),VLOOKUP(H2827,'7 лет'!$E$5:$F$79,2),IF((C2827=8),VLOOKUP(H2827,'8 лет'!$E$5:$F$79,2),IF((C2827=9),VLOOKUP(H2827,'9 лет'!$E$5:$F$79,2),IF((C2827=10),VLOOKUP(H2827,'10 лет'!$E$5:$F$79,2),IF((C2827=11),VLOOKUP(H2827,'11 лет'!$E$5:$F$79,2),IF((C2827=12),VLOOKUP(H2827,'12 лет'!$E$5:$F$79,2),IF((C2827=13),VLOOKUP(H2827,'13 лет'!$E$5:$F$79,2),IF((C2827=14),VLOOKUP(H2827,'14 лет'!$E$5:$F$79,2),IF((C2827=15),VLOOKUP(H2827,'15 лет'!$E$5:$F$79,2),IF((C2827=16),VLOOKUP(H2827,'16 лет'!$E$5:$F$79,2),IF((C2827=17),VLOOKUP(H2827,'17 лет'!$E$5:$F$79,2))))))))))))</f>
        <v>0</v>
      </c>
      <c r="J2827" s="27"/>
      <c r="K2827" s="16">
        <f>IF((C2827&lt;=7),VLOOKUP(J2827,'7 лет'!$G$5:$H$79,2),IF((C2827=8),VLOOKUP(J2827,'8 лет'!$G$5:$H$79,2),IF((C2827=9),VLOOKUP(J2827,'9 лет'!$G$5:$H$79,2),IF((C2827=10),VLOOKUP(J2827,'10 лет'!$G$5:$H$79,2),IF((C2827=11),VLOOKUP(J2827,'11 лет'!$G$5:$H$79,2),IF((C2827=12),VLOOKUP(J2827,'12 лет'!$G$5:$H$79,2),IF((C2827=13),VLOOKUP(J2827,'13 лет'!$G$5:$H$79,2),IF((C2827=14),VLOOKUP(J2827,'14 лет'!$G$5:$H$79,2),IF(C2827&gt;=15,"0")))))))))</f>
        <v>0</v>
      </c>
      <c r="L2827" s="27"/>
      <c r="M2827" s="16" t="str">
        <f>IF((C2827=12),VLOOKUP(L2827,'12 лет'!$I$5:$J$81,2),IF((C2827=13),VLOOKUP(L2827,'13 лет'!$I$5:$J$81,2),IF((C2827=14),VLOOKUP(L2827,'14 лет'!$I$5:$J$80,2),IF((C2827=15),VLOOKUP(L2827,'15 лет'!$G$5:$H$82,2),IF((C2827=16),VLOOKUP(L2827,'16 лет'!$G$5:$H$81,2),IF((C2827=17),VLOOKUP(L2827,'17 лет'!$G$5:$H$81,2),IF(C2827&lt;12,"0")))))))</f>
        <v>0</v>
      </c>
      <c r="N2827" s="27"/>
      <c r="O2827" s="16" t="str">
        <f>IF((C2827=15),VLOOKUP(N2827,'15 лет'!$I$5:$J$100,2),IF((C2827=16),VLOOKUP(N2827,'16 лет'!$I$5:$J$94,2),IF((C2827=17),VLOOKUP(N2827,'17 лет'!$I$5:$J$97,2),IF(C2827&lt;15,"0"))))</f>
        <v>0</v>
      </c>
      <c r="P2827" s="11"/>
      <c r="Q2827" s="16">
        <f>IF((C2827&lt;=7),VLOOKUP(P2827,'7 лет'!$I$5:$J$79,2),IF((C2827=8),VLOOKUP(P2827,'8 лет'!$I$5:$J$79,2),IF((C2827=9),VLOOKUP(P2827,'9 лет'!$I$5:$J$79,2),IF((C2827=10),VLOOKUP(P2827,'10 лет'!$I$5:$J$79,2),IF((C2827=11),VLOOKUP(P2827,'11 лет'!$I$5:$J$79,2),IF((C2827=12),VLOOKUP(P2827,'12 лет'!$K$5:$L$79,2),IF((C2827=13),VLOOKUP(P2827,'13 лет'!$K$5:$L$79,2),IF((C2827=14),VLOOKUP(P2827,'14 лет'!$K$5:$L$79,2),IF((C2827=15),VLOOKUP(P2827,'15 лет'!$K$5:$L$79,2),IF((C2827=16),VLOOKUP(P2827,'16 лет'!$K$5:$L$79,2),IF((C2827=17),VLOOKUP(P2827,'17 лет'!$K$5:$L$79,2),)))))))))))</f>
        <v>50</v>
      </c>
      <c r="R2827" s="27"/>
      <c r="S2827" s="16">
        <f>IF((C2827&lt;=7),VLOOKUP(R2827,'7 лет'!$K$5:$L$79,2),IF((C2827=8),VLOOKUP(R2827,'8 лет'!$K$5:$L$79,2),IF((C2827=9),VLOOKUP(R2827,'9 лет'!$K$5:$L$79,2),IF((C2827=10),VLOOKUP(R2827,'10 лет'!$K$5:$L$79,2),IF((C2827=11),VLOOKUP(R2827,'11 лет'!$K$5:$L$79,2),IF((C2827=12),VLOOKUP(R2827,'12 лет'!$M$5:$N$79,2),IF((C2827=13),VLOOKUP(R2827,'13 лет'!$M$5:$N$79,2),IF((C2827=14),VLOOKUP(R2827,'14 лет'!$M$5:$N$79,2),IF((C2827=15),VLOOKUP(R2827,'15 лет'!$M$5:$N$79,2),IF((C2827=16),VLOOKUP(R2827,'16 лет'!$M$5:$N$79,2),IF((C2827=17),VLOOKUP(R2827,'17 лет'!$M$5:$N$79,2))))))))))))</f>
        <v>0</v>
      </c>
      <c r="T2827" s="32">
        <f>SUM(E2827+G2827+I2827+K2827+M2827+O2827+Q2827+S2827)</f>
        <v>50</v>
      </c>
      <c r="U2827" s="4">
        <f>'Личное первенство юноши'!U248</f>
        <v>28</v>
      </c>
      <c r="V2827" s="109"/>
      <c r="W2827" s="99"/>
      <c r="X2827" t="str">
        <f>P2821</f>
        <v>Субъект РФ 79</v>
      </c>
    </row>
    <row r="2828" spans="1:24" ht="18.75">
      <c r="A2828" s="27">
        <v>3</v>
      </c>
      <c r="B2828" s="77"/>
      <c r="C2828" s="27"/>
      <c r="D2828" s="27"/>
      <c r="E2828" s="16">
        <f>IF((C2828&lt;=7),VLOOKUP(D2828,'7 лет'!$A$5:$B$78,2),IF((C2828=8),VLOOKUP(D2828,'8 лет'!$A$5:$B$78,2),IF((C2828=9),VLOOKUP(D2828,'9 лет'!$A$5:$B$78,2),IF((C2828=10),VLOOKUP(D2828,'10 лет'!$A$5:$B$78,2),IF((C2828=11),VLOOKUP(D2828,'11 лет'!$A$5:$B$78,2),IF((C2828=12),VLOOKUP(D2828,'12 лет'!$A$5:$B$78,2),IF((C2828=13),VLOOKUP(D2828,'13 лет'!$A$5:$B$78,2),IF((C2828=14),VLOOKUP(D2828,'14 лет'!$A$5:$B$78,2),IF((C2828=15),VLOOKUP(D2828,'15 лет'!$A$5:$B$78,2),IF((C2828=16),VLOOKUP(D2828,'16 лет'!$A$5:$B$78,2),IF((C2828=17),VLOOKUP(D2828,'17 лет'!$A$5:$B$78,2))))))))))))</f>
        <v>0</v>
      </c>
      <c r="F2828" s="27"/>
      <c r="G2828" s="16">
        <f>IF((C2828&lt;=7),VLOOKUP(F2828,'7 лет'!$C$5:$D$79,2),IF((C2828=8),VLOOKUP(F2828,'8 лет'!$C$5:$D$79,2),IF((C2828=9),VLOOKUP(F2828,'9 лет'!$C$5:$D$79,2),IF((C2828=10),VLOOKUP(F2828,'10 лет'!$C$5:$D$79,2),IF((C2828=11),VLOOKUP(F2828,'11 лет'!$C$5:$D$79,2),IF((C2828=12),VLOOKUP(F2828,'12 лет'!$C$5:$D$79,2),IF((C2828=13),VLOOKUP(F2828,'13 лет'!$C$5:$D$79,2),IF((C2828=14),VLOOKUP(F2828,'14 лет'!$C$5:$D$79,2),IF((C2828=15),VLOOKUP(F2828,'15 лет'!$C$5:$D$79,2),IF((C2828=16),VLOOKUP(F2828,'16 лет'!$C$5:$D$79,2),IF((C2828=17),VLOOKUP(F2828,'17 лет'!$C$5:$D$79,2))))))))))))</f>
        <v>0</v>
      </c>
      <c r="H2828" s="27"/>
      <c r="I2828" s="16">
        <f>IF((C2828&lt;=7),VLOOKUP(H2828,'7 лет'!$E$5:$F$79,2),IF((C2828=8),VLOOKUP(H2828,'8 лет'!$E$5:$F$79,2),IF((C2828=9),VLOOKUP(H2828,'9 лет'!$E$5:$F$79,2),IF((C2828=10),VLOOKUP(H2828,'10 лет'!$E$5:$F$79,2),IF((C2828=11),VLOOKUP(H2828,'11 лет'!$E$5:$F$79,2),IF((C2828=12),VLOOKUP(H2828,'12 лет'!$E$5:$F$79,2),IF((C2828=13),VLOOKUP(H2828,'13 лет'!$E$5:$F$79,2),IF((C2828=14),VLOOKUP(H2828,'14 лет'!$E$5:$F$79,2),IF((C2828=15),VLOOKUP(H2828,'15 лет'!$E$5:$F$79,2),IF((C2828=16),VLOOKUP(H2828,'16 лет'!$E$5:$F$79,2),IF((C2828=17),VLOOKUP(H2828,'17 лет'!$E$5:$F$79,2))))))))))))</f>
        <v>0</v>
      </c>
      <c r="J2828" s="27"/>
      <c r="K2828" s="16">
        <f>IF((C2828&lt;=7),VLOOKUP(J2828,'7 лет'!$G$5:$H$79,2),IF((C2828=8),VLOOKUP(J2828,'8 лет'!$G$5:$H$79,2),IF((C2828=9),VLOOKUP(J2828,'9 лет'!$G$5:$H$79,2),IF((C2828=10),VLOOKUP(J2828,'10 лет'!$G$5:$H$79,2),IF((C2828=11),VLOOKUP(J2828,'11 лет'!$G$5:$H$79,2),IF((C2828=12),VLOOKUP(J2828,'12 лет'!$G$5:$H$79,2),IF((C2828=13),VLOOKUP(J2828,'13 лет'!$G$5:$H$79,2),IF((C2828=14),VLOOKUP(J2828,'14 лет'!$G$5:$H$79,2),IF(C2828&gt;=15,"0")))))))))</f>
        <v>0</v>
      </c>
      <c r="L2828" s="27"/>
      <c r="M2828" s="16" t="str">
        <f>IF((C2828=12),VLOOKUP(L2828,'12 лет'!$I$5:$J$81,2),IF((C2828=13),VLOOKUP(L2828,'13 лет'!$I$5:$J$81,2),IF((C2828=14),VLOOKUP(L2828,'14 лет'!$I$5:$J$80,2),IF((C2828=15),VLOOKUP(L2828,'15 лет'!$G$5:$H$82,2),IF((C2828=16),VLOOKUP(L2828,'16 лет'!$G$5:$H$81,2),IF((C2828=17),VLOOKUP(L2828,'17 лет'!$G$5:$H$81,2),IF(C2828&lt;12,"0")))))))</f>
        <v>0</v>
      </c>
      <c r="N2828" s="27"/>
      <c r="O2828" s="16" t="str">
        <f>IF((C2828=15),VLOOKUP(N2828,'15 лет'!$I$5:$J$100,2),IF((C2828=16),VLOOKUP(N2828,'16 лет'!$I$5:$J$94,2),IF((C2828=17),VLOOKUP(N2828,'17 лет'!$I$5:$J$97,2),IF(C2828&lt;15,"0"))))</f>
        <v>0</v>
      </c>
      <c r="P2828" s="11"/>
      <c r="Q2828" s="16">
        <f>IF((C2828&lt;=7),VLOOKUP(P2828,'7 лет'!$I$5:$J$79,2),IF((C2828=8),VLOOKUP(P2828,'8 лет'!$I$5:$J$79,2),IF((C2828=9),VLOOKUP(P2828,'9 лет'!$I$5:$J$79,2),IF((C2828=10),VLOOKUP(P2828,'10 лет'!$I$5:$J$79,2),IF((C2828=11),VLOOKUP(P2828,'11 лет'!$I$5:$J$79,2),IF((C2828=12),VLOOKUP(P2828,'12 лет'!$K$5:$L$79,2),IF((C2828=13),VLOOKUP(P2828,'13 лет'!$K$5:$L$79,2),IF((C2828=14),VLOOKUP(P2828,'14 лет'!$K$5:$L$79,2),IF((C2828=15),VLOOKUP(P2828,'15 лет'!$K$5:$L$79,2),IF((C2828=16),VLOOKUP(P2828,'16 лет'!$K$5:$L$79,2),IF((C2828=17),VLOOKUP(P2828,'17 лет'!$K$5:$L$79,2),)))))))))))</f>
        <v>50</v>
      </c>
      <c r="R2828" s="27"/>
      <c r="S2828" s="16">
        <f>IF((C2828&lt;=7),VLOOKUP(R2828,'7 лет'!$K$5:$L$79,2),IF((C2828=8),VLOOKUP(R2828,'8 лет'!$K$5:$L$79,2),IF((C2828=9),VLOOKUP(R2828,'9 лет'!$K$5:$L$79,2),IF((C2828=10),VLOOKUP(R2828,'10 лет'!$K$5:$L$79,2),IF((C2828=11),VLOOKUP(R2828,'11 лет'!$K$5:$L$79,2),IF((C2828=12),VLOOKUP(R2828,'12 лет'!$M$5:$N$79,2),IF((C2828=13),VLOOKUP(R2828,'13 лет'!$M$5:$N$79,2),IF((C2828=14),VLOOKUP(R2828,'14 лет'!$M$5:$N$79,2),IF((C2828=15),VLOOKUP(R2828,'15 лет'!$M$5:$N$79,2),IF((C2828=16),VLOOKUP(R2828,'16 лет'!$M$5:$N$79,2),IF((C2828=17),VLOOKUP(R2828,'17 лет'!$M$5:$N$79,2))))))))))))</f>
        <v>0</v>
      </c>
      <c r="T2828" s="32">
        <f>SUM(E2828+G2828+I2828+K2828+M2828+O2828+Q2828+S2828)</f>
        <v>50</v>
      </c>
      <c r="U2828" s="4">
        <f>'Личное первенство юноши'!U249</f>
        <v>28</v>
      </c>
      <c r="V2828" s="109"/>
      <c r="W2828" s="99"/>
      <c r="X2828" t="str">
        <f>P2821</f>
        <v>Субъект РФ 79</v>
      </c>
    </row>
    <row r="2829" spans="1:24" ht="18.75">
      <c r="A2829" s="111"/>
      <c r="B2829" s="112"/>
      <c r="C2829" s="112"/>
      <c r="D2829" s="112"/>
      <c r="E2829" s="112"/>
      <c r="F2829" s="112"/>
      <c r="G2829" s="112"/>
      <c r="H2829" s="112"/>
      <c r="I2829" s="112"/>
      <c r="J2829" s="112"/>
      <c r="K2829" s="112"/>
      <c r="L2829" s="112"/>
      <c r="M2829" s="112"/>
      <c r="N2829" s="112"/>
      <c r="O2829" s="112"/>
      <c r="P2829" s="115" t="s">
        <v>285</v>
      </c>
      <c r="Q2829" s="115"/>
      <c r="R2829" s="115"/>
      <c r="S2829" s="116"/>
      <c r="T2829" s="113">
        <f ca="1">SUMPRODUCT(LARGE($T$2826:$T$2828,ROW(INDIRECT("T1:T"&amp;Z17))))</f>
        <v>100</v>
      </c>
      <c r="U2829" s="114"/>
      <c r="V2829" s="109"/>
      <c r="W2829" s="99"/>
    </row>
    <row r="2830" spans="1:24" ht="24" customHeight="1">
      <c r="A2830" s="123" t="s">
        <v>180</v>
      </c>
      <c r="B2830" s="124"/>
      <c r="C2830" s="124"/>
      <c r="D2830" s="124"/>
      <c r="E2830" s="124"/>
      <c r="F2830" s="124"/>
      <c r="G2830" s="124"/>
      <c r="H2830" s="124"/>
      <c r="I2830" s="124"/>
      <c r="J2830" s="124"/>
      <c r="K2830" s="124"/>
      <c r="L2830" s="124"/>
      <c r="M2830" s="124"/>
      <c r="N2830" s="124"/>
      <c r="O2830" s="124"/>
      <c r="P2830" s="124"/>
      <c r="Q2830" s="124"/>
      <c r="R2830" s="124"/>
      <c r="S2830" s="124"/>
      <c r="T2830" s="124"/>
      <c r="U2830" s="125"/>
      <c r="V2830" s="109"/>
      <c r="W2830" s="99"/>
    </row>
    <row r="2831" spans="1:24" ht="18.75">
      <c r="A2831" s="27">
        <v>1</v>
      </c>
      <c r="B2831" s="78"/>
      <c r="C2831" s="27"/>
      <c r="D2831" s="27"/>
      <c r="E2831" s="16">
        <f>IF((C2831&lt;=7),VLOOKUP(D2831,'7 лет'!$M$5:$N$78,2),IF((C2831=8),VLOOKUP(D2831,'8 лет'!$M$5:$N$78,2),IF((C2831=9),VLOOKUP(D2831,'9 лет'!$M$5:$N$78,2),IF((C2831=10),VLOOKUP(D2831,'10 лет'!$M$5:$N$78,2),IF((C2831=11),VLOOKUP(D2831,'11 лет'!$M$5:$N$78,2),IF((C2831=12),VLOOKUP(D2831,'12 лет'!$O$5:$P$78,2),IF((C2831=13),VLOOKUP(D2831,'13 лет'!$O$5:$P$78,2),IF((C2831=14),VLOOKUP(D2831,'14 лет'!$O$5:$P$78,2),IF((C2831=15),VLOOKUP(D2831,'15 лет'!$O$5:$P$78,2),IF((C2831=16),VLOOKUP(D2831,'16 лет'!$O$5:$P$78,2),IF((C2831=17),VLOOKUP(D2831,'17 лет'!$O$5:$P$78,2))))))))))))</f>
        <v>0</v>
      </c>
      <c r="F2831" s="27"/>
      <c r="G2831" s="16">
        <f>IF((C2831&lt;=7),VLOOKUP(F2831,'7 лет'!$O$5:$P$79,2),IF((C2831=8),VLOOKUP(F2831,'8 лет'!$O$5:$P$79,2),IF((C2831=9),VLOOKUP(F2831,'9 лет'!$O$5:$P$79,2),IF((C2831=10),VLOOKUP(F2831,'10 лет'!$O$5:$P$79,2),IF((C2831=11),VLOOKUP(F2831,'11 лет'!$O$5:$P$79,2),IF((C2831=12),VLOOKUP(F2831,'12 лет'!$Q$5:$R$79,2),IF((C2831=13),VLOOKUP(F2831,'13 лет'!$Q$5:$R$79,2),IF((C2831=14),VLOOKUP(F2831,'14 лет'!$Q$5:$R$79,2),IF((C2831=15),VLOOKUP(F2831,'15 лет'!$Q$5:$R$79,2),IF((C2831=16),VLOOKUP(F2831,'16 лет'!$Q$5:$R$79,2),IF((C2831=17),VLOOKUP(F2831,'17 лет'!$Q$5:$R$79,2))))))))))))</f>
        <v>0</v>
      </c>
      <c r="H2831" s="27"/>
      <c r="I2831" s="16">
        <f>IF((C2831&lt;=7),VLOOKUP(H2831,'7 лет'!$Q$5:$R$79,2),IF((C2831=8),VLOOKUP(H2831,'8 лет'!$Q$5:$R$79,2),IF((C2831=9),VLOOKUP(H2831,'9 лет'!$Q$5:$R$79,2),IF((C2831=10),VLOOKUP(H2831,'10 лет'!$Q$5:$R$79,2),IF((C2831=11),VLOOKUP(H2831,'11 лет'!$Q$5:$R$79,2),IF((C2831=12),VLOOKUP(H2831,'12 лет'!$S$5:$T$79,2),IF((C2831=13),VLOOKUP(H2831,'13 лет'!$S$5:$T$79,2),IF((C2831=14),VLOOKUP(H2831,'14 лет'!$S$5:$T$79,2),IF((C2831=15),VLOOKUP(H2831,'15 лет'!$S$5:$T$79,2),IF((C2831=16),VLOOKUP(H2831,'16 лет'!$S$5:$T$79,2),IF((C2831=17),VLOOKUP(H2831,'17 лет'!$S$5:$T$79,2))))))))))))</f>
        <v>0</v>
      </c>
      <c r="J2831" s="27"/>
      <c r="K2831" s="16">
        <f>IF((C2831&lt;=7),VLOOKUP(J2831,'7 лет'!$S$5:$T$79,2),IF((C2831=8),VLOOKUP(J2831,'8 лет'!$S$5:$T$79,2),IF((C2831=9),VLOOKUP(J2831,'9 лет'!$S$5:$T$79,2),IF((C2831=10),VLOOKUP(J2831,'10 лет'!$S$5:$T$79,2),IF((C2831=11),VLOOKUP(J2831,'11 лет'!$S$5:$T$79,2),IF((C2831=12),VLOOKUP(J2831,'12 лет'!$U$5:$V$79,2),IF((C2831=13),VLOOKUP(J2831,'13 лет'!$U$5:$V$79,2),IF((C2831=14),VLOOKUP(J2831,'14 лет'!$U$5:$V$79,2),IF(C2831&gt;=15,"0")))))))))</f>
        <v>0</v>
      </c>
      <c r="L2831" s="27"/>
      <c r="M2831" s="16" t="str">
        <f>IF((C2831=12),VLOOKUP(L2831,'12 лет'!$W$5:$X$85,2),IF((C2831=13),VLOOKUP(L2831,'13 лет'!$W$5:$X$84,2),IF((C2831=14),VLOOKUP(L2831,'14 лет'!$W$5:$X$82,2),IF((C2831=15),VLOOKUP(L2831,'15 лет'!$U$5:$V$82,2),IF((C2831=16),VLOOKUP(L2831,'16 лет'!$U$5:$V$78,2),IF((C2831=17),VLOOKUP(L2831,'17 лет'!$U$5:$V$78,2),IF(C2831&lt;12,"0")))))))</f>
        <v>0</v>
      </c>
      <c r="N2831" s="27"/>
      <c r="O2831" s="16" t="str">
        <f>IF((C2831=15),VLOOKUP(N2831,'15 лет'!$W$5:$X$115,2),IF((C2831=16),VLOOKUP(N2831,'16 лет'!$W$5:$X$113,2),IF((C2831=17),VLOOKUP(N2831,'17 лет'!$W$5:$X$113,2),IF(C2831&lt;15,"0"))))</f>
        <v>0</v>
      </c>
      <c r="P2831" s="11"/>
      <c r="Q2831" s="16">
        <f>IF((C2831&lt;=7),VLOOKUP(P2831,'7 лет'!$U$5:$V$79,2),IF((C2831=8),VLOOKUP(P2831,'8 лет'!$U$5:$V$79,2),IF((C2831=9),VLOOKUP(P2831,'9 лет'!$U$5:$V$79,2),IF((C2831=10),VLOOKUP(P2831,'10 лет'!$U$5:$V$79,2),IF((C2831=11),VLOOKUP(P2831,'11 лет'!$U$5:$V$79,2),IF((C2831=12),VLOOKUP(P2831,'12 лет'!$Y$5:$Z$79,2),IF((C2831=13),VLOOKUP(P2831,'13 лет'!$Y$5:$Z$79,2),IF((C2831=14),VLOOKUP(P2831,'14 лет'!$Y$5:$Z$79,2),IF((C2831=15),VLOOKUP(P2831,'15 лет'!$Y$5:$Z$79,2),IF((C2831=16),VLOOKUP(P2831,'16 лет'!$Y$5:$Z$79,2),IF((C2831=17),VLOOKUP(P2831,'17 лет'!$Y$5:$Z$79,2))))))))))))</f>
        <v>35</v>
      </c>
      <c r="R2831" s="27"/>
      <c r="S2831" s="16">
        <f>IF((C2831&lt;=7),VLOOKUP(R2831,'7 лет'!$W$5:$X$79,2),IF((C2831=8),VLOOKUP(R2831,'8 лет'!$W$5:$X$79,2),IF((C2831=9),VLOOKUP(R2831,'9 лет'!$W$5:$X$79,2),IF((C2831=10),VLOOKUP(R2831,'10 лет'!$W$5:$X$79,2),IF((C2831=11),VLOOKUP(R2831,'11 лет'!$W$5:$X$79,2),IF((C2831=12),VLOOKUP(R2831,'12 лет'!$AA$5:$AB$79,2),IF((C2831=13),VLOOKUP(R2831,'13 лет'!$AA$5:$AB$79,2),IF((C2831=14),VLOOKUP(R2831,'14 лет'!$AA$5:$AB$79,2),IF((C2831=15),VLOOKUP(R2831,'15 лет'!$AA$5:$AB$79,2),IF((C2831=16),VLOOKUP(R2831,'16 лет'!$AA$5:$AB$79,2),IF((C2831=17),VLOOKUP(R2831,'17 лет'!$AA$5:$AB$79,2))))))))))))</f>
        <v>0</v>
      </c>
      <c r="T2831" s="33">
        <f>SUM(E2831+G2831+I2831+K2831+M2831+O2831+Q2831+S2831)</f>
        <v>35</v>
      </c>
      <c r="U2831" s="4">
        <f>'Личное первенство девушки'!U247</f>
        <v>28</v>
      </c>
      <c r="V2831" s="109"/>
      <c r="W2831" s="99"/>
      <c r="X2831" t="str">
        <f>P2821</f>
        <v>Субъект РФ 79</v>
      </c>
    </row>
    <row r="2832" spans="1:24" ht="18.75">
      <c r="A2832" s="27">
        <v>2</v>
      </c>
      <c r="B2832" s="78"/>
      <c r="C2832" s="27"/>
      <c r="D2832" s="27"/>
      <c r="E2832" s="16">
        <f>IF((C2832&lt;=7),VLOOKUP(D2832,'7 лет'!$M$5:$N$78,2),IF((C2832=8),VLOOKUP(D2832,'8 лет'!$M$5:$N$78,2),IF((C2832=9),VLOOKUP(D2832,'9 лет'!$M$5:$N$78,2),IF((C2832=10),VLOOKUP(D2832,'10 лет'!$M$5:$N$78,2),IF((C2832=11),VLOOKUP(D2832,'11 лет'!$M$5:$N$78,2),IF((C2832=12),VLOOKUP(D2832,'12 лет'!$O$5:$P$78,2),IF((C2832=13),VLOOKUP(D2832,'13 лет'!$O$5:$P$78,2),IF((C2832=14),VLOOKUP(D2832,'14 лет'!$O$5:$P$78,2),IF((C2832=15),VLOOKUP(D2832,'15 лет'!$O$5:$P$78,2),IF((C2832=16),VLOOKUP(D2832,'16 лет'!$O$5:$P$78,2),IF((C2832=17),VLOOKUP(D2832,'17 лет'!$O$5:$P$78,2))))))))))))</f>
        <v>0</v>
      </c>
      <c r="F2832" s="27"/>
      <c r="G2832" s="16">
        <f>IF((C2832&lt;=7),VLOOKUP(F2832,'7 лет'!$O$5:$P$79,2),IF((C2832=8),VLOOKUP(F2832,'8 лет'!$O$5:$P$79,2),IF((C2832=9),VLOOKUP(F2832,'9 лет'!$O$5:$P$79,2),IF((C2832=10),VLOOKUP(F2832,'10 лет'!$O$5:$P$79,2),IF((C2832=11),VLOOKUP(F2832,'11 лет'!$O$5:$P$79,2),IF((C2832=12),VLOOKUP(F2832,'12 лет'!$Q$5:$R$79,2),IF((C2832=13),VLOOKUP(F2832,'13 лет'!$Q$5:$R$79,2),IF((C2832=14),VLOOKUP(F2832,'14 лет'!$Q$5:$R$79,2),IF((C2832=15),VLOOKUP(F2832,'15 лет'!$Q$5:$R$79,2),IF((C2832=16),VLOOKUP(F2832,'16 лет'!$Q$5:$R$79,2),IF((C2832=17),VLOOKUP(F2832,'17 лет'!$Q$5:$R$79,2))))))))))))</f>
        <v>0</v>
      </c>
      <c r="H2832" s="27"/>
      <c r="I2832" s="16">
        <f>IF((C2832&lt;=7),VLOOKUP(H2832,'7 лет'!$Q$5:$R$79,2),IF((C2832=8),VLOOKUP(H2832,'8 лет'!$Q$5:$R$79,2),IF((C2832=9),VLOOKUP(H2832,'9 лет'!$Q$5:$R$79,2),IF((C2832=10),VLOOKUP(H2832,'10 лет'!$Q$5:$R$79,2),IF((C2832=11),VLOOKUP(H2832,'11 лет'!$Q$5:$R$79,2),IF((C2832=12),VLOOKUP(H2832,'12 лет'!$S$5:$T$79,2),IF((C2832=13),VLOOKUP(H2832,'13 лет'!$S$5:$T$79,2),IF((C2832=14),VLOOKUP(H2832,'14 лет'!$S$5:$T$79,2),IF((C2832=15),VLOOKUP(H2832,'15 лет'!$S$5:$T$79,2),IF((C2832=16),VLOOKUP(H2832,'16 лет'!$S$5:$T$79,2),IF((C2832=17),VLOOKUP(H2832,'17 лет'!$S$5:$T$79,2))))))))))))</f>
        <v>0</v>
      </c>
      <c r="J2832" s="27"/>
      <c r="K2832" s="16">
        <f>IF((C2832&lt;=7),VLOOKUP(J2832,'7 лет'!$S$5:$T$79,2),IF((C2832=8),VLOOKUP(J2832,'8 лет'!$S$5:$T$79,2),IF((C2832=9),VLOOKUP(J2832,'9 лет'!$S$5:$T$79,2),IF((C2832=10),VLOOKUP(J2832,'10 лет'!$S$5:$T$79,2),IF((C2832=11),VLOOKUP(J2832,'11 лет'!$S$5:$T$79,2),IF((C2832=12),VLOOKUP(J2832,'12 лет'!$U$5:$V$79,2),IF((C2832=13),VLOOKUP(J2832,'13 лет'!$U$5:$V$79,2),IF((C2832=14),VLOOKUP(J2832,'14 лет'!$U$5:$V$79,2),IF(C2832&gt;=15,"0")))))))))</f>
        <v>0</v>
      </c>
      <c r="L2832" s="27"/>
      <c r="M2832" s="16" t="str">
        <f>IF((C2832=12),VLOOKUP(L2832,'12 лет'!$W$5:$X$85,2),IF((C2832=13),VLOOKUP(L2832,'13 лет'!$W$5:$X$84,2),IF((C2832=14),VLOOKUP(L2832,'14 лет'!$W$5:$X$82,2),IF((C2832=15),VLOOKUP(L2832,'15 лет'!$U$5:$V$82,2),IF((C2832=16),VLOOKUP(L2832,'16 лет'!$U$5:$V$78,2),IF((C2832=17),VLOOKUP(L2832,'17 лет'!$U$5:$V$78,2),IF(C2832&lt;12,"0")))))))</f>
        <v>0</v>
      </c>
      <c r="N2832" s="27"/>
      <c r="O2832" s="16" t="str">
        <f>IF((C2832=15),VLOOKUP(N2832,'15 лет'!$W$5:$X$115,2),IF((C2832=16),VLOOKUP(N2832,'16 лет'!$W$5:$X$113,2),IF((C2832=17),VLOOKUP(N2832,'17 лет'!$W$5:$X$113,2),IF(C2832&lt;15,"0"))))</f>
        <v>0</v>
      </c>
      <c r="P2832" s="11"/>
      <c r="Q2832" s="16">
        <f>IF((C2832&lt;=7),VLOOKUP(P2832,'7 лет'!$U$5:$V$79,2),IF((C2832=8),VLOOKUP(P2832,'8 лет'!$U$5:$V$79,2),IF((C2832=9),VLOOKUP(P2832,'9 лет'!$U$5:$V$79,2),IF((C2832=10),VLOOKUP(P2832,'10 лет'!$U$5:$V$79,2),IF((C2832=11),VLOOKUP(P2832,'11 лет'!$U$5:$V$79,2),IF((C2832=12),VLOOKUP(P2832,'12 лет'!$Y$5:$Z$79,2),IF((C2832=13),VLOOKUP(P2832,'13 лет'!$Y$5:$Z$79,2),IF((C2832=14),VLOOKUP(P2832,'14 лет'!$Y$5:$Z$79,2),IF((C2832=15),VLOOKUP(P2832,'15 лет'!$Y$5:$Z$79,2),IF((C2832=16),VLOOKUP(P2832,'16 лет'!$Y$5:$Z$79,2),IF((C2832=17),VLOOKUP(P2832,'17 лет'!$Y$5:$Z$79,2))))))))))))</f>
        <v>35</v>
      </c>
      <c r="R2832" s="27"/>
      <c r="S2832" s="16">
        <f>IF((C2832&lt;=7),VLOOKUP(R2832,'7 лет'!$W$5:$X$79,2),IF((C2832=8),VLOOKUP(R2832,'8 лет'!$W$5:$X$79,2),IF((C2832=9),VLOOKUP(R2832,'9 лет'!$W$5:$X$79,2),IF((C2832=10),VLOOKUP(R2832,'10 лет'!$W$5:$X$79,2),IF((C2832=11),VLOOKUP(R2832,'11 лет'!$W$5:$X$79,2),IF((C2832=12),VLOOKUP(R2832,'12 лет'!$AA$5:$AB$79,2),IF((C2832=13),VLOOKUP(R2832,'13 лет'!$AA$5:$AB$79,2),IF((C2832=14),VLOOKUP(R2832,'14 лет'!$AA$5:$AB$79,2),IF((C2832=15),VLOOKUP(R2832,'15 лет'!$AA$5:$AB$79,2),IF((C2832=16),VLOOKUP(R2832,'16 лет'!$AA$5:$AB$79,2),IF((C2832=17),VLOOKUP(R2832,'17 лет'!$AA$5:$AB$79,2))))))))))))</f>
        <v>0</v>
      </c>
      <c r="T2832" s="33">
        <f>SUM(E2832+G2832+I2832+K2832+M2832+O2832+Q2832+S2832)</f>
        <v>35</v>
      </c>
      <c r="U2832" s="4">
        <f>'Личное первенство девушки'!U248</f>
        <v>28</v>
      </c>
      <c r="V2832" s="109"/>
      <c r="W2832" s="99"/>
      <c r="X2832" t="str">
        <f>P2821</f>
        <v>Субъект РФ 79</v>
      </c>
    </row>
    <row r="2833" spans="1:24" ht="18.75">
      <c r="A2833" s="27">
        <v>3</v>
      </c>
      <c r="B2833" s="78"/>
      <c r="C2833" s="27"/>
      <c r="D2833" s="27"/>
      <c r="E2833" s="16">
        <f>IF((C2833&lt;=7),VLOOKUP(D2833,'7 лет'!$M$5:$N$78,2),IF((C2833=8),VLOOKUP(D2833,'8 лет'!$M$5:$N$78,2),IF((C2833=9),VLOOKUP(D2833,'9 лет'!$M$5:$N$78,2),IF((C2833=10),VLOOKUP(D2833,'10 лет'!$M$5:$N$78,2),IF((C2833=11),VLOOKUP(D2833,'11 лет'!$M$5:$N$78,2),IF((C2833=12),VLOOKUP(D2833,'12 лет'!$O$5:$P$78,2),IF((C2833=13),VLOOKUP(D2833,'13 лет'!$O$5:$P$78,2),IF((C2833=14),VLOOKUP(D2833,'14 лет'!$O$5:$P$78,2),IF((C2833=15),VLOOKUP(D2833,'15 лет'!$O$5:$P$78,2),IF((C2833=16),VLOOKUP(D2833,'16 лет'!$O$5:$P$78,2),IF((C2833=17),VLOOKUP(D2833,'17 лет'!$O$5:$P$78,2))))))))))))</f>
        <v>0</v>
      </c>
      <c r="F2833" s="27"/>
      <c r="G2833" s="16">
        <f>IF((C2833&lt;=7),VLOOKUP(F2833,'7 лет'!$O$5:$P$79,2),IF((C2833=8),VLOOKUP(F2833,'8 лет'!$O$5:$P$79,2),IF((C2833=9),VLOOKUP(F2833,'9 лет'!$O$5:$P$79,2),IF((C2833=10),VLOOKUP(F2833,'10 лет'!$O$5:$P$79,2),IF((C2833=11),VLOOKUP(F2833,'11 лет'!$O$5:$P$79,2),IF((C2833=12),VLOOKUP(F2833,'12 лет'!$Q$5:$R$79,2),IF((C2833=13),VLOOKUP(F2833,'13 лет'!$Q$5:$R$79,2),IF((C2833=14),VLOOKUP(F2833,'14 лет'!$Q$5:$R$79,2),IF((C2833=15),VLOOKUP(F2833,'15 лет'!$Q$5:$R$79,2),IF((C2833=16),VLOOKUP(F2833,'16 лет'!$Q$5:$R$79,2),IF((C2833=17),VLOOKUP(F2833,'17 лет'!$Q$5:$R$79,2))))))))))))</f>
        <v>0</v>
      </c>
      <c r="H2833" s="27"/>
      <c r="I2833" s="16">
        <f>IF((C2833&lt;=7),VLOOKUP(H2833,'7 лет'!$Q$5:$R$79,2),IF((C2833=8),VLOOKUP(H2833,'8 лет'!$Q$5:$R$79,2),IF((C2833=9),VLOOKUP(H2833,'9 лет'!$Q$5:$R$79,2),IF((C2833=10),VLOOKUP(H2833,'10 лет'!$Q$5:$R$79,2),IF((C2833=11),VLOOKUP(H2833,'11 лет'!$Q$5:$R$79,2),IF((C2833=12),VLOOKUP(H2833,'12 лет'!$S$5:$T$79,2),IF((C2833=13),VLOOKUP(H2833,'13 лет'!$S$5:$T$79,2),IF((C2833=14),VLOOKUP(H2833,'14 лет'!$S$5:$T$79,2),IF((C2833=15),VLOOKUP(H2833,'15 лет'!$S$5:$T$79,2),IF((C2833=16),VLOOKUP(H2833,'16 лет'!$S$5:$T$79,2),IF((C2833=17),VLOOKUP(H2833,'17 лет'!$S$5:$T$79,2))))))))))))</f>
        <v>0</v>
      </c>
      <c r="J2833" s="27"/>
      <c r="K2833" s="16">
        <f>IF((C2833&lt;=7),VLOOKUP(J2833,'7 лет'!$S$5:$T$79,2),IF((C2833=8),VLOOKUP(J2833,'8 лет'!$S$5:$T$79,2),IF((C2833=9),VLOOKUP(J2833,'9 лет'!$S$5:$T$79,2),IF((C2833=10),VLOOKUP(J2833,'10 лет'!$S$5:$T$79,2),IF((C2833=11),VLOOKUP(J2833,'11 лет'!$S$5:$T$79,2),IF((C2833=12),VLOOKUP(J2833,'12 лет'!$U$5:$V$79,2),IF((C2833=13),VLOOKUP(J2833,'13 лет'!$U$5:$V$79,2),IF((C2833=14),VLOOKUP(J2833,'14 лет'!$U$5:$V$79,2),IF(C2833&gt;=15,"0")))))))))</f>
        <v>0</v>
      </c>
      <c r="L2833" s="27"/>
      <c r="M2833" s="16" t="str">
        <f>IF((C2833=12),VLOOKUP(L2833,'12 лет'!$W$5:$X$85,2),IF((C2833=13),VLOOKUP(L2833,'13 лет'!$W$5:$X$84,2),IF((C2833=14),VLOOKUP(L2833,'14 лет'!$W$5:$X$82,2),IF((C2833=15),VLOOKUP(L2833,'15 лет'!$U$5:$V$82,2),IF((C2833=16),VLOOKUP(L2833,'16 лет'!$U$5:$V$78,2),IF((C2833=17),VLOOKUP(L2833,'17 лет'!$U$5:$V$78,2),IF(C2833&lt;12,"0")))))))</f>
        <v>0</v>
      </c>
      <c r="N2833" s="27"/>
      <c r="O2833" s="16" t="str">
        <f>IF((C2833=15),VLOOKUP(N2833,'15 лет'!$W$5:$X$115,2),IF((C2833=16),VLOOKUP(N2833,'16 лет'!$W$5:$X$113,2),IF((C2833=17),VLOOKUP(N2833,'17 лет'!$W$5:$X$113,2),IF(C2833&lt;15,"0"))))</f>
        <v>0</v>
      </c>
      <c r="P2833" s="11"/>
      <c r="Q2833" s="16">
        <f>IF((C2833&lt;=7),VLOOKUP(P2833,'7 лет'!$U$5:$V$79,2),IF((C2833=8),VLOOKUP(P2833,'8 лет'!$U$5:$V$79,2),IF((C2833=9),VLOOKUP(P2833,'9 лет'!$U$5:$V$79,2),IF((C2833=10),VLOOKUP(P2833,'10 лет'!$U$5:$V$79,2),IF((C2833=11),VLOOKUP(P2833,'11 лет'!$U$5:$V$79,2),IF((C2833=12),VLOOKUP(P2833,'12 лет'!$Y$5:$Z$79,2),IF((C2833=13),VLOOKUP(P2833,'13 лет'!$Y$5:$Z$79,2),IF((C2833=14),VLOOKUP(P2833,'14 лет'!$Y$5:$Z$79,2),IF((C2833=15),VLOOKUP(P2833,'15 лет'!$Y$5:$Z$79,2),IF((C2833=16),VLOOKUP(P2833,'16 лет'!$Y$5:$Z$79,2),IF((C2833=17),VLOOKUP(P2833,'17 лет'!$Y$5:$Z$79,2))))))))))))</f>
        <v>35</v>
      </c>
      <c r="R2833" s="27"/>
      <c r="S2833" s="16">
        <f>IF((C2833&lt;=7),VLOOKUP(R2833,'7 лет'!$W$5:$X$79,2),IF((C2833=8),VLOOKUP(R2833,'8 лет'!$W$5:$X$79,2),IF((C2833=9),VLOOKUP(R2833,'9 лет'!$W$5:$X$79,2),IF((C2833=10),VLOOKUP(R2833,'10 лет'!$W$5:$X$79,2),IF((C2833=11),VLOOKUP(R2833,'11 лет'!$W$5:$X$79,2),IF((C2833=12),VLOOKUP(R2833,'12 лет'!$AA$5:$AB$79,2),IF((C2833=13),VLOOKUP(R2833,'13 лет'!$AA$5:$AB$79,2),IF((C2833=14),VLOOKUP(R2833,'14 лет'!$AA$5:$AB$79,2),IF((C2833=15),VLOOKUP(R2833,'15 лет'!$AA$5:$AB$79,2),IF((C2833=16),VLOOKUP(R2833,'16 лет'!$AA$5:$AB$79,2),IF((C2833=17),VLOOKUP(R2833,'17 лет'!$AA$5:$AB$79,2))))))))))))</f>
        <v>0</v>
      </c>
      <c r="T2833" s="33">
        <f>SUM(E2833+G2833+I2833+K2833+M2833+O2833+Q2833+S2833)</f>
        <v>35</v>
      </c>
      <c r="U2833" s="4">
        <f>'Личное первенство девушки'!U249</f>
        <v>28</v>
      </c>
      <c r="V2833" s="109"/>
      <c r="W2833" s="99"/>
      <c r="X2833" t="str">
        <f>P2821</f>
        <v>Субъект РФ 79</v>
      </c>
    </row>
    <row r="2834" spans="1:24" ht="18.75">
      <c r="A2834" s="111"/>
      <c r="B2834" s="112"/>
      <c r="C2834" s="112"/>
      <c r="D2834" s="112"/>
      <c r="E2834" s="112"/>
      <c r="F2834" s="112"/>
      <c r="G2834" s="112"/>
      <c r="H2834" s="112"/>
      <c r="I2834" s="112"/>
      <c r="J2834" s="112"/>
      <c r="K2834" s="112"/>
      <c r="L2834" s="112"/>
      <c r="M2834" s="112"/>
      <c r="N2834" s="112"/>
      <c r="O2834" s="112"/>
      <c r="P2834" s="115" t="s">
        <v>286</v>
      </c>
      <c r="Q2834" s="115"/>
      <c r="R2834" s="115"/>
      <c r="S2834" s="116"/>
      <c r="T2834" s="113">
        <f ca="1">SUMPRODUCT(LARGE($T$2831:$T$2833,ROW(INDIRECT("T1:T"&amp;Z17))))</f>
        <v>70</v>
      </c>
      <c r="U2834" s="114"/>
      <c r="V2834" s="109"/>
      <c r="W2834" s="99"/>
    </row>
    <row r="2835" spans="1:24" ht="30" customHeight="1">
      <c r="A2835" s="119"/>
      <c r="B2835" s="120"/>
      <c r="C2835" s="120"/>
      <c r="D2835" s="120"/>
      <c r="E2835" s="120"/>
      <c r="F2835" s="120"/>
      <c r="G2835" s="120"/>
      <c r="H2835" s="120"/>
      <c r="I2835" s="120"/>
      <c r="J2835" s="120"/>
      <c r="K2835" s="120"/>
      <c r="L2835" s="120"/>
      <c r="M2835" s="120"/>
      <c r="N2835" s="120"/>
      <c r="O2835" s="120"/>
      <c r="P2835" s="118" t="s">
        <v>287</v>
      </c>
      <c r="Q2835" s="118"/>
      <c r="R2835" s="118"/>
      <c r="S2835" s="118"/>
      <c r="T2835" s="121">
        <f ca="1">SUM(T2829+T2834)</f>
        <v>170</v>
      </c>
      <c r="U2835" s="122"/>
      <c r="V2835" s="110"/>
      <c r="W2835" s="100"/>
    </row>
    <row r="2836" spans="1:24">
      <c r="A2836" s="14"/>
      <c r="B2836" s="14"/>
      <c r="C2836" s="14"/>
      <c r="D2836" s="14"/>
      <c r="E2836" s="14"/>
      <c r="F2836" s="14"/>
      <c r="G2836" s="14"/>
      <c r="H2836" s="14"/>
      <c r="I2836" s="14"/>
      <c r="J2836" s="14"/>
      <c r="K2836" s="14"/>
      <c r="L2836" s="14"/>
      <c r="M2836" s="14"/>
      <c r="N2836" s="14"/>
      <c r="O2836" s="14"/>
      <c r="P2836" s="14"/>
      <c r="Q2836" s="14"/>
      <c r="R2836" s="14"/>
      <c r="S2836" s="14"/>
      <c r="T2836" s="14"/>
    </row>
    <row r="2837" spans="1:24">
      <c r="A2837" s="15"/>
      <c r="C2837" s="15"/>
      <c r="D2837" s="15"/>
      <c r="E2837" s="15"/>
      <c r="F2837" s="15"/>
      <c r="G2837" s="15"/>
      <c r="H2837" s="15"/>
      <c r="I2837" s="15"/>
      <c r="J2837" s="15"/>
      <c r="K2837" s="14"/>
      <c r="L2837" s="14"/>
      <c r="M2837" s="15"/>
      <c r="N2837" s="15"/>
      <c r="O2837" s="15"/>
      <c r="P2837" s="15"/>
      <c r="Q2837" s="15"/>
      <c r="R2837" s="15"/>
      <c r="S2837" s="15"/>
      <c r="T2837" s="15"/>
    </row>
    <row r="2838" spans="1:24">
      <c r="A2838" s="15"/>
      <c r="C2838" s="15"/>
      <c r="D2838" s="15"/>
      <c r="E2838" s="15"/>
      <c r="F2838" s="15"/>
      <c r="G2838" s="15"/>
      <c r="H2838" s="15"/>
      <c r="I2838" s="15"/>
      <c r="J2838" s="15"/>
      <c r="K2838" s="14"/>
      <c r="L2838" s="14"/>
      <c r="M2838" s="15"/>
      <c r="N2838" s="15"/>
      <c r="O2838" s="15"/>
      <c r="P2838" s="15"/>
      <c r="Q2838" s="15"/>
      <c r="R2838" s="15"/>
      <c r="S2838" s="15"/>
      <c r="T2838" s="15"/>
    </row>
    <row r="2839" spans="1:24" ht="16.5">
      <c r="A2839" s="14"/>
      <c r="B2839" s="79" t="s">
        <v>181</v>
      </c>
      <c r="C2839" s="14"/>
      <c r="D2839" s="14"/>
      <c r="E2839" s="14"/>
      <c r="F2839" s="14"/>
      <c r="G2839" s="14"/>
      <c r="H2839" s="14"/>
      <c r="I2839" s="14"/>
      <c r="J2839" s="14"/>
      <c r="K2839" s="14"/>
      <c r="L2839" s="14"/>
      <c r="M2839" s="14"/>
      <c r="N2839" s="14"/>
      <c r="O2839" s="14"/>
      <c r="P2839" s="14"/>
      <c r="Q2839" s="14"/>
      <c r="R2839" s="14"/>
      <c r="S2839" s="14"/>
      <c r="T2839" s="14"/>
    </row>
    <row r="2840" spans="1:24">
      <c r="A2840" s="14"/>
      <c r="B2840" s="15"/>
      <c r="C2840" s="15"/>
      <c r="D2840" s="14"/>
      <c r="E2840" s="14"/>
      <c r="F2840" s="14"/>
      <c r="G2840" s="14"/>
      <c r="H2840" s="14"/>
      <c r="I2840" s="14"/>
      <c r="J2840" s="14"/>
      <c r="K2840" s="14"/>
      <c r="L2840" s="14"/>
      <c r="M2840" s="14"/>
      <c r="N2840" s="14"/>
      <c r="O2840" s="14"/>
      <c r="P2840" s="14"/>
      <c r="Q2840" s="14"/>
      <c r="R2840" s="14"/>
      <c r="S2840" s="14"/>
      <c r="T2840" s="14"/>
    </row>
    <row r="2841" spans="1:24">
      <c r="A2841" s="14"/>
      <c r="B2841" s="14"/>
      <c r="C2841" s="15"/>
      <c r="D2841" s="14"/>
      <c r="E2841" s="14"/>
      <c r="F2841" s="14"/>
      <c r="G2841" s="14"/>
      <c r="H2841" s="14"/>
      <c r="I2841" s="14"/>
      <c r="J2841" s="14"/>
      <c r="K2841" s="14"/>
      <c r="L2841" s="14"/>
      <c r="M2841" s="14"/>
      <c r="N2841" s="14"/>
      <c r="O2841" s="14"/>
      <c r="P2841" s="14"/>
      <c r="Q2841" s="14"/>
      <c r="R2841" s="14"/>
      <c r="S2841" s="14"/>
      <c r="T2841" s="14"/>
    </row>
    <row r="2842" spans="1:24" ht="16.5">
      <c r="A2842" s="14"/>
      <c r="B2842" s="79" t="s">
        <v>182</v>
      </c>
      <c r="C2842" s="15"/>
      <c r="D2842" s="14"/>
      <c r="E2842" s="14"/>
      <c r="F2842" s="14"/>
      <c r="G2842" s="14"/>
      <c r="H2842" s="14"/>
      <c r="I2842" s="14"/>
      <c r="J2842" s="14"/>
      <c r="K2842" s="14"/>
      <c r="L2842" s="14"/>
      <c r="M2842" s="14"/>
      <c r="N2842" s="14"/>
      <c r="O2842" s="14"/>
      <c r="P2842" s="14"/>
      <c r="Q2842" s="14"/>
      <c r="R2842" s="14"/>
      <c r="S2842" s="14"/>
      <c r="T2842" s="14"/>
    </row>
    <row r="2844" spans="1:24" ht="18.75">
      <c r="A2844" s="102" t="s">
        <v>991</v>
      </c>
      <c r="B2844" s="102"/>
      <c r="C2844" s="102"/>
      <c r="D2844" s="102"/>
      <c r="E2844" s="102"/>
      <c r="F2844" s="102"/>
      <c r="G2844" s="102"/>
      <c r="H2844" s="102"/>
      <c r="I2844" s="102"/>
      <c r="J2844" s="102"/>
      <c r="K2844" s="102"/>
      <c r="L2844" s="102"/>
      <c r="M2844" s="102"/>
      <c r="N2844" s="102"/>
      <c r="O2844" s="102"/>
      <c r="P2844" s="102"/>
      <c r="Q2844" s="102"/>
      <c r="R2844" s="102"/>
      <c r="S2844" s="102"/>
      <c r="T2844" s="102"/>
      <c r="U2844" s="102"/>
      <c r="V2844" s="102"/>
      <c r="W2844" s="102"/>
    </row>
    <row r="2845" spans="1:24" ht="18.75">
      <c r="A2845" s="102" t="s">
        <v>990</v>
      </c>
      <c r="B2845" s="102"/>
      <c r="C2845" s="102"/>
      <c r="D2845" s="102"/>
      <c r="E2845" s="102"/>
      <c r="F2845" s="102"/>
      <c r="G2845" s="102"/>
      <c r="H2845" s="102"/>
      <c r="I2845" s="102"/>
      <c r="J2845" s="102"/>
      <c r="K2845" s="102"/>
      <c r="L2845" s="102"/>
      <c r="M2845" s="102"/>
      <c r="N2845" s="102"/>
      <c r="O2845" s="102"/>
      <c r="P2845" s="102"/>
      <c r="Q2845" s="102"/>
      <c r="R2845" s="102"/>
      <c r="S2845" s="102"/>
      <c r="T2845" s="102"/>
      <c r="U2845" s="102"/>
      <c r="V2845" s="102"/>
      <c r="W2845" s="102"/>
    </row>
    <row r="2847" spans="1:24">
      <c r="A2847" s="103" t="s">
        <v>169</v>
      </c>
      <c r="B2847" s="103"/>
      <c r="C2847" s="103"/>
      <c r="D2847" s="103"/>
      <c r="E2847" s="103"/>
      <c r="F2847" s="103"/>
      <c r="G2847" s="103"/>
      <c r="H2847" s="103"/>
      <c r="I2847" s="103"/>
      <c r="J2847" s="103"/>
      <c r="K2847" s="103"/>
      <c r="L2847" s="103"/>
      <c r="M2847" s="103"/>
      <c r="N2847" s="103"/>
      <c r="O2847" s="103"/>
      <c r="P2847" s="103"/>
      <c r="Q2847" s="103"/>
      <c r="R2847" s="103"/>
      <c r="S2847" s="103"/>
      <c r="T2847" s="103"/>
      <c r="U2847" s="103"/>
      <c r="V2847" s="103"/>
      <c r="W2847" s="103"/>
    </row>
    <row r="2848" spans="1:24">
      <c r="A2848" s="43"/>
      <c r="B2848" s="43"/>
      <c r="C2848" s="43"/>
      <c r="D2848" s="43"/>
      <c r="E2848" s="43"/>
      <c r="F2848" s="43"/>
      <c r="G2848" s="43"/>
      <c r="H2848" s="43"/>
      <c r="I2848" s="43"/>
      <c r="J2848" s="43"/>
      <c r="K2848" s="43"/>
      <c r="L2848" s="43"/>
      <c r="M2848" s="43"/>
      <c r="N2848" s="43"/>
      <c r="O2848" s="43"/>
      <c r="P2848" s="43"/>
      <c r="Q2848" s="43"/>
      <c r="R2848" s="43"/>
      <c r="S2848" s="43"/>
      <c r="T2848" s="43"/>
      <c r="U2848" s="43"/>
      <c r="V2848" s="43"/>
      <c r="W2848" s="43"/>
    </row>
    <row r="2849" spans="1:24" ht="18.75">
      <c r="A2849" s="104" t="s">
        <v>1005</v>
      </c>
      <c r="B2849" s="104"/>
      <c r="C2849" s="104"/>
      <c r="D2849" s="104"/>
      <c r="E2849" s="104"/>
      <c r="F2849" s="104"/>
      <c r="G2849" s="104"/>
      <c r="H2849" s="104"/>
      <c r="I2849" s="104"/>
      <c r="J2849" s="104"/>
      <c r="K2849" s="104"/>
      <c r="L2849" s="104"/>
      <c r="M2849" s="104"/>
      <c r="N2849" s="104"/>
      <c r="O2849" s="104"/>
      <c r="P2849" s="104"/>
      <c r="Q2849" s="104"/>
      <c r="R2849" s="104"/>
      <c r="S2849" s="104"/>
      <c r="T2849" s="104"/>
      <c r="U2849" s="104"/>
      <c r="V2849" s="104"/>
      <c r="W2849" s="104"/>
    </row>
    <row r="2850" spans="1:24" ht="18.75">
      <c r="A2850" s="104" t="s">
        <v>989</v>
      </c>
      <c r="B2850" s="104"/>
      <c r="C2850" s="104"/>
      <c r="D2850" s="104"/>
      <c r="E2850" s="104"/>
      <c r="F2850" s="104"/>
      <c r="G2850" s="104"/>
      <c r="H2850" s="104"/>
      <c r="I2850" s="104"/>
      <c r="J2850" s="104"/>
      <c r="K2850" s="104"/>
      <c r="L2850" s="104"/>
      <c r="M2850" s="104"/>
      <c r="N2850" s="104"/>
      <c r="O2850" s="104"/>
      <c r="P2850" s="104"/>
      <c r="Q2850" s="104"/>
      <c r="R2850" s="104"/>
      <c r="S2850" s="104"/>
      <c r="T2850" s="104"/>
      <c r="U2850" s="104"/>
      <c r="V2850" s="104"/>
      <c r="W2850" s="104"/>
    </row>
    <row r="2851" spans="1:24" ht="18.75">
      <c r="A2851" s="105" t="s">
        <v>1058</v>
      </c>
      <c r="B2851" s="105"/>
      <c r="C2851" s="105"/>
      <c r="D2851" s="105"/>
      <c r="E2851" s="105"/>
      <c r="F2851" s="105"/>
      <c r="G2851" s="105"/>
      <c r="H2851" s="105"/>
      <c r="I2851" s="105"/>
      <c r="J2851" s="105"/>
      <c r="K2851" s="105"/>
      <c r="L2851" s="105"/>
      <c r="M2851" s="105"/>
      <c r="N2851" s="105"/>
      <c r="O2851" s="105"/>
      <c r="P2851" s="105"/>
      <c r="Q2851" s="105"/>
      <c r="R2851" s="105"/>
      <c r="S2851" s="105"/>
      <c r="T2851" s="105"/>
      <c r="U2851" s="105"/>
      <c r="V2851" s="105"/>
      <c r="W2851" s="105"/>
    </row>
    <row r="2852" spans="1:24" ht="18.75">
      <c r="A2852" s="50"/>
      <c r="B2852" s="50"/>
      <c r="C2852" s="50"/>
      <c r="D2852" s="50"/>
      <c r="E2852" s="50"/>
      <c r="F2852" s="50"/>
      <c r="G2852" s="50"/>
      <c r="H2852" s="50"/>
      <c r="I2852" s="50"/>
      <c r="J2852" s="50"/>
      <c r="K2852" s="50"/>
      <c r="L2852" s="50"/>
      <c r="M2852" s="50"/>
      <c r="N2852" s="50"/>
      <c r="O2852" s="50"/>
      <c r="P2852" s="50"/>
      <c r="Q2852" s="50"/>
      <c r="R2852" s="50"/>
      <c r="S2852" s="50"/>
      <c r="T2852" s="50"/>
      <c r="U2852" s="50"/>
      <c r="V2852" s="50"/>
    </row>
    <row r="2853" spans="1:24">
      <c r="A2853" s="10"/>
      <c r="B2853" s="10"/>
      <c r="C2853" s="10"/>
      <c r="D2853" s="10"/>
      <c r="E2853" s="10"/>
      <c r="F2853" s="10"/>
      <c r="G2853" s="10"/>
      <c r="H2853" s="10"/>
      <c r="I2853" s="10"/>
      <c r="J2853" s="10"/>
      <c r="K2853" s="10"/>
      <c r="L2853" s="10"/>
      <c r="M2853" s="10"/>
      <c r="N2853" s="10"/>
      <c r="O2853" s="10"/>
      <c r="P2853" s="10"/>
      <c r="Q2853" s="10"/>
      <c r="R2853" s="10"/>
      <c r="S2853" s="10"/>
      <c r="T2853" s="10"/>
    </row>
    <row r="2854" spans="1:24" ht="18.75">
      <c r="A2854" s="106" t="s">
        <v>992</v>
      </c>
      <c r="B2854" s="106"/>
      <c r="C2854" s="47"/>
      <c r="D2854" s="47"/>
      <c r="E2854" s="47"/>
      <c r="F2854" s="47"/>
      <c r="G2854" s="47"/>
      <c r="H2854" s="47"/>
      <c r="I2854" s="47"/>
      <c r="J2854" s="47"/>
      <c r="K2854" s="47"/>
      <c r="L2854" s="47"/>
      <c r="M2854" s="47"/>
      <c r="N2854" s="47"/>
      <c r="O2854" s="47"/>
      <c r="P2854" s="47"/>
      <c r="Q2854" s="47"/>
      <c r="R2854" s="47"/>
      <c r="S2854" s="47"/>
      <c r="T2854" s="47"/>
    </row>
    <row r="2855" spans="1:24" ht="18.75">
      <c r="A2855" s="106" t="s">
        <v>993</v>
      </c>
      <c r="B2855" s="106"/>
      <c r="C2855" s="42"/>
      <c r="D2855" s="42"/>
      <c r="E2855" s="42"/>
      <c r="F2855" s="42"/>
      <c r="G2855" s="42"/>
      <c r="H2855" s="42"/>
      <c r="I2855" s="42"/>
      <c r="J2855" s="42"/>
      <c r="K2855" s="42"/>
      <c r="L2855" s="42"/>
      <c r="M2855" s="42"/>
      <c r="N2855" s="42"/>
      <c r="O2855" s="42"/>
      <c r="P2855" s="42"/>
      <c r="Q2855" s="42"/>
      <c r="R2855" s="42"/>
      <c r="S2855" s="42"/>
      <c r="T2855" s="42"/>
    </row>
    <row r="2856" spans="1:24" ht="18.75">
      <c r="A2856" s="106"/>
      <c r="B2856" s="106"/>
      <c r="D2856" s="47"/>
      <c r="E2856" s="47"/>
      <c r="F2856" s="47"/>
      <c r="G2856" s="47"/>
      <c r="H2856" s="47"/>
      <c r="I2856" s="47"/>
      <c r="J2856" s="47"/>
      <c r="K2856" s="47"/>
      <c r="L2856" s="47"/>
      <c r="M2856" s="47"/>
      <c r="N2856" s="47"/>
      <c r="O2856" s="47"/>
      <c r="P2856" s="47"/>
      <c r="Q2856" s="47"/>
      <c r="R2856" s="47"/>
      <c r="S2856" s="47"/>
      <c r="T2856" s="47"/>
    </row>
    <row r="2857" spans="1:24" ht="18.75">
      <c r="A2857" s="107" t="s">
        <v>258</v>
      </c>
      <c r="B2857" s="107"/>
      <c r="C2857" s="107"/>
      <c r="D2857" s="107"/>
      <c r="E2857" s="107"/>
      <c r="F2857" s="107"/>
      <c r="G2857" s="107"/>
      <c r="H2857" s="107"/>
      <c r="I2857" s="107"/>
      <c r="J2857" s="107"/>
      <c r="K2857" s="107"/>
      <c r="L2857" s="107"/>
      <c r="M2857" s="107"/>
      <c r="N2857" s="107"/>
      <c r="O2857" s="107"/>
      <c r="P2857" s="129" t="s">
        <v>362</v>
      </c>
      <c r="Q2857" s="129"/>
      <c r="R2857" s="129"/>
      <c r="S2857" s="129"/>
      <c r="T2857" s="129"/>
      <c r="U2857" s="129"/>
      <c r="V2857" s="129"/>
    </row>
    <row r="2858" spans="1:24">
      <c r="A2858" s="28"/>
      <c r="B2858" s="28"/>
      <c r="C2858" s="28"/>
      <c r="D2858" s="28"/>
      <c r="E2858" s="28"/>
      <c r="F2858" s="28"/>
      <c r="G2858" s="28"/>
      <c r="H2858" s="28"/>
      <c r="I2858" s="28"/>
      <c r="J2858" s="28"/>
      <c r="K2858" s="28"/>
      <c r="L2858" s="28"/>
      <c r="M2858" s="28"/>
      <c r="N2858" s="28"/>
      <c r="O2858" s="28"/>
      <c r="P2858" s="28"/>
      <c r="Q2858" s="28"/>
      <c r="R2858" s="28"/>
      <c r="S2858" s="28"/>
      <c r="T2858" s="28"/>
    </row>
    <row r="2859" spans="1:24" ht="24.75" customHeight="1">
      <c r="A2859" s="117" t="s">
        <v>170</v>
      </c>
      <c r="B2859" s="117"/>
      <c r="C2859" s="117"/>
      <c r="D2859" s="117"/>
      <c r="E2859" s="117"/>
      <c r="F2859" s="117"/>
      <c r="G2859" s="117"/>
      <c r="H2859" s="117"/>
      <c r="I2859" s="117"/>
      <c r="J2859" s="117"/>
      <c r="K2859" s="117"/>
      <c r="L2859" s="117"/>
      <c r="M2859" s="117"/>
      <c r="N2859" s="117"/>
      <c r="O2859" s="117"/>
      <c r="P2859" s="117"/>
      <c r="Q2859" s="117"/>
      <c r="R2859" s="117"/>
      <c r="S2859" s="117"/>
      <c r="T2859" s="126" t="s">
        <v>178</v>
      </c>
      <c r="U2859" s="101" t="s">
        <v>284</v>
      </c>
      <c r="V2859" s="101" t="s">
        <v>288</v>
      </c>
      <c r="W2859" s="101" t="s">
        <v>1006</v>
      </c>
    </row>
    <row r="2860" spans="1:24" ht="66.75" customHeight="1">
      <c r="A2860" s="101" t="s">
        <v>171</v>
      </c>
      <c r="B2860" s="117" t="s">
        <v>172</v>
      </c>
      <c r="C2860" s="101" t="s">
        <v>173</v>
      </c>
      <c r="D2860" s="101" t="s">
        <v>174</v>
      </c>
      <c r="E2860" s="101"/>
      <c r="F2860" s="101" t="s">
        <v>175</v>
      </c>
      <c r="G2860" s="101"/>
      <c r="H2860" s="101" t="s">
        <v>176</v>
      </c>
      <c r="I2860" s="101"/>
      <c r="J2860" s="101" t="s">
        <v>994</v>
      </c>
      <c r="K2860" s="101"/>
      <c r="L2860" s="175" t="s">
        <v>995</v>
      </c>
      <c r="M2860" s="176"/>
      <c r="N2860" s="175" t="s">
        <v>996</v>
      </c>
      <c r="O2860" s="176"/>
      <c r="P2860" s="101" t="s">
        <v>7</v>
      </c>
      <c r="Q2860" s="101"/>
      <c r="R2860" s="101" t="s">
        <v>177</v>
      </c>
      <c r="S2860" s="101"/>
      <c r="T2860" s="127"/>
      <c r="U2860" s="101"/>
      <c r="V2860" s="101"/>
      <c r="W2860" s="101"/>
    </row>
    <row r="2861" spans="1:24" ht="16.5">
      <c r="A2861" s="101"/>
      <c r="B2861" s="117"/>
      <c r="C2861" s="101"/>
      <c r="D2861" s="49" t="s">
        <v>179</v>
      </c>
      <c r="E2861" s="51" t="s">
        <v>3</v>
      </c>
      <c r="F2861" s="49" t="s">
        <v>179</v>
      </c>
      <c r="G2861" s="51" t="s">
        <v>3</v>
      </c>
      <c r="H2861" s="49" t="s">
        <v>179</v>
      </c>
      <c r="I2861" s="51" t="s">
        <v>3</v>
      </c>
      <c r="J2861" s="49" t="s">
        <v>179</v>
      </c>
      <c r="K2861" s="51" t="s">
        <v>3</v>
      </c>
      <c r="L2861" s="49" t="s">
        <v>179</v>
      </c>
      <c r="M2861" s="51" t="s">
        <v>3</v>
      </c>
      <c r="N2861" s="49" t="s">
        <v>179</v>
      </c>
      <c r="O2861" s="51" t="s">
        <v>3</v>
      </c>
      <c r="P2861" s="49" t="s">
        <v>179</v>
      </c>
      <c r="Q2861" s="51" t="s">
        <v>3</v>
      </c>
      <c r="R2861" s="49" t="s">
        <v>179</v>
      </c>
      <c r="S2861" s="51" t="s">
        <v>3</v>
      </c>
      <c r="T2861" s="128"/>
      <c r="U2861" s="101"/>
      <c r="V2861" s="101"/>
      <c r="W2861" s="101"/>
    </row>
    <row r="2862" spans="1:24" ht="18.75">
      <c r="A2862" s="27">
        <v>1</v>
      </c>
      <c r="B2862" s="77"/>
      <c r="C2862" s="27"/>
      <c r="D2862" s="27"/>
      <c r="E2862" s="16">
        <f>IF((C2862&lt;=7),VLOOKUP(D2862,'7 лет'!$A$5:$B$78,2),IF((C2862=8),VLOOKUP(D2862,'8 лет'!$A$5:$B$78,2),IF((C2862=9),VLOOKUP(D2862,'9 лет'!$A$5:$B$78,2),IF((C2862=10),VLOOKUP(D2862,'10 лет'!$A$5:$B$78,2),IF((C2862=11),VLOOKUP(D2862,'11 лет'!$A$5:$B$78,2),IF((C2862=12),VLOOKUP(D2862,'12 лет'!$A$5:$B$78,2),IF((C2862=13),VLOOKUP(D2862,'13 лет'!$A$5:$B$78,2),IF((C2862=14),VLOOKUP(D2862,'14 лет'!$A$5:$B$78,2),IF((C2862=15),VLOOKUP(D2862,'15 лет'!$A$5:$B$78,2),IF((C2862=16),VLOOKUP(D2862,'16 лет'!$A$5:$B$78,2),IF((C2862=17),VLOOKUP(D2862,'17 лет'!$A$5:$B$78,2))))))))))))</f>
        <v>0</v>
      </c>
      <c r="F2862" s="27"/>
      <c r="G2862" s="16">
        <f>IF((C2862&lt;=7),VLOOKUP(F2862,'7 лет'!$C$5:$D$79,2),IF((C2862=8),VLOOKUP(F2862,'8 лет'!$C$5:$D$79,2),IF((C2862=9),VLOOKUP(F2862,'9 лет'!$C$5:$D$79,2),IF((C2862=10),VLOOKUP(F2862,'10 лет'!$C$5:$D$79,2),IF((C2862=11),VLOOKUP(F2862,'11 лет'!$C$5:$D$79,2),IF((C2862=12),VLOOKUP(F2862,'12 лет'!$C$5:$D$79,2),IF((C2862=13),VLOOKUP(F2862,'13 лет'!$C$5:$D$79,2),IF((C2862=14),VLOOKUP(F2862,'14 лет'!$C$5:$D$79,2),IF((C2862=15),VLOOKUP(F2862,'15 лет'!$C$5:$D$79,2),IF((C2862=16),VLOOKUP(F2862,'16 лет'!$C$5:$D$79,2),IF((C2862=17),VLOOKUP(F2862,'17 лет'!$C$5:$D$79,2))))))))))))</f>
        <v>0</v>
      </c>
      <c r="H2862" s="27"/>
      <c r="I2862" s="16">
        <f>IF((C2862&lt;=7),VLOOKUP(H2862,'7 лет'!$E$5:$F$79,2),IF((C2862=8),VLOOKUP(H2862,'8 лет'!$E$5:$F$79,2),IF((C2862=9),VLOOKUP(H2862,'9 лет'!$E$5:$F$79,2),IF((C2862=10),VLOOKUP(H2862,'10 лет'!$E$5:$F$79,2),IF((C2862=11),VLOOKUP(H2862,'11 лет'!$E$5:$F$79,2),IF((C2862=12),VLOOKUP(H2862,'12 лет'!$E$5:$F$79,2),IF((C2862=13),VLOOKUP(H2862,'13 лет'!$E$5:$F$79,2),IF((C2862=14),VLOOKUP(H2862,'14 лет'!$E$5:$F$79,2),IF((C2862=15),VLOOKUP(H2862,'15 лет'!$E$5:$F$79,2),IF((C2862=16),VLOOKUP(H2862,'16 лет'!$E$5:$F$79,2),IF((C2862=17),VLOOKUP(H2862,'17 лет'!$E$5:$F$79,2))))))))))))</f>
        <v>0</v>
      </c>
      <c r="J2862" s="27"/>
      <c r="K2862" s="16">
        <f>IF((C2862&lt;=7),VLOOKUP(J2862,'7 лет'!$G$5:$H$79,2),IF((C2862=8),VLOOKUP(J2862,'8 лет'!$G$5:$H$79,2),IF((C2862=9),VLOOKUP(J2862,'9 лет'!$G$5:$H$79,2),IF((C2862=10),VLOOKUP(J2862,'10 лет'!$G$5:$H$79,2),IF((C2862=11),VLOOKUP(J2862,'11 лет'!$G$5:$H$79,2),IF((C2862=12),VLOOKUP(J2862,'12 лет'!$G$5:$H$79,2),IF((C2862=13),VLOOKUP(J2862,'13 лет'!$G$5:$H$79,2),IF((C2862=14),VLOOKUP(J2862,'14 лет'!$G$5:$H$79,2),IF(C2862&gt;=15,"0")))))))))</f>
        <v>0</v>
      </c>
      <c r="L2862" s="27"/>
      <c r="M2862" s="16" t="str">
        <f>IF((C2862=12),VLOOKUP(L2862,'12 лет'!$I$5:$J$81,2),IF((C2862=13),VLOOKUP(L2862,'13 лет'!$I$5:$J$81,2),IF((C2862=14),VLOOKUP(L2862,'14 лет'!$I$5:$J$80,2),IF((C2862=15),VLOOKUP(L2862,'15 лет'!$G$5:$H$82,2),IF((C2862=16),VLOOKUP(L2862,'16 лет'!$G$5:$H$81,2),IF((C2862=17),VLOOKUP(L2862,'17 лет'!$G$5:$H$81,2),IF(C2862&lt;12,"0")))))))</f>
        <v>0</v>
      </c>
      <c r="N2862" s="27"/>
      <c r="O2862" s="16" t="str">
        <f>IF((C2862=15),VLOOKUP(N2862,'15 лет'!$I$5:$J$100,2),IF((C2862=16),VLOOKUP(N2862,'16 лет'!$I$5:$J$94,2),IF((C2862=17),VLOOKUP(N2862,'17 лет'!$I$5:$J$97,2),IF(C2862&lt;15,"0"))))</f>
        <v>0</v>
      </c>
      <c r="P2862" s="11"/>
      <c r="Q2862" s="16">
        <f>IF((C2862&lt;=7),VLOOKUP(P2862,'7 лет'!$I$5:$J$79,2),IF((C2862=8),VLOOKUP(P2862,'8 лет'!$I$5:$J$79,2),IF((C2862=9),VLOOKUP(P2862,'9 лет'!$I$5:$J$79,2),IF((C2862=10),VLOOKUP(P2862,'10 лет'!$I$5:$J$79,2),IF((C2862=11),VLOOKUP(P2862,'11 лет'!$I$5:$J$79,2),IF((C2862=12),VLOOKUP(P2862,'12 лет'!$K$5:$L$79,2),IF((C2862=13),VLOOKUP(P2862,'13 лет'!$K$5:$L$79,2),IF((C2862=14),VLOOKUP(P2862,'14 лет'!$K$5:$L$79,2),IF((C2862=15),VLOOKUP(P2862,'15 лет'!$K$5:$L$79,2),IF((C2862=16),VLOOKUP(P2862,'16 лет'!$K$5:$L$79,2),IF((C2862=17),VLOOKUP(P2862,'17 лет'!$K$5:$L$79,2),)))))))))))</f>
        <v>50</v>
      </c>
      <c r="R2862" s="27"/>
      <c r="S2862" s="16">
        <f>IF((C2862&lt;=7),VLOOKUP(R2862,'7 лет'!$K$5:$L$79,2),IF((C2862=8),VLOOKUP(R2862,'8 лет'!$K$5:$L$79,2),IF((C2862=9),VLOOKUP(R2862,'9 лет'!$K$5:$L$79,2),IF((C2862=10),VLOOKUP(R2862,'10 лет'!$K$5:$L$79,2),IF((C2862=11),VLOOKUP(R2862,'11 лет'!$K$5:$L$79,2),IF((C2862=12),VLOOKUP(R2862,'12 лет'!$M$5:$N$79,2),IF((C2862=13),VLOOKUP(R2862,'13 лет'!$M$5:$N$79,2),IF((C2862=14),VLOOKUP(R2862,'14 лет'!$M$5:$N$79,2),IF((C2862=15),VLOOKUP(R2862,'15 лет'!$M$5:$N$79,2),IF((C2862=16),VLOOKUP(R2862,'16 лет'!$M$5:$N$79,2),IF((C2862=17),VLOOKUP(R2862,'17 лет'!$M$5:$N$79,2))))))))))))</f>
        <v>0</v>
      </c>
      <c r="T2862" s="32">
        <f>SUM(E2862+G2862+I2862+K2862+M2862+O2862+Q2862+S2862)</f>
        <v>50</v>
      </c>
      <c r="U2862" s="4">
        <f>'Личное первенство юноши'!U250</f>
        <v>28</v>
      </c>
      <c r="V2862" s="108">
        <f ca="1">'Командный зачет'!G89</f>
        <v>10</v>
      </c>
      <c r="W2862" s="98">
        <f ca="1">SUM(V2862*2)</f>
        <v>20</v>
      </c>
      <c r="X2862" t="str">
        <f>P2857</f>
        <v>Субъект РФ 80</v>
      </c>
    </row>
    <row r="2863" spans="1:24" ht="18.75">
      <c r="A2863" s="27">
        <v>2</v>
      </c>
      <c r="B2863" s="77"/>
      <c r="C2863" s="27"/>
      <c r="D2863" s="27"/>
      <c r="E2863" s="16">
        <f>IF((C2863&lt;=7),VLOOKUP(D2863,'7 лет'!$A$5:$B$78,2),IF((C2863=8),VLOOKUP(D2863,'8 лет'!$A$5:$B$78,2),IF((C2863=9),VLOOKUP(D2863,'9 лет'!$A$5:$B$78,2),IF((C2863=10),VLOOKUP(D2863,'10 лет'!$A$5:$B$78,2),IF((C2863=11),VLOOKUP(D2863,'11 лет'!$A$5:$B$78,2),IF((C2863=12),VLOOKUP(D2863,'12 лет'!$A$5:$B$78,2),IF((C2863=13),VLOOKUP(D2863,'13 лет'!$A$5:$B$78,2),IF((C2863=14),VLOOKUP(D2863,'14 лет'!$A$5:$B$78,2),IF((C2863=15),VLOOKUP(D2863,'15 лет'!$A$5:$B$78,2),IF((C2863=16),VLOOKUP(D2863,'16 лет'!$A$5:$B$78,2),IF((C2863=17),VLOOKUP(D2863,'17 лет'!$A$5:$B$78,2))))))))))))</f>
        <v>0</v>
      </c>
      <c r="F2863" s="27"/>
      <c r="G2863" s="16">
        <f>IF((C2863&lt;=7),VLOOKUP(F2863,'7 лет'!$C$5:$D$79,2),IF((C2863=8),VLOOKUP(F2863,'8 лет'!$C$5:$D$79,2),IF((C2863=9),VLOOKUP(F2863,'9 лет'!$C$5:$D$79,2),IF((C2863=10),VLOOKUP(F2863,'10 лет'!$C$5:$D$79,2),IF((C2863=11),VLOOKUP(F2863,'11 лет'!$C$5:$D$79,2),IF((C2863=12),VLOOKUP(F2863,'12 лет'!$C$5:$D$79,2),IF((C2863=13),VLOOKUP(F2863,'13 лет'!$C$5:$D$79,2),IF((C2863=14),VLOOKUP(F2863,'14 лет'!$C$5:$D$79,2),IF((C2863=15),VLOOKUP(F2863,'15 лет'!$C$5:$D$79,2),IF((C2863=16),VLOOKUP(F2863,'16 лет'!$C$5:$D$79,2),IF((C2863=17),VLOOKUP(F2863,'17 лет'!$C$5:$D$79,2))))))))))))</f>
        <v>0</v>
      </c>
      <c r="H2863" s="27"/>
      <c r="I2863" s="16">
        <f>IF((C2863&lt;=7),VLOOKUP(H2863,'7 лет'!$E$5:$F$79,2),IF((C2863=8),VLOOKUP(H2863,'8 лет'!$E$5:$F$79,2),IF((C2863=9),VLOOKUP(H2863,'9 лет'!$E$5:$F$79,2),IF((C2863=10),VLOOKUP(H2863,'10 лет'!$E$5:$F$79,2),IF((C2863=11),VLOOKUP(H2863,'11 лет'!$E$5:$F$79,2),IF((C2863=12),VLOOKUP(H2863,'12 лет'!$E$5:$F$79,2),IF((C2863=13),VLOOKUP(H2863,'13 лет'!$E$5:$F$79,2),IF((C2863=14),VLOOKUP(H2863,'14 лет'!$E$5:$F$79,2),IF((C2863=15),VLOOKUP(H2863,'15 лет'!$E$5:$F$79,2),IF((C2863=16),VLOOKUP(H2863,'16 лет'!$E$5:$F$79,2),IF((C2863=17),VLOOKUP(H2863,'17 лет'!$E$5:$F$79,2))))))))))))</f>
        <v>0</v>
      </c>
      <c r="J2863" s="27"/>
      <c r="K2863" s="16">
        <f>IF((C2863&lt;=7),VLOOKUP(J2863,'7 лет'!$G$5:$H$79,2),IF((C2863=8),VLOOKUP(J2863,'8 лет'!$G$5:$H$79,2),IF((C2863=9),VLOOKUP(J2863,'9 лет'!$G$5:$H$79,2),IF((C2863=10),VLOOKUP(J2863,'10 лет'!$G$5:$H$79,2),IF((C2863=11),VLOOKUP(J2863,'11 лет'!$G$5:$H$79,2),IF((C2863=12),VLOOKUP(J2863,'12 лет'!$G$5:$H$79,2),IF((C2863=13),VLOOKUP(J2863,'13 лет'!$G$5:$H$79,2),IF((C2863=14),VLOOKUP(J2863,'14 лет'!$G$5:$H$79,2),IF(C2863&gt;=15,"0")))))))))</f>
        <v>0</v>
      </c>
      <c r="L2863" s="27"/>
      <c r="M2863" s="16" t="str">
        <f>IF((C2863=12),VLOOKUP(L2863,'12 лет'!$I$5:$J$81,2),IF((C2863=13),VLOOKUP(L2863,'13 лет'!$I$5:$J$81,2),IF((C2863=14),VLOOKUP(L2863,'14 лет'!$I$5:$J$80,2),IF((C2863=15),VLOOKUP(L2863,'15 лет'!$G$5:$H$82,2),IF((C2863=16),VLOOKUP(L2863,'16 лет'!$G$5:$H$81,2),IF((C2863=17),VLOOKUP(L2863,'17 лет'!$G$5:$H$81,2),IF(C2863&lt;12,"0")))))))</f>
        <v>0</v>
      </c>
      <c r="N2863" s="27"/>
      <c r="O2863" s="16" t="str">
        <f>IF((C2863=15),VLOOKUP(N2863,'15 лет'!$I$5:$J$100,2),IF((C2863=16),VLOOKUP(N2863,'16 лет'!$I$5:$J$94,2),IF((C2863=17),VLOOKUP(N2863,'17 лет'!$I$5:$J$97,2),IF(C2863&lt;15,"0"))))</f>
        <v>0</v>
      </c>
      <c r="P2863" s="11"/>
      <c r="Q2863" s="16">
        <f>IF((C2863&lt;=7),VLOOKUP(P2863,'7 лет'!$I$5:$J$79,2),IF((C2863=8),VLOOKUP(P2863,'8 лет'!$I$5:$J$79,2),IF((C2863=9),VLOOKUP(P2863,'9 лет'!$I$5:$J$79,2),IF((C2863=10),VLOOKUP(P2863,'10 лет'!$I$5:$J$79,2),IF((C2863=11),VLOOKUP(P2863,'11 лет'!$I$5:$J$79,2),IF((C2863=12),VLOOKUP(P2863,'12 лет'!$K$5:$L$79,2),IF((C2863=13),VLOOKUP(P2863,'13 лет'!$K$5:$L$79,2),IF((C2863=14),VLOOKUP(P2863,'14 лет'!$K$5:$L$79,2),IF((C2863=15),VLOOKUP(P2863,'15 лет'!$K$5:$L$79,2),IF((C2863=16),VLOOKUP(P2863,'16 лет'!$K$5:$L$79,2),IF((C2863=17),VLOOKUP(P2863,'17 лет'!$K$5:$L$79,2),)))))))))))</f>
        <v>50</v>
      </c>
      <c r="R2863" s="27"/>
      <c r="S2863" s="16">
        <f>IF((C2863&lt;=7),VLOOKUP(R2863,'7 лет'!$K$5:$L$79,2),IF((C2863=8),VLOOKUP(R2863,'8 лет'!$K$5:$L$79,2),IF((C2863=9),VLOOKUP(R2863,'9 лет'!$K$5:$L$79,2),IF((C2863=10),VLOOKUP(R2863,'10 лет'!$K$5:$L$79,2),IF((C2863=11),VLOOKUP(R2863,'11 лет'!$K$5:$L$79,2),IF((C2863=12),VLOOKUP(R2863,'12 лет'!$M$5:$N$79,2),IF((C2863=13),VLOOKUP(R2863,'13 лет'!$M$5:$N$79,2),IF((C2863=14),VLOOKUP(R2863,'14 лет'!$M$5:$N$79,2),IF((C2863=15),VLOOKUP(R2863,'15 лет'!$M$5:$N$79,2),IF((C2863=16),VLOOKUP(R2863,'16 лет'!$M$5:$N$79,2),IF((C2863=17),VLOOKUP(R2863,'17 лет'!$M$5:$N$79,2))))))))))))</f>
        <v>0</v>
      </c>
      <c r="T2863" s="32">
        <f>SUM(E2863+G2863+I2863+K2863+M2863+O2863+Q2863+S2863)</f>
        <v>50</v>
      </c>
      <c r="U2863" s="4">
        <f>'Личное первенство юноши'!U251</f>
        <v>28</v>
      </c>
      <c r="V2863" s="109"/>
      <c r="W2863" s="99"/>
      <c r="X2863" t="str">
        <f>P2857</f>
        <v>Субъект РФ 80</v>
      </c>
    </row>
    <row r="2864" spans="1:24" ht="18.75">
      <c r="A2864" s="27">
        <v>3</v>
      </c>
      <c r="B2864" s="77"/>
      <c r="C2864" s="27"/>
      <c r="D2864" s="27"/>
      <c r="E2864" s="16">
        <f>IF((C2864&lt;=7),VLOOKUP(D2864,'7 лет'!$A$5:$B$78,2),IF((C2864=8),VLOOKUP(D2864,'8 лет'!$A$5:$B$78,2),IF((C2864=9),VLOOKUP(D2864,'9 лет'!$A$5:$B$78,2),IF((C2864=10),VLOOKUP(D2864,'10 лет'!$A$5:$B$78,2),IF((C2864=11),VLOOKUP(D2864,'11 лет'!$A$5:$B$78,2),IF((C2864=12),VLOOKUP(D2864,'12 лет'!$A$5:$B$78,2),IF((C2864=13),VLOOKUP(D2864,'13 лет'!$A$5:$B$78,2),IF((C2864=14),VLOOKUP(D2864,'14 лет'!$A$5:$B$78,2),IF((C2864=15),VLOOKUP(D2864,'15 лет'!$A$5:$B$78,2),IF((C2864=16),VLOOKUP(D2864,'16 лет'!$A$5:$B$78,2),IF((C2864=17),VLOOKUP(D2864,'17 лет'!$A$5:$B$78,2))))))))))))</f>
        <v>0</v>
      </c>
      <c r="F2864" s="27"/>
      <c r="G2864" s="16">
        <f>IF((C2864&lt;=7),VLOOKUP(F2864,'7 лет'!$C$5:$D$79,2),IF((C2864=8),VLOOKUP(F2864,'8 лет'!$C$5:$D$79,2),IF((C2864=9),VLOOKUP(F2864,'9 лет'!$C$5:$D$79,2),IF((C2864=10),VLOOKUP(F2864,'10 лет'!$C$5:$D$79,2),IF((C2864=11),VLOOKUP(F2864,'11 лет'!$C$5:$D$79,2),IF((C2864=12),VLOOKUP(F2864,'12 лет'!$C$5:$D$79,2),IF((C2864=13),VLOOKUP(F2864,'13 лет'!$C$5:$D$79,2),IF((C2864=14),VLOOKUP(F2864,'14 лет'!$C$5:$D$79,2),IF((C2864=15),VLOOKUP(F2864,'15 лет'!$C$5:$D$79,2),IF((C2864=16),VLOOKUP(F2864,'16 лет'!$C$5:$D$79,2),IF((C2864=17),VLOOKUP(F2864,'17 лет'!$C$5:$D$79,2))))))))))))</f>
        <v>0</v>
      </c>
      <c r="H2864" s="27"/>
      <c r="I2864" s="16">
        <f>IF((C2864&lt;=7),VLOOKUP(H2864,'7 лет'!$E$5:$F$79,2),IF((C2864=8),VLOOKUP(H2864,'8 лет'!$E$5:$F$79,2),IF((C2864=9),VLOOKUP(H2864,'9 лет'!$E$5:$F$79,2),IF((C2864=10),VLOOKUP(H2864,'10 лет'!$E$5:$F$79,2),IF((C2864=11),VLOOKUP(H2864,'11 лет'!$E$5:$F$79,2),IF((C2864=12),VLOOKUP(H2864,'12 лет'!$E$5:$F$79,2),IF((C2864=13),VLOOKUP(H2864,'13 лет'!$E$5:$F$79,2),IF((C2864=14),VLOOKUP(H2864,'14 лет'!$E$5:$F$79,2),IF((C2864=15),VLOOKUP(H2864,'15 лет'!$E$5:$F$79,2),IF((C2864=16),VLOOKUP(H2864,'16 лет'!$E$5:$F$79,2),IF((C2864=17),VLOOKUP(H2864,'17 лет'!$E$5:$F$79,2))))))))))))</f>
        <v>0</v>
      </c>
      <c r="J2864" s="27"/>
      <c r="K2864" s="16">
        <f>IF((C2864&lt;=7),VLOOKUP(J2864,'7 лет'!$G$5:$H$79,2),IF((C2864=8),VLOOKUP(J2864,'8 лет'!$G$5:$H$79,2),IF((C2864=9),VLOOKUP(J2864,'9 лет'!$G$5:$H$79,2),IF((C2864=10),VLOOKUP(J2864,'10 лет'!$G$5:$H$79,2),IF((C2864=11),VLOOKUP(J2864,'11 лет'!$G$5:$H$79,2),IF((C2864=12),VLOOKUP(J2864,'12 лет'!$G$5:$H$79,2),IF((C2864=13),VLOOKUP(J2864,'13 лет'!$G$5:$H$79,2),IF((C2864=14),VLOOKUP(J2864,'14 лет'!$G$5:$H$79,2),IF(C2864&gt;=15,"0")))))))))</f>
        <v>0</v>
      </c>
      <c r="L2864" s="27"/>
      <c r="M2864" s="16" t="str">
        <f>IF((C2864=12),VLOOKUP(L2864,'12 лет'!$I$5:$J$81,2),IF((C2864=13),VLOOKUP(L2864,'13 лет'!$I$5:$J$81,2),IF((C2864=14),VLOOKUP(L2864,'14 лет'!$I$5:$J$80,2),IF((C2864=15),VLOOKUP(L2864,'15 лет'!$G$5:$H$82,2),IF((C2864=16),VLOOKUP(L2864,'16 лет'!$G$5:$H$81,2),IF((C2864=17),VLOOKUP(L2864,'17 лет'!$G$5:$H$81,2),IF(C2864&lt;12,"0")))))))</f>
        <v>0</v>
      </c>
      <c r="N2864" s="27"/>
      <c r="O2864" s="16" t="str">
        <f>IF((C2864=15),VLOOKUP(N2864,'15 лет'!$I$5:$J$100,2),IF((C2864=16),VLOOKUP(N2864,'16 лет'!$I$5:$J$94,2),IF((C2864=17),VLOOKUP(N2864,'17 лет'!$I$5:$J$97,2),IF(C2864&lt;15,"0"))))</f>
        <v>0</v>
      </c>
      <c r="P2864" s="11"/>
      <c r="Q2864" s="16">
        <f>IF((C2864&lt;=7),VLOOKUP(P2864,'7 лет'!$I$5:$J$79,2),IF((C2864=8),VLOOKUP(P2864,'8 лет'!$I$5:$J$79,2),IF((C2864=9),VLOOKUP(P2864,'9 лет'!$I$5:$J$79,2),IF((C2864=10),VLOOKUP(P2864,'10 лет'!$I$5:$J$79,2),IF((C2864=11),VLOOKUP(P2864,'11 лет'!$I$5:$J$79,2),IF((C2864=12),VLOOKUP(P2864,'12 лет'!$K$5:$L$79,2),IF((C2864=13),VLOOKUP(P2864,'13 лет'!$K$5:$L$79,2),IF((C2864=14),VLOOKUP(P2864,'14 лет'!$K$5:$L$79,2),IF((C2864=15),VLOOKUP(P2864,'15 лет'!$K$5:$L$79,2),IF((C2864=16),VLOOKUP(P2864,'16 лет'!$K$5:$L$79,2),IF((C2864=17),VLOOKUP(P2864,'17 лет'!$K$5:$L$79,2),)))))))))))</f>
        <v>50</v>
      </c>
      <c r="R2864" s="27"/>
      <c r="S2864" s="16">
        <f>IF((C2864&lt;=7),VLOOKUP(R2864,'7 лет'!$K$5:$L$79,2),IF((C2864=8),VLOOKUP(R2864,'8 лет'!$K$5:$L$79,2),IF((C2864=9),VLOOKUP(R2864,'9 лет'!$K$5:$L$79,2),IF((C2864=10),VLOOKUP(R2864,'10 лет'!$K$5:$L$79,2),IF((C2864=11),VLOOKUP(R2864,'11 лет'!$K$5:$L$79,2),IF((C2864=12),VLOOKUP(R2864,'12 лет'!$M$5:$N$79,2),IF((C2864=13),VLOOKUP(R2864,'13 лет'!$M$5:$N$79,2),IF((C2864=14),VLOOKUP(R2864,'14 лет'!$M$5:$N$79,2),IF((C2864=15),VLOOKUP(R2864,'15 лет'!$M$5:$N$79,2),IF((C2864=16),VLOOKUP(R2864,'16 лет'!$M$5:$N$79,2),IF((C2864=17),VLOOKUP(R2864,'17 лет'!$M$5:$N$79,2))))))))))))</f>
        <v>0</v>
      </c>
      <c r="T2864" s="32">
        <f>SUM(E2864+G2864+I2864+K2864+M2864+O2864+Q2864+S2864)</f>
        <v>50</v>
      </c>
      <c r="U2864" s="4">
        <f>'Личное первенство юноши'!U252</f>
        <v>28</v>
      </c>
      <c r="V2864" s="109"/>
      <c r="W2864" s="99"/>
      <c r="X2864" t="str">
        <f>P2857</f>
        <v>Субъект РФ 80</v>
      </c>
    </row>
    <row r="2865" spans="1:24" ht="18.75">
      <c r="A2865" s="111"/>
      <c r="B2865" s="112"/>
      <c r="C2865" s="112"/>
      <c r="D2865" s="112"/>
      <c r="E2865" s="112"/>
      <c r="F2865" s="112"/>
      <c r="G2865" s="112"/>
      <c r="H2865" s="112"/>
      <c r="I2865" s="112"/>
      <c r="J2865" s="112"/>
      <c r="K2865" s="112"/>
      <c r="L2865" s="112"/>
      <c r="M2865" s="112"/>
      <c r="N2865" s="112"/>
      <c r="O2865" s="112"/>
      <c r="P2865" s="115" t="s">
        <v>285</v>
      </c>
      <c r="Q2865" s="115"/>
      <c r="R2865" s="115"/>
      <c r="S2865" s="116"/>
      <c r="T2865" s="113">
        <f ca="1">SUMPRODUCT(LARGE($T$2862:$T$2864,ROW(INDIRECT("T1:T"&amp;Z17))))</f>
        <v>100</v>
      </c>
      <c r="U2865" s="114"/>
      <c r="V2865" s="109"/>
      <c r="W2865" s="99"/>
    </row>
    <row r="2866" spans="1:24" ht="24.75" customHeight="1">
      <c r="A2866" s="123" t="s">
        <v>180</v>
      </c>
      <c r="B2866" s="124"/>
      <c r="C2866" s="124"/>
      <c r="D2866" s="124"/>
      <c r="E2866" s="124"/>
      <c r="F2866" s="124"/>
      <c r="G2866" s="124"/>
      <c r="H2866" s="124"/>
      <c r="I2866" s="124"/>
      <c r="J2866" s="124"/>
      <c r="K2866" s="124"/>
      <c r="L2866" s="124"/>
      <c r="M2866" s="124"/>
      <c r="N2866" s="124"/>
      <c r="O2866" s="124"/>
      <c r="P2866" s="124"/>
      <c r="Q2866" s="124"/>
      <c r="R2866" s="124"/>
      <c r="S2866" s="124"/>
      <c r="T2866" s="124"/>
      <c r="U2866" s="125"/>
      <c r="V2866" s="109"/>
      <c r="W2866" s="99"/>
    </row>
    <row r="2867" spans="1:24" ht="18.75">
      <c r="A2867" s="27">
        <v>1</v>
      </c>
      <c r="B2867" s="78"/>
      <c r="C2867" s="27"/>
      <c r="D2867" s="27"/>
      <c r="E2867" s="16">
        <f>IF((C2867&lt;=7),VLOOKUP(D2867,'7 лет'!$M$5:$N$78,2),IF((C2867=8),VLOOKUP(D2867,'8 лет'!$M$5:$N$78,2),IF((C2867=9),VLOOKUP(D2867,'9 лет'!$M$5:$N$78,2),IF((C2867=10),VLOOKUP(D2867,'10 лет'!$M$5:$N$78,2),IF((C2867=11),VLOOKUP(D2867,'11 лет'!$M$5:$N$78,2),IF((C2867=12),VLOOKUP(D2867,'12 лет'!$O$5:$P$78,2),IF((C2867=13),VLOOKUP(D2867,'13 лет'!$O$5:$P$78,2),IF((C2867=14),VLOOKUP(D2867,'14 лет'!$O$5:$P$78,2),IF((C2867=15),VLOOKUP(D2867,'15 лет'!$O$5:$P$78,2),IF((C2867=16),VLOOKUP(D2867,'16 лет'!$O$5:$P$78,2),IF((C2867=17),VLOOKUP(D2867,'17 лет'!$O$5:$P$78,2))))))))))))</f>
        <v>0</v>
      </c>
      <c r="F2867" s="27"/>
      <c r="G2867" s="16">
        <f>IF((C2867&lt;=7),VLOOKUP(F2867,'7 лет'!$O$5:$P$79,2),IF((C2867=8),VLOOKUP(F2867,'8 лет'!$O$5:$P$79,2),IF((C2867=9),VLOOKUP(F2867,'9 лет'!$O$5:$P$79,2),IF((C2867=10),VLOOKUP(F2867,'10 лет'!$O$5:$P$79,2),IF((C2867=11),VLOOKUP(F2867,'11 лет'!$O$5:$P$79,2),IF((C2867=12),VLOOKUP(F2867,'12 лет'!$Q$5:$R$79,2),IF((C2867=13),VLOOKUP(F2867,'13 лет'!$Q$5:$R$79,2),IF((C2867=14),VLOOKUP(F2867,'14 лет'!$Q$5:$R$79,2),IF((C2867=15),VLOOKUP(F2867,'15 лет'!$Q$5:$R$79,2),IF((C2867=16),VLOOKUP(F2867,'16 лет'!$Q$5:$R$79,2),IF((C2867=17),VLOOKUP(F2867,'17 лет'!$Q$5:$R$79,2))))))))))))</f>
        <v>0</v>
      </c>
      <c r="H2867" s="27"/>
      <c r="I2867" s="16">
        <f>IF((C2867&lt;=7),VLOOKUP(H2867,'7 лет'!$Q$5:$R$79,2),IF((C2867=8),VLOOKUP(H2867,'8 лет'!$Q$5:$R$79,2),IF((C2867=9),VLOOKUP(H2867,'9 лет'!$Q$5:$R$79,2),IF((C2867=10),VLOOKUP(H2867,'10 лет'!$Q$5:$R$79,2),IF((C2867=11),VLOOKUP(H2867,'11 лет'!$Q$5:$R$79,2),IF((C2867=12),VLOOKUP(H2867,'12 лет'!$S$5:$T$79,2),IF((C2867=13),VLOOKUP(H2867,'13 лет'!$S$5:$T$79,2),IF((C2867=14),VLOOKUP(H2867,'14 лет'!$S$5:$T$79,2),IF((C2867=15),VLOOKUP(H2867,'15 лет'!$S$5:$T$79,2),IF((C2867=16),VLOOKUP(H2867,'16 лет'!$S$5:$T$79,2),IF((C2867=17),VLOOKUP(H2867,'17 лет'!$S$5:$T$79,2))))))))))))</f>
        <v>0</v>
      </c>
      <c r="J2867" s="27"/>
      <c r="K2867" s="16">
        <f>IF((C2867&lt;=7),VLOOKUP(J2867,'7 лет'!$S$5:$T$79,2),IF((C2867=8),VLOOKUP(J2867,'8 лет'!$S$5:$T$79,2),IF((C2867=9),VLOOKUP(J2867,'9 лет'!$S$5:$T$79,2),IF((C2867=10),VLOOKUP(J2867,'10 лет'!$S$5:$T$79,2),IF((C2867=11),VLOOKUP(J2867,'11 лет'!$S$5:$T$79,2),IF((C2867=12),VLOOKUP(J2867,'12 лет'!$U$5:$V$79,2),IF((C2867=13),VLOOKUP(J2867,'13 лет'!$U$5:$V$79,2),IF((C2867=14),VLOOKUP(J2867,'14 лет'!$U$5:$V$79,2),IF(C2867&gt;=15,"0")))))))))</f>
        <v>0</v>
      </c>
      <c r="L2867" s="27"/>
      <c r="M2867" s="16" t="str">
        <f>IF((C2867=12),VLOOKUP(L2867,'12 лет'!$W$5:$X$85,2),IF((C2867=13),VLOOKUP(L2867,'13 лет'!$W$5:$X$84,2),IF((C2867=14),VLOOKUP(L2867,'14 лет'!$W$5:$X$82,2),IF((C2867=15),VLOOKUP(L2867,'15 лет'!$U$5:$V$82,2),IF((C2867=16),VLOOKUP(L2867,'16 лет'!$U$5:$V$78,2),IF((C2867=17),VLOOKUP(L2867,'17 лет'!$U$5:$V$78,2),IF(C2867&lt;12,"0")))))))</f>
        <v>0</v>
      </c>
      <c r="N2867" s="27"/>
      <c r="O2867" s="16" t="str">
        <f>IF((C2867=15),VLOOKUP(N2867,'15 лет'!$W$5:$X$115,2),IF((C2867=16),VLOOKUP(N2867,'16 лет'!$W$5:$X$113,2),IF((C2867=17),VLOOKUP(N2867,'17 лет'!$W$5:$X$113,2),IF(C2867&lt;15,"0"))))</f>
        <v>0</v>
      </c>
      <c r="P2867" s="11"/>
      <c r="Q2867" s="16">
        <f>IF((C2867&lt;=7),VLOOKUP(P2867,'7 лет'!$U$5:$V$79,2),IF((C2867=8),VLOOKUP(P2867,'8 лет'!$U$5:$V$79,2),IF((C2867=9),VLOOKUP(P2867,'9 лет'!$U$5:$V$79,2),IF((C2867=10),VLOOKUP(P2867,'10 лет'!$U$5:$V$79,2),IF((C2867=11),VLOOKUP(P2867,'11 лет'!$U$5:$V$79,2),IF((C2867=12),VLOOKUP(P2867,'12 лет'!$Y$5:$Z$79,2),IF((C2867=13),VLOOKUP(P2867,'13 лет'!$Y$5:$Z$79,2),IF((C2867=14),VLOOKUP(P2867,'14 лет'!$Y$5:$Z$79,2),IF((C2867=15),VLOOKUP(P2867,'15 лет'!$Y$5:$Z$79,2),IF((C2867=16),VLOOKUP(P2867,'16 лет'!$Y$5:$Z$79,2),IF((C2867=17),VLOOKUP(P2867,'17 лет'!$Y$5:$Z$79,2))))))))))))</f>
        <v>35</v>
      </c>
      <c r="R2867" s="27"/>
      <c r="S2867" s="16">
        <f>IF((C2867&lt;=7),VLOOKUP(R2867,'7 лет'!$W$5:$X$79,2),IF((C2867=8),VLOOKUP(R2867,'8 лет'!$W$5:$X$79,2),IF((C2867=9),VLOOKUP(R2867,'9 лет'!$W$5:$X$79,2),IF((C2867=10),VLOOKUP(R2867,'10 лет'!$W$5:$X$79,2),IF((C2867=11),VLOOKUP(R2867,'11 лет'!$W$5:$X$79,2),IF((C2867=12),VLOOKUP(R2867,'12 лет'!$AA$5:$AB$79,2),IF((C2867=13),VLOOKUP(R2867,'13 лет'!$AA$5:$AB$79,2),IF((C2867=14),VLOOKUP(R2867,'14 лет'!$AA$5:$AB$79,2),IF((C2867=15),VLOOKUP(R2867,'15 лет'!$AA$5:$AB$79,2),IF((C2867=16),VLOOKUP(R2867,'16 лет'!$AA$5:$AB$79,2),IF((C2867=17),VLOOKUP(R2867,'17 лет'!$AA$5:$AB$79,2))))))))))))</f>
        <v>0</v>
      </c>
      <c r="T2867" s="33">
        <f>SUM(E2867+G2867+I2867+K2867+M2867+O2867+Q2867+S2867)</f>
        <v>35</v>
      </c>
      <c r="U2867" s="4">
        <f>'Личное первенство девушки'!U250</f>
        <v>28</v>
      </c>
      <c r="V2867" s="109"/>
      <c r="W2867" s="99"/>
      <c r="X2867" t="str">
        <f>P2857</f>
        <v>Субъект РФ 80</v>
      </c>
    </row>
    <row r="2868" spans="1:24" ht="18.75">
      <c r="A2868" s="27">
        <v>2</v>
      </c>
      <c r="B2868" s="78"/>
      <c r="C2868" s="27"/>
      <c r="D2868" s="27"/>
      <c r="E2868" s="16">
        <f>IF((C2868&lt;=7),VLOOKUP(D2868,'7 лет'!$M$5:$N$78,2),IF((C2868=8),VLOOKUP(D2868,'8 лет'!$M$5:$N$78,2),IF((C2868=9),VLOOKUP(D2868,'9 лет'!$M$5:$N$78,2),IF((C2868=10),VLOOKUP(D2868,'10 лет'!$M$5:$N$78,2),IF((C2868=11),VLOOKUP(D2868,'11 лет'!$M$5:$N$78,2),IF((C2868=12),VLOOKUP(D2868,'12 лет'!$O$5:$P$78,2),IF((C2868=13),VLOOKUP(D2868,'13 лет'!$O$5:$P$78,2),IF((C2868=14),VLOOKUP(D2868,'14 лет'!$O$5:$P$78,2),IF((C2868=15),VLOOKUP(D2868,'15 лет'!$O$5:$P$78,2),IF((C2868=16),VLOOKUP(D2868,'16 лет'!$O$5:$P$78,2),IF((C2868=17),VLOOKUP(D2868,'17 лет'!$O$5:$P$78,2))))))))))))</f>
        <v>0</v>
      </c>
      <c r="F2868" s="27"/>
      <c r="G2868" s="16">
        <f>IF((C2868&lt;=7),VLOOKUP(F2868,'7 лет'!$O$5:$P$79,2),IF((C2868=8),VLOOKUP(F2868,'8 лет'!$O$5:$P$79,2),IF((C2868=9),VLOOKUP(F2868,'9 лет'!$O$5:$P$79,2),IF((C2868=10),VLOOKUP(F2868,'10 лет'!$O$5:$P$79,2),IF((C2868=11),VLOOKUP(F2868,'11 лет'!$O$5:$P$79,2),IF((C2868=12),VLOOKUP(F2868,'12 лет'!$Q$5:$R$79,2),IF((C2868=13),VLOOKUP(F2868,'13 лет'!$Q$5:$R$79,2),IF((C2868=14),VLOOKUP(F2868,'14 лет'!$Q$5:$R$79,2),IF((C2868=15),VLOOKUP(F2868,'15 лет'!$Q$5:$R$79,2),IF((C2868=16),VLOOKUP(F2868,'16 лет'!$Q$5:$R$79,2),IF((C2868=17),VLOOKUP(F2868,'17 лет'!$Q$5:$R$79,2))))))))))))</f>
        <v>0</v>
      </c>
      <c r="H2868" s="27"/>
      <c r="I2868" s="16">
        <f>IF((C2868&lt;=7),VLOOKUP(H2868,'7 лет'!$Q$5:$R$79,2),IF((C2868=8),VLOOKUP(H2868,'8 лет'!$Q$5:$R$79,2),IF((C2868=9),VLOOKUP(H2868,'9 лет'!$Q$5:$R$79,2),IF((C2868=10),VLOOKUP(H2868,'10 лет'!$Q$5:$R$79,2),IF((C2868=11),VLOOKUP(H2868,'11 лет'!$Q$5:$R$79,2),IF((C2868=12),VLOOKUP(H2868,'12 лет'!$S$5:$T$79,2),IF((C2868=13),VLOOKUP(H2868,'13 лет'!$S$5:$T$79,2),IF((C2868=14),VLOOKUP(H2868,'14 лет'!$S$5:$T$79,2),IF((C2868=15),VLOOKUP(H2868,'15 лет'!$S$5:$T$79,2),IF((C2868=16),VLOOKUP(H2868,'16 лет'!$S$5:$T$79,2),IF((C2868=17),VLOOKUP(H2868,'17 лет'!$S$5:$T$79,2))))))))))))</f>
        <v>0</v>
      </c>
      <c r="J2868" s="27"/>
      <c r="K2868" s="16">
        <f>IF((C2868&lt;=7),VLOOKUP(J2868,'7 лет'!$S$5:$T$79,2),IF((C2868=8),VLOOKUP(J2868,'8 лет'!$S$5:$T$79,2),IF((C2868=9),VLOOKUP(J2868,'9 лет'!$S$5:$T$79,2),IF((C2868=10),VLOOKUP(J2868,'10 лет'!$S$5:$T$79,2),IF((C2868=11),VLOOKUP(J2868,'11 лет'!$S$5:$T$79,2),IF((C2868=12),VLOOKUP(J2868,'12 лет'!$U$5:$V$79,2),IF((C2868=13),VLOOKUP(J2868,'13 лет'!$U$5:$V$79,2),IF((C2868=14),VLOOKUP(J2868,'14 лет'!$U$5:$V$79,2),IF(C2868&gt;=15,"0")))))))))</f>
        <v>0</v>
      </c>
      <c r="L2868" s="27"/>
      <c r="M2868" s="16" t="str">
        <f>IF((C2868=12),VLOOKUP(L2868,'12 лет'!$W$5:$X$85,2),IF((C2868=13),VLOOKUP(L2868,'13 лет'!$W$5:$X$84,2),IF((C2868=14),VLOOKUP(L2868,'14 лет'!$W$5:$X$82,2),IF((C2868=15),VLOOKUP(L2868,'15 лет'!$U$5:$V$82,2),IF((C2868=16),VLOOKUP(L2868,'16 лет'!$U$5:$V$78,2),IF((C2868=17),VLOOKUP(L2868,'17 лет'!$U$5:$V$78,2),IF(C2868&lt;12,"0")))))))</f>
        <v>0</v>
      </c>
      <c r="N2868" s="27"/>
      <c r="O2868" s="16" t="str">
        <f>IF((C2868=15),VLOOKUP(N2868,'15 лет'!$W$5:$X$115,2),IF((C2868=16),VLOOKUP(N2868,'16 лет'!$W$5:$X$113,2),IF((C2868=17),VLOOKUP(N2868,'17 лет'!$W$5:$X$113,2),IF(C2868&lt;15,"0"))))</f>
        <v>0</v>
      </c>
      <c r="P2868" s="11"/>
      <c r="Q2868" s="16">
        <f>IF((C2868&lt;=7),VLOOKUP(P2868,'7 лет'!$U$5:$V$79,2),IF((C2868=8),VLOOKUP(P2868,'8 лет'!$U$5:$V$79,2),IF((C2868=9),VLOOKUP(P2868,'9 лет'!$U$5:$V$79,2),IF((C2868=10),VLOOKUP(P2868,'10 лет'!$U$5:$V$79,2),IF((C2868=11),VLOOKUP(P2868,'11 лет'!$U$5:$V$79,2),IF((C2868=12),VLOOKUP(P2868,'12 лет'!$Y$5:$Z$79,2),IF((C2868=13),VLOOKUP(P2868,'13 лет'!$Y$5:$Z$79,2),IF((C2868=14),VLOOKUP(P2868,'14 лет'!$Y$5:$Z$79,2),IF((C2868=15),VLOOKUP(P2868,'15 лет'!$Y$5:$Z$79,2),IF((C2868=16),VLOOKUP(P2868,'16 лет'!$Y$5:$Z$79,2),IF((C2868=17),VLOOKUP(P2868,'17 лет'!$Y$5:$Z$79,2))))))))))))</f>
        <v>35</v>
      </c>
      <c r="R2868" s="27"/>
      <c r="S2868" s="16">
        <f>IF((C2868&lt;=7),VLOOKUP(R2868,'7 лет'!$W$5:$X$79,2),IF((C2868=8),VLOOKUP(R2868,'8 лет'!$W$5:$X$79,2),IF((C2868=9),VLOOKUP(R2868,'9 лет'!$W$5:$X$79,2),IF((C2868=10),VLOOKUP(R2868,'10 лет'!$W$5:$X$79,2),IF((C2868=11),VLOOKUP(R2868,'11 лет'!$W$5:$X$79,2),IF((C2868=12),VLOOKUP(R2868,'12 лет'!$AA$5:$AB$79,2),IF((C2868=13),VLOOKUP(R2868,'13 лет'!$AA$5:$AB$79,2),IF((C2868=14),VLOOKUP(R2868,'14 лет'!$AA$5:$AB$79,2),IF((C2868=15),VLOOKUP(R2868,'15 лет'!$AA$5:$AB$79,2),IF((C2868=16),VLOOKUP(R2868,'16 лет'!$AA$5:$AB$79,2),IF((C2868=17),VLOOKUP(R2868,'17 лет'!$AA$5:$AB$79,2))))))))))))</f>
        <v>0</v>
      </c>
      <c r="T2868" s="33">
        <f>SUM(E2868+G2868+I2868+K2868+M2868+O2868+Q2868+S2868)</f>
        <v>35</v>
      </c>
      <c r="U2868" s="4">
        <f>'Личное первенство девушки'!U251</f>
        <v>28</v>
      </c>
      <c r="V2868" s="109"/>
      <c r="W2868" s="99"/>
      <c r="X2868" t="str">
        <f>P2857</f>
        <v>Субъект РФ 80</v>
      </c>
    </row>
    <row r="2869" spans="1:24" ht="18.75">
      <c r="A2869" s="27">
        <v>3</v>
      </c>
      <c r="B2869" s="78"/>
      <c r="C2869" s="27"/>
      <c r="D2869" s="27"/>
      <c r="E2869" s="16">
        <f>IF((C2869&lt;=7),VLOOKUP(D2869,'7 лет'!$M$5:$N$78,2),IF((C2869=8),VLOOKUP(D2869,'8 лет'!$M$5:$N$78,2),IF((C2869=9),VLOOKUP(D2869,'9 лет'!$M$5:$N$78,2),IF((C2869=10),VLOOKUP(D2869,'10 лет'!$M$5:$N$78,2),IF((C2869=11),VLOOKUP(D2869,'11 лет'!$M$5:$N$78,2),IF((C2869=12),VLOOKUP(D2869,'12 лет'!$O$5:$P$78,2),IF((C2869=13),VLOOKUP(D2869,'13 лет'!$O$5:$P$78,2),IF((C2869=14),VLOOKUP(D2869,'14 лет'!$O$5:$P$78,2),IF((C2869=15),VLOOKUP(D2869,'15 лет'!$O$5:$P$78,2),IF((C2869=16),VLOOKUP(D2869,'16 лет'!$O$5:$P$78,2),IF((C2869=17),VLOOKUP(D2869,'17 лет'!$O$5:$P$78,2))))))))))))</f>
        <v>0</v>
      </c>
      <c r="F2869" s="27"/>
      <c r="G2869" s="16">
        <f>IF((C2869&lt;=7),VLOOKUP(F2869,'7 лет'!$O$5:$P$79,2),IF((C2869=8),VLOOKUP(F2869,'8 лет'!$O$5:$P$79,2),IF((C2869=9),VLOOKUP(F2869,'9 лет'!$O$5:$P$79,2),IF((C2869=10),VLOOKUP(F2869,'10 лет'!$O$5:$P$79,2),IF((C2869=11),VLOOKUP(F2869,'11 лет'!$O$5:$P$79,2),IF((C2869=12),VLOOKUP(F2869,'12 лет'!$Q$5:$R$79,2),IF((C2869=13),VLOOKUP(F2869,'13 лет'!$Q$5:$R$79,2),IF((C2869=14),VLOOKUP(F2869,'14 лет'!$Q$5:$R$79,2),IF((C2869=15),VLOOKUP(F2869,'15 лет'!$Q$5:$R$79,2),IF((C2869=16),VLOOKUP(F2869,'16 лет'!$Q$5:$R$79,2),IF((C2869=17),VLOOKUP(F2869,'17 лет'!$Q$5:$R$79,2))))))))))))</f>
        <v>0</v>
      </c>
      <c r="H2869" s="27"/>
      <c r="I2869" s="16">
        <f>IF((C2869&lt;=7),VLOOKUP(H2869,'7 лет'!$Q$5:$R$79,2),IF((C2869=8),VLOOKUP(H2869,'8 лет'!$Q$5:$R$79,2),IF((C2869=9),VLOOKUP(H2869,'9 лет'!$Q$5:$R$79,2),IF((C2869=10),VLOOKUP(H2869,'10 лет'!$Q$5:$R$79,2),IF((C2869=11),VLOOKUP(H2869,'11 лет'!$Q$5:$R$79,2),IF((C2869=12),VLOOKUP(H2869,'12 лет'!$S$5:$T$79,2),IF((C2869=13),VLOOKUP(H2869,'13 лет'!$S$5:$T$79,2),IF((C2869=14),VLOOKUP(H2869,'14 лет'!$S$5:$T$79,2),IF((C2869=15),VLOOKUP(H2869,'15 лет'!$S$5:$T$79,2),IF((C2869=16),VLOOKUP(H2869,'16 лет'!$S$5:$T$79,2),IF((C2869=17),VLOOKUP(H2869,'17 лет'!$S$5:$T$79,2))))))))))))</f>
        <v>0</v>
      </c>
      <c r="J2869" s="27"/>
      <c r="K2869" s="16">
        <f>IF((C2869&lt;=7),VLOOKUP(J2869,'7 лет'!$S$5:$T$79,2),IF((C2869=8),VLOOKUP(J2869,'8 лет'!$S$5:$T$79,2),IF((C2869=9),VLOOKUP(J2869,'9 лет'!$S$5:$T$79,2),IF((C2869=10),VLOOKUP(J2869,'10 лет'!$S$5:$T$79,2),IF((C2869=11),VLOOKUP(J2869,'11 лет'!$S$5:$T$79,2),IF((C2869=12),VLOOKUP(J2869,'12 лет'!$U$5:$V$79,2),IF((C2869=13),VLOOKUP(J2869,'13 лет'!$U$5:$V$79,2),IF((C2869=14),VLOOKUP(J2869,'14 лет'!$U$5:$V$79,2),IF(C2869&gt;=15,"0")))))))))</f>
        <v>0</v>
      </c>
      <c r="L2869" s="27"/>
      <c r="M2869" s="16" t="str">
        <f>IF((C2869=12),VLOOKUP(L2869,'12 лет'!$W$5:$X$85,2),IF((C2869=13),VLOOKUP(L2869,'13 лет'!$W$5:$X$84,2),IF((C2869=14),VLOOKUP(L2869,'14 лет'!$W$5:$X$82,2),IF((C2869=15),VLOOKUP(L2869,'15 лет'!$U$5:$V$82,2),IF((C2869=16),VLOOKUP(L2869,'16 лет'!$U$5:$V$78,2),IF((C2869=17),VLOOKUP(L2869,'17 лет'!$U$5:$V$78,2),IF(C2869&lt;12,"0")))))))</f>
        <v>0</v>
      </c>
      <c r="N2869" s="27"/>
      <c r="O2869" s="16" t="str">
        <f>IF((C2869=15),VLOOKUP(N2869,'15 лет'!$W$5:$X$115,2),IF((C2869=16),VLOOKUP(N2869,'16 лет'!$W$5:$X$113,2),IF((C2869=17),VLOOKUP(N2869,'17 лет'!$W$5:$X$113,2),IF(C2869&lt;15,"0"))))</f>
        <v>0</v>
      </c>
      <c r="P2869" s="11"/>
      <c r="Q2869" s="16">
        <f>IF((C2869&lt;=7),VLOOKUP(P2869,'7 лет'!$U$5:$V$79,2),IF((C2869=8),VLOOKUP(P2869,'8 лет'!$U$5:$V$79,2),IF((C2869=9),VLOOKUP(P2869,'9 лет'!$U$5:$V$79,2),IF((C2869=10),VLOOKUP(P2869,'10 лет'!$U$5:$V$79,2),IF((C2869=11),VLOOKUP(P2869,'11 лет'!$U$5:$V$79,2),IF((C2869=12),VLOOKUP(P2869,'12 лет'!$Y$5:$Z$79,2),IF((C2869=13),VLOOKUP(P2869,'13 лет'!$Y$5:$Z$79,2),IF((C2869=14),VLOOKUP(P2869,'14 лет'!$Y$5:$Z$79,2),IF((C2869=15),VLOOKUP(P2869,'15 лет'!$Y$5:$Z$79,2),IF((C2869=16),VLOOKUP(P2869,'16 лет'!$Y$5:$Z$79,2),IF((C2869=17),VLOOKUP(P2869,'17 лет'!$Y$5:$Z$79,2))))))))))))</f>
        <v>35</v>
      </c>
      <c r="R2869" s="27"/>
      <c r="S2869" s="16">
        <f>IF((C2869&lt;=7),VLOOKUP(R2869,'7 лет'!$W$5:$X$79,2),IF((C2869=8),VLOOKUP(R2869,'8 лет'!$W$5:$X$79,2),IF((C2869=9),VLOOKUP(R2869,'9 лет'!$W$5:$X$79,2),IF((C2869=10),VLOOKUP(R2869,'10 лет'!$W$5:$X$79,2),IF((C2869=11),VLOOKUP(R2869,'11 лет'!$W$5:$X$79,2),IF((C2869=12),VLOOKUP(R2869,'12 лет'!$AA$5:$AB$79,2),IF((C2869=13),VLOOKUP(R2869,'13 лет'!$AA$5:$AB$79,2),IF((C2869=14),VLOOKUP(R2869,'14 лет'!$AA$5:$AB$79,2),IF((C2869=15),VLOOKUP(R2869,'15 лет'!$AA$5:$AB$79,2),IF((C2869=16),VLOOKUP(R2869,'16 лет'!$AA$5:$AB$79,2),IF((C2869=17),VLOOKUP(R2869,'17 лет'!$AA$5:$AB$79,2))))))))))))</f>
        <v>0</v>
      </c>
      <c r="T2869" s="33">
        <f>SUM(E2869+G2869+I2869+K2869+M2869+O2869+Q2869+S2869)</f>
        <v>35</v>
      </c>
      <c r="U2869" s="4">
        <f>'Личное первенство девушки'!U252</f>
        <v>28</v>
      </c>
      <c r="V2869" s="109"/>
      <c r="W2869" s="99"/>
      <c r="X2869" t="str">
        <f>P2857</f>
        <v>Субъект РФ 80</v>
      </c>
    </row>
    <row r="2870" spans="1:24" ht="18.75">
      <c r="A2870" s="111"/>
      <c r="B2870" s="112"/>
      <c r="C2870" s="112"/>
      <c r="D2870" s="112"/>
      <c r="E2870" s="112"/>
      <c r="F2870" s="112"/>
      <c r="G2870" s="112"/>
      <c r="H2870" s="112"/>
      <c r="I2870" s="112"/>
      <c r="J2870" s="112"/>
      <c r="K2870" s="112"/>
      <c r="L2870" s="112"/>
      <c r="M2870" s="112"/>
      <c r="N2870" s="112"/>
      <c r="O2870" s="112"/>
      <c r="P2870" s="115" t="s">
        <v>286</v>
      </c>
      <c r="Q2870" s="115"/>
      <c r="R2870" s="115"/>
      <c r="S2870" s="116"/>
      <c r="T2870" s="113">
        <f ca="1">SUMPRODUCT(LARGE($T$2867:$T$2869,ROW(INDIRECT("T1:T"&amp;Z17))))</f>
        <v>70</v>
      </c>
      <c r="U2870" s="114"/>
      <c r="V2870" s="109"/>
      <c r="W2870" s="99"/>
    </row>
    <row r="2871" spans="1:24" ht="30" customHeight="1">
      <c r="A2871" s="119"/>
      <c r="B2871" s="120"/>
      <c r="C2871" s="120"/>
      <c r="D2871" s="120"/>
      <c r="E2871" s="120"/>
      <c r="F2871" s="120"/>
      <c r="G2871" s="120"/>
      <c r="H2871" s="120"/>
      <c r="I2871" s="120"/>
      <c r="J2871" s="120"/>
      <c r="K2871" s="120"/>
      <c r="L2871" s="120"/>
      <c r="M2871" s="120"/>
      <c r="N2871" s="120"/>
      <c r="O2871" s="120"/>
      <c r="P2871" s="118" t="s">
        <v>287</v>
      </c>
      <c r="Q2871" s="118"/>
      <c r="R2871" s="118"/>
      <c r="S2871" s="118"/>
      <c r="T2871" s="121">
        <f ca="1">SUM(T2865+T2870)</f>
        <v>170</v>
      </c>
      <c r="U2871" s="122"/>
      <c r="V2871" s="110"/>
      <c r="W2871" s="100"/>
    </row>
    <row r="2872" spans="1:24">
      <c r="A2872" s="14"/>
      <c r="B2872" s="14"/>
      <c r="C2872" s="14"/>
      <c r="D2872" s="14"/>
      <c r="E2872" s="14"/>
      <c r="F2872" s="14"/>
      <c r="G2872" s="14"/>
      <c r="H2872" s="14"/>
      <c r="I2872" s="14"/>
      <c r="J2872" s="14"/>
      <c r="K2872" s="14"/>
      <c r="L2872" s="14"/>
      <c r="M2872" s="14"/>
      <c r="N2872" s="14"/>
      <c r="O2872" s="14"/>
      <c r="P2872" s="14"/>
      <c r="Q2872" s="14"/>
      <c r="R2872" s="14"/>
      <c r="S2872" s="14"/>
      <c r="T2872" s="14"/>
    </row>
    <row r="2873" spans="1:24">
      <c r="A2873" s="15"/>
      <c r="C2873" s="15"/>
      <c r="D2873" s="15"/>
      <c r="E2873" s="15"/>
      <c r="F2873" s="15"/>
      <c r="G2873" s="15"/>
      <c r="H2873" s="15"/>
      <c r="I2873" s="15"/>
      <c r="J2873" s="15"/>
      <c r="K2873" s="14"/>
      <c r="L2873" s="14"/>
      <c r="M2873" s="15"/>
      <c r="N2873" s="15"/>
      <c r="O2873" s="15"/>
      <c r="P2873" s="15"/>
      <c r="Q2873" s="15"/>
      <c r="R2873" s="15"/>
      <c r="S2873" s="15"/>
      <c r="T2873" s="15"/>
    </row>
    <row r="2874" spans="1:24">
      <c r="A2874" s="15"/>
      <c r="C2874" s="15"/>
      <c r="D2874" s="15"/>
      <c r="E2874" s="15"/>
      <c r="F2874" s="15"/>
      <c r="G2874" s="15"/>
      <c r="H2874" s="15"/>
      <c r="I2874" s="15"/>
      <c r="J2874" s="15"/>
      <c r="K2874" s="14"/>
      <c r="L2874" s="14"/>
      <c r="M2874" s="15"/>
      <c r="N2874" s="15"/>
      <c r="O2874" s="15"/>
      <c r="P2874" s="15"/>
      <c r="Q2874" s="15"/>
      <c r="R2874" s="15"/>
      <c r="S2874" s="15"/>
      <c r="T2874" s="15"/>
    </row>
    <row r="2875" spans="1:24" ht="16.5">
      <c r="A2875" s="14"/>
      <c r="B2875" s="79" t="s">
        <v>181</v>
      </c>
      <c r="C2875" s="14"/>
      <c r="D2875" s="14"/>
      <c r="E2875" s="14"/>
      <c r="F2875" s="14"/>
      <c r="G2875" s="14"/>
      <c r="H2875" s="14"/>
      <c r="I2875" s="14"/>
      <c r="J2875" s="14"/>
      <c r="K2875" s="14"/>
      <c r="L2875" s="14"/>
      <c r="M2875" s="14"/>
      <c r="N2875" s="14"/>
      <c r="O2875" s="14"/>
      <c r="P2875" s="14"/>
      <c r="Q2875" s="14"/>
      <c r="R2875" s="14"/>
      <c r="S2875" s="14"/>
      <c r="T2875" s="14"/>
    </row>
    <row r="2876" spans="1:24">
      <c r="A2876" s="14"/>
      <c r="B2876" s="15"/>
      <c r="C2876" s="15"/>
      <c r="D2876" s="14"/>
      <c r="E2876" s="14"/>
      <c r="F2876" s="14"/>
      <c r="G2876" s="14"/>
      <c r="H2876" s="14"/>
      <c r="I2876" s="14"/>
      <c r="J2876" s="14"/>
      <c r="K2876" s="14"/>
      <c r="L2876" s="14"/>
      <c r="M2876" s="14"/>
      <c r="N2876" s="14"/>
      <c r="O2876" s="14"/>
      <c r="P2876" s="14"/>
      <c r="Q2876" s="14"/>
      <c r="R2876" s="14"/>
      <c r="S2876" s="14"/>
      <c r="T2876" s="14"/>
    </row>
    <row r="2877" spans="1:24">
      <c r="A2877" s="14"/>
      <c r="B2877" s="14"/>
      <c r="C2877" s="15"/>
      <c r="D2877" s="14"/>
      <c r="E2877" s="14"/>
      <c r="F2877" s="14"/>
      <c r="G2877" s="14"/>
      <c r="H2877" s="14"/>
      <c r="I2877" s="14"/>
      <c r="J2877" s="14"/>
      <c r="K2877" s="14"/>
      <c r="L2877" s="14"/>
      <c r="M2877" s="14"/>
      <c r="N2877" s="14"/>
      <c r="O2877" s="14"/>
      <c r="P2877" s="14"/>
      <c r="Q2877" s="14"/>
      <c r="R2877" s="14"/>
      <c r="S2877" s="14"/>
      <c r="T2877" s="14"/>
    </row>
    <row r="2878" spans="1:24" ht="16.5">
      <c r="A2878" s="14"/>
      <c r="B2878" s="79" t="s">
        <v>182</v>
      </c>
      <c r="C2878" s="15"/>
      <c r="D2878" s="14"/>
      <c r="E2878" s="14"/>
      <c r="F2878" s="14"/>
      <c r="G2878" s="14"/>
      <c r="H2878" s="14"/>
      <c r="I2878" s="14"/>
      <c r="J2878" s="14"/>
      <c r="K2878" s="14"/>
      <c r="L2878" s="14"/>
      <c r="M2878" s="14"/>
      <c r="N2878" s="14"/>
      <c r="O2878" s="14"/>
      <c r="P2878" s="14"/>
      <c r="Q2878" s="14"/>
      <c r="R2878" s="14"/>
      <c r="S2878" s="14"/>
      <c r="T2878" s="14"/>
    </row>
    <row r="2880" spans="1:24" ht="18.75">
      <c r="A2880" s="102" t="s">
        <v>991</v>
      </c>
      <c r="B2880" s="102"/>
      <c r="C2880" s="102"/>
      <c r="D2880" s="102"/>
      <c r="E2880" s="102"/>
      <c r="F2880" s="102"/>
      <c r="G2880" s="102"/>
      <c r="H2880" s="102"/>
      <c r="I2880" s="102"/>
      <c r="J2880" s="102"/>
      <c r="K2880" s="102"/>
      <c r="L2880" s="102"/>
      <c r="M2880" s="102"/>
      <c r="N2880" s="102"/>
      <c r="O2880" s="102"/>
      <c r="P2880" s="102"/>
      <c r="Q2880" s="102"/>
      <c r="R2880" s="102"/>
      <c r="S2880" s="102"/>
      <c r="T2880" s="102"/>
      <c r="U2880" s="102"/>
      <c r="V2880" s="102"/>
      <c r="W2880" s="102"/>
    </row>
    <row r="2881" spans="1:23" ht="18.75">
      <c r="A2881" s="102" t="s">
        <v>990</v>
      </c>
      <c r="B2881" s="102"/>
      <c r="C2881" s="102"/>
      <c r="D2881" s="102"/>
      <c r="E2881" s="102"/>
      <c r="F2881" s="102"/>
      <c r="G2881" s="102"/>
      <c r="H2881" s="102"/>
      <c r="I2881" s="102"/>
      <c r="J2881" s="102"/>
      <c r="K2881" s="102"/>
      <c r="L2881" s="102"/>
      <c r="M2881" s="102"/>
      <c r="N2881" s="102"/>
      <c r="O2881" s="102"/>
      <c r="P2881" s="102"/>
      <c r="Q2881" s="102"/>
      <c r="R2881" s="102"/>
      <c r="S2881" s="102"/>
      <c r="T2881" s="102"/>
      <c r="U2881" s="102"/>
      <c r="V2881" s="102"/>
      <c r="W2881" s="102"/>
    </row>
    <row r="2883" spans="1:23">
      <c r="A2883" s="103" t="s">
        <v>169</v>
      </c>
      <c r="B2883" s="103"/>
      <c r="C2883" s="103"/>
      <c r="D2883" s="103"/>
      <c r="E2883" s="103"/>
      <c r="F2883" s="103"/>
      <c r="G2883" s="103"/>
      <c r="H2883" s="103"/>
      <c r="I2883" s="103"/>
      <c r="J2883" s="103"/>
      <c r="K2883" s="103"/>
      <c r="L2883" s="103"/>
      <c r="M2883" s="103"/>
      <c r="N2883" s="103"/>
      <c r="O2883" s="103"/>
      <c r="P2883" s="103"/>
      <c r="Q2883" s="103"/>
      <c r="R2883" s="103"/>
      <c r="S2883" s="103"/>
      <c r="T2883" s="103"/>
      <c r="U2883" s="103"/>
      <c r="V2883" s="103"/>
      <c r="W2883" s="103"/>
    </row>
    <row r="2884" spans="1:23">
      <c r="A2884" s="43"/>
      <c r="B2884" s="43"/>
      <c r="C2884" s="43"/>
      <c r="D2884" s="43"/>
      <c r="E2884" s="43"/>
      <c r="F2884" s="43"/>
      <c r="G2884" s="43"/>
      <c r="H2884" s="43"/>
      <c r="I2884" s="43"/>
      <c r="J2884" s="43"/>
      <c r="K2884" s="43"/>
      <c r="L2884" s="43"/>
      <c r="M2884" s="43"/>
      <c r="N2884" s="43"/>
      <c r="O2884" s="43"/>
      <c r="P2884" s="43"/>
      <c r="Q2884" s="43"/>
      <c r="R2884" s="43"/>
      <c r="S2884" s="43"/>
      <c r="T2884" s="43"/>
      <c r="U2884" s="43"/>
      <c r="V2884" s="43"/>
      <c r="W2884" s="43"/>
    </row>
    <row r="2885" spans="1:23" ht="18.75">
      <c r="A2885" s="104" t="s">
        <v>1005</v>
      </c>
      <c r="B2885" s="104"/>
      <c r="C2885" s="104"/>
      <c r="D2885" s="104"/>
      <c r="E2885" s="104"/>
      <c r="F2885" s="104"/>
      <c r="G2885" s="104"/>
      <c r="H2885" s="104"/>
      <c r="I2885" s="104"/>
      <c r="J2885" s="104"/>
      <c r="K2885" s="104"/>
      <c r="L2885" s="104"/>
      <c r="M2885" s="104"/>
      <c r="N2885" s="104"/>
      <c r="O2885" s="104"/>
      <c r="P2885" s="104"/>
      <c r="Q2885" s="104"/>
      <c r="R2885" s="104"/>
      <c r="S2885" s="104"/>
      <c r="T2885" s="104"/>
      <c r="U2885" s="104"/>
      <c r="V2885" s="104"/>
      <c r="W2885" s="104"/>
    </row>
    <row r="2886" spans="1:23" ht="18.75">
      <c r="A2886" s="104" t="s">
        <v>989</v>
      </c>
      <c r="B2886" s="104"/>
      <c r="C2886" s="104"/>
      <c r="D2886" s="104"/>
      <c r="E2886" s="104"/>
      <c r="F2886" s="104"/>
      <c r="G2886" s="104"/>
      <c r="H2886" s="104"/>
      <c r="I2886" s="104"/>
      <c r="J2886" s="104"/>
      <c r="K2886" s="104"/>
      <c r="L2886" s="104"/>
      <c r="M2886" s="104"/>
      <c r="N2886" s="104"/>
      <c r="O2886" s="104"/>
      <c r="P2886" s="104"/>
      <c r="Q2886" s="104"/>
      <c r="R2886" s="104"/>
      <c r="S2886" s="104"/>
      <c r="T2886" s="104"/>
      <c r="U2886" s="104"/>
      <c r="V2886" s="104"/>
      <c r="W2886" s="104"/>
    </row>
    <row r="2887" spans="1:23" ht="18.75">
      <c r="A2887" s="105" t="s">
        <v>1058</v>
      </c>
      <c r="B2887" s="105"/>
      <c r="C2887" s="105"/>
      <c r="D2887" s="105"/>
      <c r="E2887" s="105"/>
      <c r="F2887" s="105"/>
      <c r="G2887" s="105"/>
      <c r="H2887" s="105"/>
      <c r="I2887" s="105"/>
      <c r="J2887" s="105"/>
      <c r="K2887" s="105"/>
      <c r="L2887" s="105"/>
      <c r="M2887" s="105"/>
      <c r="N2887" s="105"/>
      <c r="O2887" s="105"/>
      <c r="P2887" s="105"/>
      <c r="Q2887" s="105"/>
      <c r="R2887" s="105"/>
      <c r="S2887" s="105"/>
      <c r="T2887" s="105"/>
      <c r="U2887" s="105"/>
      <c r="V2887" s="105"/>
      <c r="W2887" s="105"/>
    </row>
    <row r="2888" spans="1:23" ht="18.75">
      <c r="A2888" s="50"/>
      <c r="B2888" s="50"/>
      <c r="C2888" s="50"/>
      <c r="D2888" s="50"/>
      <c r="E2888" s="50"/>
      <c r="F2888" s="50"/>
      <c r="G2888" s="50"/>
      <c r="H2888" s="50"/>
      <c r="I2888" s="50"/>
      <c r="J2888" s="50"/>
      <c r="K2888" s="50"/>
      <c r="L2888" s="50"/>
      <c r="M2888" s="50"/>
      <c r="N2888" s="50"/>
      <c r="O2888" s="50"/>
      <c r="P2888" s="50"/>
      <c r="Q2888" s="50"/>
      <c r="R2888" s="50"/>
      <c r="S2888" s="50"/>
      <c r="T2888" s="50"/>
      <c r="U2888" s="50"/>
      <c r="V2888" s="50"/>
    </row>
    <row r="2889" spans="1:23">
      <c r="A2889" s="10"/>
      <c r="B2889" s="10"/>
      <c r="C2889" s="10"/>
      <c r="D2889" s="10"/>
      <c r="E2889" s="10"/>
      <c r="F2889" s="10"/>
      <c r="G2889" s="10"/>
      <c r="H2889" s="10"/>
      <c r="I2889" s="10"/>
      <c r="J2889" s="10"/>
      <c r="K2889" s="10"/>
      <c r="L2889" s="10"/>
      <c r="M2889" s="10"/>
      <c r="N2889" s="10"/>
      <c r="O2889" s="10"/>
      <c r="P2889" s="10"/>
      <c r="Q2889" s="10"/>
      <c r="R2889" s="10"/>
      <c r="S2889" s="10"/>
      <c r="T2889" s="10"/>
    </row>
    <row r="2890" spans="1:23" ht="18.75">
      <c r="A2890" s="106" t="s">
        <v>992</v>
      </c>
      <c r="B2890" s="106"/>
      <c r="C2890" s="47"/>
      <c r="D2890" s="47"/>
      <c r="E2890" s="47"/>
      <c r="F2890" s="47"/>
      <c r="G2890" s="47"/>
      <c r="H2890" s="47"/>
      <c r="I2890" s="47"/>
      <c r="J2890" s="47"/>
      <c r="K2890" s="47"/>
      <c r="L2890" s="47"/>
      <c r="M2890" s="47"/>
      <c r="N2890" s="47"/>
      <c r="O2890" s="47"/>
      <c r="P2890" s="47"/>
      <c r="Q2890" s="47"/>
      <c r="R2890" s="47"/>
      <c r="S2890" s="47"/>
      <c r="T2890" s="47"/>
    </row>
    <row r="2891" spans="1:23" ht="18.75">
      <c r="A2891" s="106" t="s">
        <v>993</v>
      </c>
      <c r="B2891" s="106"/>
      <c r="C2891" s="42"/>
      <c r="D2891" s="42"/>
      <c r="E2891" s="42"/>
      <c r="F2891" s="42"/>
      <c r="G2891" s="42"/>
      <c r="H2891" s="42"/>
      <c r="I2891" s="42"/>
      <c r="J2891" s="42"/>
      <c r="K2891" s="42"/>
      <c r="L2891" s="42"/>
      <c r="M2891" s="42"/>
      <c r="N2891" s="42"/>
      <c r="O2891" s="42"/>
      <c r="P2891" s="42"/>
      <c r="Q2891" s="42"/>
      <c r="R2891" s="42"/>
      <c r="S2891" s="42"/>
      <c r="T2891" s="42"/>
    </row>
    <row r="2892" spans="1:23" ht="18.75">
      <c r="A2892" s="106"/>
      <c r="B2892" s="106"/>
      <c r="D2892" s="47"/>
      <c r="E2892" s="47"/>
      <c r="F2892" s="47"/>
      <c r="G2892" s="47"/>
      <c r="H2892" s="47"/>
      <c r="I2892" s="47"/>
      <c r="J2892" s="47"/>
      <c r="K2892" s="47"/>
      <c r="L2892" s="47"/>
      <c r="M2892" s="47"/>
      <c r="N2892" s="47"/>
      <c r="O2892" s="47"/>
      <c r="P2892" s="47"/>
      <c r="Q2892" s="47"/>
      <c r="R2892" s="47"/>
      <c r="S2892" s="47"/>
      <c r="T2892" s="47"/>
    </row>
    <row r="2893" spans="1:23" ht="18.75">
      <c r="A2893" s="107" t="s">
        <v>259</v>
      </c>
      <c r="B2893" s="107"/>
      <c r="C2893" s="107"/>
      <c r="D2893" s="107"/>
      <c r="E2893" s="107"/>
      <c r="F2893" s="107"/>
      <c r="G2893" s="107"/>
      <c r="H2893" s="107"/>
      <c r="I2893" s="107"/>
      <c r="J2893" s="107"/>
      <c r="K2893" s="107"/>
      <c r="L2893" s="107"/>
      <c r="M2893" s="107"/>
      <c r="N2893" s="107"/>
      <c r="O2893" s="107"/>
      <c r="P2893" s="129" t="s">
        <v>363</v>
      </c>
      <c r="Q2893" s="129"/>
      <c r="R2893" s="129"/>
      <c r="S2893" s="129"/>
      <c r="T2893" s="129"/>
      <c r="U2893" s="129"/>
      <c r="V2893" s="129"/>
    </row>
    <row r="2894" spans="1:23">
      <c r="A2894" s="28"/>
      <c r="B2894" s="28"/>
      <c r="C2894" s="28"/>
      <c r="D2894" s="28"/>
      <c r="E2894" s="28"/>
      <c r="F2894" s="28"/>
      <c r="G2894" s="28"/>
      <c r="H2894" s="28"/>
      <c r="I2894" s="28"/>
      <c r="J2894" s="28"/>
      <c r="K2894" s="28"/>
      <c r="L2894" s="28"/>
      <c r="M2894" s="28"/>
      <c r="N2894" s="28"/>
      <c r="O2894" s="28"/>
      <c r="P2894" s="28"/>
      <c r="Q2894" s="28"/>
      <c r="R2894" s="28"/>
      <c r="S2894" s="28"/>
      <c r="T2894" s="28"/>
    </row>
    <row r="2895" spans="1:23" ht="24.75" customHeight="1">
      <c r="A2895" s="117" t="s">
        <v>170</v>
      </c>
      <c r="B2895" s="117"/>
      <c r="C2895" s="117"/>
      <c r="D2895" s="117"/>
      <c r="E2895" s="117"/>
      <c r="F2895" s="117"/>
      <c r="G2895" s="117"/>
      <c r="H2895" s="117"/>
      <c r="I2895" s="117"/>
      <c r="J2895" s="117"/>
      <c r="K2895" s="117"/>
      <c r="L2895" s="117"/>
      <c r="M2895" s="117"/>
      <c r="N2895" s="117"/>
      <c r="O2895" s="117"/>
      <c r="P2895" s="117"/>
      <c r="Q2895" s="117"/>
      <c r="R2895" s="117"/>
      <c r="S2895" s="117"/>
      <c r="T2895" s="126" t="s">
        <v>178</v>
      </c>
      <c r="U2895" s="101" t="s">
        <v>284</v>
      </c>
      <c r="V2895" s="101" t="s">
        <v>288</v>
      </c>
      <c r="W2895" s="101" t="s">
        <v>1006</v>
      </c>
    </row>
    <row r="2896" spans="1:23" ht="66.75" customHeight="1">
      <c r="A2896" s="101" t="s">
        <v>171</v>
      </c>
      <c r="B2896" s="117" t="s">
        <v>172</v>
      </c>
      <c r="C2896" s="101" t="s">
        <v>173</v>
      </c>
      <c r="D2896" s="101" t="s">
        <v>174</v>
      </c>
      <c r="E2896" s="101"/>
      <c r="F2896" s="101" t="s">
        <v>175</v>
      </c>
      <c r="G2896" s="101"/>
      <c r="H2896" s="101" t="s">
        <v>176</v>
      </c>
      <c r="I2896" s="101"/>
      <c r="J2896" s="101" t="s">
        <v>994</v>
      </c>
      <c r="K2896" s="101"/>
      <c r="L2896" s="175" t="s">
        <v>995</v>
      </c>
      <c r="M2896" s="176"/>
      <c r="N2896" s="175" t="s">
        <v>996</v>
      </c>
      <c r="O2896" s="176"/>
      <c r="P2896" s="101" t="s">
        <v>7</v>
      </c>
      <c r="Q2896" s="101"/>
      <c r="R2896" s="101" t="s">
        <v>177</v>
      </c>
      <c r="S2896" s="101"/>
      <c r="T2896" s="127"/>
      <c r="U2896" s="101"/>
      <c r="V2896" s="101"/>
      <c r="W2896" s="101"/>
    </row>
    <row r="2897" spans="1:24" ht="16.5">
      <c r="A2897" s="101"/>
      <c r="B2897" s="117"/>
      <c r="C2897" s="101"/>
      <c r="D2897" s="49" t="s">
        <v>179</v>
      </c>
      <c r="E2897" s="51" t="s">
        <v>3</v>
      </c>
      <c r="F2897" s="49" t="s">
        <v>179</v>
      </c>
      <c r="G2897" s="51" t="s">
        <v>3</v>
      </c>
      <c r="H2897" s="49" t="s">
        <v>179</v>
      </c>
      <c r="I2897" s="51" t="s">
        <v>3</v>
      </c>
      <c r="J2897" s="49" t="s">
        <v>179</v>
      </c>
      <c r="K2897" s="51" t="s">
        <v>3</v>
      </c>
      <c r="L2897" s="49" t="s">
        <v>179</v>
      </c>
      <c r="M2897" s="51" t="s">
        <v>3</v>
      </c>
      <c r="N2897" s="49" t="s">
        <v>179</v>
      </c>
      <c r="O2897" s="51" t="s">
        <v>3</v>
      </c>
      <c r="P2897" s="49" t="s">
        <v>179</v>
      </c>
      <c r="Q2897" s="51" t="s">
        <v>3</v>
      </c>
      <c r="R2897" s="49" t="s">
        <v>179</v>
      </c>
      <c r="S2897" s="51" t="s">
        <v>3</v>
      </c>
      <c r="T2897" s="128"/>
      <c r="U2897" s="101"/>
      <c r="V2897" s="101"/>
      <c r="W2897" s="101"/>
    </row>
    <row r="2898" spans="1:24" ht="18.75">
      <c r="A2898" s="27">
        <v>1</v>
      </c>
      <c r="B2898" s="77"/>
      <c r="C2898" s="27"/>
      <c r="D2898" s="27"/>
      <c r="E2898" s="16">
        <f>IF((C2898&lt;=7),VLOOKUP(D2898,'7 лет'!$A$5:$B$78,2),IF((C2898=8),VLOOKUP(D2898,'8 лет'!$A$5:$B$78,2),IF((C2898=9),VLOOKUP(D2898,'9 лет'!$A$5:$B$78,2),IF((C2898=10),VLOOKUP(D2898,'10 лет'!$A$5:$B$78,2),IF((C2898=11),VLOOKUP(D2898,'11 лет'!$A$5:$B$78,2),IF((C2898=12),VLOOKUP(D2898,'12 лет'!$A$5:$B$78,2),IF((C2898=13),VLOOKUP(D2898,'13 лет'!$A$5:$B$78,2),IF((C2898=14),VLOOKUP(D2898,'14 лет'!$A$5:$B$78,2),IF((C2898=15),VLOOKUP(D2898,'15 лет'!$A$5:$B$78,2),IF((C2898=16),VLOOKUP(D2898,'16 лет'!$A$5:$B$78,2),IF((C2898=17),VLOOKUP(D2898,'17 лет'!$A$5:$B$78,2))))))))))))</f>
        <v>0</v>
      </c>
      <c r="F2898" s="27"/>
      <c r="G2898" s="16">
        <f>IF((C2898&lt;=7),VLOOKUP(F2898,'7 лет'!$C$5:$D$79,2),IF((C2898=8),VLOOKUP(F2898,'8 лет'!$C$5:$D$79,2),IF((C2898=9),VLOOKUP(F2898,'9 лет'!$C$5:$D$79,2),IF((C2898=10),VLOOKUP(F2898,'10 лет'!$C$5:$D$79,2),IF((C2898=11),VLOOKUP(F2898,'11 лет'!$C$5:$D$79,2),IF((C2898=12),VLOOKUP(F2898,'12 лет'!$C$5:$D$79,2),IF((C2898=13),VLOOKUP(F2898,'13 лет'!$C$5:$D$79,2),IF((C2898=14),VLOOKUP(F2898,'14 лет'!$C$5:$D$79,2),IF((C2898=15),VLOOKUP(F2898,'15 лет'!$C$5:$D$79,2),IF((C2898=16),VLOOKUP(F2898,'16 лет'!$C$5:$D$79,2),IF((C2898=17),VLOOKUP(F2898,'17 лет'!$C$5:$D$79,2))))))))))))</f>
        <v>0</v>
      </c>
      <c r="H2898" s="27"/>
      <c r="I2898" s="16">
        <f>IF((C2898&lt;=7),VLOOKUP(H2898,'7 лет'!$E$5:$F$79,2),IF((C2898=8),VLOOKUP(H2898,'8 лет'!$E$5:$F$79,2),IF((C2898=9),VLOOKUP(H2898,'9 лет'!$E$5:$F$79,2),IF((C2898=10),VLOOKUP(H2898,'10 лет'!$E$5:$F$79,2),IF((C2898=11),VLOOKUP(H2898,'11 лет'!$E$5:$F$79,2),IF((C2898=12),VLOOKUP(H2898,'12 лет'!$E$5:$F$79,2),IF((C2898=13),VLOOKUP(H2898,'13 лет'!$E$5:$F$79,2),IF((C2898=14),VLOOKUP(H2898,'14 лет'!$E$5:$F$79,2),IF((C2898=15),VLOOKUP(H2898,'15 лет'!$E$5:$F$79,2),IF((C2898=16),VLOOKUP(H2898,'16 лет'!$E$5:$F$79,2),IF((C2898=17),VLOOKUP(H2898,'17 лет'!$E$5:$F$79,2))))))))))))</f>
        <v>0</v>
      </c>
      <c r="J2898" s="27"/>
      <c r="K2898" s="16">
        <f>IF((C2898&lt;=7),VLOOKUP(J2898,'7 лет'!$G$5:$H$79,2),IF((C2898=8),VLOOKUP(J2898,'8 лет'!$G$5:$H$79,2),IF((C2898=9),VLOOKUP(J2898,'9 лет'!$G$5:$H$79,2),IF((C2898=10),VLOOKUP(J2898,'10 лет'!$G$5:$H$79,2),IF((C2898=11),VLOOKUP(J2898,'11 лет'!$G$5:$H$79,2),IF((C2898=12),VLOOKUP(J2898,'12 лет'!$G$5:$H$79,2),IF((C2898=13),VLOOKUP(J2898,'13 лет'!$G$5:$H$79,2),IF((C2898=14),VLOOKUP(J2898,'14 лет'!$G$5:$H$79,2),IF(C2898&gt;=15,"0")))))))))</f>
        <v>0</v>
      </c>
      <c r="L2898" s="27"/>
      <c r="M2898" s="16" t="str">
        <f>IF((C2898=12),VLOOKUP(L2898,'12 лет'!$I$5:$J$81,2),IF((C2898=13),VLOOKUP(L2898,'13 лет'!$I$5:$J$81,2),IF((C2898=14),VLOOKUP(L2898,'14 лет'!$I$5:$J$80,2),IF((C2898=15),VLOOKUP(L2898,'15 лет'!$G$5:$H$82,2),IF((C2898=16),VLOOKUP(L2898,'16 лет'!$G$5:$H$81,2),IF((C2898=17),VLOOKUP(L2898,'17 лет'!$G$5:$H$81,2),IF(C2898&lt;12,"0")))))))</f>
        <v>0</v>
      </c>
      <c r="N2898" s="27"/>
      <c r="O2898" s="16" t="str">
        <f>IF((C2898=15),VLOOKUP(N2898,'15 лет'!$I$5:$J$100,2),IF((C2898=16),VLOOKUP(N2898,'16 лет'!$I$5:$J$94,2),IF((C2898=17),VLOOKUP(N2898,'17 лет'!$I$5:$J$97,2),IF(C2898&lt;15,"0"))))</f>
        <v>0</v>
      </c>
      <c r="P2898" s="11"/>
      <c r="Q2898" s="16">
        <f>IF((C2898&lt;=7),VLOOKUP(P2898,'7 лет'!$I$5:$J$79,2),IF((C2898=8),VLOOKUP(P2898,'8 лет'!$I$5:$J$79,2),IF((C2898=9),VLOOKUP(P2898,'9 лет'!$I$5:$J$79,2),IF((C2898=10),VLOOKUP(P2898,'10 лет'!$I$5:$J$79,2),IF((C2898=11),VLOOKUP(P2898,'11 лет'!$I$5:$J$79,2),IF((C2898=12),VLOOKUP(P2898,'12 лет'!$K$5:$L$79,2),IF((C2898=13),VLOOKUP(P2898,'13 лет'!$K$5:$L$79,2),IF((C2898=14),VLOOKUP(P2898,'14 лет'!$K$5:$L$79,2),IF((C2898=15),VLOOKUP(P2898,'15 лет'!$K$5:$L$79,2),IF((C2898=16),VLOOKUP(P2898,'16 лет'!$K$5:$L$79,2),IF((C2898=17),VLOOKUP(P2898,'17 лет'!$K$5:$L$79,2),)))))))))))</f>
        <v>50</v>
      </c>
      <c r="R2898" s="27"/>
      <c r="S2898" s="16">
        <f>IF((C2898&lt;=7),VLOOKUP(R2898,'7 лет'!$K$5:$L$79,2),IF((C2898=8),VLOOKUP(R2898,'8 лет'!$K$5:$L$79,2),IF((C2898=9),VLOOKUP(R2898,'9 лет'!$K$5:$L$79,2),IF((C2898=10),VLOOKUP(R2898,'10 лет'!$K$5:$L$79,2),IF((C2898=11),VLOOKUP(R2898,'11 лет'!$K$5:$L$79,2),IF((C2898=12),VLOOKUP(R2898,'12 лет'!$M$5:$N$79,2),IF((C2898=13),VLOOKUP(R2898,'13 лет'!$M$5:$N$79,2),IF((C2898=14),VLOOKUP(R2898,'14 лет'!$M$5:$N$79,2),IF((C2898=15),VLOOKUP(R2898,'15 лет'!$M$5:$N$79,2),IF((C2898=16),VLOOKUP(R2898,'16 лет'!$M$5:$N$79,2),IF((C2898=17),VLOOKUP(R2898,'17 лет'!$M$5:$N$79,2))))))))))))</f>
        <v>0</v>
      </c>
      <c r="T2898" s="32">
        <f>SUM(E2898+G2898+I2898+K2898+M2898+O2898+Q2898+S2898)</f>
        <v>50</v>
      </c>
      <c r="U2898" s="4">
        <f>'Личное первенство юноши'!U253</f>
        <v>28</v>
      </c>
      <c r="V2898" s="108">
        <f ca="1">'Командный зачет'!G90</f>
        <v>10</v>
      </c>
      <c r="W2898" s="98">
        <f ca="1">SUM(V2898*2)</f>
        <v>20</v>
      </c>
      <c r="X2898" t="str">
        <f>P2893</f>
        <v>Субъект РФ 81</v>
      </c>
    </row>
    <row r="2899" spans="1:24" ht="18.75">
      <c r="A2899" s="27">
        <v>2</v>
      </c>
      <c r="B2899" s="77"/>
      <c r="C2899" s="27"/>
      <c r="D2899" s="27"/>
      <c r="E2899" s="16">
        <f>IF((C2899&lt;=7),VLOOKUP(D2899,'7 лет'!$A$5:$B$78,2),IF((C2899=8),VLOOKUP(D2899,'8 лет'!$A$5:$B$78,2),IF((C2899=9),VLOOKUP(D2899,'9 лет'!$A$5:$B$78,2),IF((C2899=10),VLOOKUP(D2899,'10 лет'!$A$5:$B$78,2),IF((C2899=11),VLOOKUP(D2899,'11 лет'!$A$5:$B$78,2),IF((C2899=12),VLOOKUP(D2899,'12 лет'!$A$5:$B$78,2),IF((C2899=13),VLOOKUP(D2899,'13 лет'!$A$5:$B$78,2),IF((C2899=14),VLOOKUP(D2899,'14 лет'!$A$5:$B$78,2),IF((C2899=15),VLOOKUP(D2899,'15 лет'!$A$5:$B$78,2),IF((C2899=16),VLOOKUP(D2899,'16 лет'!$A$5:$B$78,2),IF((C2899=17),VLOOKUP(D2899,'17 лет'!$A$5:$B$78,2))))))))))))</f>
        <v>0</v>
      </c>
      <c r="F2899" s="27"/>
      <c r="G2899" s="16">
        <f>IF((C2899&lt;=7),VLOOKUP(F2899,'7 лет'!$C$5:$D$79,2),IF((C2899=8),VLOOKUP(F2899,'8 лет'!$C$5:$D$79,2),IF((C2899=9),VLOOKUP(F2899,'9 лет'!$C$5:$D$79,2),IF((C2899=10),VLOOKUP(F2899,'10 лет'!$C$5:$D$79,2),IF((C2899=11),VLOOKUP(F2899,'11 лет'!$C$5:$D$79,2),IF((C2899=12),VLOOKUP(F2899,'12 лет'!$C$5:$D$79,2),IF((C2899=13),VLOOKUP(F2899,'13 лет'!$C$5:$D$79,2),IF((C2899=14),VLOOKUP(F2899,'14 лет'!$C$5:$D$79,2),IF((C2899=15),VLOOKUP(F2899,'15 лет'!$C$5:$D$79,2),IF((C2899=16),VLOOKUP(F2899,'16 лет'!$C$5:$D$79,2),IF((C2899=17),VLOOKUP(F2899,'17 лет'!$C$5:$D$79,2))))))))))))</f>
        <v>0</v>
      </c>
      <c r="H2899" s="27"/>
      <c r="I2899" s="16">
        <f>IF((C2899&lt;=7),VLOOKUP(H2899,'7 лет'!$E$5:$F$79,2),IF((C2899=8),VLOOKUP(H2899,'8 лет'!$E$5:$F$79,2),IF((C2899=9),VLOOKUP(H2899,'9 лет'!$E$5:$F$79,2),IF((C2899=10),VLOOKUP(H2899,'10 лет'!$E$5:$F$79,2),IF((C2899=11),VLOOKUP(H2899,'11 лет'!$E$5:$F$79,2),IF((C2899=12),VLOOKUP(H2899,'12 лет'!$E$5:$F$79,2),IF((C2899=13),VLOOKUP(H2899,'13 лет'!$E$5:$F$79,2),IF((C2899=14),VLOOKUP(H2899,'14 лет'!$E$5:$F$79,2),IF((C2899=15),VLOOKUP(H2899,'15 лет'!$E$5:$F$79,2),IF((C2899=16),VLOOKUP(H2899,'16 лет'!$E$5:$F$79,2),IF((C2899=17),VLOOKUP(H2899,'17 лет'!$E$5:$F$79,2))))))))))))</f>
        <v>0</v>
      </c>
      <c r="J2899" s="27"/>
      <c r="K2899" s="16">
        <f>IF((C2899&lt;=7),VLOOKUP(J2899,'7 лет'!$G$5:$H$79,2),IF((C2899=8),VLOOKUP(J2899,'8 лет'!$G$5:$H$79,2),IF((C2899=9),VLOOKUP(J2899,'9 лет'!$G$5:$H$79,2),IF((C2899=10),VLOOKUP(J2899,'10 лет'!$G$5:$H$79,2),IF((C2899=11),VLOOKUP(J2899,'11 лет'!$G$5:$H$79,2),IF((C2899=12),VLOOKUP(J2899,'12 лет'!$G$5:$H$79,2),IF((C2899=13),VLOOKUP(J2899,'13 лет'!$G$5:$H$79,2),IF((C2899=14),VLOOKUP(J2899,'14 лет'!$G$5:$H$79,2),IF(C2899&gt;=15,"0")))))))))</f>
        <v>0</v>
      </c>
      <c r="L2899" s="27"/>
      <c r="M2899" s="16" t="str">
        <f>IF((C2899=12),VLOOKUP(L2899,'12 лет'!$I$5:$J$81,2),IF((C2899=13),VLOOKUP(L2899,'13 лет'!$I$5:$J$81,2),IF((C2899=14),VLOOKUP(L2899,'14 лет'!$I$5:$J$80,2),IF((C2899=15),VLOOKUP(L2899,'15 лет'!$G$5:$H$82,2),IF((C2899=16),VLOOKUP(L2899,'16 лет'!$G$5:$H$81,2),IF((C2899=17),VLOOKUP(L2899,'17 лет'!$G$5:$H$81,2),IF(C2899&lt;12,"0")))))))</f>
        <v>0</v>
      </c>
      <c r="N2899" s="27"/>
      <c r="O2899" s="16" t="str">
        <f>IF((C2899=15),VLOOKUP(N2899,'15 лет'!$I$5:$J$100,2),IF((C2899=16),VLOOKUP(N2899,'16 лет'!$I$5:$J$94,2),IF((C2899=17),VLOOKUP(N2899,'17 лет'!$I$5:$J$97,2),IF(C2899&lt;15,"0"))))</f>
        <v>0</v>
      </c>
      <c r="P2899" s="11"/>
      <c r="Q2899" s="16">
        <f>IF((C2899&lt;=7),VLOOKUP(P2899,'7 лет'!$I$5:$J$79,2),IF((C2899=8),VLOOKUP(P2899,'8 лет'!$I$5:$J$79,2),IF((C2899=9),VLOOKUP(P2899,'9 лет'!$I$5:$J$79,2),IF((C2899=10),VLOOKUP(P2899,'10 лет'!$I$5:$J$79,2),IF((C2899=11),VLOOKUP(P2899,'11 лет'!$I$5:$J$79,2),IF((C2899=12),VLOOKUP(P2899,'12 лет'!$K$5:$L$79,2),IF((C2899=13),VLOOKUP(P2899,'13 лет'!$K$5:$L$79,2),IF((C2899=14),VLOOKUP(P2899,'14 лет'!$K$5:$L$79,2),IF((C2899=15),VLOOKUP(P2899,'15 лет'!$K$5:$L$79,2),IF((C2899=16),VLOOKUP(P2899,'16 лет'!$K$5:$L$79,2),IF((C2899=17),VLOOKUP(P2899,'17 лет'!$K$5:$L$79,2),)))))))))))</f>
        <v>50</v>
      </c>
      <c r="R2899" s="27"/>
      <c r="S2899" s="16">
        <f>IF((C2899&lt;=7),VLOOKUP(R2899,'7 лет'!$K$5:$L$79,2),IF((C2899=8),VLOOKUP(R2899,'8 лет'!$K$5:$L$79,2),IF((C2899=9),VLOOKUP(R2899,'9 лет'!$K$5:$L$79,2),IF((C2899=10),VLOOKUP(R2899,'10 лет'!$K$5:$L$79,2),IF((C2899=11),VLOOKUP(R2899,'11 лет'!$K$5:$L$79,2),IF((C2899=12),VLOOKUP(R2899,'12 лет'!$M$5:$N$79,2),IF((C2899=13),VLOOKUP(R2899,'13 лет'!$M$5:$N$79,2),IF((C2899=14),VLOOKUP(R2899,'14 лет'!$M$5:$N$79,2),IF((C2899=15),VLOOKUP(R2899,'15 лет'!$M$5:$N$79,2),IF((C2899=16),VLOOKUP(R2899,'16 лет'!$M$5:$N$79,2),IF((C2899=17),VLOOKUP(R2899,'17 лет'!$M$5:$N$79,2))))))))))))</f>
        <v>0</v>
      </c>
      <c r="T2899" s="32">
        <f>SUM(E2899+G2899+I2899+K2899+M2899+O2899+Q2899+S2899)</f>
        <v>50</v>
      </c>
      <c r="U2899" s="4">
        <f>'Личное первенство юноши'!U254</f>
        <v>28</v>
      </c>
      <c r="V2899" s="109"/>
      <c r="W2899" s="99"/>
      <c r="X2899" t="str">
        <f>P2893</f>
        <v>Субъект РФ 81</v>
      </c>
    </row>
    <row r="2900" spans="1:24" ht="18.75">
      <c r="A2900" s="27">
        <v>3</v>
      </c>
      <c r="B2900" s="77"/>
      <c r="C2900" s="27"/>
      <c r="D2900" s="27"/>
      <c r="E2900" s="16">
        <f>IF((C2900&lt;=7),VLOOKUP(D2900,'7 лет'!$A$5:$B$78,2),IF((C2900=8),VLOOKUP(D2900,'8 лет'!$A$5:$B$78,2),IF((C2900=9),VLOOKUP(D2900,'9 лет'!$A$5:$B$78,2),IF((C2900=10),VLOOKUP(D2900,'10 лет'!$A$5:$B$78,2),IF((C2900=11),VLOOKUP(D2900,'11 лет'!$A$5:$B$78,2),IF((C2900=12),VLOOKUP(D2900,'12 лет'!$A$5:$B$78,2),IF((C2900=13),VLOOKUP(D2900,'13 лет'!$A$5:$B$78,2),IF((C2900=14),VLOOKUP(D2900,'14 лет'!$A$5:$B$78,2),IF((C2900=15),VLOOKUP(D2900,'15 лет'!$A$5:$B$78,2),IF((C2900=16),VLOOKUP(D2900,'16 лет'!$A$5:$B$78,2),IF((C2900=17),VLOOKUP(D2900,'17 лет'!$A$5:$B$78,2))))))))))))</f>
        <v>0</v>
      </c>
      <c r="F2900" s="27"/>
      <c r="G2900" s="16">
        <f>IF((C2900&lt;=7),VLOOKUP(F2900,'7 лет'!$C$5:$D$79,2),IF((C2900=8),VLOOKUP(F2900,'8 лет'!$C$5:$D$79,2),IF((C2900=9),VLOOKUP(F2900,'9 лет'!$C$5:$D$79,2),IF((C2900=10),VLOOKUP(F2900,'10 лет'!$C$5:$D$79,2),IF((C2900=11),VLOOKUP(F2900,'11 лет'!$C$5:$D$79,2),IF((C2900=12),VLOOKUP(F2900,'12 лет'!$C$5:$D$79,2),IF((C2900=13),VLOOKUP(F2900,'13 лет'!$C$5:$D$79,2),IF((C2900=14),VLOOKUP(F2900,'14 лет'!$C$5:$D$79,2),IF((C2900=15),VLOOKUP(F2900,'15 лет'!$C$5:$D$79,2),IF((C2900=16),VLOOKUP(F2900,'16 лет'!$C$5:$D$79,2),IF((C2900=17),VLOOKUP(F2900,'17 лет'!$C$5:$D$79,2))))))))))))</f>
        <v>0</v>
      </c>
      <c r="H2900" s="27"/>
      <c r="I2900" s="16">
        <f>IF((C2900&lt;=7),VLOOKUP(H2900,'7 лет'!$E$5:$F$79,2),IF((C2900=8),VLOOKUP(H2900,'8 лет'!$E$5:$F$79,2),IF((C2900=9),VLOOKUP(H2900,'9 лет'!$E$5:$F$79,2),IF((C2900=10),VLOOKUP(H2900,'10 лет'!$E$5:$F$79,2),IF((C2900=11),VLOOKUP(H2900,'11 лет'!$E$5:$F$79,2),IF((C2900=12),VLOOKUP(H2900,'12 лет'!$E$5:$F$79,2),IF((C2900=13),VLOOKUP(H2900,'13 лет'!$E$5:$F$79,2),IF((C2900=14),VLOOKUP(H2900,'14 лет'!$E$5:$F$79,2),IF((C2900=15),VLOOKUP(H2900,'15 лет'!$E$5:$F$79,2),IF((C2900=16),VLOOKUP(H2900,'16 лет'!$E$5:$F$79,2),IF((C2900=17),VLOOKUP(H2900,'17 лет'!$E$5:$F$79,2))))))))))))</f>
        <v>0</v>
      </c>
      <c r="J2900" s="27"/>
      <c r="K2900" s="16">
        <f>IF((C2900&lt;=7),VLOOKUP(J2900,'7 лет'!$G$5:$H$79,2),IF((C2900=8),VLOOKUP(J2900,'8 лет'!$G$5:$H$79,2),IF((C2900=9),VLOOKUP(J2900,'9 лет'!$G$5:$H$79,2),IF((C2900=10),VLOOKUP(J2900,'10 лет'!$G$5:$H$79,2),IF((C2900=11),VLOOKUP(J2900,'11 лет'!$G$5:$H$79,2),IF((C2900=12),VLOOKUP(J2900,'12 лет'!$G$5:$H$79,2),IF((C2900=13),VLOOKUP(J2900,'13 лет'!$G$5:$H$79,2),IF((C2900=14),VLOOKUP(J2900,'14 лет'!$G$5:$H$79,2),IF(C2900&gt;=15,"0")))))))))</f>
        <v>0</v>
      </c>
      <c r="L2900" s="27"/>
      <c r="M2900" s="16" t="str">
        <f>IF((C2900=12),VLOOKUP(L2900,'12 лет'!$I$5:$J$81,2),IF((C2900=13),VLOOKUP(L2900,'13 лет'!$I$5:$J$81,2),IF((C2900=14),VLOOKUP(L2900,'14 лет'!$I$5:$J$80,2),IF((C2900=15),VLOOKUP(L2900,'15 лет'!$G$5:$H$82,2),IF((C2900=16),VLOOKUP(L2900,'16 лет'!$G$5:$H$81,2),IF((C2900=17),VLOOKUP(L2900,'17 лет'!$G$5:$H$81,2),IF(C2900&lt;12,"0")))))))</f>
        <v>0</v>
      </c>
      <c r="N2900" s="27"/>
      <c r="O2900" s="16" t="str">
        <f>IF((C2900=15),VLOOKUP(N2900,'15 лет'!$I$5:$J$100,2),IF((C2900=16),VLOOKUP(N2900,'16 лет'!$I$5:$J$94,2),IF((C2900=17),VLOOKUP(N2900,'17 лет'!$I$5:$J$97,2),IF(C2900&lt;15,"0"))))</f>
        <v>0</v>
      </c>
      <c r="P2900" s="11"/>
      <c r="Q2900" s="16">
        <f>IF((C2900&lt;=7),VLOOKUP(P2900,'7 лет'!$I$5:$J$79,2),IF((C2900=8),VLOOKUP(P2900,'8 лет'!$I$5:$J$79,2),IF((C2900=9),VLOOKUP(P2900,'9 лет'!$I$5:$J$79,2),IF((C2900=10),VLOOKUP(P2900,'10 лет'!$I$5:$J$79,2),IF((C2900=11),VLOOKUP(P2900,'11 лет'!$I$5:$J$79,2),IF((C2900=12),VLOOKUP(P2900,'12 лет'!$K$5:$L$79,2),IF((C2900=13),VLOOKUP(P2900,'13 лет'!$K$5:$L$79,2),IF((C2900=14),VLOOKUP(P2900,'14 лет'!$K$5:$L$79,2),IF((C2900=15),VLOOKUP(P2900,'15 лет'!$K$5:$L$79,2),IF((C2900=16),VLOOKUP(P2900,'16 лет'!$K$5:$L$79,2),IF((C2900=17),VLOOKUP(P2900,'17 лет'!$K$5:$L$79,2),)))))))))))</f>
        <v>50</v>
      </c>
      <c r="R2900" s="27"/>
      <c r="S2900" s="16">
        <f>IF((C2900&lt;=7),VLOOKUP(R2900,'7 лет'!$K$5:$L$79,2),IF((C2900=8),VLOOKUP(R2900,'8 лет'!$K$5:$L$79,2),IF((C2900=9),VLOOKUP(R2900,'9 лет'!$K$5:$L$79,2),IF((C2900=10),VLOOKUP(R2900,'10 лет'!$K$5:$L$79,2),IF((C2900=11),VLOOKUP(R2900,'11 лет'!$K$5:$L$79,2),IF((C2900=12),VLOOKUP(R2900,'12 лет'!$M$5:$N$79,2),IF((C2900=13),VLOOKUP(R2900,'13 лет'!$M$5:$N$79,2),IF((C2900=14),VLOOKUP(R2900,'14 лет'!$M$5:$N$79,2),IF((C2900=15),VLOOKUP(R2900,'15 лет'!$M$5:$N$79,2),IF((C2900=16),VLOOKUP(R2900,'16 лет'!$M$5:$N$79,2),IF((C2900=17),VLOOKUP(R2900,'17 лет'!$M$5:$N$79,2))))))))))))</f>
        <v>0</v>
      </c>
      <c r="T2900" s="32">
        <f>SUM(E2900+G2900+I2900+K2900+M2900+O2900+Q2900+S2900)</f>
        <v>50</v>
      </c>
      <c r="U2900" s="4">
        <f>'Личное первенство юноши'!U255</f>
        <v>28</v>
      </c>
      <c r="V2900" s="109"/>
      <c r="W2900" s="99"/>
      <c r="X2900" t="str">
        <f>P2893</f>
        <v>Субъект РФ 81</v>
      </c>
    </row>
    <row r="2901" spans="1:24" ht="18.75">
      <c r="A2901" s="111"/>
      <c r="B2901" s="112"/>
      <c r="C2901" s="112"/>
      <c r="D2901" s="112"/>
      <c r="E2901" s="112"/>
      <c r="F2901" s="112"/>
      <c r="G2901" s="112"/>
      <c r="H2901" s="112"/>
      <c r="I2901" s="112"/>
      <c r="J2901" s="112"/>
      <c r="K2901" s="112"/>
      <c r="L2901" s="112"/>
      <c r="M2901" s="112"/>
      <c r="N2901" s="112"/>
      <c r="O2901" s="112"/>
      <c r="P2901" s="115" t="s">
        <v>285</v>
      </c>
      <c r="Q2901" s="115"/>
      <c r="R2901" s="115"/>
      <c r="S2901" s="116"/>
      <c r="T2901" s="113">
        <f ca="1">SUMPRODUCT(LARGE($T$2898:$T$2900,ROW(INDIRECT("T1:T"&amp;Z17))))</f>
        <v>100</v>
      </c>
      <c r="U2901" s="114"/>
      <c r="V2901" s="109"/>
      <c r="W2901" s="99"/>
    </row>
    <row r="2902" spans="1:24" ht="24.75" customHeight="1">
      <c r="A2902" s="123" t="s">
        <v>180</v>
      </c>
      <c r="B2902" s="124"/>
      <c r="C2902" s="124"/>
      <c r="D2902" s="124"/>
      <c r="E2902" s="124"/>
      <c r="F2902" s="124"/>
      <c r="G2902" s="124"/>
      <c r="H2902" s="124"/>
      <c r="I2902" s="124"/>
      <c r="J2902" s="124"/>
      <c r="K2902" s="124"/>
      <c r="L2902" s="124"/>
      <c r="M2902" s="124"/>
      <c r="N2902" s="124"/>
      <c r="O2902" s="124"/>
      <c r="P2902" s="124"/>
      <c r="Q2902" s="124"/>
      <c r="R2902" s="124"/>
      <c r="S2902" s="124"/>
      <c r="T2902" s="124"/>
      <c r="U2902" s="125"/>
      <c r="V2902" s="109"/>
      <c r="W2902" s="99"/>
    </row>
    <row r="2903" spans="1:24" ht="18.75">
      <c r="A2903" s="27">
        <v>1</v>
      </c>
      <c r="B2903" s="78"/>
      <c r="C2903" s="27"/>
      <c r="D2903" s="27"/>
      <c r="E2903" s="16">
        <f>IF((C2903&lt;=7),VLOOKUP(D2903,'7 лет'!$M$5:$N$78,2),IF((C2903=8),VLOOKUP(D2903,'8 лет'!$M$5:$N$78,2),IF((C2903=9),VLOOKUP(D2903,'9 лет'!$M$5:$N$78,2),IF((C2903=10),VLOOKUP(D2903,'10 лет'!$M$5:$N$78,2),IF((C2903=11),VLOOKUP(D2903,'11 лет'!$M$5:$N$78,2),IF((C2903=12),VLOOKUP(D2903,'12 лет'!$O$5:$P$78,2),IF((C2903=13),VLOOKUP(D2903,'13 лет'!$O$5:$P$78,2),IF((C2903=14),VLOOKUP(D2903,'14 лет'!$O$5:$P$78,2),IF((C2903=15),VLOOKUP(D2903,'15 лет'!$O$5:$P$78,2),IF((C2903=16),VLOOKUP(D2903,'16 лет'!$O$5:$P$78,2),IF((C2903=17),VLOOKUP(D2903,'17 лет'!$O$5:$P$78,2))))))))))))</f>
        <v>0</v>
      </c>
      <c r="F2903" s="27"/>
      <c r="G2903" s="16">
        <f>IF((C2903&lt;=7),VLOOKUP(F2903,'7 лет'!$O$5:$P$79,2),IF((C2903=8),VLOOKUP(F2903,'8 лет'!$O$5:$P$79,2),IF((C2903=9),VLOOKUP(F2903,'9 лет'!$O$5:$P$79,2),IF((C2903=10),VLOOKUP(F2903,'10 лет'!$O$5:$P$79,2),IF((C2903=11),VLOOKUP(F2903,'11 лет'!$O$5:$P$79,2),IF((C2903=12),VLOOKUP(F2903,'12 лет'!$Q$5:$R$79,2),IF((C2903=13),VLOOKUP(F2903,'13 лет'!$Q$5:$R$79,2),IF((C2903=14),VLOOKUP(F2903,'14 лет'!$Q$5:$R$79,2),IF((C2903=15),VLOOKUP(F2903,'15 лет'!$Q$5:$R$79,2),IF((C2903=16),VLOOKUP(F2903,'16 лет'!$Q$5:$R$79,2),IF((C2903=17),VLOOKUP(F2903,'17 лет'!$Q$5:$R$79,2))))))))))))</f>
        <v>0</v>
      </c>
      <c r="H2903" s="27"/>
      <c r="I2903" s="16">
        <f>IF((C2903&lt;=7),VLOOKUP(H2903,'7 лет'!$Q$5:$R$79,2),IF((C2903=8),VLOOKUP(H2903,'8 лет'!$Q$5:$R$79,2),IF((C2903=9),VLOOKUP(H2903,'9 лет'!$Q$5:$R$79,2),IF((C2903=10),VLOOKUP(H2903,'10 лет'!$Q$5:$R$79,2),IF((C2903=11),VLOOKUP(H2903,'11 лет'!$Q$5:$R$79,2),IF((C2903=12),VLOOKUP(H2903,'12 лет'!$S$5:$T$79,2),IF((C2903=13),VLOOKUP(H2903,'13 лет'!$S$5:$T$79,2),IF((C2903=14),VLOOKUP(H2903,'14 лет'!$S$5:$T$79,2),IF((C2903=15),VLOOKUP(H2903,'15 лет'!$S$5:$T$79,2),IF((C2903=16),VLOOKUP(H2903,'16 лет'!$S$5:$T$79,2),IF((C2903=17),VLOOKUP(H2903,'17 лет'!$S$5:$T$79,2))))))))))))</f>
        <v>0</v>
      </c>
      <c r="J2903" s="27"/>
      <c r="K2903" s="16">
        <f>IF((C2903&lt;=7),VLOOKUP(J2903,'7 лет'!$S$5:$T$79,2),IF((C2903=8),VLOOKUP(J2903,'8 лет'!$S$5:$T$79,2),IF((C2903=9),VLOOKUP(J2903,'9 лет'!$S$5:$T$79,2),IF((C2903=10),VLOOKUP(J2903,'10 лет'!$S$5:$T$79,2),IF((C2903=11),VLOOKUP(J2903,'11 лет'!$S$5:$T$79,2),IF((C2903=12),VLOOKUP(J2903,'12 лет'!$U$5:$V$79,2),IF((C2903=13),VLOOKUP(J2903,'13 лет'!$U$5:$V$79,2),IF((C2903=14),VLOOKUP(J2903,'14 лет'!$U$5:$V$79,2),IF(C2903&gt;=15,"0")))))))))</f>
        <v>0</v>
      </c>
      <c r="L2903" s="27"/>
      <c r="M2903" s="16" t="str">
        <f>IF((C2903=12),VLOOKUP(L2903,'12 лет'!$W$5:$X$85,2),IF((C2903=13),VLOOKUP(L2903,'13 лет'!$W$5:$X$84,2),IF((C2903=14),VLOOKUP(L2903,'14 лет'!$W$5:$X$82,2),IF((C2903=15),VLOOKUP(L2903,'15 лет'!$U$5:$V$82,2),IF((C2903=16),VLOOKUP(L2903,'16 лет'!$U$5:$V$78,2),IF((C2903=17),VLOOKUP(L2903,'17 лет'!$U$5:$V$78,2),IF(C2903&lt;12,"0")))))))</f>
        <v>0</v>
      </c>
      <c r="N2903" s="27"/>
      <c r="O2903" s="16" t="str">
        <f>IF((C2903=15),VLOOKUP(N2903,'15 лет'!$W$5:$X$115,2),IF((C2903=16),VLOOKUP(N2903,'16 лет'!$W$5:$X$113,2),IF((C2903=17),VLOOKUP(N2903,'17 лет'!$W$5:$X$113,2),IF(C2903&lt;15,"0"))))</f>
        <v>0</v>
      </c>
      <c r="P2903" s="11"/>
      <c r="Q2903" s="16">
        <f>IF((C2903&lt;=7),VLOOKUP(P2903,'7 лет'!$U$5:$V$79,2),IF((C2903=8),VLOOKUP(P2903,'8 лет'!$U$5:$V$79,2),IF((C2903=9),VLOOKUP(P2903,'9 лет'!$U$5:$V$79,2),IF((C2903=10),VLOOKUP(P2903,'10 лет'!$U$5:$V$79,2),IF((C2903=11),VLOOKUP(P2903,'11 лет'!$U$5:$V$79,2),IF((C2903=12),VLOOKUP(P2903,'12 лет'!$Y$5:$Z$79,2),IF((C2903=13),VLOOKUP(P2903,'13 лет'!$Y$5:$Z$79,2),IF((C2903=14),VLOOKUP(P2903,'14 лет'!$Y$5:$Z$79,2),IF((C2903=15),VLOOKUP(P2903,'15 лет'!$Y$5:$Z$79,2),IF((C2903=16),VLOOKUP(P2903,'16 лет'!$Y$5:$Z$79,2),IF((C2903=17),VLOOKUP(P2903,'17 лет'!$Y$5:$Z$79,2))))))))))))</f>
        <v>35</v>
      </c>
      <c r="R2903" s="27"/>
      <c r="S2903" s="16">
        <f>IF((C2903&lt;=7),VLOOKUP(R2903,'7 лет'!$W$5:$X$79,2),IF((C2903=8),VLOOKUP(R2903,'8 лет'!$W$5:$X$79,2),IF((C2903=9),VLOOKUP(R2903,'9 лет'!$W$5:$X$79,2),IF((C2903=10),VLOOKUP(R2903,'10 лет'!$W$5:$X$79,2),IF((C2903=11),VLOOKUP(R2903,'11 лет'!$W$5:$X$79,2),IF((C2903=12),VLOOKUP(R2903,'12 лет'!$AA$5:$AB$79,2),IF((C2903=13),VLOOKUP(R2903,'13 лет'!$AA$5:$AB$79,2),IF((C2903=14),VLOOKUP(R2903,'14 лет'!$AA$5:$AB$79,2),IF((C2903=15),VLOOKUP(R2903,'15 лет'!$AA$5:$AB$79,2),IF((C2903=16),VLOOKUP(R2903,'16 лет'!$AA$5:$AB$79,2),IF((C2903=17),VLOOKUP(R2903,'17 лет'!$AA$5:$AB$79,2))))))))))))</f>
        <v>0</v>
      </c>
      <c r="T2903" s="33">
        <f>SUM(E2903+G2903+I2903+K2903+M2903+O2903+Q2903+S2903)</f>
        <v>35</v>
      </c>
      <c r="U2903" s="4">
        <f>'Личное первенство девушки'!U253</f>
        <v>28</v>
      </c>
      <c r="V2903" s="109"/>
      <c r="W2903" s="99"/>
      <c r="X2903" t="str">
        <f>P2893</f>
        <v>Субъект РФ 81</v>
      </c>
    </row>
    <row r="2904" spans="1:24" ht="18.75">
      <c r="A2904" s="27">
        <v>2</v>
      </c>
      <c r="B2904" s="78"/>
      <c r="C2904" s="27"/>
      <c r="D2904" s="27"/>
      <c r="E2904" s="16">
        <f>IF((C2904&lt;=7),VLOOKUP(D2904,'7 лет'!$M$5:$N$78,2),IF((C2904=8),VLOOKUP(D2904,'8 лет'!$M$5:$N$78,2),IF((C2904=9),VLOOKUP(D2904,'9 лет'!$M$5:$N$78,2),IF((C2904=10),VLOOKUP(D2904,'10 лет'!$M$5:$N$78,2),IF((C2904=11),VLOOKUP(D2904,'11 лет'!$M$5:$N$78,2),IF((C2904=12),VLOOKUP(D2904,'12 лет'!$O$5:$P$78,2),IF((C2904=13),VLOOKUP(D2904,'13 лет'!$O$5:$P$78,2),IF((C2904=14),VLOOKUP(D2904,'14 лет'!$O$5:$P$78,2),IF((C2904=15),VLOOKUP(D2904,'15 лет'!$O$5:$P$78,2),IF((C2904=16),VLOOKUP(D2904,'16 лет'!$O$5:$P$78,2),IF((C2904=17),VLOOKUP(D2904,'17 лет'!$O$5:$P$78,2))))))))))))</f>
        <v>0</v>
      </c>
      <c r="F2904" s="27"/>
      <c r="G2904" s="16">
        <f>IF((C2904&lt;=7),VLOOKUP(F2904,'7 лет'!$O$5:$P$79,2),IF((C2904=8),VLOOKUP(F2904,'8 лет'!$O$5:$P$79,2),IF((C2904=9),VLOOKUP(F2904,'9 лет'!$O$5:$P$79,2),IF((C2904=10),VLOOKUP(F2904,'10 лет'!$O$5:$P$79,2),IF((C2904=11),VLOOKUP(F2904,'11 лет'!$O$5:$P$79,2),IF((C2904=12),VLOOKUP(F2904,'12 лет'!$Q$5:$R$79,2),IF((C2904=13),VLOOKUP(F2904,'13 лет'!$Q$5:$R$79,2),IF((C2904=14),VLOOKUP(F2904,'14 лет'!$Q$5:$R$79,2),IF((C2904=15),VLOOKUP(F2904,'15 лет'!$Q$5:$R$79,2),IF((C2904=16),VLOOKUP(F2904,'16 лет'!$Q$5:$R$79,2),IF((C2904=17),VLOOKUP(F2904,'17 лет'!$Q$5:$R$79,2))))))))))))</f>
        <v>0</v>
      </c>
      <c r="H2904" s="27"/>
      <c r="I2904" s="16">
        <f>IF((C2904&lt;=7),VLOOKUP(H2904,'7 лет'!$Q$5:$R$79,2),IF((C2904=8),VLOOKUP(H2904,'8 лет'!$Q$5:$R$79,2),IF((C2904=9),VLOOKUP(H2904,'9 лет'!$Q$5:$R$79,2),IF((C2904=10),VLOOKUP(H2904,'10 лет'!$Q$5:$R$79,2),IF((C2904=11),VLOOKUP(H2904,'11 лет'!$Q$5:$R$79,2),IF((C2904=12),VLOOKUP(H2904,'12 лет'!$S$5:$T$79,2),IF((C2904=13),VLOOKUP(H2904,'13 лет'!$S$5:$T$79,2),IF((C2904=14),VLOOKUP(H2904,'14 лет'!$S$5:$T$79,2),IF((C2904=15),VLOOKUP(H2904,'15 лет'!$S$5:$T$79,2),IF((C2904=16),VLOOKUP(H2904,'16 лет'!$S$5:$T$79,2),IF((C2904=17),VLOOKUP(H2904,'17 лет'!$S$5:$T$79,2))))))))))))</f>
        <v>0</v>
      </c>
      <c r="J2904" s="27"/>
      <c r="K2904" s="16">
        <f>IF((C2904&lt;=7),VLOOKUP(J2904,'7 лет'!$S$5:$T$79,2),IF((C2904=8),VLOOKUP(J2904,'8 лет'!$S$5:$T$79,2),IF((C2904=9),VLOOKUP(J2904,'9 лет'!$S$5:$T$79,2),IF((C2904=10),VLOOKUP(J2904,'10 лет'!$S$5:$T$79,2),IF((C2904=11),VLOOKUP(J2904,'11 лет'!$S$5:$T$79,2),IF((C2904=12),VLOOKUP(J2904,'12 лет'!$U$5:$V$79,2),IF((C2904=13),VLOOKUP(J2904,'13 лет'!$U$5:$V$79,2),IF((C2904=14),VLOOKUP(J2904,'14 лет'!$U$5:$V$79,2),IF(C2904&gt;=15,"0")))))))))</f>
        <v>0</v>
      </c>
      <c r="L2904" s="27"/>
      <c r="M2904" s="16" t="str">
        <f>IF((C2904=12),VLOOKUP(L2904,'12 лет'!$W$5:$X$85,2),IF((C2904=13),VLOOKUP(L2904,'13 лет'!$W$5:$X$84,2),IF((C2904=14),VLOOKUP(L2904,'14 лет'!$W$5:$X$82,2),IF((C2904=15),VLOOKUP(L2904,'15 лет'!$U$5:$V$82,2),IF((C2904=16),VLOOKUP(L2904,'16 лет'!$U$5:$V$78,2),IF((C2904=17),VLOOKUP(L2904,'17 лет'!$U$5:$V$78,2),IF(C2904&lt;12,"0")))))))</f>
        <v>0</v>
      </c>
      <c r="N2904" s="27"/>
      <c r="O2904" s="16" t="str">
        <f>IF((C2904=15),VLOOKUP(N2904,'15 лет'!$W$5:$X$115,2),IF((C2904=16),VLOOKUP(N2904,'16 лет'!$W$5:$X$113,2),IF((C2904=17),VLOOKUP(N2904,'17 лет'!$W$5:$X$113,2),IF(C2904&lt;15,"0"))))</f>
        <v>0</v>
      </c>
      <c r="P2904" s="11"/>
      <c r="Q2904" s="16">
        <f>IF((C2904&lt;=7),VLOOKUP(P2904,'7 лет'!$U$5:$V$79,2),IF((C2904=8),VLOOKUP(P2904,'8 лет'!$U$5:$V$79,2),IF((C2904=9),VLOOKUP(P2904,'9 лет'!$U$5:$V$79,2),IF((C2904=10),VLOOKUP(P2904,'10 лет'!$U$5:$V$79,2),IF((C2904=11),VLOOKUP(P2904,'11 лет'!$U$5:$V$79,2),IF((C2904=12),VLOOKUP(P2904,'12 лет'!$Y$5:$Z$79,2),IF((C2904=13),VLOOKUP(P2904,'13 лет'!$Y$5:$Z$79,2),IF((C2904=14),VLOOKUP(P2904,'14 лет'!$Y$5:$Z$79,2),IF((C2904=15),VLOOKUP(P2904,'15 лет'!$Y$5:$Z$79,2),IF((C2904=16),VLOOKUP(P2904,'16 лет'!$Y$5:$Z$79,2),IF((C2904=17),VLOOKUP(P2904,'17 лет'!$Y$5:$Z$79,2))))))))))))</f>
        <v>35</v>
      </c>
      <c r="R2904" s="27"/>
      <c r="S2904" s="16">
        <f>IF((C2904&lt;=7),VLOOKUP(R2904,'7 лет'!$W$5:$X$79,2),IF((C2904=8),VLOOKUP(R2904,'8 лет'!$W$5:$X$79,2),IF((C2904=9),VLOOKUP(R2904,'9 лет'!$W$5:$X$79,2),IF((C2904=10),VLOOKUP(R2904,'10 лет'!$W$5:$X$79,2),IF((C2904=11),VLOOKUP(R2904,'11 лет'!$W$5:$X$79,2),IF((C2904=12),VLOOKUP(R2904,'12 лет'!$AA$5:$AB$79,2),IF((C2904=13),VLOOKUP(R2904,'13 лет'!$AA$5:$AB$79,2),IF((C2904=14),VLOOKUP(R2904,'14 лет'!$AA$5:$AB$79,2),IF((C2904=15),VLOOKUP(R2904,'15 лет'!$AA$5:$AB$79,2),IF((C2904=16),VLOOKUP(R2904,'16 лет'!$AA$5:$AB$79,2),IF((C2904=17),VLOOKUP(R2904,'17 лет'!$AA$5:$AB$79,2))))))))))))</f>
        <v>0</v>
      </c>
      <c r="T2904" s="33">
        <f>SUM(E2904+G2904+I2904+K2904+M2904+O2904+Q2904+S2904)</f>
        <v>35</v>
      </c>
      <c r="U2904" s="4">
        <f>'Личное первенство девушки'!U254</f>
        <v>28</v>
      </c>
      <c r="V2904" s="109"/>
      <c r="W2904" s="99"/>
      <c r="X2904" t="str">
        <f>P2893</f>
        <v>Субъект РФ 81</v>
      </c>
    </row>
    <row r="2905" spans="1:24" ht="18.75">
      <c r="A2905" s="27">
        <v>3</v>
      </c>
      <c r="B2905" s="78"/>
      <c r="C2905" s="27"/>
      <c r="D2905" s="27"/>
      <c r="E2905" s="16">
        <f>IF((C2905&lt;=7),VLOOKUP(D2905,'7 лет'!$M$5:$N$78,2),IF((C2905=8),VLOOKUP(D2905,'8 лет'!$M$5:$N$78,2),IF((C2905=9),VLOOKUP(D2905,'9 лет'!$M$5:$N$78,2),IF((C2905=10),VLOOKUP(D2905,'10 лет'!$M$5:$N$78,2),IF((C2905=11),VLOOKUP(D2905,'11 лет'!$M$5:$N$78,2),IF((C2905=12),VLOOKUP(D2905,'12 лет'!$O$5:$P$78,2),IF((C2905=13),VLOOKUP(D2905,'13 лет'!$O$5:$P$78,2),IF((C2905=14),VLOOKUP(D2905,'14 лет'!$O$5:$P$78,2),IF((C2905=15),VLOOKUP(D2905,'15 лет'!$O$5:$P$78,2),IF((C2905=16),VLOOKUP(D2905,'16 лет'!$O$5:$P$78,2),IF((C2905=17),VLOOKUP(D2905,'17 лет'!$O$5:$P$78,2))))))))))))</f>
        <v>0</v>
      </c>
      <c r="F2905" s="27"/>
      <c r="G2905" s="16">
        <f>IF((C2905&lt;=7),VLOOKUP(F2905,'7 лет'!$O$5:$P$79,2),IF((C2905=8),VLOOKUP(F2905,'8 лет'!$O$5:$P$79,2),IF((C2905=9),VLOOKUP(F2905,'9 лет'!$O$5:$P$79,2),IF((C2905=10),VLOOKUP(F2905,'10 лет'!$O$5:$P$79,2),IF((C2905=11),VLOOKUP(F2905,'11 лет'!$O$5:$P$79,2),IF((C2905=12),VLOOKUP(F2905,'12 лет'!$Q$5:$R$79,2),IF((C2905=13),VLOOKUP(F2905,'13 лет'!$Q$5:$R$79,2),IF((C2905=14),VLOOKUP(F2905,'14 лет'!$Q$5:$R$79,2),IF((C2905=15),VLOOKUP(F2905,'15 лет'!$Q$5:$R$79,2),IF((C2905=16),VLOOKUP(F2905,'16 лет'!$Q$5:$R$79,2),IF((C2905=17),VLOOKUP(F2905,'17 лет'!$Q$5:$R$79,2))))))))))))</f>
        <v>0</v>
      </c>
      <c r="H2905" s="27"/>
      <c r="I2905" s="16">
        <f>IF((C2905&lt;=7),VLOOKUP(H2905,'7 лет'!$Q$5:$R$79,2),IF((C2905=8),VLOOKUP(H2905,'8 лет'!$Q$5:$R$79,2),IF((C2905=9),VLOOKUP(H2905,'9 лет'!$Q$5:$R$79,2),IF((C2905=10),VLOOKUP(H2905,'10 лет'!$Q$5:$R$79,2),IF((C2905=11),VLOOKUP(H2905,'11 лет'!$Q$5:$R$79,2),IF((C2905=12),VLOOKUP(H2905,'12 лет'!$S$5:$T$79,2),IF((C2905=13),VLOOKUP(H2905,'13 лет'!$S$5:$T$79,2),IF((C2905=14),VLOOKUP(H2905,'14 лет'!$S$5:$T$79,2),IF((C2905=15),VLOOKUP(H2905,'15 лет'!$S$5:$T$79,2),IF((C2905=16),VLOOKUP(H2905,'16 лет'!$S$5:$T$79,2),IF((C2905=17),VLOOKUP(H2905,'17 лет'!$S$5:$T$79,2))))))))))))</f>
        <v>0</v>
      </c>
      <c r="J2905" s="27"/>
      <c r="K2905" s="16">
        <f>IF((C2905&lt;=7),VLOOKUP(J2905,'7 лет'!$S$5:$T$79,2),IF((C2905=8),VLOOKUP(J2905,'8 лет'!$S$5:$T$79,2),IF((C2905=9),VLOOKUP(J2905,'9 лет'!$S$5:$T$79,2),IF((C2905=10),VLOOKUP(J2905,'10 лет'!$S$5:$T$79,2),IF((C2905=11),VLOOKUP(J2905,'11 лет'!$S$5:$T$79,2),IF((C2905=12),VLOOKUP(J2905,'12 лет'!$U$5:$V$79,2),IF((C2905=13),VLOOKUP(J2905,'13 лет'!$U$5:$V$79,2),IF((C2905=14),VLOOKUP(J2905,'14 лет'!$U$5:$V$79,2),IF(C2905&gt;=15,"0")))))))))</f>
        <v>0</v>
      </c>
      <c r="L2905" s="27"/>
      <c r="M2905" s="16" t="str">
        <f>IF((C2905=12),VLOOKUP(L2905,'12 лет'!$W$5:$X$85,2),IF((C2905=13),VLOOKUP(L2905,'13 лет'!$W$5:$X$84,2),IF((C2905=14),VLOOKUP(L2905,'14 лет'!$W$5:$X$82,2),IF((C2905=15),VLOOKUP(L2905,'15 лет'!$U$5:$V$82,2),IF((C2905=16),VLOOKUP(L2905,'16 лет'!$U$5:$V$78,2),IF((C2905=17),VLOOKUP(L2905,'17 лет'!$U$5:$V$78,2),IF(C2905&lt;12,"0")))))))</f>
        <v>0</v>
      </c>
      <c r="N2905" s="27"/>
      <c r="O2905" s="16" t="str">
        <f>IF((C2905=15),VLOOKUP(N2905,'15 лет'!$W$5:$X$115,2),IF((C2905=16),VLOOKUP(N2905,'16 лет'!$W$5:$X$113,2),IF((C2905=17),VLOOKUP(N2905,'17 лет'!$W$5:$X$113,2),IF(C2905&lt;15,"0"))))</f>
        <v>0</v>
      </c>
      <c r="P2905" s="11"/>
      <c r="Q2905" s="16">
        <f>IF((C2905&lt;=7),VLOOKUP(P2905,'7 лет'!$U$5:$V$79,2),IF((C2905=8),VLOOKUP(P2905,'8 лет'!$U$5:$V$79,2),IF((C2905=9),VLOOKUP(P2905,'9 лет'!$U$5:$V$79,2),IF((C2905=10),VLOOKUP(P2905,'10 лет'!$U$5:$V$79,2),IF((C2905=11),VLOOKUP(P2905,'11 лет'!$U$5:$V$79,2),IF((C2905=12),VLOOKUP(P2905,'12 лет'!$Y$5:$Z$79,2),IF((C2905=13),VLOOKUP(P2905,'13 лет'!$Y$5:$Z$79,2),IF((C2905=14),VLOOKUP(P2905,'14 лет'!$Y$5:$Z$79,2),IF((C2905=15),VLOOKUP(P2905,'15 лет'!$Y$5:$Z$79,2),IF((C2905=16),VLOOKUP(P2905,'16 лет'!$Y$5:$Z$79,2),IF((C2905=17),VLOOKUP(P2905,'17 лет'!$Y$5:$Z$79,2))))))))))))</f>
        <v>35</v>
      </c>
      <c r="R2905" s="27"/>
      <c r="S2905" s="16">
        <f>IF((C2905&lt;=7),VLOOKUP(R2905,'7 лет'!$W$5:$X$79,2),IF((C2905=8),VLOOKUP(R2905,'8 лет'!$W$5:$X$79,2),IF((C2905=9),VLOOKUP(R2905,'9 лет'!$W$5:$X$79,2),IF((C2905=10),VLOOKUP(R2905,'10 лет'!$W$5:$X$79,2),IF((C2905=11),VLOOKUP(R2905,'11 лет'!$W$5:$X$79,2),IF((C2905=12),VLOOKUP(R2905,'12 лет'!$AA$5:$AB$79,2),IF((C2905=13),VLOOKUP(R2905,'13 лет'!$AA$5:$AB$79,2),IF((C2905=14),VLOOKUP(R2905,'14 лет'!$AA$5:$AB$79,2),IF((C2905=15),VLOOKUP(R2905,'15 лет'!$AA$5:$AB$79,2),IF((C2905=16),VLOOKUP(R2905,'16 лет'!$AA$5:$AB$79,2),IF((C2905=17),VLOOKUP(R2905,'17 лет'!$AA$5:$AB$79,2))))))))))))</f>
        <v>0</v>
      </c>
      <c r="T2905" s="33">
        <f>SUM(E2905+G2905+I2905+K2905+M2905+O2905+Q2905+S2905)</f>
        <v>35</v>
      </c>
      <c r="U2905" s="4">
        <f>'Личное первенство девушки'!U255</f>
        <v>28</v>
      </c>
      <c r="V2905" s="109"/>
      <c r="W2905" s="99"/>
      <c r="X2905" t="str">
        <f>P2893</f>
        <v>Субъект РФ 81</v>
      </c>
    </row>
    <row r="2906" spans="1:24" ht="18.75">
      <c r="A2906" s="111"/>
      <c r="B2906" s="112"/>
      <c r="C2906" s="112"/>
      <c r="D2906" s="112"/>
      <c r="E2906" s="112"/>
      <c r="F2906" s="112"/>
      <c r="G2906" s="112"/>
      <c r="H2906" s="112"/>
      <c r="I2906" s="112"/>
      <c r="J2906" s="112"/>
      <c r="K2906" s="112"/>
      <c r="L2906" s="112"/>
      <c r="M2906" s="112"/>
      <c r="N2906" s="112"/>
      <c r="O2906" s="112"/>
      <c r="P2906" s="115" t="s">
        <v>286</v>
      </c>
      <c r="Q2906" s="115"/>
      <c r="R2906" s="115"/>
      <c r="S2906" s="116"/>
      <c r="T2906" s="113">
        <f ca="1">SUMPRODUCT(LARGE($T$2903:$T$2905,ROW(INDIRECT("T1:T"&amp;Z17))))</f>
        <v>70</v>
      </c>
      <c r="U2906" s="114"/>
      <c r="V2906" s="109"/>
      <c r="W2906" s="99"/>
    </row>
    <row r="2907" spans="1:24" ht="30" customHeight="1">
      <c r="A2907" s="119"/>
      <c r="B2907" s="120"/>
      <c r="C2907" s="120"/>
      <c r="D2907" s="120"/>
      <c r="E2907" s="120"/>
      <c r="F2907" s="120"/>
      <c r="G2907" s="120"/>
      <c r="H2907" s="120"/>
      <c r="I2907" s="120"/>
      <c r="J2907" s="120"/>
      <c r="K2907" s="120"/>
      <c r="L2907" s="120"/>
      <c r="M2907" s="120"/>
      <c r="N2907" s="120"/>
      <c r="O2907" s="120"/>
      <c r="P2907" s="118" t="s">
        <v>287</v>
      </c>
      <c r="Q2907" s="118"/>
      <c r="R2907" s="118"/>
      <c r="S2907" s="118"/>
      <c r="T2907" s="121">
        <f ca="1">SUM(T2901+T2906)</f>
        <v>170</v>
      </c>
      <c r="U2907" s="122"/>
      <c r="V2907" s="110"/>
      <c r="W2907" s="100"/>
    </row>
    <row r="2908" spans="1:24">
      <c r="A2908" s="14"/>
      <c r="B2908" s="14"/>
      <c r="C2908" s="14"/>
      <c r="D2908" s="14"/>
      <c r="E2908" s="14"/>
      <c r="F2908" s="14"/>
      <c r="G2908" s="14"/>
      <c r="H2908" s="14"/>
      <c r="I2908" s="14"/>
      <c r="J2908" s="14"/>
      <c r="K2908" s="14"/>
      <c r="L2908" s="14"/>
      <c r="M2908" s="14"/>
      <c r="N2908" s="14"/>
      <c r="O2908" s="14"/>
      <c r="P2908" s="14"/>
      <c r="Q2908" s="14"/>
      <c r="R2908" s="14"/>
      <c r="S2908" s="14"/>
      <c r="T2908" s="14"/>
    </row>
    <row r="2909" spans="1:24">
      <c r="A2909" s="15"/>
      <c r="C2909" s="15"/>
      <c r="D2909" s="15"/>
      <c r="E2909" s="15"/>
      <c r="F2909" s="15"/>
      <c r="G2909" s="15"/>
      <c r="H2909" s="15"/>
      <c r="I2909" s="15"/>
      <c r="J2909" s="15"/>
      <c r="K2909" s="14"/>
      <c r="L2909" s="14"/>
      <c r="M2909" s="15"/>
      <c r="N2909" s="15"/>
      <c r="O2909" s="15"/>
      <c r="P2909" s="15"/>
      <c r="Q2909" s="15"/>
      <c r="R2909" s="15"/>
      <c r="S2909" s="15"/>
      <c r="T2909" s="15"/>
    </row>
    <row r="2910" spans="1:24">
      <c r="A2910" s="15"/>
      <c r="C2910" s="15"/>
      <c r="D2910" s="15"/>
      <c r="E2910" s="15"/>
      <c r="F2910" s="15"/>
      <c r="G2910" s="15"/>
      <c r="H2910" s="15"/>
      <c r="I2910" s="15"/>
      <c r="J2910" s="15"/>
      <c r="K2910" s="14"/>
      <c r="L2910" s="14"/>
      <c r="M2910" s="15"/>
      <c r="N2910" s="15"/>
      <c r="O2910" s="15"/>
      <c r="P2910" s="15"/>
      <c r="Q2910" s="15"/>
      <c r="R2910" s="15"/>
      <c r="S2910" s="15"/>
      <c r="T2910" s="15"/>
    </row>
    <row r="2911" spans="1:24" ht="16.5">
      <c r="A2911" s="14"/>
      <c r="B2911" s="79" t="s">
        <v>181</v>
      </c>
      <c r="C2911" s="14"/>
      <c r="D2911" s="14"/>
      <c r="E2911" s="14"/>
      <c r="F2911" s="14"/>
      <c r="G2911" s="14"/>
      <c r="H2911" s="14"/>
      <c r="I2911" s="14"/>
      <c r="J2911" s="14"/>
      <c r="K2911" s="14"/>
      <c r="L2911" s="14"/>
      <c r="M2911" s="14"/>
      <c r="N2911" s="14"/>
      <c r="O2911" s="14"/>
      <c r="P2911" s="14"/>
      <c r="Q2911" s="14"/>
      <c r="R2911" s="14"/>
      <c r="S2911" s="14"/>
      <c r="T2911" s="14"/>
    </row>
    <row r="2912" spans="1:24">
      <c r="A2912" s="14"/>
      <c r="B2912" s="15"/>
      <c r="C2912" s="15"/>
      <c r="D2912" s="14"/>
      <c r="E2912" s="14"/>
      <c r="F2912" s="14"/>
      <c r="G2912" s="14"/>
      <c r="H2912" s="14"/>
      <c r="I2912" s="14"/>
      <c r="J2912" s="14"/>
      <c r="K2912" s="14"/>
      <c r="L2912" s="14"/>
      <c r="M2912" s="14"/>
      <c r="N2912" s="14"/>
      <c r="O2912" s="14"/>
      <c r="P2912" s="14"/>
      <c r="Q2912" s="14"/>
      <c r="R2912" s="14"/>
      <c r="S2912" s="14"/>
      <c r="T2912" s="14"/>
    </row>
    <row r="2913" spans="1:23">
      <c r="A2913" s="14"/>
      <c r="B2913" s="14"/>
      <c r="C2913" s="15"/>
      <c r="D2913" s="14"/>
      <c r="E2913" s="14"/>
      <c r="F2913" s="14"/>
      <c r="G2913" s="14"/>
      <c r="H2913" s="14"/>
      <c r="I2913" s="14"/>
      <c r="J2913" s="14"/>
      <c r="K2913" s="14"/>
      <c r="L2913" s="14"/>
      <c r="M2913" s="14"/>
      <c r="N2913" s="14"/>
      <c r="O2913" s="14"/>
      <c r="P2913" s="14"/>
      <c r="Q2913" s="14"/>
      <c r="R2913" s="14"/>
      <c r="S2913" s="14"/>
      <c r="T2913" s="14"/>
    </row>
    <row r="2914" spans="1:23" ht="16.5">
      <c r="A2914" s="14"/>
      <c r="B2914" s="79" t="s">
        <v>182</v>
      </c>
      <c r="C2914" s="15"/>
      <c r="D2914" s="14"/>
      <c r="E2914" s="14"/>
      <c r="F2914" s="14"/>
      <c r="G2914" s="14"/>
      <c r="H2914" s="14"/>
      <c r="I2914" s="14"/>
      <c r="J2914" s="14"/>
      <c r="K2914" s="14"/>
      <c r="L2914" s="14"/>
      <c r="M2914" s="14"/>
      <c r="N2914" s="14"/>
      <c r="O2914" s="14"/>
      <c r="P2914" s="14"/>
      <c r="Q2914" s="14"/>
      <c r="R2914" s="14"/>
      <c r="S2914" s="14"/>
      <c r="T2914" s="14"/>
    </row>
    <row r="2916" spans="1:23" ht="18.75">
      <c r="A2916" s="102" t="s">
        <v>991</v>
      </c>
      <c r="B2916" s="102"/>
      <c r="C2916" s="102"/>
      <c r="D2916" s="102"/>
      <c r="E2916" s="102"/>
      <c r="F2916" s="102"/>
      <c r="G2916" s="102"/>
      <c r="H2916" s="102"/>
      <c r="I2916" s="102"/>
      <c r="J2916" s="102"/>
      <c r="K2916" s="102"/>
      <c r="L2916" s="102"/>
      <c r="M2916" s="102"/>
      <c r="N2916" s="102"/>
      <c r="O2916" s="102"/>
      <c r="P2916" s="102"/>
      <c r="Q2916" s="102"/>
      <c r="R2916" s="102"/>
      <c r="S2916" s="102"/>
      <c r="T2916" s="102"/>
      <c r="U2916" s="102"/>
      <c r="V2916" s="102"/>
      <c r="W2916" s="102"/>
    </row>
    <row r="2917" spans="1:23" ht="18.75">
      <c r="A2917" s="102" t="s">
        <v>990</v>
      </c>
      <c r="B2917" s="102"/>
      <c r="C2917" s="102"/>
      <c r="D2917" s="102"/>
      <c r="E2917" s="102"/>
      <c r="F2917" s="102"/>
      <c r="G2917" s="102"/>
      <c r="H2917" s="102"/>
      <c r="I2917" s="102"/>
      <c r="J2917" s="102"/>
      <c r="K2917" s="102"/>
      <c r="L2917" s="102"/>
      <c r="M2917" s="102"/>
      <c r="N2917" s="102"/>
      <c r="O2917" s="102"/>
      <c r="P2917" s="102"/>
      <c r="Q2917" s="102"/>
      <c r="R2917" s="102"/>
      <c r="S2917" s="102"/>
      <c r="T2917" s="102"/>
      <c r="U2917" s="102"/>
      <c r="V2917" s="102"/>
      <c r="W2917" s="102"/>
    </row>
    <row r="2919" spans="1:23">
      <c r="A2919" s="103" t="s">
        <v>169</v>
      </c>
      <c r="B2919" s="103"/>
      <c r="C2919" s="103"/>
      <c r="D2919" s="103"/>
      <c r="E2919" s="103"/>
      <c r="F2919" s="103"/>
      <c r="G2919" s="103"/>
      <c r="H2919" s="103"/>
      <c r="I2919" s="103"/>
      <c r="J2919" s="103"/>
      <c r="K2919" s="103"/>
      <c r="L2919" s="103"/>
      <c r="M2919" s="103"/>
      <c r="N2919" s="103"/>
      <c r="O2919" s="103"/>
      <c r="P2919" s="103"/>
      <c r="Q2919" s="103"/>
      <c r="R2919" s="103"/>
      <c r="S2919" s="103"/>
      <c r="T2919" s="103"/>
      <c r="U2919" s="103"/>
      <c r="V2919" s="103"/>
      <c r="W2919" s="103"/>
    </row>
    <row r="2920" spans="1:23">
      <c r="A2920" s="43"/>
      <c r="B2920" s="43"/>
      <c r="C2920" s="43"/>
      <c r="D2920" s="43"/>
      <c r="E2920" s="43"/>
      <c r="F2920" s="43"/>
      <c r="G2920" s="43"/>
      <c r="H2920" s="43"/>
      <c r="I2920" s="43"/>
      <c r="J2920" s="43"/>
      <c r="K2920" s="43"/>
      <c r="L2920" s="43"/>
      <c r="M2920" s="43"/>
      <c r="N2920" s="43"/>
      <c r="O2920" s="43"/>
      <c r="P2920" s="43"/>
      <c r="Q2920" s="43"/>
      <c r="R2920" s="43"/>
      <c r="S2920" s="43"/>
      <c r="T2920" s="43"/>
      <c r="U2920" s="43"/>
      <c r="V2920" s="43"/>
      <c r="W2920" s="43"/>
    </row>
    <row r="2921" spans="1:23" ht="18.75">
      <c r="A2921" s="104" t="s">
        <v>1005</v>
      </c>
      <c r="B2921" s="104"/>
      <c r="C2921" s="104"/>
      <c r="D2921" s="104"/>
      <c r="E2921" s="104"/>
      <c r="F2921" s="104"/>
      <c r="G2921" s="104"/>
      <c r="H2921" s="104"/>
      <c r="I2921" s="104"/>
      <c r="J2921" s="104"/>
      <c r="K2921" s="104"/>
      <c r="L2921" s="104"/>
      <c r="M2921" s="104"/>
      <c r="N2921" s="104"/>
      <c r="O2921" s="104"/>
      <c r="P2921" s="104"/>
      <c r="Q2921" s="104"/>
      <c r="R2921" s="104"/>
      <c r="S2921" s="104"/>
      <c r="T2921" s="104"/>
      <c r="U2921" s="104"/>
      <c r="V2921" s="104"/>
      <c r="W2921" s="104"/>
    </row>
    <row r="2922" spans="1:23" ht="18.75">
      <c r="A2922" s="104" t="s">
        <v>989</v>
      </c>
      <c r="B2922" s="104"/>
      <c r="C2922" s="104"/>
      <c r="D2922" s="104"/>
      <c r="E2922" s="104"/>
      <c r="F2922" s="104"/>
      <c r="G2922" s="104"/>
      <c r="H2922" s="104"/>
      <c r="I2922" s="104"/>
      <c r="J2922" s="104"/>
      <c r="K2922" s="104"/>
      <c r="L2922" s="104"/>
      <c r="M2922" s="104"/>
      <c r="N2922" s="104"/>
      <c r="O2922" s="104"/>
      <c r="P2922" s="104"/>
      <c r="Q2922" s="104"/>
      <c r="R2922" s="104"/>
      <c r="S2922" s="104"/>
      <c r="T2922" s="104"/>
      <c r="U2922" s="104"/>
      <c r="V2922" s="104"/>
      <c r="W2922" s="104"/>
    </row>
    <row r="2923" spans="1:23" ht="18.75">
      <c r="A2923" s="105" t="s">
        <v>1058</v>
      </c>
      <c r="B2923" s="105"/>
      <c r="C2923" s="105"/>
      <c r="D2923" s="105"/>
      <c r="E2923" s="105"/>
      <c r="F2923" s="105"/>
      <c r="G2923" s="105"/>
      <c r="H2923" s="105"/>
      <c r="I2923" s="105"/>
      <c r="J2923" s="105"/>
      <c r="K2923" s="105"/>
      <c r="L2923" s="105"/>
      <c r="M2923" s="105"/>
      <c r="N2923" s="105"/>
      <c r="O2923" s="105"/>
      <c r="P2923" s="105"/>
      <c r="Q2923" s="105"/>
      <c r="R2923" s="105"/>
      <c r="S2923" s="105"/>
      <c r="T2923" s="105"/>
      <c r="U2923" s="105"/>
      <c r="V2923" s="105"/>
      <c r="W2923" s="105"/>
    </row>
    <row r="2924" spans="1:23" ht="18.75">
      <c r="A2924" s="50"/>
      <c r="B2924" s="50"/>
      <c r="C2924" s="50"/>
      <c r="D2924" s="50"/>
      <c r="E2924" s="50"/>
      <c r="F2924" s="50"/>
      <c r="G2924" s="50"/>
      <c r="H2924" s="50"/>
      <c r="I2924" s="50"/>
      <c r="J2924" s="50"/>
      <c r="K2924" s="50"/>
      <c r="L2924" s="50"/>
      <c r="M2924" s="50"/>
      <c r="N2924" s="50"/>
      <c r="O2924" s="50"/>
      <c r="P2924" s="50"/>
      <c r="Q2924" s="50"/>
      <c r="R2924" s="50"/>
      <c r="S2924" s="50"/>
      <c r="T2924" s="50"/>
      <c r="U2924" s="50"/>
      <c r="V2924" s="50"/>
    </row>
    <row r="2925" spans="1:23">
      <c r="A2925" s="10"/>
      <c r="B2925" s="10"/>
      <c r="C2925" s="10"/>
      <c r="D2925" s="10"/>
      <c r="E2925" s="10"/>
      <c r="F2925" s="10"/>
      <c r="G2925" s="10"/>
      <c r="H2925" s="10"/>
      <c r="I2925" s="10"/>
      <c r="J2925" s="10"/>
      <c r="K2925" s="10"/>
      <c r="L2925" s="10"/>
      <c r="M2925" s="10"/>
      <c r="N2925" s="10"/>
      <c r="O2925" s="10"/>
      <c r="P2925" s="10"/>
      <c r="Q2925" s="10"/>
      <c r="R2925" s="10"/>
      <c r="S2925" s="10"/>
      <c r="T2925" s="10"/>
    </row>
    <row r="2926" spans="1:23" ht="18.75">
      <c r="A2926" s="106" t="s">
        <v>992</v>
      </c>
      <c r="B2926" s="106"/>
      <c r="C2926" s="47"/>
      <c r="D2926" s="47"/>
      <c r="E2926" s="47"/>
      <c r="F2926" s="47"/>
      <c r="G2926" s="47"/>
      <c r="H2926" s="47"/>
      <c r="I2926" s="47"/>
      <c r="J2926" s="47"/>
      <c r="K2926" s="47"/>
      <c r="L2926" s="47"/>
      <c r="M2926" s="47"/>
      <c r="N2926" s="47"/>
      <c r="O2926" s="47"/>
      <c r="P2926" s="47"/>
      <c r="Q2926" s="47"/>
      <c r="R2926" s="47"/>
      <c r="S2926" s="47"/>
      <c r="T2926" s="47"/>
    </row>
    <row r="2927" spans="1:23" ht="18.75">
      <c r="A2927" s="106" t="s">
        <v>993</v>
      </c>
      <c r="B2927" s="106"/>
      <c r="C2927" s="42"/>
      <c r="D2927" s="42"/>
      <c r="E2927" s="42"/>
      <c r="F2927" s="42"/>
      <c r="G2927" s="42"/>
      <c r="H2927" s="42"/>
      <c r="I2927" s="42"/>
      <c r="J2927" s="42"/>
      <c r="K2927" s="42"/>
      <c r="L2927" s="42"/>
      <c r="M2927" s="42"/>
      <c r="N2927" s="42"/>
      <c r="O2927" s="42"/>
      <c r="P2927" s="42"/>
      <c r="Q2927" s="42"/>
      <c r="R2927" s="42"/>
      <c r="S2927" s="42"/>
      <c r="T2927" s="42"/>
    </row>
    <row r="2928" spans="1:23" ht="18.75">
      <c r="A2928" s="106"/>
      <c r="B2928" s="106"/>
      <c r="D2928" s="47"/>
      <c r="E2928" s="47"/>
      <c r="F2928" s="47"/>
      <c r="G2928" s="47"/>
      <c r="H2928" s="47"/>
      <c r="I2928" s="47"/>
      <c r="J2928" s="47"/>
      <c r="K2928" s="47"/>
      <c r="L2928" s="47"/>
      <c r="M2928" s="47"/>
      <c r="N2928" s="47"/>
      <c r="O2928" s="47"/>
      <c r="P2928" s="47"/>
      <c r="Q2928" s="47"/>
      <c r="R2928" s="47"/>
      <c r="S2928" s="47"/>
      <c r="T2928" s="47"/>
    </row>
    <row r="2929" spans="1:24" ht="18.75">
      <c r="A2929" s="107" t="s">
        <v>260</v>
      </c>
      <c r="B2929" s="107"/>
      <c r="C2929" s="107"/>
      <c r="D2929" s="107"/>
      <c r="E2929" s="107"/>
      <c r="F2929" s="107"/>
      <c r="G2929" s="107"/>
      <c r="H2929" s="107"/>
      <c r="I2929" s="107"/>
      <c r="J2929" s="107"/>
      <c r="K2929" s="107"/>
      <c r="L2929" s="107"/>
      <c r="M2929" s="107"/>
      <c r="N2929" s="107"/>
      <c r="O2929" s="107"/>
      <c r="P2929" s="129" t="s">
        <v>364</v>
      </c>
      <c r="Q2929" s="129"/>
      <c r="R2929" s="129"/>
      <c r="S2929" s="129"/>
      <c r="T2929" s="129"/>
      <c r="U2929" s="129"/>
      <c r="V2929" s="129"/>
    </row>
    <row r="2930" spans="1:24">
      <c r="A2930" s="28"/>
      <c r="B2930" s="28"/>
      <c r="C2930" s="28"/>
      <c r="D2930" s="28"/>
      <c r="E2930" s="28"/>
      <c r="F2930" s="28"/>
      <c r="G2930" s="28"/>
      <c r="H2930" s="28"/>
      <c r="I2930" s="28"/>
      <c r="J2930" s="28"/>
      <c r="K2930" s="28"/>
      <c r="L2930" s="28"/>
      <c r="M2930" s="28"/>
      <c r="N2930" s="28"/>
      <c r="O2930" s="28"/>
      <c r="P2930" s="28"/>
      <c r="Q2930" s="28"/>
      <c r="R2930" s="28"/>
      <c r="S2930" s="28"/>
      <c r="T2930" s="28"/>
    </row>
    <row r="2931" spans="1:24" ht="24.75" customHeight="1">
      <c r="A2931" s="117" t="s">
        <v>170</v>
      </c>
      <c r="B2931" s="117"/>
      <c r="C2931" s="117"/>
      <c r="D2931" s="117"/>
      <c r="E2931" s="117"/>
      <c r="F2931" s="117"/>
      <c r="G2931" s="117"/>
      <c r="H2931" s="117"/>
      <c r="I2931" s="117"/>
      <c r="J2931" s="117"/>
      <c r="K2931" s="117"/>
      <c r="L2931" s="117"/>
      <c r="M2931" s="117"/>
      <c r="N2931" s="117"/>
      <c r="O2931" s="117"/>
      <c r="P2931" s="117"/>
      <c r="Q2931" s="117"/>
      <c r="R2931" s="117"/>
      <c r="S2931" s="117"/>
      <c r="T2931" s="126" t="s">
        <v>178</v>
      </c>
      <c r="U2931" s="101" t="s">
        <v>284</v>
      </c>
      <c r="V2931" s="101" t="s">
        <v>288</v>
      </c>
      <c r="W2931" s="101" t="s">
        <v>1006</v>
      </c>
    </row>
    <row r="2932" spans="1:24" ht="66.75" customHeight="1">
      <c r="A2932" s="101" t="s">
        <v>171</v>
      </c>
      <c r="B2932" s="117" t="s">
        <v>172</v>
      </c>
      <c r="C2932" s="101" t="s">
        <v>173</v>
      </c>
      <c r="D2932" s="101" t="s">
        <v>174</v>
      </c>
      <c r="E2932" s="101"/>
      <c r="F2932" s="101" t="s">
        <v>175</v>
      </c>
      <c r="G2932" s="101"/>
      <c r="H2932" s="101" t="s">
        <v>176</v>
      </c>
      <c r="I2932" s="101"/>
      <c r="J2932" s="101" t="s">
        <v>994</v>
      </c>
      <c r="K2932" s="101"/>
      <c r="L2932" s="175" t="s">
        <v>995</v>
      </c>
      <c r="M2932" s="176"/>
      <c r="N2932" s="175" t="s">
        <v>996</v>
      </c>
      <c r="O2932" s="176"/>
      <c r="P2932" s="101" t="s">
        <v>7</v>
      </c>
      <c r="Q2932" s="101"/>
      <c r="R2932" s="101" t="s">
        <v>177</v>
      </c>
      <c r="S2932" s="101"/>
      <c r="T2932" s="127"/>
      <c r="U2932" s="101"/>
      <c r="V2932" s="101"/>
      <c r="W2932" s="101"/>
    </row>
    <row r="2933" spans="1:24" ht="16.5">
      <c r="A2933" s="101"/>
      <c r="B2933" s="117"/>
      <c r="C2933" s="101"/>
      <c r="D2933" s="49" t="s">
        <v>179</v>
      </c>
      <c r="E2933" s="51" t="s">
        <v>3</v>
      </c>
      <c r="F2933" s="49" t="s">
        <v>179</v>
      </c>
      <c r="G2933" s="51" t="s">
        <v>3</v>
      </c>
      <c r="H2933" s="49" t="s">
        <v>179</v>
      </c>
      <c r="I2933" s="51" t="s">
        <v>3</v>
      </c>
      <c r="J2933" s="49" t="s">
        <v>179</v>
      </c>
      <c r="K2933" s="51" t="s">
        <v>3</v>
      </c>
      <c r="L2933" s="49" t="s">
        <v>179</v>
      </c>
      <c r="M2933" s="51" t="s">
        <v>3</v>
      </c>
      <c r="N2933" s="49" t="s">
        <v>179</v>
      </c>
      <c r="O2933" s="51" t="s">
        <v>3</v>
      </c>
      <c r="P2933" s="49" t="s">
        <v>179</v>
      </c>
      <c r="Q2933" s="51" t="s">
        <v>3</v>
      </c>
      <c r="R2933" s="49" t="s">
        <v>179</v>
      </c>
      <c r="S2933" s="51" t="s">
        <v>3</v>
      </c>
      <c r="T2933" s="128"/>
      <c r="U2933" s="101"/>
      <c r="V2933" s="101"/>
      <c r="W2933" s="101"/>
    </row>
    <row r="2934" spans="1:24" ht="18.75">
      <c r="A2934" s="27">
        <v>1</v>
      </c>
      <c r="B2934" s="77"/>
      <c r="C2934" s="27"/>
      <c r="D2934" s="27"/>
      <c r="E2934" s="16">
        <f>IF((C2934&lt;=7),VLOOKUP(D2934,'7 лет'!$A$5:$B$78,2),IF((C2934=8),VLOOKUP(D2934,'8 лет'!$A$5:$B$78,2),IF((C2934=9),VLOOKUP(D2934,'9 лет'!$A$5:$B$78,2),IF((C2934=10),VLOOKUP(D2934,'10 лет'!$A$5:$B$78,2),IF((C2934=11),VLOOKUP(D2934,'11 лет'!$A$5:$B$78,2),IF((C2934=12),VLOOKUP(D2934,'12 лет'!$A$5:$B$78,2),IF((C2934=13),VLOOKUP(D2934,'13 лет'!$A$5:$B$78,2),IF((C2934=14),VLOOKUP(D2934,'14 лет'!$A$5:$B$78,2),IF((C2934=15),VLOOKUP(D2934,'15 лет'!$A$5:$B$78,2),IF((C2934=16),VLOOKUP(D2934,'16 лет'!$A$5:$B$78,2),IF((C2934=17),VLOOKUP(D2934,'17 лет'!$A$5:$B$78,2))))))))))))</f>
        <v>0</v>
      </c>
      <c r="F2934" s="27"/>
      <c r="G2934" s="16">
        <f>IF((C2934&lt;=7),VLOOKUP(F2934,'7 лет'!$C$5:$D$79,2),IF((C2934=8),VLOOKUP(F2934,'8 лет'!$C$5:$D$79,2),IF((C2934=9),VLOOKUP(F2934,'9 лет'!$C$5:$D$79,2),IF((C2934=10),VLOOKUP(F2934,'10 лет'!$C$5:$D$79,2),IF((C2934=11),VLOOKUP(F2934,'11 лет'!$C$5:$D$79,2),IF((C2934=12),VLOOKUP(F2934,'12 лет'!$C$5:$D$79,2),IF((C2934=13),VLOOKUP(F2934,'13 лет'!$C$5:$D$79,2),IF((C2934=14),VLOOKUP(F2934,'14 лет'!$C$5:$D$79,2),IF((C2934=15),VLOOKUP(F2934,'15 лет'!$C$5:$D$79,2),IF((C2934=16),VLOOKUP(F2934,'16 лет'!$C$5:$D$79,2),IF((C2934=17),VLOOKUP(F2934,'17 лет'!$C$5:$D$79,2))))))))))))</f>
        <v>0</v>
      </c>
      <c r="H2934" s="27"/>
      <c r="I2934" s="16">
        <f>IF((C2934&lt;=7),VLOOKUP(H2934,'7 лет'!$E$5:$F$79,2),IF((C2934=8),VLOOKUP(H2934,'8 лет'!$E$5:$F$79,2),IF((C2934=9),VLOOKUP(H2934,'9 лет'!$E$5:$F$79,2),IF((C2934=10),VLOOKUP(H2934,'10 лет'!$E$5:$F$79,2),IF((C2934=11),VLOOKUP(H2934,'11 лет'!$E$5:$F$79,2),IF((C2934=12),VLOOKUP(H2934,'12 лет'!$E$5:$F$79,2),IF((C2934=13),VLOOKUP(H2934,'13 лет'!$E$5:$F$79,2),IF((C2934=14),VLOOKUP(H2934,'14 лет'!$E$5:$F$79,2),IF((C2934=15),VLOOKUP(H2934,'15 лет'!$E$5:$F$79,2),IF((C2934=16),VLOOKUP(H2934,'16 лет'!$E$5:$F$79,2),IF((C2934=17),VLOOKUP(H2934,'17 лет'!$E$5:$F$79,2))))))))))))</f>
        <v>0</v>
      </c>
      <c r="J2934" s="27"/>
      <c r="K2934" s="16">
        <f>IF((C2934&lt;=7),VLOOKUP(J2934,'7 лет'!$G$5:$H$79,2),IF((C2934=8),VLOOKUP(J2934,'8 лет'!$G$5:$H$79,2),IF((C2934=9),VLOOKUP(J2934,'9 лет'!$G$5:$H$79,2),IF((C2934=10),VLOOKUP(J2934,'10 лет'!$G$5:$H$79,2),IF((C2934=11),VLOOKUP(J2934,'11 лет'!$G$5:$H$79,2),IF((C2934=12),VLOOKUP(J2934,'12 лет'!$G$5:$H$79,2),IF((C2934=13),VLOOKUP(J2934,'13 лет'!$G$5:$H$79,2),IF((C2934=14),VLOOKUP(J2934,'14 лет'!$G$5:$H$79,2),IF(C2934&gt;=15,"0")))))))))</f>
        <v>0</v>
      </c>
      <c r="L2934" s="27"/>
      <c r="M2934" s="16" t="str">
        <f>IF((C2934=12),VLOOKUP(L2934,'12 лет'!$I$5:$J$81,2),IF((C2934=13),VLOOKUP(L2934,'13 лет'!$I$5:$J$81,2),IF((C2934=14),VLOOKUP(L2934,'14 лет'!$I$5:$J$80,2),IF((C2934=15),VLOOKUP(L2934,'15 лет'!$G$5:$H$82,2),IF((C2934=16),VLOOKUP(L2934,'16 лет'!$G$5:$H$81,2),IF((C2934=17),VLOOKUP(L2934,'17 лет'!$G$5:$H$81,2),IF(C2934&lt;12,"0")))))))</f>
        <v>0</v>
      </c>
      <c r="N2934" s="27"/>
      <c r="O2934" s="16" t="str">
        <f>IF((C2934=15),VLOOKUP(N2934,'15 лет'!$I$5:$J$100,2),IF((C2934=16),VLOOKUP(N2934,'16 лет'!$I$5:$J$94,2),IF((C2934=17),VLOOKUP(N2934,'17 лет'!$I$5:$J$97,2),IF(C2934&lt;15,"0"))))</f>
        <v>0</v>
      </c>
      <c r="P2934" s="11"/>
      <c r="Q2934" s="16">
        <f>IF((C2934&lt;=7),VLOOKUP(P2934,'7 лет'!$I$5:$J$79,2),IF((C2934=8),VLOOKUP(P2934,'8 лет'!$I$5:$J$79,2),IF((C2934=9),VLOOKUP(P2934,'9 лет'!$I$5:$J$79,2),IF((C2934=10),VLOOKUP(P2934,'10 лет'!$I$5:$J$79,2),IF((C2934=11),VLOOKUP(P2934,'11 лет'!$I$5:$J$79,2),IF((C2934=12),VLOOKUP(P2934,'12 лет'!$K$5:$L$79,2),IF((C2934=13),VLOOKUP(P2934,'13 лет'!$K$5:$L$79,2),IF((C2934=14),VLOOKUP(P2934,'14 лет'!$K$5:$L$79,2),IF((C2934=15),VLOOKUP(P2934,'15 лет'!$K$5:$L$79,2),IF((C2934=16),VLOOKUP(P2934,'16 лет'!$K$5:$L$79,2),IF((C2934=17),VLOOKUP(P2934,'17 лет'!$K$5:$L$79,2),)))))))))))</f>
        <v>50</v>
      </c>
      <c r="R2934" s="27"/>
      <c r="S2934" s="16">
        <f>IF((C2934&lt;=7),VLOOKUP(R2934,'7 лет'!$K$5:$L$79,2),IF((C2934=8),VLOOKUP(R2934,'8 лет'!$K$5:$L$79,2),IF((C2934=9),VLOOKUP(R2934,'9 лет'!$K$5:$L$79,2),IF((C2934=10),VLOOKUP(R2934,'10 лет'!$K$5:$L$79,2),IF((C2934=11),VLOOKUP(R2934,'11 лет'!$K$5:$L$79,2),IF((C2934=12),VLOOKUP(R2934,'12 лет'!$M$5:$N$79,2),IF((C2934=13),VLOOKUP(R2934,'13 лет'!$M$5:$N$79,2),IF((C2934=14),VLOOKUP(R2934,'14 лет'!$M$5:$N$79,2),IF((C2934=15),VLOOKUP(R2934,'15 лет'!$M$5:$N$79,2),IF((C2934=16),VLOOKUP(R2934,'16 лет'!$M$5:$N$79,2),IF((C2934=17),VLOOKUP(R2934,'17 лет'!$M$5:$N$79,2))))))))))))</f>
        <v>0</v>
      </c>
      <c r="T2934" s="32">
        <f>SUM(E2934+G2934+I2934+K2934+M2934+O2934+Q2934+S2934)</f>
        <v>50</v>
      </c>
      <c r="U2934" s="4">
        <f>'Личное первенство юноши'!U256</f>
        <v>28</v>
      </c>
      <c r="V2934" s="108">
        <f ca="1">'Командный зачет'!G91</f>
        <v>10</v>
      </c>
      <c r="W2934" s="98">
        <f ca="1">SUM(V2934*2)</f>
        <v>20</v>
      </c>
      <c r="X2934" t="str">
        <f>P2929</f>
        <v>Субъект РФ 82</v>
      </c>
    </row>
    <row r="2935" spans="1:24" ht="18.75">
      <c r="A2935" s="27">
        <v>2</v>
      </c>
      <c r="B2935" s="77"/>
      <c r="C2935" s="27"/>
      <c r="D2935" s="27"/>
      <c r="E2935" s="16">
        <f>IF((C2935&lt;=7),VLOOKUP(D2935,'7 лет'!$A$5:$B$78,2),IF((C2935=8),VLOOKUP(D2935,'8 лет'!$A$5:$B$78,2),IF((C2935=9),VLOOKUP(D2935,'9 лет'!$A$5:$B$78,2),IF((C2935=10),VLOOKUP(D2935,'10 лет'!$A$5:$B$78,2),IF((C2935=11),VLOOKUP(D2935,'11 лет'!$A$5:$B$78,2),IF((C2935=12),VLOOKUP(D2935,'12 лет'!$A$5:$B$78,2),IF((C2935=13),VLOOKUP(D2935,'13 лет'!$A$5:$B$78,2),IF((C2935=14),VLOOKUP(D2935,'14 лет'!$A$5:$B$78,2),IF((C2935=15),VLOOKUP(D2935,'15 лет'!$A$5:$B$78,2),IF((C2935=16),VLOOKUP(D2935,'16 лет'!$A$5:$B$78,2),IF((C2935=17),VLOOKUP(D2935,'17 лет'!$A$5:$B$78,2))))))))))))</f>
        <v>0</v>
      </c>
      <c r="F2935" s="27"/>
      <c r="G2935" s="16">
        <f>IF((C2935&lt;=7),VLOOKUP(F2935,'7 лет'!$C$5:$D$79,2),IF((C2935=8),VLOOKUP(F2935,'8 лет'!$C$5:$D$79,2),IF((C2935=9),VLOOKUP(F2935,'9 лет'!$C$5:$D$79,2),IF((C2935=10),VLOOKUP(F2935,'10 лет'!$C$5:$D$79,2),IF((C2935=11),VLOOKUP(F2935,'11 лет'!$C$5:$D$79,2),IF((C2935=12),VLOOKUP(F2935,'12 лет'!$C$5:$D$79,2),IF((C2935=13),VLOOKUP(F2935,'13 лет'!$C$5:$D$79,2),IF((C2935=14),VLOOKUP(F2935,'14 лет'!$C$5:$D$79,2),IF((C2935=15),VLOOKUP(F2935,'15 лет'!$C$5:$D$79,2),IF((C2935=16),VLOOKUP(F2935,'16 лет'!$C$5:$D$79,2),IF((C2935=17),VLOOKUP(F2935,'17 лет'!$C$5:$D$79,2))))))))))))</f>
        <v>0</v>
      </c>
      <c r="H2935" s="27"/>
      <c r="I2935" s="16">
        <f>IF((C2935&lt;=7),VLOOKUP(H2935,'7 лет'!$E$5:$F$79,2),IF((C2935=8),VLOOKUP(H2935,'8 лет'!$E$5:$F$79,2),IF((C2935=9),VLOOKUP(H2935,'9 лет'!$E$5:$F$79,2),IF((C2935=10),VLOOKUP(H2935,'10 лет'!$E$5:$F$79,2),IF((C2935=11),VLOOKUP(H2935,'11 лет'!$E$5:$F$79,2),IF((C2935=12),VLOOKUP(H2935,'12 лет'!$E$5:$F$79,2),IF((C2935=13),VLOOKUP(H2935,'13 лет'!$E$5:$F$79,2),IF((C2935=14),VLOOKUP(H2935,'14 лет'!$E$5:$F$79,2),IF((C2935=15),VLOOKUP(H2935,'15 лет'!$E$5:$F$79,2),IF((C2935=16),VLOOKUP(H2935,'16 лет'!$E$5:$F$79,2),IF((C2935=17),VLOOKUP(H2935,'17 лет'!$E$5:$F$79,2))))))))))))</f>
        <v>0</v>
      </c>
      <c r="J2935" s="27"/>
      <c r="K2935" s="16">
        <f>IF((C2935&lt;=7),VLOOKUP(J2935,'7 лет'!$G$5:$H$79,2),IF((C2935=8),VLOOKUP(J2935,'8 лет'!$G$5:$H$79,2),IF((C2935=9),VLOOKUP(J2935,'9 лет'!$G$5:$H$79,2),IF((C2935=10),VLOOKUP(J2935,'10 лет'!$G$5:$H$79,2),IF((C2935=11),VLOOKUP(J2935,'11 лет'!$G$5:$H$79,2),IF((C2935=12),VLOOKUP(J2935,'12 лет'!$G$5:$H$79,2),IF((C2935=13),VLOOKUP(J2935,'13 лет'!$G$5:$H$79,2),IF((C2935=14),VLOOKUP(J2935,'14 лет'!$G$5:$H$79,2),IF(C2935&gt;=15,"0")))))))))</f>
        <v>0</v>
      </c>
      <c r="L2935" s="27"/>
      <c r="M2935" s="16" t="str">
        <f>IF((C2935=12),VLOOKUP(L2935,'12 лет'!$I$5:$J$81,2),IF((C2935=13),VLOOKUP(L2935,'13 лет'!$I$5:$J$81,2),IF((C2935=14),VLOOKUP(L2935,'14 лет'!$I$5:$J$80,2),IF((C2935=15),VLOOKUP(L2935,'15 лет'!$G$5:$H$82,2),IF((C2935=16),VLOOKUP(L2935,'16 лет'!$G$5:$H$81,2),IF((C2935=17),VLOOKUP(L2935,'17 лет'!$G$5:$H$81,2),IF(C2935&lt;12,"0")))))))</f>
        <v>0</v>
      </c>
      <c r="N2935" s="27"/>
      <c r="O2935" s="16" t="str">
        <f>IF((C2935=15),VLOOKUP(N2935,'15 лет'!$I$5:$J$100,2),IF((C2935=16),VLOOKUP(N2935,'16 лет'!$I$5:$J$94,2),IF((C2935=17),VLOOKUP(N2935,'17 лет'!$I$5:$J$97,2),IF(C2935&lt;15,"0"))))</f>
        <v>0</v>
      </c>
      <c r="P2935" s="11"/>
      <c r="Q2935" s="16">
        <f>IF((C2935&lt;=7),VLOOKUP(P2935,'7 лет'!$I$5:$J$79,2),IF((C2935=8),VLOOKUP(P2935,'8 лет'!$I$5:$J$79,2),IF((C2935=9),VLOOKUP(P2935,'9 лет'!$I$5:$J$79,2),IF((C2935=10),VLOOKUP(P2935,'10 лет'!$I$5:$J$79,2),IF((C2935=11),VLOOKUP(P2935,'11 лет'!$I$5:$J$79,2),IF((C2935=12),VLOOKUP(P2935,'12 лет'!$K$5:$L$79,2),IF((C2935=13),VLOOKUP(P2935,'13 лет'!$K$5:$L$79,2),IF((C2935=14),VLOOKUP(P2935,'14 лет'!$K$5:$L$79,2),IF((C2935=15),VLOOKUP(P2935,'15 лет'!$K$5:$L$79,2),IF((C2935=16),VLOOKUP(P2935,'16 лет'!$K$5:$L$79,2),IF((C2935=17),VLOOKUP(P2935,'17 лет'!$K$5:$L$79,2),)))))))))))</f>
        <v>50</v>
      </c>
      <c r="R2935" s="27"/>
      <c r="S2935" s="16">
        <f>IF((C2935&lt;=7),VLOOKUP(R2935,'7 лет'!$K$5:$L$79,2),IF((C2935=8),VLOOKUP(R2935,'8 лет'!$K$5:$L$79,2),IF((C2935=9),VLOOKUP(R2935,'9 лет'!$K$5:$L$79,2),IF((C2935=10),VLOOKUP(R2935,'10 лет'!$K$5:$L$79,2),IF((C2935=11),VLOOKUP(R2935,'11 лет'!$K$5:$L$79,2),IF((C2935=12),VLOOKUP(R2935,'12 лет'!$M$5:$N$79,2),IF((C2935=13),VLOOKUP(R2935,'13 лет'!$M$5:$N$79,2),IF((C2935=14),VLOOKUP(R2935,'14 лет'!$M$5:$N$79,2),IF((C2935=15),VLOOKUP(R2935,'15 лет'!$M$5:$N$79,2),IF((C2935=16),VLOOKUP(R2935,'16 лет'!$M$5:$N$79,2),IF((C2935=17),VLOOKUP(R2935,'17 лет'!$M$5:$N$79,2))))))))))))</f>
        <v>0</v>
      </c>
      <c r="T2935" s="32">
        <f>SUM(E2935+G2935+I2935+K2935+M2935+O2935+Q2935+S2935)</f>
        <v>50</v>
      </c>
      <c r="U2935" s="4">
        <f>'Личное первенство юноши'!U257</f>
        <v>28</v>
      </c>
      <c r="V2935" s="109"/>
      <c r="W2935" s="99"/>
      <c r="X2935" t="str">
        <f>P2929</f>
        <v>Субъект РФ 82</v>
      </c>
    </row>
    <row r="2936" spans="1:24" ht="18.75">
      <c r="A2936" s="27">
        <v>3</v>
      </c>
      <c r="B2936" s="77"/>
      <c r="C2936" s="27"/>
      <c r="D2936" s="27"/>
      <c r="E2936" s="16">
        <f>IF((C2936&lt;=7),VLOOKUP(D2936,'7 лет'!$A$5:$B$78,2),IF((C2936=8),VLOOKUP(D2936,'8 лет'!$A$5:$B$78,2),IF((C2936=9),VLOOKUP(D2936,'9 лет'!$A$5:$B$78,2),IF((C2936=10),VLOOKUP(D2936,'10 лет'!$A$5:$B$78,2),IF((C2936=11),VLOOKUP(D2936,'11 лет'!$A$5:$B$78,2),IF((C2936=12),VLOOKUP(D2936,'12 лет'!$A$5:$B$78,2),IF((C2936=13),VLOOKUP(D2936,'13 лет'!$A$5:$B$78,2),IF((C2936=14),VLOOKUP(D2936,'14 лет'!$A$5:$B$78,2),IF((C2936=15),VLOOKUP(D2936,'15 лет'!$A$5:$B$78,2),IF((C2936=16),VLOOKUP(D2936,'16 лет'!$A$5:$B$78,2),IF((C2936=17),VLOOKUP(D2936,'17 лет'!$A$5:$B$78,2))))))))))))</f>
        <v>0</v>
      </c>
      <c r="F2936" s="27"/>
      <c r="G2936" s="16">
        <f>IF((C2936&lt;=7),VLOOKUP(F2936,'7 лет'!$C$5:$D$79,2),IF((C2936=8),VLOOKUP(F2936,'8 лет'!$C$5:$D$79,2),IF((C2936=9),VLOOKUP(F2936,'9 лет'!$C$5:$D$79,2),IF((C2936=10),VLOOKUP(F2936,'10 лет'!$C$5:$D$79,2),IF((C2936=11),VLOOKUP(F2936,'11 лет'!$C$5:$D$79,2),IF((C2936=12),VLOOKUP(F2936,'12 лет'!$C$5:$D$79,2),IF((C2936=13),VLOOKUP(F2936,'13 лет'!$C$5:$D$79,2),IF((C2936=14),VLOOKUP(F2936,'14 лет'!$C$5:$D$79,2),IF((C2936=15),VLOOKUP(F2936,'15 лет'!$C$5:$D$79,2),IF((C2936=16),VLOOKUP(F2936,'16 лет'!$C$5:$D$79,2),IF((C2936=17),VLOOKUP(F2936,'17 лет'!$C$5:$D$79,2))))))))))))</f>
        <v>0</v>
      </c>
      <c r="H2936" s="27"/>
      <c r="I2936" s="16">
        <f>IF((C2936&lt;=7),VLOOKUP(H2936,'7 лет'!$E$5:$F$79,2),IF((C2936=8),VLOOKUP(H2936,'8 лет'!$E$5:$F$79,2),IF((C2936=9),VLOOKUP(H2936,'9 лет'!$E$5:$F$79,2),IF((C2936=10),VLOOKUP(H2936,'10 лет'!$E$5:$F$79,2),IF((C2936=11),VLOOKUP(H2936,'11 лет'!$E$5:$F$79,2),IF((C2936=12),VLOOKUP(H2936,'12 лет'!$E$5:$F$79,2),IF((C2936=13),VLOOKUP(H2936,'13 лет'!$E$5:$F$79,2),IF((C2936=14),VLOOKUP(H2936,'14 лет'!$E$5:$F$79,2),IF((C2936=15),VLOOKUP(H2936,'15 лет'!$E$5:$F$79,2),IF((C2936=16),VLOOKUP(H2936,'16 лет'!$E$5:$F$79,2),IF((C2936=17),VLOOKUP(H2936,'17 лет'!$E$5:$F$79,2))))))))))))</f>
        <v>0</v>
      </c>
      <c r="J2936" s="27"/>
      <c r="K2936" s="16">
        <f>IF((C2936&lt;=7),VLOOKUP(J2936,'7 лет'!$G$5:$H$79,2),IF((C2936=8),VLOOKUP(J2936,'8 лет'!$G$5:$H$79,2),IF((C2936=9),VLOOKUP(J2936,'9 лет'!$G$5:$H$79,2),IF((C2936=10),VLOOKUP(J2936,'10 лет'!$G$5:$H$79,2),IF((C2936=11),VLOOKUP(J2936,'11 лет'!$G$5:$H$79,2),IF((C2936=12),VLOOKUP(J2936,'12 лет'!$G$5:$H$79,2),IF((C2936=13),VLOOKUP(J2936,'13 лет'!$G$5:$H$79,2),IF((C2936=14),VLOOKUP(J2936,'14 лет'!$G$5:$H$79,2),IF(C2936&gt;=15,"0")))))))))</f>
        <v>0</v>
      </c>
      <c r="L2936" s="27"/>
      <c r="M2936" s="16" t="str">
        <f>IF((C2936=12),VLOOKUP(L2936,'12 лет'!$I$5:$J$81,2),IF((C2936=13),VLOOKUP(L2936,'13 лет'!$I$5:$J$81,2),IF((C2936=14),VLOOKUP(L2936,'14 лет'!$I$5:$J$80,2),IF((C2936=15),VLOOKUP(L2936,'15 лет'!$G$5:$H$82,2),IF((C2936=16),VLOOKUP(L2936,'16 лет'!$G$5:$H$81,2),IF((C2936=17),VLOOKUP(L2936,'17 лет'!$G$5:$H$81,2),IF(C2936&lt;12,"0")))))))</f>
        <v>0</v>
      </c>
      <c r="N2936" s="27"/>
      <c r="O2936" s="16" t="str">
        <f>IF((C2936=15),VLOOKUP(N2936,'15 лет'!$I$5:$J$100,2),IF((C2936=16),VLOOKUP(N2936,'16 лет'!$I$5:$J$94,2),IF((C2936=17),VLOOKUP(N2936,'17 лет'!$I$5:$J$97,2),IF(C2936&lt;15,"0"))))</f>
        <v>0</v>
      </c>
      <c r="P2936" s="11"/>
      <c r="Q2936" s="16">
        <f>IF((C2936&lt;=7),VLOOKUP(P2936,'7 лет'!$I$5:$J$79,2),IF((C2936=8),VLOOKUP(P2936,'8 лет'!$I$5:$J$79,2),IF((C2936=9),VLOOKUP(P2936,'9 лет'!$I$5:$J$79,2),IF((C2936=10),VLOOKUP(P2936,'10 лет'!$I$5:$J$79,2),IF((C2936=11),VLOOKUP(P2936,'11 лет'!$I$5:$J$79,2),IF((C2936=12),VLOOKUP(P2936,'12 лет'!$K$5:$L$79,2),IF((C2936=13),VLOOKUP(P2936,'13 лет'!$K$5:$L$79,2),IF((C2936=14),VLOOKUP(P2936,'14 лет'!$K$5:$L$79,2),IF((C2936=15),VLOOKUP(P2936,'15 лет'!$K$5:$L$79,2),IF((C2936=16),VLOOKUP(P2936,'16 лет'!$K$5:$L$79,2),IF((C2936=17),VLOOKUP(P2936,'17 лет'!$K$5:$L$79,2),)))))))))))</f>
        <v>50</v>
      </c>
      <c r="R2936" s="27"/>
      <c r="S2936" s="16">
        <f>IF((C2936&lt;=7),VLOOKUP(R2936,'7 лет'!$K$5:$L$79,2),IF((C2936=8),VLOOKUP(R2936,'8 лет'!$K$5:$L$79,2),IF((C2936=9),VLOOKUP(R2936,'9 лет'!$K$5:$L$79,2),IF((C2936=10),VLOOKUP(R2936,'10 лет'!$K$5:$L$79,2),IF((C2936=11),VLOOKUP(R2936,'11 лет'!$K$5:$L$79,2),IF((C2936=12),VLOOKUP(R2936,'12 лет'!$M$5:$N$79,2),IF((C2936=13),VLOOKUP(R2936,'13 лет'!$M$5:$N$79,2),IF((C2936=14),VLOOKUP(R2936,'14 лет'!$M$5:$N$79,2),IF((C2936=15),VLOOKUP(R2936,'15 лет'!$M$5:$N$79,2),IF((C2936=16),VLOOKUP(R2936,'16 лет'!$M$5:$N$79,2),IF((C2936=17),VLOOKUP(R2936,'17 лет'!$M$5:$N$79,2))))))))))))</f>
        <v>0</v>
      </c>
      <c r="T2936" s="32">
        <f>SUM(E2936+G2936+I2936+K2936+M2936+O2936+Q2936+S2936)</f>
        <v>50</v>
      </c>
      <c r="U2936" s="4">
        <f>'Личное первенство юноши'!U258</f>
        <v>28</v>
      </c>
      <c r="V2936" s="109"/>
      <c r="W2936" s="99"/>
      <c r="X2936" t="str">
        <f>P2929</f>
        <v>Субъект РФ 82</v>
      </c>
    </row>
    <row r="2937" spans="1:24" ht="18.75">
      <c r="A2937" s="111"/>
      <c r="B2937" s="112"/>
      <c r="C2937" s="112"/>
      <c r="D2937" s="112"/>
      <c r="E2937" s="112"/>
      <c r="F2937" s="112"/>
      <c r="G2937" s="112"/>
      <c r="H2937" s="112"/>
      <c r="I2937" s="112"/>
      <c r="J2937" s="112"/>
      <c r="K2937" s="112"/>
      <c r="L2937" s="112"/>
      <c r="M2937" s="112"/>
      <c r="N2937" s="112"/>
      <c r="O2937" s="112"/>
      <c r="P2937" s="115" t="s">
        <v>285</v>
      </c>
      <c r="Q2937" s="115"/>
      <c r="R2937" s="115"/>
      <c r="S2937" s="116"/>
      <c r="T2937" s="113">
        <f ca="1">SUMPRODUCT(LARGE($T$2934:$T$2936,ROW(INDIRECT("T1:T"&amp;Z17))))</f>
        <v>100</v>
      </c>
      <c r="U2937" s="114"/>
      <c r="V2937" s="109"/>
      <c r="W2937" s="99"/>
    </row>
    <row r="2938" spans="1:24" ht="24.75" customHeight="1">
      <c r="A2938" s="123" t="s">
        <v>180</v>
      </c>
      <c r="B2938" s="124"/>
      <c r="C2938" s="124"/>
      <c r="D2938" s="124"/>
      <c r="E2938" s="124"/>
      <c r="F2938" s="124"/>
      <c r="G2938" s="124"/>
      <c r="H2938" s="124"/>
      <c r="I2938" s="124"/>
      <c r="J2938" s="124"/>
      <c r="K2938" s="124"/>
      <c r="L2938" s="124"/>
      <c r="M2938" s="124"/>
      <c r="N2938" s="124"/>
      <c r="O2938" s="124"/>
      <c r="P2938" s="124"/>
      <c r="Q2938" s="124"/>
      <c r="R2938" s="124"/>
      <c r="S2938" s="124"/>
      <c r="T2938" s="124"/>
      <c r="U2938" s="125"/>
      <c r="V2938" s="109"/>
      <c r="W2938" s="99"/>
    </row>
    <row r="2939" spans="1:24" ht="18.75">
      <c r="A2939" s="27">
        <v>1</v>
      </c>
      <c r="B2939" s="78"/>
      <c r="C2939" s="27"/>
      <c r="D2939" s="27"/>
      <c r="E2939" s="16">
        <f>IF((C2939&lt;=7),VLOOKUP(D2939,'7 лет'!$M$5:$N$78,2),IF((C2939=8),VLOOKUP(D2939,'8 лет'!$M$5:$N$78,2),IF((C2939=9),VLOOKUP(D2939,'9 лет'!$M$5:$N$78,2),IF((C2939=10),VLOOKUP(D2939,'10 лет'!$M$5:$N$78,2),IF((C2939=11),VLOOKUP(D2939,'11 лет'!$M$5:$N$78,2),IF((C2939=12),VLOOKUP(D2939,'12 лет'!$O$5:$P$78,2),IF((C2939=13),VLOOKUP(D2939,'13 лет'!$O$5:$P$78,2),IF((C2939=14),VLOOKUP(D2939,'14 лет'!$O$5:$P$78,2),IF((C2939=15),VLOOKUP(D2939,'15 лет'!$O$5:$P$78,2),IF((C2939=16),VLOOKUP(D2939,'16 лет'!$O$5:$P$78,2),IF((C2939=17),VLOOKUP(D2939,'17 лет'!$O$5:$P$78,2))))))))))))</f>
        <v>0</v>
      </c>
      <c r="F2939" s="27"/>
      <c r="G2939" s="16">
        <f>IF((C2939&lt;=7),VLOOKUP(F2939,'7 лет'!$O$5:$P$79,2),IF((C2939=8),VLOOKUP(F2939,'8 лет'!$O$5:$P$79,2),IF((C2939=9),VLOOKUP(F2939,'9 лет'!$O$5:$P$79,2),IF((C2939=10),VLOOKUP(F2939,'10 лет'!$O$5:$P$79,2),IF((C2939=11),VLOOKUP(F2939,'11 лет'!$O$5:$P$79,2),IF((C2939=12),VLOOKUP(F2939,'12 лет'!$Q$5:$R$79,2),IF((C2939=13),VLOOKUP(F2939,'13 лет'!$Q$5:$R$79,2),IF((C2939=14),VLOOKUP(F2939,'14 лет'!$Q$5:$R$79,2),IF((C2939=15),VLOOKUP(F2939,'15 лет'!$Q$5:$R$79,2),IF((C2939=16),VLOOKUP(F2939,'16 лет'!$Q$5:$R$79,2),IF((C2939=17),VLOOKUP(F2939,'17 лет'!$Q$5:$R$79,2))))))))))))</f>
        <v>0</v>
      </c>
      <c r="H2939" s="27"/>
      <c r="I2939" s="16">
        <f>IF((C2939&lt;=7),VLOOKUP(H2939,'7 лет'!$Q$5:$R$79,2),IF((C2939=8),VLOOKUP(H2939,'8 лет'!$Q$5:$R$79,2),IF((C2939=9),VLOOKUP(H2939,'9 лет'!$Q$5:$R$79,2),IF((C2939=10),VLOOKUP(H2939,'10 лет'!$Q$5:$R$79,2),IF((C2939=11),VLOOKUP(H2939,'11 лет'!$Q$5:$R$79,2),IF((C2939=12),VLOOKUP(H2939,'12 лет'!$S$5:$T$79,2),IF((C2939=13),VLOOKUP(H2939,'13 лет'!$S$5:$T$79,2),IF((C2939=14),VLOOKUP(H2939,'14 лет'!$S$5:$T$79,2),IF((C2939=15),VLOOKUP(H2939,'15 лет'!$S$5:$T$79,2),IF((C2939=16),VLOOKUP(H2939,'16 лет'!$S$5:$T$79,2),IF((C2939=17),VLOOKUP(H2939,'17 лет'!$S$5:$T$79,2))))))))))))</f>
        <v>0</v>
      </c>
      <c r="J2939" s="27"/>
      <c r="K2939" s="16">
        <f>IF((C2939&lt;=7),VLOOKUP(J2939,'7 лет'!$S$5:$T$79,2),IF((C2939=8),VLOOKUP(J2939,'8 лет'!$S$5:$T$79,2),IF((C2939=9),VLOOKUP(J2939,'9 лет'!$S$5:$T$79,2),IF((C2939=10),VLOOKUP(J2939,'10 лет'!$S$5:$T$79,2),IF((C2939=11),VLOOKUP(J2939,'11 лет'!$S$5:$T$79,2),IF((C2939=12),VLOOKUP(J2939,'12 лет'!$U$5:$V$79,2),IF((C2939=13),VLOOKUP(J2939,'13 лет'!$U$5:$V$79,2),IF((C2939=14),VLOOKUP(J2939,'14 лет'!$U$5:$V$79,2),IF(C2939&gt;=15,"0")))))))))</f>
        <v>0</v>
      </c>
      <c r="L2939" s="27"/>
      <c r="M2939" s="16" t="str">
        <f>IF((C2939=12),VLOOKUP(L2939,'12 лет'!$W$5:$X$85,2),IF((C2939=13),VLOOKUP(L2939,'13 лет'!$W$5:$X$84,2),IF((C2939=14),VLOOKUP(L2939,'14 лет'!$W$5:$X$82,2),IF((C2939=15),VLOOKUP(L2939,'15 лет'!$U$5:$V$82,2),IF((C2939=16),VLOOKUP(L2939,'16 лет'!$U$5:$V$78,2),IF((C2939=17),VLOOKUP(L2939,'17 лет'!$U$5:$V$78,2),IF(C2939&lt;12,"0")))))))</f>
        <v>0</v>
      </c>
      <c r="N2939" s="27"/>
      <c r="O2939" s="16" t="str">
        <f>IF((C2939=15),VLOOKUP(N2939,'15 лет'!$W$5:$X$115,2),IF((C2939=16),VLOOKUP(N2939,'16 лет'!$W$5:$X$113,2),IF((C2939=17),VLOOKUP(N2939,'17 лет'!$W$5:$X$113,2),IF(C2939&lt;15,"0"))))</f>
        <v>0</v>
      </c>
      <c r="P2939" s="11"/>
      <c r="Q2939" s="16">
        <f>IF((C2939&lt;=7),VLOOKUP(P2939,'7 лет'!$U$5:$V$79,2),IF((C2939=8),VLOOKUP(P2939,'8 лет'!$U$5:$V$79,2),IF((C2939=9),VLOOKUP(P2939,'9 лет'!$U$5:$V$79,2),IF((C2939=10),VLOOKUP(P2939,'10 лет'!$U$5:$V$79,2),IF((C2939=11),VLOOKUP(P2939,'11 лет'!$U$5:$V$79,2),IF((C2939=12),VLOOKUP(P2939,'12 лет'!$Y$5:$Z$79,2),IF((C2939=13),VLOOKUP(P2939,'13 лет'!$Y$5:$Z$79,2),IF((C2939=14),VLOOKUP(P2939,'14 лет'!$Y$5:$Z$79,2),IF((C2939=15),VLOOKUP(P2939,'15 лет'!$Y$5:$Z$79,2),IF((C2939=16),VLOOKUP(P2939,'16 лет'!$Y$5:$Z$79,2),IF((C2939=17),VLOOKUP(P2939,'17 лет'!$Y$5:$Z$79,2))))))))))))</f>
        <v>35</v>
      </c>
      <c r="R2939" s="27"/>
      <c r="S2939" s="16">
        <f>IF((C2939&lt;=7),VLOOKUP(R2939,'7 лет'!$W$5:$X$79,2),IF((C2939=8),VLOOKUP(R2939,'8 лет'!$W$5:$X$79,2),IF((C2939=9),VLOOKUP(R2939,'9 лет'!$W$5:$X$79,2),IF((C2939=10),VLOOKUP(R2939,'10 лет'!$W$5:$X$79,2),IF((C2939=11),VLOOKUP(R2939,'11 лет'!$W$5:$X$79,2),IF((C2939=12),VLOOKUP(R2939,'12 лет'!$AA$5:$AB$79,2),IF((C2939=13),VLOOKUP(R2939,'13 лет'!$AA$5:$AB$79,2),IF((C2939=14),VLOOKUP(R2939,'14 лет'!$AA$5:$AB$79,2),IF((C2939=15),VLOOKUP(R2939,'15 лет'!$AA$5:$AB$79,2),IF((C2939=16),VLOOKUP(R2939,'16 лет'!$AA$5:$AB$79,2),IF((C2939=17),VLOOKUP(R2939,'17 лет'!$AA$5:$AB$79,2))))))))))))</f>
        <v>0</v>
      </c>
      <c r="T2939" s="33">
        <f>SUM(E2939+G2939+I2939+K2939+M2939+O2939+Q2939+S2939)</f>
        <v>35</v>
      </c>
      <c r="U2939" s="4">
        <f>'Личное первенство девушки'!U256</f>
        <v>28</v>
      </c>
      <c r="V2939" s="109"/>
      <c r="W2939" s="99"/>
      <c r="X2939" t="str">
        <f>P2929</f>
        <v>Субъект РФ 82</v>
      </c>
    </row>
    <row r="2940" spans="1:24" ht="18.75">
      <c r="A2940" s="27">
        <v>2</v>
      </c>
      <c r="B2940" s="78"/>
      <c r="C2940" s="27"/>
      <c r="D2940" s="27"/>
      <c r="E2940" s="16">
        <f>IF((C2940&lt;=7),VLOOKUP(D2940,'7 лет'!$M$5:$N$78,2),IF((C2940=8),VLOOKUP(D2940,'8 лет'!$M$5:$N$78,2),IF((C2940=9),VLOOKUP(D2940,'9 лет'!$M$5:$N$78,2),IF((C2940=10),VLOOKUP(D2940,'10 лет'!$M$5:$N$78,2),IF((C2940=11),VLOOKUP(D2940,'11 лет'!$M$5:$N$78,2),IF((C2940=12),VLOOKUP(D2940,'12 лет'!$O$5:$P$78,2),IF((C2940=13),VLOOKUP(D2940,'13 лет'!$O$5:$P$78,2),IF((C2940=14),VLOOKUP(D2940,'14 лет'!$O$5:$P$78,2),IF((C2940=15),VLOOKUP(D2940,'15 лет'!$O$5:$P$78,2),IF((C2940=16),VLOOKUP(D2940,'16 лет'!$O$5:$P$78,2),IF((C2940=17),VLOOKUP(D2940,'17 лет'!$O$5:$P$78,2))))))))))))</f>
        <v>0</v>
      </c>
      <c r="F2940" s="27"/>
      <c r="G2940" s="16">
        <f>IF((C2940&lt;=7),VLOOKUP(F2940,'7 лет'!$O$5:$P$79,2),IF((C2940=8),VLOOKUP(F2940,'8 лет'!$O$5:$P$79,2),IF((C2940=9),VLOOKUP(F2940,'9 лет'!$O$5:$P$79,2),IF((C2940=10),VLOOKUP(F2940,'10 лет'!$O$5:$P$79,2),IF((C2940=11),VLOOKUP(F2940,'11 лет'!$O$5:$P$79,2),IF((C2940=12),VLOOKUP(F2940,'12 лет'!$Q$5:$R$79,2),IF((C2940=13),VLOOKUP(F2940,'13 лет'!$Q$5:$R$79,2),IF((C2940=14),VLOOKUP(F2940,'14 лет'!$Q$5:$R$79,2),IF((C2940=15),VLOOKUP(F2940,'15 лет'!$Q$5:$R$79,2),IF((C2940=16),VLOOKUP(F2940,'16 лет'!$Q$5:$R$79,2),IF((C2940=17),VLOOKUP(F2940,'17 лет'!$Q$5:$R$79,2))))))))))))</f>
        <v>0</v>
      </c>
      <c r="H2940" s="27"/>
      <c r="I2940" s="16">
        <f>IF((C2940&lt;=7),VLOOKUP(H2940,'7 лет'!$Q$5:$R$79,2),IF((C2940=8),VLOOKUP(H2940,'8 лет'!$Q$5:$R$79,2),IF((C2940=9),VLOOKUP(H2940,'9 лет'!$Q$5:$R$79,2),IF((C2940=10),VLOOKUP(H2940,'10 лет'!$Q$5:$R$79,2),IF((C2940=11),VLOOKUP(H2940,'11 лет'!$Q$5:$R$79,2),IF((C2940=12),VLOOKUP(H2940,'12 лет'!$S$5:$T$79,2),IF((C2940=13),VLOOKUP(H2940,'13 лет'!$S$5:$T$79,2),IF((C2940=14),VLOOKUP(H2940,'14 лет'!$S$5:$T$79,2),IF((C2940=15),VLOOKUP(H2940,'15 лет'!$S$5:$T$79,2),IF((C2940=16),VLOOKUP(H2940,'16 лет'!$S$5:$T$79,2),IF((C2940=17),VLOOKUP(H2940,'17 лет'!$S$5:$T$79,2))))))))))))</f>
        <v>0</v>
      </c>
      <c r="J2940" s="27"/>
      <c r="K2940" s="16">
        <f>IF((C2940&lt;=7),VLOOKUP(J2940,'7 лет'!$S$5:$T$79,2),IF((C2940=8),VLOOKUP(J2940,'8 лет'!$S$5:$T$79,2),IF((C2940=9),VLOOKUP(J2940,'9 лет'!$S$5:$T$79,2),IF((C2940=10),VLOOKUP(J2940,'10 лет'!$S$5:$T$79,2),IF((C2940=11),VLOOKUP(J2940,'11 лет'!$S$5:$T$79,2),IF((C2940=12),VLOOKUP(J2940,'12 лет'!$U$5:$V$79,2),IF((C2940=13),VLOOKUP(J2940,'13 лет'!$U$5:$V$79,2),IF((C2940=14),VLOOKUP(J2940,'14 лет'!$U$5:$V$79,2),IF(C2940&gt;=15,"0")))))))))</f>
        <v>0</v>
      </c>
      <c r="L2940" s="27"/>
      <c r="M2940" s="16" t="str">
        <f>IF((C2940=12),VLOOKUP(L2940,'12 лет'!$W$5:$X$85,2),IF((C2940=13),VLOOKUP(L2940,'13 лет'!$W$5:$X$84,2),IF((C2940=14),VLOOKUP(L2940,'14 лет'!$W$5:$X$82,2),IF((C2940=15),VLOOKUP(L2940,'15 лет'!$U$5:$V$82,2),IF((C2940=16),VLOOKUP(L2940,'16 лет'!$U$5:$V$78,2),IF((C2940=17),VLOOKUP(L2940,'17 лет'!$U$5:$V$78,2),IF(C2940&lt;12,"0")))))))</f>
        <v>0</v>
      </c>
      <c r="N2940" s="27"/>
      <c r="O2940" s="16" t="str">
        <f>IF((C2940=15),VLOOKUP(N2940,'15 лет'!$W$5:$X$115,2),IF((C2940=16),VLOOKUP(N2940,'16 лет'!$W$5:$X$113,2),IF((C2940=17),VLOOKUP(N2940,'17 лет'!$W$5:$X$113,2),IF(C2940&lt;15,"0"))))</f>
        <v>0</v>
      </c>
      <c r="P2940" s="11"/>
      <c r="Q2940" s="16">
        <f>IF((C2940&lt;=7),VLOOKUP(P2940,'7 лет'!$U$5:$V$79,2),IF((C2940=8),VLOOKUP(P2940,'8 лет'!$U$5:$V$79,2),IF((C2940=9),VLOOKUP(P2940,'9 лет'!$U$5:$V$79,2),IF((C2940=10),VLOOKUP(P2940,'10 лет'!$U$5:$V$79,2),IF((C2940=11),VLOOKUP(P2940,'11 лет'!$U$5:$V$79,2),IF((C2940=12),VLOOKUP(P2940,'12 лет'!$Y$5:$Z$79,2),IF((C2940=13),VLOOKUP(P2940,'13 лет'!$Y$5:$Z$79,2),IF((C2940=14),VLOOKUP(P2940,'14 лет'!$Y$5:$Z$79,2),IF((C2940=15),VLOOKUP(P2940,'15 лет'!$Y$5:$Z$79,2),IF((C2940=16),VLOOKUP(P2940,'16 лет'!$Y$5:$Z$79,2),IF((C2940=17),VLOOKUP(P2940,'17 лет'!$Y$5:$Z$79,2))))))))))))</f>
        <v>35</v>
      </c>
      <c r="R2940" s="27"/>
      <c r="S2940" s="16">
        <f>IF((C2940&lt;=7),VLOOKUP(R2940,'7 лет'!$W$5:$X$79,2),IF((C2940=8),VLOOKUP(R2940,'8 лет'!$W$5:$X$79,2),IF((C2940=9),VLOOKUP(R2940,'9 лет'!$W$5:$X$79,2),IF((C2940=10),VLOOKUP(R2940,'10 лет'!$W$5:$X$79,2),IF((C2940=11),VLOOKUP(R2940,'11 лет'!$W$5:$X$79,2),IF((C2940=12),VLOOKUP(R2940,'12 лет'!$AA$5:$AB$79,2),IF((C2940=13),VLOOKUP(R2940,'13 лет'!$AA$5:$AB$79,2),IF((C2940=14),VLOOKUP(R2940,'14 лет'!$AA$5:$AB$79,2),IF((C2940=15),VLOOKUP(R2940,'15 лет'!$AA$5:$AB$79,2),IF((C2940=16),VLOOKUP(R2940,'16 лет'!$AA$5:$AB$79,2),IF((C2940=17),VLOOKUP(R2940,'17 лет'!$AA$5:$AB$79,2))))))))))))</f>
        <v>0</v>
      </c>
      <c r="T2940" s="33">
        <f>SUM(E2940+G2940+I2940+K2940+M2940+O2940+Q2940+S2940)</f>
        <v>35</v>
      </c>
      <c r="U2940" s="4">
        <f>'Личное первенство девушки'!U257</f>
        <v>28</v>
      </c>
      <c r="V2940" s="109"/>
      <c r="W2940" s="99"/>
      <c r="X2940" t="str">
        <f>P2929</f>
        <v>Субъект РФ 82</v>
      </c>
    </row>
    <row r="2941" spans="1:24" ht="18.75">
      <c r="A2941" s="27">
        <v>3</v>
      </c>
      <c r="B2941" s="78"/>
      <c r="C2941" s="27"/>
      <c r="D2941" s="27"/>
      <c r="E2941" s="16">
        <f>IF((C2941&lt;=7),VLOOKUP(D2941,'7 лет'!$M$5:$N$78,2),IF((C2941=8),VLOOKUP(D2941,'8 лет'!$M$5:$N$78,2),IF((C2941=9),VLOOKUP(D2941,'9 лет'!$M$5:$N$78,2),IF((C2941=10),VLOOKUP(D2941,'10 лет'!$M$5:$N$78,2),IF((C2941=11),VLOOKUP(D2941,'11 лет'!$M$5:$N$78,2),IF((C2941=12),VLOOKUP(D2941,'12 лет'!$O$5:$P$78,2),IF((C2941=13),VLOOKUP(D2941,'13 лет'!$O$5:$P$78,2),IF((C2941=14),VLOOKUP(D2941,'14 лет'!$O$5:$P$78,2),IF((C2941=15),VLOOKUP(D2941,'15 лет'!$O$5:$P$78,2),IF((C2941=16),VLOOKUP(D2941,'16 лет'!$O$5:$P$78,2),IF((C2941=17),VLOOKUP(D2941,'17 лет'!$O$5:$P$78,2))))))))))))</f>
        <v>0</v>
      </c>
      <c r="F2941" s="27"/>
      <c r="G2941" s="16">
        <f>IF((C2941&lt;=7),VLOOKUP(F2941,'7 лет'!$O$5:$P$79,2),IF((C2941=8),VLOOKUP(F2941,'8 лет'!$O$5:$P$79,2),IF((C2941=9),VLOOKUP(F2941,'9 лет'!$O$5:$P$79,2),IF((C2941=10),VLOOKUP(F2941,'10 лет'!$O$5:$P$79,2),IF((C2941=11),VLOOKUP(F2941,'11 лет'!$O$5:$P$79,2),IF((C2941=12),VLOOKUP(F2941,'12 лет'!$Q$5:$R$79,2),IF((C2941=13),VLOOKUP(F2941,'13 лет'!$Q$5:$R$79,2),IF((C2941=14),VLOOKUP(F2941,'14 лет'!$Q$5:$R$79,2),IF((C2941=15),VLOOKUP(F2941,'15 лет'!$Q$5:$R$79,2),IF((C2941=16),VLOOKUP(F2941,'16 лет'!$Q$5:$R$79,2),IF((C2941=17),VLOOKUP(F2941,'17 лет'!$Q$5:$R$79,2))))))))))))</f>
        <v>0</v>
      </c>
      <c r="H2941" s="27"/>
      <c r="I2941" s="16">
        <f>IF((C2941&lt;=7),VLOOKUP(H2941,'7 лет'!$Q$5:$R$79,2),IF((C2941=8),VLOOKUP(H2941,'8 лет'!$Q$5:$R$79,2),IF((C2941=9),VLOOKUP(H2941,'9 лет'!$Q$5:$R$79,2),IF((C2941=10),VLOOKUP(H2941,'10 лет'!$Q$5:$R$79,2),IF((C2941=11),VLOOKUP(H2941,'11 лет'!$Q$5:$R$79,2),IF((C2941=12),VLOOKUP(H2941,'12 лет'!$S$5:$T$79,2),IF((C2941=13),VLOOKUP(H2941,'13 лет'!$S$5:$T$79,2),IF((C2941=14),VLOOKUP(H2941,'14 лет'!$S$5:$T$79,2),IF((C2941=15),VLOOKUP(H2941,'15 лет'!$S$5:$T$79,2),IF((C2941=16),VLOOKUP(H2941,'16 лет'!$S$5:$T$79,2),IF((C2941=17),VLOOKUP(H2941,'17 лет'!$S$5:$T$79,2))))))))))))</f>
        <v>0</v>
      </c>
      <c r="J2941" s="27"/>
      <c r="K2941" s="16">
        <f>IF((C2941&lt;=7),VLOOKUP(J2941,'7 лет'!$S$5:$T$79,2),IF((C2941=8),VLOOKUP(J2941,'8 лет'!$S$5:$T$79,2),IF((C2941=9),VLOOKUP(J2941,'9 лет'!$S$5:$T$79,2),IF((C2941=10),VLOOKUP(J2941,'10 лет'!$S$5:$T$79,2),IF((C2941=11),VLOOKUP(J2941,'11 лет'!$S$5:$T$79,2),IF((C2941=12),VLOOKUP(J2941,'12 лет'!$U$5:$V$79,2),IF((C2941=13),VLOOKUP(J2941,'13 лет'!$U$5:$V$79,2),IF((C2941=14),VLOOKUP(J2941,'14 лет'!$U$5:$V$79,2),IF(C2941&gt;=15,"0")))))))))</f>
        <v>0</v>
      </c>
      <c r="L2941" s="27"/>
      <c r="M2941" s="16" t="str">
        <f>IF((C2941=12),VLOOKUP(L2941,'12 лет'!$W$5:$X$85,2),IF((C2941=13),VLOOKUP(L2941,'13 лет'!$W$5:$X$84,2),IF((C2941=14),VLOOKUP(L2941,'14 лет'!$W$5:$X$82,2),IF((C2941=15),VLOOKUP(L2941,'15 лет'!$U$5:$V$82,2),IF((C2941=16),VLOOKUP(L2941,'16 лет'!$U$5:$V$78,2),IF((C2941=17),VLOOKUP(L2941,'17 лет'!$U$5:$V$78,2),IF(C2941&lt;12,"0")))))))</f>
        <v>0</v>
      </c>
      <c r="N2941" s="27"/>
      <c r="O2941" s="16" t="str">
        <f>IF((C2941=15),VLOOKUP(N2941,'15 лет'!$W$5:$X$115,2),IF((C2941=16),VLOOKUP(N2941,'16 лет'!$W$5:$X$113,2),IF((C2941=17),VLOOKUP(N2941,'17 лет'!$W$5:$X$113,2),IF(C2941&lt;15,"0"))))</f>
        <v>0</v>
      </c>
      <c r="P2941" s="11"/>
      <c r="Q2941" s="16">
        <f>IF((C2941&lt;=7),VLOOKUP(P2941,'7 лет'!$U$5:$V$79,2),IF((C2941=8),VLOOKUP(P2941,'8 лет'!$U$5:$V$79,2),IF((C2941=9),VLOOKUP(P2941,'9 лет'!$U$5:$V$79,2),IF((C2941=10),VLOOKUP(P2941,'10 лет'!$U$5:$V$79,2),IF((C2941=11),VLOOKUP(P2941,'11 лет'!$U$5:$V$79,2),IF((C2941=12),VLOOKUP(P2941,'12 лет'!$Y$5:$Z$79,2),IF((C2941=13),VLOOKUP(P2941,'13 лет'!$Y$5:$Z$79,2),IF((C2941=14),VLOOKUP(P2941,'14 лет'!$Y$5:$Z$79,2),IF((C2941=15),VLOOKUP(P2941,'15 лет'!$Y$5:$Z$79,2),IF((C2941=16),VLOOKUP(P2941,'16 лет'!$Y$5:$Z$79,2),IF((C2941=17),VLOOKUP(P2941,'17 лет'!$Y$5:$Z$79,2))))))))))))</f>
        <v>35</v>
      </c>
      <c r="R2941" s="27"/>
      <c r="S2941" s="16">
        <f>IF((C2941&lt;=7),VLOOKUP(R2941,'7 лет'!$W$5:$X$79,2),IF((C2941=8),VLOOKUP(R2941,'8 лет'!$W$5:$X$79,2),IF((C2941=9),VLOOKUP(R2941,'9 лет'!$W$5:$X$79,2),IF((C2941=10),VLOOKUP(R2941,'10 лет'!$W$5:$X$79,2),IF((C2941=11),VLOOKUP(R2941,'11 лет'!$W$5:$X$79,2),IF((C2941=12),VLOOKUP(R2941,'12 лет'!$AA$5:$AB$79,2),IF((C2941=13),VLOOKUP(R2941,'13 лет'!$AA$5:$AB$79,2),IF((C2941=14),VLOOKUP(R2941,'14 лет'!$AA$5:$AB$79,2),IF((C2941=15),VLOOKUP(R2941,'15 лет'!$AA$5:$AB$79,2),IF((C2941=16),VLOOKUP(R2941,'16 лет'!$AA$5:$AB$79,2),IF((C2941=17),VLOOKUP(R2941,'17 лет'!$AA$5:$AB$79,2))))))))))))</f>
        <v>0</v>
      </c>
      <c r="T2941" s="33">
        <f>SUM(E2941+G2941+I2941+K2941+M2941+O2941+Q2941+S2941)</f>
        <v>35</v>
      </c>
      <c r="U2941" s="4">
        <f>'Личное первенство девушки'!U258</f>
        <v>28</v>
      </c>
      <c r="V2941" s="109"/>
      <c r="W2941" s="99"/>
      <c r="X2941" t="str">
        <f>P2929</f>
        <v>Субъект РФ 82</v>
      </c>
    </row>
    <row r="2942" spans="1:24" ht="18.75">
      <c r="A2942" s="111"/>
      <c r="B2942" s="112"/>
      <c r="C2942" s="112"/>
      <c r="D2942" s="112"/>
      <c r="E2942" s="112"/>
      <c r="F2942" s="112"/>
      <c r="G2942" s="112"/>
      <c r="H2942" s="112"/>
      <c r="I2942" s="112"/>
      <c r="J2942" s="112"/>
      <c r="K2942" s="112"/>
      <c r="L2942" s="112"/>
      <c r="M2942" s="112"/>
      <c r="N2942" s="112"/>
      <c r="O2942" s="112"/>
      <c r="P2942" s="115" t="s">
        <v>286</v>
      </c>
      <c r="Q2942" s="115"/>
      <c r="R2942" s="115"/>
      <c r="S2942" s="116"/>
      <c r="T2942" s="113">
        <f ca="1">SUMPRODUCT(LARGE($T$2939:$T$2941,ROW(INDIRECT("T1:T"&amp;Z17))))</f>
        <v>70</v>
      </c>
      <c r="U2942" s="114"/>
      <c r="V2942" s="109"/>
      <c r="W2942" s="99"/>
    </row>
    <row r="2943" spans="1:24" ht="30" customHeight="1">
      <c r="A2943" s="119"/>
      <c r="B2943" s="120"/>
      <c r="C2943" s="120"/>
      <c r="D2943" s="120"/>
      <c r="E2943" s="120"/>
      <c r="F2943" s="120"/>
      <c r="G2943" s="120"/>
      <c r="H2943" s="120"/>
      <c r="I2943" s="120"/>
      <c r="J2943" s="120"/>
      <c r="K2943" s="120"/>
      <c r="L2943" s="120"/>
      <c r="M2943" s="120"/>
      <c r="N2943" s="120"/>
      <c r="O2943" s="120"/>
      <c r="P2943" s="118" t="s">
        <v>287</v>
      </c>
      <c r="Q2943" s="118"/>
      <c r="R2943" s="118"/>
      <c r="S2943" s="118"/>
      <c r="T2943" s="121">
        <f ca="1">SUM(T2937+T2942)</f>
        <v>170</v>
      </c>
      <c r="U2943" s="122"/>
      <c r="V2943" s="110"/>
      <c r="W2943" s="100"/>
    </row>
    <row r="2944" spans="1:24">
      <c r="A2944" s="14"/>
      <c r="B2944" s="14"/>
      <c r="C2944" s="14"/>
      <c r="D2944" s="14"/>
      <c r="E2944" s="14"/>
      <c r="F2944" s="14"/>
      <c r="G2944" s="14"/>
      <c r="H2944" s="14"/>
      <c r="I2944" s="14"/>
      <c r="J2944" s="14"/>
      <c r="K2944" s="14"/>
      <c r="L2944" s="14"/>
      <c r="M2944" s="14"/>
      <c r="N2944" s="14"/>
      <c r="O2944" s="14"/>
      <c r="P2944" s="14"/>
      <c r="Q2944" s="14"/>
      <c r="R2944" s="14"/>
      <c r="S2944" s="14"/>
      <c r="T2944" s="14"/>
    </row>
    <row r="2945" spans="1:23">
      <c r="A2945" s="15"/>
      <c r="C2945" s="15"/>
      <c r="D2945" s="15"/>
      <c r="E2945" s="15"/>
      <c r="F2945" s="15"/>
      <c r="G2945" s="15"/>
      <c r="H2945" s="15"/>
      <c r="I2945" s="15"/>
      <c r="J2945" s="15"/>
      <c r="K2945" s="14"/>
      <c r="L2945" s="14"/>
      <c r="M2945" s="15"/>
      <c r="N2945" s="15"/>
      <c r="O2945" s="15"/>
      <c r="P2945" s="15"/>
      <c r="Q2945" s="15"/>
      <c r="R2945" s="15"/>
      <c r="S2945" s="15"/>
      <c r="T2945" s="15"/>
    </row>
    <row r="2946" spans="1:23">
      <c r="A2946" s="15"/>
      <c r="C2946" s="15"/>
      <c r="D2946" s="15"/>
      <c r="E2946" s="15"/>
      <c r="F2946" s="15"/>
      <c r="G2946" s="15"/>
      <c r="H2946" s="15"/>
      <c r="I2946" s="15"/>
      <c r="J2946" s="15"/>
      <c r="K2946" s="14"/>
      <c r="L2946" s="14"/>
      <c r="M2946" s="15"/>
      <c r="N2946" s="15"/>
      <c r="O2946" s="15"/>
      <c r="P2946" s="15"/>
      <c r="Q2946" s="15"/>
      <c r="R2946" s="15"/>
      <c r="S2946" s="15"/>
      <c r="T2946" s="15"/>
    </row>
    <row r="2947" spans="1:23" ht="16.5">
      <c r="A2947" s="14"/>
      <c r="B2947" s="79" t="s">
        <v>181</v>
      </c>
      <c r="C2947" s="14"/>
      <c r="D2947" s="14"/>
      <c r="E2947" s="14"/>
      <c r="F2947" s="14"/>
      <c r="G2947" s="14"/>
      <c r="H2947" s="14"/>
      <c r="I2947" s="14"/>
      <c r="J2947" s="14"/>
      <c r="K2947" s="14"/>
      <c r="L2947" s="14"/>
      <c r="M2947" s="14"/>
      <c r="N2947" s="14"/>
      <c r="O2947" s="14"/>
      <c r="P2947" s="14"/>
      <c r="Q2947" s="14"/>
      <c r="R2947" s="14"/>
      <c r="S2947" s="14"/>
      <c r="T2947" s="14"/>
    </row>
    <row r="2948" spans="1:23">
      <c r="A2948" s="14"/>
      <c r="B2948" s="15"/>
      <c r="C2948" s="15"/>
      <c r="D2948" s="14"/>
      <c r="E2948" s="14"/>
      <c r="F2948" s="14"/>
      <c r="G2948" s="14"/>
      <c r="H2948" s="14"/>
      <c r="I2948" s="14"/>
      <c r="J2948" s="14"/>
      <c r="K2948" s="14"/>
      <c r="L2948" s="14"/>
      <c r="M2948" s="14"/>
      <c r="N2948" s="14"/>
      <c r="O2948" s="14"/>
      <c r="P2948" s="14"/>
      <c r="Q2948" s="14"/>
      <c r="R2948" s="14"/>
      <c r="S2948" s="14"/>
      <c r="T2948" s="14"/>
    </row>
    <row r="2949" spans="1:23">
      <c r="A2949" s="14"/>
      <c r="B2949" s="14"/>
      <c r="C2949" s="15"/>
      <c r="D2949" s="14"/>
      <c r="E2949" s="14"/>
      <c r="F2949" s="14"/>
      <c r="G2949" s="14"/>
      <c r="H2949" s="14"/>
      <c r="I2949" s="14"/>
      <c r="J2949" s="14"/>
      <c r="K2949" s="14"/>
      <c r="L2949" s="14"/>
      <c r="M2949" s="14"/>
      <c r="N2949" s="14"/>
      <c r="O2949" s="14"/>
      <c r="P2949" s="14"/>
      <c r="Q2949" s="14"/>
      <c r="R2949" s="14"/>
      <c r="S2949" s="14"/>
      <c r="T2949" s="14"/>
    </row>
    <row r="2950" spans="1:23" ht="16.5">
      <c r="A2950" s="14"/>
      <c r="B2950" s="79" t="s">
        <v>182</v>
      </c>
      <c r="C2950" s="15"/>
      <c r="D2950" s="14"/>
      <c r="E2950" s="14"/>
      <c r="F2950" s="14"/>
      <c r="G2950" s="14"/>
      <c r="H2950" s="14"/>
      <c r="I2950" s="14"/>
      <c r="J2950" s="14"/>
      <c r="K2950" s="14"/>
      <c r="L2950" s="14"/>
      <c r="M2950" s="14"/>
      <c r="N2950" s="14"/>
      <c r="O2950" s="14"/>
      <c r="P2950" s="14"/>
      <c r="Q2950" s="14"/>
      <c r="R2950" s="14"/>
      <c r="S2950" s="14"/>
      <c r="T2950" s="14"/>
    </row>
    <row r="2952" spans="1:23" ht="18.75">
      <c r="A2952" s="102" t="s">
        <v>991</v>
      </c>
      <c r="B2952" s="102"/>
      <c r="C2952" s="102"/>
      <c r="D2952" s="102"/>
      <c r="E2952" s="102"/>
      <c r="F2952" s="102"/>
      <c r="G2952" s="102"/>
      <c r="H2952" s="102"/>
      <c r="I2952" s="102"/>
      <c r="J2952" s="102"/>
      <c r="K2952" s="102"/>
      <c r="L2952" s="102"/>
      <c r="M2952" s="102"/>
      <c r="N2952" s="102"/>
      <c r="O2952" s="102"/>
      <c r="P2952" s="102"/>
      <c r="Q2952" s="102"/>
      <c r="R2952" s="102"/>
      <c r="S2952" s="102"/>
      <c r="T2952" s="102"/>
      <c r="U2952" s="102"/>
      <c r="V2952" s="102"/>
      <c r="W2952" s="102"/>
    </row>
    <row r="2953" spans="1:23" ht="18.75">
      <c r="A2953" s="102" t="s">
        <v>990</v>
      </c>
      <c r="B2953" s="102"/>
      <c r="C2953" s="102"/>
      <c r="D2953" s="102"/>
      <c r="E2953" s="102"/>
      <c r="F2953" s="102"/>
      <c r="G2953" s="102"/>
      <c r="H2953" s="102"/>
      <c r="I2953" s="102"/>
      <c r="J2953" s="102"/>
      <c r="K2953" s="102"/>
      <c r="L2953" s="102"/>
      <c r="M2953" s="102"/>
      <c r="N2953" s="102"/>
      <c r="O2953" s="102"/>
      <c r="P2953" s="102"/>
      <c r="Q2953" s="102"/>
      <c r="R2953" s="102"/>
      <c r="S2953" s="102"/>
      <c r="T2953" s="102"/>
      <c r="U2953" s="102"/>
      <c r="V2953" s="102"/>
      <c r="W2953" s="102"/>
    </row>
    <row r="2955" spans="1:23">
      <c r="A2955" s="103" t="s">
        <v>169</v>
      </c>
      <c r="B2955" s="103"/>
      <c r="C2955" s="103"/>
      <c r="D2955" s="103"/>
      <c r="E2955" s="103"/>
      <c r="F2955" s="103"/>
      <c r="G2955" s="103"/>
      <c r="H2955" s="103"/>
      <c r="I2955" s="103"/>
      <c r="J2955" s="103"/>
      <c r="K2955" s="103"/>
      <c r="L2955" s="103"/>
      <c r="M2955" s="103"/>
      <c r="N2955" s="103"/>
      <c r="O2955" s="103"/>
      <c r="P2955" s="103"/>
      <c r="Q2955" s="103"/>
      <c r="R2955" s="103"/>
      <c r="S2955" s="103"/>
      <c r="T2955" s="103"/>
      <c r="U2955" s="103"/>
      <c r="V2955" s="103"/>
      <c r="W2955" s="103"/>
    </row>
    <row r="2956" spans="1:23">
      <c r="A2956" s="43"/>
      <c r="B2956" s="43"/>
      <c r="C2956" s="43"/>
      <c r="D2956" s="43"/>
      <c r="E2956" s="43"/>
      <c r="F2956" s="43"/>
      <c r="G2956" s="43"/>
      <c r="H2956" s="43"/>
      <c r="I2956" s="43"/>
      <c r="J2956" s="43"/>
      <c r="K2956" s="43"/>
      <c r="L2956" s="43"/>
      <c r="M2956" s="43"/>
      <c r="N2956" s="43"/>
      <c r="O2956" s="43"/>
      <c r="P2956" s="43"/>
      <c r="Q2956" s="43"/>
      <c r="R2956" s="43"/>
      <c r="S2956" s="43"/>
      <c r="T2956" s="43"/>
      <c r="U2956" s="43"/>
      <c r="V2956" s="43"/>
      <c r="W2956" s="43"/>
    </row>
    <row r="2957" spans="1:23" ht="18.75">
      <c r="A2957" s="104" t="s">
        <v>1005</v>
      </c>
      <c r="B2957" s="104"/>
      <c r="C2957" s="104"/>
      <c r="D2957" s="104"/>
      <c r="E2957" s="104"/>
      <c r="F2957" s="104"/>
      <c r="G2957" s="104"/>
      <c r="H2957" s="104"/>
      <c r="I2957" s="104"/>
      <c r="J2957" s="104"/>
      <c r="K2957" s="104"/>
      <c r="L2957" s="104"/>
      <c r="M2957" s="104"/>
      <c r="N2957" s="104"/>
      <c r="O2957" s="104"/>
      <c r="P2957" s="104"/>
      <c r="Q2957" s="104"/>
      <c r="R2957" s="104"/>
      <c r="S2957" s="104"/>
      <c r="T2957" s="104"/>
      <c r="U2957" s="104"/>
      <c r="V2957" s="104"/>
      <c r="W2957" s="104"/>
    </row>
    <row r="2958" spans="1:23" ht="18.75">
      <c r="A2958" s="104" t="s">
        <v>989</v>
      </c>
      <c r="B2958" s="104"/>
      <c r="C2958" s="104"/>
      <c r="D2958" s="104"/>
      <c r="E2958" s="104"/>
      <c r="F2958" s="104"/>
      <c r="G2958" s="104"/>
      <c r="H2958" s="104"/>
      <c r="I2958" s="104"/>
      <c r="J2958" s="104"/>
      <c r="K2958" s="104"/>
      <c r="L2958" s="104"/>
      <c r="M2958" s="104"/>
      <c r="N2958" s="104"/>
      <c r="O2958" s="104"/>
      <c r="P2958" s="104"/>
      <c r="Q2958" s="104"/>
      <c r="R2958" s="104"/>
      <c r="S2958" s="104"/>
      <c r="T2958" s="104"/>
      <c r="U2958" s="104"/>
      <c r="V2958" s="104"/>
      <c r="W2958" s="104"/>
    </row>
    <row r="2959" spans="1:23" ht="18.75">
      <c r="A2959" s="105" t="s">
        <v>1058</v>
      </c>
      <c r="B2959" s="105"/>
      <c r="C2959" s="105"/>
      <c r="D2959" s="105"/>
      <c r="E2959" s="105"/>
      <c r="F2959" s="105"/>
      <c r="G2959" s="105"/>
      <c r="H2959" s="105"/>
      <c r="I2959" s="105"/>
      <c r="J2959" s="105"/>
      <c r="K2959" s="105"/>
      <c r="L2959" s="105"/>
      <c r="M2959" s="105"/>
      <c r="N2959" s="105"/>
      <c r="O2959" s="105"/>
      <c r="P2959" s="105"/>
      <c r="Q2959" s="105"/>
      <c r="R2959" s="105"/>
      <c r="S2959" s="105"/>
      <c r="T2959" s="105"/>
      <c r="U2959" s="105"/>
      <c r="V2959" s="105"/>
      <c r="W2959" s="105"/>
    </row>
    <row r="2960" spans="1:23" ht="18.75">
      <c r="A2960" s="50"/>
      <c r="B2960" s="50"/>
      <c r="C2960" s="50"/>
      <c r="D2960" s="50"/>
      <c r="E2960" s="50"/>
      <c r="F2960" s="50"/>
      <c r="G2960" s="50"/>
      <c r="H2960" s="50"/>
      <c r="I2960" s="50"/>
      <c r="J2960" s="50"/>
      <c r="K2960" s="50"/>
      <c r="L2960" s="50"/>
      <c r="M2960" s="50"/>
      <c r="N2960" s="50"/>
      <c r="O2960" s="50"/>
      <c r="P2960" s="50"/>
      <c r="Q2960" s="50"/>
      <c r="R2960" s="50"/>
      <c r="S2960" s="50"/>
      <c r="T2960" s="50"/>
      <c r="U2960" s="50"/>
      <c r="V2960" s="50"/>
    </row>
    <row r="2961" spans="1:24">
      <c r="A2961" s="10"/>
      <c r="B2961" s="10"/>
      <c r="C2961" s="10"/>
      <c r="D2961" s="10"/>
      <c r="E2961" s="10"/>
      <c r="F2961" s="10"/>
      <c r="G2961" s="10"/>
      <c r="H2961" s="10"/>
      <c r="I2961" s="10"/>
      <c r="J2961" s="10"/>
      <c r="K2961" s="10"/>
      <c r="L2961" s="10"/>
      <c r="M2961" s="10"/>
      <c r="N2961" s="10"/>
      <c r="O2961" s="10"/>
      <c r="P2961" s="10"/>
      <c r="Q2961" s="10"/>
      <c r="R2961" s="10"/>
      <c r="S2961" s="10"/>
      <c r="T2961" s="10"/>
    </row>
    <row r="2962" spans="1:24" ht="18.75">
      <c r="A2962" s="106" t="s">
        <v>992</v>
      </c>
      <c r="B2962" s="106"/>
      <c r="C2962" s="47"/>
      <c r="D2962" s="47"/>
      <c r="E2962" s="47"/>
      <c r="F2962" s="47"/>
      <c r="G2962" s="47"/>
      <c r="H2962" s="47"/>
      <c r="I2962" s="47"/>
      <c r="J2962" s="47"/>
      <c r="K2962" s="47"/>
      <c r="L2962" s="47"/>
      <c r="M2962" s="47"/>
      <c r="N2962" s="47"/>
      <c r="O2962" s="47"/>
      <c r="P2962" s="47"/>
      <c r="Q2962" s="47"/>
      <c r="R2962" s="47"/>
      <c r="S2962" s="47"/>
      <c r="T2962" s="47"/>
    </row>
    <row r="2963" spans="1:24" ht="18.75">
      <c r="A2963" s="106" t="s">
        <v>993</v>
      </c>
      <c r="B2963" s="106"/>
      <c r="C2963" s="42"/>
      <c r="D2963" s="42"/>
      <c r="E2963" s="42"/>
      <c r="F2963" s="42"/>
      <c r="G2963" s="42"/>
      <c r="H2963" s="42"/>
      <c r="I2963" s="42"/>
      <c r="J2963" s="42"/>
      <c r="K2963" s="42"/>
      <c r="L2963" s="42"/>
      <c r="M2963" s="42"/>
      <c r="N2963" s="42"/>
      <c r="O2963" s="42"/>
      <c r="P2963" s="42"/>
      <c r="Q2963" s="42"/>
      <c r="R2963" s="42"/>
      <c r="S2963" s="42"/>
      <c r="T2963" s="42"/>
    </row>
    <row r="2964" spans="1:24" ht="18.75">
      <c r="A2964" s="106"/>
      <c r="B2964" s="106"/>
      <c r="D2964" s="47"/>
      <c r="E2964" s="47"/>
      <c r="F2964" s="47"/>
      <c r="G2964" s="47"/>
      <c r="H2964" s="47"/>
      <c r="I2964" s="47"/>
      <c r="J2964" s="47"/>
      <c r="K2964" s="47"/>
      <c r="L2964" s="47"/>
      <c r="M2964" s="47"/>
      <c r="N2964" s="47"/>
      <c r="O2964" s="47"/>
      <c r="P2964" s="47"/>
      <c r="Q2964" s="47"/>
      <c r="R2964" s="47"/>
      <c r="S2964" s="47"/>
      <c r="T2964" s="47"/>
    </row>
    <row r="2965" spans="1:24" ht="18.75">
      <c r="A2965" s="107" t="s">
        <v>261</v>
      </c>
      <c r="B2965" s="107"/>
      <c r="C2965" s="107"/>
      <c r="D2965" s="107"/>
      <c r="E2965" s="107"/>
      <c r="F2965" s="107"/>
      <c r="G2965" s="107"/>
      <c r="H2965" s="107"/>
      <c r="I2965" s="107"/>
      <c r="J2965" s="107"/>
      <c r="K2965" s="107"/>
      <c r="L2965" s="107"/>
      <c r="M2965" s="107"/>
      <c r="N2965" s="107"/>
      <c r="O2965" s="107"/>
      <c r="P2965" s="129" t="s">
        <v>365</v>
      </c>
      <c r="Q2965" s="129"/>
      <c r="R2965" s="129"/>
      <c r="S2965" s="129"/>
      <c r="T2965" s="129"/>
      <c r="U2965" s="129"/>
      <c r="V2965" s="129"/>
    </row>
    <row r="2966" spans="1:24">
      <c r="A2966" s="28"/>
      <c r="B2966" s="28"/>
      <c r="C2966" s="28"/>
      <c r="D2966" s="28"/>
      <c r="E2966" s="28"/>
      <c r="F2966" s="28"/>
      <c r="G2966" s="28"/>
      <c r="H2966" s="28"/>
      <c r="I2966" s="28"/>
      <c r="J2966" s="28"/>
      <c r="K2966" s="28"/>
      <c r="L2966" s="28"/>
      <c r="M2966" s="28"/>
      <c r="N2966" s="28"/>
      <c r="O2966" s="28"/>
      <c r="P2966" s="28"/>
      <c r="Q2966" s="28"/>
      <c r="R2966" s="28"/>
      <c r="S2966" s="28"/>
      <c r="T2966" s="28"/>
    </row>
    <row r="2967" spans="1:24" ht="24.75" customHeight="1">
      <c r="A2967" s="117" t="s">
        <v>170</v>
      </c>
      <c r="B2967" s="117"/>
      <c r="C2967" s="117"/>
      <c r="D2967" s="117"/>
      <c r="E2967" s="117"/>
      <c r="F2967" s="117"/>
      <c r="G2967" s="117"/>
      <c r="H2967" s="117"/>
      <c r="I2967" s="117"/>
      <c r="J2967" s="117"/>
      <c r="K2967" s="117"/>
      <c r="L2967" s="117"/>
      <c r="M2967" s="117"/>
      <c r="N2967" s="117"/>
      <c r="O2967" s="117"/>
      <c r="P2967" s="117"/>
      <c r="Q2967" s="117"/>
      <c r="R2967" s="117"/>
      <c r="S2967" s="117"/>
      <c r="T2967" s="126" t="s">
        <v>178</v>
      </c>
      <c r="U2967" s="101" t="s">
        <v>284</v>
      </c>
      <c r="V2967" s="101" t="s">
        <v>288</v>
      </c>
      <c r="W2967" s="101" t="s">
        <v>1006</v>
      </c>
    </row>
    <row r="2968" spans="1:24" ht="66.75" customHeight="1">
      <c r="A2968" s="101" t="s">
        <v>171</v>
      </c>
      <c r="B2968" s="117" t="s">
        <v>172</v>
      </c>
      <c r="C2968" s="101" t="s">
        <v>173</v>
      </c>
      <c r="D2968" s="101" t="s">
        <v>174</v>
      </c>
      <c r="E2968" s="101"/>
      <c r="F2968" s="101" t="s">
        <v>175</v>
      </c>
      <c r="G2968" s="101"/>
      <c r="H2968" s="101" t="s">
        <v>176</v>
      </c>
      <c r="I2968" s="101"/>
      <c r="J2968" s="101" t="s">
        <v>994</v>
      </c>
      <c r="K2968" s="101"/>
      <c r="L2968" s="175" t="s">
        <v>995</v>
      </c>
      <c r="M2968" s="176"/>
      <c r="N2968" s="175" t="s">
        <v>996</v>
      </c>
      <c r="O2968" s="176"/>
      <c r="P2968" s="101" t="s">
        <v>7</v>
      </c>
      <c r="Q2968" s="101"/>
      <c r="R2968" s="101" t="s">
        <v>177</v>
      </c>
      <c r="S2968" s="101"/>
      <c r="T2968" s="127"/>
      <c r="U2968" s="101"/>
      <c r="V2968" s="101"/>
      <c r="W2968" s="101"/>
    </row>
    <row r="2969" spans="1:24" ht="16.5">
      <c r="A2969" s="101"/>
      <c r="B2969" s="117"/>
      <c r="C2969" s="101"/>
      <c r="D2969" s="49" t="s">
        <v>179</v>
      </c>
      <c r="E2969" s="51" t="s">
        <v>3</v>
      </c>
      <c r="F2969" s="49" t="s">
        <v>179</v>
      </c>
      <c r="G2969" s="51" t="s">
        <v>3</v>
      </c>
      <c r="H2969" s="49" t="s">
        <v>179</v>
      </c>
      <c r="I2969" s="51" t="s">
        <v>3</v>
      </c>
      <c r="J2969" s="49" t="s">
        <v>179</v>
      </c>
      <c r="K2969" s="51" t="s">
        <v>3</v>
      </c>
      <c r="L2969" s="49" t="s">
        <v>179</v>
      </c>
      <c r="M2969" s="51" t="s">
        <v>3</v>
      </c>
      <c r="N2969" s="49" t="s">
        <v>179</v>
      </c>
      <c r="O2969" s="51" t="s">
        <v>3</v>
      </c>
      <c r="P2969" s="49" t="s">
        <v>179</v>
      </c>
      <c r="Q2969" s="51" t="s">
        <v>3</v>
      </c>
      <c r="R2969" s="49" t="s">
        <v>179</v>
      </c>
      <c r="S2969" s="51" t="s">
        <v>3</v>
      </c>
      <c r="T2969" s="128"/>
      <c r="U2969" s="101"/>
      <c r="V2969" s="101"/>
      <c r="W2969" s="101"/>
    </row>
    <row r="2970" spans="1:24" ht="18.75">
      <c r="A2970" s="27">
        <v>1</v>
      </c>
      <c r="B2970" s="77"/>
      <c r="C2970" s="27"/>
      <c r="D2970" s="27"/>
      <c r="E2970" s="16">
        <f>IF((C2970&lt;=7),VLOOKUP(D2970,'7 лет'!$A$5:$B$78,2),IF((C2970=8),VLOOKUP(D2970,'8 лет'!$A$5:$B$78,2),IF((C2970=9),VLOOKUP(D2970,'9 лет'!$A$5:$B$78,2),IF((C2970=10),VLOOKUP(D2970,'10 лет'!$A$5:$B$78,2),IF((C2970=11),VLOOKUP(D2970,'11 лет'!$A$5:$B$78,2),IF((C2970=12),VLOOKUP(D2970,'12 лет'!$A$5:$B$78,2),IF((C2970=13),VLOOKUP(D2970,'13 лет'!$A$5:$B$78,2),IF((C2970=14),VLOOKUP(D2970,'14 лет'!$A$5:$B$78,2),IF((C2970=15),VLOOKUP(D2970,'15 лет'!$A$5:$B$78,2),IF((C2970=16),VLOOKUP(D2970,'16 лет'!$A$5:$B$78,2),IF((C2970=17),VLOOKUP(D2970,'17 лет'!$A$5:$B$78,2))))))))))))</f>
        <v>0</v>
      </c>
      <c r="F2970" s="27"/>
      <c r="G2970" s="16">
        <f>IF((C2970&lt;=7),VLOOKUP(F2970,'7 лет'!$C$5:$D$79,2),IF((C2970=8),VLOOKUP(F2970,'8 лет'!$C$5:$D$79,2),IF((C2970=9),VLOOKUP(F2970,'9 лет'!$C$5:$D$79,2),IF((C2970=10),VLOOKUP(F2970,'10 лет'!$C$5:$D$79,2),IF((C2970=11),VLOOKUP(F2970,'11 лет'!$C$5:$D$79,2),IF((C2970=12),VLOOKUP(F2970,'12 лет'!$C$5:$D$79,2),IF((C2970=13),VLOOKUP(F2970,'13 лет'!$C$5:$D$79,2),IF((C2970=14),VLOOKUP(F2970,'14 лет'!$C$5:$D$79,2),IF((C2970=15),VLOOKUP(F2970,'15 лет'!$C$5:$D$79,2),IF((C2970=16),VLOOKUP(F2970,'16 лет'!$C$5:$D$79,2),IF((C2970=17),VLOOKUP(F2970,'17 лет'!$C$5:$D$79,2))))))))))))</f>
        <v>0</v>
      </c>
      <c r="H2970" s="27"/>
      <c r="I2970" s="16">
        <f>IF((C2970&lt;=7),VLOOKUP(H2970,'7 лет'!$E$5:$F$79,2),IF((C2970=8),VLOOKUP(H2970,'8 лет'!$E$5:$F$79,2),IF((C2970=9),VLOOKUP(H2970,'9 лет'!$E$5:$F$79,2),IF((C2970=10),VLOOKUP(H2970,'10 лет'!$E$5:$F$79,2),IF((C2970=11),VLOOKUP(H2970,'11 лет'!$E$5:$F$79,2),IF((C2970=12),VLOOKUP(H2970,'12 лет'!$E$5:$F$79,2),IF((C2970=13),VLOOKUP(H2970,'13 лет'!$E$5:$F$79,2),IF((C2970=14),VLOOKUP(H2970,'14 лет'!$E$5:$F$79,2),IF((C2970=15),VLOOKUP(H2970,'15 лет'!$E$5:$F$79,2),IF((C2970=16),VLOOKUP(H2970,'16 лет'!$E$5:$F$79,2),IF((C2970=17),VLOOKUP(H2970,'17 лет'!$E$5:$F$79,2))))))))))))</f>
        <v>0</v>
      </c>
      <c r="J2970" s="27"/>
      <c r="K2970" s="16">
        <f>IF((C2970&lt;=7),VLOOKUP(J2970,'7 лет'!$G$5:$H$79,2),IF((C2970=8),VLOOKUP(J2970,'8 лет'!$G$5:$H$79,2),IF((C2970=9),VLOOKUP(J2970,'9 лет'!$G$5:$H$79,2),IF((C2970=10),VLOOKUP(J2970,'10 лет'!$G$5:$H$79,2),IF((C2970=11),VLOOKUP(J2970,'11 лет'!$G$5:$H$79,2),IF((C2970=12),VLOOKUP(J2970,'12 лет'!$G$5:$H$79,2),IF((C2970=13),VLOOKUP(J2970,'13 лет'!$G$5:$H$79,2),IF((C2970=14),VLOOKUP(J2970,'14 лет'!$G$5:$H$79,2),IF(C2970&gt;=15,"0")))))))))</f>
        <v>0</v>
      </c>
      <c r="L2970" s="27"/>
      <c r="M2970" s="16" t="str">
        <f>IF((C2970=12),VLOOKUP(L2970,'12 лет'!$I$5:$J$81,2),IF((C2970=13),VLOOKUP(L2970,'13 лет'!$I$5:$J$81,2),IF((C2970=14),VLOOKUP(L2970,'14 лет'!$I$5:$J$80,2),IF((C2970=15),VLOOKUP(L2970,'15 лет'!$G$5:$H$82,2),IF((C2970=16),VLOOKUP(L2970,'16 лет'!$G$5:$H$81,2),IF((C2970=17),VLOOKUP(L2970,'17 лет'!$G$5:$H$81,2),IF(C2970&lt;12,"0")))))))</f>
        <v>0</v>
      </c>
      <c r="N2970" s="27"/>
      <c r="O2970" s="16" t="str">
        <f>IF((C2970=15),VLOOKUP(N2970,'15 лет'!$I$5:$J$100,2),IF((C2970=16),VLOOKUP(N2970,'16 лет'!$I$5:$J$94,2),IF((C2970=17),VLOOKUP(N2970,'17 лет'!$I$5:$J$97,2),IF(C2970&lt;15,"0"))))</f>
        <v>0</v>
      </c>
      <c r="P2970" s="11"/>
      <c r="Q2970" s="16">
        <f>IF((C2970&lt;=7),VLOOKUP(P2970,'7 лет'!$I$5:$J$79,2),IF((C2970=8),VLOOKUP(P2970,'8 лет'!$I$5:$J$79,2),IF((C2970=9),VLOOKUP(P2970,'9 лет'!$I$5:$J$79,2),IF((C2970=10),VLOOKUP(P2970,'10 лет'!$I$5:$J$79,2),IF((C2970=11),VLOOKUP(P2970,'11 лет'!$I$5:$J$79,2),IF((C2970=12),VLOOKUP(P2970,'12 лет'!$K$5:$L$79,2),IF((C2970=13),VLOOKUP(P2970,'13 лет'!$K$5:$L$79,2),IF((C2970=14),VLOOKUP(P2970,'14 лет'!$K$5:$L$79,2),IF((C2970=15),VLOOKUP(P2970,'15 лет'!$K$5:$L$79,2),IF((C2970=16),VLOOKUP(P2970,'16 лет'!$K$5:$L$79,2),IF((C2970=17),VLOOKUP(P2970,'17 лет'!$K$5:$L$79,2),)))))))))))</f>
        <v>50</v>
      </c>
      <c r="R2970" s="27"/>
      <c r="S2970" s="16">
        <f>IF((C2970&lt;=7),VLOOKUP(R2970,'7 лет'!$K$5:$L$79,2),IF((C2970=8),VLOOKUP(R2970,'8 лет'!$K$5:$L$79,2),IF((C2970=9),VLOOKUP(R2970,'9 лет'!$K$5:$L$79,2),IF((C2970=10),VLOOKUP(R2970,'10 лет'!$K$5:$L$79,2),IF((C2970=11),VLOOKUP(R2970,'11 лет'!$K$5:$L$79,2),IF((C2970=12),VLOOKUP(R2970,'12 лет'!$M$5:$N$79,2),IF((C2970=13),VLOOKUP(R2970,'13 лет'!$M$5:$N$79,2),IF((C2970=14),VLOOKUP(R2970,'14 лет'!$M$5:$N$79,2),IF((C2970=15),VLOOKUP(R2970,'15 лет'!$M$5:$N$79,2),IF((C2970=16),VLOOKUP(R2970,'16 лет'!$M$5:$N$79,2),IF((C2970=17),VLOOKUP(R2970,'17 лет'!$M$5:$N$79,2))))))))))))</f>
        <v>0</v>
      </c>
      <c r="T2970" s="32">
        <f>SUM(E2970+G2970+I2970+K2970+M2970+O2970+Q2970+S2970)</f>
        <v>50</v>
      </c>
      <c r="U2970" s="4">
        <f>'Личное первенство юноши'!U259</f>
        <v>28</v>
      </c>
      <c r="V2970" s="108">
        <f ca="1">'Командный зачет'!G92</f>
        <v>10</v>
      </c>
      <c r="W2970" s="98">
        <f ca="1">SUM(V2970*2)</f>
        <v>20</v>
      </c>
      <c r="X2970" t="str">
        <f>P2965</f>
        <v>Субъект РФ 83</v>
      </c>
    </row>
    <row r="2971" spans="1:24" ht="18.75">
      <c r="A2971" s="27">
        <v>2</v>
      </c>
      <c r="B2971" s="77"/>
      <c r="C2971" s="27"/>
      <c r="D2971" s="27"/>
      <c r="E2971" s="16">
        <f>IF((C2971&lt;=7),VLOOKUP(D2971,'7 лет'!$A$5:$B$78,2),IF((C2971=8),VLOOKUP(D2971,'8 лет'!$A$5:$B$78,2),IF((C2971=9),VLOOKUP(D2971,'9 лет'!$A$5:$B$78,2),IF((C2971=10),VLOOKUP(D2971,'10 лет'!$A$5:$B$78,2),IF((C2971=11),VLOOKUP(D2971,'11 лет'!$A$5:$B$78,2),IF((C2971=12),VLOOKUP(D2971,'12 лет'!$A$5:$B$78,2),IF((C2971=13),VLOOKUP(D2971,'13 лет'!$A$5:$B$78,2),IF((C2971=14),VLOOKUP(D2971,'14 лет'!$A$5:$B$78,2),IF((C2971=15),VLOOKUP(D2971,'15 лет'!$A$5:$B$78,2),IF((C2971=16),VLOOKUP(D2971,'16 лет'!$A$5:$B$78,2),IF((C2971=17),VLOOKUP(D2971,'17 лет'!$A$5:$B$78,2))))))))))))</f>
        <v>0</v>
      </c>
      <c r="F2971" s="27"/>
      <c r="G2971" s="16">
        <f>IF((C2971&lt;=7),VLOOKUP(F2971,'7 лет'!$C$5:$D$79,2),IF((C2971=8),VLOOKUP(F2971,'8 лет'!$C$5:$D$79,2),IF((C2971=9),VLOOKUP(F2971,'9 лет'!$C$5:$D$79,2),IF((C2971=10),VLOOKUP(F2971,'10 лет'!$C$5:$D$79,2),IF((C2971=11),VLOOKUP(F2971,'11 лет'!$C$5:$D$79,2),IF((C2971=12),VLOOKUP(F2971,'12 лет'!$C$5:$D$79,2),IF((C2971=13),VLOOKUP(F2971,'13 лет'!$C$5:$D$79,2),IF((C2971=14),VLOOKUP(F2971,'14 лет'!$C$5:$D$79,2),IF((C2971=15),VLOOKUP(F2971,'15 лет'!$C$5:$D$79,2),IF((C2971=16),VLOOKUP(F2971,'16 лет'!$C$5:$D$79,2),IF((C2971=17),VLOOKUP(F2971,'17 лет'!$C$5:$D$79,2))))))))))))</f>
        <v>0</v>
      </c>
      <c r="H2971" s="27"/>
      <c r="I2971" s="16">
        <f>IF((C2971&lt;=7),VLOOKUP(H2971,'7 лет'!$E$5:$F$79,2),IF((C2971=8),VLOOKUP(H2971,'8 лет'!$E$5:$F$79,2),IF((C2971=9),VLOOKUP(H2971,'9 лет'!$E$5:$F$79,2),IF((C2971=10),VLOOKUP(H2971,'10 лет'!$E$5:$F$79,2),IF((C2971=11),VLOOKUP(H2971,'11 лет'!$E$5:$F$79,2),IF((C2971=12),VLOOKUP(H2971,'12 лет'!$E$5:$F$79,2),IF((C2971=13),VLOOKUP(H2971,'13 лет'!$E$5:$F$79,2),IF((C2971=14),VLOOKUP(H2971,'14 лет'!$E$5:$F$79,2),IF((C2971=15),VLOOKUP(H2971,'15 лет'!$E$5:$F$79,2),IF((C2971=16),VLOOKUP(H2971,'16 лет'!$E$5:$F$79,2),IF((C2971=17),VLOOKUP(H2971,'17 лет'!$E$5:$F$79,2))))))))))))</f>
        <v>0</v>
      </c>
      <c r="J2971" s="27"/>
      <c r="K2971" s="16">
        <f>IF((C2971&lt;=7),VLOOKUP(J2971,'7 лет'!$G$5:$H$79,2),IF((C2971=8),VLOOKUP(J2971,'8 лет'!$G$5:$H$79,2),IF((C2971=9),VLOOKUP(J2971,'9 лет'!$G$5:$H$79,2),IF((C2971=10),VLOOKUP(J2971,'10 лет'!$G$5:$H$79,2),IF((C2971=11),VLOOKUP(J2971,'11 лет'!$G$5:$H$79,2),IF((C2971=12),VLOOKUP(J2971,'12 лет'!$G$5:$H$79,2),IF((C2971=13),VLOOKUP(J2971,'13 лет'!$G$5:$H$79,2),IF((C2971=14),VLOOKUP(J2971,'14 лет'!$G$5:$H$79,2),IF(C2971&gt;=15,"0")))))))))</f>
        <v>0</v>
      </c>
      <c r="L2971" s="27"/>
      <c r="M2971" s="16" t="str">
        <f>IF((C2971=12),VLOOKUP(L2971,'12 лет'!$I$5:$J$81,2),IF((C2971=13),VLOOKUP(L2971,'13 лет'!$I$5:$J$81,2),IF((C2971=14),VLOOKUP(L2971,'14 лет'!$I$5:$J$80,2),IF((C2971=15),VLOOKUP(L2971,'15 лет'!$G$5:$H$82,2),IF((C2971=16),VLOOKUP(L2971,'16 лет'!$G$5:$H$81,2),IF((C2971=17),VLOOKUP(L2971,'17 лет'!$G$5:$H$81,2),IF(C2971&lt;12,"0")))))))</f>
        <v>0</v>
      </c>
      <c r="N2971" s="27"/>
      <c r="O2971" s="16" t="str">
        <f>IF((C2971=15),VLOOKUP(N2971,'15 лет'!$I$5:$J$100,2),IF((C2971=16),VLOOKUP(N2971,'16 лет'!$I$5:$J$94,2),IF((C2971=17),VLOOKUP(N2971,'17 лет'!$I$5:$J$97,2),IF(C2971&lt;15,"0"))))</f>
        <v>0</v>
      </c>
      <c r="P2971" s="11"/>
      <c r="Q2971" s="16">
        <f>IF((C2971&lt;=7),VLOOKUP(P2971,'7 лет'!$I$5:$J$79,2),IF((C2971=8),VLOOKUP(P2971,'8 лет'!$I$5:$J$79,2),IF((C2971=9),VLOOKUP(P2971,'9 лет'!$I$5:$J$79,2),IF((C2971=10),VLOOKUP(P2971,'10 лет'!$I$5:$J$79,2),IF((C2971=11),VLOOKUP(P2971,'11 лет'!$I$5:$J$79,2),IF((C2971=12),VLOOKUP(P2971,'12 лет'!$K$5:$L$79,2),IF((C2971=13),VLOOKUP(P2971,'13 лет'!$K$5:$L$79,2),IF((C2971=14),VLOOKUP(P2971,'14 лет'!$K$5:$L$79,2),IF((C2971=15),VLOOKUP(P2971,'15 лет'!$K$5:$L$79,2),IF((C2971=16),VLOOKUP(P2971,'16 лет'!$K$5:$L$79,2),IF((C2971=17),VLOOKUP(P2971,'17 лет'!$K$5:$L$79,2),)))))))))))</f>
        <v>50</v>
      </c>
      <c r="R2971" s="27"/>
      <c r="S2971" s="16">
        <f>IF((C2971&lt;=7),VLOOKUP(R2971,'7 лет'!$K$5:$L$79,2),IF((C2971=8),VLOOKUP(R2971,'8 лет'!$K$5:$L$79,2),IF((C2971=9),VLOOKUP(R2971,'9 лет'!$K$5:$L$79,2),IF((C2971=10),VLOOKUP(R2971,'10 лет'!$K$5:$L$79,2),IF((C2971=11),VLOOKUP(R2971,'11 лет'!$K$5:$L$79,2),IF((C2971=12),VLOOKUP(R2971,'12 лет'!$M$5:$N$79,2),IF((C2971=13),VLOOKUP(R2971,'13 лет'!$M$5:$N$79,2),IF((C2971=14),VLOOKUP(R2971,'14 лет'!$M$5:$N$79,2),IF((C2971=15),VLOOKUP(R2971,'15 лет'!$M$5:$N$79,2),IF((C2971=16),VLOOKUP(R2971,'16 лет'!$M$5:$N$79,2),IF((C2971=17),VLOOKUP(R2971,'17 лет'!$M$5:$N$79,2))))))))))))</f>
        <v>0</v>
      </c>
      <c r="T2971" s="32">
        <f>SUM(E2971+G2971+I2971+K2971+M2971+O2971+Q2971+S2971)</f>
        <v>50</v>
      </c>
      <c r="U2971" s="4">
        <f>'Личное первенство юноши'!U260</f>
        <v>28</v>
      </c>
      <c r="V2971" s="109"/>
      <c r="W2971" s="99"/>
      <c r="X2971" t="str">
        <f>P2965</f>
        <v>Субъект РФ 83</v>
      </c>
    </row>
    <row r="2972" spans="1:24" ht="18.75">
      <c r="A2972" s="27">
        <v>3</v>
      </c>
      <c r="B2972" s="77"/>
      <c r="C2972" s="27"/>
      <c r="D2972" s="27"/>
      <c r="E2972" s="16">
        <f>IF((C2972&lt;=7),VLOOKUP(D2972,'7 лет'!$A$5:$B$78,2),IF((C2972=8),VLOOKUP(D2972,'8 лет'!$A$5:$B$78,2),IF((C2972=9),VLOOKUP(D2972,'9 лет'!$A$5:$B$78,2),IF((C2972=10),VLOOKUP(D2972,'10 лет'!$A$5:$B$78,2),IF((C2972=11),VLOOKUP(D2972,'11 лет'!$A$5:$B$78,2),IF((C2972=12),VLOOKUP(D2972,'12 лет'!$A$5:$B$78,2),IF((C2972=13),VLOOKUP(D2972,'13 лет'!$A$5:$B$78,2),IF((C2972=14),VLOOKUP(D2972,'14 лет'!$A$5:$B$78,2),IF((C2972=15),VLOOKUP(D2972,'15 лет'!$A$5:$B$78,2),IF((C2972=16),VLOOKUP(D2972,'16 лет'!$A$5:$B$78,2),IF((C2972=17),VLOOKUP(D2972,'17 лет'!$A$5:$B$78,2))))))))))))</f>
        <v>0</v>
      </c>
      <c r="F2972" s="27"/>
      <c r="G2972" s="16">
        <f>IF((C2972&lt;=7),VLOOKUP(F2972,'7 лет'!$C$5:$D$79,2),IF((C2972=8),VLOOKUP(F2972,'8 лет'!$C$5:$D$79,2),IF((C2972=9),VLOOKUP(F2972,'9 лет'!$C$5:$D$79,2),IF((C2972=10),VLOOKUP(F2972,'10 лет'!$C$5:$D$79,2),IF((C2972=11),VLOOKUP(F2972,'11 лет'!$C$5:$D$79,2),IF((C2972=12),VLOOKUP(F2972,'12 лет'!$C$5:$D$79,2),IF((C2972=13),VLOOKUP(F2972,'13 лет'!$C$5:$D$79,2),IF((C2972=14),VLOOKUP(F2972,'14 лет'!$C$5:$D$79,2),IF((C2972=15),VLOOKUP(F2972,'15 лет'!$C$5:$D$79,2),IF((C2972=16),VLOOKUP(F2972,'16 лет'!$C$5:$D$79,2),IF((C2972=17),VLOOKUP(F2972,'17 лет'!$C$5:$D$79,2))))))))))))</f>
        <v>0</v>
      </c>
      <c r="H2972" s="27"/>
      <c r="I2972" s="16">
        <f>IF((C2972&lt;=7),VLOOKUP(H2972,'7 лет'!$E$5:$F$79,2),IF((C2972=8),VLOOKUP(H2972,'8 лет'!$E$5:$F$79,2),IF((C2972=9),VLOOKUP(H2972,'9 лет'!$E$5:$F$79,2),IF((C2972=10),VLOOKUP(H2972,'10 лет'!$E$5:$F$79,2),IF((C2972=11),VLOOKUP(H2972,'11 лет'!$E$5:$F$79,2),IF((C2972=12),VLOOKUP(H2972,'12 лет'!$E$5:$F$79,2),IF((C2972=13),VLOOKUP(H2972,'13 лет'!$E$5:$F$79,2),IF((C2972=14),VLOOKUP(H2972,'14 лет'!$E$5:$F$79,2),IF((C2972=15),VLOOKUP(H2972,'15 лет'!$E$5:$F$79,2),IF((C2972=16),VLOOKUP(H2972,'16 лет'!$E$5:$F$79,2),IF((C2972=17),VLOOKUP(H2972,'17 лет'!$E$5:$F$79,2))))))))))))</f>
        <v>0</v>
      </c>
      <c r="J2972" s="27"/>
      <c r="K2972" s="16">
        <f>IF((C2972&lt;=7),VLOOKUP(J2972,'7 лет'!$G$5:$H$79,2),IF((C2972=8),VLOOKUP(J2972,'8 лет'!$G$5:$H$79,2),IF((C2972=9),VLOOKUP(J2972,'9 лет'!$G$5:$H$79,2),IF((C2972=10),VLOOKUP(J2972,'10 лет'!$G$5:$H$79,2),IF((C2972=11),VLOOKUP(J2972,'11 лет'!$G$5:$H$79,2),IF((C2972=12),VLOOKUP(J2972,'12 лет'!$G$5:$H$79,2),IF((C2972=13),VLOOKUP(J2972,'13 лет'!$G$5:$H$79,2),IF((C2972=14),VLOOKUP(J2972,'14 лет'!$G$5:$H$79,2),IF(C2972&gt;=15,"0")))))))))</f>
        <v>0</v>
      </c>
      <c r="L2972" s="27"/>
      <c r="M2972" s="16" t="str">
        <f>IF((C2972=12),VLOOKUP(L2972,'12 лет'!$I$5:$J$81,2),IF((C2972=13),VLOOKUP(L2972,'13 лет'!$I$5:$J$81,2),IF((C2972=14),VLOOKUP(L2972,'14 лет'!$I$5:$J$80,2),IF((C2972=15),VLOOKUP(L2972,'15 лет'!$G$5:$H$82,2),IF((C2972=16),VLOOKUP(L2972,'16 лет'!$G$5:$H$81,2),IF((C2972=17),VLOOKUP(L2972,'17 лет'!$G$5:$H$81,2),IF(C2972&lt;12,"0")))))))</f>
        <v>0</v>
      </c>
      <c r="N2972" s="27"/>
      <c r="O2972" s="16" t="str">
        <f>IF((C2972=15),VLOOKUP(N2972,'15 лет'!$I$5:$J$100,2),IF((C2972=16),VLOOKUP(N2972,'16 лет'!$I$5:$J$94,2),IF((C2972=17),VLOOKUP(N2972,'17 лет'!$I$5:$J$97,2),IF(C2972&lt;15,"0"))))</f>
        <v>0</v>
      </c>
      <c r="P2972" s="11"/>
      <c r="Q2972" s="16">
        <f>IF((C2972&lt;=7),VLOOKUP(P2972,'7 лет'!$I$5:$J$79,2),IF((C2972=8),VLOOKUP(P2972,'8 лет'!$I$5:$J$79,2),IF((C2972=9),VLOOKUP(P2972,'9 лет'!$I$5:$J$79,2),IF((C2972=10),VLOOKUP(P2972,'10 лет'!$I$5:$J$79,2),IF((C2972=11),VLOOKUP(P2972,'11 лет'!$I$5:$J$79,2),IF((C2972=12),VLOOKUP(P2972,'12 лет'!$K$5:$L$79,2),IF((C2972=13),VLOOKUP(P2972,'13 лет'!$K$5:$L$79,2),IF((C2972=14),VLOOKUP(P2972,'14 лет'!$K$5:$L$79,2),IF((C2972=15),VLOOKUP(P2972,'15 лет'!$K$5:$L$79,2),IF((C2972=16),VLOOKUP(P2972,'16 лет'!$K$5:$L$79,2),IF((C2972=17),VLOOKUP(P2972,'17 лет'!$K$5:$L$79,2),)))))))))))</f>
        <v>50</v>
      </c>
      <c r="R2972" s="27"/>
      <c r="S2972" s="16">
        <f>IF((C2972&lt;=7),VLOOKUP(R2972,'7 лет'!$K$5:$L$79,2),IF((C2972=8),VLOOKUP(R2972,'8 лет'!$K$5:$L$79,2),IF((C2972=9),VLOOKUP(R2972,'9 лет'!$K$5:$L$79,2),IF((C2972=10),VLOOKUP(R2972,'10 лет'!$K$5:$L$79,2),IF((C2972=11),VLOOKUP(R2972,'11 лет'!$K$5:$L$79,2),IF((C2972=12),VLOOKUP(R2972,'12 лет'!$M$5:$N$79,2),IF((C2972=13),VLOOKUP(R2972,'13 лет'!$M$5:$N$79,2),IF((C2972=14),VLOOKUP(R2972,'14 лет'!$M$5:$N$79,2),IF((C2972=15),VLOOKUP(R2972,'15 лет'!$M$5:$N$79,2),IF((C2972=16),VLOOKUP(R2972,'16 лет'!$M$5:$N$79,2),IF((C2972=17),VLOOKUP(R2972,'17 лет'!$M$5:$N$79,2))))))))))))</f>
        <v>0</v>
      </c>
      <c r="T2972" s="32">
        <f>SUM(E2972+G2972+I2972+K2972+M2972+O2972+Q2972+S2972)</f>
        <v>50</v>
      </c>
      <c r="U2972" s="4">
        <f>'Личное первенство юноши'!U261</f>
        <v>28</v>
      </c>
      <c r="V2972" s="109"/>
      <c r="W2972" s="99"/>
      <c r="X2972" t="str">
        <f>P2965</f>
        <v>Субъект РФ 83</v>
      </c>
    </row>
    <row r="2973" spans="1:24" ht="18.75">
      <c r="A2973" s="111"/>
      <c r="B2973" s="112"/>
      <c r="C2973" s="112"/>
      <c r="D2973" s="112"/>
      <c r="E2973" s="112"/>
      <c r="F2973" s="112"/>
      <c r="G2973" s="112"/>
      <c r="H2973" s="112"/>
      <c r="I2973" s="112"/>
      <c r="J2973" s="112"/>
      <c r="K2973" s="112"/>
      <c r="L2973" s="112"/>
      <c r="M2973" s="112"/>
      <c r="N2973" s="112"/>
      <c r="O2973" s="112"/>
      <c r="P2973" s="115" t="s">
        <v>285</v>
      </c>
      <c r="Q2973" s="115"/>
      <c r="R2973" s="115"/>
      <c r="S2973" s="116"/>
      <c r="T2973" s="113">
        <f ca="1">SUMPRODUCT(LARGE($T$2970:$T$2972,ROW(INDIRECT("T1:T"&amp;Z17))))</f>
        <v>100</v>
      </c>
      <c r="U2973" s="114"/>
      <c r="V2973" s="109"/>
      <c r="W2973" s="99"/>
    </row>
    <row r="2974" spans="1:24" ht="24.75" customHeight="1">
      <c r="A2974" s="123" t="s">
        <v>180</v>
      </c>
      <c r="B2974" s="124"/>
      <c r="C2974" s="124"/>
      <c r="D2974" s="124"/>
      <c r="E2974" s="124"/>
      <c r="F2974" s="124"/>
      <c r="G2974" s="124"/>
      <c r="H2974" s="124"/>
      <c r="I2974" s="124"/>
      <c r="J2974" s="124"/>
      <c r="K2974" s="124"/>
      <c r="L2974" s="124"/>
      <c r="M2974" s="124"/>
      <c r="N2974" s="124"/>
      <c r="O2974" s="124"/>
      <c r="P2974" s="124"/>
      <c r="Q2974" s="124"/>
      <c r="R2974" s="124"/>
      <c r="S2974" s="124"/>
      <c r="T2974" s="124"/>
      <c r="U2974" s="125"/>
      <c r="V2974" s="109"/>
      <c r="W2974" s="99"/>
    </row>
    <row r="2975" spans="1:24" ht="18.75">
      <c r="A2975" s="27">
        <v>1</v>
      </c>
      <c r="B2975" s="78"/>
      <c r="C2975" s="27"/>
      <c r="D2975" s="27"/>
      <c r="E2975" s="16">
        <f>IF((C2975&lt;=7),VLOOKUP(D2975,'7 лет'!$M$5:$N$78,2),IF((C2975=8),VLOOKUP(D2975,'8 лет'!$M$5:$N$78,2),IF((C2975=9),VLOOKUP(D2975,'9 лет'!$M$5:$N$78,2),IF((C2975=10),VLOOKUP(D2975,'10 лет'!$M$5:$N$78,2),IF((C2975=11),VLOOKUP(D2975,'11 лет'!$M$5:$N$78,2),IF((C2975=12),VLOOKUP(D2975,'12 лет'!$O$5:$P$78,2),IF((C2975=13),VLOOKUP(D2975,'13 лет'!$O$5:$P$78,2),IF((C2975=14),VLOOKUP(D2975,'14 лет'!$O$5:$P$78,2),IF((C2975=15),VLOOKUP(D2975,'15 лет'!$O$5:$P$78,2),IF((C2975=16),VLOOKUP(D2975,'16 лет'!$O$5:$P$78,2),IF((C2975=17),VLOOKUP(D2975,'17 лет'!$O$5:$P$78,2))))))))))))</f>
        <v>0</v>
      </c>
      <c r="F2975" s="27"/>
      <c r="G2975" s="16">
        <f>IF((C2975&lt;=7),VLOOKUP(F2975,'7 лет'!$O$5:$P$79,2),IF((C2975=8),VLOOKUP(F2975,'8 лет'!$O$5:$P$79,2),IF((C2975=9),VLOOKUP(F2975,'9 лет'!$O$5:$P$79,2),IF((C2975=10),VLOOKUP(F2975,'10 лет'!$O$5:$P$79,2),IF((C2975=11),VLOOKUP(F2975,'11 лет'!$O$5:$P$79,2),IF((C2975=12),VLOOKUP(F2975,'12 лет'!$Q$5:$R$79,2),IF((C2975=13),VLOOKUP(F2975,'13 лет'!$Q$5:$R$79,2),IF((C2975=14),VLOOKUP(F2975,'14 лет'!$Q$5:$R$79,2),IF((C2975=15),VLOOKUP(F2975,'15 лет'!$Q$5:$R$79,2),IF((C2975=16),VLOOKUP(F2975,'16 лет'!$Q$5:$R$79,2),IF((C2975=17),VLOOKUP(F2975,'17 лет'!$Q$5:$R$79,2))))))))))))</f>
        <v>0</v>
      </c>
      <c r="H2975" s="27"/>
      <c r="I2975" s="16">
        <f>IF((C2975&lt;=7),VLOOKUP(H2975,'7 лет'!$Q$5:$R$79,2),IF((C2975=8),VLOOKUP(H2975,'8 лет'!$Q$5:$R$79,2),IF((C2975=9),VLOOKUP(H2975,'9 лет'!$Q$5:$R$79,2),IF((C2975=10),VLOOKUP(H2975,'10 лет'!$Q$5:$R$79,2),IF((C2975=11),VLOOKUP(H2975,'11 лет'!$Q$5:$R$79,2),IF((C2975=12),VLOOKUP(H2975,'12 лет'!$S$5:$T$79,2),IF((C2975=13),VLOOKUP(H2975,'13 лет'!$S$5:$T$79,2),IF((C2975=14),VLOOKUP(H2975,'14 лет'!$S$5:$T$79,2),IF((C2975=15),VLOOKUP(H2975,'15 лет'!$S$5:$T$79,2),IF((C2975=16),VLOOKUP(H2975,'16 лет'!$S$5:$T$79,2),IF((C2975=17),VLOOKUP(H2975,'17 лет'!$S$5:$T$79,2))))))))))))</f>
        <v>0</v>
      </c>
      <c r="J2975" s="27"/>
      <c r="K2975" s="16">
        <f>IF((C2975&lt;=7),VLOOKUP(J2975,'7 лет'!$S$5:$T$79,2),IF((C2975=8),VLOOKUP(J2975,'8 лет'!$S$5:$T$79,2),IF((C2975=9),VLOOKUP(J2975,'9 лет'!$S$5:$T$79,2),IF((C2975=10),VLOOKUP(J2975,'10 лет'!$S$5:$T$79,2),IF((C2975=11),VLOOKUP(J2975,'11 лет'!$S$5:$T$79,2),IF((C2975=12),VLOOKUP(J2975,'12 лет'!$U$5:$V$79,2),IF((C2975=13),VLOOKUP(J2975,'13 лет'!$U$5:$V$79,2),IF((C2975=14),VLOOKUP(J2975,'14 лет'!$U$5:$V$79,2),IF(C2975&gt;=15,"0")))))))))</f>
        <v>0</v>
      </c>
      <c r="L2975" s="27"/>
      <c r="M2975" s="16" t="str">
        <f>IF((C2975=12),VLOOKUP(L2975,'12 лет'!$W$5:$X$85,2),IF((C2975=13),VLOOKUP(L2975,'13 лет'!$W$5:$X$84,2),IF((C2975=14),VLOOKUP(L2975,'14 лет'!$W$5:$X$82,2),IF((C2975=15),VLOOKUP(L2975,'15 лет'!$U$5:$V$82,2),IF((C2975=16),VLOOKUP(L2975,'16 лет'!$U$5:$V$78,2),IF((C2975=17),VLOOKUP(L2975,'17 лет'!$U$5:$V$78,2),IF(C2975&lt;12,"0")))))))</f>
        <v>0</v>
      </c>
      <c r="N2975" s="27"/>
      <c r="O2975" s="16" t="str">
        <f>IF((C2975=15),VLOOKUP(N2975,'15 лет'!$W$5:$X$115,2),IF((C2975=16),VLOOKUP(N2975,'16 лет'!$W$5:$X$113,2),IF((C2975=17),VLOOKUP(N2975,'17 лет'!$W$5:$X$113,2),IF(C2975&lt;15,"0"))))</f>
        <v>0</v>
      </c>
      <c r="P2975" s="11"/>
      <c r="Q2975" s="16">
        <f>IF((C2975&lt;=7),VLOOKUP(P2975,'7 лет'!$U$5:$V$79,2),IF((C2975=8),VLOOKUP(P2975,'8 лет'!$U$5:$V$79,2),IF((C2975=9),VLOOKUP(P2975,'9 лет'!$U$5:$V$79,2),IF((C2975=10),VLOOKUP(P2975,'10 лет'!$U$5:$V$79,2),IF((C2975=11),VLOOKUP(P2975,'11 лет'!$U$5:$V$79,2),IF((C2975=12),VLOOKUP(P2975,'12 лет'!$Y$5:$Z$79,2),IF((C2975=13),VLOOKUP(P2975,'13 лет'!$Y$5:$Z$79,2),IF((C2975=14),VLOOKUP(P2975,'14 лет'!$Y$5:$Z$79,2),IF((C2975=15),VLOOKUP(P2975,'15 лет'!$Y$5:$Z$79,2),IF((C2975=16),VLOOKUP(P2975,'16 лет'!$Y$5:$Z$79,2),IF((C2975=17),VLOOKUP(P2975,'17 лет'!$Y$5:$Z$79,2))))))))))))</f>
        <v>35</v>
      </c>
      <c r="R2975" s="27"/>
      <c r="S2975" s="16">
        <f>IF((C2975&lt;=7),VLOOKUP(R2975,'7 лет'!$W$5:$X$79,2),IF((C2975=8),VLOOKUP(R2975,'8 лет'!$W$5:$X$79,2),IF((C2975=9),VLOOKUP(R2975,'9 лет'!$W$5:$X$79,2),IF((C2975=10),VLOOKUP(R2975,'10 лет'!$W$5:$X$79,2),IF((C2975=11),VLOOKUP(R2975,'11 лет'!$W$5:$X$79,2),IF((C2975=12),VLOOKUP(R2975,'12 лет'!$AA$5:$AB$79,2),IF((C2975=13),VLOOKUP(R2975,'13 лет'!$AA$5:$AB$79,2),IF((C2975=14),VLOOKUP(R2975,'14 лет'!$AA$5:$AB$79,2),IF((C2975=15),VLOOKUP(R2975,'15 лет'!$AA$5:$AB$79,2),IF((C2975=16),VLOOKUP(R2975,'16 лет'!$AA$5:$AB$79,2),IF((C2975=17),VLOOKUP(R2975,'17 лет'!$AA$5:$AB$79,2))))))))))))</f>
        <v>0</v>
      </c>
      <c r="T2975" s="33">
        <f>SUM(E2975+G2975+I2975+K2975+M2975+O2975+Q2975+S2975)</f>
        <v>35</v>
      </c>
      <c r="U2975" s="4">
        <f>'Личное первенство девушки'!U259</f>
        <v>28</v>
      </c>
      <c r="V2975" s="109"/>
      <c r="W2975" s="99"/>
      <c r="X2975" t="str">
        <f>P2965</f>
        <v>Субъект РФ 83</v>
      </c>
    </row>
    <row r="2976" spans="1:24" ht="18.75">
      <c r="A2976" s="27">
        <v>2</v>
      </c>
      <c r="B2976" s="78"/>
      <c r="C2976" s="27"/>
      <c r="D2976" s="27"/>
      <c r="E2976" s="16">
        <f>IF((C2976&lt;=7),VLOOKUP(D2976,'7 лет'!$M$5:$N$78,2),IF((C2976=8),VLOOKUP(D2976,'8 лет'!$M$5:$N$78,2),IF((C2976=9),VLOOKUP(D2976,'9 лет'!$M$5:$N$78,2),IF((C2976=10),VLOOKUP(D2976,'10 лет'!$M$5:$N$78,2),IF((C2976=11),VLOOKUP(D2976,'11 лет'!$M$5:$N$78,2),IF((C2976=12),VLOOKUP(D2976,'12 лет'!$O$5:$P$78,2),IF((C2976=13),VLOOKUP(D2976,'13 лет'!$O$5:$P$78,2),IF((C2976=14),VLOOKUP(D2976,'14 лет'!$O$5:$P$78,2),IF((C2976=15),VLOOKUP(D2976,'15 лет'!$O$5:$P$78,2),IF((C2976=16),VLOOKUP(D2976,'16 лет'!$O$5:$P$78,2),IF((C2976=17),VLOOKUP(D2976,'17 лет'!$O$5:$P$78,2))))))))))))</f>
        <v>0</v>
      </c>
      <c r="F2976" s="27"/>
      <c r="G2976" s="16">
        <f>IF((C2976&lt;=7),VLOOKUP(F2976,'7 лет'!$O$5:$P$79,2),IF((C2976=8),VLOOKUP(F2976,'8 лет'!$O$5:$P$79,2),IF((C2976=9),VLOOKUP(F2976,'9 лет'!$O$5:$P$79,2),IF((C2976=10),VLOOKUP(F2976,'10 лет'!$O$5:$P$79,2),IF((C2976=11),VLOOKUP(F2976,'11 лет'!$O$5:$P$79,2),IF((C2976=12),VLOOKUP(F2976,'12 лет'!$Q$5:$R$79,2),IF((C2976=13),VLOOKUP(F2976,'13 лет'!$Q$5:$R$79,2),IF((C2976=14),VLOOKUP(F2976,'14 лет'!$Q$5:$R$79,2),IF((C2976=15),VLOOKUP(F2976,'15 лет'!$Q$5:$R$79,2),IF((C2976=16),VLOOKUP(F2976,'16 лет'!$Q$5:$R$79,2),IF((C2976=17),VLOOKUP(F2976,'17 лет'!$Q$5:$R$79,2))))))))))))</f>
        <v>0</v>
      </c>
      <c r="H2976" s="27"/>
      <c r="I2976" s="16">
        <f>IF((C2976&lt;=7),VLOOKUP(H2976,'7 лет'!$Q$5:$R$79,2),IF((C2976=8),VLOOKUP(H2976,'8 лет'!$Q$5:$R$79,2),IF((C2976=9),VLOOKUP(H2976,'9 лет'!$Q$5:$R$79,2),IF((C2976=10),VLOOKUP(H2976,'10 лет'!$Q$5:$R$79,2),IF((C2976=11),VLOOKUP(H2976,'11 лет'!$Q$5:$R$79,2),IF((C2976=12),VLOOKUP(H2976,'12 лет'!$S$5:$T$79,2),IF((C2976=13),VLOOKUP(H2976,'13 лет'!$S$5:$T$79,2),IF((C2976=14),VLOOKUP(H2976,'14 лет'!$S$5:$T$79,2),IF((C2976=15),VLOOKUP(H2976,'15 лет'!$S$5:$T$79,2),IF((C2976=16),VLOOKUP(H2976,'16 лет'!$S$5:$T$79,2),IF((C2976=17),VLOOKUP(H2976,'17 лет'!$S$5:$T$79,2))))))))))))</f>
        <v>0</v>
      </c>
      <c r="J2976" s="27"/>
      <c r="K2976" s="16">
        <f>IF((C2976&lt;=7),VLOOKUP(J2976,'7 лет'!$S$5:$T$79,2),IF((C2976=8),VLOOKUP(J2976,'8 лет'!$S$5:$T$79,2),IF((C2976=9),VLOOKUP(J2976,'9 лет'!$S$5:$T$79,2),IF((C2976=10),VLOOKUP(J2976,'10 лет'!$S$5:$T$79,2),IF((C2976=11),VLOOKUP(J2976,'11 лет'!$S$5:$T$79,2),IF((C2976=12),VLOOKUP(J2976,'12 лет'!$U$5:$V$79,2),IF((C2976=13),VLOOKUP(J2976,'13 лет'!$U$5:$V$79,2),IF((C2976=14),VLOOKUP(J2976,'14 лет'!$U$5:$V$79,2),IF(C2976&gt;=15,"0")))))))))</f>
        <v>0</v>
      </c>
      <c r="L2976" s="27"/>
      <c r="M2976" s="16" t="str">
        <f>IF((C2976=12),VLOOKUP(L2976,'12 лет'!$W$5:$X$85,2),IF((C2976=13),VLOOKUP(L2976,'13 лет'!$W$5:$X$84,2),IF((C2976=14),VLOOKUP(L2976,'14 лет'!$W$5:$X$82,2),IF((C2976=15),VLOOKUP(L2976,'15 лет'!$U$5:$V$82,2),IF((C2976=16),VLOOKUP(L2976,'16 лет'!$U$5:$V$78,2),IF((C2976=17),VLOOKUP(L2976,'17 лет'!$U$5:$V$78,2),IF(C2976&lt;12,"0")))))))</f>
        <v>0</v>
      </c>
      <c r="N2976" s="27"/>
      <c r="O2976" s="16" t="str">
        <f>IF((C2976=15),VLOOKUP(N2976,'15 лет'!$W$5:$X$115,2),IF((C2976=16),VLOOKUP(N2976,'16 лет'!$W$5:$X$113,2),IF((C2976=17),VLOOKUP(N2976,'17 лет'!$W$5:$X$113,2),IF(C2976&lt;15,"0"))))</f>
        <v>0</v>
      </c>
      <c r="P2976" s="11"/>
      <c r="Q2976" s="16">
        <f>IF((C2976&lt;=7),VLOOKUP(P2976,'7 лет'!$U$5:$V$79,2),IF((C2976=8),VLOOKUP(P2976,'8 лет'!$U$5:$V$79,2),IF((C2976=9),VLOOKUP(P2976,'9 лет'!$U$5:$V$79,2),IF((C2976=10),VLOOKUP(P2976,'10 лет'!$U$5:$V$79,2),IF((C2976=11),VLOOKUP(P2976,'11 лет'!$U$5:$V$79,2),IF((C2976=12),VLOOKUP(P2976,'12 лет'!$Y$5:$Z$79,2),IF((C2976=13),VLOOKUP(P2976,'13 лет'!$Y$5:$Z$79,2),IF((C2976=14),VLOOKUP(P2976,'14 лет'!$Y$5:$Z$79,2),IF((C2976=15),VLOOKUP(P2976,'15 лет'!$Y$5:$Z$79,2),IF((C2976=16),VLOOKUP(P2976,'16 лет'!$Y$5:$Z$79,2),IF((C2976=17),VLOOKUP(P2976,'17 лет'!$Y$5:$Z$79,2))))))))))))</f>
        <v>35</v>
      </c>
      <c r="R2976" s="27"/>
      <c r="S2976" s="16">
        <f>IF((C2976&lt;=7),VLOOKUP(R2976,'7 лет'!$W$5:$X$79,2),IF((C2976=8),VLOOKUP(R2976,'8 лет'!$W$5:$X$79,2),IF((C2976=9),VLOOKUP(R2976,'9 лет'!$W$5:$X$79,2),IF((C2976=10),VLOOKUP(R2976,'10 лет'!$W$5:$X$79,2),IF((C2976=11),VLOOKUP(R2976,'11 лет'!$W$5:$X$79,2),IF((C2976=12),VLOOKUP(R2976,'12 лет'!$AA$5:$AB$79,2),IF((C2976=13),VLOOKUP(R2976,'13 лет'!$AA$5:$AB$79,2),IF((C2976=14),VLOOKUP(R2976,'14 лет'!$AA$5:$AB$79,2),IF((C2976=15),VLOOKUP(R2976,'15 лет'!$AA$5:$AB$79,2),IF((C2976=16),VLOOKUP(R2976,'16 лет'!$AA$5:$AB$79,2),IF((C2976=17),VLOOKUP(R2976,'17 лет'!$AA$5:$AB$79,2))))))))))))</f>
        <v>0</v>
      </c>
      <c r="T2976" s="33">
        <f>SUM(E2976+G2976+I2976+K2976+M2976+O2976+Q2976+S2976)</f>
        <v>35</v>
      </c>
      <c r="U2976" s="4">
        <f>'Личное первенство девушки'!U260</f>
        <v>28</v>
      </c>
      <c r="V2976" s="109"/>
      <c r="W2976" s="99"/>
      <c r="X2976" t="str">
        <f>P2965</f>
        <v>Субъект РФ 83</v>
      </c>
    </row>
    <row r="2977" spans="1:24" ht="18.75">
      <c r="A2977" s="27">
        <v>3</v>
      </c>
      <c r="B2977" s="78"/>
      <c r="C2977" s="27"/>
      <c r="D2977" s="27"/>
      <c r="E2977" s="16">
        <f>IF((C2977&lt;=7),VLOOKUP(D2977,'7 лет'!$M$5:$N$78,2),IF((C2977=8),VLOOKUP(D2977,'8 лет'!$M$5:$N$78,2),IF((C2977=9),VLOOKUP(D2977,'9 лет'!$M$5:$N$78,2),IF((C2977=10),VLOOKUP(D2977,'10 лет'!$M$5:$N$78,2),IF((C2977=11),VLOOKUP(D2977,'11 лет'!$M$5:$N$78,2),IF((C2977=12),VLOOKUP(D2977,'12 лет'!$O$5:$P$78,2),IF((C2977=13),VLOOKUP(D2977,'13 лет'!$O$5:$P$78,2),IF((C2977=14),VLOOKUP(D2977,'14 лет'!$O$5:$P$78,2),IF((C2977=15),VLOOKUP(D2977,'15 лет'!$O$5:$P$78,2),IF((C2977=16),VLOOKUP(D2977,'16 лет'!$O$5:$P$78,2),IF((C2977=17),VLOOKUP(D2977,'17 лет'!$O$5:$P$78,2))))))))))))</f>
        <v>0</v>
      </c>
      <c r="F2977" s="27"/>
      <c r="G2977" s="16">
        <f>IF((C2977&lt;=7),VLOOKUP(F2977,'7 лет'!$O$5:$P$79,2),IF((C2977=8),VLOOKUP(F2977,'8 лет'!$O$5:$P$79,2),IF((C2977=9),VLOOKUP(F2977,'9 лет'!$O$5:$P$79,2),IF((C2977=10),VLOOKUP(F2977,'10 лет'!$O$5:$P$79,2),IF((C2977=11),VLOOKUP(F2977,'11 лет'!$O$5:$P$79,2),IF((C2977=12),VLOOKUP(F2977,'12 лет'!$Q$5:$R$79,2),IF((C2977=13),VLOOKUP(F2977,'13 лет'!$Q$5:$R$79,2),IF((C2977=14),VLOOKUP(F2977,'14 лет'!$Q$5:$R$79,2),IF((C2977=15),VLOOKUP(F2977,'15 лет'!$Q$5:$R$79,2),IF((C2977=16),VLOOKUP(F2977,'16 лет'!$Q$5:$R$79,2),IF((C2977=17),VLOOKUP(F2977,'17 лет'!$Q$5:$R$79,2))))))))))))</f>
        <v>0</v>
      </c>
      <c r="H2977" s="27"/>
      <c r="I2977" s="16">
        <f>IF((C2977&lt;=7),VLOOKUP(H2977,'7 лет'!$Q$5:$R$79,2),IF((C2977=8),VLOOKUP(H2977,'8 лет'!$Q$5:$R$79,2),IF((C2977=9),VLOOKUP(H2977,'9 лет'!$Q$5:$R$79,2),IF((C2977=10),VLOOKUP(H2977,'10 лет'!$Q$5:$R$79,2),IF((C2977=11),VLOOKUP(H2977,'11 лет'!$Q$5:$R$79,2),IF((C2977=12),VLOOKUP(H2977,'12 лет'!$S$5:$T$79,2),IF((C2977=13),VLOOKUP(H2977,'13 лет'!$S$5:$T$79,2),IF((C2977=14),VLOOKUP(H2977,'14 лет'!$S$5:$T$79,2),IF((C2977=15),VLOOKUP(H2977,'15 лет'!$S$5:$T$79,2),IF((C2977=16),VLOOKUP(H2977,'16 лет'!$S$5:$T$79,2),IF((C2977=17),VLOOKUP(H2977,'17 лет'!$S$5:$T$79,2))))))))))))</f>
        <v>0</v>
      </c>
      <c r="J2977" s="27"/>
      <c r="K2977" s="16">
        <f>IF((C2977&lt;=7),VLOOKUP(J2977,'7 лет'!$S$5:$T$79,2),IF((C2977=8),VLOOKUP(J2977,'8 лет'!$S$5:$T$79,2),IF((C2977=9),VLOOKUP(J2977,'9 лет'!$S$5:$T$79,2),IF((C2977=10),VLOOKUP(J2977,'10 лет'!$S$5:$T$79,2),IF((C2977=11),VLOOKUP(J2977,'11 лет'!$S$5:$T$79,2),IF((C2977=12),VLOOKUP(J2977,'12 лет'!$U$5:$V$79,2),IF((C2977=13),VLOOKUP(J2977,'13 лет'!$U$5:$V$79,2),IF((C2977=14),VLOOKUP(J2977,'14 лет'!$U$5:$V$79,2),IF(C2977&gt;=15,"0")))))))))</f>
        <v>0</v>
      </c>
      <c r="L2977" s="27"/>
      <c r="M2977" s="16" t="str">
        <f>IF((C2977=12),VLOOKUP(L2977,'12 лет'!$W$5:$X$85,2),IF((C2977=13),VLOOKUP(L2977,'13 лет'!$W$5:$X$84,2),IF((C2977=14),VLOOKUP(L2977,'14 лет'!$W$5:$X$82,2),IF((C2977=15),VLOOKUP(L2977,'15 лет'!$U$5:$V$82,2),IF((C2977=16),VLOOKUP(L2977,'16 лет'!$U$5:$V$78,2),IF((C2977=17),VLOOKUP(L2977,'17 лет'!$U$5:$V$78,2),IF(C2977&lt;12,"0")))))))</f>
        <v>0</v>
      </c>
      <c r="N2977" s="27"/>
      <c r="O2977" s="16" t="str">
        <f>IF((C2977=15),VLOOKUP(N2977,'15 лет'!$W$5:$X$115,2),IF((C2977=16),VLOOKUP(N2977,'16 лет'!$W$5:$X$113,2),IF((C2977=17),VLOOKUP(N2977,'17 лет'!$W$5:$X$113,2),IF(C2977&lt;15,"0"))))</f>
        <v>0</v>
      </c>
      <c r="P2977" s="11"/>
      <c r="Q2977" s="16">
        <f>IF((C2977&lt;=7),VLOOKUP(P2977,'7 лет'!$U$5:$V$79,2),IF((C2977=8),VLOOKUP(P2977,'8 лет'!$U$5:$V$79,2),IF((C2977=9),VLOOKUP(P2977,'9 лет'!$U$5:$V$79,2),IF((C2977=10),VLOOKUP(P2977,'10 лет'!$U$5:$V$79,2),IF((C2977=11),VLOOKUP(P2977,'11 лет'!$U$5:$V$79,2),IF((C2977=12),VLOOKUP(P2977,'12 лет'!$Y$5:$Z$79,2),IF((C2977=13),VLOOKUP(P2977,'13 лет'!$Y$5:$Z$79,2),IF((C2977=14),VLOOKUP(P2977,'14 лет'!$Y$5:$Z$79,2),IF((C2977=15),VLOOKUP(P2977,'15 лет'!$Y$5:$Z$79,2),IF((C2977=16),VLOOKUP(P2977,'16 лет'!$Y$5:$Z$79,2),IF((C2977=17),VLOOKUP(P2977,'17 лет'!$Y$5:$Z$79,2))))))))))))</f>
        <v>35</v>
      </c>
      <c r="R2977" s="27"/>
      <c r="S2977" s="16">
        <f>IF((C2977&lt;=7),VLOOKUP(R2977,'7 лет'!$W$5:$X$79,2),IF((C2977=8),VLOOKUP(R2977,'8 лет'!$W$5:$X$79,2),IF((C2977=9),VLOOKUP(R2977,'9 лет'!$W$5:$X$79,2),IF((C2977=10),VLOOKUP(R2977,'10 лет'!$W$5:$X$79,2),IF((C2977=11),VLOOKUP(R2977,'11 лет'!$W$5:$X$79,2),IF((C2977=12),VLOOKUP(R2977,'12 лет'!$AA$5:$AB$79,2),IF((C2977=13),VLOOKUP(R2977,'13 лет'!$AA$5:$AB$79,2),IF((C2977=14),VLOOKUP(R2977,'14 лет'!$AA$5:$AB$79,2),IF((C2977=15),VLOOKUP(R2977,'15 лет'!$AA$5:$AB$79,2),IF((C2977=16),VLOOKUP(R2977,'16 лет'!$AA$5:$AB$79,2),IF((C2977=17),VLOOKUP(R2977,'17 лет'!$AA$5:$AB$79,2))))))))))))</f>
        <v>0</v>
      </c>
      <c r="T2977" s="33">
        <f>SUM(E2977+G2977+I2977+K2977+M2977+O2977+Q2977+S2977)</f>
        <v>35</v>
      </c>
      <c r="U2977" s="4">
        <f>'Личное первенство девушки'!U261</f>
        <v>28</v>
      </c>
      <c r="V2977" s="109"/>
      <c r="W2977" s="99"/>
      <c r="X2977" t="str">
        <f>P2965</f>
        <v>Субъект РФ 83</v>
      </c>
    </row>
    <row r="2978" spans="1:24" ht="18.75">
      <c r="A2978" s="111"/>
      <c r="B2978" s="112"/>
      <c r="C2978" s="112"/>
      <c r="D2978" s="112"/>
      <c r="E2978" s="112"/>
      <c r="F2978" s="112"/>
      <c r="G2978" s="112"/>
      <c r="H2978" s="112"/>
      <c r="I2978" s="112"/>
      <c r="J2978" s="112"/>
      <c r="K2978" s="112"/>
      <c r="L2978" s="112"/>
      <c r="M2978" s="112"/>
      <c r="N2978" s="112"/>
      <c r="O2978" s="112"/>
      <c r="P2978" s="115" t="s">
        <v>286</v>
      </c>
      <c r="Q2978" s="115"/>
      <c r="R2978" s="115"/>
      <c r="S2978" s="116"/>
      <c r="T2978" s="113">
        <f ca="1">SUMPRODUCT(LARGE($T$2975:$T$2977,ROW(INDIRECT("T1:T"&amp;Z17))))</f>
        <v>70</v>
      </c>
      <c r="U2978" s="114"/>
      <c r="V2978" s="109"/>
      <c r="W2978" s="99"/>
    </row>
    <row r="2979" spans="1:24" ht="30" customHeight="1">
      <c r="A2979" s="119"/>
      <c r="B2979" s="120"/>
      <c r="C2979" s="120"/>
      <c r="D2979" s="120"/>
      <c r="E2979" s="120"/>
      <c r="F2979" s="120"/>
      <c r="G2979" s="120"/>
      <c r="H2979" s="120"/>
      <c r="I2979" s="120"/>
      <c r="J2979" s="120"/>
      <c r="K2979" s="120"/>
      <c r="L2979" s="120"/>
      <c r="M2979" s="120"/>
      <c r="N2979" s="120"/>
      <c r="O2979" s="120"/>
      <c r="P2979" s="118" t="s">
        <v>287</v>
      </c>
      <c r="Q2979" s="118"/>
      <c r="R2979" s="118"/>
      <c r="S2979" s="118"/>
      <c r="T2979" s="121">
        <f ca="1">SUM(T2973+T2978)</f>
        <v>170</v>
      </c>
      <c r="U2979" s="122"/>
      <c r="V2979" s="110"/>
      <c r="W2979" s="100"/>
    </row>
    <row r="2980" spans="1:24">
      <c r="A2980" s="14"/>
      <c r="B2980" s="14"/>
      <c r="C2980" s="14"/>
      <c r="D2980" s="14"/>
      <c r="E2980" s="14"/>
      <c r="F2980" s="14"/>
      <c r="G2980" s="14"/>
      <c r="H2980" s="14"/>
      <c r="I2980" s="14"/>
      <c r="J2980" s="14"/>
      <c r="K2980" s="14"/>
      <c r="L2980" s="14"/>
      <c r="M2980" s="14"/>
      <c r="N2980" s="14"/>
      <c r="O2980" s="14"/>
      <c r="P2980" s="14"/>
      <c r="Q2980" s="14"/>
      <c r="R2980" s="14"/>
      <c r="S2980" s="14"/>
      <c r="T2980" s="14"/>
    </row>
    <row r="2981" spans="1:24">
      <c r="A2981" s="15"/>
      <c r="C2981" s="15"/>
      <c r="D2981" s="15"/>
      <c r="E2981" s="15"/>
      <c r="F2981" s="15"/>
      <c r="G2981" s="15"/>
      <c r="H2981" s="15"/>
      <c r="I2981" s="15"/>
      <c r="J2981" s="15"/>
      <c r="K2981" s="14"/>
      <c r="L2981" s="14"/>
      <c r="M2981" s="15"/>
      <c r="N2981" s="15"/>
      <c r="O2981" s="15"/>
      <c r="P2981" s="15"/>
      <c r="Q2981" s="15"/>
      <c r="R2981" s="15"/>
      <c r="S2981" s="15"/>
      <c r="T2981" s="15"/>
    </row>
    <row r="2982" spans="1:24">
      <c r="A2982" s="15"/>
      <c r="C2982" s="15"/>
      <c r="D2982" s="15"/>
      <c r="E2982" s="15"/>
      <c r="F2982" s="15"/>
      <c r="G2982" s="15"/>
      <c r="H2982" s="15"/>
      <c r="I2982" s="15"/>
      <c r="J2982" s="15"/>
      <c r="K2982" s="14"/>
      <c r="L2982" s="14"/>
      <c r="M2982" s="15"/>
      <c r="N2982" s="15"/>
      <c r="O2982" s="15"/>
      <c r="P2982" s="15"/>
      <c r="Q2982" s="15"/>
      <c r="R2982" s="15"/>
      <c r="S2982" s="15"/>
      <c r="T2982" s="15"/>
    </row>
    <row r="2983" spans="1:24" ht="16.5">
      <c r="A2983" s="14"/>
      <c r="B2983" s="79" t="s">
        <v>181</v>
      </c>
      <c r="C2983" s="14"/>
      <c r="D2983" s="14"/>
      <c r="E2983" s="14"/>
      <c r="F2983" s="14"/>
      <c r="G2983" s="14"/>
      <c r="H2983" s="14"/>
      <c r="I2983" s="14"/>
      <c r="J2983" s="14"/>
      <c r="K2983" s="14"/>
      <c r="L2983" s="14"/>
      <c r="M2983" s="14"/>
      <c r="N2983" s="14"/>
      <c r="O2983" s="14"/>
      <c r="P2983" s="14"/>
      <c r="Q2983" s="14"/>
      <c r="R2983" s="14"/>
      <c r="S2983" s="14"/>
      <c r="T2983" s="14"/>
    </row>
    <row r="2984" spans="1:24">
      <c r="A2984" s="14"/>
      <c r="B2984" s="15"/>
      <c r="C2984" s="15"/>
      <c r="D2984" s="14"/>
      <c r="E2984" s="14"/>
      <c r="F2984" s="14"/>
      <c r="G2984" s="14"/>
      <c r="H2984" s="14"/>
      <c r="I2984" s="14"/>
      <c r="J2984" s="14"/>
      <c r="K2984" s="14"/>
      <c r="L2984" s="14"/>
      <c r="M2984" s="14"/>
      <c r="N2984" s="14"/>
      <c r="O2984" s="14"/>
      <c r="P2984" s="14"/>
      <c r="Q2984" s="14"/>
      <c r="R2984" s="14"/>
      <c r="S2984" s="14"/>
      <c r="T2984" s="14"/>
    </row>
    <row r="2985" spans="1:24">
      <c r="A2985" s="14"/>
      <c r="B2985" s="14"/>
      <c r="C2985" s="15"/>
      <c r="D2985" s="14"/>
      <c r="E2985" s="14"/>
      <c r="F2985" s="14"/>
      <c r="G2985" s="14"/>
      <c r="H2985" s="14"/>
      <c r="I2985" s="14"/>
      <c r="J2985" s="14"/>
      <c r="K2985" s="14"/>
      <c r="L2985" s="14"/>
      <c r="M2985" s="14"/>
      <c r="N2985" s="14"/>
      <c r="O2985" s="14"/>
      <c r="P2985" s="14"/>
      <c r="Q2985" s="14"/>
      <c r="R2985" s="14"/>
      <c r="S2985" s="14"/>
      <c r="T2985" s="14"/>
    </row>
    <row r="2986" spans="1:24" ht="16.5">
      <c r="A2986" s="14"/>
      <c r="B2986" s="79" t="s">
        <v>182</v>
      </c>
      <c r="C2986" s="15"/>
      <c r="D2986" s="14"/>
      <c r="E2986" s="14"/>
      <c r="F2986" s="14"/>
      <c r="G2986" s="14"/>
      <c r="H2986" s="14"/>
      <c r="I2986" s="14"/>
      <c r="J2986" s="14"/>
      <c r="K2986" s="14"/>
      <c r="L2986" s="14"/>
      <c r="M2986" s="14"/>
      <c r="N2986" s="14"/>
      <c r="O2986" s="14"/>
      <c r="P2986" s="14"/>
      <c r="Q2986" s="14"/>
      <c r="R2986" s="14"/>
      <c r="S2986" s="14"/>
      <c r="T2986" s="14"/>
    </row>
    <row r="2988" spans="1:24" ht="18.75">
      <c r="A2988" s="102" t="s">
        <v>991</v>
      </c>
      <c r="B2988" s="102"/>
      <c r="C2988" s="102"/>
      <c r="D2988" s="102"/>
      <c r="E2988" s="102"/>
      <c r="F2988" s="102"/>
      <c r="G2988" s="102"/>
      <c r="H2988" s="102"/>
      <c r="I2988" s="102"/>
      <c r="J2988" s="102"/>
      <c r="K2988" s="102"/>
      <c r="L2988" s="102"/>
      <c r="M2988" s="102"/>
      <c r="N2988" s="102"/>
      <c r="O2988" s="102"/>
      <c r="P2988" s="102"/>
      <c r="Q2988" s="102"/>
      <c r="R2988" s="102"/>
      <c r="S2988" s="102"/>
      <c r="T2988" s="102"/>
      <c r="U2988" s="102"/>
      <c r="V2988" s="102"/>
      <c r="W2988" s="102"/>
    </row>
    <row r="2989" spans="1:24" ht="18.75">
      <c r="A2989" s="102" t="s">
        <v>990</v>
      </c>
      <c r="B2989" s="102"/>
      <c r="C2989" s="102"/>
      <c r="D2989" s="102"/>
      <c r="E2989" s="102"/>
      <c r="F2989" s="102"/>
      <c r="G2989" s="102"/>
      <c r="H2989" s="102"/>
      <c r="I2989" s="102"/>
      <c r="J2989" s="102"/>
      <c r="K2989" s="102"/>
      <c r="L2989" s="102"/>
      <c r="M2989" s="102"/>
      <c r="N2989" s="102"/>
      <c r="O2989" s="102"/>
      <c r="P2989" s="102"/>
      <c r="Q2989" s="102"/>
      <c r="R2989" s="102"/>
      <c r="S2989" s="102"/>
      <c r="T2989" s="102"/>
      <c r="U2989" s="102"/>
      <c r="V2989" s="102"/>
      <c r="W2989" s="102"/>
    </row>
    <row r="2991" spans="1:24">
      <c r="A2991" s="103" t="s">
        <v>169</v>
      </c>
      <c r="B2991" s="103"/>
      <c r="C2991" s="103"/>
      <c r="D2991" s="103"/>
      <c r="E2991" s="103"/>
      <c r="F2991" s="103"/>
      <c r="G2991" s="103"/>
      <c r="H2991" s="103"/>
      <c r="I2991" s="103"/>
      <c r="J2991" s="103"/>
      <c r="K2991" s="103"/>
      <c r="L2991" s="103"/>
      <c r="M2991" s="103"/>
      <c r="N2991" s="103"/>
      <c r="O2991" s="103"/>
      <c r="P2991" s="103"/>
      <c r="Q2991" s="103"/>
      <c r="R2991" s="103"/>
      <c r="S2991" s="103"/>
      <c r="T2991" s="103"/>
      <c r="U2991" s="103"/>
      <c r="V2991" s="103"/>
      <c r="W2991" s="103"/>
    </row>
    <row r="2992" spans="1:24">
      <c r="A2992" s="43"/>
      <c r="B2992" s="43"/>
      <c r="C2992" s="43"/>
      <c r="D2992" s="43"/>
      <c r="E2992" s="43"/>
      <c r="F2992" s="43"/>
      <c r="G2992" s="43"/>
      <c r="H2992" s="43"/>
      <c r="I2992" s="43"/>
      <c r="J2992" s="43"/>
      <c r="K2992" s="43"/>
      <c r="L2992" s="43"/>
      <c r="M2992" s="43"/>
      <c r="N2992" s="43"/>
      <c r="O2992" s="43"/>
      <c r="P2992" s="43"/>
      <c r="Q2992" s="43"/>
      <c r="R2992" s="43"/>
      <c r="S2992" s="43"/>
      <c r="T2992" s="43"/>
      <c r="U2992" s="43"/>
      <c r="V2992" s="43"/>
      <c r="W2992" s="43"/>
    </row>
    <row r="2993" spans="1:24" ht="18.75">
      <c r="A2993" s="104" t="s">
        <v>1005</v>
      </c>
      <c r="B2993" s="104"/>
      <c r="C2993" s="104"/>
      <c r="D2993" s="104"/>
      <c r="E2993" s="104"/>
      <c r="F2993" s="104"/>
      <c r="G2993" s="104"/>
      <c r="H2993" s="104"/>
      <c r="I2993" s="104"/>
      <c r="J2993" s="104"/>
      <c r="K2993" s="104"/>
      <c r="L2993" s="104"/>
      <c r="M2993" s="104"/>
      <c r="N2993" s="104"/>
      <c r="O2993" s="104"/>
      <c r="P2993" s="104"/>
      <c r="Q2993" s="104"/>
      <c r="R2993" s="104"/>
      <c r="S2993" s="104"/>
      <c r="T2993" s="104"/>
      <c r="U2993" s="104"/>
      <c r="V2993" s="104"/>
      <c r="W2993" s="104"/>
    </row>
    <row r="2994" spans="1:24" ht="18.75">
      <c r="A2994" s="104" t="s">
        <v>989</v>
      </c>
      <c r="B2994" s="104"/>
      <c r="C2994" s="104"/>
      <c r="D2994" s="104"/>
      <c r="E2994" s="104"/>
      <c r="F2994" s="104"/>
      <c r="G2994" s="104"/>
      <c r="H2994" s="104"/>
      <c r="I2994" s="104"/>
      <c r="J2994" s="104"/>
      <c r="K2994" s="104"/>
      <c r="L2994" s="104"/>
      <c r="M2994" s="104"/>
      <c r="N2994" s="104"/>
      <c r="O2994" s="104"/>
      <c r="P2994" s="104"/>
      <c r="Q2994" s="104"/>
      <c r="R2994" s="104"/>
      <c r="S2994" s="104"/>
      <c r="T2994" s="104"/>
      <c r="U2994" s="104"/>
      <c r="V2994" s="104"/>
      <c r="W2994" s="104"/>
    </row>
    <row r="2995" spans="1:24" ht="18.75">
      <c r="A2995" s="105" t="s">
        <v>1058</v>
      </c>
      <c r="B2995" s="105"/>
      <c r="C2995" s="105"/>
      <c r="D2995" s="105"/>
      <c r="E2995" s="105"/>
      <c r="F2995" s="105"/>
      <c r="G2995" s="105"/>
      <c r="H2995" s="105"/>
      <c r="I2995" s="105"/>
      <c r="J2995" s="105"/>
      <c r="K2995" s="105"/>
      <c r="L2995" s="105"/>
      <c r="M2995" s="105"/>
      <c r="N2995" s="105"/>
      <c r="O2995" s="105"/>
      <c r="P2995" s="105"/>
      <c r="Q2995" s="105"/>
      <c r="R2995" s="105"/>
      <c r="S2995" s="105"/>
      <c r="T2995" s="105"/>
      <c r="U2995" s="105"/>
      <c r="V2995" s="105"/>
      <c r="W2995" s="105"/>
    </row>
    <row r="2996" spans="1:24" ht="18.75">
      <c r="A2996" s="50"/>
      <c r="B2996" s="50"/>
      <c r="C2996" s="50"/>
      <c r="D2996" s="50"/>
      <c r="E2996" s="50"/>
      <c r="F2996" s="50"/>
      <c r="G2996" s="50"/>
      <c r="H2996" s="50"/>
      <c r="I2996" s="50"/>
      <c r="J2996" s="50"/>
      <c r="K2996" s="50"/>
      <c r="L2996" s="50"/>
      <c r="M2996" s="50"/>
      <c r="N2996" s="50"/>
      <c r="O2996" s="50"/>
      <c r="P2996" s="50"/>
      <c r="Q2996" s="50"/>
      <c r="R2996" s="50"/>
      <c r="S2996" s="50"/>
      <c r="T2996" s="50"/>
      <c r="U2996" s="50"/>
      <c r="V2996" s="50"/>
    </row>
    <row r="2997" spans="1:24">
      <c r="A2997" s="10"/>
      <c r="B2997" s="10"/>
      <c r="C2997" s="10"/>
      <c r="D2997" s="10"/>
      <c r="E2997" s="10"/>
      <c r="F2997" s="10"/>
      <c r="G2997" s="10"/>
      <c r="H2997" s="10"/>
      <c r="I2997" s="10"/>
      <c r="J2997" s="10"/>
      <c r="K2997" s="10"/>
      <c r="L2997" s="10"/>
      <c r="M2997" s="10"/>
      <c r="N2997" s="10"/>
      <c r="O2997" s="10"/>
      <c r="P2997" s="10"/>
      <c r="Q2997" s="10"/>
      <c r="R2997" s="10"/>
      <c r="S2997" s="10"/>
      <c r="T2997" s="10"/>
    </row>
    <row r="2998" spans="1:24" ht="18.75">
      <c r="A2998" s="106" t="s">
        <v>992</v>
      </c>
      <c r="B2998" s="106"/>
      <c r="C2998" s="47"/>
      <c r="D2998" s="47"/>
      <c r="E2998" s="47"/>
      <c r="F2998" s="47"/>
      <c r="G2998" s="47"/>
      <c r="H2998" s="47"/>
      <c r="I2998" s="47"/>
      <c r="J2998" s="47"/>
      <c r="K2998" s="47"/>
      <c r="L2998" s="47"/>
      <c r="M2998" s="47"/>
      <c r="N2998" s="47"/>
      <c r="O2998" s="47"/>
      <c r="P2998" s="47"/>
      <c r="Q2998" s="47"/>
      <c r="R2998" s="47"/>
      <c r="S2998" s="47"/>
      <c r="T2998" s="47"/>
    </row>
    <row r="2999" spans="1:24" ht="18.75">
      <c r="A2999" s="106" t="s">
        <v>993</v>
      </c>
      <c r="B2999" s="106"/>
      <c r="C2999" s="42"/>
      <c r="D2999" s="42"/>
      <c r="E2999" s="42"/>
      <c r="F2999" s="42"/>
      <c r="G2999" s="42"/>
      <c r="H2999" s="42"/>
      <c r="I2999" s="42"/>
      <c r="J2999" s="42"/>
      <c r="K2999" s="42"/>
      <c r="L2999" s="42"/>
      <c r="M2999" s="42"/>
      <c r="N2999" s="42"/>
      <c r="O2999" s="42"/>
      <c r="P2999" s="42"/>
      <c r="Q2999" s="42"/>
      <c r="R2999" s="42"/>
      <c r="S2999" s="42"/>
      <c r="T2999" s="42"/>
    </row>
    <row r="3000" spans="1:24" ht="18.75">
      <c r="A3000" s="106"/>
      <c r="B3000" s="106"/>
      <c r="D3000" s="47"/>
      <c r="E3000" s="47"/>
      <c r="F3000" s="47"/>
      <c r="G3000" s="47"/>
      <c r="H3000" s="47"/>
      <c r="I3000" s="47"/>
      <c r="J3000" s="47"/>
      <c r="K3000" s="47"/>
      <c r="L3000" s="47"/>
      <c r="M3000" s="47"/>
      <c r="N3000" s="47"/>
      <c r="O3000" s="47"/>
      <c r="P3000" s="47"/>
      <c r="Q3000" s="47"/>
      <c r="R3000" s="47"/>
      <c r="S3000" s="47"/>
      <c r="T3000" s="47"/>
    </row>
    <row r="3001" spans="1:24" ht="18.75">
      <c r="A3001" s="107" t="s">
        <v>262</v>
      </c>
      <c r="B3001" s="107"/>
      <c r="C3001" s="107"/>
      <c r="D3001" s="107"/>
      <c r="E3001" s="107"/>
      <c r="F3001" s="107"/>
      <c r="G3001" s="107"/>
      <c r="H3001" s="107"/>
      <c r="I3001" s="107"/>
      <c r="J3001" s="107"/>
      <c r="K3001" s="107"/>
      <c r="L3001" s="107"/>
      <c r="M3001" s="107"/>
      <c r="N3001" s="107"/>
      <c r="O3001" s="107"/>
      <c r="P3001" s="129" t="s">
        <v>366</v>
      </c>
      <c r="Q3001" s="129"/>
      <c r="R3001" s="129"/>
      <c r="S3001" s="129"/>
      <c r="T3001" s="129"/>
      <c r="U3001" s="129"/>
      <c r="V3001" s="129"/>
    </row>
    <row r="3002" spans="1:24">
      <c r="A3002" s="28"/>
      <c r="B3002" s="28"/>
      <c r="C3002" s="28"/>
      <c r="D3002" s="28"/>
      <c r="E3002" s="28"/>
      <c r="F3002" s="28"/>
      <c r="G3002" s="28"/>
      <c r="H3002" s="28"/>
      <c r="I3002" s="28"/>
      <c r="J3002" s="28"/>
      <c r="K3002" s="28"/>
      <c r="L3002" s="28"/>
      <c r="M3002" s="28"/>
      <c r="N3002" s="28"/>
      <c r="O3002" s="28"/>
      <c r="P3002" s="28"/>
      <c r="Q3002" s="28"/>
      <c r="R3002" s="28"/>
      <c r="S3002" s="28"/>
      <c r="T3002" s="28"/>
    </row>
    <row r="3003" spans="1:24" ht="24.75" customHeight="1">
      <c r="A3003" s="117" t="s">
        <v>170</v>
      </c>
      <c r="B3003" s="117"/>
      <c r="C3003" s="117"/>
      <c r="D3003" s="117"/>
      <c r="E3003" s="117"/>
      <c r="F3003" s="117"/>
      <c r="G3003" s="117"/>
      <c r="H3003" s="117"/>
      <c r="I3003" s="117"/>
      <c r="J3003" s="117"/>
      <c r="K3003" s="117"/>
      <c r="L3003" s="117"/>
      <c r="M3003" s="117"/>
      <c r="N3003" s="117"/>
      <c r="O3003" s="117"/>
      <c r="P3003" s="117"/>
      <c r="Q3003" s="117"/>
      <c r="R3003" s="117"/>
      <c r="S3003" s="117"/>
      <c r="T3003" s="126" t="s">
        <v>178</v>
      </c>
      <c r="U3003" s="101" t="s">
        <v>284</v>
      </c>
      <c r="V3003" s="101" t="s">
        <v>288</v>
      </c>
      <c r="W3003" s="101" t="s">
        <v>1006</v>
      </c>
    </row>
    <row r="3004" spans="1:24" ht="66.75" customHeight="1">
      <c r="A3004" s="101" t="s">
        <v>171</v>
      </c>
      <c r="B3004" s="117" t="s">
        <v>172</v>
      </c>
      <c r="C3004" s="101" t="s">
        <v>173</v>
      </c>
      <c r="D3004" s="101" t="s">
        <v>174</v>
      </c>
      <c r="E3004" s="101"/>
      <c r="F3004" s="101" t="s">
        <v>175</v>
      </c>
      <c r="G3004" s="101"/>
      <c r="H3004" s="101" t="s">
        <v>176</v>
      </c>
      <c r="I3004" s="101"/>
      <c r="J3004" s="101" t="s">
        <v>994</v>
      </c>
      <c r="K3004" s="101"/>
      <c r="L3004" s="175" t="s">
        <v>995</v>
      </c>
      <c r="M3004" s="176"/>
      <c r="N3004" s="175" t="s">
        <v>996</v>
      </c>
      <c r="O3004" s="176"/>
      <c r="P3004" s="101" t="s">
        <v>7</v>
      </c>
      <c r="Q3004" s="101"/>
      <c r="R3004" s="101" t="s">
        <v>177</v>
      </c>
      <c r="S3004" s="101"/>
      <c r="T3004" s="127"/>
      <c r="U3004" s="101"/>
      <c r="V3004" s="101"/>
      <c r="W3004" s="101"/>
    </row>
    <row r="3005" spans="1:24" ht="16.5">
      <c r="A3005" s="101"/>
      <c r="B3005" s="117"/>
      <c r="C3005" s="101"/>
      <c r="D3005" s="49" t="s">
        <v>179</v>
      </c>
      <c r="E3005" s="51" t="s">
        <v>3</v>
      </c>
      <c r="F3005" s="49" t="s">
        <v>179</v>
      </c>
      <c r="G3005" s="51" t="s">
        <v>3</v>
      </c>
      <c r="H3005" s="49" t="s">
        <v>179</v>
      </c>
      <c r="I3005" s="51" t="s">
        <v>3</v>
      </c>
      <c r="J3005" s="49" t="s">
        <v>179</v>
      </c>
      <c r="K3005" s="51" t="s">
        <v>3</v>
      </c>
      <c r="L3005" s="49" t="s">
        <v>179</v>
      </c>
      <c r="M3005" s="51" t="s">
        <v>3</v>
      </c>
      <c r="N3005" s="49" t="s">
        <v>179</v>
      </c>
      <c r="O3005" s="51" t="s">
        <v>3</v>
      </c>
      <c r="P3005" s="49" t="s">
        <v>179</v>
      </c>
      <c r="Q3005" s="51" t="s">
        <v>3</v>
      </c>
      <c r="R3005" s="49" t="s">
        <v>179</v>
      </c>
      <c r="S3005" s="51" t="s">
        <v>3</v>
      </c>
      <c r="T3005" s="128"/>
      <c r="U3005" s="101"/>
      <c r="V3005" s="101"/>
      <c r="W3005" s="101"/>
    </row>
    <row r="3006" spans="1:24" ht="18.75">
      <c r="A3006" s="27">
        <v>1</v>
      </c>
      <c r="B3006" s="77"/>
      <c r="C3006" s="27"/>
      <c r="D3006" s="27"/>
      <c r="E3006" s="16">
        <f>IF((C3006&lt;=7),VLOOKUP(D3006,'7 лет'!$A$5:$B$78,2),IF((C3006=8),VLOOKUP(D3006,'8 лет'!$A$5:$B$78,2),IF((C3006=9),VLOOKUP(D3006,'9 лет'!$A$5:$B$78,2),IF((C3006=10),VLOOKUP(D3006,'10 лет'!$A$5:$B$78,2),IF((C3006=11),VLOOKUP(D3006,'11 лет'!$A$5:$B$78,2),IF((C3006=12),VLOOKUP(D3006,'12 лет'!$A$5:$B$78,2),IF((C3006=13),VLOOKUP(D3006,'13 лет'!$A$5:$B$78,2),IF((C3006=14),VLOOKUP(D3006,'14 лет'!$A$5:$B$78,2),IF((C3006=15),VLOOKUP(D3006,'15 лет'!$A$5:$B$78,2),IF((C3006=16),VLOOKUP(D3006,'16 лет'!$A$5:$B$78,2),IF((C3006=17),VLOOKUP(D3006,'17 лет'!$A$5:$B$78,2))))))))))))</f>
        <v>0</v>
      </c>
      <c r="F3006" s="27"/>
      <c r="G3006" s="16">
        <f>IF((C3006&lt;=7),VLOOKUP(F3006,'7 лет'!$C$5:$D$79,2),IF((C3006=8),VLOOKUP(F3006,'8 лет'!$C$5:$D$79,2),IF((C3006=9),VLOOKUP(F3006,'9 лет'!$C$5:$D$79,2),IF((C3006=10),VLOOKUP(F3006,'10 лет'!$C$5:$D$79,2),IF((C3006=11),VLOOKUP(F3006,'11 лет'!$C$5:$D$79,2),IF((C3006=12),VLOOKUP(F3006,'12 лет'!$C$5:$D$79,2),IF((C3006=13),VLOOKUP(F3006,'13 лет'!$C$5:$D$79,2),IF((C3006=14),VLOOKUP(F3006,'14 лет'!$C$5:$D$79,2),IF((C3006=15),VLOOKUP(F3006,'15 лет'!$C$5:$D$79,2),IF((C3006=16),VLOOKUP(F3006,'16 лет'!$C$5:$D$79,2),IF((C3006=17),VLOOKUP(F3006,'17 лет'!$C$5:$D$79,2))))))))))))</f>
        <v>0</v>
      </c>
      <c r="H3006" s="27"/>
      <c r="I3006" s="16">
        <f>IF((C3006&lt;=7),VLOOKUP(H3006,'7 лет'!$E$5:$F$79,2),IF((C3006=8),VLOOKUP(H3006,'8 лет'!$E$5:$F$79,2),IF((C3006=9),VLOOKUP(H3006,'9 лет'!$E$5:$F$79,2),IF((C3006=10),VLOOKUP(H3006,'10 лет'!$E$5:$F$79,2),IF((C3006=11),VLOOKUP(H3006,'11 лет'!$E$5:$F$79,2),IF((C3006=12),VLOOKUP(H3006,'12 лет'!$E$5:$F$79,2),IF((C3006=13),VLOOKUP(H3006,'13 лет'!$E$5:$F$79,2),IF((C3006=14),VLOOKUP(H3006,'14 лет'!$E$5:$F$79,2),IF((C3006=15),VLOOKUP(H3006,'15 лет'!$E$5:$F$79,2),IF((C3006=16),VLOOKUP(H3006,'16 лет'!$E$5:$F$79,2),IF((C3006=17),VLOOKUP(H3006,'17 лет'!$E$5:$F$79,2))))))))))))</f>
        <v>0</v>
      </c>
      <c r="J3006" s="27"/>
      <c r="K3006" s="16">
        <f>IF((C3006&lt;=7),VLOOKUP(J3006,'7 лет'!$G$5:$H$79,2),IF((C3006=8),VLOOKUP(J3006,'8 лет'!$G$5:$H$79,2),IF((C3006=9),VLOOKUP(J3006,'9 лет'!$G$5:$H$79,2),IF((C3006=10),VLOOKUP(J3006,'10 лет'!$G$5:$H$79,2),IF((C3006=11),VLOOKUP(J3006,'11 лет'!$G$5:$H$79,2),IF((C3006=12),VLOOKUP(J3006,'12 лет'!$G$5:$H$79,2),IF((C3006=13),VLOOKUP(J3006,'13 лет'!$G$5:$H$79,2),IF((C3006=14),VLOOKUP(J3006,'14 лет'!$G$5:$H$79,2),IF(C3006&gt;=15,"0")))))))))</f>
        <v>0</v>
      </c>
      <c r="L3006" s="27"/>
      <c r="M3006" s="16" t="str">
        <f>IF((C3006=12),VLOOKUP(L3006,'12 лет'!$I$5:$J$81,2),IF((C3006=13),VLOOKUP(L3006,'13 лет'!$I$5:$J$81,2),IF((C3006=14),VLOOKUP(L3006,'14 лет'!$I$5:$J$80,2),IF((C3006=15),VLOOKUP(L3006,'15 лет'!$G$5:$H$82,2),IF((C3006=16),VLOOKUP(L3006,'16 лет'!$G$5:$H$81,2),IF((C3006=17),VLOOKUP(L3006,'17 лет'!$G$5:$H$81,2),IF(C3006&lt;12,"0")))))))</f>
        <v>0</v>
      </c>
      <c r="N3006" s="27"/>
      <c r="O3006" s="16" t="str">
        <f>IF((C3006=15),VLOOKUP(N3006,'15 лет'!$I$5:$J$100,2),IF((C3006=16),VLOOKUP(N3006,'16 лет'!$I$5:$J$94,2),IF((C3006=17),VLOOKUP(N3006,'17 лет'!$I$5:$J$97,2),IF(C3006&lt;15,"0"))))</f>
        <v>0</v>
      </c>
      <c r="P3006" s="11"/>
      <c r="Q3006" s="16">
        <f>IF((C3006&lt;=7),VLOOKUP(P3006,'7 лет'!$I$5:$J$79,2),IF((C3006=8),VLOOKUP(P3006,'8 лет'!$I$5:$J$79,2),IF((C3006=9),VLOOKUP(P3006,'9 лет'!$I$5:$J$79,2),IF((C3006=10),VLOOKUP(P3006,'10 лет'!$I$5:$J$79,2),IF((C3006=11),VLOOKUP(P3006,'11 лет'!$I$5:$J$79,2),IF((C3006=12),VLOOKUP(P3006,'12 лет'!$K$5:$L$79,2),IF((C3006=13),VLOOKUP(P3006,'13 лет'!$K$5:$L$79,2),IF((C3006=14),VLOOKUP(P3006,'14 лет'!$K$5:$L$79,2),IF((C3006=15),VLOOKUP(P3006,'15 лет'!$K$5:$L$79,2),IF((C3006=16),VLOOKUP(P3006,'16 лет'!$K$5:$L$79,2),IF((C3006=17),VLOOKUP(P3006,'17 лет'!$K$5:$L$79,2),)))))))))))</f>
        <v>50</v>
      </c>
      <c r="R3006" s="27"/>
      <c r="S3006" s="16">
        <f>IF((C3006&lt;=7),VLOOKUP(R3006,'7 лет'!$K$5:$L$79,2),IF((C3006=8),VLOOKUP(R3006,'8 лет'!$K$5:$L$79,2),IF((C3006=9),VLOOKUP(R3006,'9 лет'!$K$5:$L$79,2),IF((C3006=10),VLOOKUP(R3006,'10 лет'!$K$5:$L$79,2),IF((C3006=11),VLOOKUP(R3006,'11 лет'!$K$5:$L$79,2),IF((C3006=12),VLOOKUP(R3006,'12 лет'!$M$5:$N$79,2),IF((C3006=13),VLOOKUP(R3006,'13 лет'!$M$5:$N$79,2),IF((C3006=14),VLOOKUP(R3006,'14 лет'!$M$5:$N$79,2),IF((C3006=15),VLOOKUP(R3006,'15 лет'!$M$5:$N$79,2),IF((C3006=16),VLOOKUP(R3006,'16 лет'!$M$5:$N$79,2),IF((C3006=17),VLOOKUP(R3006,'17 лет'!$M$5:$N$79,2))))))))))))</f>
        <v>0</v>
      </c>
      <c r="T3006" s="32">
        <f>SUM(E3006+G3006+I3006+K3006+M3006+O3006+Q3006+S3006)</f>
        <v>50</v>
      </c>
      <c r="U3006" s="4">
        <f>'Личное первенство юноши'!U262</f>
        <v>28</v>
      </c>
      <c r="V3006" s="108">
        <f ca="1">'Командный зачет'!G93</f>
        <v>10</v>
      </c>
      <c r="W3006" s="98">
        <f ca="1">SUM(V3006*2)</f>
        <v>20</v>
      </c>
      <c r="X3006" t="str">
        <f>P3001</f>
        <v>Субъект РФ 84</v>
      </c>
    </row>
    <row r="3007" spans="1:24" ht="18.75">
      <c r="A3007" s="27">
        <v>2</v>
      </c>
      <c r="B3007" s="77"/>
      <c r="C3007" s="27"/>
      <c r="D3007" s="27"/>
      <c r="E3007" s="16">
        <f>IF((C3007&lt;=7),VLOOKUP(D3007,'7 лет'!$A$5:$B$78,2),IF((C3007=8),VLOOKUP(D3007,'8 лет'!$A$5:$B$78,2),IF((C3007=9),VLOOKUP(D3007,'9 лет'!$A$5:$B$78,2),IF((C3007=10),VLOOKUP(D3007,'10 лет'!$A$5:$B$78,2),IF((C3007=11),VLOOKUP(D3007,'11 лет'!$A$5:$B$78,2),IF((C3007=12),VLOOKUP(D3007,'12 лет'!$A$5:$B$78,2),IF((C3007=13),VLOOKUP(D3007,'13 лет'!$A$5:$B$78,2),IF((C3007=14),VLOOKUP(D3007,'14 лет'!$A$5:$B$78,2),IF((C3007=15),VLOOKUP(D3007,'15 лет'!$A$5:$B$78,2),IF((C3007=16),VLOOKUP(D3007,'16 лет'!$A$5:$B$78,2),IF((C3007=17),VLOOKUP(D3007,'17 лет'!$A$5:$B$78,2))))))))))))</f>
        <v>0</v>
      </c>
      <c r="F3007" s="27"/>
      <c r="G3007" s="16">
        <f>IF((C3007&lt;=7),VLOOKUP(F3007,'7 лет'!$C$5:$D$79,2),IF((C3007=8),VLOOKUP(F3007,'8 лет'!$C$5:$D$79,2),IF((C3007=9),VLOOKUP(F3007,'9 лет'!$C$5:$D$79,2),IF((C3007=10),VLOOKUP(F3007,'10 лет'!$C$5:$D$79,2),IF((C3007=11),VLOOKUP(F3007,'11 лет'!$C$5:$D$79,2),IF((C3007=12),VLOOKUP(F3007,'12 лет'!$C$5:$D$79,2),IF((C3007=13),VLOOKUP(F3007,'13 лет'!$C$5:$D$79,2),IF((C3007=14),VLOOKUP(F3007,'14 лет'!$C$5:$D$79,2),IF((C3007=15),VLOOKUP(F3007,'15 лет'!$C$5:$D$79,2),IF((C3007=16),VLOOKUP(F3007,'16 лет'!$C$5:$D$79,2),IF((C3007=17),VLOOKUP(F3007,'17 лет'!$C$5:$D$79,2))))))))))))</f>
        <v>0</v>
      </c>
      <c r="H3007" s="27"/>
      <c r="I3007" s="16">
        <f>IF((C3007&lt;=7),VLOOKUP(H3007,'7 лет'!$E$5:$F$79,2),IF((C3007=8),VLOOKUP(H3007,'8 лет'!$E$5:$F$79,2),IF((C3007=9),VLOOKUP(H3007,'9 лет'!$E$5:$F$79,2),IF((C3007=10),VLOOKUP(H3007,'10 лет'!$E$5:$F$79,2),IF((C3007=11),VLOOKUP(H3007,'11 лет'!$E$5:$F$79,2),IF((C3007=12),VLOOKUP(H3007,'12 лет'!$E$5:$F$79,2),IF((C3007=13),VLOOKUP(H3007,'13 лет'!$E$5:$F$79,2),IF((C3007=14),VLOOKUP(H3007,'14 лет'!$E$5:$F$79,2),IF((C3007=15),VLOOKUP(H3007,'15 лет'!$E$5:$F$79,2),IF((C3007=16),VLOOKUP(H3007,'16 лет'!$E$5:$F$79,2),IF((C3007=17),VLOOKUP(H3007,'17 лет'!$E$5:$F$79,2))))))))))))</f>
        <v>0</v>
      </c>
      <c r="J3007" s="27"/>
      <c r="K3007" s="16">
        <f>IF((C3007&lt;=7),VLOOKUP(J3007,'7 лет'!$G$5:$H$79,2),IF((C3007=8),VLOOKUP(J3007,'8 лет'!$G$5:$H$79,2),IF((C3007=9),VLOOKUP(J3007,'9 лет'!$G$5:$H$79,2),IF((C3007=10),VLOOKUP(J3007,'10 лет'!$G$5:$H$79,2),IF((C3007=11),VLOOKUP(J3007,'11 лет'!$G$5:$H$79,2),IF((C3007=12),VLOOKUP(J3007,'12 лет'!$G$5:$H$79,2),IF((C3007=13),VLOOKUP(J3007,'13 лет'!$G$5:$H$79,2),IF((C3007=14),VLOOKUP(J3007,'14 лет'!$G$5:$H$79,2),IF(C3007&gt;=15,"0")))))))))</f>
        <v>0</v>
      </c>
      <c r="L3007" s="27"/>
      <c r="M3007" s="16" t="str">
        <f>IF((C3007=12),VLOOKUP(L3007,'12 лет'!$I$5:$J$81,2),IF((C3007=13),VLOOKUP(L3007,'13 лет'!$I$5:$J$81,2),IF((C3007=14),VLOOKUP(L3007,'14 лет'!$I$5:$J$80,2),IF((C3007=15),VLOOKUP(L3007,'15 лет'!$G$5:$H$82,2),IF((C3007=16),VLOOKUP(L3007,'16 лет'!$G$5:$H$81,2),IF((C3007=17),VLOOKUP(L3007,'17 лет'!$G$5:$H$81,2),IF(C3007&lt;12,"0")))))))</f>
        <v>0</v>
      </c>
      <c r="N3007" s="27"/>
      <c r="O3007" s="16" t="str">
        <f>IF((C3007=15),VLOOKUP(N3007,'15 лет'!$I$5:$J$100,2),IF((C3007=16),VLOOKUP(N3007,'16 лет'!$I$5:$J$94,2),IF((C3007=17),VLOOKUP(N3007,'17 лет'!$I$5:$J$97,2),IF(C3007&lt;15,"0"))))</f>
        <v>0</v>
      </c>
      <c r="P3007" s="11"/>
      <c r="Q3007" s="16">
        <f>IF((C3007&lt;=7),VLOOKUP(P3007,'7 лет'!$I$5:$J$79,2),IF((C3007=8),VLOOKUP(P3007,'8 лет'!$I$5:$J$79,2),IF((C3007=9),VLOOKUP(P3007,'9 лет'!$I$5:$J$79,2),IF((C3007=10),VLOOKUP(P3007,'10 лет'!$I$5:$J$79,2),IF((C3007=11),VLOOKUP(P3007,'11 лет'!$I$5:$J$79,2),IF((C3007=12),VLOOKUP(P3007,'12 лет'!$K$5:$L$79,2),IF((C3007=13),VLOOKUP(P3007,'13 лет'!$K$5:$L$79,2),IF((C3007=14),VLOOKUP(P3007,'14 лет'!$K$5:$L$79,2),IF((C3007=15),VLOOKUP(P3007,'15 лет'!$K$5:$L$79,2),IF((C3007=16),VLOOKUP(P3007,'16 лет'!$K$5:$L$79,2),IF((C3007=17),VLOOKUP(P3007,'17 лет'!$K$5:$L$79,2),)))))))))))</f>
        <v>50</v>
      </c>
      <c r="R3007" s="27"/>
      <c r="S3007" s="16">
        <f>IF((C3007&lt;=7),VLOOKUP(R3007,'7 лет'!$K$5:$L$79,2),IF((C3007=8),VLOOKUP(R3007,'8 лет'!$K$5:$L$79,2),IF((C3007=9),VLOOKUP(R3007,'9 лет'!$K$5:$L$79,2),IF((C3007=10),VLOOKUP(R3007,'10 лет'!$K$5:$L$79,2),IF((C3007=11),VLOOKUP(R3007,'11 лет'!$K$5:$L$79,2),IF((C3007=12),VLOOKUP(R3007,'12 лет'!$M$5:$N$79,2),IF((C3007=13),VLOOKUP(R3007,'13 лет'!$M$5:$N$79,2),IF((C3007=14),VLOOKUP(R3007,'14 лет'!$M$5:$N$79,2),IF((C3007=15),VLOOKUP(R3007,'15 лет'!$M$5:$N$79,2),IF((C3007=16),VLOOKUP(R3007,'16 лет'!$M$5:$N$79,2),IF((C3007=17),VLOOKUP(R3007,'17 лет'!$M$5:$N$79,2))))))))))))</f>
        <v>0</v>
      </c>
      <c r="T3007" s="32">
        <f>SUM(E3007+G3007+I3007+K3007+M3007+O3007+Q3007+S3007)</f>
        <v>50</v>
      </c>
      <c r="U3007" s="4">
        <f>'Личное первенство юноши'!U263</f>
        <v>28</v>
      </c>
      <c r="V3007" s="109"/>
      <c r="W3007" s="99"/>
      <c r="X3007" t="str">
        <f>P3001</f>
        <v>Субъект РФ 84</v>
      </c>
    </row>
    <row r="3008" spans="1:24" ht="18.75">
      <c r="A3008" s="27">
        <v>3</v>
      </c>
      <c r="B3008" s="77"/>
      <c r="C3008" s="27"/>
      <c r="D3008" s="27"/>
      <c r="E3008" s="16">
        <f>IF((C3008&lt;=7),VLOOKUP(D3008,'7 лет'!$A$5:$B$78,2),IF((C3008=8),VLOOKUP(D3008,'8 лет'!$A$5:$B$78,2),IF((C3008=9),VLOOKUP(D3008,'9 лет'!$A$5:$B$78,2),IF((C3008=10),VLOOKUP(D3008,'10 лет'!$A$5:$B$78,2),IF((C3008=11),VLOOKUP(D3008,'11 лет'!$A$5:$B$78,2),IF((C3008=12),VLOOKUP(D3008,'12 лет'!$A$5:$B$78,2),IF((C3008=13),VLOOKUP(D3008,'13 лет'!$A$5:$B$78,2),IF((C3008=14),VLOOKUP(D3008,'14 лет'!$A$5:$B$78,2),IF((C3008=15),VLOOKUP(D3008,'15 лет'!$A$5:$B$78,2),IF((C3008=16),VLOOKUP(D3008,'16 лет'!$A$5:$B$78,2),IF((C3008=17),VLOOKUP(D3008,'17 лет'!$A$5:$B$78,2))))))))))))</f>
        <v>0</v>
      </c>
      <c r="F3008" s="27"/>
      <c r="G3008" s="16">
        <f>IF((C3008&lt;=7),VLOOKUP(F3008,'7 лет'!$C$5:$D$79,2),IF((C3008=8),VLOOKUP(F3008,'8 лет'!$C$5:$D$79,2),IF((C3008=9),VLOOKUP(F3008,'9 лет'!$C$5:$D$79,2),IF((C3008=10),VLOOKUP(F3008,'10 лет'!$C$5:$D$79,2),IF((C3008=11),VLOOKUP(F3008,'11 лет'!$C$5:$D$79,2),IF((C3008=12),VLOOKUP(F3008,'12 лет'!$C$5:$D$79,2),IF((C3008=13),VLOOKUP(F3008,'13 лет'!$C$5:$D$79,2),IF((C3008=14),VLOOKUP(F3008,'14 лет'!$C$5:$D$79,2),IF((C3008=15),VLOOKUP(F3008,'15 лет'!$C$5:$D$79,2),IF((C3008=16),VLOOKUP(F3008,'16 лет'!$C$5:$D$79,2),IF((C3008=17),VLOOKUP(F3008,'17 лет'!$C$5:$D$79,2))))))))))))</f>
        <v>0</v>
      </c>
      <c r="H3008" s="27"/>
      <c r="I3008" s="16">
        <f>IF((C3008&lt;=7),VLOOKUP(H3008,'7 лет'!$E$5:$F$79,2),IF((C3008=8),VLOOKUP(H3008,'8 лет'!$E$5:$F$79,2),IF((C3008=9),VLOOKUP(H3008,'9 лет'!$E$5:$F$79,2),IF((C3008=10),VLOOKUP(H3008,'10 лет'!$E$5:$F$79,2),IF((C3008=11),VLOOKUP(H3008,'11 лет'!$E$5:$F$79,2),IF((C3008=12),VLOOKUP(H3008,'12 лет'!$E$5:$F$79,2),IF((C3008=13),VLOOKUP(H3008,'13 лет'!$E$5:$F$79,2),IF((C3008=14),VLOOKUP(H3008,'14 лет'!$E$5:$F$79,2),IF((C3008=15),VLOOKUP(H3008,'15 лет'!$E$5:$F$79,2),IF((C3008=16),VLOOKUP(H3008,'16 лет'!$E$5:$F$79,2),IF((C3008=17),VLOOKUP(H3008,'17 лет'!$E$5:$F$79,2))))))))))))</f>
        <v>0</v>
      </c>
      <c r="J3008" s="27"/>
      <c r="K3008" s="16">
        <f>IF((C3008&lt;=7),VLOOKUP(J3008,'7 лет'!$G$5:$H$79,2),IF((C3008=8),VLOOKUP(J3008,'8 лет'!$G$5:$H$79,2),IF((C3008=9),VLOOKUP(J3008,'9 лет'!$G$5:$H$79,2),IF((C3008=10),VLOOKUP(J3008,'10 лет'!$G$5:$H$79,2),IF((C3008=11),VLOOKUP(J3008,'11 лет'!$G$5:$H$79,2),IF((C3008=12),VLOOKUP(J3008,'12 лет'!$G$5:$H$79,2),IF((C3008=13),VLOOKUP(J3008,'13 лет'!$G$5:$H$79,2),IF((C3008=14),VLOOKUP(J3008,'14 лет'!$G$5:$H$79,2),IF(C3008&gt;=15,"0")))))))))</f>
        <v>0</v>
      </c>
      <c r="L3008" s="27"/>
      <c r="M3008" s="16" t="str">
        <f>IF((C3008=12),VLOOKUP(L3008,'12 лет'!$I$5:$J$81,2),IF((C3008=13),VLOOKUP(L3008,'13 лет'!$I$5:$J$81,2),IF((C3008=14),VLOOKUP(L3008,'14 лет'!$I$5:$J$80,2),IF((C3008=15),VLOOKUP(L3008,'15 лет'!$G$5:$H$82,2),IF((C3008=16),VLOOKUP(L3008,'16 лет'!$G$5:$H$81,2),IF((C3008=17),VLOOKUP(L3008,'17 лет'!$G$5:$H$81,2),IF(C3008&lt;12,"0")))))))</f>
        <v>0</v>
      </c>
      <c r="N3008" s="27"/>
      <c r="O3008" s="16" t="str">
        <f>IF((C3008=15),VLOOKUP(N3008,'15 лет'!$I$5:$J$100,2),IF((C3008=16),VLOOKUP(N3008,'16 лет'!$I$5:$J$94,2),IF((C3008=17),VLOOKUP(N3008,'17 лет'!$I$5:$J$97,2),IF(C3008&lt;15,"0"))))</f>
        <v>0</v>
      </c>
      <c r="P3008" s="11"/>
      <c r="Q3008" s="16">
        <f>IF((C3008&lt;=7),VLOOKUP(P3008,'7 лет'!$I$5:$J$79,2),IF((C3008=8),VLOOKUP(P3008,'8 лет'!$I$5:$J$79,2),IF((C3008=9),VLOOKUP(P3008,'9 лет'!$I$5:$J$79,2),IF((C3008=10),VLOOKUP(P3008,'10 лет'!$I$5:$J$79,2),IF((C3008=11),VLOOKUP(P3008,'11 лет'!$I$5:$J$79,2),IF((C3008=12),VLOOKUP(P3008,'12 лет'!$K$5:$L$79,2),IF((C3008=13),VLOOKUP(P3008,'13 лет'!$K$5:$L$79,2),IF((C3008=14),VLOOKUP(P3008,'14 лет'!$K$5:$L$79,2),IF((C3008=15),VLOOKUP(P3008,'15 лет'!$K$5:$L$79,2),IF((C3008=16),VLOOKUP(P3008,'16 лет'!$K$5:$L$79,2),IF((C3008=17),VLOOKUP(P3008,'17 лет'!$K$5:$L$79,2),)))))))))))</f>
        <v>50</v>
      </c>
      <c r="R3008" s="27"/>
      <c r="S3008" s="16">
        <f>IF((C3008&lt;=7),VLOOKUP(R3008,'7 лет'!$K$5:$L$79,2),IF((C3008=8),VLOOKUP(R3008,'8 лет'!$K$5:$L$79,2),IF((C3008=9),VLOOKUP(R3008,'9 лет'!$K$5:$L$79,2),IF((C3008=10),VLOOKUP(R3008,'10 лет'!$K$5:$L$79,2),IF((C3008=11),VLOOKUP(R3008,'11 лет'!$K$5:$L$79,2),IF((C3008=12),VLOOKUP(R3008,'12 лет'!$M$5:$N$79,2),IF((C3008=13),VLOOKUP(R3008,'13 лет'!$M$5:$N$79,2),IF((C3008=14),VLOOKUP(R3008,'14 лет'!$M$5:$N$79,2),IF((C3008=15),VLOOKUP(R3008,'15 лет'!$M$5:$N$79,2),IF((C3008=16),VLOOKUP(R3008,'16 лет'!$M$5:$N$79,2),IF((C3008=17),VLOOKUP(R3008,'17 лет'!$M$5:$N$79,2))))))))))))</f>
        <v>0</v>
      </c>
      <c r="T3008" s="32">
        <f>SUM(E3008+G3008+I3008+K3008+M3008+O3008+Q3008+S3008)</f>
        <v>50</v>
      </c>
      <c r="U3008" s="4">
        <f>'Личное первенство юноши'!U264</f>
        <v>28</v>
      </c>
      <c r="V3008" s="109"/>
      <c r="W3008" s="99"/>
      <c r="X3008" t="str">
        <f>P3001</f>
        <v>Субъект РФ 84</v>
      </c>
    </row>
    <row r="3009" spans="1:24" ht="18.75">
      <c r="A3009" s="111"/>
      <c r="B3009" s="112"/>
      <c r="C3009" s="112"/>
      <c r="D3009" s="112"/>
      <c r="E3009" s="112"/>
      <c r="F3009" s="112"/>
      <c r="G3009" s="112"/>
      <c r="H3009" s="112"/>
      <c r="I3009" s="112"/>
      <c r="J3009" s="112"/>
      <c r="K3009" s="112"/>
      <c r="L3009" s="112"/>
      <c r="M3009" s="112"/>
      <c r="N3009" s="112"/>
      <c r="O3009" s="112"/>
      <c r="P3009" s="115" t="s">
        <v>285</v>
      </c>
      <c r="Q3009" s="115"/>
      <c r="R3009" s="115"/>
      <c r="S3009" s="116"/>
      <c r="T3009" s="113">
        <f ca="1">SUMPRODUCT(LARGE($T$3006:$T$3008,ROW(INDIRECT("T1:T"&amp;Z17))))</f>
        <v>100</v>
      </c>
      <c r="U3009" s="114"/>
      <c r="V3009" s="109"/>
      <c r="W3009" s="99"/>
    </row>
    <row r="3010" spans="1:24" ht="24.75" customHeight="1">
      <c r="A3010" s="123" t="s">
        <v>180</v>
      </c>
      <c r="B3010" s="124"/>
      <c r="C3010" s="124"/>
      <c r="D3010" s="124"/>
      <c r="E3010" s="124"/>
      <c r="F3010" s="124"/>
      <c r="G3010" s="124"/>
      <c r="H3010" s="124"/>
      <c r="I3010" s="124"/>
      <c r="J3010" s="124"/>
      <c r="K3010" s="124"/>
      <c r="L3010" s="124"/>
      <c r="M3010" s="124"/>
      <c r="N3010" s="124"/>
      <c r="O3010" s="124"/>
      <c r="P3010" s="124"/>
      <c r="Q3010" s="124"/>
      <c r="R3010" s="124"/>
      <c r="S3010" s="124"/>
      <c r="T3010" s="124"/>
      <c r="U3010" s="125"/>
      <c r="V3010" s="109"/>
      <c r="W3010" s="99"/>
    </row>
    <row r="3011" spans="1:24" ht="18.75">
      <c r="A3011" s="27">
        <v>1</v>
      </c>
      <c r="B3011" s="78"/>
      <c r="C3011" s="27"/>
      <c r="D3011" s="27"/>
      <c r="E3011" s="16">
        <f>IF((C3011&lt;=7),VLOOKUP(D3011,'7 лет'!$M$5:$N$78,2),IF((C3011=8),VLOOKUP(D3011,'8 лет'!$M$5:$N$78,2),IF((C3011=9),VLOOKUP(D3011,'9 лет'!$M$5:$N$78,2),IF((C3011=10),VLOOKUP(D3011,'10 лет'!$M$5:$N$78,2),IF((C3011=11),VLOOKUP(D3011,'11 лет'!$M$5:$N$78,2),IF((C3011=12),VLOOKUP(D3011,'12 лет'!$O$5:$P$78,2),IF((C3011=13),VLOOKUP(D3011,'13 лет'!$O$5:$P$78,2),IF((C3011=14),VLOOKUP(D3011,'14 лет'!$O$5:$P$78,2),IF((C3011=15),VLOOKUP(D3011,'15 лет'!$O$5:$P$78,2),IF((C3011=16),VLOOKUP(D3011,'16 лет'!$O$5:$P$78,2),IF((C3011=17),VLOOKUP(D3011,'17 лет'!$O$5:$P$78,2))))))))))))</f>
        <v>0</v>
      </c>
      <c r="F3011" s="27"/>
      <c r="G3011" s="16">
        <f>IF((C3011&lt;=7),VLOOKUP(F3011,'7 лет'!$O$5:$P$79,2),IF((C3011=8),VLOOKUP(F3011,'8 лет'!$O$5:$P$79,2),IF((C3011=9),VLOOKUP(F3011,'9 лет'!$O$5:$P$79,2),IF((C3011=10),VLOOKUP(F3011,'10 лет'!$O$5:$P$79,2),IF((C3011=11),VLOOKUP(F3011,'11 лет'!$O$5:$P$79,2),IF((C3011=12),VLOOKUP(F3011,'12 лет'!$Q$5:$R$79,2),IF((C3011=13),VLOOKUP(F3011,'13 лет'!$Q$5:$R$79,2),IF((C3011=14),VLOOKUP(F3011,'14 лет'!$Q$5:$R$79,2),IF((C3011=15),VLOOKUP(F3011,'15 лет'!$Q$5:$R$79,2),IF((C3011=16),VLOOKUP(F3011,'16 лет'!$Q$5:$R$79,2),IF((C3011=17),VLOOKUP(F3011,'17 лет'!$Q$5:$R$79,2))))))))))))</f>
        <v>0</v>
      </c>
      <c r="H3011" s="27"/>
      <c r="I3011" s="16">
        <f>IF((C3011&lt;=7),VLOOKUP(H3011,'7 лет'!$Q$5:$R$79,2),IF((C3011=8),VLOOKUP(H3011,'8 лет'!$Q$5:$R$79,2),IF((C3011=9),VLOOKUP(H3011,'9 лет'!$Q$5:$R$79,2),IF((C3011=10),VLOOKUP(H3011,'10 лет'!$Q$5:$R$79,2),IF((C3011=11),VLOOKUP(H3011,'11 лет'!$Q$5:$R$79,2),IF((C3011=12),VLOOKUP(H3011,'12 лет'!$S$5:$T$79,2),IF((C3011=13),VLOOKUP(H3011,'13 лет'!$S$5:$T$79,2),IF((C3011=14),VLOOKUP(H3011,'14 лет'!$S$5:$T$79,2),IF((C3011=15),VLOOKUP(H3011,'15 лет'!$S$5:$T$79,2),IF((C3011=16),VLOOKUP(H3011,'16 лет'!$S$5:$T$79,2),IF((C3011=17),VLOOKUP(H3011,'17 лет'!$S$5:$T$79,2))))))))))))</f>
        <v>0</v>
      </c>
      <c r="J3011" s="27"/>
      <c r="K3011" s="16">
        <f>IF((C3011&lt;=7),VLOOKUP(J3011,'7 лет'!$S$5:$T$79,2),IF((C3011=8),VLOOKUP(J3011,'8 лет'!$S$5:$T$79,2),IF((C3011=9),VLOOKUP(J3011,'9 лет'!$S$5:$T$79,2),IF((C3011=10),VLOOKUP(J3011,'10 лет'!$S$5:$T$79,2),IF((C3011=11),VLOOKUP(J3011,'11 лет'!$S$5:$T$79,2),IF((C3011=12),VLOOKUP(J3011,'12 лет'!$U$5:$V$79,2),IF((C3011=13),VLOOKUP(J3011,'13 лет'!$U$5:$V$79,2),IF((C3011=14),VLOOKUP(J3011,'14 лет'!$U$5:$V$79,2),IF(C3011&gt;=15,"0")))))))))</f>
        <v>0</v>
      </c>
      <c r="L3011" s="27"/>
      <c r="M3011" s="16" t="str">
        <f>IF((C3011=12),VLOOKUP(L3011,'12 лет'!$W$5:$X$85,2),IF((C3011=13),VLOOKUP(L3011,'13 лет'!$W$5:$X$84,2),IF((C3011=14),VLOOKUP(L3011,'14 лет'!$W$5:$X$82,2),IF((C3011=15),VLOOKUP(L3011,'15 лет'!$U$5:$V$82,2),IF((C3011=16),VLOOKUP(L3011,'16 лет'!$U$5:$V$78,2),IF((C3011=17),VLOOKUP(L3011,'17 лет'!$U$5:$V$78,2),IF(C3011&lt;12,"0")))))))</f>
        <v>0</v>
      </c>
      <c r="N3011" s="27"/>
      <c r="O3011" s="16" t="str">
        <f>IF((C3011=15),VLOOKUP(N3011,'15 лет'!$W$5:$X$115,2),IF((C3011=16),VLOOKUP(N3011,'16 лет'!$W$5:$X$113,2),IF((C3011=17),VLOOKUP(N3011,'17 лет'!$W$5:$X$113,2),IF(C3011&lt;15,"0"))))</f>
        <v>0</v>
      </c>
      <c r="P3011" s="11"/>
      <c r="Q3011" s="16">
        <f>IF((C3011&lt;=7),VLOOKUP(P3011,'7 лет'!$U$5:$V$79,2),IF((C3011=8),VLOOKUP(P3011,'8 лет'!$U$5:$V$79,2),IF((C3011=9),VLOOKUP(P3011,'9 лет'!$U$5:$V$79,2),IF((C3011=10),VLOOKUP(P3011,'10 лет'!$U$5:$V$79,2),IF((C3011=11),VLOOKUP(P3011,'11 лет'!$U$5:$V$79,2),IF((C3011=12),VLOOKUP(P3011,'12 лет'!$Y$5:$Z$79,2),IF((C3011=13),VLOOKUP(P3011,'13 лет'!$Y$5:$Z$79,2),IF((C3011=14),VLOOKUP(P3011,'14 лет'!$Y$5:$Z$79,2),IF((C3011=15),VLOOKUP(P3011,'15 лет'!$Y$5:$Z$79,2),IF((C3011=16),VLOOKUP(P3011,'16 лет'!$Y$5:$Z$79,2),IF((C3011=17),VLOOKUP(P3011,'17 лет'!$Y$5:$Z$79,2))))))))))))</f>
        <v>35</v>
      </c>
      <c r="R3011" s="27"/>
      <c r="S3011" s="16">
        <f>IF((C3011&lt;=7),VLOOKUP(R3011,'7 лет'!$W$5:$X$79,2),IF((C3011=8),VLOOKUP(R3011,'8 лет'!$W$5:$X$79,2),IF((C3011=9),VLOOKUP(R3011,'9 лет'!$W$5:$X$79,2),IF((C3011=10),VLOOKUP(R3011,'10 лет'!$W$5:$X$79,2),IF((C3011=11),VLOOKUP(R3011,'11 лет'!$W$5:$X$79,2),IF((C3011=12),VLOOKUP(R3011,'12 лет'!$AA$5:$AB$79,2),IF((C3011=13),VLOOKUP(R3011,'13 лет'!$AA$5:$AB$79,2),IF((C3011=14),VLOOKUP(R3011,'14 лет'!$AA$5:$AB$79,2),IF((C3011=15),VLOOKUP(R3011,'15 лет'!$AA$5:$AB$79,2),IF((C3011=16),VLOOKUP(R3011,'16 лет'!$AA$5:$AB$79,2),IF((C3011=17),VLOOKUP(R3011,'17 лет'!$AA$5:$AB$79,2))))))))))))</f>
        <v>0</v>
      </c>
      <c r="T3011" s="33">
        <f>SUM(E3011+G3011+I3011+K3011+M3011+O3011+Q3011+S3011)</f>
        <v>35</v>
      </c>
      <c r="U3011" s="4">
        <f>'Личное первенство девушки'!U262</f>
        <v>28</v>
      </c>
      <c r="V3011" s="109"/>
      <c r="W3011" s="99"/>
      <c r="X3011" t="str">
        <f>P3001</f>
        <v>Субъект РФ 84</v>
      </c>
    </row>
    <row r="3012" spans="1:24" ht="18.75">
      <c r="A3012" s="27">
        <v>2</v>
      </c>
      <c r="B3012" s="78"/>
      <c r="C3012" s="27"/>
      <c r="D3012" s="27"/>
      <c r="E3012" s="16">
        <f>IF((C3012&lt;=7),VLOOKUP(D3012,'7 лет'!$M$5:$N$78,2),IF((C3012=8),VLOOKUP(D3012,'8 лет'!$M$5:$N$78,2),IF((C3012=9),VLOOKUP(D3012,'9 лет'!$M$5:$N$78,2),IF((C3012=10),VLOOKUP(D3012,'10 лет'!$M$5:$N$78,2),IF((C3012=11),VLOOKUP(D3012,'11 лет'!$M$5:$N$78,2),IF((C3012=12),VLOOKUP(D3012,'12 лет'!$O$5:$P$78,2),IF((C3012=13),VLOOKUP(D3012,'13 лет'!$O$5:$P$78,2),IF((C3012=14),VLOOKUP(D3012,'14 лет'!$O$5:$P$78,2),IF((C3012=15),VLOOKUP(D3012,'15 лет'!$O$5:$P$78,2),IF((C3012=16),VLOOKUP(D3012,'16 лет'!$O$5:$P$78,2),IF((C3012=17),VLOOKUP(D3012,'17 лет'!$O$5:$P$78,2))))))))))))</f>
        <v>0</v>
      </c>
      <c r="F3012" s="27"/>
      <c r="G3012" s="16">
        <f>IF((C3012&lt;=7),VLOOKUP(F3012,'7 лет'!$O$5:$P$79,2),IF((C3012=8),VLOOKUP(F3012,'8 лет'!$O$5:$P$79,2),IF((C3012=9),VLOOKUP(F3012,'9 лет'!$O$5:$P$79,2),IF((C3012=10),VLOOKUP(F3012,'10 лет'!$O$5:$P$79,2),IF((C3012=11),VLOOKUP(F3012,'11 лет'!$O$5:$P$79,2),IF((C3012=12),VLOOKUP(F3012,'12 лет'!$Q$5:$R$79,2),IF((C3012=13),VLOOKUP(F3012,'13 лет'!$Q$5:$R$79,2),IF((C3012=14),VLOOKUP(F3012,'14 лет'!$Q$5:$R$79,2),IF((C3012=15),VLOOKUP(F3012,'15 лет'!$Q$5:$R$79,2),IF((C3012=16),VLOOKUP(F3012,'16 лет'!$Q$5:$R$79,2),IF((C3012=17),VLOOKUP(F3012,'17 лет'!$Q$5:$R$79,2))))))))))))</f>
        <v>0</v>
      </c>
      <c r="H3012" s="27"/>
      <c r="I3012" s="16">
        <f>IF((C3012&lt;=7),VLOOKUP(H3012,'7 лет'!$Q$5:$R$79,2),IF((C3012=8),VLOOKUP(H3012,'8 лет'!$Q$5:$R$79,2),IF((C3012=9),VLOOKUP(H3012,'9 лет'!$Q$5:$R$79,2),IF((C3012=10),VLOOKUP(H3012,'10 лет'!$Q$5:$R$79,2),IF((C3012=11),VLOOKUP(H3012,'11 лет'!$Q$5:$R$79,2),IF((C3012=12),VLOOKUP(H3012,'12 лет'!$S$5:$T$79,2),IF((C3012=13),VLOOKUP(H3012,'13 лет'!$S$5:$T$79,2),IF((C3012=14),VLOOKUP(H3012,'14 лет'!$S$5:$T$79,2),IF((C3012=15),VLOOKUP(H3012,'15 лет'!$S$5:$T$79,2),IF((C3012=16),VLOOKUP(H3012,'16 лет'!$S$5:$T$79,2),IF((C3012=17),VLOOKUP(H3012,'17 лет'!$S$5:$T$79,2))))))))))))</f>
        <v>0</v>
      </c>
      <c r="J3012" s="27"/>
      <c r="K3012" s="16">
        <f>IF((C3012&lt;=7),VLOOKUP(J3012,'7 лет'!$S$5:$T$79,2),IF((C3012=8),VLOOKUP(J3012,'8 лет'!$S$5:$T$79,2),IF((C3012=9),VLOOKUP(J3012,'9 лет'!$S$5:$T$79,2),IF((C3012=10),VLOOKUP(J3012,'10 лет'!$S$5:$T$79,2),IF((C3012=11),VLOOKUP(J3012,'11 лет'!$S$5:$T$79,2),IF((C3012=12),VLOOKUP(J3012,'12 лет'!$U$5:$V$79,2),IF((C3012=13),VLOOKUP(J3012,'13 лет'!$U$5:$V$79,2),IF((C3012=14),VLOOKUP(J3012,'14 лет'!$U$5:$V$79,2),IF(C3012&gt;=15,"0")))))))))</f>
        <v>0</v>
      </c>
      <c r="L3012" s="27"/>
      <c r="M3012" s="16" t="str">
        <f>IF((C3012=12),VLOOKUP(L3012,'12 лет'!$W$5:$X$85,2),IF((C3012=13),VLOOKUP(L3012,'13 лет'!$W$5:$X$84,2),IF((C3012=14),VLOOKUP(L3012,'14 лет'!$W$5:$X$82,2),IF((C3012=15),VLOOKUP(L3012,'15 лет'!$U$5:$V$82,2),IF((C3012=16),VLOOKUP(L3012,'16 лет'!$U$5:$V$78,2),IF((C3012=17),VLOOKUP(L3012,'17 лет'!$U$5:$V$78,2),IF(C3012&lt;12,"0")))))))</f>
        <v>0</v>
      </c>
      <c r="N3012" s="27"/>
      <c r="O3012" s="16" t="str">
        <f>IF((C3012=15),VLOOKUP(N3012,'15 лет'!$W$5:$X$115,2),IF((C3012=16),VLOOKUP(N3012,'16 лет'!$W$5:$X$113,2),IF((C3012=17),VLOOKUP(N3012,'17 лет'!$W$5:$X$113,2),IF(C3012&lt;15,"0"))))</f>
        <v>0</v>
      </c>
      <c r="P3012" s="11"/>
      <c r="Q3012" s="16">
        <f>IF((C3012&lt;=7),VLOOKUP(P3012,'7 лет'!$U$5:$V$79,2),IF((C3012=8),VLOOKUP(P3012,'8 лет'!$U$5:$V$79,2),IF((C3012=9),VLOOKUP(P3012,'9 лет'!$U$5:$V$79,2),IF((C3012=10),VLOOKUP(P3012,'10 лет'!$U$5:$V$79,2),IF((C3012=11),VLOOKUP(P3012,'11 лет'!$U$5:$V$79,2),IF((C3012=12),VLOOKUP(P3012,'12 лет'!$Y$5:$Z$79,2),IF((C3012=13),VLOOKUP(P3012,'13 лет'!$Y$5:$Z$79,2),IF((C3012=14),VLOOKUP(P3012,'14 лет'!$Y$5:$Z$79,2),IF((C3012=15),VLOOKUP(P3012,'15 лет'!$Y$5:$Z$79,2),IF((C3012=16),VLOOKUP(P3012,'16 лет'!$Y$5:$Z$79,2),IF((C3012=17),VLOOKUP(P3012,'17 лет'!$Y$5:$Z$79,2))))))))))))</f>
        <v>35</v>
      </c>
      <c r="R3012" s="27"/>
      <c r="S3012" s="16">
        <f>IF((C3012&lt;=7),VLOOKUP(R3012,'7 лет'!$W$5:$X$79,2),IF((C3012=8),VLOOKUP(R3012,'8 лет'!$W$5:$X$79,2),IF((C3012=9),VLOOKUP(R3012,'9 лет'!$W$5:$X$79,2),IF((C3012=10),VLOOKUP(R3012,'10 лет'!$W$5:$X$79,2),IF((C3012=11),VLOOKUP(R3012,'11 лет'!$W$5:$X$79,2),IF((C3012=12),VLOOKUP(R3012,'12 лет'!$AA$5:$AB$79,2),IF((C3012=13),VLOOKUP(R3012,'13 лет'!$AA$5:$AB$79,2),IF((C3012=14),VLOOKUP(R3012,'14 лет'!$AA$5:$AB$79,2),IF((C3012=15),VLOOKUP(R3012,'15 лет'!$AA$5:$AB$79,2),IF((C3012=16),VLOOKUP(R3012,'16 лет'!$AA$5:$AB$79,2),IF((C3012=17),VLOOKUP(R3012,'17 лет'!$AA$5:$AB$79,2))))))))))))</f>
        <v>0</v>
      </c>
      <c r="T3012" s="33">
        <f>SUM(E3012+G3012+I3012+K3012+M3012+O3012+Q3012+S3012)</f>
        <v>35</v>
      </c>
      <c r="U3012" s="4">
        <f>'Личное первенство девушки'!U263</f>
        <v>28</v>
      </c>
      <c r="V3012" s="109"/>
      <c r="W3012" s="99"/>
      <c r="X3012" t="str">
        <f>P3001</f>
        <v>Субъект РФ 84</v>
      </c>
    </row>
    <row r="3013" spans="1:24" ht="18.75">
      <c r="A3013" s="27">
        <v>3</v>
      </c>
      <c r="B3013" s="78"/>
      <c r="C3013" s="27"/>
      <c r="D3013" s="27"/>
      <c r="E3013" s="16">
        <f>IF((C3013&lt;=7),VLOOKUP(D3013,'7 лет'!$M$5:$N$78,2),IF((C3013=8),VLOOKUP(D3013,'8 лет'!$M$5:$N$78,2),IF((C3013=9),VLOOKUP(D3013,'9 лет'!$M$5:$N$78,2),IF((C3013=10),VLOOKUP(D3013,'10 лет'!$M$5:$N$78,2),IF((C3013=11),VLOOKUP(D3013,'11 лет'!$M$5:$N$78,2),IF((C3013=12),VLOOKUP(D3013,'12 лет'!$O$5:$P$78,2),IF((C3013=13),VLOOKUP(D3013,'13 лет'!$O$5:$P$78,2),IF((C3013=14),VLOOKUP(D3013,'14 лет'!$O$5:$P$78,2),IF((C3013=15),VLOOKUP(D3013,'15 лет'!$O$5:$P$78,2),IF((C3013=16),VLOOKUP(D3013,'16 лет'!$O$5:$P$78,2),IF((C3013=17),VLOOKUP(D3013,'17 лет'!$O$5:$P$78,2))))))))))))</f>
        <v>0</v>
      </c>
      <c r="F3013" s="27"/>
      <c r="G3013" s="16">
        <f>IF((C3013&lt;=7),VLOOKUP(F3013,'7 лет'!$O$5:$P$79,2),IF((C3013=8),VLOOKUP(F3013,'8 лет'!$O$5:$P$79,2),IF((C3013=9),VLOOKUP(F3013,'9 лет'!$O$5:$P$79,2),IF((C3013=10),VLOOKUP(F3013,'10 лет'!$O$5:$P$79,2),IF((C3013=11),VLOOKUP(F3013,'11 лет'!$O$5:$P$79,2),IF((C3013=12),VLOOKUP(F3013,'12 лет'!$Q$5:$R$79,2),IF((C3013=13),VLOOKUP(F3013,'13 лет'!$Q$5:$R$79,2),IF((C3013=14),VLOOKUP(F3013,'14 лет'!$Q$5:$R$79,2),IF((C3013=15),VLOOKUP(F3013,'15 лет'!$Q$5:$R$79,2),IF((C3013=16),VLOOKUP(F3013,'16 лет'!$Q$5:$R$79,2),IF((C3013=17),VLOOKUP(F3013,'17 лет'!$Q$5:$R$79,2))))))))))))</f>
        <v>0</v>
      </c>
      <c r="H3013" s="27"/>
      <c r="I3013" s="16">
        <f>IF((C3013&lt;=7),VLOOKUP(H3013,'7 лет'!$Q$5:$R$79,2),IF((C3013=8),VLOOKUP(H3013,'8 лет'!$Q$5:$R$79,2),IF((C3013=9),VLOOKUP(H3013,'9 лет'!$Q$5:$R$79,2),IF((C3013=10),VLOOKUP(H3013,'10 лет'!$Q$5:$R$79,2),IF((C3013=11),VLOOKUP(H3013,'11 лет'!$Q$5:$R$79,2),IF((C3013=12),VLOOKUP(H3013,'12 лет'!$S$5:$T$79,2),IF((C3013=13),VLOOKUP(H3013,'13 лет'!$S$5:$T$79,2),IF((C3013=14),VLOOKUP(H3013,'14 лет'!$S$5:$T$79,2),IF((C3013=15),VLOOKUP(H3013,'15 лет'!$S$5:$T$79,2),IF((C3013=16),VLOOKUP(H3013,'16 лет'!$S$5:$T$79,2),IF((C3013=17),VLOOKUP(H3013,'17 лет'!$S$5:$T$79,2))))))))))))</f>
        <v>0</v>
      </c>
      <c r="J3013" s="27"/>
      <c r="K3013" s="16">
        <f>IF((C3013&lt;=7),VLOOKUP(J3013,'7 лет'!$S$5:$T$79,2),IF((C3013=8),VLOOKUP(J3013,'8 лет'!$S$5:$T$79,2),IF((C3013=9),VLOOKUP(J3013,'9 лет'!$S$5:$T$79,2),IF((C3013=10),VLOOKUP(J3013,'10 лет'!$S$5:$T$79,2),IF((C3013=11),VLOOKUP(J3013,'11 лет'!$S$5:$T$79,2),IF((C3013=12),VLOOKUP(J3013,'12 лет'!$U$5:$V$79,2),IF((C3013=13),VLOOKUP(J3013,'13 лет'!$U$5:$V$79,2),IF((C3013=14),VLOOKUP(J3013,'14 лет'!$U$5:$V$79,2),IF(C3013&gt;=15,"0")))))))))</f>
        <v>0</v>
      </c>
      <c r="L3013" s="27"/>
      <c r="M3013" s="16" t="str">
        <f>IF((C3013=12),VLOOKUP(L3013,'12 лет'!$W$5:$X$85,2),IF((C3013=13),VLOOKUP(L3013,'13 лет'!$W$5:$X$84,2),IF((C3013=14),VLOOKUP(L3013,'14 лет'!$W$5:$X$82,2),IF((C3013=15),VLOOKUP(L3013,'15 лет'!$U$5:$V$82,2),IF((C3013=16),VLOOKUP(L3013,'16 лет'!$U$5:$V$78,2),IF((C3013=17),VLOOKUP(L3013,'17 лет'!$U$5:$V$78,2),IF(C3013&lt;12,"0")))))))</f>
        <v>0</v>
      </c>
      <c r="N3013" s="27"/>
      <c r="O3013" s="16" t="str">
        <f>IF((C3013=15),VLOOKUP(N3013,'15 лет'!$W$5:$X$115,2),IF((C3013=16),VLOOKUP(N3013,'16 лет'!$W$5:$X$113,2),IF((C3013=17),VLOOKUP(N3013,'17 лет'!$W$5:$X$113,2),IF(C3013&lt;15,"0"))))</f>
        <v>0</v>
      </c>
      <c r="P3013" s="11"/>
      <c r="Q3013" s="16">
        <f>IF((C3013&lt;=7),VLOOKUP(P3013,'7 лет'!$U$5:$V$79,2),IF((C3013=8),VLOOKUP(P3013,'8 лет'!$U$5:$V$79,2),IF((C3013=9),VLOOKUP(P3013,'9 лет'!$U$5:$V$79,2),IF((C3013=10),VLOOKUP(P3013,'10 лет'!$U$5:$V$79,2),IF((C3013=11),VLOOKUP(P3013,'11 лет'!$U$5:$V$79,2),IF((C3013=12),VLOOKUP(P3013,'12 лет'!$Y$5:$Z$79,2),IF((C3013=13),VLOOKUP(P3013,'13 лет'!$Y$5:$Z$79,2),IF((C3013=14),VLOOKUP(P3013,'14 лет'!$Y$5:$Z$79,2),IF((C3013=15),VLOOKUP(P3013,'15 лет'!$Y$5:$Z$79,2),IF((C3013=16),VLOOKUP(P3013,'16 лет'!$Y$5:$Z$79,2),IF((C3013=17),VLOOKUP(P3013,'17 лет'!$Y$5:$Z$79,2))))))))))))</f>
        <v>35</v>
      </c>
      <c r="R3013" s="27"/>
      <c r="S3013" s="16">
        <f>IF((C3013&lt;=7),VLOOKUP(R3013,'7 лет'!$W$5:$X$79,2),IF((C3013=8),VLOOKUP(R3013,'8 лет'!$W$5:$X$79,2),IF((C3013=9),VLOOKUP(R3013,'9 лет'!$W$5:$X$79,2),IF((C3013=10),VLOOKUP(R3013,'10 лет'!$W$5:$X$79,2),IF((C3013=11),VLOOKUP(R3013,'11 лет'!$W$5:$X$79,2),IF((C3013=12),VLOOKUP(R3013,'12 лет'!$AA$5:$AB$79,2),IF((C3013=13),VLOOKUP(R3013,'13 лет'!$AA$5:$AB$79,2),IF((C3013=14),VLOOKUP(R3013,'14 лет'!$AA$5:$AB$79,2),IF((C3013=15),VLOOKUP(R3013,'15 лет'!$AA$5:$AB$79,2),IF((C3013=16),VLOOKUP(R3013,'16 лет'!$AA$5:$AB$79,2),IF((C3013=17),VLOOKUP(R3013,'17 лет'!$AA$5:$AB$79,2))))))))))))</f>
        <v>0</v>
      </c>
      <c r="T3013" s="33">
        <f>SUM(E3013+G3013+I3013+K3013+M3013+O3013+Q3013+S3013)</f>
        <v>35</v>
      </c>
      <c r="U3013" s="4">
        <f>'Личное первенство девушки'!U264</f>
        <v>28</v>
      </c>
      <c r="V3013" s="109"/>
      <c r="W3013" s="99"/>
      <c r="X3013" t="str">
        <f>P3001</f>
        <v>Субъект РФ 84</v>
      </c>
    </row>
    <row r="3014" spans="1:24" ht="18.75">
      <c r="A3014" s="111"/>
      <c r="B3014" s="112"/>
      <c r="C3014" s="112"/>
      <c r="D3014" s="112"/>
      <c r="E3014" s="112"/>
      <c r="F3014" s="112"/>
      <c r="G3014" s="112"/>
      <c r="H3014" s="112"/>
      <c r="I3014" s="112"/>
      <c r="J3014" s="112"/>
      <c r="K3014" s="112"/>
      <c r="L3014" s="112"/>
      <c r="M3014" s="112"/>
      <c r="N3014" s="112"/>
      <c r="O3014" s="112"/>
      <c r="P3014" s="115" t="s">
        <v>286</v>
      </c>
      <c r="Q3014" s="115"/>
      <c r="R3014" s="115"/>
      <c r="S3014" s="116"/>
      <c r="T3014" s="113">
        <f ca="1">SUMPRODUCT(LARGE($T$3011:$T$3013,ROW(INDIRECT("T1:T"&amp;Z17))))</f>
        <v>70</v>
      </c>
      <c r="U3014" s="114"/>
      <c r="V3014" s="109"/>
      <c r="W3014" s="99"/>
    </row>
    <row r="3015" spans="1:24" ht="30" customHeight="1">
      <c r="A3015" s="119"/>
      <c r="B3015" s="120"/>
      <c r="C3015" s="120"/>
      <c r="D3015" s="120"/>
      <c r="E3015" s="120"/>
      <c r="F3015" s="120"/>
      <c r="G3015" s="120"/>
      <c r="H3015" s="120"/>
      <c r="I3015" s="120"/>
      <c r="J3015" s="120"/>
      <c r="K3015" s="120"/>
      <c r="L3015" s="120"/>
      <c r="M3015" s="120"/>
      <c r="N3015" s="120"/>
      <c r="O3015" s="120"/>
      <c r="P3015" s="118" t="s">
        <v>287</v>
      </c>
      <c r="Q3015" s="118"/>
      <c r="R3015" s="118"/>
      <c r="S3015" s="118"/>
      <c r="T3015" s="121">
        <f ca="1">SUM(T3009+T3014)</f>
        <v>170</v>
      </c>
      <c r="U3015" s="122"/>
      <c r="V3015" s="110"/>
      <c r="W3015" s="100"/>
    </row>
    <row r="3016" spans="1:24">
      <c r="A3016" s="14"/>
      <c r="B3016" s="14"/>
      <c r="C3016" s="14"/>
      <c r="D3016" s="14"/>
      <c r="E3016" s="14"/>
      <c r="F3016" s="14"/>
      <c r="G3016" s="14"/>
      <c r="H3016" s="14"/>
      <c r="I3016" s="14"/>
      <c r="J3016" s="14"/>
      <c r="K3016" s="14"/>
      <c r="L3016" s="14"/>
      <c r="M3016" s="14"/>
      <c r="N3016" s="14"/>
      <c r="O3016" s="14"/>
      <c r="P3016" s="14"/>
      <c r="Q3016" s="14"/>
      <c r="R3016" s="14"/>
      <c r="S3016" s="14"/>
      <c r="T3016" s="14"/>
    </row>
    <row r="3017" spans="1:24">
      <c r="A3017" s="15"/>
      <c r="C3017" s="15"/>
      <c r="D3017" s="15"/>
      <c r="E3017" s="15"/>
      <c r="F3017" s="15"/>
      <c r="G3017" s="15"/>
      <c r="H3017" s="15"/>
      <c r="I3017" s="15"/>
      <c r="J3017" s="15"/>
      <c r="K3017" s="14"/>
      <c r="L3017" s="14"/>
      <c r="M3017" s="15"/>
      <c r="N3017" s="15"/>
      <c r="O3017" s="15"/>
      <c r="P3017" s="15"/>
      <c r="Q3017" s="15"/>
      <c r="R3017" s="15"/>
      <c r="S3017" s="15"/>
      <c r="T3017" s="15"/>
    </row>
    <row r="3018" spans="1:24">
      <c r="A3018" s="15"/>
      <c r="C3018" s="15"/>
      <c r="D3018" s="15"/>
      <c r="E3018" s="15"/>
      <c r="F3018" s="15"/>
      <c r="G3018" s="15"/>
      <c r="H3018" s="15"/>
      <c r="I3018" s="15"/>
      <c r="J3018" s="15"/>
      <c r="K3018" s="14"/>
      <c r="L3018" s="14"/>
      <c r="M3018" s="15"/>
      <c r="N3018" s="15"/>
      <c r="O3018" s="15"/>
      <c r="P3018" s="15"/>
      <c r="Q3018" s="15"/>
      <c r="R3018" s="15"/>
      <c r="S3018" s="15"/>
      <c r="T3018" s="15"/>
    </row>
    <row r="3019" spans="1:24" ht="16.5">
      <c r="A3019" s="14"/>
      <c r="B3019" s="79" t="s">
        <v>181</v>
      </c>
      <c r="C3019" s="14"/>
      <c r="D3019" s="14"/>
      <c r="E3019" s="14"/>
      <c r="F3019" s="14"/>
      <c r="G3019" s="14"/>
      <c r="H3019" s="14"/>
      <c r="I3019" s="14"/>
      <c r="J3019" s="14"/>
      <c r="K3019" s="14"/>
      <c r="L3019" s="14"/>
      <c r="M3019" s="14"/>
      <c r="N3019" s="14"/>
      <c r="O3019" s="14"/>
      <c r="P3019" s="14"/>
      <c r="Q3019" s="14"/>
      <c r="R3019" s="14"/>
      <c r="S3019" s="14"/>
      <c r="T3019" s="14"/>
    </row>
    <row r="3020" spans="1:24">
      <c r="A3020" s="14"/>
      <c r="B3020" s="15"/>
      <c r="C3020" s="15"/>
      <c r="D3020" s="14"/>
      <c r="E3020" s="14"/>
      <c r="F3020" s="14"/>
      <c r="G3020" s="14"/>
      <c r="H3020" s="14"/>
      <c r="I3020" s="14"/>
      <c r="J3020" s="14"/>
      <c r="K3020" s="14"/>
      <c r="L3020" s="14"/>
      <c r="M3020" s="14"/>
      <c r="N3020" s="14"/>
      <c r="O3020" s="14"/>
      <c r="P3020" s="14"/>
      <c r="Q3020" s="14"/>
      <c r="R3020" s="14"/>
      <c r="S3020" s="14"/>
      <c r="T3020" s="14"/>
    </row>
    <row r="3021" spans="1:24">
      <c r="A3021" s="14"/>
      <c r="B3021" s="14"/>
      <c r="C3021" s="15"/>
      <c r="D3021" s="14"/>
      <c r="E3021" s="14"/>
      <c r="F3021" s="14"/>
      <c r="G3021" s="14"/>
      <c r="H3021" s="14"/>
      <c r="I3021" s="14"/>
      <c r="J3021" s="14"/>
      <c r="K3021" s="14"/>
      <c r="L3021" s="14"/>
      <c r="M3021" s="14"/>
      <c r="N3021" s="14"/>
      <c r="O3021" s="14"/>
      <c r="P3021" s="14"/>
      <c r="Q3021" s="14"/>
      <c r="R3021" s="14"/>
      <c r="S3021" s="14"/>
      <c r="T3021" s="14"/>
    </row>
    <row r="3022" spans="1:24" ht="16.5">
      <c r="A3022" s="14"/>
      <c r="B3022" s="79" t="s">
        <v>182</v>
      </c>
      <c r="C3022" s="15"/>
      <c r="D3022" s="14"/>
      <c r="E3022" s="14"/>
      <c r="F3022" s="14"/>
      <c r="G3022" s="14"/>
      <c r="H3022" s="14"/>
      <c r="I3022" s="14"/>
      <c r="J3022" s="14"/>
      <c r="K3022" s="14"/>
      <c r="L3022" s="14"/>
      <c r="M3022" s="14"/>
      <c r="N3022" s="14"/>
      <c r="O3022" s="14"/>
      <c r="P3022" s="14"/>
      <c r="Q3022" s="14"/>
      <c r="R3022" s="14"/>
      <c r="S3022" s="14"/>
      <c r="T3022" s="14"/>
    </row>
    <row r="3024" spans="1:24" ht="18.75">
      <c r="A3024" s="102" t="s">
        <v>991</v>
      </c>
      <c r="B3024" s="102"/>
      <c r="C3024" s="102"/>
      <c r="D3024" s="102"/>
      <c r="E3024" s="102"/>
      <c r="F3024" s="102"/>
      <c r="G3024" s="102"/>
      <c r="H3024" s="102"/>
      <c r="I3024" s="102"/>
      <c r="J3024" s="102"/>
      <c r="K3024" s="102"/>
      <c r="L3024" s="102"/>
      <c r="M3024" s="102"/>
      <c r="N3024" s="102"/>
      <c r="O3024" s="102"/>
      <c r="P3024" s="102"/>
      <c r="Q3024" s="102"/>
      <c r="R3024" s="102"/>
      <c r="S3024" s="102"/>
      <c r="T3024" s="102"/>
      <c r="U3024" s="102"/>
      <c r="V3024" s="102"/>
      <c r="W3024" s="102"/>
    </row>
    <row r="3025" spans="1:23" ht="18.75">
      <c r="A3025" s="102" t="s">
        <v>990</v>
      </c>
      <c r="B3025" s="102"/>
      <c r="C3025" s="102"/>
      <c r="D3025" s="102"/>
      <c r="E3025" s="102"/>
      <c r="F3025" s="102"/>
      <c r="G3025" s="102"/>
      <c r="H3025" s="102"/>
      <c r="I3025" s="102"/>
      <c r="J3025" s="102"/>
      <c r="K3025" s="102"/>
      <c r="L3025" s="102"/>
      <c r="M3025" s="102"/>
      <c r="N3025" s="102"/>
      <c r="O3025" s="102"/>
      <c r="P3025" s="102"/>
      <c r="Q3025" s="102"/>
      <c r="R3025" s="102"/>
      <c r="S3025" s="102"/>
      <c r="T3025" s="102"/>
      <c r="U3025" s="102"/>
      <c r="V3025" s="102"/>
      <c r="W3025" s="102"/>
    </row>
    <row r="3027" spans="1:23">
      <c r="A3027" s="103" t="s">
        <v>169</v>
      </c>
      <c r="B3027" s="103"/>
      <c r="C3027" s="103"/>
      <c r="D3027" s="103"/>
      <c r="E3027" s="103"/>
      <c r="F3027" s="103"/>
      <c r="G3027" s="103"/>
      <c r="H3027" s="103"/>
      <c r="I3027" s="103"/>
      <c r="J3027" s="103"/>
      <c r="K3027" s="103"/>
      <c r="L3027" s="103"/>
      <c r="M3027" s="103"/>
      <c r="N3027" s="103"/>
      <c r="O3027" s="103"/>
      <c r="P3027" s="103"/>
      <c r="Q3027" s="103"/>
      <c r="R3027" s="103"/>
      <c r="S3027" s="103"/>
      <c r="T3027" s="103"/>
      <c r="U3027" s="103"/>
      <c r="V3027" s="103"/>
      <c r="W3027" s="103"/>
    </row>
    <row r="3028" spans="1:23">
      <c r="A3028" s="43"/>
      <c r="B3028" s="43"/>
      <c r="C3028" s="43"/>
      <c r="D3028" s="43"/>
      <c r="E3028" s="43"/>
      <c r="F3028" s="43"/>
      <c r="G3028" s="43"/>
      <c r="H3028" s="43"/>
      <c r="I3028" s="43"/>
      <c r="J3028" s="43"/>
      <c r="K3028" s="43"/>
      <c r="L3028" s="43"/>
      <c r="M3028" s="43"/>
      <c r="N3028" s="43"/>
      <c r="O3028" s="43"/>
      <c r="P3028" s="43"/>
      <c r="Q3028" s="43"/>
      <c r="R3028" s="43"/>
      <c r="S3028" s="43"/>
      <c r="T3028" s="43"/>
      <c r="U3028" s="43"/>
      <c r="V3028" s="43"/>
      <c r="W3028" s="43"/>
    </row>
    <row r="3029" spans="1:23" ht="18.75">
      <c r="A3029" s="104" t="s">
        <v>1005</v>
      </c>
      <c r="B3029" s="104"/>
      <c r="C3029" s="104"/>
      <c r="D3029" s="104"/>
      <c r="E3029" s="104"/>
      <c r="F3029" s="104"/>
      <c r="G3029" s="104"/>
      <c r="H3029" s="104"/>
      <c r="I3029" s="104"/>
      <c r="J3029" s="104"/>
      <c r="K3029" s="104"/>
      <c r="L3029" s="104"/>
      <c r="M3029" s="104"/>
      <c r="N3029" s="104"/>
      <c r="O3029" s="104"/>
      <c r="P3029" s="104"/>
      <c r="Q3029" s="104"/>
      <c r="R3029" s="104"/>
      <c r="S3029" s="104"/>
      <c r="T3029" s="104"/>
      <c r="U3029" s="104"/>
      <c r="V3029" s="104"/>
      <c r="W3029" s="104"/>
    </row>
    <row r="3030" spans="1:23" ht="18.75">
      <c r="A3030" s="104" t="s">
        <v>989</v>
      </c>
      <c r="B3030" s="104"/>
      <c r="C3030" s="104"/>
      <c r="D3030" s="104"/>
      <c r="E3030" s="104"/>
      <c r="F3030" s="104"/>
      <c r="G3030" s="104"/>
      <c r="H3030" s="104"/>
      <c r="I3030" s="104"/>
      <c r="J3030" s="104"/>
      <c r="K3030" s="104"/>
      <c r="L3030" s="104"/>
      <c r="M3030" s="104"/>
      <c r="N3030" s="104"/>
      <c r="O3030" s="104"/>
      <c r="P3030" s="104"/>
      <c r="Q3030" s="104"/>
      <c r="R3030" s="104"/>
      <c r="S3030" s="104"/>
      <c r="T3030" s="104"/>
      <c r="U3030" s="104"/>
      <c r="V3030" s="104"/>
      <c r="W3030" s="104"/>
    </row>
    <row r="3031" spans="1:23" ht="18.75">
      <c r="A3031" s="105" t="s">
        <v>1058</v>
      </c>
      <c r="B3031" s="105"/>
      <c r="C3031" s="105"/>
      <c r="D3031" s="105"/>
      <c r="E3031" s="105"/>
      <c r="F3031" s="105"/>
      <c r="G3031" s="105"/>
      <c r="H3031" s="105"/>
      <c r="I3031" s="105"/>
      <c r="J3031" s="105"/>
      <c r="K3031" s="105"/>
      <c r="L3031" s="105"/>
      <c r="M3031" s="105"/>
      <c r="N3031" s="105"/>
      <c r="O3031" s="105"/>
      <c r="P3031" s="105"/>
      <c r="Q3031" s="105"/>
      <c r="R3031" s="105"/>
      <c r="S3031" s="105"/>
      <c r="T3031" s="105"/>
      <c r="U3031" s="105"/>
      <c r="V3031" s="105"/>
      <c r="W3031" s="105"/>
    </row>
    <row r="3032" spans="1:23" ht="18.75">
      <c r="A3032" s="50"/>
      <c r="B3032" s="50"/>
      <c r="C3032" s="50"/>
      <c r="D3032" s="50"/>
      <c r="E3032" s="50"/>
      <c r="F3032" s="50"/>
      <c r="G3032" s="50"/>
      <c r="H3032" s="50"/>
      <c r="I3032" s="50"/>
      <c r="J3032" s="50"/>
      <c r="K3032" s="50"/>
      <c r="L3032" s="50"/>
      <c r="M3032" s="50"/>
      <c r="N3032" s="50"/>
      <c r="O3032" s="50"/>
      <c r="P3032" s="50"/>
      <c r="Q3032" s="50"/>
      <c r="R3032" s="50"/>
      <c r="S3032" s="50"/>
      <c r="T3032" s="50"/>
      <c r="U3032" s="50"/>
      <c r="V3032" s="50"/>
    </row>
    <row r="3033" spans="1:23">
      <c r="A3033" s="10"/>
      <c r="B3033" s="10"/>
      <c r="C3033" s="10"/>
      <c r="D3033" s="10"/>
      <c r="E3033" s="10"/>
      <c r="F3033" s="10"/>
      <c r="G3033" s="10"/>
      <c r="H3033" s="10"/>
      <c r="I3033" s="10"/>
      <c r="J3033" s="10"/>
      <c r="K3033" s="10"/>
      <c r="L3033" s="10"/>
      <c r="M3033" s="10"/>
      <c r="N3033" s="10"/>
      <c r="O3033" s="10"/>
      <c r="P3033" s="10"/>
      <c r="Q3033" s="10"/>
      <c r="R3033" s="10"/>
      <c r="S3033" s="10"/>
      <c r="T3033" s="10"/>
    </row>
    <row r="3034" spans="1:23" ht="18.75">
      <c r="A3034" s="106" t="s">
        <v>992</v>
      </c>
      <c r="B3034" s="106"/>
      <c r="C3034" s="47"/>
      <c r="D3034" s="47"/>
      <c r="E3034" s="47"/>
      <c r="F3034" s="47"/>
      <c r="G3034" s="47"/>
      <c r="H3034" s="47"/>
      <c r="I3034" s="47"/>
      <c r="J3034" s="47"/>
      <c r="K3034" s="47"/>
      <c r="L3034" s="47"/>
      <c r="M3034" s="47"/>
      <c r="N3034" s="47"/>
      <c r="O3034" s="47"/>
      <c r="P3034" s="47"/>
      <c r="Q3034" s="47"/>
      <c r="R3034" s="47"/>
      <c r="S3034" s="47"/>
      <c r="T3034" s="47"/>
    </row>
    <row r="3035" spans="1:23" ht="18.75">
      <c r="A3035" s="106" t="s">
        <v>993</v>
      </c>
      <c r="B3035" s="106"/>
      <c r="C3035" s="42"/>
      <c r="D3035" s="42"/>
      <c r="E3035" s="42"/>
      <c r="F3035" s="42"/>
      <c r="G3035" s="42"/>
      <c r="H3035" s="42"/>
      <c r="I3035" s="42"/>
      <c r="J3035" s="42"/>
      <c r="K3035" s="42"/>
      <c r="L3035" s="42"/>
      <c r="M3035" s="42"/>
      <c r="N3035" s="42"/>
      <c r="O3035" s="42"/>
      <c r="P3035" s="42"/>
      <c r="Q3035" s="42"/>
      <c r="R3035" s="42"/>
      <c r="S3035" s="42"/>
      <c r="T3035" s="42"/>
    </row>
    <row r="3036" spans="1:23" ht="18.75">
      <c r="A3036" s="106"/>
      <c r="B3036" s="106"/>
      <c r="D3036" s="47"/>
      <c r="E3036" s="47"/>
      <c r="F3036" s="47"/>
      <c r="G3036" s="47"/>
      <c r="H3036" s="47"/>
      <c r="I3036" s="47"/>
      <c r="J3036" s="47"/>
      <c r="K3036" s="47"/>
      <c r="L3036" s="47"/>
      <c r="M3036" s="47"/>
      <c r="N3036" s="47"/>
      <c r="O3036" s="47"/>
      <c r="P3036" s="47"/>
      <c r="Q3036" s="47"/>
      <c r="R3036" s="47"/>
      <c r="S3036" s="47"/>
      <c r="T3036" s="47"/>
    </row>
    <row r="3037" spans="1:23" ht="18.75">
      <c r="A3037" s="107" t="s">
        <v>263</v>
      </c>
      <c r="B3037" s="107"/>
      <c r="C3037" s="107"/>
      <c r="D3037" s="107"/>
      <c r="E3037" s="107"/>
      <c r="F3037" s="107"/>
      <c r="G3037" s="107"/>
      <c r="H3037" s="107"/>
      <c r="I3037" s="107"/>
      <c r="J3037" s="107"/>
      <c r="K3037" s="107"/>
      <c r="L3037" s="107"/>
      <c r="M3037" s="107"/>
      <c r="N3037" s="107"/>
      <c r="O3037" s="107"/>
      <c r="P3037" s="129" t="s">
        <v>367</v>
      </c>
      <c r="Q3037" s="129"/>
      <c r="R3037" s="129"/>
      <c r="S3037" s="129"/>
      <c r="T3037" s="129"/>
      <c r="U3037" s="129"/>
      <c r="V3037" s="129"/>
    </row>
    <row r="3038" spans="1:23">
      <c r="A3038" s="28"/>
      <c r="B3038" s="28"/>
      <c r="C3038" s="28"/>
      <c r="D3038" s="28"/>
      <c r="E3038" s="28"/>
      <c r="F3038" s="28"/>
      <c r="G3038" s="28"/>
      <c r="H3038" s="28"/>
      <c r="I3038" s="28"/>
      <c r="J3038" s="28"/>
      <c r="K3038" s="28"/>
      <c r="L3038" s="28"/>
      <c r="M3038" s="28"/>
      <c r="N3038" s="28"/>
      <c r="O3038" s="28"/>
      <c r="P3038" s="28"/>
      <c r="Q3038" s="28"/>
      <c r="R3038" s="28"/>
      <c r="S3038" s="28"/>
      <c r="T3038" s="28"/>
    </row>
    <row r="3039" spans="1:23" ht="24.75" customHeight="1">
      <c r="A3039" s="117" t="s">
        <v>170</v>
      </c>
      <c r="B3039" s="117"/>
      <c r="C3039" s="117"/>
      <c r="D3039" s="117"/>
      <c r="E3039" s="117"/>
      <c r="F3039" s="117"/>
      <c r="G3039" s="117"/>
      <c r="H3039" s="117"/>
      <c r="I3039" s="117"/>
      <c r="J3039" s="117"/>
      <c r="K3039" s="117"/>
      <c r="L3039" s="117"/>
      <c r="M3039" s="117"/>
      <c r="N3039" s="117"/>
      <c r="O3039" s="117"/>
      <c r="P3039" s="117"/>
      <c r="Q3039" s="117"/>
      <c r="R3039" s="117"/>
      <c r="S3039" s="117"/>
      <c r="T3039" s="126" t="s">
        <v>178</v>
      </c>
      <c r="U3039" s="101" t="s">
        <v>284</v>
      </c>
      <c r="V3039" s="101" t="s">
        <v>288</v>
      </c>
      <c r="W3039" s="101" t="s">
        <v>1006</v>
      </c>
    </row>
    <row r="3040" spans="1:23" ht="66.75" customHeight="1">
      <c r="A3040" s="101" t="s">
        <v>171</v>
      </c>
      <c r="B3040" s="117" t="s">
        <v>172</v>
      </c>
      <c r="C3040" s="101" t="s">
        <v>173</v>
      </c>
      <c r="D3040" s="101" t="s">
        <v>174</v>
      </c>
      <c r="E3040" s="101"/>
      <c r="F3040" s="101" t="s">
        <v>175</v>
      </c>
      <c r="G3040" s="101"/>
      <c r="H3040" s="101" t="s">
        <v>176</v>
      </c>
      <c r="I3040" s="101"/>
      <c r="J3040" s="101" t="s">
        <v>994</v>
      </c>
      <c r="K3040" s="101"/>
      <c r="L3040" s="175" t="s">
        <v>995</v>
      </c>
      <c r="M3040" s="176"/>
      <c r="N3040" s="175" t="s">
        <v>996</v>
      </c>
      <c r="O3040" s="176"/>
      <c r="P3040" s="101" t="s">
        <v>7</v>
      </c>
      <c r="Q3040" s="101"/>
      <c r="R3040" s="101" t="s">
        <v>177</v>
      </c>
      <c r="S3040" s="101"/>
      <c r="T3040" s="127"/>
      <c r="U3040" s="101"/>
      <c r="V3040" s="101"/>
      <c r="W3040" s="101"/>
    </row>
    <row r="3041" spans="1:24" ht="16.5">
      <c r="A3041" s="101"/>
      <c r="B3041" s="117"/>
      <c r="C3041" s="101"/>
      <c r="D3041" s="49" t="s">
        <v>179</v>
      </c>
      <c r="E3041" s="51" t="s">
        <v>3</v>
      </c>
      <c r="F3041" s="49" t="s">
        <v>179</v>
      </c>
      <c r="G3041" s="51" t="s">
        <v>3</v>
      </c>
      <c r="H3041" s="49" t="s">
        <v>179</v>
      </c>
      <c r="I3041" s="51" t="s">
        <v>3</v>
      </c>
      <c r="J3041" s="49" t="s">
        <v>179</v>
      </c>
      <c r="K3041" s="51" t="s">
        <v>3</v>
      </c>
      <c r="L3041" s="49" t="s">
        <v>179</v>
      </c>
      <c r="M3041" s="51" t="s">
        <v>3</v>
      </c>
      <c r="N3041" s="49" t="s">
        <v>179</v>
      </c>
      <c r="O3041" s="51" t="s">
        <v>3</v>
      </c>
      <c r="P3041" s="49" t="s">
        <v>179</v>
      </c>
      <c r="Q3041" s="51" t="s">
        <v>3</v>
      </c>
      <c r="R3041" s="49" t="s">
        <v>179</v>
      </c>
      <c r="S3041" s="51" t="s">
        <v>3</v>
      </c>
      <c r="T3041" s="128"/>
      <c r="U3041" s="101"/>
      <c r="V3041" s="101"/>
      <c r="W3041" s="101"/>
    </row>
    <row r="3042" spans="1:24" ht="18.75">
      <c r="A3042" s="27">
        <v>1</v>
      </c>
      <c r="B3042" s="77"/>
      <c r="C3042" s="27"/>
      <c r="D3042" s="27"/>
      <c r="E3042" s="16">
        <f>IF((C3042&lt;=7),VLOOKUP(D3042,'7 лет'!$A$5:$B$78,2),IF((C3042=8),VLOOKUP(D3042,'8 лет'!$A$5:$B$78,2),IF((C3042=9),VLOOKUP(D3042,'9 лет'!$A$5:$B$78,2),IF((C3042=10),VLOOKUP(D3042,'10 лет'!$A$5:$B$78,2),IF((C3042=11),VLOOKUP(D3042,'11 лет'!$A$5:$B$78,2),IF((C3042=12),VLOOKUP(D3042,'12 лет'!$A$5:$B$78,2),IF((C3042=13),VLOOKUP(D3042,'13 лет'!$A$5:$B$78,2),IF((C3042=14),VLOOKUP(D3042,'14 лет'!$A$5:$B$78,2),IF((C3042=15),VLOOKUP(D3042,'15 лет'!$A$5:$B$78,2),IF((C3042=16),VLOOKUP(D3042,'16 лет'!$A$5:$B$78,2),IF((C3042=17),VLOOKUP(D3042,'17 лет'!$A$5:$B$78,2))))))))))))</f>
        <v>0</v>
      </c>
      <c r="F3042" s="27"/>
      <c r="G3042" s="16">
        <f>IF((C3042&lt;=7),VLOOKUP(F3042,'7 лет'!$C$5:$D$79,2),IF((C3042=8),VLOOKUP(F3042,'8 лет'!$C$5:$D$79,2),IF((C3042=9),VLOOKUP(F3042,'9 лет'!$C$5:$D$79,2),IF((C3042=10),VLOOKUP(F3042,'10 лет'!$C$5:$D$79,2),IF((C3042=11),VLOOKUP(F3042,'11 лет'!$C$5:$D$79,2),IF((C3042=12),VLOOKUP(F3042,'12 лет'!$C$5:$D$79,2),IF((C3042=13),VLOOKUP(F3042,'13 лет'!$C$5:$D$79,2),IF((C3042=14),VLOOKUP(F3042,'14 лет'!$C$5:$D$79,2),IF((C3042=15),VLOOKUP(F3042,'15 лет'!$C$5:$D$79,2),IF((C3042=16),VLOOKUP(F3042,'16 лет'!$C$5:$D$79,2),IF((C3042=17),VLOOKUP(F3042,'17 лет'!$C$5:$D$79,2))))))))))))</f>
        <v>0</v>
      </c>
      <c r="H3042" s="27"/>
      <c r="I3042" s="16">
        <f>IF((C3042&lt;=7),VLOOKUP(H3042,'7 лет'!$E$5:$F$79,2),IF((C3042=8),VLOOKUP(H3042,'8 лет'!$E$5:$F$79,2),IF((C3042=9),VLOOKUP(H3042,'9 лет'!$E$5:$F$79,2),IF((C3042=10),VLOOKUP(H3042,'10 лет'!$E$5:$F$79,2),IF((C3042=11),VLOOKUP(H3042,'11 лет'!$E$5:$F$79,2),IF((C3042=12),VLOOKUP(H3042,'12 лет'!$E$5:$F$79,2),IF((C3042=13),VLOOKUP(H3042,'13 лет'!$E$5:$F$79,2),IF((C3042=14),VLOOKUP(H3042,'14 лет'!$E$5:$F$79,2),IF((C3042=15),VLOOKUP(H3042,'15 лет'!$E$5:$F$79,2),IF((C3042=16),VLOOKUP(H3042,'16 лет'!$E$5:$F$79,2),IF((C3042=17),VLOOKUP(H3042,'17 лет'!$E$5:$F$79,2))))))))))))</f>
        <v>0</v>
      </c>
      <c r="J3042" s="27"/>
      <c r="K3042" s="16">
        <f>IF((C3042&lt;=7),VLOOKUP(J3042,'7 лет'!$G$5:$H$79,2),IF((C3042=8),VLOOKUP(J3042,'8 лет'!$G$5:$H$79,2),IF((C3042=9),VLOOKUP(J3042,'9 лет'!$G$5:$H$79,2),IF((C3042=10),VLOOKUP(J3042,'10 лет'!$G$5:$H$79,2),IF((C3042=11),VLOOKUP(J3042,'11 лет'!$G$5:$H$79,2),IF((C3042=12),VLOOKUP(J3042,'12 лет'!$G$5:$H$79,2),IF((C3042=13),VLOOKUP(J3042,'13 лет'!$G$5:$H$79,2),IF((C3042=14),VLOOKUP(J3042,'14 лет'!$G$5:$H$79,2),IF(C3042&gt;=15,"0")))))))))</f>
        <v>0</v>
      </c>
      <c r="L3042" s="27"/>
      <c r="M3042" s="16" t="str">
        <f>IF((C3042=12),VLOOKUP(L3042,'12 лет'!$I$5:$J$81,2),IF((C3042=13),VLOOKUP(L3042,'13 лет'!$I$5:$J$81,2),IF((C3042=14),VLOOKUP(L3042,'14 лет'!$I$5:$J$80,2),IF((C3042=15),VLOOKUP(L3042,'15 лет'!$G$5:$H$82,2),IF((C3042=16),VLOOKUP(L3042,'16 лет'!$G$5:$H$81,2),IF((C3042=17),VLOOKUP(L3042,'17 лет'!$G$5:$H$81,2),IF(C3042&lt;12,"0")))))))</f>
        <v>0</v>
      </c>
      <c r="N3042" s="27"/>
      <c r="O3042" s="16" t="str">
        <f>IF((C3042=15),VLOOKUP(N3042,'15 лет'!$I$5:$J$100,2),IF((C3042=16),VLOOKUP(N3042,'16 лет'!$I$5:$J$94,2),IF((C3042=17),VLOOKUP(N3042,'17 лет'!$I$5:$J$97,2),IF(C3042&lt;15,"0"))))</f>
        <v>0</v>
      </c>
      <c r="P3042" s="11"/>
      <c r="Q3042" s="16">
        <f>IF((C3042&lt;=7),VLOOKUP(P3042,'7 лет'!$I$5:$J$79,2),IF((C3042=8),VLOOKUP(P3042,'8 лет'!$I$5:$J$79,2),IF((C3042=9),VLOOKUP(P3042,'9 лет'!$I$5:$J$79,2),IF((C3042=10),VLOOKUP(P3042,'10 лет'!$I$5:$J$79,2),IF((C3042=11),VLOOKUP(P3042,'11 лет'!$I$5:$J$79,2),IF((C3042=12),VLOOKUP(P3042,'12 лет'!$K$5:$L$79,2),IF((C3042=13),VLOOKUP(P3042,'13 лет'!$K$5:$L$79,2),IF((C3042=14),VLOOKUP(P3042,'14 лет'!$K$5:$L$79,2),IF((C3042=15),VLOOKUP(P3042,'15 лет'!$K$5:$L$79,2),IF((C3042=16),VLOOKUP(P3042,'16 лет'!$K$5:$L$79,2),IF((C3042=17),VLOOKUP(P3042,'17 лет'!$K$5:$L$79,2),)))))))))))</f>
        <v>50</v>
      </c>
      <c r="R3042" s="27"/>
      <c r="S3042" s="16">
        <f>IF((C3042&lt;=7),VLOOKUP(R3042,'7 лет'!$K$5:$L$79,2),IF((C3042=8),VLOOKUP(R3042,'8 лет'!$K$5:$L$79,2),IF((C3042=9),VLOOKUP(R3042,'9 лет'!$K$5:$L$79,2),IF((C3042=10),VLOOKUP(R3042,'10 лет'!$K$5:$L$79,2),IF((C3042=11),VLOOKUP(R3042,'11 лет'!$K$5:$L$79,2),IF((C3042=12),VLOOKUP(R3042,'12 лет'!$M$5:$N$79,2),IF((C3042=13),VLOOKUP(R3042,'13 лет'!$M$5:$N$79,2),IF((C3042=14),VLOOKUP(R3042,'14 лет'!$M$5:$N$79,2),IF((C3042=15),VLOOKUP(R3042,'15 лет'!$M$5:$N$79,2),IF((C3042=16),VLOOKUP(R3042,'16 лет'!$M$5:$N$79,2),IF((C3042=17),VLOOKUP(R3042,'17 лет'!$M$5:$N$79,2))))))))))))</f>
        <v>0</v>
      </c>
      <c r="T3042" s="32">
        <f>SUM(E3042+G3042+I3042+K3042+M3042+O3042+Q3042+S3042)</f>
        <v>50</v>
      </c>
      <c r="U3042" s="4">
        <f>'Личное первенство юноши'!U265</f>
        <v>28</v>
      </c>
      <c r="V3042" s="108">
        <f ca="1">'Командный зачет'!G94</f>
        <v>10</v>
      </c>
      <c r="W3042" s="98">
        <f ca="1">SUM(V3042*2)</f>
        <v>20</v>
      </c>
      <c r="X3042" t="str">
        <f>P3037</f>
        <v>Субъект РФ 85</v>
      </c>
    </row>
    <row r="3043" spans="1:24" ht="18.75">
      <c r="A3043" s="27">
        <v>2</v>
      </c>
      <c r="B3043" s="77"/>
      <c r="C3043" s="27"/>
      <c r="D3043" s="27"/>
      <c r="E3043" s="16">
        <f>IF((C3043&lt;=7),VLOOKUP(D3043,'7 лет'!$A$5:$B$78,2),IF((C3043=8),VLOOKUP(D3043,'8 лет'!$A$5:$B$78,2),IF((C3043=9),VLOOKUP(D3043,'9 лет'!$A$5:$B$78,2),IF((C3043=10),VLOOKUP(D3043,'10 лет'!$A$5:$B$78,2),IF((C3043=11),VLOOKUP(D3043,'11 лет'!$A$5:$B$78,2),IF((C3043=12),VLOOKUP(D3043,'12 лет'!$A$5:$B$78,2),IF((C3043=13),VLOOKUP(D3043,'13 лет'!$A$5:$B$78,2),IF((C3043=14),VLOOKUP(D3043,'14 лет'!$A$5:$B$78,2),IF((C3043=15),VLOOKUP(D3043,'15 лет'!$A$5:$B$78,2),IF((C3043=16),VLOOKUP(D3043,'16 лет'!$A$5:$B$78,2),IF((C3043=17),VLOOKUP(D3043,'17 лет'!$A$5:$B$78,2))))))))))))</f>
        <v>0</v>
      </c>
      <c r="F3043" s="27"/>
      <c r="G3043" s="16">
        <f>IF((C3043&lt;=7),VLOOKUP(F3043,'7 лет'!$C$5:$D$79,2),IF((C3043=8),VLOOKUP(F3043,'8 лет'!$C$5:$D$79,2),IF((C3043=9),VLOOKUP(F3043,'9 лет'!$C$5:$D$79,2),IF((C3043=10),VLOOKUP(F3043,'10 лет'!$C$5:$D$79,2),IF((C3043=11),VLOOKUP(F3043,'11 лет'!$C$5:$D$79,2),IF((C3043=12),VLOOKUP(F3043,'12 лет'!$C$5:$D$79,2),IF((C3043=13),VLOOKUP(F3043,'13 лет'!$C$5:$D$79,2),IF((C3043=14),VLOOKUP(F3043,'14 лет'!$C$5:$D$79,2),IF((C3043=15),VLOOKUP(F3043,'15 лет'!$C$5:$D$79,2),IF((C3043=16),VLOOKUP(F3043,'16 лет'!$C$5:$D$79,2),IF((C3043=17),VLOOKUP(F3043,'17 лет'!$C$5:$D$79,2))))))))))))</f>
        <v>0</v>
      </c>
      <c r="H3043" s="27"/>
      <c r="I3043" s="16">
        <f>IF((C3043&lt;=7),VLOOKUP(H3043,'7 лет'!$E$5:$F$79,2),IF((C3043=8),VLOOKUP(H3043,'8 лет'!$E$5:$F$79,2),IF((C3043=9),VLOOKUP(H3043,'9 лет'!$E$5:$F$79,2),IF((C3043=10),VLOOKUP(H3043,'10 лет'!$E$5:$F$79,2),IF((C3043=11),VLOOKUP(H3043,'11 лет'!$E$5:$F$79,2),IF((C3043=12),VLOOKUP(H3043,'12 лет'!$E$5:$F$79,2),IF((C3043=13),VLOOKUP(H3043,'13 лет'!$E$5:$F$79,2),IF((C3043=14),VLOOKUP(H3043,'14 лет'!$E$5:$F$79,2),IF((C3043=15),VLOOKUP(H3043,'15 лет'!$E$5:$F$79,2),IF((C3043=16),VLOOKUP(H3043,'16 лет'!$E$5:$F$79,2),IF((C3043=17),VLOOKUP(H3043,'17 лет'!$E$5:$F$79,2))))))))))))</f>
        <v>0</v>
      </c>
      <c r="J3043" s="27"/>
      <c r="K3043" s="16">
        <f>IF((C3043&lt;=7),VLOOKUP(J3043,'7 лет'!$G$5:$H$79,2),IF((C3043=8),VLOOKUP(J3043,'8 лет'!$G$5:$H$79,2),IF((C3043=9),VLOOKUP(J3043,'9 лет'!$G$5:$H$79,2),IF((C3043=10),VLOOKUP(J3043,'10 лет'!$G$5:$H$79,2),IF((C3043=11),VLOOKUP(J3043,'11 лет'!$G$5:$H$79,2),IF((C3043=12),VLOOKUP(J3043,'12 лет'!$G$5:$H$79,2),IF((C3043=13),VLOOKUP(J3043,'13 лет'!$G$5:$H$79,2),IF((C3043=14),VLOOKUP(J3043,'14 лет'!$G$5:$H$79,2),IF(C3043&gt;=15,"0")))))))))</f>
        <v>0</v>
      </c>
      <c r="L3043" s="27"/>
      <c r="M3043" s="16" t="str">
        <f>IF((C3043=12),VLOOKUP(L3043,'12 лет'!$I$5:$J$81,2),IF((C3043=13),VLOOKUP(L3043,'13 лет'!$I$5:$J$81,2),IF((C3043=14),VLOOKUP(L3043,'14 лет'!$I$5:$J$80,2),IF((C3043=15),VLOOKUP(L3043,'15 лет'!$G$5:$H$82,2),IF((C3043=16),VLOOKUP(L3043,'16 лет'!$G$5:$H$81,2),IF((C3043=17),VLOOKUP(L3043,'17 лет'!$G$5:$H$81,2),IF(C3043&lt;12,"0")))))))</f>
        <v>0</v>
      </c>
      <c r="N3043" s="27"/>
      <c r="O3043" s="16" t="str">
        <f>IF((C3043=15),VLOOKUP(N3043,'15 лет'!$I$5:$J$100,2),IF((C3043=16),VLOOKUP(N3043,'16 лет'!$I$5:$J$94,2),IF((C3043=17),VLOOKUP(N3043,'17 лет'!$I$5:$J$97,2),IF(C3043&lt;15,"0"))))</f>
        <v>0</v>
      </c>
      <c r="P3043" s="11"/>
      <c r="Q3043" s="16">
        <f>IF((C3043&lt;=7),VLOOKUP(P3043,'7 лет'!$I$5:$J$79,2),IF((C3043=8),VLOOKUP(P3043,'8 лет'!$I$5:$J$79,2),IF((C3043=9),VLOOKUP(P3043,'9 лет'!$I$5:$J$79,2),IF((C3043=10),VLOOKUP(P3043,'10 лет'!$I$5:$J$79,2),IF((C3043=11),VLOOKUP(P3043,'11 лет'!$I$5:$J$79,2),IF((C3043=12),VLOOKUP(P3043,'12 лет'!$K$5:$L$79,2),IF((C3043=13),VLOOKUP(P3043,'13 лет'!$K$5:$L$79,2),IF((C3043=14),VLOOKUP(P3043,'14 лет'!$K$5:$L$79,2),IF((C3043=15),VLOOKUP(P3043,'15 лет'!$K$5:$L$79,2),IF((C3043=16),VLOOKUP(P3043,'16 лет'!$K$5:$L$79,2),IF((C3043=17),VLOOKUP(P3043,'17 лет'!$K$5:$L$79,2),)))))))))))</f>
        <v>50</v>
      </c>
      <c r="R3043" s="27"/>
      <c r="S3043" s="16">
        <f>IF((C3043&lt;=7),VLOOKUP(R3043,'7 лет'!$K$5:$L$79,2),IF((C3043=8),VLOOKUP(R3043,'8 лет'!$K$5:$L$79,2),IF((C3043=9),VLOOKUP(R3043,'9 лет'!$K$5:$L$79,2),IF((C3043=10),VLOOKUP(R3043,'10 лет'!$K$5:$L$79,2),IF((C3043=11),VLOOKUP(R3043,'11 лет'!$K$5:$L$79,2),IF((C3043=12),VLOOKUP(R3043,'12 лет'!$M$5:$N$79,2),IF((C3043=13),VLOOKUP(R3043,'13 лет'!$M$5:$N$79,2),IF((C3043=14),VLOOKUP(R3043,'14 лет'!$M$5:$N$79,2),IF((C3043=15),VLOOKUP(R3043,'15 лет'!$M$5:$N$79,2),IF((C3043=16),VLOOKUP(R3043,'16 лет'!$M$5:$N$79,2),IF((C3043=17),VLOOKUP(R3043,'17 лет'!$M$5:$N$79,2))))))))))))</f>
        <v>0</v>
      </c>
      <c r="T3043" s="32">
        <f>SUM(E3043+G3043+I3043+K3043+M3043+O3043+Q3043+S3043)</f>
        <v>50</v>
      </c>
      <c r="U3043" s="4">
        <f>'Личное первенство юноши'!U266</f>
        <v>28</v>
      </c>
      <c r="V3043" s="109"/>
      <c r="W3043" s="99"/>
      <c r="X3043" t="str">
        <f>P3037</f>
        <v>Субъект РФ 85</v>
      </c>
    </row>
    <row r="3044" spans="1:24" ht="18.75">
      <c r="A3044" s="27">
        <v>3</v>
      </c>
      <c r="B3044" s="77"/>
      <c r="C3044" s="27"/>
      <c r="D3044" s="27"/>
      <c r="E3044" s="16">
        <f>IF((C3044&lt;=7),VLOOKUP(D3044,'7 лет'!$A$5:$B$78,2),IF((C3044=8),VLOOKUP(D3044,'8 лет'!$A$5:$B$78,2),IF((C3044=9),VLOOKUP(D3044,'9 лет'!$A$5:$B$78,2),IF((C3044=10),VLOOKUP(D3044,'10 лет'!$A$5:$B$78,2),IF((C3044=11),VLOOKUP(D3044,'11 лет'!$A$5:$B$78,2),IF((C3044=12),VLOOKUP(D3044,'12 лет'!$A$5:$B$78,2),IF((C3044=13),VLOOKUP(D3044,'13 лет'!$A$5:$B$78,2),IF((C3044=14),VLOOKUP(D3044,'14 лет'!$A$5:$B$78,2),IF((C3044=15),VLOOKUP(D3044,'15 лет'!$A$5:$B$78,2),IF((C3044=16),VLOOKUP(D3044,'16 лет'!$A$5:$B$78,2),IF((C3044=17),VLOOKUP(D3044,'17 лет'!$A$5:$B$78,2))))))))))))</f>
        <v>0</v>
      </c>
      <c r="F3044" s="27"/>
      <c r="G3044" s="16">
        <f>IF((C3044&lt;=7),VLOOKUP(F3044,'7 лет'!$C$5:$D$79,2),IF((C3044=8),VLOOKUP(F3044,'8 лет'!$C$5:$D$79,2),IF((C3044=9),VLOOKUP(F3044,'9 лет'!$C$5:$D$79,2),IF((C3044=10),VLOOKUP(F3044,'10 лет'!$C$5:$D$79,2),IF((C3044=11),VLOOKUP(F3044,'11 лет'!$C$5:$D$79,2),IF((C3044=12),VLOOKUP(F3044,'12 лет'!$C$5:$D$79,2),IF((C3044=13),VLOOKUP(F3044,'13 лет'!$C$5:$D$79,2),IF((C3044=14),VLOOKUP(F3044,'14 лет'!$C$5:$D$79,2),IF((C3044=15),VLOOKUP(F3044,'15 лет'!$C$5:$D$79,2),IF((C3044=16),VLOOKUP(F3044,'16 лет'!$C$5:$D$79,2),IF((C3044=17),VLOOKUP(F3044,'17 лет'!$C$5:$D$79,2))))))))))))</f>
        <v>0</v>
      </c>
      <c r="H3044" s="27"/>
      <c r="I3044" s="16">
        <f>IF((C3044&lt;=7),VLOOKUP(H3044,'7 лет'!$E$5:$F$79,2),IF((C3044=8),VLOOKUP(H3044,'8 лет'!$E$5:$F$79,2),IF((C3044=9),VLOOKUP(H3044,'9 лет'!$E$5:$F$79,2),IF((C3044=10),VLOOKUP(H3044,'10 лет'!$E$5:$F$79,2),IF((C3044=11),VLOOKUP(H3044,'11 лет'!$E$5:$F$79,2),IF((C3044=12),VLOOKUP(H3044,'12 лет'!$E$5:$F$79,2),IF((C3044=13),VLOOKUP(H3044,'13 лет'!$E$5:$F$79,2),IF((C3044=14),VLOOKUP(H3044,'14 лет'!$E$5:$F$79,2),IF((C3044=15),VLOOKUP(H3044,'15 лет'!$E$5:$F$79,2),IF((C3044=16),VLOOKUP(H3044,'16 лет'!$E$5:$F$79,2),IF((C3044=17),VLOOKUP(H3044,'17 лет'!$E$5:$F$79,2))))))))))))</f>
        <v>0</v>
      </c>
      <c r="J3044" s="27"/>
      <c r="K3044" s="16">
        <f>IF((C3044&lt;=7),VLOOKUP(J3044,'7 лет'!$G$5:$H$79,2),IF((C3044=8),VLOOKUP(J3044,'8 лет'!$G$5:$H$79,2),IF((C3044=9),VLOOKUP(J3044,'9 лет'!$G$5:$H$79,2),IF((C3044=10),VLOOKUP(J3044,'10 лет'!$G$5:$H$79,2),IF((C3044=11),VLOOKUP(J3044,'11 лет'!$G$5:$H$79,2),IF((C3044=12),VLOOKUP(J3044,'12 лет'!$G$5:$H$79,2),IF((C3044=13),VLOOKUP(J3044,'13 лет'!$G$5:$H$79,2),IF((C3044=14),VLOOKUP(J3044,'14 лет'!$G$5:$H$79,2),IF(C3044&gt;=15,"0")))))))))</f>
        <v>0</v>
      </c>
      <c r="L3044" s="27"/>
      <c r="M3044" s="16" t="str">
        <f>IF((C3044=12),VLOOKUP(L3044,'12 лет'!$I$5:$J$81,2),IF((C3044=13),VLOOKUP(L3044,'13 лет'!$I$5:$J$81,2),IF((C3044=14),VLOOKUP(L3044,'14 лет'!$I$5:$J$80,2),IF((C3044=15),VLOOKUP(L3044,'15 лет'!$G$5:$H$82,2),IF((C3044=16),VLOOKUP(L3044,'16 лет'!$G$5:$H$81,2),IF((C3044=17),VLOOKUP(L3044,'17 лет'!$G$5:$H$81,2),IF(C3044&lt;12,"0")))))))</f>
        <v>0</v>
      </c>
      <c r="N3044" s="27"/>
      <c r="O3044" s="16" t="str">
        <f>IF((C3044=15),VLOOKUP(N3044,'15 лет'!$I$5:$J$100,2),IF((C3044=16),VLOOKUP(N3044,'16 лет'!$I$5:$J$94,2),IF((C3044=17),VLOOKUP(N3044,'17 лет'!$I$5:$J$97,2),IF(C3044&lt;15,"0"))))</f>
        <v>0</v>
      </c>
      <c r="P3044" s="11"/>
      <c r="Q3044" s="16">
        <f>IF((C3044&lt;=7),VLOOKUP(P3044,'7 лет'!$I$5:$J$79,2),IF((C3044=8),VLOOKUP(P3044,'8 лет'!$I$5:$J$79,2),IF((C3044=9),VLOOKUP(P3044,'9 лет'!$I$5:$J$79,2),IF((C3044=10),VLOOKUP(P3044,'10 лет'!$I$5:$J$79,2),IF((C3044=11),VLOOKUP(P3044,'11 лет'!$I$5:$J$79,2),IF((C3044=12),VLOOKUP(P3044,'12 лет'!$K$5:$L$79,2),IF((C3044=13),VLOOKUP(P3044,'13 лет'!$K$5:$L$79,2),IF((C3044=14),VLOOKUP(P3044,'14 лет'!$K$5:$L$79,2),IF((C3044=15),VLOOKUP(P3044,'15 лет'!$K$5:$L$79,2),IF((C3044=16),VLOOKUP(P3044,'16 лет'!$K$5:$L$79,2),IF((C3044=17),VLOOKUP(P3044,'17 лет'!$K$5:$L$79,2),)))))))))))</f>
        <v>50</v>
      </c>
      <c r="R3044" s="27"/>
      <c r="S3044" s="16">
        <f>IF((C3044&lt;=7),VLOOKUP(R3044,'7 лет'!$K$5:$L$79,2),IF((C3044=8),VLOOKUP(R3044,'8 лет'!$K$5:$L$79,2),IF((C3044=9),VLOOKUP(R3044,'9 лет'!$K$5:$L$79,2),IF((C3044=10),VLOOKUP(R3044,'10 лет'!$K$5:$L$79,2),IF((C3044=11),VLOOKUP(R3044,'11 лет'!$K$5:$L$79,2),IF((C3044=12),VLOOKUP(R3044,'12 лет'!$M$5:$N$79,2),IF((C3044=13),VLOOKUP(R3044,'13 лет'!$M$5:$N$79,2),IF((C3044=14),VLOOKUP(R3044,'14 лет'!$M$5:$N$79,2),IF((C3044=15),VLOOKUP(R3044,'15 лет'!$M$5:$N$79,2),IF((C3044=16),VLOOKUP(R3044,'16 лет'!$M$5:$N$79,2),IF((C3044=17),VLOOKUP(R3044,'17 лет'!$M$5:$N$79,2))))))))))))</f>
        <v>0</v>
      </c>
      <c r="T3044" s="32">
        <f>SUM(E3044+G3044+I3044+K3044+M3044+O3044+Q3044+S3044)</f>
        <v>50</v>
      </c>
      <c r="U3044" s="4">
        <f>'Личное первенство юноши'!U267</f>
        <v>28</v>
      </c>
      <c r="V3044" s="109"/>
      <c r="W3044" s="99"/>
      <c r="X3044" t="str">
        <f>P3037</f>
        <v>Субъект РФ 85</v>
      </c>
    </row>
    <row r="3045" spans="1:24" ht="18.75">
      <c r="A3045" s="111"/>
      <c r="B3045" s="112"/>
      <c r="C3045" s="112"/>
      <c r="D3045" s="112"/>
      <c r="E3045" s="112"/>
      <c r="F3045" s="112"/>
      <c r="G3045" s="112"/>
      <c r="H3045" s="112"/>
      <c r="I3045" s="112"/>
      <c r="J3045" s="112"/>
      <c r="K3045" s="112"/>
      <c r="L3045" s="112"/>
      <c r="M3045" s="112"/>
      <c r="N3045" s="112"/>
      <c r="O3045" s="112"/>
      <c r="P3045" s="115" t="s">
        <v>285</v>
      </c>
      <c r="Q3045" s="115"/>
      <c r="R3045" s="115"/>
      <c r="S3045" s="116"/>
      <c r="T3045" s="113">
        <f ca="1">SUMPRODUCT(LARGE($T$3042:$T$3044,ROW(INDIRECT("T1:T"&amp;Z17))))</f>
        <v>100</v>
      </c>
      <c r="U3045" s="114"/>
      <c r="V3045" s="109"/>
      <c r="W3045" s="99"/>
    </row>
    <row r="3046" spans="1:24" ht="24.75" customHeight="1">
      <c r="A3046" s="123" t="s">
        <v>180</v>
      </c>
      <c r="B3046" s="124"/>
      <c r="C3046" s="124"/>
      <c r="D3046" s="124"/>
      <c r="E3046" s="124"/>
      <c r="F3046" s="124"/>
      <c r="G3046" s="124"/>
      <c r="H3046" s="124"/>
      <c r="I3046" s="124"/>
      <c r="J3046" s="124"/>
      <c r="K3046" s="124"/>
      <c r="L3046" s="124"/>
      <c r="M3046" s="124"/>
      <c r="N3046" s="124"/>
      <c r="O3046" s="124"/>
      <c r="P3046" s="124"/>
      <c r="Q3046" s="124"/>
      <c r="R3046" s="124"/>
      <c r="S3046" s="124"/>
      <c r="T3046" s="124"/>
      <c r="U3046" s="125"/>
      <c r="V3046" s="109"/>
      <c r="W3046" s="99"/>
    </row>
    <row r="3047" spans="1:24" ht="18.75">
      <c r="A3047" s="27">
        <v>1</v>
      </c>
      <c r="B3047" s="78"/>
      <c r="C3047" s="27"/>
      <c r="D3047" s="27"/>
      <c r="E3047" s="16">
        <f>IF((C3047&lt;=7),VLOOKUP(D3047,'7 лет'!$M$5:$N$78,2),IF((C3047=8),VLOOKUP(D3047,'8 лет'!$M$5:$N$78,2),IF((C3047=9),VLOOKUP(D3047,'9 лет'!$M$5:$N$78,2),IF((C3047=10),VLOOKUP(D3047,'10 лет'!$M$5:$N$78,2),IF((C3047=11),VLOOKUP(D3047,'11 лет'!$M$5:$N$78,2),IF((C3047=12),VLOOKUP(D3047,'12 лет'!$O$5:$P$78,2),IF((C3047=13),VLOOKUP(D3047,'13 лет'!$O$5:$P$78,2),IF((C3047=14),VLOOKUP(D3047,'14 лет'!$O$5:$P$78,2),IF((C3047=15),VLOOKUP(D3047,'15 лет'!$O$5:$P$78,2),IF((C3047=16),VLOOKUP(D3047,'16 лет'!$O$5:$P$78,2),IF((C3047=17),VLOOKUP(D3047,'17 лет'!$O$5:$P$78,2))))))))))))</f>
        <v>0</v>
      </c>
      <c r="F3047" s="27"/>
      <c r="G3047" s="16">
        <f>IF((C3047&lt;=7),VLOOKUP(F3047,'7 лет'!$O$5:$P$79,2),IF((C3047=8),VLOOKUP(F3047,'8 лет'!$O$5:$P$79,2),IF((C3047=9),VLOOKUP(F3047,'9 лет'!$O$5:$P$79,2),IF((C3047=10),VLOOKUP(F3047,'10 лет'!$O$5:$P$79,2),IF((C3047=11),VLOOKUP(F3047,'11 лет'!$O$5:$P$79,2),IF((C3047=12),VLOOKUP(F3047,'12 лет'!$Q$5:$R$79,2),IF((C3047=13),VLOOKUP(F3047,'13 лет'!$Q$5:$R$79,2),IF((C3047=14),VLOOKUP(F3047,'14 лет'!$Q$5:$R$79,2),IF((C3047=15),VLOOKUP(F3047,'15 лет'!$Q$5:$R$79,2),IF((C3047=16),VLOOKUP(F3047,'16 лет'!$Q$5:$R$79,2),IF((C3047=17),VLOOKUP(F3047,'17 лет'!$Q$5:$R$79,2))))))))))))</f>
        <v>0</v>
      </c>
      <c r="H3047" s="27"/>
      <c r="I3047" s="16">
        <f>IF((C3047&lt;=7),VLOOKUP(H3047,'7 лет'!$Q$5:$R$79,2),IF((C3047=8),VLOOKUP(H3047,'8 лет'!$Q$5:$R$79,2),IF((C3047=9),VLOOKUP(H3047,'9 лет'!$Q$5:$R$79,2),IF((C3047=10),VLOOKUP(H3047,'10 лет'!$Q$5:$R$79,2),IF((C3047=11),VLOOKUP(H3047,'11 лет'!$Q$5:$R$79,2),IF((C3047=12),VLOOKUP(H3047,'12 лет'!$S$5:$T$79,2),IF((C3047=13),VLOOKUP(H3047,'13 лет'!$S$5:$T$79,2),IF((C3047=14),VLOOKUP(H3047,'14 лет'!$S$5:$T$79,2),IF((C3047=15),VLOOKUP(H3047,'15 лет'!$S$5:$T$79,2),IF((C3047=16),VLOOKUP(H3047,'16 лет'!$S$5:$T$79,2),IF((C3047=17),VLOOKUP(H3047,'17 лет'!$S$5:$T$79,2))))))))))))</f>
        <v>0</v>
      </c>
      <c r="J3047" s="27"/>
      <c r="K3047" s="16">
        <f>IF((C3047&lt;=7),VLOOKUP(J3047,'7 лет'!$S$5:$T$79,2),IF((C3047=8),VLOOKUP(J3047,'8 лет'!$S$5:$T$79,2),IF((C3047=9),VLOOKUP(J3047,'9 лет'!$S$5:$T$79,2),IF((C3047=10),VLOOKUP(J3047,'10 лет'!$S$5:$T$79,2),IF((C3047=11),VLOOKUP(J3047,'11 лет'!$S$5:$T$79,2),IF((C3047=12),VLOOKUP(J3047,'12 лет'!$U$5:$V$79,2),IF((C3047=13),VLOOKUP(J3047,'13 лет'!$U$5:$V$79,2),IF((C3047=14),VLOOKUP(J3047,'14 лет'!$U$5:$V$79,2),IF(C3047&gt;=15,"0")))))))))</f>
        <v>0</v>
      </c>
      <c r="L3047" s="27"/>
      <c r="M3047" s="16" t="str">
        <f>IF((C3047=12),VLOOKUP(L3047,'12 лет'!$W$5:$X$85,2),IF((C3047=13),VLOOKUP(L3047,'13 лет'!$W$5:$X$84,2),IF((C3047=14),VLOOKUP(L3047,'14 лет'!$W$5:$X$82,2),IF((C3047=15),VLOOKUP(L3047,'15 лет'!$U$5:$V$82,2),IF((C3047=16),VLOOKUP(L3047,'16 лет'!$U$5:$V$78,2),IF((C3047=17),VLOOKUP(L3047,'17 лет'!$U$5:$V$78,2),IF(C3047&lt;12,"0")))))))</f>
        <v>0</v>
      </c>
      <c r="N3047" s="27"/>
      <c r="O3047" s="16" t="str">
        <f>IF((C3047=15),VLOOKUP(N3047,'15 лет'!$W$5:$X$115,2),IF((C3047=16),VLOOKUP(N3047,'16 лет'!$W$5:$X$113,2),IF((C3047=17),VLOOKUP(N3047,'17 лет'!$W$5:$X$113,2),IF(C3047&lt;15,"0"))))</f>
        <v>0</v>
      </c>
      <c r="P3047" s="11"/>
      <c r="Q3047" s="16">
        <f>IF((C3047&lt;=7),VLOOKUP(P3047,'7 лет'!$U$5:$V$79,2),IF((C3047=8),VLOOKUP(P3047,'8 лет'!$U$5:$V$79,2),IF((C3047=9),VLOOKUP(P3047,'9 лет'!$U$5:$V$79,2),IF((C3047=10),VLOOKUP(P3047,'10 лет'!$U$5:$V$79,2),IF((C3047=11),VLOOKUP(P3047,'11 лет'!$U$5:$V$79,2),IF((C3047=12),VLOOKUP(P3047,'12 лет'!$Y$5:$Z$79,2),IF((C3047=13),VLOOKUP(P3047,'13 лет'!$Y$5:$Z$79,2),IF((C3047=14),VLOOKUP(P3047,'14 лет'!$Y$5:$Z$79,2),IF((C3047=15),VLOOKUP(P3047,'15 лет'!$Y$5:$Z$79,2),IF((C3047=16),VLOOKUP(P3047,'16 лет'!$Y$5:$Z$79,2),IF((C3047=17),VLOOKUP(P3047,'17 лет'!$Y$5:$Z$79,2))))))))))))</f>
        <v>35</v>
      </c>
      <c r="R3047" s="27"/>
      <c r="S3047" s="16">
        <f>IF((C3047&lt;=7),VLOOKUP(R3047,'7 лет'!$W$5:$X$79,2),IF((C3047=8),VLOOKUP(R3047,'8 лет'!$W$5:$X$79,2),IF((C3047=9),VLOOKUP(R3047,'9 лет'!$W$5:$X$79,2),IF((C3047=10),VLOOKUP(R3047,'10 лет'!$W$5:$X$79,2),IF((C3047=11),VLOOKUP(R3047,'11 лет'!$W$5:$X$79,2),IF((C3047=12),VLOOKUP(R3047,'12 лет'!$AA$5:$AB$79,2),IF((C3047=13),VLOOKUP(R3047,'13 лет'!$AA$5:$AB$79,2),IF((C3047=14),VLOOKUP(R3047,'14 лет'!$AA$5:$AB$79,2),IF((C3047=15),VLOOKUP(R3047,'15 лет'!$AA$5:$AB$79,2),IF((C3047=16),VLOOKUP(R3047,'16 лет'!$AA$5:$AB$79,2),IF((C3047=17),VLOOKUP(R3047,'17 лет'!$AA$5:$AB$79,2))))))))))))</f>
        <v>0</v>
      </c>
      <c r="T3047" s="33">
        <f>SUM(E3047+G3047+I3047+K3047+M3047+O3047+Q3047+S3047)</f>
        <v>35</v>
      </c>
      <c r="U3047" s="4">
        <f>'Личное первенство девушки'!U265</f>
        <v>28</v>
      </c>
      <c r="V3047" s="109"/>
      <c r="W3047" s="99"/>
      <c r="X3047" t="str">
        <f>P3037</f>
        <v>Субъект РФ 85</v>
      </c>
    </row>
    <row r="3048" spans="1:24" ht="18.75">
      <c r="A3048" s="27">
        <v>2</v>
      </c>
      <c r="B3048" s="78"/>
      <c r="C3048" s="27"/>
      <c r="D3048" s="27"/>
      <c r="E3048" s="16">
        <f>IF((C3048&lt;=7),VLOOKUP(D3048,'7 лет'!$M$5:$N$78,2),IF((C3048=8),VLOOKUP(D3048,'8 лет'!$M$5:$N$78,2),IF((C3048=9),VLOOKUP(D3048,'9 лет'!$M$5:$N$78,2),IF((C3048=10),VLOOKUP(D3048,'10 лет'!$M$5:$N$78,2),IF((C3048=11),VLOOKUP(D3048,'11 лет'!$M$5:$N$78,2),IF((C3048=12),VLOOKUP(D3048,'12 лет'!$O$5:$P$78,2),IF((C3048=13),VLOOKUP(D3048,'13 лет'!$O$5:$P$78,2),IF((C3048=14),VLOOKUP(D3048,'14 лет'!$O$5:$P$78,2),IF((C3048=15),VLOOKUP(D3048,'15 лет'!$O$5:$P$78,2),IF((C3048=16),VLOOKUP(D3048,'16 лет'!$O$5:$P$78,2),IF((C3048=17),VLOOKUP(D3048,'17 лет'!$O$5:$P$78,2))))))))))))</f>
        <v>0</v>
      </c>
      <c r="F3048" s="27"/>
      <c r="G3048" s="16">
        <f>IF((C3048&lt;=7),VLOOKUP(F3048,'7 лет'!$O$5:$P$79,2),IF((C3048=8),VLOOKUP(F3048,'8 лет'!$O$5:$P$79,2),IF((C3048=9),VLOOKUP(F3048,'9 лет'!$O$5:$P$79,2),IF((C3048=10),VLOOKUP(F3048,'10 лет'!$O$5:$P$79,2),IF((C3048=11),VLOOKUP(F3048,'11 лет'!$O$5:$P$79,2),IF((C3048=12),VLOOKUP(F3048,'12 лет'!$Q$5:$R$79,2),IF((C3048=13),VLOOKUP(F3048,'13 лет'!$Q$5:$R$79,2),IF((C3048=14),VLOOKUP(F3048,'14 лет'!$Q$5:$R$79,2),IF((C3048=15),VLOOKUP(F3048,'15 лет'!$Q$5:$R$79,2),IF((C3048=16),VLOOKUP(F3048,'16 лет'!$Q$5:$R$79,2),IF((C3048=17),VLOOKUP(F3048,'17 лет'!$Q$5:$R$79,2))))))))))))</f>
        <v>0</v>
      </c>
      <c r="H3048" s="27"/>
      <c r="I3048" s="16">
        <f>IF((C3048&lt;=7),VLOOKUP(H3048,'7 лет'!$Q$5:$R$79,2),IF((C3048=8),VLOOKUP(H3048,'8 лет'!$Q$5:$R$79,2),IF((C3048=9),VLOOKUP(H3048,'9 лет'!$Q$5:$R$79,2),IF((C3048=10),VLOOKUP(H3048,'10 лет'!$Q$5:$R$79,2),IF((C3048=11),VLOOKUP(H3048,'11 лет'!$Q$5:$R$79,2),IF((C3048=12),VLOOKUP(H3048,'12 лет'!$S$5:$T$79,2),IF((C3048=13),VLOOKUP(H3048,'13 лет'!$S$5:$T$79,2),IF((C3048=14),VLOOKUP(H3048,'14 лет'!$S$5:$T$79,2),IF((C3048=15),VLOOKUP(H3048,'15 лет'!$S$5:$T$79,2),IF((C3048=16),VLOOKUP(H3048,'16 лет'!$S$5:$T$79,2),IF((C3048=17),VLOOKUP(H3048,'17 лет'!$S$5:$T$79,2))))))))))))</f>
        <v>0</v>
      </c>
      <c r="J3048" s="27"/>
      <c r="K3048" s="16">
        <f>IF((C3048&lt;=7),VLOOKUP(J3048,'7 лет'!$S$5:$T$79,2),IF((C3048=8),VLOOKUP(J3048,'8 лет'!$S$5:$T$79,2),IF((C3048=9),VLOOKUP(J3048,'9 лет'!$S$5:$T$79,2),IF((C3048=10),VLOOKUP(J3048,'10 лет'!$S$5:$T$79,2),IF((C3048=11),VLOOKUP(J3048,'11 лет'!$S$5:$T$79,2),IF((C3048=12),VLOOKUP(J3048,'12 лет'!$U$5:$V$79,2),IF((C3048=13),VLOOKUP(J3048,'13 лет'!$U$5:$V$79,2),IF((C3048=14),VLOOKUP(J3048,'14 лет'!$U$5:$V$79,2),IF(C3048&gt;=15,"0")))))))))</f>
        <v>0</v>
      </c>
      <c r="L3048" s="27"/>
      <c r="M3048" s="16" t="str">
        <f>IF((C3048=12),VLOOKUP(L3048,'12 лет'!$W$5:$X$85,2),IF((C3048=13),VLOOKUP(L3048,'13 лет'!$W$5:$X$84,2),IF((C3048=14),VLOOKUP(L3048,'14 лет'!$W$5:$X$82,2),IF((C3048=15),VLOOKUP(L3048,'15 лет'!$U$5:$V$82,2),IF((C3048=16),VLOOKUP(L3048,'16 лет'!$U$5:$V$78,2),IF((C3048=17),VLOOKUP(L3048,'17 лет'!$U$5:$V$78,2),IF(C3048&lt;12,"0")))))))</f>
        <v>0</v>
      </c>
      <c r="N3048" s="27"/>
      <c r="O3048" s="16" t="str">
        <f>IF((C3048=15),VLOOKUP(N3048,'15 лет'!$W$5:$X$115,2),IF((C3048=16),VLOOKUP(N3048,'16 лет'!$W$5:$X$113,2),IF((C3048=17),VLOOKUP(N3048,'17 лет'!$W$5:$X$113,2),IF(C3048&lt;15,"0"))))</f>
        <v>0</v>
      </c>
      <c r="P3048" s="11"/>
      <c r="Q3048" s="16">
        <f>IF((C3048&lt;=7),VLOOKUP(P3048,'7 лет'!$U$5:$V$79,2),IF((C3048=8),VLOOKUP(P3048,'8 лет'!$U$5:$V$79,2),IF((C3048=9),VLOOKUP(P3048,'9 лет'!$U$5:$V$79,2),IF((C3048=10),VLOOKUP(P3048,'10 лет'!$U$5:$V$79,2),IF((C3048=11),VLOOKUP(P3048,'11 лет'!$U$5:$V$79,2),IF((C3048=12),VLOOKUP(P3048,'12 лет'!$Y$5:$Z$79,2),IF((C3048=13),VLOOKUP(P3048,'13 лет'!$Y$5:$Z$79,2),IF((C3048=14),VLOOKUP(P3048,'14 лет'!$Y$5:$Z$79,2),IF((C3048=15),VLOOKUP(P3048,'15 лет'!$Y$5:$Z$79,2),IF((C3048=16),VLOOKUP(P3048,'16 лет'!$Y$5:$Z$79,2),IF((C3048=17),VLOOKUP(P3048,'17 лет'!$Y$5:$Z$79,2))))))))))))</f>
        <v>35</v>
      </c>
      <c r="R3048" s="27"/>
      <c r="S3048" s="16">
        <f>IF((C3048&lt;=7),VLOOKUP(R3048,'7 лет'!$W$5:$X$79,2),IF((C3048=8),VLOOKUP(R3048,'8 лет'!$W$5:$X$79,2),IF((C3048=9),VLOOKUP(R3048,'9 лет'!$W$5:$X$79,2),IF((C3048=10),VLOOKUP(R3048,'10 лет'!$W$5:$X$79,2),IF((C3048=11),VLOOKUP(R3048,'11 лет'!$W$5:$X$79,2),IF((C3048=12),VLOOKUP(R3048,'12 лет'!$AA$5:$AB$79,2),IF((C3048=13),VLOOKUP(R3048,'13 лет'!$AA$5:$AB$79,2),IF((C3048=14),VLOOKUP(R3048,'14 лет'!$AA$5:$AB$79,2),IF((C3048=15),VLOOKUP(R3048,'15 лет'!$AA$5:$AB$79,2),IF((C3048=16),VLOOKUP(R3048,'16 лет'!$AA$5:$AB$79,2),IF((C3048=17),VLOOKUP(R3048,'17 лет'!$AA$5:$AB$79,2))))))))))))</f>
        <v>0</v>
      </c>
      <c r="T3048" s="33">
        <f>SUM(E3048+G3048+I3048+K3048+M3048+O3048+Q3048+S3048)</f>
        <v>35</v>
      </c>
      <c r="U3048" s="4">
        <f>'Личное первенство девушки'!U266</f>
        <v>28</v>
      </c>
      <c r="V3048" s="109"/>
      <c r="W3048" s="99"/>
      <c r="X3048" t="str">
        <f>P3037</f>
        <v>Субъект РФ 85</v>
      </c>
    </row>
    <row r="3049" spans="1:24" ht="18.75">
      <c r="A3049" s="27">
        <v>3</v>
      </c>
      <c r="B3049" s="78"/>
      <c r="C3049" s="27"/>
      <c r="D3049" s="27"/>
      <c r="E3049" s="16">
        <f>IF((C3049&lt;=7),VLOOKUP(D3049,'7 лет'!$M$5:$N$78,2),IF((C3049=8),VLOOKUP(D3049,'8 лет'!$M$5:$N$78,2),IF((C3049=9),VLOOKUP(D3049,'9 лет'!$M$5:$N$78,2),IF((C3049=10),VLOOKUP(D3049,'10 лет'!$M$5:$N$78,2),IF((C3049=11),VLOOKUP(D3049,'11 лет'!$M$5:$N$78,2),IF((C3049=12),VLOOKUP(D3049,'12 лет'!$O$5:$P$78,2),IF((C3049=13),VLOOKUP(D3049,'13 лет'!$O$5:$P$78,2),IF((C3049=14),VLOOKUP(D3049,'14 лет'!$O$5:$P$78,2),IF((C3049=15),VLOOKUP(D3049,'15 лет'!$O$5:$P$78,2),IF((C3049=16),VLOOKUP(D3049,'16 лет'!$O$5:$P$78,2),IF((C3049=17),VLOOKUP(D3049,'17 лет'!$O$5:$P$78,2))))))))))))</f>
        <v>0</v>
      </c>
      <c r="F3049" s="27"/>
      <c r="G3049" s="16">
        <f>IF((C3049&lt;=7),VLOOKUP(F3049,'7 лет'!$O$5:$P$79,2),IF((C3049=8),VLOOKUP(F3049,'8 лет'!$O$5:$P$79,2),IF((C3049=9),VLOOKUP(F3049,'9 лет'!$O$5:$P$79,2),IF((C3049=10),VLOOKUP(F3049,'10 лет'!$O$5:$P$79,2),IF((C3049=11),VLOOKUP(F3049,'11 лет'!$O$5:$P$79,2),IF((C3049=12),VLOOKUP(F3049,'12 лет'!$Q$5:$R$79,2),IF((C3049=13),VLOOKUP(F3049,'13 лет'!$Q$5:$R$79,2),IF((C3049=14),VLOOKUP(F3049,'14 лет'!$Q$5:$R$79,2),IF((C3049=15),VLOOKUP(F3049,'15 лет'!$Q$5:$R$79,2),IF((C3049=16),VLOOKUP(F3049,'16 лет'!$Q$5:$R$79,2),IF((C3049=17),VLOOKUP(F3049,'17 лет'!$Q$5:$R$79,2))))))))))))</f>
        <v>0</v>
      </c>
      <c r="H3049" s="27"/>
      <c r="I3049" s="16">
        <f>IF((C3049&lt;=7),VLOOKUP(H3049,'7 лет'!$Q$5:$R$79,2),IF((C3049=8),VLOOKUP(H3049,'8 лет'!$Q$5:$R$79,2),IF((C3049=9),VLOOKUP(H3049,'9 лет'!$Q$5:$R$79,2),IF((C3049=10),VLOOKUP(H3049,'10 лет'!$Q$5:$R$79,2),IF((C3049=11),VLOOKUP(H3049,'11 лет'!$Q$5:$R$79,2),IF((C3049=12),VLOOKUP(H3049,'12 лет'!$S$5:$T$79,2),IF((C3049=13),VLOOKUP(H3049,'13 лет'!$S$5:$T$79,2),IF((C3049=14),VLOOKUP(H3049,'14 лет'!$S$5:$T$79,2),IF((C3049=15),VLOOKUP(H3049,'15 лет'!$S$5:$T$79,2),IF((C3049=16),VLOOKUP(H3049,'16 лет'!$S$5:$T$79,2),IF((C3049=17),VLOOKUP(H3049,'17 лет'!$S$5:$T$79,2))))))))))))</f>
        <v>0</v>
      </c>
      <c r="J3049" s="27"/>
      <c r="K3049" s="16">
        <f>IF((C3049&lt;=7),VLOOKUP(J3049,'7 лет'!$S$5:$T$79,2),IF((C3049=8),VLOOKUP(J3049,'8 лет'!$S$5:$T$79,2),IF((C3049=9),VLOOKUP(J3049,'9 лет'!$S$5:$T$79,2),IF((C3049=10),VLOOKUP(J3049,'10 лет'!$S$5:$T$79,2),IF((C3049=11),VLOOKUP(J3049,'11 лет'!$S$5:$T$79,2),IF((C3049=12),VLOOKUP(J3049,'12 лет'!$U$5:$V$79,2),IF((C3049=13),VLOOKUP(J3049,'13 лет'!$U$5:$V$79,2),IF((C3049=14),VLOOKUP(J3049,'14 лет'!$U$5:$V$79,2),IF(C3049&gt;=15,"0")))))))))</f>
        <v>0</v>
      </c>
      <c r="L3049" s="27"/>
      <c r="M3049" s="16" t="str">
        <f>IF((C3049=12),VLOOKUP(L3049,'12 лет'!$W$5:$X$85,2),IF((C3049=13),VLOOKUP(L3049,'13 лет'!$W$5:$X$84,2),IF((C3049=14),VLOOKUP(L3049,'14 лет'!$W$5:$X$82,2),IF((C3049=15),VLOOKUP(L3049,'15 лет'!$U$5:$V$82,2),IF((C3049=16),VLOOKUP(L3049,'16 лет'!$U$5:$V$78,2),IF((C3049=17),VLOOKUP(L3049,'17 лет'!$U$5:$V$78,2),IF(C3049&lt;12,"0")))))))</f>
        <v>0</v>
      </c>
      <c r="N3049" s="27"/>
      <c r="O3049" s="16" t="str">
        <f>IF((C3049=15),VLOOKUP(N3049,'15 лет'!$W$5:$X$115,2),IF((C3049=16),VLOOKUP(N3049,'16 лет'!$W$5:$X$113,2),IF((C3049=17),VLOOKUP(N3049,'17 лет'!$W$5:$X$113,2),IF(C3049&lt;15,"0"))))</f>
        <v>0</v>
      </c>
      <c r="P3049" s="11"/>
      <c r="Q3049" s="16">
        <f>IF((C3049&lt;=7),VLOOKUP(P3049,'7 лет'!$U$5:$V$79,2),IF((C3049=8),VLOOKUP(P3049,'8 лет'!$U$5:$V$79,2),IF((C3049=9),VLOOKUP(P3049,'9 лет'!$U$5:$V$79,2),IF((C3049=10),VLOOKUP(P3049,'10 лет'!$U$5:$V$79,2),IF((C3049=11),VLOOKUP(P3049,'11 лет'!$U$5:$V$79,2),IF((C3049=12),VLOOKUP(P3049,'12 лет'!$Y$5:$Z$79,2),IF((C3049=13),VLOOKUP(P3049,'13 лет'!$Y$5:$Z$79,2),IF((C3049=14),VLOOKUP(P3049,'14 лет'!$Y$5:$Z$79,2),IF((C3049=15),VLOOKUP(P3049,'15 лет'!$Y$5:$Z$79,2),IF((C3049=16),VLOOKUP(P3049,'16 лет'!$Y$5:$Z$79,2),IF((C3049=17),VLOOKUP(P3049,'17 лет'!$Y$5:$Z$79,2))))))))))))</f>
        <v>35</v>
      </c>
      <c r="R3049" s="27"/>
      <c r="S3049" s="16">
        <f>IF((C3049&lt;=7),VLOOKUP(R3049,'7 лет'!$W$5:$X$79,2),IF((C3049=8),VLOOKUP(R3049,'8 лет'!$W$5:$X$79,2),IF((C3049=9),VLOOKUP(R3049,'9 лет'!$W$5:$X$79,2),IF((C3049=10),VLOOKUP(R3049,'10 лет'!$W$5:$X$79,2),IF((C3049=11),VLOOKUP(R3049,'11 лет'!$W$5:$X$79,2),IF((C3049=12),VLOOKUP(R3049,'12 лет'!$AA$5:$AB$79,2),IF((C3049=13),VLOOKUP(R3049,'13 лет'!$AA$5:$AB$79,2),IF((C3049=14),VLOOKUP(R3049,'14 лет'!$AA$5:$AB$79,2),IF((C3049=15),VLOOKUP(R3049,'15 лет'!$AA$5:$AB$79,2),IF((C3049=16),VLOOKUP(R3049,'16 лет'!$AA$5:$AB$79,2),IF((C3049=17),VLOOKUP(R3049,'17 лет'!$AA$5:$AB$79,2))))))))))))</f>
        <v>0</v>
      </c>
      <c r="T3049" s="33">
        <f>SUM(E3049+G3049+I3049+K3049+M3049+O3049+Q3049+S3049)</f>
        <v>35</v>
      </c>
      <c r="U3049" s="4">
        <f>'Личное первенство девушки'!U267</f>
        <v>28</v>
      </c>
      <c r="V3049" s="109"/>
      <c r="W3049" s="99"/>
      <c r="X3049" t="str">
        <f>P3037</f>
        <v>Субъект РФ 85</v>
      </c>
    </row>
    <row r="3050" spans="1:24" ht="18.75">
      <c r="A3050" s="111"/>
      <c r="B3050" s="112"/>
      <c r="C3050" s="112"/>
      <c r="D3050" s="112"/>
      <c r="E3050" s="112"/>
      <c r="F3050" s="112"/>
      <c r="G3050" s="112"/>
      <c r="H3050" s="112"/>
      <c r="I3050" s="112"/>
      <c r="J3050" s="112"/>
      <c r="K3050" s="112"/>
      <c r="L3050" s="112"/>
      <c r="M3050" s="112"/>
      <c r="N3050" s="112"/>
      <c r="O3050" s="112"/>
      <c r="P3050" s="115" t="s">
        <v>286</v>
      </c>
      <c r="Q3050" s="115"/>
      <c r="R3050" s="115"/>
      <c r="S3050" s="116"/>
      <c r="T3050" s="113">
        <f ca="1">SUMPRODUCT(LARGE($T$3047:$T$3049,ROW(INDIRECT("T1:T"&amp;Z17))))</f>
        <v>70</v>
      </c>
      <c r="U3050" s="114"/>
      <c r="V3050" s="109"/>
      <c r="W3050" s="99"/>
    </row>
    <row r="3051" spans="1:24" ht="30" customHeight="1">
      <c r="A3051" s="119"/>
      <c r="B3051" s="120"/>
      <c r="C3051" s="120"/>
      <c r="D3051" s="120"/>
      <c r="E3051" s="120"/>
      <c r="F3051" s="120"/>
      <c r="G3051" s="120"/>
      <c r="H3051" s="120"/>
      <c r="I3051" s="120"/>
      <c r="J3051" s="120"/>
      <c r="K3051" s="120"/>
      <c r="L3051" s="120"/>
      <c r="M3051" s="120"/>
      <c r="N3051" s="120"/>
      <c r="O3051" s="120"/>
      <c r="P3051" s="118" t="s">
        <v>287</v>
      </c>
      <c r="Q3051" s="118"/>
      <c r="R3051" s="118"/>
      <c r="S3051" s="118"/>
      <c r="T3051" s="121">
        <f ca="1">SUM(T3045+T3050)</f>
        <v>170</v>
      </c>
      <c r="U3051" s="122"/>
      <c r="V3051" s="110"/>
      <c r="W3051" s="100"/>
    </row>
    <row r="3052" spans="1:24">
      <c r="A3052" s="14"/>
      <c r="B3052" s="14"/>
      <c r="C3052" s="14"/>
      <c r="D3052" s="14"/>
      <c r="E3052" s="14"/>
      <c r="F3052" s="14"/>
      <c r="G3052" s="14"/>
      <c r="H3052" s="14"/>
      <c r="I3052" s="14"/>
      <c r="J3052" s="14"/>
      <c r="K3052" s="14"/>
      <c r="L3052" s="14"/>
      <c r="M3052" s="14"/>
      <c r="N3052" s="14"/>
      <c r="O3052" s="14"/>
      <c r="P3052" s="14"/>
      <c r="Q3052" s="14"/>
      <c r="R3052" s="14"/>
      <c r="S3052" s="14"/>
      <c r="T3052" s="14"/>
    </row>
    <row r="3053" spans="1:24">
      <c r="A3053" s="15"/>
      <c r="C3053" s="15"/>
      <c r="D3053" s="15"/>
      <c r="E3053" s="15"/>
      <c r="F3053" s="15"/>
      <c r="G3053" s="15"/>
      <c r="H3053" s="15"/>
      <c r="I3053" s="15"/>
      <c r="J3053" s="15"/>
      <c r="K3053" s="14"/>
      <c r="L3053" s="14"/>
      <c r="M3053" s="15"/>
      <c r="N3053" s="15"/>
      <c r="O3053" s="15"/>
      <c r="P3053" s="15"/>
      <c r="Q3053" s="15"/>
      <c r="R3053" s="15"/>
      <c r="S3053" s="15"/>
      <c r="T3053" s="15"/>
    </row>
    <row r="3054" spans="1:24">
      <c r="A3054" s="15"/>
      <c r="C3054" s="15"/>
      <c r="D3054" s="15"/>
      <c r="E3054" s="15"/>
      <c r="F3054" s="15"/>
      <c r="G3054" s="15"/>
      <c r="H3054" s="15"/>
      <c r="I3054" s="15"/>
      <c r="J3054" s="15"/>
      <c r="K3054" s="14"/>
      <c r="L3054" s="14"/>
      <c r="M3054" s="15"/>
      <c r="N3054" s="15"/>
      <c r="O3054" s="15"/>
      <c r="P3054" s="15"/>
      <c r="Q3054" s="15"/>
      <c r="R3054" s="15"/>
      <c r="S3054" s="15"/>
      <c r="T3054" s="15"/>
    </row>
    <row r="3055" spans="1:24" ht="16.5">
      <c r="A3055" s="14"/>
      <c r="B3055" s="79" t="s">
        <v>181</v>
      </c>
      <c r="C3055" s="14"/>
      <c r="D3055" s="14"/>
      <c r="E3055" s="14"/>
      <c r="F3055" s="14"/>
      <c r="G3055" s="14"/>
      <c r="H3055" s="14"/>
      <c r="I3055" s="14"/>
      <c r="J3055" s="14"/>
      <c r="K3055" s="14"/>
      <c r="L3055" s="14"/>
      <c r="M3055" s="14"/>
      <c r="N3055" s="14"/>
      <c r="O3055" s="14"/>
      <c r="P3055" s="14"/>
      <c r="Q3055" s="14"/>
      <c r="R3055" s="14"/>
      <c r="S3055" s="14"/>
      <c r="T3055" s="14"/>
    </row>
    <row r="3056" spans="1:24">
      <c r="A3056" s="14"/>
      <c r="B3056" s="15"/>
      <c r="C3056" s="15"/>
      <c r="D3056" s="14"/>
      <c r="E3056" s="14"/>
      <c r="F3056" s="14"/>
      <c r="G3056" s="14"/>
      <c r="H3056" s="14"/>
      <c r="I3056" s="14"/>
      <c r="J3056" s="14"/>
      <c r="K3056" s="14"/>
      <c r="L3056" s="14"/>
      <c r="M3056" s="14"/>
      <c r="N3056" s="14"/>
      <c r="O3056" s="14"/>
      <c r="P3056" s="14"/>
      <c r="Q3056" s="14"/>
      <c r="R3056" s="14"/>
      <c r="S3056" s="14"/>
      <c r="T3056" s="14"/>
    </row>
    <row r="3057" spans="1:23">
      <c r="A3057" s="14"/>
      <c r="B3057" s="14"/>
      <c r="C3057" s="15"/>
      <c r="D3057" s="14"/>
      <c r="E3057" s="14"/>
      <c r="F3057" s="14"/>
      <c r="G3057" s="14"/>
      <c r="H3057" s="14"/>
      <c r="I3057" s="14"/>
      <c r="J3057" s="14"/>
      <c r="K3057" s="14"/>
      <c r="L3057" s="14"/>
      <c r="M3057" s="14"/>
      <c r="N3057" s="14"/>
      <c r="O3057" s="14"/>
      <c r="P3057" s="14"/>
      <c r="Q3057" s="14"/>
      <c r="R3057" s="14"/>
      <c r="S3057" s="14"/>
      <c r="T3057" s="14"/>
    </row>
    <row r="3058" spans="1:23" ht="16.5">
      <c r="A3058" s="14"/>
      <c r="B3058" s="79" t="s">
        <v>182</v>
      </c>
      <c r="C3058" s="15"/>
      <c r="D3058" s="14"/>
      <c r="E3058" s="14"/>
      <c r="F3058" s="14"/>
      <c r="G3058" s="14"/>
      <c r="H3058" s="14"/>
      <c r="I3058" s="14"/>
      <c r="J3058" s="14"/>
      <c r="K3058" s="14"/>
      <c r="L3058" s="14"/>
      <c r="M3058" s="14"/>
      <c r="N3058" s="14"/>
      <c r="O3058" s="14"/>
      <c r="P3058" s="14"/>
      <c r="Q3058" s="14"/>
      <c r="R3058" s="14"/>
      <c r="S3058" s="14"/>
      <c r="T3058" s="14"/>
    </row>
    <row r="3060" spans="1:23" ht="18.75">
      <c r="A3060" s="102" t="s">
        <v>991</v>
      </c>
      <c r="B3060" s="102"/>
      <c r="C3060" s="102"/>
      <c r="D3060" s="102"/>
      <c r="E3060" s="102"/>
      <c r="F3060" s="102"/>
      <c r="G3060" s="102"/>
      <c r="H3060" s="102"/>
      <c r="I3060" s="102"/>
      <c r="J3060" s="102"/>
      <c r="K3060" s="102"/>
      <c r="L3060" s="102"/>
      <c r="M3060" s="102"/>
      <c r="N3060" s="102"/>
      <c r="O3060" s="102"/>
      <c r="P3060" s="102"/>
      <c r="Q3060" s="102"/>
      <c r="R3060" s="102"/>
      <c r="S3060" s="102"/>
      <c r="T3060" s="102"/>
      <c r="U3060" s="102"/>
      <c r="V3060" s="102"/>
      <c r="W3060" s="102"/>
    </row>
    <row r="3061" spans="1:23" ht="18.75">
      <c r="A3061" s="102" t="s">
        <v>990</v>
      </c>
      <c r="B3061" s="102"/>
      <c r="C3061" s="102"/>
      <c r="D3061" s="102"/>
      <c r="E3061" s="102"/>
      <c r="F3061" s="102"/>
      <c r="G3061" s="102"/>
      <c r="H3061" s="102"/>
      <c r="I3061" s="102"/>
      <c r="J3061" s="102"/>
      <c r="K3061" s="102"/>
      <c r="L3061" s="102"/>
      <c r="M3061" s="102"/>
      <c r="N3061" s="102"/>
      <c r="O3061" s="102"/>
      <c r="P3061" s="102"/>
      <c r="Q3061" s="102"/>
      <c r="R3061" s="102"/>
      <c r="S3061" s="102"/>
      <c r="T3061" s="102"/>
      <c r="U3061" s="102"/>
      <c r="V3061" s="102"/>
      <c r="W3061" s="102"/>
    </row>
    <row r="3063" spans="1:23">
      <c r="A3063" s="103" t="s">
        <v>169</v>
      </c>
      <c r="B3063" s="103"/>
      <c r="C3063" s="103"/>
      <c r="D3063" s="103"/>
      <c r="E3063" s="103"/>
      <c r="F3063" s="103"/>
      <c r="G3063" s="103"/>
      <c r="H3063" s="103"/>
      <c r="I3063" s="103"/>
      <c r="J3063" s="103"/>
      <c r="K3063" s="103"/>
      <c r="L3063" s="103"/>
      <c r="M3063" s="103"/>
      <c r="N3063" s="103"/>
      <c r="O3063" s="103"/>
      <c r="P3063" s="103"/>
      <c r="Q3063" s="103"/>
      <c r="R3063" s="103"/>
      <c r="S3063" s="103"/>
      <c r="T3063" s="103"/>
      <c r="U3063" s="103"/>
      <c r="V3063" s="103"/>
      <c r="W3063" s="103"/>
    </row>
    <row r="3064" spans="1:23">
      <c r="A3064" s="43"/>
      <c r="B3064" s="43"/>
      <c r="C3064" s="43"/>
      <c r="D3064" s="43"/>
      <c r="E3064" s="43"/>
      <c r="F3064" s="43"/>
      <c r="G3064" s="43"/>
      <c r="H3064" s="43"/>
      <c r="I3064" s="43"/>
      <c r="J3064" s="43"/>
      <c r="K3064" s="43"/>
      <c r="L3064" s="43"/>
      <c r="M3064" s="43"/>
      <c r="N3064" s="43"/>
      <c r="O3064" s="43"/>
      <c r="P3064" s="43"/>
      <c r="Q3064" s="43"/>
      <c r="R3064" s="43"/>
      <c r="S3064" s="43"/>
      <c r="T3064" s="43"/>
      <c r="U3064" s="43"/>
      <c r="V3064" s="43"/>
      <c r="W3064" s="43"/>
    </row>
    <row r="3065" spans="1:23" ht="18.75">
      <c r="A3065" s="104" t="s">
        <v>1005</v>
      </c>
      <c r="B3065" s="104"/>
      <c r="C3065" s="104"/>
      <c r="D3065" s="104"/>
      <c r="E3065" s="104"/>
      <c r="F3065" s="104"/>
      <c r="G3065" s="104"/>
      <c r="H3065" s="104"/>
      <c r="I3065" s="104"/>
      <c r="J3065" s="104"/>
      <c r="K3065" s="104"/>
      <c r="L3065" s="104"/>
      <c r="M3065" s="104"/>
      <c r="N3065" s="104"/>
      <c r="O3065" s="104"/>
      <c r="P3065" s="104"/>
      <c r="Q3065" s="104"/>
      <c r="R3065" s="104"/>
      <c r="S3065" s="104"/>
      <c r="T3065" s="104"/>
      <c r="U3065" s="104"/>
      <c r="V3065" s="104"/>
      <c r="W3065" s="104"/>
    </row>
    <row r="3066" spans="1:23" ht="18.75">
      <c r="A3066" s="104" t="s">
        <v>989</v>
      </c>
      <c r="B3066" s="104"/>
      <c r="C3066" s="104"/>
      <c r="D3066" s="104"/>
      <c r="E3066" s="104"/>
      <c r="F3066" s="104"/>
      <c r="G3066" s="104"/>
      <c r="H3066" s="104"/>
      <c r="I3066" s="104"/>
      <c r="J3066" s="104"/>
      <c r="K3066" s="104"/>
      <c r="L3066" s="104"/>
      <c r="M3066" s="104"/>
      <c r="N3066" s="104"/>
      <c r="O3066" s="104"/>
      <c r="P3066" s="104"/>
      <c r="Q3066" s="104"/>
      <c r="R3066" s="104"/>
      <c r="S3066" s="104"/>
      <c r="T3066" s="104"/>
      <c r="U3066" s="104"/>
      <c r="V3066" s="104"/>
      <c r="W3066" s="104"/>
    </row>
    <row r="3067" spans="1:23" ht="18.75">
      <c r="A3067" s="105" t="s">
        <v>1058</v>
      </c>
      <c r="B3067" s="105"/>
      <c r="C3067" s="105"/>
      <c r="D3067" s="105"/>
      <c r="E3067" s="105"/>
      <c r="F3067" s="105"/>
      <c r="G3067" s="105"/>
      <c r="H3067" s="105"/>
      <c r="I3067" s="105"/>
      <c r="J3067" s="105"/>
      <c r="K3067" s="105"/>
      <c r="L3067" s="105"/>
      <c r="M3067" s="105"/>
      <c r="N3067" s="105"/>
      <c r="O3067" s="105"/>
      <c r="P3067" s="105"/>
      <c r="Q3067" s="105"/>
      <c r="R3067" s="105"/>
      <c r="S3067" s="105"/>
      <c r="T3067" s="105"/>
      <c r="U3067" s="105"/>
      <c r="V3067" s="105"/>
      <c r="W3067" s="105"/>
    </row>
    <row r="3068" spans="1:23" ht="18.75">
      <c r="A3068" s="50"/>
      <c r="B3068" s="50"/>
      <c r="C3068" s="50"/>
      <c r="D3068" s="50"/>
      <c r="E3068" s="50"/>
      <c r="F3068" s="50"/>
      <c r="G3068" s="50"/>
      <c r="H3068" s="50"/>
      <c r="I3068" s="50"/>
      <c r="J3068" s="50"/>
      <c r="K3068" s="50"/>
      <c r="L3068" s="50"/>
      <c r="M3068" s="50"/>
      <c r="N3068" s="50"/>
      <c r="O3068" s="50"/>
      <c r="P3068" s="50"/>
      <c r="Q3068" s="50"/>
      <c r="R3068" s="50"/>
      <c r="S3068" s="50"/>
      <c r="T3068" s="50"/>
      <c r="U3068" s="50"/>
      <c r="V3068" s="50"/>
    </row>
    <row r="3069" spans="1:23">
      <c r="A3069" s="10"/>
      <c r="B3069" s="10"/>
      <c r="C3069" s="10"/>
      <c r="D3069" s="10"/>
      <c r="E3069" s="10"/>
      <c r="F3069" s="10"/>
      <c r="G3069" s="10"/>
      <c r="H3069" s="10"/>
      <c r="I3069" s="10"/>
      <c r="J3069" s="10"/>
      <c r="K3069" s="10"/>
      <c r="L3069" s="10"/>
      <c r="M3069" s="10"/>
      <c r="N3069" s="10"/>
      <c r="O3069" s="10"/>
      <c r="P3069" s="10"/>
      <c r="Q3069" s="10"/>
      <c r="R3069" s="10"/>
      <c r="S3069" s="10"/>
      <c r="T3069" s="10"/>
    </row>
    <row r="3070" spans="1:23" ht="18.75">
      <c r="A3070" s="106" t="s">
        <v>992</v>
      </c>
      <c r="B3070" s="106"/>
      <c r="C3070" s="47"/>
      <c r="D3070" s="47"/>
      <c r="E3070" s="47"/>
      <c r="F3070" s="47"/>
      <c r="G3070" s="47"/>
      <c r="H3070" s="47"/>
      <c r="I3070" s="47"/>
      <c r="J3070" s="47"/>
      <c r="K3070" s="47"/>
      <c r="L3070" s="47"/>
      <c r="M3070" s="47"/>
      <c r="N3070" s="47"/>
      <c r="O3070" s="47"/>
      <c r="P3070" s="47"/>
      <c r="Q3070" s="47"/>
      <c r="R3070" s="47"/>
      <c r="S3070" s="47"/>
      <c r="T3070" s="47"/>
    </row>
    <row r="3071" spans="1:23" ht="18.75">
      <c r="A3071" s="106" t="s">
        <v>993</v>
      </c>
      <c r="B3071" s="106"/>
      <c r="C3071" s="42"/>
      <c r="D3071" s="42"/>
      <c r="E3071" s="42"/>
      <c r="F3071" s="42"/>
      <c r="G3071" s="42"/>
      <c r="H3071" s="42"/>
      <c r="I3071" s="42"/>
      <c r="J3071" s="42"/>
      <c r="K3071" s="42"/>
      <c r="L3071" s="42"/>
      <c r="M3071" s="42"/>
      <c r="N3071" s="42"/>
      <c r="O3071" s="42"/>
      <c r="P3071" s="42"/>
      <c r="Q3071" s="42"/>
      <c r="R3071" s="42"/>
      <c r="S3071" s="42"/>
      <c r="T3071" s="42"/>
    </row>
    <row r="3072" spans="1:23" ht="18.75">
      <c r="A3072" s="106"/>
      <c r="B3072" s="106"/>
      <c r="D3072" s="47"/>
      <c r="E3072" s="47"/>
      <c r="F3072" s="47"/>
      <c r="G3072" s="47"/>
      <c r="H3072" s="47"/>
      <c r="I3072" s="47"/>
      <c r="J3072" s="47"/>
      <c r="K3072" s="47"/>
      <c r="L3072" s="47"/>
      <c r="M3072" s="47"/>
      <c r="N3072" s="47"/>
      <c r="O3072" s="47"/>
      <c r="P3072" s="47"/>
      <c r="Q3072" s="47"/>
      <c r="R3072" s="47"/>
      <c r="S3072" s="47"/>
      <c r="T3072" s="47"/>
    </row>
    <row r="3073" spans="1:24" ht="18.75">
      <c r="A3073" s="107" t="s">
        <v>264</v>
      </c>
      <c r="B3073" s="107"/>
      <c r="C3073" s="107"/>
      <c r="D3073" s="107"/>
      <c r="E3073" s="107"/>
      <c r="F3073" s="107"/>
      <c r="G3073" s="107"/>
      <c r="H3073" s="107"/>
      <c r="I3073" s="107"/>
      <c r="J3073" s="107"/>
      <c r="K3073" s="107"/>
      <c r="L3073" s="107"/>
      <c r="M3073" s="107"/>
      <c r="N3073" s="107"/>
      <c r="O3073" s="107"/>
      <c r="P3073" s="129" t="s">
        <v>368</v>
      </c>
      <c r="Q3073" s="129"/>
      <c r="R3073" s="129"/>
      <c r="S3073" s="129"/>
      <c r="T3073" s="129"/>
      <c r="U3073" s="129"/>
      <c r="V3073" s="129"/>
    </row>
    <row r="3074" spans="1:24">
      <c r="A3074" s="28"/>
      <c r="B3074" s="28"/>
      <c r="C3074" s="28"/>
      <c r="D3074" s="28"/>
      <c r="E3074" s="28"/>
      <c r="F3074" s="28"/>
      <c r="G3074" s="28"/>
      <c r="H3074" s="28"/>
      <c r="I3074" s="28"/>
      <c r="J3074" s="28"/>
      <c r="K3074" s="28"/>
      <c r="L3074" s="28"/>
      <c r="M3074" s="28"/>
      <c r="N3074" s="28"/>
      <c r="O3074" s="28"/>
      <c r="P3074" s="28"/>
      <c r="Q3074" s="28"/>
      <c r="R3074" s="28"/>
      <c r="S3074" s="28"/>
      <c r="T3074" s="28"/>
    </row>
    <row r="3075" spans="1:24" ht="24.75" customHeight="1">
      <c r="A3075" s="117" t="s">
        <v>170</v>
      </c>
      <c r="B3075" s="117"/>
      <c r="C3075" s="117"/>
      <c r="D3075" s="117"/>
      <c r="E3075" s="117"/>
      <c r="F3075" s="117"/>
      <c r="G3075" s="117"/>
      <c r="H3075" s="117"/>
      <c r="I3075" s="117"/>
      <c r="J3075" s="117"/>
      <c r="K3075" s="117"/>
      <c r="L3075" s="117"/>
      <c r="M3075" s="117"/>
      <c r="N3075" s="117"/>
      <c r="O3075" s="117"/>
      <c r="P3075" s="117"/>
      <c r="Q3075" s="117"/>
      <c r="R3075" s="117"/>
      <c r="S3075" s="117"/>
      <c r="T3075" s="126" t="s">
        <v>178</v>
      </c>
      <c r="U3075" s="101" t="s">
        <v>284</v>
      </c>
      <c r="V3075" s="101" t="s">
        <v>288</v>
      </c>
      <c r="W3075" s="101" t="s">
        <v>1006</v>
      </c>
    </row>
    <row r="3076" spans="1:24" ht="66.75" customHeight="1">
      <c r="A3076" s="101" t="s">
        <v>171</v>
      </c>
      <c r="B3076" s="117" t="s">
        <v>172</v>
      </c>
      <c r="C3076" s="101" t="s">
        <v>173</v>
      </c>
      <c r="D3076" s="101" t="s">
        <v>174</v>
      </c>
      <c r="E3076" s="101"/>
      <c r="F3076" s="101" t="s">
        <v>175</v>
      </c>
      <c r="G3076" s="101"/>
      <c r="H3076" s="101" t="s">
        <v>176</v>
      </c>
      <c r="I3076" s="101"/>
      <c r="J3076" s="101" t="s">
        <v>994</v>
      </c>
      <c r="K3076" s="101"/>
      <c r="L3076" s="175" t="s">
        <v>995</v>
      </c>
      <c r="M3076" s="176"/>
      <c r="N3076" s="175" t="s">
        <v>996</v>
      </c>
      <c r="O3076" s="176"/>
      <c r="P3076" s="101" t="s">
        <v>7</v>
      </c>
      <c r="Q3076" s="101"/>
      <c r="R3076" s="101" t="s">
        <v>177</v>
      </c>
      <c r="S3076" s="101"/>
      <c r="T3076" s="127"/>
      <c r="U3076" s="101"/>
      <c r="V3076" s="101"/>
      <c r="W3076" s="101"/>
    </row>
    <row r="3077" spans="1:24" ht="16.5">
      <c r="A3077" s="101"/>
      <c r="B3077" s="117"/>
      <c r="C3077" s="101"/>
      <c r="D3077" s="49" t="s">
        <v>179</v>
      </c>
      <c r="E3077" s="51" t="s">
        <v>3</v>
      </c>
      <c r="F3077" s="49" t="s">
        <v>179</v>
      </c>
      <c r="G3077" s="51" t="s">
        <v>3</v>
      </c>
      <c r="H3077" s="49" t="s">
        <v>179</v>
      </c>
      <c r="I3077" s="51" t="s">
        <v>3</v>
      </c>
      <c r="J3077" s="49" t="s">
        <v>179</v>
      </c>
      <c r="K3077" s="51" t="s">
        <v>3</v>
      </c>
      <c r="L3077" s="49" t="s">
        <v>179</v>
      </c>
      <c r="M3077" s="51" t="s">
        <v>3</v>
      </c>
      <c r="N3077" s="49" t="s">
        <v>179</v>
      </c>
      <c r="O3077" s="51" t="s">
        <v>3</v>
      </c>
      <c r="P3077" s="49" t="s">
        <v>179</v>
      </c>
      <c r="Q3077" s="51" t="s">
        <v>3</v>
      </c>
      <c r="R3077" s="49" t="s">
        <v>179</v>
      </c>
      <c r="S3077" s="51" t="s">
        <v>3</v>
      </c>
      <c r="T3077" s="128"/>
      <c r="U3077" s="101"/>
      <c r="V3077" s="101"/>
      <c r="W3077" s="101"/>
    </row>
    <row r="3078" spans="1:24" ht="18.75">
      <c r="A3078" s="27">
        <v>1</v>
      </c>
      <c r="B3078" s="77"/>
      <c r="C3078" s="27"/>
      <c r="D3078" s="27"/>
      <c r="E3078" s="16">
        <f>IF((C3078&lt;=7),VLOOKUP(D3078,'7 лет'!$A$5:$B$78,2),IF((C3078=8),VLOOKUP(D3078,'8 лет'!$A$5:$B$78,2),IF((C3078=9),VLOOKUP(D3078,'9 лет'!$A$5:$B$78,2),IF((C3078=10),VLOOKUP(D3078,'10 лет'!$A$5:$B$78,2),IF((C3078=11),VLOOKUP(D3078,'11 лет'!$A$5:$B$78,2),IF((C3078=12),VLOOKUP(D3078,'12 лет'!$A$5:$B$78,2),IF((C3078=13),VLOOKUP(D3078,'13 лет'!$A$5:$B$78,2),IF((C3078=14),VLOOKUP(D3078,'14 лет'!$A$5:$B$78,2),IF((C3078=15),VLOOKUP(D3078,'15 лет'!$A$5:$B$78,2),IF((C3078=16),VLOOKUP(D3078,'16 лет'!$A$5:$B$78,2),IF((C3078=17),VLOOKUP(D3078,'17 лет'!$A$5:$B$78,2))))))))))))</f>
        <v>0</v>
      </c>
      <c r="F3078" s="27"/>
      <c r="G3078" s="16">
        <f>IF((C3078&lt;=7),VLOOKUP(F3078,'7 лет'!$C$5:$D$79,2),IF((C3078=8),VLOOKUP(F3078,'8 лет'!$C$5:$D$79,2),IF((C3078=9),VLOOKUP(F3078,'9 лет'!$C$5:$D$79,2),IF((C3078=10),VLOOKUP(F3078,'10 лет'!$C$5:$D$79,2),IF((C3078=11),VLOOKUP(F3078,'11 лет'!$C$5:$D$79,2),IF((C3078=12),VLOOKUP(F3078,'12 лет'!$C$5:$D$79,2),IF((C3078=13),VLOOKUP(F3078,'13 лет'!$C$5:$D$79,2),IF((C3078=14),VLOOKUP(F3078,'14 лет'!$C$5:$D$79,2),IF((C3078=15),VLOOKUP(F3078,'15 лет'!$C$5:$D$79,2),IF((C3078=16),VLOOKUP(F3078,'16 лет'!$C$5:$D$79,2),IF((C3078=17),VLOOKUP(F3078,'17 лет'!$C$5:$D$79,2))))))))))))</f>
        <v>0</v>
      </c>
      <c r="H3078" s="27"/>
      <c r="I3078" s="16">
        <f>IF((C3078&lt;=7),VLOOKUP(H3078,'7 лет'!$E$5:$F$79,2),IF((C3078=8),VLOOKUP(H3078,'8 лет'!$E$5:$F$79,2),IF((C3078=9),VLOOKUP(H3078,'9 лет'!$E$5:$F$79,2),IF((C3078=10),VLOOKUP(H3078,'10 лет'!$E$5:$F$79,2),IF((C3078=11),VLOOKUP(H3078,'11 лет'!$E$5:$F$79,2),IF((C3078=12),VLOOKUP(H3078,'12 лет'!$E$5:$F$79,2),IF((C3078=13),VLOOKUP(H3078,'13 лет'!$E$5:$F$79,2),IF((C3078=14),VLOOKUP(H3078,'14 лет'!$E$5:$F$79,2),IF((C3078=15),VLOOKUP(H3078,'15 лет'!$E$5:$F$79,2),IF((C3078=16),VLOOKUP(H3078,'16 лет'!$E$5:$F$79,2),IF((C3078=17),VLOOKUP(H3078,'17 лет'!$E$5:$F$79,2))))))))))))</f>
        <v>0</v>
      </c>
      <c r="J3078" s="27"/>
      <c r="K3078" s="16">
        <f>IF((C3078&lt;=7),VLOOKUP(J3078,'7 лет'!$G$5:$H$79,2),IF((C3078=8),VLOOKUP(J3078,'8 лет'!$G$5:$H$79,2),IF((C3078=9),VLOOKUP(J3078,'9 лет'!$G$5:$H$79,2),IF((C3078=10),VLOOKUP(J3078,'10 лет'!$G$5:$H$79,2),IF((C3078=11),VLOOKUP(J3078,'11 лет'!$G$5:$H$79,2),IF((C3078=12),VLOOKUP(J3078,'12 лет'!$G$5:$H$79,2),IF((C3078=13),VLOOKUP(J3078,'13 лет'!$G$5:$H$79,2),IF((C3078=14),VLOOKUP(J3078,'14 лет'!$G$5:$H$79,2),IF(C3078&gt;=15,"0")))))))))</f>
        <v>0</v>
      </c>
      <c r="L3078" s="27"/>
      <c r="M3078" s="16" t="str">
        <f>IF((C3078=12),VLOOKUP(L3078,'12 лет'!$I$5:$J$81,2),IF((C3078=13),VLOOKUP(L3078,'13 лет'!$I$5:$J$81,2),IF((C3078=14),VLOOKUP(L3078,'14 лет'!$I$5:$J$80,2),IF((C3078=15),VLOOKUP(L3078,'15 лет'!$G$5:$H$82,2),IF((C3078=16),VLOOKUP(L3078,'16 лет'!$G$5:$H$81,2),IF((C3078=17),VLOOKUP(L3078,'17 лет'!$G$5:$H$81,2),IF(C3078&lt;12,"0")))))))</f>
        <v>0</v>
      </c>
      <c r="N3078" s="27"/>
      <c r="O3078" s="16" t="str">
        <f>IF((C3078=15),VLOOKUP(N3078,'15 лет'!$I$5:$J$100,2),IF((C3078=16),VLOOKUP(N3078,'16 лет'!$I$5:$J$94,2),IF((C3078=17),VLOOKUP(N3078,'17 лет'!$I$5:$J$97,2),IF(C3078&lt;15,"0"))))</f>
        <v>0</v>
      </c>
      <c r="P3078" s="11"/>
      <c r="Q3078" s="16">
        <f>IF((C3078&lt;=7),VLOOKUP(P3078,'7 лет'!$I$5:$J$79,2),IF((C3078=8),VLOOKUP(P3078,'8 лет'!$I$5:$J$79,2),IF((C3078=9),VLOOKUP(P3078,'9 лет'!$I$5:$J$79,2),IF((C3078=10),VLOOKUP(P3078,'10 лет'!$I$5:$J$79,2),IF((C3078=11),VLOOKUP(P3078,'11 лет'!$I$5:$J$79,2),IF((C3078=12),VLOOKUP(P3078,'12 лет'!$K$5:$L$79,2),IF((C3078=13),VLOOKUP(P3078,'13 лет'!$K$5:$L$79,2),IF((C3078=14),VLOOKUP(P3078,'14 лет'!$K$5:$L$79,2),IF((C3078=15),VLOOKUP(P3078,'15 лет'!$K$5:$L$79,2),IF((C3078=16),VLOOKUP(P3078,'16 лет'!$K$5:$L$79,2),IF((C3078=17),VLOOKUP(P3078,'17 лет'!$K$5:$L$79,2),)))))))))))</f>
        <v>50</v>
      </c>
      <c r="R3078" s="27"/>
      <c r="S3078" s="16">
        <f>IF((C3078&lt;=7),VLOOKUP(R3078,'7 лет'!$K$5:$L$79,2),IF((C3078=8),VLOOKUP(R3078,'8 лет'!$K$5:$L$79,2),IF((C3078=9),VLOOKUP(R3078,'9 лет'!$K$5:$L$79,2),IF((C3078=10),VLOOKUP(R3078,'10 лет'!$K$5:$L$79,2),IF((C3078=11),VLOOKUP(R3078,'11 лет'!$K$5:$L$79,2),IF((C3078=12),VLOOKUP(R3078,'12 лет'!$M$5:$N$79,2),IF((C3078=13),VLOOKUP(R3078,'13 лет'!$M$5:$N$79,2),IF((C3078=14),VLOOKUP(R3078,'14 лет'!$M$5:$N$79,2),IF((C3078=15),VLOOKUP(R3078,'15 лет'!$M$5:$N$79,2),IF((C3078=16),VLOOKUP(R3078,'16 лет'!$M$5:$N$79,2),IF((C3078=17),VLOOKUP(R3078,'17 лет'!$M$5:$N$79,2))))))))))))</f>
        <v>0</v>
      </c>
      <c r="T3078" s="32">
        <f>SUM(E3078+G3078+I3078+K3078+M3078+O3078+Q3078+S3078)</f>
        <v>50</v>
      </c>
      <c r="U3078" s="4">
        <f>'Личное первенство юноши'!U268</f>
        <v>28</v>
      </c>
      <c r="V3078" s="108">
        <f ca="1">'Командный зачет'!G95</f>
        <v>10</v>
      </c>
      <c r="W3078" s="98">
        <f ca="1">SUM(V3078*2)</f>
        <v>20</v>
      </c>
      <c r="X3078" t="str">
        <f>P3073</f>
        <v>Субъект РФ 86</v>
      </c>
    </row>
    <row r="3079" spans="1:24" ht="18.75">
      <c r="A3079" s="27">
        <v>2</v>
      </c>
      <c r="B3079" s="77"/>
      <c r="C3079" s="27"/>
      <c r="D3079" s="27"/>
      <c r="E3079" s="16">
        <f>IF((C3079&lt;=7),VLOOKUP(D3079,'7 лет'!$A$5:$B$78,2),IF((C3079=8),VLOOKUP(D3079,'8 лет'!$A$5:$B$78,2),IF((C3079=9),VLOOKUP(D3079,'9 лет'!$A$5:$B$78,2),IF((C3079=10),VLOOKUP(D3079,'10 лет'!$A$5:$B$78,2),IF((C3079=11),VLOOKUP(D3079,'11 лет'!$A$5:$B$78,2),IF((C3079=12),VLOOKUP(D3079,'12 лет'!$A$5:$B$78,2),IF((C3079=13),VLOOKUP(D3079,'13 лет'!$A$5:$B$78,2),IF((C3079=14),VLOOKUP(D3079,'14 лет'!$A$5:$B$78,2),IF((C3079=15),VLOOKUP(D3079,'15 лет'!$A$5:$B$78,2),IF((C3079=16),VLOOKUP(D3079,'16 лет'!$A$5:$B$78,2),IF((C3079=17),VLOOKUP(D3079,'17 лет'!$A$5:$B$78,2))))))))))))</f>
        <v>0</v>
      </c>
      <c r="F3079" s="27"/>
      <c r="G3079" s="16">
        <f>IF((C3079&lt;=7),VLOOKUP(F3079,'7 лет'!$C$5:$D$79,2),IF((C3079=8),VLOOKUP(F3079,'8 лет'!$C$5:$D$79,2),IF((C3079=9),VLOOKUP(F3079,'9 лет'!$C$5:$D$79,2),IF((C3079=10),VLOOKUP(F3079,'10 лет'!$C$5:$D$79,2),IF((C3079=11),VLOOKUP(F3079,'11 лет'!$C$5:$D$79,2),IF((C3079=12),VLOOKUP(F3079,'12 лет'!$C$5:$D$79,2),IF((C3079=13),VLOOKUP(F3079,'13 лет'!$C$5:$D$79,2),IF((C3079=14),VLOOKUP(F3079,'14 лет'!$C$5:$D$79,2),IF((C3079=15),VLOOKUP(F3079,'15 лет'!$C$5:$D$79,2),IF((C3079=16),VLOOKUP(F3079,'16 лет'!$C$5:$D$79,2),IF((C3079=17),VLOOKUP(F3079,'17 лет'!$C$5:$D$79,2))))))))))))</f>
        <v>0</v>
      </c>
      <c r="H3079" s="27"/>
      <c r="I3079" s="16">
        <f>IF((C3079&lt;=7),VLOOKUP(H3079,'7 лет'!$E$5:$F$79,2),IF((C3079=8),VLOOKUP(H3079,'8 лет'!$E$5:$F$79,2),IF((C3079=9),VLOOKUP(H3079,'9 лет'!$E$5:$F$79,2),IF((C3079=10),VLOOKUP(H3079,'10 лет'!$E$5:$F$79,2),IF((C3079=11),VLOOKUP(H3079,'11 лет'!$E$5:$F$79,2),IF((C3079=12),VLOOKUP(H3079,'12 лет'!$E$5:$F$79,2),IF((C3079=13),VLOOKUP(H3079,'13 лет'!$E$5:$F$79,2),IF((C3079=14),VLOOKUP(H3079,'14 лет'!$E$5:$F$79,2),IF((C3079=15),VLOOKUP(H3079,'15 лет'!$E$5:$F$79,2),IF((C3079=16),VLOOKUP(H3079,'16 лет'!$E$5:$F$79,2),IF((C3079=17),VLOOKUP(H3079,'17 лет'!$E$5:$F$79,2))))))))))))</f>
        <v>0</v>
      </c>
      <c r="J3079" s="27"/>
      <c r="K3079" s="16">
        <f>IF((C3079&lt;=7),VLOOKUP(J3079,'7 лет'!$G$5:$H$79,2),IF((C3079=8),VLOOKUP(J3079,'8 лет'!$G$5:$H$79,2),IF((C3079=9),VLOOKUP(J3079,'9 лет'!$G$5:$H$79,2),IF((C3079=10),VLOOKUP(J3079,'10 лет'!$G$5:$H$79,2),IF((C3079=11),VLOOKUP(J3079,'11 лет'!$G$5:$H$79,2),IF((C3079=12),VLOOKUP(J3079,'12 лет'!$G$5:$H$79,2),IF((C3079=13),VLOOKUP(J3079,'13 лет'!$G$5:$H$79,2),IF((C3079=14),VLOOKUP(J3079,'14 лет'!$G$5:$H$79,2),IF(C3079&gt;=15,"0")))))))))</f>
        <v>0</v>
      </c>
      <c r="L3079" s="27"/>
      <c r="M3079" s="16" t="str">
        <f>IF((C3079=12),VLOOKUP(L3079,'12 лет'!$I$5:$J$81,2),IF((C3079=13),VLOOKUP(L3079,'13 лет'!$I$5:$J$81,2),IF((C3079=14),VLOOKUP(L3079,'14 лет'!$I$5:$J$80,2),IF((C3079=15),VLOOKUP(L3079,'15 лет'!$G$5:$H$82,2),IF((C3079=16),VLOOKUP(L3079,'16 лет'!$G$5:$H$81,2),IF((C3079=17),VLOOKUP(L3079,'17 лет'!$G$5:$H$81,2),IF(C3079&lt;12,"0")))))))</f>
        <v>0</v>
      </c>
      <c r="N3079" s="27"/>
      <c r="O3079" s="16" t="str">
        <f>IF((C3079=15),VLOOKUP(N3079,'15 лет'!$I$5:$J$100,2),IF((C3079=16),VLOOKUP(N3079,'16 лет'!$I$5:$J$94,2),IF((C3079=17),VLOOKUP(N3079,'17 лет'!$I$5:$J$97,2),IF(C3079&lt;15,"0"))))</f>
        <v>0</v>
      </c>
      <c r="P3079" s="11"/>
      <c r="Q3079" s="16">
        <f>IF((C3079&lt;=7),VLOOKUP(P3079,'7 лет'!$I$5:$J$79,2),IF((C3079=8),VLOOKUP(P3079,'8 лет'!$I$5:$J$79,2),IF((C3079=9),VLOOKUP(P3079,'9 лет'!$I$5:$J$79,2),IF((C3079=10),VLOOKUP(P3079,'10 лет'!$I$5:$J$79,2),IF((C3079=11),VLOOKUP(P3079,'11 лет'!$I$5:$J$79,2),IF((C3079=12),VLOOKUP(P3079,'12 лет'!$K$5:$L$79,2),IF((C3079=13),VLOOKUP(P3079,'13 лет'!$K$5:$L$79,2),IF((C3079=14),VLOOKUP(P3079,'14 лет'!$K$5:$L$79,2),IF((C3079=15),VLOOKUP(P3079,'15 лет'!$K$5:$L$79,2),IF((C3079=16),VLOOKUP(P3079,'16 лет'!$K$5:$L$79,2),IF((C3079=17),VLOOKUP(P3079,'17 лет'!$K$5:$L$79,2),)))))))))))</f>
        <v>50</v>
      </c>
      <c r="R3079" s="27"/>
      <c r="S3079" s="16">
        <f>IF((C3079&lt;=7),VLOOKUP(R3079,'7 лет'!$K$5:$L$79,2),IF((C3079=8),VLOOKUP(R3079,'8 лет'!$K$5:$L$79,2),IF((C3079=9),VLOOKUP(R3079,'9 лет'!$K$5:$L$79,2),IF((C3079=10),VLOOKUP(R3079,'10 лет'!$K$5:$L$79,2),IF((C3079=11),VLOOKUP(R3079,'11 лет'!$K$5:$L$79,2),IF((C3079=12),VLOOKUP(R3079,'12 лет'!$M$5:$N$79,2),IF((C3079=13),VLOOKUP(R3079,'13 лет'!$M$5:$N$79,2),IF((C3079=14),VLOOKUP(R3079,'14 лет'!$M$5:$N$79,2),IF((C3079=15),VLOOKUP(R3079,'15 лет'!$M$5:$N$79,2),IF((C3079=16),VLOOKUP(R3079,'16 лет'!$M$5:$N$79,2),IF((C3079=17),VLOOKUP(R3079,'17 лет'!$M$5:$N$79,2))))))))))))</f>
        <v>0</v>
      </c>
      <c r="T3079" s="32">
        <f>SUM(E3079+G3079+I3079+K3079+M3079+O3079+Q3079+S3079)</f>
        <v>50</v>
      </c>
      <c r="U3079" s="4">
        <f>'Личное первенство юноши'!U269</f>
        <v>28</v>
      </c>
      <c r="V3079" s="109"/>
      <c r="W3079" s="99"/>
      <c r="X3079" t="str">
        <f>P3073</f>
        <v>Субъект РФ 86</v>
      </c>
    </row>
    <row r="3080" spans="1:24" ht="18.75">
      <c r="A3080" s="27">
        <v>3</v>
      </c>
      <c r="B3080" s="77"/>
      <c r="C3080" s="27"/>
      <c r="D3080" s="27"/>
      <c r="E3080" s="16">
        <f>IF((C3080&lt;=7),VLOOKUP(D3080,'7 лет'!$A$5:$B$78,2),IF((C3080=8),VLOOKUP(D3080,'8 лет'!$A$5:$B$78,2),IF((C3080=9),VLOOKUP(D3080,'9 лет'!$A$5:$B$78,2),IF((C3080=10),VLOOKUP(D3080,'10 лет'!$A$5:$B$78,2),IF((C3080=11),VLOOKUP(D3080,'11 лет'!$A$5:$B$78,2),IF((C3080=12),VLOOKUP(D3080,'12 лет'!$A$5:$B$78,2),IF((C3080=13),VLOOKUP(D3080,'13 лет'!$A$5:$B$78,2),IF((C3080=14),VLOOKUP(D3080,'14 лет'!$A$5:$B$78,2),IF((C3080=15),VLOOKUP(D3080,'15 лет'!$A$5:$B$78,2),IF((C3080=16),VLOOKUP(D3080,'16 лет'!$A$5:$B$78,2),IF((C3080=17),VLOOKUP(D3080,'17 лет'!$A$5:$B$78,2))))))))))))</f>
        <v>0</v>
      </c>
      <c r="F3080" s="27"/>
      <c r="G3080" s="16">
        <f>IF((C3080&lt;=7),VLOOKUP(F3080,'7 лет'!$C$5:$D$79,2),IF((C3080=8),VLOOKUP(F3080,'8 лет'!$C$5:$D$79,2),IF((C3080=9),VLOOKUP(F3080,'9 лет'!$C$5:$D$79,2),IF((C3080=10),VLOOKUP(F3080,'10 лет'!$C$5:$D$79,2),IF((C3080=11),VLOOKUP(F3080,'11 лет'!$C$5:$D$79,2),IF((C3080=12),VLOOKUP(F3080,'12 лет'!$C$5:$D$79,2),IF((C3080=13),VLOOKUP(F3080,'13 лет'!$C$5:$D$79,2),IF((C3080=14),VLOOKUP(F3080,'14 лет'!$C$5:$D$79,2),IF((C3080=15),VLOOKUP(F3080,'15 лет'!$C$5:$D$79,2),IF((C3080=16),VLOOKUP(F3080,'16 лет'!$C$5:$D$79,2),IF((C3080=17),VLOOKUP(F3080,'17 лет'!$C$5:$D$79,2))))))))))))</f>
        <v>0</v>
      </c>
      <c r="H3080" s="27"/>
      <c r="I3080" s="16">
        <f>IF((C3080&lt;=7),VLOOKUP(H3080,'7 лет'!$E$5:$F$79,2),IF((C3080=8),VLOOKUP(H3080,'8 лет'!$E$5:$F$79,2),IF((C3080=9),VLOOKUP(H3080,'9 лет'!$E$5:$F$79,2),IF((C3080=10),VLOOKUP(H3080,'10 лет'!$E$5:$F$79,2),IF((C3080=11),VLOOKUP(H3080,'11 лет'!$E$5:$F$79,2),IF((C3080=12),VLOOKUP(H3080,'12 лет'!$E$5:$F$79,2),IF((C3080=13),VLOOKUP(H3080,'13 лет'!$E$5:$F$79,2),IF((C3080=14),VLOOKUP(H3080,'14 лет'!$E$5:$F$79,2),IF((C3080=15),VLOOKUP(H3080,'15 лет'!$E$5:$F$79,2),IF((C3080=16),VLOOKUP(H3080,'16 лет'!$E$5:$F$79,2),IF((C3080=17),VLOOKUP(H3080,'17 лет'!$E$5:$F$79,2))))))))))))</f>
        <v>0</v>
      </c>
      <c r="J3080" s="27"/>
      <c r="K3080" s="16">
        <f>IF((C3080&lt;=7),VLOOKUP(J3080,'7 лет'!$G$5:$H$79,2),IF((C3080=8),VLOOKUP(J3080,'8 лет'!$G$5:$H$79,2),IF((C3080=9),VLOOKUP(J3080,'9 лет'!$G$5:$H$79,2),IF((C3080=10),VLOOKUP(J3080,'10 лет'!$G$5:$H$79,2),IF((C3080=11),VLOOKUP(J3080,'11 лет'!$G$5:$H$79,2),IF((C3080=12),VLOOKUP(J3080,'12 лет'!$G$5:$H$79,2),IF((C3080=13),VLOOKUP(J3080,'13 лет'!$G$5:$H$79,2),IF((C3080=14),VLOOKUP(J3080,'14 лет'!$G$5:$H$79,2),IF(C3080&gt;=15,"0")))))))))</f>
        <v>0</v>
      </c>
      <c r="L3080" s="27"/>
      <c r="M3080" s="16" t="str">
        <f>IF((C3080=12),VLOOKUP(L3080,'12 лет'!$I$5:$J$81,2),IF((C3080=13),VLOOKUP(L3080,'13 лет'!$I$5:$J$81,2),IF((C3080=14),VLOOKUP(L3080,'14 лет'!$I$5:$J$80,2),IF((C3080=15),VLOOKUP(L3080,'15 лет'!$G$5:$H$82,2),IF((C3080=16),VLOOKUP(L3080,'16 лет'!$G$5:$H$81,2),IF((C3080=17),VLOOKUP(L3080,'17 лет'!$G$5:$H$81,2),IF(C3080&lt;12,"0")))))))</f>
        <v>0</v>
      </c>
      <c r="N3080" s="27"/>
      <c r="O3080" s="16" t="str">
        <f>IF((C3080=15),VLOOKUP(N3080,'15 лет'!$I$5:$J$100,2),IF((C3080=16),VLOOKUP(N3080,'16 лет'!$I$5:$J$94,2),IF((C3080=17),VLOOKUP(N3080,'17 лет'!$I$5:$J$97,2),IF(C3080&lt;15,"0"))))</f>
        <v>0</v>
      </c>
      <c r="P3080" s="11"/>
      <c r="Q3080" s="16">
        <f>IF((C3080&lt;=7),VLOOKUP(P3080,'7 лет'!$I$5:$J$79,2),IF((C3080=8),VLOOKUP(P3080,'8 лет'!$I$5:$J$79,2),IF((C3080=9),VLOOKUP(P3080,'9 лет'!$I$5:$J$79,2),IF((C3080=10),VLOOKUP(P3080,'10 лет'!$I$5:$J$79,2),IF((C3080=11),VLOOKUP(P3080,'11 лет'!$I$5:$J$79,2),IF((C3080=12),VLOOKUP(P3080,'12 лет'!$K$5:$L$79,2),IF((C3080=13),VLOOKUP(P3080,'13 лет'!$K$5:$L$79,2),IF((C3080=14),VLOOKUP(P3080,'14 лет'!$K$5:$L$79,2),IF((C3080=15),VLOOKUP(P3080,'15 лет'!$K$5:$L$79,2),IF((C3080=16),VLOOKUP(P3080,'16 лет'!$K$5:$L$79,2),IF((C3080=17),VLOOKUP(P3080,'17 лет'!$K$5:$L$79,2),)))))))))))</f>
        <v>50</v>
      </c>
      <c r="R3080" s="27"/>
      <c r="S3080" s="16">
        <f>IF((C3080&lt;=7),VLOOKUP(R3080,'7 лет'!$K$5:$L$79,2),IF((C3080=8),VLOOKUP(R3080,'8 лет'!$K$5:$L$79,2),IF((C3080=9),VLOOKUP(R3080,'9 лет'!$K$5:$L$79,2),IF((C3080=10),VLOOKUP(R3080,'10 лет'!$K$5:$L$79,2),IF((C3080=11),VLOOKUP(R3080,'11 лет'!$K$5:$L$79,2),IF((C3080=12),VLOOKUP(R3080,'12 лет'!$M$5:$N$79,2),IF((C3080=13),VLOOKUP(R3080,'13 лет'!$M$5:$N$79,2),IF((C3080=14),VLOOKUP(R3080,'14 лет'!$M$5:$N$79,2),IF((C3080=15),VLOOKUP(R3080,'15 лет'!$M$5:$N$79,2),IF((C3080=16),VLOOKUP(R3080,'16 лет'!$M$5:$N$79,2),IF((C3080=17),VLOOKUP(R3080,'17 лет'!$M$5:$N$79,2))))))))))))</f>
        <v>0</v>
      </c>
      <c r="T3080" s="32">
        <f>SUM(E3080+G3080+I3080+K3080+M3080+O3080+Q3080+S3080)</f>
        <v>50</v>
      </c>
      <c r="U3080" s="4">
        <f>'Личное первенство юноши'!U270</f>
        <v>28</v>
      </c>
      <c r="V3080" s="109"/>
      <c r="W3080" s="99"/>
      <c r="X3080" t="str">
        <f>P3073</f>
        <v>Субъект РФ 86</v>
      </c>
    </row>
    <row r="3081" spans="1:24" ht="18.75">
      <c r="A3081" s="111"/>
      <c r="B3081" s="112"/>
      <c r="C3081" s="112"/>
      <c r="D3081" s="112"/>
      <c r="E3081" s="112"/>
      <c r="F3081" s="112"/>
      <c r="G3081" s="112"/>
      <c r="H3081" s="112"/>
      <c r="I3081" s="112"/>
      <c r="J3081" s="112"/>
      <c r="K3081" s="112"/>
      <c r="L3081" s="112"/>
      <c r="M3081" s="112"/>
      <c r="N3081" s="112"/>
      <c r="O3081" s="112"/>
      <c r="P3081" s="115" t="s">
        <v>285</v>
      </c>
      <c r="Q3081" s="115"/>
      <c r="R3081" s="115"/>
      <c r="S3081" s="116"/>
      <c r="T3081" s="113">
        <f ca="1">SUMPRODUCT(LARGE($T$3078:$T$3080,ROW(INDIRECT("T1:T"&amp;Z17))))</f>
        <v>100</v>
      </c>
      <c r="U3081" s="114"/>
      <c r="V3081" s="109"/>
      <c r="W3081" s="99"/>
    </row>
    <row r="3082" spans="1:24" ht="24.75" customHeight="1">
      <c r="A3082" s="123" t="s">
        <v>180</v>
      </c>
      <c r="B3082" s="124"/>
      <c r="C3082" s="124"/>
      <c r="D3082" s="124"/>
      <c r="E3082" s="124"/>
      <c r="F3082" s="124"/>
      <c r="G3082" s="124"/>
      <c r="H3082" s="124"/>
      <c r="I3082" s="124"/>
      <c r="J3082" s="124"/>
      <c r="K3082" s="124"/>
      <c r="L3082" s="124"/>
      <c r="M3082" s="124"/>
      <c r="N3082" s="124"/>
      <c r="O3082" s="124"/>
      <c r="P3082" s="124"/>
      <c r="Q3082" s="124"/>
      <c r="R3082" s="124"/>
      <c r="S3082" s="124"/>
      <c r="T3082" s="124"/>
      <c r="U3082" s="125"/>
      <c r="V3082" s="109"/>
      <c r="W3082" s="99"/>
    </row>
    <row r="3083" spans="1:24" ht="18.75">
      <c r="A3083" s="27">
        <v>1</v>
      </c>
      <c r="B3083" s="78"/>
      <c r="C3083" s="27"/>
      <c r="D3083" s="27"/>
      <c r="E3083" s="16">
        <f>IF((C3083&lt;=7),VLOOKUP(D3083,'7 лет'!$M$5:$N$78,2),IF((C3083=8),VLOOKUP(D3083,'8 лет'!$M$5:$N$78,2),IF((C3083=9),VLOOKUP(D3083,'9 лет'!$M$5:$N$78,2),IF((C3083=10),VLOOKUP(D3083,'10 лет'!$M$5:$N$78,2),IF((C3083=11),VLOOKUP(D3083,'11 лет'!$M$5:$N$78,2),IF((C3083=12),VLOOKUP(D3083,'12 лет'!$O$5:$P$78,2),IF((C3083=13),VLOOKUP(D3083,'13 лет'!$O$5:$P$78,2),IF((C3083=14),VLOOKUP(D3083,'14 лет'!$O$5:$P$78,2),IF((C3083=15),VLOOKUP(D3083,'15 лет'!$O$5:$P$78,2),IF((C3083=16),VLOOKUP(D3083,'16 лет'!$O$5:$P$78,2),IF((C3083=17),VLOOKUP(D3083,'17 лет'!$O$5:$P$78,2))))))))))))</f>
        <v>0</v>
      </c>
      <c r="F3083" s="27"/>
      <c r="G3083" s="16">
        <f>IF((C3083&lt;=7),VLOOKUP(F3083,'7 лет'!$O$5:$P$79,2),IF((C3083=8),VLOOKUP(F3083,'8 лет'!$O$5:$P$79,2),IF((C3083=9),VLOOKUP(F3083,'9 лет'!$O$5:$P$79,2),IF((C3083=10),VLOOKUP(F3083,'10 лет'!$O$5:$P$79,2),IF((C3083=11),VLOOKUP(F3083,'11 лет'!$O$5:$P$79,2),IF((C3083=12),VLOOKUP(F3083,'12 лет'!$Q$5:$R$79,2),IF((C3083=13),VLOOKUP(F3083,'13 лет'!$Q$5:$R$79,2),IF((C3083=14),VLOOKUP(F3083,'14 лет'!$Q$5:$R$79,2),IF((C3083=15),VLOOKUP(F3083,'15 лет'!$Q$5:$R$79,2),IF((C3083=16),VLOOKUP(F3083,'16 лет'!$Q$5:$R$79,2),IF((C3083=17),VLOOKUP(F3083,'17 лет'!$Q$5:$R$79,2))))))))))))</f>
        <v>0</v>
      </c>
      <c r="H3083" s="27"/>
      <c r="I3083" s="16">
        <f>IF((C3083&lt;=7),VLOOKUP(H3083,'7 лет'!$Q$5:$R$79,2),IF((C3083=8),VLOOKUP(H3083,'8 лет'!$Q$5:$R$79,2),IF((C3083=9),VLOOKUP(H3083,'9 лет'!$Q$5:$R$79,2),IF((C3083=10),VLOOKUP(H3083,'10 лет'!$Q$5:$R$79,2),IF((C3083=11),VLOOKUP(H3083,'11 лет'!$Q$5:$R$79,2),IF((C3083=12),VLOOKUP(H3083,'12 лет'!$S$5:$T$79,2),IF((C3083=13),VLOOKUP(H3083,'13 лет'!$S$5:$T$79,2),IF((C3083=14),VLOOKUP(H3083,'14 лет'!$S$5:$T$79,2),IF((C3083=15),VLOOKUP(H3083,'15 лет'!$S$5:$T$79,2),IF((C3083=16),VLOOKUP(H3083,'16 лет'!$S$5:$T$79,2),IF((C3083=17),VLOOKUP(H3083,'17 лет'!$S$5:$T$79,2))))))))))))</f>
        <v>0</v>
      </c>
      <c r="J3083" s="27"/>
      <c r="K3083" s="16">
        <f>IF((C3083&lt;=7),VLOOKUP(J3083,'7 лет'!$S$5:$T$79,2),IF((C3083=8),VLOOKUP(J3083,'8 лет'!$S$5:$T$79,2),IF((C3083=9),VLOOKUP(J3083,'9 лет'!$S$5:$T$79,2),IF((C3083=10),VLOOKUP(J3083,'10 лет'!$S$5:$T$79,2),IF((C3083=11),VLOOKUP(J3083,'11 лет'!$S$5:$T$79,2),IF((C3083=12),VLOOKUP(J3083,'12 лет'!$U$5:$V$79,2),IF((C3083=13),VLOOKUP(J3083,'13 лет'!$U$5:$V$79,2),IF((C3083=14),VLOOKUP(J3083,'14 лет'!$U$5:$V$79,2),IF(C3083&gt;=15,"0")))))))))</f>
        <v>0</v>
      </c>
      <c r="L3083" s="27"/>
      <c r="M3083" s="16" t="str">
        <f>IF((C3083=12),VLOOKUP(L3083,'12 лет'!$W$5:$X$85,2),IF((C3083=13),VLOOKUP(L3083,'13 лет'!$W$5:$X$84,2),IF((C3083=14),VLOOKUP(L3083,'14 лет'!$W$5:$X$82,2),IF((C3083=15),VLOOKUP(L3083,'15 лет'!$U$5:$V$82,2),IF((C3083=16),VLOOKUP(L3083,'16 лет'!$U$5:$V$78,2),IF((C3083=17),VLOOKUP(L3083,'17 лет'!$U$5:$V$78,2),IF(C3083&lt;12,"0")))))))</f>
        <v>0</v>
      </c>
      <c r="N3083" s="27"/>
      <c r="O3083" s="16" t="str">
        <f>IF((C3083=15),VLOOKUP(N3083,'15 лет'!$W$5:$X$115,2),IF((C3083=16),VLOOKUP(N3083,'16 лет'!$W$5:$X$113,2),IF((C3083=17),VLOOKUP(N3083,'17 лет'!$W$5:$X$113,2),IF(C3083&lt;15,"0"))))</f>
        <v>0</v>
      </c>
      <c r="P3083" s="11"/>
      <c r="Q3083" s="16">
        <f>IF((C3083&lt;=7),VLOOKUP(P3083,'7 лет'!$U$5:$V$79,2),IF((C3083=8),VLOOKUP(P3083,'8 лет'!$U$5:$V$79,2),IF((C3083=9),VLOOKUP(P3083,'9 лет'!$U$5:$V$79,2),IF((C3083=10),VLOOKUP(P3083,'10 лет'!$U$5:$V$79,2),IF((C3083=11),VLOOKUP(P3083,'11 лет'!$U$5:$V$79,2),IF((C3083=12),VLOOKUP(P3083,'12 лет'!$Y$5:$Z$79,2),IF((C3083=13),VLOOKUP(P3083,'13 лет'!$Y$5:$Z$79,2),IF((C3083=14),VLOOKUP(P3083,'14 лет'!$Y$5:$Z$79,2),IF((C3083=15),VLOOKUP(P3083,'15 лет'!$Y$5:$Z$79,2),IF((C3083=16),VLOOKUP(P3083,'16 лет'!$Y$5:$Z$79,2),IF((C3083=17),VLOOKUP(P3083,'17 лет'!$Y$5:$Z$79,2))))))))))))</f>
        <v>35</v>
      </c>
      <c r="R3083" s="27"/>
      <c r="S3083" s="16">
        <f>IF((C3083&lt;=7),VLOOKUP(R3083,'7 лет'!$W$5:$X$79,2),IF((C3083=8),VLOOKUP(R3083,'8 лет'!$W$5:$X$79,2),IF((C3083=9),VLOOKUP(R3083,'9 лет'!$W$5:$X$79,2),IF((C3083=10),VLOOKUP(R3083,'10 лет'!$W$5:$X$79,2),IF((C3083=11),VLOOKUP(R3083,'11 лет'!$W$5:$X$79,2),IF((C3083=12),VLOOKUP(R3083,'12 лет'!$AA$5:$AB$79,2),IF((C3083=13),VLOOKUP(R3083,'13 лет'!$AA$5:$AB$79,2),IF((C3083=14),VLOOKUP(R3083,'14 лет'!$AA$5:$AB$79,2),IF((C3083=15),VLOOKUP(R3083,'15 лет'!$AA$5:$AB$79,2),IF((C3083=16),VLOOKUP(R3083,'16 лет'!$AA$5:$AB$79,2),IF((C3083=17),VLOOKUP(R3083,'17 лет'!$AA$5:$AB$79,2))))))))))))</f>
        <v>0</v>
      </c>
      <c r="T3083" s="33">
        <f>SUM(E3083+G3083+I3083+K3083+M3083+O3083+Q3083+S3083)</f>
        <v>35</v>
      </c>
      <c r="U3083" s="4">
        <f>'Личное первенство девушки'!U268</f>
        <v>28</v>
      </c>
      <c r="V3083" s="109"/>
      <c r="W3083" s="99"/>
      <c r="X3083" t="str">
        <f>P3073</f>
        <v>Субъект РФ 86</v>
      </c>
    </row>
    <row r="3084" spans="1:24" ht="18.75">
      <c r="A3084" s="27">
        <v>2</v>
      </c>
      <c r="B3084" s="78"/>
      <c r="C3084" s="27"/>
      <c r="D3084" s="27"/>
      <c r="E3084" s="16">
        <f>IF((C3084&lt;=7),VLOOKUP(D3084,'7 лет'!$M$5:$N$78,2),IF((C3084=8),VLOOKUP(D3084,'8 лет'!$M$5:$N$78,2),IF((C3084=9),VLOOKUP(D3084,'9 лет'!$M$5:$N$78,2),IF((C3084=10),VLOOKUP(D3084,'10 лет'!$M$5:$N$78,2),IF((C3084=11),VLOOKUP(D3084,'11 лет'!$M$5:$N$78,2),IF((C3084=12),VLOOKUP(D3084,'12 лет'!$O$5:$P$78,2),IF((C3084=13),VLOOKUP(D3084,'13 лет'!$O$5:$P$78,2),IF((C3084=14),VLOOKUP(D3084,'14 лет'!$O$5:$P$78,2),IF((C3084=15),VLOOKUP(D3084,'15 лет'!$O$5:$P$78,2),IF((C3084=16),VLOOKUP(D3084,'16 лет'!$O$5:$P$78,2),IF((C3084=17),VLOOKUP(D3084,'17 лет'!$O$5:$P$78,2))))))))))))</f>
        <v>0</v>
      </c>
      <c r="F3084" s="27"/>
      <c r="G3084" s="16">
        <f>IF((C3084&lt;=7),VLOOKUP(F3084,'7 лет'!$O$5:$P$79,2),IF((C3084=8),VLOOKUP(F3084,'8 лет'!$O$5:$P$79,2),IF((C3084=9),VLOOKUP(F3084,'9 лет'!$O$5:$P$79,2),IF((C3084=10),VLOOKUP(F3084,'10 лет'!$O$5:$P$79,2),IF((C3084=11),VLOOKUP(F3084,'11 лет'!$O$5:$P$79,2),IF((C3084=12),VLOOKUP(F3084,'12 лет'!$Q$5:$R$79,2),IF((C3084=13),VLOOKUP(F3084,'13 лет'!$Q$5:$R$79,2),IF((C3084=14),VLOOKUP(F3084,'14 лет'!$Q$5:$R$79,2),IF((C3084=15),VLOOKUP(F3084,'15 лет'!$Q$5:$R$79,2),IF((C3084=16),VLOOKUP(F3084,'16 лет'!$Q$5:$R$79,2),IF((C3084=17),VLOOKUP(F3084,'17 лет'!$Q$5:$R$79,2))))))))))))</f>
        <v>0</v>
      </c>
      <c r="H3084" s="27"/>
      <c r="I3084" s="16">
        <f>IF((C3084&lt;=7),VLOOKUP(H3084,'7 лет'!$Q$5:$R$79,2),IF((C3084=8),VLOOKUP(H3084,'8 лет'!$Q$5:$R$79,2),IF((C3084=9),VLOOKUP(H3084,'9 лет'!$Q$5:$R$79,2),IF((C3084=10),VLOOKUP(H3084,'10 лет'!$Q$5:$R$79,2),IF((C3084=11),VLOOKUP(H3084,'11 лет'!$Q$5:$R$79,2),IF((C3084=12),VLOOKUP(H3084,'12 лет'!$S$5:$T$79,2),IF((C3084=13),VLOOKUP(H3084,'13 лет'!$S$5:$T$79,2),IF((C3084=14),VLOOKUP(H3084,'14 лет'!$S$5:$T$79,2),IF((C3084=15),VLOOKUP(H3084,'15 лет'!$S$5:$T$79,2),IF((C3084=16),VLOOKUP(H3084,'16 лет'!$S$5:$T$79,2),IF((C3084=17),VLOOKUP(H3084,'17 лет'!$S$5:$T$79,2))))))))))))</f>
        <v>0</v>
      </c>
      <c r="J3084" s="27"/>
      <c r="K3084" s="16">
        <f>IF((C3084&lt;=7),VLOOKUP(J3084,'7 лет'!$S$5:$T$79,2),IF((C3084=8),VLOOKUP(J3084,'8 лет'!$S$5:$T$79,2),IF((C3084=9),VLOOKUP(J3084,'9 лет'!$S$5:$T$79,2),IF((C3084=10),VLOOKUP(J3084,'10 лет'!$S$5:$T$79,2),IF((C3084=11),VLOOKUP(J3084,'11 лет'!$S$5:$T$79,2),IF((C3084=12),VLOOKUP(J3084,'12 лет'!$U$5:$V$79,2),IF((C3084=13),VLOOKUP(J3084,'13 лет'!$U$5:$V$79,2),IF((C3084=14),VLOOKUP(J3084,'14 лет'!$U$5:$V$79,2),IF(C3084&gt;=15,"0")))))))))</f>
        <v>0</v>
      </c>
      <c r="L3084" s="27"/>
      <c r="M3084" s="16" t="str">
        <f>IF((C3084=12),VLOOKUP(L3084,'12 лет'!$W$5:$X$85,2),IF((C3084=13),VLOOKUP(L3084,'13 лет'!$W$5:$X$84,2),IF((C3084=14),VLOOKUP(L3084,'14 лет'!$W$5:$X$82,2),IF((C3084=15),VLOOKUP(L3084,'15 лет'!$U$5:$V$82,2),IF((C3084=16),VLOOKUP(L3084,'16 лет'!$U$5:$V$78,2),IF((C3084=17),VLOOKUP(L3084,'17 лет'!$U$5:$V$78,2),IF(C3084&lt;12,"0")))))))</f>
        <v>0</v>
      </c>
      <c r="N3084" s="27"/>
      <c r="O3084" s="16" t="str">
        <f>IF((C3084=15),VLOOKUP(N3084,'15 лет'!$W$5:$X$115,2),IF((C3084=16),VLOOKUP(N3084,'16 лет'!$W$5:$X$113,2),IF((C3084=17),VLOOKUP(N3084,'17 лет'!$W$5:$X$113,2),IF(C3084&lt;15,"0"))))</f>
        <v>0</v>
      </c>
      <c r="P3084" s="11"/>
      <c r="Q3084" s="16">
        <f>IF((C3084&lt;=7),VLOOKUP(P3084,'7 лет'!$U$5:$V$79,2),IF((C3084=8),VLOOKUP(P3084,'8 лет'!$U$5:$V$79,2),IF((C3084=9),VLOOKUP(P3084,'9 лет'!$U$5:$V$79,2),IF((C3084=10),VLOOKUP(P3084,'10 лет'!$U$5:$V$79,2),IF((C3084=11),VLOOKUP(P3084,'11 лет'!$U$5:$V$79,2),IF((C3084=12),VLOOKUP(P3084,'12 лет'!$Y$5:$Z$79,2),IF((C3084=13),VLOOKUP(P3084,'13 лет'!$Y$5:$Z$79,2),IF((C3084=14),VLOOKUP(P3084,'14 лет'!$Y$5:$Z$79,2),IF((C3084=15),VLOOKUP(P3084,'15 лет'!$Y$5:$Z$79,2),IF((C3084=16),VLOOKUP(P3084,'16 лет'!$Y$5:$Z$79,2),IF((C3084=17),VLOOKUP(P3084,'17 лет'!$Y$5:$Z$79,2))))))))))))</f>
        <v>35</v>
      </c>
      <c r="R3084" s="27"/>
      <c r="S3084" s="16">
        <f>IF((C3084&lt;=7),VLOOKUP(R3084,'7 лет'!$W$5:$X$79,2),IF((C3084=8),VLOOKUP(R3084,'8 лет'!$W$5:$X$79,2),IF((C3084=9),VLOOKUP(R3084,'9 лет'!$W$5:$X$79,2),IF((C3084=10),VLOOKUP(R3084,'10 лет'!$W$5:$X$79,2),IF((C3084=11),VLOOKUP(R3084,'11 лет'!$W$5:$X$79,2),IF((C3084=12),VLOOKUP(R3084,'12 лет'!$AA$5:$AB$79,2),IF((C3084=13),VLOOKUP(R3084,'13 лет'!$AA$5:$AB$79,2),IF((C3084=14),VLOOKUP(R3084,'14 лет'!$AA$5:$AB$79,2),IF((C3084=15),VLOOKUP(R3084,'15 лет'!$AA$5:$AB$79,2),IF((C3084=16),VLOOKUP(R3084,'16 лет'!$AA$5:$AB$79,2),IF((C3084=17),VLOOKUP(R3084,'17 лет'!$AA$5:$AB$79,2))))))))))))</f>
        <v>0</v>
      </c>
      <c r="T3084" s="33">
        <f>SUM(E3084+G3084+I3084+K3084+M3084+O3084+Q3084+S3084)</f>
        <v>35</v>
      </c>
      <c r="U3084" s="4">
        <f>'Личное первенство девушки'!U269</f>
        <v>28</v>
      </c>
      <c r="V3084" s="109"/>
      <c r="W3084" s="99"/>
      <c r="X3084" t="str">
        <f>P3073</f>
        <v>Субъект РФ 86</v>
      </c>
    </row>
    <row r="3085" spans="1:24" ht="18.75">
      <c r="A3085" s="27">
        <v>3</v>
      </c>
      <c r="B3085" s="78"/>
      <c r="C3085" s="27"/>
      <c r="D3085" s="27"/>
      <c r="E3085" s="16">
        <f>IF((C3085&lt;=7),VLOOKUP(D3085,'7 лет'!$M$5:$N$78,2),IF((C3085=8),VLOOKUP(D3085,'8 лет'!$M$5:$N$78,2),IF((C3085=9),VLOOKUP(D3085,'9 лет'!$M$5:$N$78,2),IF((C3085=10),VLOOKUP(D3085,'10 лет'!$M$5:$N$78,2),IF((C3085=11),VLOOKUP(D3085,'11 лет'!$M$5:$N$78,2),IF((C3085=12),VLOOKUP(D3085,'12 лет'!$O$5:$P$78,2),IF((C3085=13),VLOOKUP(D3085,'13 лет'!$O$5:$P$78,2),IF((C3085=14),VLOOKUP(D3085,'14 лет'!$O$5:$P$78,2),IF((C3085=15),VLOOKUP(D3085,'15 лет'!$O$5:$P$78,2),IF((C3085=16),VLOOKUP(D3085,'16 лет'!$O$5:$P$78,2),IF((C3085=17),VLOOKUP(D3085,'17 лет'!$O$5:$P$78,2))))))))))))</f>
        <v>0</v>
      </c>
      <c r="F3085" s="27"/>
      <c r="G3085" s="16">
        <f>IF((C3085&lt;=7),VLOOKUP(F3085,'7 лет'!$O$5:$P$79,2),IF((C3085=8),VLOOKUP(F3085,'8 лет'!$O$5:$P$79,2),IF((C3085=9),VLOOKUP(F3085,'9 лет'!$O$5:$P$79,2),IF((C3085=10),VLOOKUP(F3085,'10 лет'!$O$5:$P$79,2),IF((C3085=11),VLOOKUP(F3085,'11 лет'!$O$5:$P$79,2),IF((C3085=12),VLOOKUP(F3085,'12 лет'!$Q$5:$R$79,2),IF((C3085=13),VLOOKUP(F3085,'13 лет'!$Q$5:$R$79,2),IF((C3085=14),VLOOKUP(F3085,'14 лет'!$Q$5:$R$79,2),IF((C3085=15),VLOOKUP(F3085,'15 лет'!$Q$5:$R$79,2),IF((C3085=16),VLOOKUP(F3085,'16 лет'!$Q$5:$R$79,2),IF((C3085=17),VLOOKUP(F3085,'17 лет'!$Q$5:$R$79,2))))))))))))</f>
        <v>0</v>
      </c>
      <c r="H3085" s="27"/>
      <c r="I3085" s="16">
        <f>IF((C3085&lt;=7),VLOOKUP(H3085,'7 лет'!$Q$5:$R$79,2),IF((C3085=8),VLOOKUP(H3085,'8 лет'!$Q$5:$R$79,2),IF((C3085=9),VLOOKUP(H3085,'9 лет'!$Q$5:$R$79,2),IF((C3085=10),VLOOKUP(H3085,'10 лет'!$Q$5:$R$79,2),IF((C3085=11),VLOOKUP(H3085,'11 лет'!$Q$5:$R$79,2),IF((C3085=12),VLOOKUP(H3085,'12 лет'!$S$5:$T$79,2),IF((C3085=13),VLOOKUP(H3085,'13 лет'!$S$5:$T$79,2),IF((C3085=14),VLOOKUP(H3085,'14 лет'!$S$5:$T$79,2),IF((C3085=15),VLOOKUP(H3085,'15 лет'!$S$5:$T$79,2),IF((C3085=16),VLOOKUP(H3085,'16 лет'!$S$5:$T$79,2),IF((C3085=17),VLOOKUP(H3085,'17 лет'!$S$5:$T$79,2))))))))))))</f>
        <v>0</v>
      </c>
      <c r="J3085" s="27"/>
      <c r="K3085" s="16">
        <f>IF((C3085&lt;=7),VLOOKUP(J3085,'7 лет'!$S$5:$T$79,2),IF((C3085=8),VLOOKUP(J3085,'8 лет'!$S$5:$T$79,2),IF((C3085=9),VLOOKUP(J3085,'9 лет'!$S$5:$T$79,2),IF((C3085=10),VLOOKUP(J3085,'10 лет'!$S$5:$T$79,2),IF((C3085=11),VLOOKUP(J3085,'11 лет'!$S$5:$T$79,2),IF((C3085=12),VLOOKUP(J3085,'12 лет'!$U$5:$V$79,2),IF((C3085=13),VLOOKUP(J3085,'13 лет'!$U$5:$V$79,2),IF((C3085=14),VLOOKUP(J3085,'14 лет'!$U$5:$V$79,2),IF(C3085&gt;=15,"0")))))))))</f>
        <v>0</v>
      </c>
      <c r="L3085" s="27"/>
      <c r="M3085" s="16" t="str">
        <f>IF((C3085=12),VLOOKUP(L3085,'12 лет'!$W$5:$X$85,2),IF((C3085=13),VLOOKUP(L3085,'13 лет'!$W$5:$X$84,2),IF((C3085=14),VLOOKUP(L3085,'14 лет'!$W$5:$X$82,2),IF((C3085=15),VLOOKUP(L3085,'15 лет'!$U$5:$V$82,2),IF((C3085=16),VLOOKUP(L3085,'16 лет'!$U$5:$V$78,2),IF((C3085=17),VLOOKUP(L3085,'17 лет'!$U$5:$V$78,2),IF(C3085&lt;12,"0")))))))</f>
        <v>0</v>
      </c>
      <c r="N3085" s="27"/>
      <c r="O3085" s="16" t="str">
        <f>IF((C3085=15),VLOOKUP(N3085,'15 лет'!$W$5:$X$115,2),IF((C3085=16),VLOOKUP(N3085,'16 лет'!$W$5:$X$113,2),IF((C3085=17),VLOOKUP(N3085,'17 лет'!$W$5:$X$113,2),IF(C3085&lt;15,"0"))))</f>
        <v>0</v>
      </c>
      <c r="P3085" s="11"/>
      <c r="Q3085" s="16">
        <f>IF((C3085&lt;=7),VLOOKUP(P3085,'7 лет'!$U$5:$V$79,2),IF((C3085=8),VLOOKUP(P3085,'8 лет'!$U$5:$V$79,2),IF((C3085=9),VLOOKUP(P3085,'9 лет'!$U$5:$V$79,2),IF((C3085=10),VLOOKUP(P3085,'10 лет'!$U$5:$V$79,2),IF((C3085=11),VLOOKUP(P3085,'11 лет'!$U$5:$V$79,2),IF((C3085=12),VLOOKUP(P3085,'12 лет'!$Y$5:$Z$79,2),IF((C3085=13),VLOOKUP(P3085,'13 лет'!$Y$5:$Z$79,2),IF((C3085=14),VLOOKUP(P3085,'14 лет'!$Y$5:$Z$79,2),IF((C3085=15),VLOOKUP(P3085,'15 лет'!$Y$5:$Z$79,2),IF((C3085=16),VLOOKUP(P3085,'16 лет'!$Y$5:$Z$79,2),IF((C3085=17),VLOOKUP(P3085,'17 лет'!$Y$5:$Z$79,2))))))))))))</f>
        <v>35</v>
      </c>
      <c r="R3085" s="27"/>
      <c r="S3085" s="16">
        <f>IF((C3085&lt;=7),VLOOKUP(R3085,'7 лет'!$W$5:$X$79,2),IF((C3085=8),VLOOKUP(R3085,'8 лет'!$W$5:$X$79,2),IF((C3085=9),VLOOKUP(R3085,'9 лет'!$W$5:$X$79,2),IF((C3085=10),VLOOKUP(R3085,'10 лет'!$W$5:$X$79,2),IF((C3085=11),VLOOKUP(R3085,'11 лет'!$W$5:$X$79,2),IF((C3085=12),VLOOKUP(R3085,'12 лет'!$AA$5:$AB$79,2),IF((C3085=13),VLOOKUP(R3085,'13 лет'!$AA$5:$AB$79,2),IF((C3085=14),VLOOKUP(R3085,'14 лет'!$AA$5:$AB$79,2),IF((C3085=15),VLOOKUP(R3085,'15 лет'!$AA$5:$AB$79,2),IF((C3085=16),VLOOKUP(R3085,'16 лет'!$AA$5:$AB$79,2),IF((C3085=17),VLOOKUP(R3085,'17 лет'!$AA$5:$AB$79,2))))))))))))</f>
        <v>0</v>
      </c>
      <c r="T3085" s="33">
        <f>SUM(E3085+G3085+I3085+K3085+M3085+O3085+Q3085+S3085)</f>
        <v>35</v>
      </c>
      <c r="U3085" s="4">
        <f>'Личное первенство девушки'!U270</f>
        <v>28</v>
      </c>
      <c r="V3085" s="109"/>
      <c r="W3085" s="99"/>
      <c r="X3085" t="str">
        <f>P3073</f>
        <v>Субъект РФ 86</v>
      </c>
    </row>
    <row r="3086" spans="1:24" ht="18.75">
      <c r="A3086" s="111"/>
      <c r="B3086" s="112"/>
      <c r="C3086" s="112"/>
      <c r="D3086" s="112"/>
      <c r="E3086" s="112"/>
      <c r="F3086" s="112"/>
      <c r="G3086" s="112"/>
      <c r="H3086" s="112"/>
      <c r="I3086" s="112"/>
      <c r="J3086" s="112"/>
      <c r="K3086" s="112"/>
      <c r="L3086" s="112"/>
      <c r="M3086" s="112"/>
      <c r="N3086" s="112"/>
      <c r="O3086" s="112"/>
      <c r="P3086" s="115" t="s">
        <v>286</v>
      </c>
      <c r="Q3086" s="115"/>
      <c r="R3086" s="115"/>
      <c r="S3086" s="116"/>
      <c r="T3086" s="113">
        <f ca="1">SUMPRODUCT(LARGE($T$3083:$T$3085,ROW(INDIRECT("T1:T"&amp;Z17))))</f>
        <v>70</v>
      </c>
      <c r="U3086" s="114"/>
      <c r="V3086" s="109"/>
      <c r="W3086" s="99"/>
    </row>
    <row r="3087" spans="1:24" ht="30" customHeight="1">
      <c r="A3087" s="119"/>
      <c r="B3087" s="120"/>
      <c r="C3087" s="120"/>
      <c r="D3087" s="120"/>
      <c r="E3087" s="120"/>
      <c r="F3087" s="120"/>
      <c r="G3087" s="120"/>
      <c r="H3087" s="120"/>
      <c r="I3087" s="120"/>
      <c r="J3087" s="120"/>
      <c r="K3087" s="120"/>
      <c r="L3087" s="120"/>
      <c r="M3087" s="120"/>
      <c r="N3087" s="120"/>
      <c r="O3087" s="120"/>
      <c r="P3087" s="118" t="s">
        <v>287</v>
      </c>
      <c r="Q3087" s="118"/>
      <c r="R3087" s="118"/>
      <c r="S3087" s="118"/>
      <c r="T3087" s="121">
        <f ca="1">SUM(T3081+T3086)</f>
        <v>170</v>
      </c>
      <c r="U3087" s="122"/>
      <c r="V3087" s="110"/>
      <c r="W3087" s="100"/>
    </row>
    <row r="3088" spans="1:24">
      <c r="A3088" s="14"/>
      <c r="B3088" s="14"/>
      <c r="C3088" s="14"/>
      <c r="D3088" s="14"/>
      <c r="E3088" s="14"/>
      <c r="F3088" s="14"/>
      <c r="G3088" s="14"/>
      <c r="H3088" s="14"/>
      <c r="I3088" s="14"/>
      <c r="J3088" s="14"/>
      <c r="K3088" s="14"/>
      <c r="L3088" s="14"/>
      <c r="M3088" s="14"/>
      <c r="N3088" s="14"/>
      <c r="O3088" s="14"/>
      <c r="P3088" s="14"/>
      <c r="Q3088" s="14"/>
      <c r="R3088" s="14"/>
      <c r="S3088" s="14"/>
      <c r="T3088" s="14"/>
    </row>
    <row r="3089" spans="1:23">
      <c r="A3089" s="15"/>
      <c r="C3089" s="15"/>
      <c r="D3089" s="15"/>
      <c r="E3089" s="15"/>
      <c r="F3089" s="15"/>
      <c r="G3089" s="15"/>
      <c r="H3089" s="15"/>
      <c r="I3089" s="15"/>
      <c r="J3089" s="15"/>
      <c r="K3089" s="14"/>
      <c r="L3089" s="14"/>
      <c r="M3089" s="15"/>
      <c r="N3089" s="15"/>
      <c r="O3089" s="15"/>
      <c r="P3089" s="15"/>
      <c r="Q3089" s="15"/>
      <c r="R3089" s="15"/>
      <c r="S3089" s="15"/>
      <c r="T3089" s="15"/>
    </row>
    <row r="3090" spans="1:23">
      <c r="A3090" s="15"/>
      <c r="C3090" s="15"/>
      <c r="D3090" s="15"/>
      <c r="E3090" s="15"/>
      <c r="F3090" s="15"/>
      <c r="G3090" s="15"/>
      <c r="H3090" s="15"/>
      <c r="I3090" s="15"/>
      <c r="J3090" s="15"/>
      <c r="K3090" s="14"/>
      <c r="L3090" s="14"/>
      <c r="M3090" s="15"/>
      <c r="N3090" s="15"/>
      <c r="O3090" s="15"/>
      <c r="P3090" s="15"/>
      <c r="Q3090" s="15"/>
      <c r="R3090" s="15"/>
      <c r="S3090" s="15"/>
      <c r="T3090" s="15"/>
    </row>
    <row r="3091" spans="1:23" ht="16.5">
      <c r="A3091" s="14"/>
      <c r="B3091" s="79" t="s">
        <v>181</v>
      </c>
      <c r="C3091" s="14"/>
      <c r="D3091" s="14"/>
      <c r="E3091" s="14"/>
      <c r="F3091" s="14"/>
      <c r="G3091" s="14"/>
      <c r="H3091" s="14"/>
      <c r="I3091" s="14"/>
      <c r="J3091" s="14"/>
      <c r="K3091" s="14"/>
      <c r="L3091" s="14"/>
      <c r="M3091" s="14"/>
      <c r="N3091" s="14"/>
      <c r="O3091" s="14"/>
      <c r="P3091" s="14"/>
      <c r="Q3091" s="14"/>
      <c r="R3091" s="14"/>
      <c r="S3091" s="14"/>
      <c r="T3091" s="14"/>
    </row>
    <row r="3092" spans="1:23">
      <c r="A3092" s="14"/>
      <c r="B3092" s="15"/>
      <c r="C3092" s="15"/>
      <c r="D3092" s="14"/>
      <c r="E3092" s="14"/>
      <c r="F3092" s="14"/>
      <c r="G3092" s="14"/>
      <c r="H3092" s="14"/>
      <c r="I3092" s="14"/>
      <c r="J3092" s="14"/>
      <c r="K3092" s="14"/>
      <c r="L3092" s="14"/>
      <c r="M3092" s="14"/>
      <c r="N3092" s="14"/>
      <c r="O3092" s="14"/>
      <c r="P3092" s="14"/>
      <c r="Q3092" s="14"/>
      <c r="R3092" s="14"/>
      <c r="S3092" s="14"/>
      <c r="T3092" s="14"/>
    </row>
    <row r="3093" spans="1:23">
      <c r="A3093" s="14"/>
      <c r="B3093" s="14"/>
      <c r="C3093" s="15"/>
      <c r="D3093" s="14"/>
      <c r="E3093" s="14"/>
      <c r="F3093" s="14"/>
      <c r="G3093" s="14"/>
      <c r="H3093" s="14"/>
      <c r="I3093" s="14"/>
      <c r="J3093" s="14"/>
      <c r="K3093" s="14"/>
      <c r="L3093" s="14"/>
      <c r="M3093" s="14"/>
      <c r="N3093" s="14"/>
      <c r="O3093" s="14"/>
      <c r="P3093" s="14"/>
      <c r="Q3093" s="14"/>
      <c r="R3093" s="14"/>
      <c r="S3093" s="14"/>
      <c r="T3093" s="14"/>
    </row>
    <row r="3094" spans="1:23" ht="16.5">
      <c r="A3094" s="14"/>
      <c r="B3094" s="79" t="s">
        <v>182</v>
      </c>
      <c r="C3094" s="15"/>
      <c r="D3094" s="14"/>
      <c r="E3094" s="14"/>
      <c r="F3094" s="14"/>
      <c r="G3094" s="14"/>
      <c r="H3094" s="14"/>
      <c r="I3094" s="14"/>
      <c r="J3094" s="14"/>
      <c r="K3094" s="14"/>
      <c r="L3094" s="14"/>
      <c r="M3094" s="14"/>
      <c r="N3094" s="14"/>
      <c r="O3094" s="14"/>
      <c r="P3094" s="14"/>
      <c r="Q3094" s="14"/>
      <c r="R3094" s="14"/>
      <c r="S3094" s="14"/>
      <c r="T3094" s="14"/>
    </row>
    <row r="3096" spans="1:23" ht="18.75">
      <c r="A3096" s="102" t="s">
        <v>991</v>
      </c>
      <c r="B3096" s="102"/>
      <c r="C3096" s="102"/>
      <c r="D3096" s="102"/>
      <c r="E3096" s="102"/>
      <c r="F3096" s="102"/>
      <c r="G3096" s="102"/>
      <c r="H3096" s="102"/>
      <c r="I3096" s="102"/>
      <c r="J3096" s="102"/>
      <c r="K3096" s="102"/>
      <c r="L3096" s="102"/>
      <c r="M3096" s="102"/>
      <c r="N3096" s="102"/>
      <c r="O3096" s="102"/>
      <c r="P3096" s="102"/>
      <c r="Q3096" s="102"/>
      <c r="R3096" s="102"/>
      <c r="S3096" s="102"/>
      <c r="T3096" s="102"/>
      <c r="U3096" s="102"/>
      <c r="V3096" s="102"/>
      <c r="W3096" s="102"/>
    </row>
    <row r="3097" spans="1:23" ht="18.75">
      <c r="A3097" s="102" t="s">
        <v>990</v>
      </c>
      <c r="B3097" s="102"/>
      <c r="C3097" s="102"/>
      <c r="D3097" s="102"/>
      <c r="E3097" s="102"/>
      <c r="F3097" s="102"/>
      <c r="G3097" s="102"/>
      <c r="H3097" s="102"/>
      <c r="I3097" s="102"/>
      <c r="J3097" s="102"/>
      <c r="K3097" s="102"/>
      <c r="L3097" s="102"/>
      <c r="M3097" s="102"/>
      <c r="N3097" s="102"/>
      <c r="O3097" s="102"/>
      <c r="P3097" s="102"/>
      <c r="Q3097" s="102"/>
      <c r="R3097" s="102"/>
      <c r="S3097" s="102"/>
      <c r="T3097" s="102"/>
      <c r="U3097" s="102"/>
      <c r="V3097" s="102"/>
      <c r="W3097" s="102"/>
    </row>
    <row r="3099" spans="1:23">
      <c r="A3099" s="103" t="s">
        <v>169</v>
      </c>
      <c r="B3099" s="103"/>
      <c r="C3099" s="103"/>
      <c r="D3099" s="103"/>
      <c r="E3099" s="103"/>
      <c r="F3099" s="103"/>
      <c r="G3099" s="103"/>
      <c r="H3099" s="103"/>
      <c r="I3099" s="103"/>
      <c r="J3099" s="103"/>
      <c r="K3099" s="103"/>
      <c r="L3099" s="103"/>
      <c r="M3099" s="103"/>
      <c r="N3099" s="103"/>
      <c r="O3099" s="103"/>
      <c r="P3099" s="103"/>
      <c r="Q3099" s="103"/>
      <c r="R3099" s="103"/>
      <c r="S3099" s="103"/>
      <c r="T3099" s="103"/>
      <c r="U3099" s="103"/>
      <c r="V3099" s="103"/>
      <c r="W3099" s="103"/>
    </row>
    <row r="3100" spans="1:23">
      <c r="A3100" s="43"/>
      <c r="B3100" s="43"/>
      <c r="C3100" s="43"/>
      <c r="D3100" s="43"/>
      <c r="E3100" s="43"/>
      <c r="F3100" s="43"/>
      <c r="G3100" s="43"/>
      <c r="H3100" s="43"/>
      <c r="I3100" s="43"/>
      <c r="J3100" s="43"/>
      <c r="K3100" s="43"/>
      <c r="L3100" s="43"/>
      <c r="M3100" s="43"/>
      <c r="N3100" s="43"/>
      <c r="O3100" s="43"/>
      <c r="P3100" s="43"/>
      <c r="Q3100" s="43"/>
      <c r="R3100" s="43"/>
      <c r="S3100" s="43"/>
      <c r="T3100" s="43"/>
      <c r="U3100" s="43"/>
      <c r="V3100" s="43"/>
      <c r="W3100" s="43"/>
    </row>
    <row r="3101" spans="1:23" ht="18.75">
      <c r="A3101" s="104" t="s">
        <v>1005</v>
      </c>
      <c r="B3101" s="104"/>
      <c r="C3101" s="104"/>
      <c r="D3101" s="104"/>
      <c r="E3101" s="104"/>
      <c r="F3101" s="104"/>
      <c r="G3101" s="104"/>
      <c r="H3101" s="104"/>
      <c r="I3101" s="104"/>
      <c r="J3101" s="104"/>
      <c r="K3101" s="104"/>
      <c r="L3101" s="104"/>
      <c r="M3101" s="104"/>
      <c r="N3101" s="104"/>
      <c r="O3101" s="104"/>
      <c r="P3101" s="104"/>
      <c r="Q3101" s="104"/>
      <c r="R3101" s="104"/>
      <c r="S3101" s="104"/>
      <c r="T3101" s="104"/>
      <c r="U3101" s="104"/>
      <c r="V3101" s="104"/>
      <c r="W3101" s="104"/>
    </row>
    <row r="3102" spans="1:23" ht="18.75">
      <c r="A3102" s="104" t="s">
        <v>989</v>
      </c>
      <c r="B3102" s="104"/>
      <c r="C3102" s="104"/>
      <c r="D3102" s="104"/>
      <c r="E3102" s="104"/>
      <c r="F3102" s="104"/>
      <c r="G3102" s="104"/>
      <c r="H3102" s="104"/>
      <c r="I3102" s="104"/>
      <c r="J3102" s="104"/>
      <c r="K3102" s="104"/>
      <c r="L3102" s="104"/>
      <c r="M3102" s="104"/>
      <c r="N3102" s="104"/>
      <c r="O3102" s="104"/>
      <c r="P3102" s="104"/>
      <c r="Q3102" s="104"/>
      <c r="R3102" s="104"/>
      <c r="S3102" s="104"/>
      <c r="T3102" s="104"/>
      <c r="U3102" s="104"/>
      <c r="V3102" s="104"/>
      <c r="W3102" s="104"/>
    </row>
    <row r="3103" spans="1:23" ht="18.75">
      <c r="A3103" s="105" t="s">
        <v>1058</v>
      </c>
      <c r="B3103" s="105"/>
      <c r="C3103" s="105"/>
      <c r="D3103" s="105"/>
      <c r="E3103" s="105"/>
      <c r="F3103" s="105"/>
      <c r="G3103" s="105"/>
      <c r="H3103" s="105"/>
      <c r="I3103" s="105"/>
      <c r="J3103" s="105"/>
      <c r="K3103" s="105"/>
      <c r="L3103" s="105"/>
      <c r="M3103" s="105"/>
      <c r="N3103" s="105"/>
      <c r="O3103" s="105"/>
      <c r="P3103" s="105"/>
      <c r="Q3103" s="105"/>
      <c r="R3103" s="105"/>
      <c r="S3103" s="105"/>
      <c r="T3103" s="105"/>
      <c r="U3103" s="105"/>
      <c r="V3103" s="105"/>
      <c r="W3103" s="105"/>
    </row>
    <row r="3104" spans="1:23" ht="18.75">
      <c r="A3104" s="50"/>
      <c r="B3104" s="50"/>
      <c r="C3104" s="50"/>
      <c r="D3104" s="50"/>
      <c r="E3104" s="50"/>
      <c r="F3104" s="50"/>
      <c r="G3104" s="50"/>
      <c r="H3104" s="50"/>
      <c r="I3104" s="50"/>
      <c r="J3104" s="50"/>
      <c r="K3104" s="50"/>
      <c r="L3104" s="50"/>
      <c r="M3104" s="50"/>
      <c r="N3104" s="50"/>
      <c r="O3104" s="50"/>
      <c r="P3104" s="50"/>
      <c r="Q3104" s="50"/>
      <c r="R3104" s="50"/>
      <c r="S3104" s="50"/>
      <c r="T3104" s="50"/>
      <c r="U3104" s="50"/>
      <c r="V3104" s="50"/>
    </row>
    <row r="3105" spans="1:24">
      <c r="A3105" s="10"/>
      <c r="B3105" s="10"/>
      <c r="C3105" s="10"/>
      <c r="D3105" s="10"/>
      <c r="E3105" s="10"/>
      <c r="F3105" s="10"/>
      <c r="G3105" s="10"/>
      <c r="H3105" s="10"/>
      <c r="I3105" s="10"/>
      <c r="J3105" s="10"/>
      <c r="K3105" s="10"/>
      <c r="L3105" s="10"/>
      <c r="M3105" s="10"/>
      <c r="N3105" s="10"/>
      <c r="O3105" s="10"/>
      <c r="P3105" s="10"/>
      <c r="Q3105" s="10"/>
      <c r="R3105" s="10"/>
      <c r="S3105" s="10"/>
      <c r="T3105" s="10"/>
    </row>
    <row r="3106" spans="1:24" ht="18.75">
      <c r="A3106" s="106" t="s">
        <v>992</v>
      </c>
      <c r="B3106" s="106"/>
      <c r="C3106" s="47"/>
      <c r="D3106" s="47"/>
      <c r="E3106" s="47"/>
      <c r="F3106" s="47"/>
      <c r="G3106" s="47"/>
      <c r="H3106" s="47"/>
      <c r="I3106" s="47"/>
      <c r="J3106" s="47"/>
      <c r="K3106" s="47"/>
      <c r="L3106" s="47"/>
      <c r="M3106" s="47"/>
      <c r="N3106" s="47"/>
      <c r="O3106" s="47"/>
      <c r="P3106" s="47"/>
      <c r="Q3106" s="47"/>
      <c r="R3106" s="47"/>
      <c r="S3106" s="47"/>
      <c r="T3106" s="47"/>
    </row>
    <row r="3107" spans="1:24" ht="18.75">
      <c r="A3107" s="106" t="s">
        <v>993</v>
      </c>
      <c r="B3107" s="106"/>
      <c r="C3107" s="42"/>
      <c r="D3107" s="42"/>
      <c r="E3107" s="42"/>
      <c r="F3107" s="42"/>
      <c r="G3107" s="42"/>
      <c r="H3107" s="42"/>
      <c r="I3107" s="42"/>
      <c r="J3107" s="42"/>
      <c r="K3107" s="42"/>
      <c r="L3107" s="42"/>
      <c r="M3107" s="42"/>
      <c r="N3107" s="42"/>
      <c r="O3107" s="42"/>
      <c r="P3107" s="42"/>
      <c r="Q3107" s="42"/>
      <c r="R3107" s="42"/>
      <c r="S3107" s="42"/>
      <c r="T3107" s="42"/>
    </row>
    <row r="3108" spans="1:24" ht="18.75">
      <c r="A3108" s="106"/>
      <c r="B3108" s="106"/>
      <c r="D3108" s="47"/>
      <c r="E3108" s="47"/>
      <c r="F3108" s="47"/>
      <c r="G3108" s="47"/>
      <c r="H3108" s="47"/>
      <c r="I3108" s="47"/>
      <c r="J3108" s="47"/>
      <c r="K3108" s="47"/>
      <c r="L3108" s="47"/>
      <c r="M3108" s="47"/>
      <c r="N3108" s="47"/>
      <c r="O3108" s="47"/>
      <c r="P3108" s="47"/>
      <c r="Q3108" s="47"/>
      <c r="R3108" s="47"/>
      <c r="S3108" s="47"/>
      <c r="T3108" s="47"/>
    </row>
    <row r="3109" spans="1:24" ht="18.75">
      <c r="A3109" s="107" t="s">
        <v>265</v>
      </c>
      <c r="B3109" s="107"/>
      <c r="C3109" s="107"/>
      <c r="D3109" s="107"/>
      <c r="E3109" s="107"/>
      <c r="F3109" s="107"/>
      <c r="G3109" s="107"/>
      <c r="H3109" s="107"/>
      <c r="I3109" s="107"/>
      <c r="J3109" s="107"/>
      <c r="K3109" s="107"/>
      <c r="L3109" s="107"/>
      <c r="M3109" s="107"/>
      <c r="N3109" s="107"/>
      <c r="O3109" s="107"/>
      <c r="P3109" s="129" t="s">
        <v>369</v>
      </c>
      <c r="Q3109" s="129"/>
      <c r="R3109" s="129"/>
      <c r="S3109" s="129"/>
      <c r="T3109" s="129"/>
      <c r="U3109" s="129"/>
      <c r="V3109" s="129"/>
    </row>
    <row r="3110" spans="1:24">
      <c r="A3110" s="28"/>
      <c r="B3110" s="28"/>
      <c r="C3110" s="28"/>
      <c r="D3110" s="28"/>
      <c r="E3110" s="28"/>
      <c r="F3110" s="28"/>
      <c r="G3110" s="28"/>
      <c r="H3110" s="28"/>
      <c r="I3110" s="28"/>
      <c r="J3110" s="28"/>
      <c r="K3110" s="28"/>
      <c r="L3110" s="28"/>
      <c r="M3110" s="28"/>
      <c r="N3110" s="28"/>
      <c r="O3110" s="28"/>
      <c r="P3110" s="28"/>
      <c r="Q3110" s="28"/>
      <c r="R3110" s="28"/>
      <c r="S3110" s="28"/>
      <c r="T3110" s="28"/>
    </row>
    <row r="3111" spans="1:24" ht="24.75" customHeight="1">
      <c r="A3111" s="117" t="s">
        <v>170</v>
      </c>
      <c r="B3111" s="117"/>
      <c r="C3111" s="117"/>
      <c r="D3111" s="117"/>
      <c r="E3111" s="117"/>
      <c r="F3111" s="117"/>
      <c r="G3111" s="117"/>
      <c r="H3111" s="117"/>
      <c r="I3111" s="117"/>
      <c r="J3111" s="117"/>
      <c r="K3111" s="117"/>
      <c r="L3111" s="117"/>
      <c r="M3111" s="117"/>
      <c r="N3111" s="117"/>
      <c r="O3111" s="117"/>
      <c r="P3111" s="117"/>
      <c r="Q3111" s="117"/>
      <c r="R3111" s="117"/>
      <c r="S3111" s="117"/>
      <c r="T3111" s="126" t="s">
        <v>178</v>
      </c>
      <c r="U3111" s="101" t="s">
        <v>284</v>
      </c>
      <c r="V3111" s="101" t="s">
        <v>288</v>
      </c>
      <c r="W3111" s="101" t="s">
        <v>1006</v>
      </c>
    </row>
    <row r="3112" spans="1:24" ht="66.75" customHeight="1">
      <c r="A3112" s="101" t="s">
        <v>171</v>
      </c>
      <c r="B3112" s="117" t="s">
        <v>172</v>
      </c>
      <c r="C3112" s="101" t="s">
        <v>173</v>
      </c>
      <c r="D3112" s="101" t="s">
        <v>174</v>
      </c>
      <c r="E3112" s="101"/>
      <c r="F3112" s="101" t="s">
        <v>175</v>
      </c>
      <c r="G3112" s="101"/>
      <c r="H3112" s="101" t="s">
        <v>176</v>
      </c>
      <c r="I3112" s="101"/>
      <c r="J3112" s="101" t="s">
        <v>994</v>
      </c>
      <c r="K3112" s="101"/>
      <c r="L3112" s="175" t="s">
        <v>995</v>
      </c>
      <c r="M3112" s="176"/>
      <c r="N3112" s="175" t="s">
        <v>996</v>
      </c>
      <c r="O3112" s="176"/>
      <c r="P3112" s="101" t="s">
        <v>7</v>
      </c>
      <c r="Q3112" s="101"/>
      <c r="R3112" s="101" t="s">
        <v>177</v>
      </c>
      <c r="S3112" s="101"/>
      <c r="T3112" s="127"/>
      <c r="U3112" s="101"/>
      <c r="V3112" s="101"/>
      <c r="W3112" s="101"/>
    </row>
    <row r="3113" spans="1:24" ht="16.5">
      <c r="A3113" s="101"/>
      <c r="B3113" s="117"/>
      <c r="C3113" s="101"/>
      <c r="D3113" s="49" t="s">
        <v>179</v>
      </c>
      <c r="E3113" s="51" t="s">
        <v>3</v>
      </c>
      <c r="F3113" s="49" t="s">
        <v>179</v>
      </c>
      <c r="G3113" s="51" t="s">
        <v>3</v>
      </c>
      <c r="H3113" s="49" t="s">
        <v>179</v>
      </c>
      <c r="I3113" s="51" t="s">
        <v>3</v>
      </c>
      <c r="J3113" s="49" t="s">
        <v>179</v>
      </c>
      <c r="K3113" s="51" t="s">
        <v>3</v>
      </c>
      <c r="L3113" s="49" t="s">
        <v>179</v>
      </c>
      <c r="M3113" s="51" t="s">
        <v>3</v>
      </c>
      <c r="N3113" s="49" t="s">
        <v>179</v>
      </c>
      <c r="O3113" s="51" t="s">
        <v>3</v>
      </c>
      <c r="P3113" s="49" t="s">
        <v>179</v>
      </c>
      <c r="Q3113" s="51" t="s">
        <v>3</v>
      </c>
      <c r="R3113" s="49" t="s">
        <v>179</v>
      </c>
      <c r="S3113" s="51" t="s">
        <v>3</v>
      </c>
      <c r="T3113" s="128"/>
      <c r="U3113" s="101"/>
      <c r="V3113" s="101"/>
      <c r="W3113" s="101"/>
    </row>
    <row r="3114" spans="1:24" ht="18.75">
      <c r="A3114" s="27">
        <v>1</v>
      </c>
      <c r="B3114" s="77"/>
      <c r="C3114" s="27"/>
      <c r="D3114" s="27"/>
      <c r="E3114" s="16">
        <f>IF((C3114&lt;=7),VLOOKUP(D3114,'7 лет'!$A$5:$B$78,2),IF((C3114=8),VLOOKUP(D3114,'8 лет'!$A$5:$B$78,2),IF((C3114=9),VLOOKUP(D3114,'9 лет'!$A$5:$B$78,2),IF((C3114=10),VLOOKUP(D3114,'10 лет'!$A$5:$B$78,2),IF((C3114=11),VLOOKUP(D3114,'11 лет'!$A$5:$B$78,2),IF((C3114=12),VLOOKUP(D3114,'12 лет'!$A$5:$B$78,2),IF((C3114=13),VLOOKUP(D3114,'13 лет'!$A$5:$B$78,2),IF((C3114=14),VLOOKUP(D3114,'14 лет'!$A$5:$B$78,2),IF((C3114=15),VLOOKUP(D3114,'15 лет'!$A$5:$B$78,2),IF((C3114=16),VLOOKUP(D3114,'16 лет'!$A$5:$B$78,2),IF((C3114=17),VLOOKUP(D3114,'17 лет'!$A$5:$B$78,2))))))))))))</f>
        <v>0</v>
      </c>
      <c r="F3114" s="27"/>
      <c r="G3114" s="16">
        <f>IF((C3114&lt;=7),VLOOKUP(F3114,'7 лет'!$C$5:$D$79,2),IF((C3114=8),VLOOKUP(F3114,'8 лет'!$C$5:$D$79,2),IF((C3114=9),VLOOKUP(F3114,'9 лет'!$C$5:$D$79,2),IF((C3114=10),VLOOKUP(F3114,'10 лет'!$C$5:$D$79,2),IF((C3114=11),VLOOKUP(F3114,'11 лет'!$C$5:$D$79,2),IF((C3114=12),VLOOKUP(F3114,'12 лет'!$C$5:$D$79,2),IF((C3114=13),VLOOKUP(F3114,'13 лет'!$C$5:$D$79,2),IF((C3114=14),VLOOKUP(F3114,'14 лет'!$C$5:$D$79,2),IF((C3114=15),VLOOKUP(F3114,'15 лет'!$C$5:$D$79,2),IF((C3114=16),VLOOKUP(F3114,'16 лет'!$C$5:$D$79,2),IF((C3114=17),VLOOKUP(F3114,'17 лет'!$C$5:$D$79,2))))))))))))</f>
        <v>0</v>
      </c>
      <c r="H3114" s="27"/>
      <c r="I3114" s="16">
        <f>IF((C3114&lt;=7),VLOOKUP(H3114,'7 лет'!$E$5:$F$79,2),IF((C3114=8),VLOOKUP(H3114,'8 лет'!$E$5:$F$79,2),IF((C3114=9),VLOOKUP(H3114,'9 лет'!$E$5:$F$79,2),IF((C3114=10),VLOOKUP(H3114,'10 лет'!$E$5:$F$79,2),IF((C3114=11),VLOOKUP(H3114,'11 лет'!$E$5:$F$79,2),IF((C3114=12),VLOOKUP(H3114,'12 лет'!$E$5:$F$79,2),IF((C3114=13),VLOOKUP(H3114,'13 лет'!$E$5:$F$79,2),IF((C3114=14),VLOOKUP(H3114,'14 лет'!$E$5:$F$79,2),IF((C3114=15),VLOOKUP(H3114,'15 лет'!$E$5:$F$79,2),IF((C3114=16),VLOOKUP(H3114,'16 лет'!$E$5:$F$79,2),IF((C3114=17),VLOOKUP(H3114,'17 лет'!$E$5:$F$79,2))))))))))))</f>
        <v>0</v>
      </c>
      <c r="J3114" s="27"/>
      <c r="K3114" s="16">
        <f>IF((C3114&lt;=7),VLOOKUP(J3114,'7 лет'!$G$5:$H$79,2),IF((C3114=8),VLOOKUP(J3114,'8 лет'!$G$5:$H$79,2),IF((C3114=9),VLOOKUP(J3114,'9 лет'!$G$5:$H$79,2),IF((C3114=10),VLOOKUP(J3114,'10 лет'!$G$5:$H$79,2),IF((C3114=11),VLOOKUP(J3114,'11 лет'!$G$5:$H$79,2),IF((C3114=12),VLOOKUP(J3114,'12 лет'!$G$5:$H$79,2),IF((C3114=13),VLOOKUP(J3114,'13 лет'!$G$5:$H$79,2),IF((C3114=14),VLOOKUP(J3114,'14 лет'!$G$5:$H$79,2),IF(C3114&gt;=15,"0")))))))))</f>
        <v>0</v>
      </c>
      <c r="L3114" s="27"/>
      <c r="M3114" s="16" t="str">
        <f>IF((C3114=12),VLOOKUP(L3114,'12 лет'!$I$5:$J$81,2),IF((C3114=13),VLOOKUP(L3114,'13 лет'!$I$5:$J$81,2),IF((C3114=14),VLOOKUP(L3114,'14 лет'!$I$5:$J$80,2),IF((C3114=15),VLOOKUP(L3114,'15 лет'!$G$5:$H$82,2),IF((C3114=16),VLOOKUP(L3114,'16 лет'!$G$5:$H$81,2),IF((C3114=17),VLOOKUP(L3114,'17 лет'!$G$5:$H$81,2),IF(C3114&lt;12,"0")))))))</f>
        <v>0</v>
      </c>
      <c r="N3114" s="27"/>
      <c r="O3114" s="16" t="str">
        <f>IF((C3114=15),VLOOKUP(N3114,'15 лет'!$I$5:$J$100,2),IF((C3114=16),VLOOKUP(N3114,'16 лет'!$I$5:$J$94,2),IF((C3114=17),VLOOKUP(N3114,'17 лет'!$I$5:$J$97,2),IF(C3114&lt;15,"0"))))</f>
        <v>0</v>
      </c>
      <c r="P3114" s="11"/>
      <c r="Q3114" s="16">
        <f>IF((C3114&lt;=7),VLOOKUP(P3114,'7 лет'!$I$5:$J$79,2),IF((C3114=8),VLOOKUP(P3114,'8 лет'!$I$5:$J$79,2),IF((C3114=9),VLOOKUP(P3114,'9 лет'!$I$5:$J$79,2),IF((C3114=10),VLOOKUP(P3114,'10 лет'!$I$5:$J$79,2),IF((C3114=11),VLOOKUP(P3114,'11 лет'!$I$5:$J$79,2),IF((C3114=12),VLOOKUP(P3114,'12 лет'!$K$5:$L$79,2),IF((C3114=13),VLOOKUP(P3114,'13 лет'!$K$5:$L$79,2),IF((C3114=14),VLOOKUP(P3114,'14 лет'!$K$5:$L$79,2),IF((C3114=15),VLOOKUP(P3114,'15 лет'!$K$5:$L$79,2),IF((C3114=16),VLOOKUP(P3114,'16 лет'!$K$5:$L$79,2),IF((C3114=17),VLOOKUP(P3114,'17 лет'!$K$5:$L$79,2),)))))))))))</f>
        <v>50</v>
      </c>
      <c r="R3114" s="27"/>
      <c r="S3114" s="16">
        <f>IF((C3114&lt;=7),VLOOKUP(R3114,'7 лет'!$K$5:$L$79,2),IF((C3114=8),VLOOKUP(R3114,'8 лет'!$K$5:$L$79,2),IF((C3114=9),VLOOKUP(R3114,'9 лет'!$K$5:$L$79,2),IF((C3114=10),VLOOKUP(R3114,'10 лет'!$K$5:$L$79,2),IF((C3114=11),VLOOKUP(R3114,'11 лет'!$K$5:$L$79,2),IF((C3114=12),VLOOKUP(R3114,'12 лет'!$M$5:$N$79,2),IF((C3114=13),VLOOKUP(R3114,'13 лет'!$M$5:$N$79,2),IF((C3114=14),VLOOKUP(R3114,'14 лет'!$M$5:$N$79,2),IF((C3114=15),VLOOKUP(R3114,'15 лет'!$M$5:$N$79,2),IF((C3114=16),VLOOKUP(R3114,'16 лет'!$M$5:$N$79,2),IF((C3114=17),VLOOKUP(R3114,'17 лет'!$M$5:$N$79,2))))))))))))</f>
        <v>0</v>
      </c>
      <c r="T3114" s="32">
        <f>SUM(E3114+G3114+I3114+K3114+M3114+O3114+Q3114+S3114)</f>
        <v>50</v>
      </c>
      <c r="U3114" s="4">
        <f>'Личное первенство юноши'!U271</f>
        <v>28</v>
      </c>
      <c r="V3114" s="108">
        <f ca="1">'Командный зачет'!G96</f>
        <v>10</v>
      </c>
      <c r="W3114" s="98">
        <f ca="1">SUM(V3114*2)</f>
        <v>20</v>
      </c>
      <c r="X3114" t="str">
        <f>P3109</f>
        <v>Субъект РФ 87</v>
      </c>
    </row>
    <row r="3115" spans="1:24" ht="18.75">
      <c r="A3115" s="27">
        <v>2</v>
      </c>
      <c r="B3115" s="77"/>
      <c r="C3115" s="27"/>
      <c r="D3115" s="27"/>
      <c r="E3115" s="16">
        <f>IF((C3115&lt;=7),VLOOKUP(D3115,'7 лет'!$A$5:$B$78,2),IF((C3115=8),VLOOKUP(D3115,'8 лет'!$A$5:$B$78,2),IF((C3115=9),VLOOKUP(D3115,'9 лет'!$A$5:$B$78,2),IF((C3115=10),VLOOKUP(D3115,'10 лет'!$A$5:$B$78,2),IF((C3115=11),VLOOKUP(D3115,'11 лет'!$A$5:$B$78,2),IF((C3115=12),VLOOKUP(D3115,'12 лет'!$A$5:$B$78,2),IF((C3115=13),VLOOKUP(D3115,'13 лет'!$A$5:$B$78,2),IF((C3115=14),VLOOKUP(D3115,'14 лет'!$A$5:$B$78,2),IF((C3115=15),VLOOKUP(D3115,'15 лет'!$A$5:$B$78,2),IF((C3115=16),VLOOKUP(D3115,'16 лет'!$A$5:$B$78,2),IF((C3115=17),VLOOKUP(D3115,'17 лет'!$A$5:$B$78,2))))))))))))</f>
        <v>0</v>
      </c>
      <c r="F3115" s="27"/>
      <c r="G3115" s="16">
        <f>IF((C3115&lt;=7),VLOOKUP(F3115,'7 лет'!$C$5:$D$79,2),IF((C3115=8),VLOOKUP(F3115,'8 лет'!$C$5:$D$79,2),IF((C3115=9),VLOOKUP(F3115,'9 лет'!$C$5:$D$79,2),IF((C3115=10),VLOOKUP(F3115,'10 лет'!$C$5:$D$79,2),IF((C3115=11),VLOOKUP(F3115,'11 лет'!$C$5:$D$79,2),IF((C3115=12),VLOOKUP(F3115,'12 лет'!$C$5:$D$79,2),IF((C3115=13),VLOOKUP(F3115,'13 лет'!$C$5:$D$79,2),IF((C3115=14),VLOOKUP(F3115,'14 лет'!$C$5:$D$79,2),IF((C3115=15),VLOOKUP(F3115,'15 лет'!$C$5:$D$79,2),IF((C3115=16),VLOOKUP(F3115,'16 лет'!$C$5:$D$79,2),IF((C3115=17),VLOOKUP(F3115,'17 лет'!$C$5:$D$79,2))))))))))))</f>
        <v>0</v>
      </c>
      <c r="H3115" s="27"/>
      <c r="I3115" s="16">
        <f>IF((C3115&lt;=7),VLOOKUP(H3115,'7 лет'!$E$5:$F$79,2),IF((C3115=8),VLOOKUP(H3115,'8 лет'!$E$5:$F$79,2),IF((C3115=9),VLOOKUP(H3115,'9 лет'!$E$5:$F$79,2),IF((C3115=10),VLOOKUP(H3115,'10 лет'!$E$5:$F$79,2),IF((C3115=11),VLOOKUP(H3115,'11 лет'!$E$5:$F$79,2),IF((C3115=12),VLOOKUP(H3115,'12 лет'!$E$5:$F$79,2),IF((C3115=13),VLOOKUP(H3115,'13 лет'!$E$5:$F$79,2),IF((C3115=14),VLOOKUP(H3115,'14 лет'!$E$5:$F$79,2),IF((C3115=15),VLOOKUP(H3115,'15 лет'!$E$5:$F$79,2),IF((C3115=16),VLOOKUP(H3115,'16 лет'!$E$5:$F$79,2),IF((C3115=17),VLOOKUP(H3115,'17 лет'!$E$5:$F$79,2))))))))))))</f>
        <v>0</v>
      </c>
      <c r="J3115" s="27"/>
      <c r="K3115" s="16">
        <f>IF((C3115&lt;=7),VLOOKUP(J3115,'7 лет'!$G$5:$H$79,2),IF((C3115=8),VLOOKUP(J3115,'8 лет'!$G$5:$H$79,2),IF((C3115=9),VLOOKUP(J3115,'9 лет'!$G$5:$H$79,2),IF((C3115=10),VLOOKUP(J3115,'10 лет'!$G$5:$H$79,2),IF((C3115=11),VLOOKUP(J3115,'11 лет'!$G$5:$H$79,2),IF((C3115=12),VLOOKUP(J3115,'12 лет'!$G$5:$H$79,2),IF((C3115=13),VLOOKUP(J3115,'13 лет'!$G$5:$H$79,2),IF((C3115=14),VLOOKUP(J3115,'14 лет'!$G$5:$H$79,2),IF(C3115&gt;=15,"0")))))))))</f>
        <v>0</v>
      </c>
      <c r="L3115" s="27"/>
      <c r="M3115" s="16" t="str">
        <f>IF((C3115=12),VLOOKUP(L3115,'12 лет'!$I$5:$J$81,2),IF((C3115=13),VLOOKUP(L3115,'13 лет'!$I$5:$J$81,2),IF((C3115=14),VLOOKUP(L3115,'14 лет'!$I$5:$J$80,2),IF((C3115=15),VLOOKUP(L3115,'15 лет'!$G$5:$H$82,2),IF((C3115=16),VLOOKUP(L3115,'16 лет'!$G$5:$H$81,2),IF((C3115=17),VLOOKUP(L3115,'17 лет'!$G$5:$H$81,2),IF(C3115&lt;12,"0")))))))</f>
        <v>0</v>
      </c>
      <c r="N3115" s="27"/>
      <c r="O3115" s="16" t="str">
        <f>IF((C3115=15),VLOOKUP(N3115,'15 лет'!$I$5:$J$100,2),IF((C3115=16),VLOOKUP(N3115,'16 лет'!$I$5:$J$94,2),IF((C3115=17),VLOOKUP(N3115,'17 лет'!$I$5:$J$97,2),IF(C3115&lt;15,"0"))))</f>
        <v>0</v>
      </c>
      <c r="P3115" s="11"/>
      <c r="Q3115" s="16">
        <f>IF((C3115&lt;=7),VLOOKUP(P3115,'7 лет'!$I$5:$J$79,2),IF((C3115=8),VLOOKUP(P3115,'8 лет'!$I$5:$J$79,2),IF((C3115=9),VLOOKUP(P3115,'9 лет'!$I$5:$J$79,2),IF((C3115=10),VLOOKUP(P3115,'10 лет'!$I$5:$J$79,2),IF((C3115=11),VLOOKUP(P3115,'11 лет'!$I$5:$J$79,2),IF((C3115=12),VLOOKUP(P3115,'12 лет'!$K$5:$L$79,2),IF((C3115=13),VLOOKUP(P3115,'13 лет'!$K$5:$L$79,2),IF((C3115=14),VLOOKUP(P3115,'14 лет'!$K$5:$L$79,2),IF((C3115=15),VLOOKUP(P3115,'15 лет'!$K$5:$L$79,2),IF((C3115=16),VLOOKUP(P3115,'16 лет'!$K$5:$L$79,2),IF((C3115=17),VLOOKUP(P3115,'17 лет'!$K$5:$L$79,2),)))))))))))</f>
        <v>50</v>
      </c>
      <c r="R3115" s="27"/>
      <c r="S3115" s="16">
        <f>IF((C3115&lt;=7),VLOOKUP(R3115,'7 лет'!$K$5:$L$79,2),IF((C3115=8),VLOOKUP(R3115,'8 лет'!$K$5:$L$79,2),IF((C3115=9),VLOOKUP(R3115,'9 лет'!$K$5:$L$79,2),IF((C3115=10),VLOOKUP(R3115,'10 лет'!$K$5:$L$79,2),IF((C3115=11),VLOOKUP(R3115,'11 лет'!$K$5:$L$79,2),IF((C3115=12),VLOOKUP(R3115,'12 лет'!$M$5:$N$79,2),IF((C3115=13),VLOOKUP(R3115,'13 лет'!$M$5:$N$79,2),IF((C3115=14),VLOOKUP(R3115,'14 лет'!$M$5:$N$79,2),IF((C3115=15),VLOOKUP(R3115,'15 лет'!$M$5:$N$79,2),IF((C3115=16),VLOOKUP(R3115,'16 лет'!$M$5:$N$79,2),IF((C3115=17),VLOOKUP(R3115,'17 лет'!$M$5:$N$79,2))))))))))))</f>
        <v>0</v>
      </c>
      <c r="T3115" s="32">
        <f>SUM(E3115+G3115+I3115+K3115+M3115+O3115+Q3115+S3115)</f>
        <v>50</v>
      </c>
      <c r="U3115" s="4">
        <f>'Личное первенство юноши'!U272</f>
        <v>28</v>
      </c>
      <c r="V3115" s="109"/>
      <c r="W3115" s="99"/>
      <c r="X3115" t="str">
        <f>P3109</f>
        <v>Субъект РФ 87</v>
      </c>
    </row>
    <row r="3116" spans="1:24" ht="18.75">
      <c r="A3116" s="27">
        <v>3</v>
      </c>
      <c r="B3116" s="77"/>
      <c r="C3116" s="27"/>
      <c r="D3116" s="27"/>
      <c r="E3116" s="16">
        <f>IF((C3116&lt;=7),VLOOKUP(D3116,'7 лет'!$A$5:$B$78,2),IF((C3116=8),VLOOKUP(D3116,'8 лет'!$A$5:$B$78,2),IF((C3116=9),VLOOKUP(D3116,'9 лет'!$A$5:$B$78,2),IF((C3116=10),VLOOKUP(D3116,'10 лет'!$A$5:$B$78,2),IF((C3116=11),VLOOKUP(D3116,'11 лет'!$A$5:$B$78,2),IF((C3116=12),VLOOKUP(D3116,'12 лет'!$A$5:$B$78,2),IF((C3116=13),VLOOKUP(D3116,'13 лет'!$A$5:$B$78,2),IF((C3116=14),VLOOKUP(D3116,'14 лет'!$A$5:$B$78,2),IF((C3116=15),VLOOKUP(D3116,'15 лет'!$A$5:$B$78,2),IF((C3116=16),VLOOKUP(D3116,'16 лет'!$A$5:$B$78,2),IF((C3116=17),VLOOKUP(D3116,'17 лет'!$A$5:$B$78,2))))))))))))</f>
        <v>0</v>
      </c>
      <c r="F3116" s="27"/>
      <c r="G3116" s="16">
        <f>IF((C3116&lt;=7),VLOOKUP(F3116,'7 лет'!$C$5:$D$79,2),IF((C3116=8),VLOOKUP(F3116,'8 лет'!$C$5:$D$79,2),IF((C3116=9),VLOOKUP(F3116,'9 лет'!$C$5:$D$79,2),IF((C3116=10),VLOOKUP(F3116,'10 лет'!$C$5:$D$79,2),IF((C3116=11),VLOOKUP(F3116,'11 лет'!$C$5:$D$79,2),IF((C3116=12),VLOOKUP(F3116,'12 лет'!$C$5:$D$79,2),IF((C3116=13),VLOOKUP(F3116,'13 лет'!$C$5:$D$79,2),IF((C3116=14),VLOOKUP(F3116,'14 лет'!$C$5:$D$79,2),IF((C3116=15),VLOOKUP(F3116,'15 лет'!$C$5:$D$79,2),IF((C3116=16),VLOOKUP(F3116,'16 лет'!$C$5:$D$79,2),IF((C3116=17),VLOOKUP(F3116,'17 лет'!$C$5:$D$79,2))))))))))))</f>
        <v>0</v>
      </c>
      <c r="H3116" s="27"/>
      <c r="I3116" s="16">
        <f>IF((C3116&lt;=7),VLOOKUP(H3116,'7 лет'!$E$5:$F$79,2),IF((C3116=8),VLOOKUP(H3116,'8 лет'!$E$5:$F$79,2),IF((C3116=9),VLOOKUP(H3116,'9 лет'!$E$5:$F$79,2),IF((C3116=10),VLOOKUP(H3116,'10 лет'!$E$5:$F$79,2),IF((C3116=11),VLOOKUP(H3116,'11 лет'!$E$5:$F$79,2),IF((C3116=12),VLOOKUP(H3116,'12 лет'!$E$5:$F$79,2),IF((C3116=13),VLOOKUP(H3116,'13 лет'!$E$5:$F$79,2),IF((C3116=14),VLOOKUP(H3116,'14 лет'!$E$5:$F$79,2),IF((C3116=15),VLOOKUP(H3116,'15 лет'!$E$5:$F$79,2),IF((C3116=16),VLOOKUP(H3116,'16 лет'!$E$5:$F$79,2),IF((C3116=17),VLOOKUP(H3116,'17 лет'!$E$5:$F$79,2))))))))))))</f>
        <v>0</v>
      </c>
      <c r="J3116" s="27"/>
      <c r="K3116" s="16">
        <f>IF((C3116&lt;=7),VLOOKUP(J3116,'7 лет'!$G$5:$H$79,2),IF((C3116=8),VLOOKUP(J3116,'8 лет'!$G$5:$H$79,2),IF((C3116=9),VLOOKUP(J3116,'9 лет'!$G$5:$H$79,2),IF((C3116=10),VLOOKUP(J3116,'10 лет'!$G$5:$H$79,2),IF((C3116=11),VLOOKUP(J3116,'11 лет'!$G$5:$H$79,2),IF((C3116=12),VLOOKUP(J3116,'12 лет'!$G$5:$H$79,2),IF((C3116=13),VLOOKUP(J3116,'13 лет'!$G$5:$H$79,2),IF((C3116=14),VLOOKUP(J3116,'14 лет'!$G$5:$H$79,2),IF(C3116&gt;=15,"0")))))))))</f>
        <v>0</v>
      </c>
      <c r="L3116" s="27"/>
      <c r="M3116" s="16" t="str">
        <f>IF((C3116=12),VLOOKUP(L3116,'12 лет'!$I$5:$J$81,2),IF((C3116=13),VLOOKUP(L3116,'13 лет'!$I$5:$J$81,2),IF((C3116=14),VLOOKUP(L3116,'14 лет'!$I$5:$J$80,2),IF((C3116=15),VLOOKUP(L3116,'15 лет'!$G$5:$H$82,2),IF((C3116=16),VLOOKUP(L3116,'16 лет'!$G$5:$H$81,2),IF((C3116=17),VLOOKUP(L3116,'17 лет'!$G$5:$H$81,2),IF(C3116&lt;12,"0")))))))</f>
        <v>0</v>
      </c>
      <c r="N3116" s="27"/>
      <c r="O3116" s="16" t="str">
        <f>IF((C3116=15),VLOOKUP(N3116,'15 лет'!$I$5:$J$100,2),IF((C3116=16),VLOOKUP(N3116,'16 лет'!$I$5:$J$94,2),IF((C3116=17),VLOOKUP(N3116,'17 лет'!$I$5:$J$97,2),IF(C3116&lt;15,"0"))))</f>
        <v>0</v>
      </c>
      <c r="P3116" s="11"/>
      <c r="Q3116" s="16">
        <f>IF((C3116&lt;=7),VLOOKUP(P3116,'7 лет'!$I$5:$J$79,2),IF((C3116=8),VLOOKUP(P3116,'8 лет'!$I$5:$J$79,2),IF((C3116=9),VLOOKUP(P3116,'9 лет'!$I$5:$J$79,2),IF((C3116=10),VLOOKUP(P3116,'10 лет'!$I$5:$J$79,2),IF((C3116=11),VLOOKUP(P3116,'11 лет'!$I$5:$J$79,2),IF((C3116=12),VLOOKUP(P3116,'12 лет'!$K$5:$L$79,2),IF((C3116=13),VLOOKUP(P3116,'13 лет'!$K$5:$L$79,2),IF((C3116=14),VLOOKUP(P3116,'14 лет'!$K$5:$L$79,2),IF((C3116=15),VLOOKUP(P3116,'15 лет'!$K$5:$L$79,2),IF((C3116=16),VLOOKUP(P3116,'16 лет'!$K$5:$L$79,2),IF((C3116=17),VLOOKUP(P3116,'17 лет'!$K$5:$L$79,2),)))))))))))</f>
        <v>50</v>
      </c>
      <c r="R3116" s="27"/>
      <c r="S3116" s="16">
        <f>IF((C3116&lt;=7),VLOOKUP(R3116,'7 лет'!$K$5:$L$79,2),IF((C3116=8),VLOOKUP(R3116,'8 лет'!$K$5:$L$79,2),IF((C3116=9),VLOOKUP(R3116,'9 лет'!$K$5:$L$79,2),IF((C3116=10),VLOOKUP(R3116,'10 лет'!$K$5:$L$79,2),IF((C3116=11),VLOOKUP(R3116,'11 лет'!$K$5:$L$79,2),IF((C3116=12),VLOOKUP(R3116,'12 лет'!$M$5:$N$79,2),IF((C3116=13),VLOOKUP(R3116,'13 лет'!$M$5:$N$79,2),IF((C3116=14),VLOOKUP(R3116,'14 лет'!$M$5:$N$79,2),IF((C3116=15),VLOOKUP(R3116,'15 лет'!$M$5:$N$79,2),IF((C3116=16),VLOOKUP(R3116,'16 лет'!$M$5:$N$79,2),IF((C3116=17),VLOOKUP(R3116,'17 лет'!$M$5:$N$79,2))))))))))))</f>
        <v>0</v>
      </c>
      <c r="T3116" s="32">
        <f>SUM(E3116+G3116+I3116+K3116+M3116+O3116+Q3116+S3116)</f>
        <v>50</v>
      </c>
      <c r="U3116" s="4">
        <f>'Личное первенство юноши'!U273</f>
        <v>28</v>
      </c>
      <c r="V3116" s="109"/>
      <c r="W3116" s="99"/>
      <c r="X3116" t="str">
        <f>P3109</f>
        <v>Субъект РФ 87</v>
      </c>
    </row>
    <row r="3117" spans="1:24" ht="18.75">
      <c r="A3117" s="111"/>
      <c r="B3117" s="112"/>
      <c r="C3117" s="112"/>
      <c r="D3117" s="112"/>
      <c r="E3117" s="112"/>
      <c r="F3117" s="112"/>
      <c r="G3117" s="112"/>
      <c r="H3117" s="112"/>
      <c r="I3117" s="112"/>
      <c r="J3117" s="112"/>
      <c r="K3117" s="112"/>
      <c r="L3117" s="112"/>
      <c r="M3117" s="112"/>
      <c r="N3117" s="112"/>
      <c r="O3117" s="112"/>
      <c r="P3117" s="115" t="s">
        <v>285</v>
      </c>
      <c r="Q3117" s="115"/>
      <c r="R3117" s="115"/>
      <c r="S3117" s="116"/>
      <c r="T3117" s="113">
        <f ca="1">SUMPRODUCT(LARGE($T$3114:$T$3116,ROW(INDIRECT("T1:T"&amp;Z17))))</f>
        <v>100</v>
      </c>
      <c r="U3117" s="114"/>
      <c r="V3117" s="109"/>
      <c r="W3117" s="99"/>
    </row>
    <row r="3118" spans="1:24" ht="24.75" customHeight="1">
      <c r="A3118" s="123" t="s">
        <v>180</v>
      </c>
      <c r="B3118" s="124"/>
      <c r="C3118" s="124"/>
      <c r="D3118" s="124"/>
      <c r="E3118" s="124"/>
      <c r="F3118" s="124"/>
      <c r="G3118" s="124"/>
      <c r="H3118" s="124"/>
      <c r="I3118" s="124"/>
      <c r="J3118" s="124"/>
      <c r="K3118" s="124"/>
      <c r="L3118" s="124"/>
      <c r="M3118" s="124"/>
      <c r="N3118" s="124"/>
      <c r="O3118" s="124"/>
      <c r="P3118" s="124"/>
      <c r="Q3118" s="124"/>
      <c r="R3118" s="124"/>
      <c r="S3118" s="124"/>
      <c r="T3118" s="124"/>
      <c r="U3118" s="125"/>
      <c r="V3118" s="109"/>
      <c r="W3118" s="99"/>
    </row>
    <row r="3119" spans="1:24" ht="18.75">
      <c r="A3119" s="27">
        <v>1</v>
      </c>
      <c r="B3119" s="78"/>
      <c r="C3119" s="27"/>
      <c r="D3119" s="27"/>
      <c r="E3119" s="16">
        <f>IF((C3119&lt;=7),VLOOKUP(D3119,'7 лет'!$M$5:$N$78,2),IF((C3119=8),VLOOKUP(D3119,'8 лет'!$M$5:$N$78,2),IF((C3119=9),VLOOKUP(D3119,'9 лет'!$M$5:$N$78,2),IF((C3119=10),VLOOKUP(D3119,'10 лет'!$M$5:$N$78,2),IF((C3119=11),VLOOKUP(D3119,'11 лет'!$M$5:$N$78,2),IF((C3119=12),VLOOKUP(D3119,'12 лет'!$O$5:$P$78,2),IF((C3119=13),VLOOKUP(D3119,'13 лет'!$O$5:$P$78,2),IF((C3119=14),VLOOKUP(D3119,'14 лет'!$O$5:$P$78,2),IF((C3119=15),VLOOKUP(D3119,'15 лет'!$O$5:$P$78,2),IF((C3119=16),VLOOKUP(D3119,'16 лет'!$O$5:$P$78,2),IF((C3119=17),VLOOKUP(D3119,'17 лет'!$O$5:$P$78,2))))))))))))</f>
        <v>0</v>
      </c>
      <c r="F3119" s="27"/>
      <c r="G3119" s="16">
        <f>IF((C3119&lt;=7),VLOOKUP(F3119,'7 лет'!$O$5:$P$79,2),IF((C3119=8),VLOOKUP(F3119,'8 лет'!$O$5:$P$79,2),IF((C3119=9),VLOOKUP(F3119,'9 лет'!$O$5:$P$79,2),IF((C3119=10),VLOOKUP(F3119,'10 лет'!$O$5:$P$79,2),IF((C3119=11),VLOOKUP(F3119,'11 лет'!$O$5:$P$79,2),IF((C3119=12),VLOOKUP(F3119,'12 лет'!$Q$5:$R$79,2),IF((C3119=13),VLOOKUP(F3119,'13 лет'!$Q$5:$R$79,2),IF((C3119=14),VLOOKUP(F3119,'14 лет'!$Q$5:$R$79,2),IF((C3119=15),VLOOKUP(F3119,'15 лет'!$Q$5:$R$79,2),IF((C3119=16),VLOOKUP(F3119,'16 лет'!$Q$5:$R$79,2),IF((C3119=17),VLOOKUP(F3119,'17 лет'!$Q$5:$R$79,2))))))))))))</f>
        <v>0</v>
      </c>
      <c r="H3119" s="27"/>
      <c r="I3119" s="16">
        <f>IF((C3119&lt;=7),VLOOKUP(H3119,'7 лет'!$Q$5:$R$79,2),IF((C3119=8),VLOOKUP(H3119,'8 лет'!$Q$5:$R$79,2),IF((C3119=9),VLOOKUP(H3119,'9 лет'!$Q$5:$R$79,2),IF((C3119=10),VLOOKUP(H3119,'10 лет'!$Q$5:$R$79,2),IF((C3119=11),VLOOKUP(H3119,'11 лет'!$Q$5:$R$79,2),IF((C3119=12),VLOOKUP(H3119,'12 лет'!$S$5:$T$79,2),IF((C3119=13),VLOOKUP(H3119,'13 лет'!$S$5:$T$79,2),IF((C3119=14),VLOOKUP(H3119,'14 лет'!$S$5:$T$79,2),IF((C3119=15),VLOOKUP(H3119,'15 лет'!$S$5:$T$79,2),IF((C3119=16),VLOOKUP(H3119,'16 лет'!$S$5:$T$79,2),IF((C3119=17),VLOOKUP(H3119,'17 лет'!$S$5:$T$79,2))))))))))))</f>
        <v>0</v>
      </c>
      <c r="J3119" s="27"/>
      <c r="K3119" s="16">
        <f>IF((C3119&lt;=7),VLOOKUP(J3119,'7 лет'!$S$5:$T$79,2),IF((C3119=8),VLOOKUP(J3119,'8 лет'!$S$5:$T$79,2),IF((C3119=9),VLOOKUP(J3119,'9 лет'!$S$5:$T$79,2),IF((C3119=10),VLOOKUP(J3119,'10 лет'!$S$5:$T$79,2),IF((C3119=11),VLOOKUP(J3119,'11 лет'!$S$5:$T$79,2),IF((C3119=12),VLOOKUP(J3119,'12 лет'!$U$5:$V$79,2),IF((C3119=13),VLOOKUP(J3119,'13 лет'!$U$5:$V$79,2),IF((C3119=14),VLOOKUP(J3119,'14 лет'!$U$5:$V$79,2),IF(C3119&gt;=15,"0")))))))))</f>
        <v>0</v>
      </c>
      <c r="L3119" s="27"/>
      <c r="M3119" s="16" t="str">
        <f>IF((C3119=12),VLOOKUP(L3119,'12 лет'!$W$5:$X$85,2),IF((C3119=13),VLOOKUP(L3119,'13 лет'!$W$5:$X$84,2),IF((C3119=14),VLOOKUP(L3119,'14 лет'!$W$5:$X$82,2),IF((C3119=15),VLOOKUP(L3119,'15 лет'!$U$5:$V$82,2),IF((C3119=16),VLOOKUP(L3119,'16 лет'!$U$5:$V$78,2),IF((C3119=17),VLOOKUP(L3119,'17 лет'!$U$5:$V$78,2),IF(C3119&lt;12,"0")))))))</f>
        <v>0</v>
      </c>
      <c r="N3119" s="27"/>
      <c r="O3119" s="16" t="str">
        <f>IF((C3119=15),VLOOKUP(N3119,'15 лет'!$W$5:$X$115,2),IF((C3119=16),VLOOKUP(N3119,'16 лет'!$W$5:$X$113,2),IF((C3119=17),VLOOKUP(N3119,'17 лет'!$W$5:$X$113,2),IF(C3119&lt;15,"0"))))</f>
        <v>0</v>
      </c>
      <c r="P3119" s="11"/>
      <c r="Q3119" s="16">
        <f>IF((C3119&lt;=7),VLOOKUP(P3119,'7 лет'!$U$5:$V$79,2),IF((C3119=8),VLOOKUP(P3119,'8 лет'!$U$5:$V$79,2),IF((C3119=9),VLOOKUP(P3119,'9 лет'!$U$5:$V$79,2),IF((C3119=10),VLOOKUP(P3119,'10 лет'!$U$5:$V$79,2),IF((C3119=11),VLOOKUP(P3119,'11 лет'!$U$5:$V$79,2),IF((C3119=12),VLOOKUP(P3119,'12 лет'!$Y$5:$Z$79,2),IF((C3119=13),VLOOKUP(P3119,'13 лет'!$Y$5:$Z$79,2),IF((C3119=14),VLOOKUP(P3119,'14 лет'!$Y$5:$Z$79,2),IF((C3119=15),VLOOKUP(P3119,'15 лет'!$Y$5:$Z$79,2),IF((C3119=16),VLOOKUP(P3119,'16 лет'!$Y$5:$Z$79,2),IF((C3119=17),VLOOKUP(P3119,'17 лет'!$Y$5:$Z$79,2))))))))))))</f>
        <v>35</v>
      </c>
      <c r="R3119" s="27"/>
      <c r="S3119" s="16">
        <f>IF((C3119&lt;=7),VLOOKUP(R3119,'7 лет'!$W$5:$X$79,2),IF((C3119=8),VLOOKUP(R3119,'8 лет'!$W$5:$X$79,2),IF((C3119=9),VLOOKUP(R3119,'9 лет'!$W$5:$X$79,2),IF((C3119=10),VLOOKUP(R3119,'10 лет'!$W$5:$X$79,2),IF((C3119=11),VLOOKUP(R3119,'11 лет'!$W$5:$X$79,2),IF((C3119=12),VLOOKUP(R3119,'12 лет'!$AA$5:$AB$79,2),IF((C3119=13),VLOOKUP(R3119,'13 лет'!$AA$5:$AB$79,2),IF((C3119=14),VLOOKUP(R3119,'14 лет'!$AA$5:$AB$79,2),IF((C3119=15),VLOOKUP(R3119,'15 лет'!$AA$5:$AB$79,2),IF((C3119=16),VLOOKUP(R3119,'16 лет'!$AA$5:$AB$79,2),IF((C3119=17),VLOOKUP(R3119,'17 лет'!$AA$5:$AB$79,2))))))))))))</f>
        <v>0</v>
      </c>
      <c r="T3119" s="33">
        <f>SUM(E3119+G3119+I3119+K3119+M3119+O3119+Q3119+S3119)</f>
        <v>35</v>
      </c>
      <c r="U3119" s="4">
        <f>'Личное первенство девушки'!U271</f>
        <v>28</v>
      </c>
      <c r="V3119" s="109"/>
      <c r="W3119" s="99"/>
      <c r="X3119" t="str">
        <f>P3109</f>
        <v>Субъект РФ 87</v>
      </c>
    </row>
    <row r="3120" spans="1:24" ht="18.75">
      <c r="A3120" s="27">
        <v>2</v>
      </c>
      <c r="B3120" s="78"/>
      <c r="C3120" s="27"/>
      <c r="D3120" s="27"/>
      <c r="E3120" s="16">
        <f>IF((C3120&lt;=7),VLOOKUP(D3120,'7 лет'!$M$5:$N$78,2),IF((C3120=8),VLOOKUP(D3120,'8 лет'!$M$5:$N$78,2),IF((C3120=9),VLOOKUP(D3120,'9 лет'!$M$5:$N$78,2),IF((C3120=10),VLOOKUP(D3120,'10 лет'!$M$5:$N$78,2),IF((C3120=11),VLOOKUP(D3120,'11 лет'!$M$5:$N$78,2),IF((C3120=12),VLOOKUP(D3120,'12 лет'!$O$5:$P$78,2),IF((C3120=13),VLOOKUP(D3120,'13 лет'!$O$5:$P$78,2),IF((C3120=14),VLOOKUP(D3120,'14 лет'!$O$5:$P$78,2),IF((C3120=15),VLOOKUP(D3120,'15 лет'!$O$5:$P$78,2),IF((C3120=16),VLOOKUP(D3120,'16 лет'!$O$5:$P$78,2),IF((C3120=17),VLOOKUP(D3120,'17 лет'!$O$5:$P$78,2))))))))))))</f>
        <v>0</v>
      </c>
      <c r="F3120" s="27"/>
      <c r="G3120" s="16">
        <f>IF((C3120&lt;=7),VLOOKUP(F3120,'7 лет'!$O$5:$P$79,2),IF((C3120=8),VLOOKUP(F3120,'8 лет'!$O$5:$P$79,2),IF((C3120=9),VLOOKUP(F3120,'9 лет'!$O$5:$P$79,2),IF((C3120=10),VLOOKUP(F3120,'10 лет'!$O$5:$P$79,2),IF((C3120=11),VLOOKUP(F3120,'11 лет'!$O$5:$P$79,2),IF((C3120=12),VLOOKUP(F3120,'12 лет'!$Q$5:$R$79,2),IF((C3120=13),VLOOKUP(F3120,'13 лет'!$Q$5:$R$79,2),IF((C3120=14),VLOOKUP(F3120,'14 лет'!$Q$5:$R$79,2),IF((C3120=15),VLOOKUP(F3120,'15 лет'!$Q$5:$R$79,2),IF((C3120=16),VLOOKUP(F3120,'16 лет'!$Q$5:$R$79,2),IF((C3120=17),VLOOKUP(F3120,'17 лет'!$Q$5:$R$79,2))))))))))))</f>
        <v>0</v>
      </c>
      <c r="H3120" s="27"/>
      <c r="I3120" s="16">
        <f>IF((C3120&lt;=7),VLOOKUP(H3120,'7 лет'!$Q$5:$R$79,2),IF((C3120=8),VLOOKUP(H3120,'8 лет'!$Q$5:$R$79,2),IF((C3120=9),VLOOKUP(H3120,'9 лет'!$Q$5:$R$79,2),IF((C3120=10),VLOOKUP(H3120,'10 лет'!$Q$5:$R$79,2),IF((C3120=11),VLOOKUP(H3120,'11 лет'!$Q$5:$R$79,2),IF((C3120=12),VLOOKUP(H3120,'12 лет'!$S$5:$T$79,2),IF((C3120=13),VLOOKUP(H3120,'13 лет'!$S$5:$T$79,2),IF((C3120=14),VLOOKUP(H3120,'14 лет'!$S$5:$T$79,2),IF((C3120=15),VLOOKUP(H3120,'15 лет'!$S$5:$T$79,2),IF((C3120=16),VLOOKUP(H3120,'16 лет'!$S$5:$T$79,2),IF((C3120=17),VLOOKUP(H3120,'17 лет'!$S$5:$T$79,2))))))))))))</f>
        <v>0</v>
      </c>
      <c r="J3120" s="27"/>
      <c r="K3120" s="16">
        <f>IF((C3120&lt;=7),VLOOKUP(J3120,'7 лет'!$S$5:$T$79,2),IF((C3120=8),VLOOKUP(J3120,'8 лет'!$S$5:$T$79,2),IF((C3120=9),VLOOKUP(J3120,'9 лет'!$S$5:$T$79,2),IF((C3120=10),VLOOKUP(J3120,'10 лет'!$S$5:$T$79,2),IF((C3120=11),VLOOKUP(J3120,'11 лет'!$S$5:$T$79,2),IF((C3120=12),VLOOKUP(J3120,'12 лет'!$U$5:$V$79,2),IF((C3120=13),VLOOKUP(J3120,'13 лет'!$U$5:$V$79,2),IF((C3120=14),VLOOKUP(J3120,'14 лет'!$U$5:$V$79,2),IF(C3120&gt;=15,"0")))))))))</f>
        <v>0</v>
      </c>
      <c r="L3120" s="27"/>
      <c r="M3120" s="16" t="str">
        <f>IF((C3120=12),VLOOKUP(L3120,'12 лет'!$W$5:$X$85,2),IF((C3120=13),VLOOKUP(L3120,'13 лет'!$W$5:$X$84,2),IF((C3120=14),VLOOKUP(L3120,'14 лет'!$W$5:$X$82,2),IF((C3120=15),VLOOKUP(L3120,'15 лет'!$U$5:$V$82,2),IF((C3120=16),VLOOKUP(L3120,'16 лет'!$U$5:$V$78,2),IF((C3120=17),VLOOKUP(L3120,'17 лет'!$U$5:$V$78,2),IF(C3120&lt;12,"0")))))))</f>
        <v>0</v>
      </c>
      <c r="N3120" s="27"/>
      <c r="O3120" s="16" t="str">
        <f>IF((C3120=15),VLOOKUP(N3120,'15 лет'!$W$5:$X$115,2),IF((C3120=16),VLOOKUP(N3120,'16 лет'!$W$5:$X$113,2),IF((C3120=17),VLOOKUP(N3120,'17 лет'!$W$5:$X$113,2),IF(C3120&lt;15,"0"))))</f>
        <v>0</v>
      </c>
      <c r="P3120" s="11"/>
      <c r="Q3120" s="16">
        <f>IF((C3120&lt;=7),VLOOKUP(P3120,'7 лет'!$U$5:$V$79,2),IF((C3120=8),VLOOKUP(P3120,'8 лет'!$U$5:$V$79,2),IF((C3120=9),VLOOKUP(P3120,'9 лет'!$U$5:$V$79,2),IF((C3120=10),VLOOKUP(P3120,'10 лет'!$U$5:$V$79,2),IF((C3120=11),VLOOKUP(P3120,'11 лет'!$U$5:$V$79,2),IF((C3120=12),VLOOKUP(P3120,'12 лет'!$Y$5:$Z$79,2),IF((C3120=13),VLOOKUP(P3120,'13 лет'!$Y$5:$Z$79,2),IF((C3120=14),VLOOKUP(P3120,'14 лет'!$Y$5:$Z$79,2),IF((C3120=15),VLOOKUP(P3120,'15 лет'!$Y$5:$Z$79,2),IF((C3120=16),VLOOKUP(P3120,'16 лет'!$Y$5:$Z$79,2),IF((C3120=17),VLOOKUP(P3120,'17 лет'!$Y$5:$Z$79,2))))))))))))</f>
        <v>35</v>
      </c>
      <c r="R3120" s="27"/>
      <c r="S3120" s="16">
        <f>IF((C3120&lt;=7),VLOOKUP(R3120,'7 лет'!$W$5:$X$79,2),IF((C3120=8),VLOOKUP(R3120,'8 лет'!$W$5:$X$79,2),IF((C3120=9),VLOOKUP(R3120,'9 лет'!$W$5:$X$79,2),IF((C3120=10),VLOOKUP(R3120,'10 лет'!$W$5:$X$79,2),IF((C3120=11),VLOOKUP(R3120,'11 лет'!$W$5:$X$79,2),IF((C3120=12),VLOOKUP(R3120,'12 лет'!$AA$5:$AB$79,2),IF((C3120=13),VLOOKUP(R3120,'13 лет'!$AA$5:$AB$79,2),IF((C3120=14),VLOOKUP(R3120,'14 лет'!$AA$5:$AB$79,2),IF((C3120=15),VLOOKUP(R3120,'15 лет'!$AA$5:$AB$79,2),IF((C3120=16),VLOOKUP(R3120,'16 лет'!$AA$5:$AB$79,2),IF((C3120=17),VLOOKUP(R3120,'17 лет'!$AA$5:$AB$79,2))))))))))))</f>
        <v>0</v>
      </c>
      <c r="T3120" s="33">
        <f>SUM(E3120+G3120+I3120+K3120+M3120+O3120+Q3120+S3120)</f>
        <v>35</v>
      </c>
      <c r="U3120" s="4">
        <f>'Личное первенство девушки'!U272</f>
        <v>28</v>
      </c>
      <c r="V3120" s="109"/>
      <c r="W3120" s="99"/>
      <c r="X3120" t="str">
        <f>P3109</f>
        <v>Субъект РФ 87</v>
      </c>
    </row>
    <row r="3121" spans="1:24" ht="18.75">
      <c r="A3121" s="27">
        <v>3</v>
      </c>
      <c r="B3121" s="78"/>
      <c r="C3121" s="27"/>
      <c r="D3121" s="27"/>
      <c r="E3121" s="16">
        <f>IF((C3121&lt;=7),VLOOKUP(D3121,'7 лет'!$M$5:$N$78,2),IF((C3121=8),VLOOKUP(D3121,'8 лет'!$M$5:$N$78,2),IF((C3121=9),VLOOKUP(D3121,'9 лет'!$M$5:$N$78,2),IF((C3121=10),VLOOKUP(D3121,'10 лет'!$M$5:$N$78,2),IF((C3121=11),VLOOKUP(D3121,'11 лет'!$M$5:$N$78,2),IF((C3121=12),VLOOKUP(D3121,'12 лет'!$O$5:$P$78,2),IF((C3121=13),VLOOKUP(D3121,'13 лет'!$O$5:$P$78,2),IF((C3121=14),VLOOKUP(D3121,'14 лет'!$O$5:$P$78,2),IF((C3121=15),VLOOKUP(D3121,'15 лет'!$O$5:$P$78,2),IF((C3121=16),VLOOKUP(D3121,'16 лет'!$O$5:$P$78,2),IF((C3121=17),VLOOKUP(D3121,'17 лет'!$O$5:$P$78,2))))))))))))</f>
        <v>0</v>
      </c>
      <c r="F3121" s="27"/>
      <c r="G3121" s="16">
        <f>IF((C3121&lt;=7),VLOOKUP(F3121,'7 лет'!$O$5:$P$79,2),IF((C3121=8),VLOOKUP(F3121,'8 лет'!$O$5:$P$79,2),IF((C3121=9),VLOOKUP(F3121,'9 лет'!$O$5:$P$79,2),IF((C3121=10),VLOOKUP(F3121,'10 лет'!$O$5:$P$79,2),IF((C3121=11),VLOOKUP(F3121,'11 лет'!$O$5:$P$79,2),IF((C3121=12),VLOOKUP(F3121,'12 лет'!$Q$5:$R$79,2),IF((C3121=13),VLOOKUP(F3121,'13 лет'!$Q$5:$R$79,2),IF((C3121=14),VLOOKUP(F3121,'14 лет'!$Q$5:$R$79,2),IF((C3121=15),VLOOKUP(F3121,'15 лет'!$Q$5:$R$79,2),IF((C3121=16),VLOOKUP(F3121,'16 лет'!$Q$5:$R$79,2),IF((C3121=17),VLOOKUP(F3121,'17 лет'!$Q$5:$R$79,2))))))))))))</f>
        <v>0</v>
      </c>
      <c r="H3121" s="27"/>
      <c r="I3121" s="16">
        <f>IF((C3121&lt;=7),VLOOKUP(H3121,'7 лет'!$Q$5:$R$79,2),IF((C3121=8),VLOOKUP(H3121,'8 лет'!$Q$5:$R$79,2),IF((C3121=9),VLOOKUP(H3121,'9 лет'!$Q$5:$R$79,2),IF((C3121=10),VLOOKUP(H3121,'10 лет'!$Q$5:$R$79,2),IF((C3121=11),VLOOKUP(H3121,'11 лет'!$Q$5:$R$79,2),IF((C3121=12),VLOOKUP(H3121,'12 лет'!$S$5:$T$79,2),IF((C3121=13),VLOOKUP(H3121,'13 лет'!$S$5:$T$79,2),IF((C3121=14),VLOOKUP(H3121,'14 лет'!$S$5:$T$79,2),IF((C3121=15),VLOOKUP(H3121,'15 лет'!$S$5:$T$79,2),IF((C3121=16),VLOOKUP(H3121,'16 лет'!$S$5:$T$79,2),IF((C3121=17),VLOOKUP(H3121,'17 лет'!$S$5:$T$79,2))))))))))))</f>
        <v>0</v>
      </c>
      <c r="J3121" s="27"/>
      <c r="K3121" s="16">
        <f>IF((C3121&lt;=7),VLOOKUP(J3121,'7 лет'!$S$5:$T$79,2),IF((C3121=8),VLOOKUP(J3121,'8 лет'!$S$5:$T$79,2),IF((C3121=9),VLOOKUP(J3121,'9 лет'!$S$5:$T$79,2),IF((C3121=10),VLOOKUP(J3121,'10 лет'!$S$5:$T$79,2),IF((C3121=11),VLOOKUP(J3121,'11 лет'!$S$5:$T$79,2),IF((C3121=12),VLOOKUP(J3121,'12 лет'!$U$5:$V$79,2),IF((C3121=13),VLOOKUP(J3121,'13 лет'!$U$5:$V$79,2),IF((C3121=14),VLOOKUP(J3121,'14 лет'!$U$5:$V$79,2),IF(C3121&gt;=15,"0")))))))))</f>
        <v>0</v>
      </c>
      <c r="L3121" s="27"/>
      <c r="M3121" s="16" t="str">
        <f>IF((C3121=12),VLOOKUP(L3121,'12 лет'!$W$5:$X$85,2),IF((C3121=13),VLOOKUP(L3121,'13 лет'!$W$5:$X$84,2),IF((C3121=14),VLOOKUP(L3121,'14 лет'!$W$5:$X$82,2),IF((C3121=15),VLOOKUP(L3121,'15 лет'!$U$5:$V$82,2),IF((C3121=16),VLOOKUP(L3121,'16 лет'!$U$5:$V$78,2),IF((C3121=17),VLOOKUP(L3121,'17 лет'!$U$5:$V$78,2),IF(C3121&lt;12,"0")))))))</f>
        <v>0</v>
      </c>
      <c r="N3121" s="27"/>
      <c r="O3121" s="16" t="str">
        <f>IF((C3121=15),VLOOKUP(N3121,'15 лет'!$W$5:$X$115,2),IF((C3121=16),VLOOKUP(N3121,'16 лет'!$W$5:$X$113,2),IF((C3121=17),VLOOKUP(N3121,'17 лет'!$W$5:$X$113,2),IF(C3121&lt;15,"0"))))</f>
        <v>0</v>
      </c>
      <c r="P3121" s="11"/>
      <c r="Q3121" s="16">
        <f>IF((C3121&lt;=7),VLOOKUP(P3121,'7 лет'!$U$5:$V$79,2),IF((C3121=8),VLOOKUP(P3121,'8 лет'!$U$5:$V$79,2),IF((C3121=9),VLOOKUP(P3121,'9 лет'!$U$5:$V$79,2),IF((C3121=10),VLOOKUP(P3121,'10 лет'!$U$5:$V$79,2),IF((C3121=11),VLOOKUP(P3121,'11 лет'!$U$5:$V$79,2),IF((C3121=12),VLOOKUP(P3121,'12 лет'!$Y$5:$Z$79,2),IF((C3121=13),VLOOKUP(P3121,'13 лет'!$Y$5:$Z$79,2),IF((C3121=14),VLOOKUP(P3121,'14 лет'!$Y$5:$Z$79,2),IF((C3121=15),VLOOKUP(P3121,'15 лет'!$Y$5:$Z$79,2),IF((C3121=16),VLOOKUP(P3121,'16 лет'!$Y$5:$Z$79,2),IF((C3121=17),VLOOKUP(P3121,'17 лет'!$Y$5:$Z$79,2))))))))))))</f>
        <v>35</v>
      </c>
      <c r="R3121" s="27"/>
      <c r="S3121" s="16">
        <f>IF((C3121&lt;=7),VLOOKUP(R3121,'7 лет'!$W$5:$X$79,2),IF((C3121=8),VLOOKUP(R3121,'8 лет'!$W$5:$X$79,2),IF((C3121=9),VLOOKUP(R3121,'9 лет'!$W$5:$X$79,2),IF((C3121=10),VLOOKUP(R3121,'10 лет'!$W$5:$X$79,2),IF((C3121=11),VLOOKUP(R3121,'11 лет'!$W$5:$X$79,2),IF((C3121=12),VLOOKUP(R3121,'12 лет'!$AA$5:$AB$79,2),IF((C3121=13),VLOOKUP(R3121,'13 лет'!$AA$5:$AB$79,2),IF((C3121=14),VLOOKUP(R3121,'14 лет'!$AA$5:$AB$79,2),IF((C3121=15),VLOOKUP(R3121,'15 лет'!$AA$5:$AB$79,2),IF((C3121=16),VLOOKUP(R3121,'16 лет'!$AA$5:$AB$79,2),IF((C3121=17),VLOOKUP(R3121,'17 лет'!$AA$5:$AB$79,2))))))))))))</f>
        <v>0</v>
      </c>
      <c r="T3121" s="33">
        <f>SUM(E3121+G3121+I3121+K3121+M3121+O3121+Q3121+S3121)</f>
        <v>35</v>
      </c>
      <c r="U3121" s="4">
        <f>'Личное первенство девушки'!U273</f>
        <v>28</v>
      </c>
      <c r="V3121" s="109"/>
      <c r="W3121" s="99"/>
      <c r="X3121" t="str">
        <f>P3109</f>
        <v>Субъект РФ 87</v>
      </c>
    </row>
    <row r="3122" spans="1:24" ht="18.75">
      <c r="A3122" s="111"/>
      <c r="B3122" s="112"/>
      <c r="C3122" s="112"/>
      <c r="D3122" s="112"/>
      <c r="E3122" s="112"/>
      <c r="F3122" s="112"/>
      <c r="G3122" s="112"/>
      <c r="H3122" s="112"/>
      <c r="I3122" s="112"/>
      <c r="J3122" s="112"/>
      <c r="K3122" s="112"/>
      <c r="L3122" s="112"/>
      <c r="M3122" s="112"/>
      <c r="N3122" s="112"/>
      <c r="O3122" s="112"/>
      <c r="P3122" s="115" t="s">
        <v>286</v>
      </c>
      <c r="Q3122" s="115"/>
      <c r="R3122" s="115"/>
      <c r="S3122" s="116"/>
      <c r="T3122" s="113">
        <f ca="1">SUMPRODUCT(LARGE($T$3119:$T$3121,ROW(INDIRECT("T1:T"&amp;Z17))))</f>
        <v>70</v>
      </c>
      <c r="U3122" s="114"/>
      <c r="V3122" s="109"/>
      <c r="W3122" s="99"/>
    </row>
    <row r="3123" spans="1:24" ht="30" customHeight="1">
      <c r="A3123" s="119"/>
      <c r="B3123" s="120"/>
      <c r="C3123" s="120"/>
      <c r="D3123" s="120"/>
      <c r="E3123" s="120"/>
      <c r="F3123" s="120"/>
      <c r="G3123" s="120"/>
      <c r="H3123" s="120"/>
      <c r="I3123" s="120"/>
      <c r="J3123" s="120"/>
      <c r="K3123" s="120"/>
      <c r="L3123" s="120"/>
      <c r="M3123" s="120"/>
      <c r="N3123" s="120"/>
      <c r="O3123" s="120"/>
      <c r="P3123" s="118" t="s">
        <v>287</v>
      </c>
      <c r="Q3123" s="118"/>
      <c r="R3123" s="118"/>
      <c r="S3123" s="118"/>
      <c r="T3123" s="121">
        <f ca="1">SUM(T3117+T3122)</f>
        <v>170</v>
      </c>
      <c r="U3123" s="122"/>
      <c r="V3123" s="110"/>
      <c r="W3123" s="100"/>
    </row>
    <row r="3124" spans="1:24">
      <c r="A3124" s="14"/>
      <c r="B3124" s="14"/>
      <c r="C3124" s="14"/>
      <c r="D3124" s="14"/>
      <c r="E3124" s="14"/>
      <c r="F3124" s="14"/>
      <c r="G3124" s="14"/>
      <c r="H3124" s="14"/>
      <c r="I3124" s="14"/>
      <c r="J3124" s="14"/>
      <c r="K3124" s="14"/>
      <c r="L3124" s="14"/>
      <c r="M3124" s="14"/>
      <c r="N3124" s="14"/>
      <c r="O3124" s="14"/>
      <c r="P3124" s="14"/>
      <c r="Q3124" s="14"/>
      <c r="R3124" s="14"/>
      <c r="S3124" s="14"/>
      <c r="T3124" s="14"/>
    </row>
    <row r="3125" spans="1:24">
      <c r="A3125" s="15"/>
      <c r="C3125" s="15"/>
      <c r="D3125" s="15"/>
      <c r="E3125" s="15"/>
      <c r="F3125" s="15"/>
      <c r="G3125" s="15"/>
      <c r="H3125" s="15"/>
      <c r="I3125" s="15"/>
      <c r="J3125" s="15"/>
      <c r="K3125" s="14"/>
      <c r="L3125" s="14"/>
      <c r="M3125" s="15"/>
      <c r="N3125" s="15"/>
      <c r="O3125" s="15"/>
      <c r="P3125" s="15"/>
      <c r="Q3125" s="15"/>
      <c r="R3125" s="15"/>
      <c r="S3125" s="15"/>
      <c r="T3125" s="15"/>
    </row>
    <row r="3126" spans="1:24">
      <c r="A3126" s="15"/>
      <c r="C3126" s="15"/>
      <c r="D3126" s="15"/>
      <c r="E3126" s="15"/>
      <c r="F3126" s="15"/>
      <c r="G3126" s="15"/>
      <c r="H3126" s="15"/>
      <c r="I3126" s="15"/>
      <c r="J3126" s="15"/>
      <c r="K3126" s="14"/>
      <c r="L3126" s="14"/>
      <c r="M3126" s="15"/>
      <c r="N3126" s="15"/>
      <c r="O3126" s="15"/>
      <c r="P3126" s="15"/>
      <c r="Q3126" s="15"/>
      <c r="R3126" s="15"/>
      <c r="S3126" s="15"/>
      <c r="T3126" s="15"/>
    </row>
    <row r="3127" spans="1:24" ht="16.5">
      <c r="A3127" s="14"/>
      <c r="B3127" s="79" t="s">
        <v>181</v>
      </c>
      <c r="C3127" s="14"/>
      <c r="D3127" s="14"/>
      <c r="E3127" s="14"/>
      <c r="F3127" s="14"/>
      <c r="G3127" s="14"/>
      <c r="H3127" s="14"/>
      <c r="I3127" s="14"/>
      <c r="J3127" s="14"/>
      <c r="K3127" s="14"/>
      <c r="L3127" s="14"/>
      <c r="M3127" s="14"/>
      <c r="N3127" s="14"/>
      <c r="O3127" s="14"/>
      <c r="P3127" s="14"/>
      <c r="Q3127" s="14"/>
      <c r="R3127" s="14"/>
      <c r="S3127" s="14"/>
      <c r="T3127" s="14"/>
    </row>
    <row r="3128" spans="1:24">
      <c r="A3128" s="14"/>
      <c r="B3128" s="15"/>
      <c r="C3128" s="15"/>
      <c r="D3128" s="14"/>
      <c r="E3128" s="14"/>
      <c r="F3128" s="14"/>
      <c r="G3128" s="14"/>
      <c r="H3128" s="14"/>
      <c r="I3128" s="14"/>
      <c r="J3128" s="14"/>
      <c r="K3128" s="14"/>
      <c r="L3128" s="14"/>
      <c r="M3128" s="14"/>
      <c r="N3128" s="14"/>
      <c r="O3128" s="14"/>
      <c r="P3128" s="14"/>
      <c r="Q3128" s="14"/>
      <c r="R3128" s="14"/>
      <c r="S3128" s="14"/>
      <c r="T3128" s="14"/>
    </row>
    <row r="3129" spans="1:24">
      <c r="A3129" s="14"/>
      <c r="B3129" s="14"/>
      <c r="C3129" s="15"/>
      <c r="D3129" s="14"/>
      <c r="E3129" s="14"/>
      <c r="F3129" s="14"/>
      <c r="G3129" s="14"/>
      <c r="H3129" s="14"/>
      <c r="I3129" s="14"/>
      <c r="J3129" s="14"/>
      <c r="K3129" s="14"/>
      <c r="L3129" s="14"/>
      <c r="M3129" s="14"/>
      <c r="N3129" s="14"/>
      <c r="O3129" s="14"/>
      <c r="P3129" s="14"/>
      <c r="Q3129" s="14"/>
      <c r="R3129" s="14"/>
      <c r="S3129" s="14"/>
      <c r="T3129" s="14"/>
    </row>
    <row r="3130" spans="1:24" ht="16.5">
      <c r="A3130" s="14"/>
      <c r="B3130" s="79" t="s">
        <v>182</v>
      </c>
      <c r="C3130" s="15"/>
      <c r="D3130" s="14"/>
      <c r="E3130" s="14"/>
      <c r="F3130" s="14"/>
      <c r="G3130" s="14"/>
      <c r="H3130" s="14"/>
      <c r="I3130" s="14"/>
      <c r="J3130" s="14"/>
      <c r="K3130" s="14"/>
      <c r="L3130" s="14"/>
      <c r="M3130" s="14"/>
      <c r="N3130" s="14"/>
      <c r="O3130" s="14"/>
      <c r="P3130" s="14"/>
      <c r="Q3130" s="14"/>
      <c r="R3130" s="14"/>
      <c r="S3130" s="14"/>
      <c r="T3130" s="14"/>
    </row>
    <row r="3132" spans="1:24" ht="18.75">
      <c r="A3132" s="102" t="s">
        <v>991</v>
      </c>
      <c r="B3132" s="102"/>
      <c r="C3132" s="102"/>
      <c r="D3132" s="102"/>
      <c r="E3132" s="102"/>
      <c r="F3132" s="102"/>
      <c r="G3132" s="102"/>
      <c r="H3132" s="102"/>
      <c r="I3132" s="102"/>
      <c r="J3132" s="102"/>
      <c r="K3132" s="102"/>
      <c r="L3132" s="102"/>
      <c r="M3132" s="102"/>
      <c r="N3132" s="102"/>
      <c r="O3132" s="102"/>
      <c r="P3132" s="102"/>
      <c r="Q3132" s="102"/>
      <c r="R3132" s="102"/>
      <c r="S3132" s="102"/>
      <c r="T3132" s="102"/>
      <c r="U3132" s="102"/>
      <c r="V3132" s="102"/>
      <c r="W3132" s="102"/>
    </row>
    <row r="3133" spans="1:24" ht="18.75">
      <c r="A3133" s="102" t="s">
        <v>990</v>
      </c>
      <c r="B3133" s="102"/>
      <c r="C3133" s="102"/>
      <c r="D3133" s="102"/>
      <c r="E3133" s="102"/>
      <c r="F3133" s="102"/>
      <c r="G3133" s="102"/>
      <c r="H3133" s="102"/>
      <c r="I3133" s="102"/>
      <c r="J3133" s="102"/>
      <c r="K3133" s="102"/>
      <c r="L3133" s="102"/>
      <c r="M3133" s="102"/>
      <c r="N3133" s="102"/>
      <c r="O3133" s="102"/>
      <c r="P3133" s="102"/>
      <c r="Q3133" s="102"/>
      <c r="R3133" s="102"/>
      <c r="S3133" s="102"/>
      <c r="T3133" s="102"/>
      <c r="U3133" s="102"/>
      <c r="V3133" s="102"/>
      <c r="W3133" s="102"/>
    </row>
    <row r="3135" spans="1:24">
      <c r="A3135" s="103" t="s">
        <v>169</v>
      </c>
      <c r="B3135" s="103"/>
      <c r="C3135" s="103"/>
      <c r="D3135" s="103"/>
      <c r="E3135" s="103"/>
      <c r="F3135" s="103"/>
      <c r="G3135" s="103"/>
      <c r="H3135" s="103"/>
      <c r="I3135" s="103"/>
      <c r="J3135" s="103"/>
      <c r="K3135" s="103"/>
      <c r="L3135" s="103"/>
      <c r="M3135" s="103"/>
      <c r="N3135" s="103"/>
      <c r="O3135" s="103"/>
      <c r="P3135" s="103"/>
      <c r="Q3135" s="103"/>
      <c r="R3135" s="103"/>
      <c r="S3135" s="103"/>
      <c r="T3135" s="103"/>
      <c r="U3135" s="103"/>
      <c r="V3135" s="103"/>
      <c r="W3135" s="103"/>
    </row>
    <row r="3136" spans="1:24">
      <c r="A3136" s="43"/>
      <c r="B3136" s="43"/>
      <c r="C3136" s="43"/>
      <c r="D3136" s="43"/>
      <c r="E3136" s="43"/>
      <c r="F3136" s="43"/>
      <c r="G3136" s="43"/>
      <c r="H3136" s="43"/>
      <c r="I3136" s="43"/>
      <c r="J3136" s="43"/>
      <c r="K3136" s="43"/>
      <c r="L3136" s="43"/>
      <c r="M3136" s="43"/>
      <c r="N3136" s="43"/>
      <c r="O3136" s="43"/>
      <c r="P3136" s="43"/>
      <c r="Q3136" s="43"/>
      <c r="R3136" s="43"/>
      <c r="S3136" s="43"/>
      <c r="T3136" s="43"/>
      <c r="U3136" s="43"/>
      <c r="V3136" s="43"/>
      <c r="W3136" s="43"/>
    </row>
    <row r="3137" spans="1:24" ht="18.75">
      <c r="A3137" s="104" t="s">
        <v>1005</v>
      </c>
      <c r="B3137" s="104"/>
      <c r="C3137" s="104"/>
      <c r="D3137" s="104"/>
      <c r="E3137" s="104"/>
      <c r="F3137" s="104"/>
      <c r="G3137" s="104"/>
      <c r="H3137" s="104"/>
      <c r="I3137" s="104"/>
      <c r="J3137" s="104"/>
      <c r="K3137" s="104"/>
      <c r="L3137" s="104"/>
      <c r="M3137" s="104"/>
      <c r="N3137" s="104"/>
      <c r="O3137" s="104"/>
      <c r="P3137" s="104"/>
      <c r="Q3137" s="104"/>
      <c r="R3137" s="104"/>
      <c r="S3137" s="104"/>
      <c r="T3137" s="104"/>
      <c r="U3137" s="104"/>
      <c r="V3137" s="104"/>
      <c r="W3137" s="104"/>
    </row>
    <row r="3138" spans="1:24" ht="18.75">
      <c r="A3138" s="104" t="s">
        <v>989</v>
      </c>
      <c r="B3138" s="104"/>
      <c r="C3138" s="104"/>
      <c r="D3138" s="104"/>
      <c r="E3138" s="104"/>
      <c r="F3138" s="104"/>
      <c r="G3138" s="104"/>
      <c r="H3138" s="104"/>
      <c r="I3138" s="104"/>
      <c r="J3138" s="104"/>
      <c r="K3138" s="104"/>
      <c r="L3138" s="104"/>
      <c r="M3138" s="104"/>
      <c r="N3138" s="104"/>
      <c r="O3138" s="104"/>
      <c r="P3138" s="104"/>
      <c r="Q3138" s="104"/>
      <c r="R3138" s="104"/>
      <c r="S3138" s="104"/>
      <c r="T3138" s="104"/>
      <c r="U3138" s="104"/>
      <c r="V3138" s="104"/>
      <c r="W3138" s="104"/>
    </row>
    <row r="3139" spans="1:24" ht="18.75">
      <c r="A3139" s="105" t="s">
        <v>1058</v>
      </c>
      <c r="B3139" s="105"/>
      <c r="C3139" s="105"/>
      <c r="D3139" s="105"/>
      <c r="E3139" s="105"/>
      <c r="F3139" s="105"/>
      <c r="G3139" s="105"/>
      <c r="H3139" s="105"/>
      <c r="I3139" s="105"/>
      <c r="J3139" s="105"/>
      <c r="K3139" s="105"/>
      <c r="L3139" s="105"/>
      <c r="M3139" s="105"/>
      <c r="N3139" s="105"/>
      <c r="O3139" s="105"/>
      <c r="P3139" s="105"/>
      <c r="Q3139" s="105"/>
      <c r="R3139" s="105"/>
      <c r="S3139" s="105"/>
      <c r="T3139" s="105"/>
      <c r="U3139" s="105"/>
      <c r="V3139" s="105"/>
      <c r="W3139" s="105"/>
    </row>
    <row r="3140" spans="1:24" ht="18.75">
      <c r="A3140" s="50"/>
      <c r="B3140" s="50"/>
      <c r="C3140" s="50"/>
      <c r="D3140" s="50"/>
      <c r="E3140" s="50"/>
      <c r="F3140" s="50"/>
      <c r="G3140" s="50"/>
      <c r="H3140" s="50"/>
      <c r="I3140" s="50"/>
      <c r="J3140" s="50"/>
      <c r="K3140" s="50"/>
      <c r="L3140" s="50"/>
      <c r="M3140" s="50"/>
      <c r="N3140" s="50"/>
      <c r="O3140" s="50"/>
      <c r="P3140" s="50"/>
      <c r="Q3140" s="50"/>
      <c r="R3140" s="50"/>
      <c r="S3140" s="50"/>
      <c r="T3140" s="50"/>
      <c r="U3140" s="50"/>
      <c r="V3140" s="50"/>
    </row>
    <row r="3141" spans="1:24">
      <c r="A3141" s="10"/>
      <c r="B3141" s="10"/>
      <c r="C3141" s="10"/>
      <c r="D3141" s="10"/>
      <c r="E3141" s="10"/>
      <c r="F3141" s="10"/>
      <c r="G3141" s="10"/>
      <c r="H3141" s="10"/>
      <c r="I3141" s="10"/>
      <c r="J3141" s="10"/>
      <c r="K3141" s="10"/>
      <c r="L3141" s="10"/>
      <c r="M3141" s="10"/>
      <c r="N3141" s="10"/>
      <c r="O3141" s="10"/>
      <c r="P3141" s="10"/>
      <c r="Q3141" s="10"/>
      <c r="R3141" s="10"/>
      <c r="S3141" s="10"/>
      <c r="T3141" s="10"/>
    </row>
    <row r="3142" spans="1:24" ht="18.75">
      <c r="A3142" s="106" t="s">
        <v>992</v>
      </c>
      <c r="B3142" s="106"/>
      <c r="C3142" s="47"/>
      <c r="D3142" s="47"/>
      <c r="E3142" s="47"/>
      <c r="F3142" s="47"/>
      <c r="G3142" s="47"/>
      <c r="H3142" s="47"/>
      <c r="I3142" s="47"/>
      <c r="J3142" s="47"/>
      <c r="K3142" s="47"/>
      <c r="L3142" s="47"/>
      <c r="M3142" s="47"/>
      <c r="N3142" s="47"/>
      <c r="O3142" s="47"/>
      <c r="P3142" s="47"/>
      <c r="Q3142" s="47"/>
      <c r="R3142" s="47"/>
      <c r="S3142" s="47"/>
      <c r="T3142" s="47"/>
    </row>
    <row r="3143" spans="1:24" ht="18.75">
      <c r="A3143" s="106" t="s">
        <v>993</v>
      </c>
      <c r="B3143" s="106"/>
      <c r="C3143" s="42"/>
      <c r="D3143" s="42"/>
      <c r="E3143" s="42"/>
      <c r="F3143" s="42"/>
      <c r="G3143" s="42"/>
      <c r="H3143" s="42"/>
      <c r="I3143" s="42"/>
      <c r="J3143" s="42"/>
      <c r="K3143" s="42"/>
      <c r="L3143" s="42"/>
      <c r="M3143" s="42"/>
      <c r="N3143" s="42"/>
      <c r="O3143" s="42"/>
      <c r="P3143" s="42"/>
      <c r="Q3143" s="42"/>
      <c r="R3143" s="42"/>
      <c r="S3143" s="42"/>
      <c r="T3143" s="42"/>
    </row>
    <row r="3144" spans="1:24" ht="18.75">
      <c r="A3144" s="106"/>
      <c r="B3144" s="106"/>
      <c r="D3144" s="47"/>
      <c r="E3144" s="47"/>
      <c r="F3144" s="47"/>
      <c r="G3144" s="47"/>
      <c r="H3144" s="47"/>
      <c r="I3144" s="47"/>
      <c r="J3144" s="47"/>
      <c r="K3144" s="47"/>
      <c r="L3144" s="47"/>
      <c r="M3144" s="47"/>
      <c r="N3144" s="47"/>
      <c r="O3144" s="47"/>
      <c r="P3144" s="47"/>
      <c r="Q3144" s="47"/>
      <c r="R3144" s="47"/>
      <c r="S3144" s="47"/>
      <c r="T3144" s="47"/>
    </row>
    <row r="3145" spans="1:24" ht="18.75">
      <c r="A3145" s="107" t="s">
        <v>266</v>
      </c>
      <c r="B3145" s="107"/>
      <c r="C3145" s="107"/>
      <c r="D3145" s="107"/>
      <c r="E3145" s="107"/>
      <c r="F3145" s="107"/>
      <c r="G3145" s="107"/>
      <c r="H3145" s="107"/>
      <c r="I3145" s="107"/>
      <c r="J3145" s="107"/>
      <c r="K3145" s="107"/>
      <c r="L3145" s="107"/>
      <c r="M3145" s="107"/>
      <c r="N3145" s="107"/>
      <c r="O3145" s="107"/>
      <c r="P3145" s="129" t="s">
        <v>370</v>
      </c>
      <c r="Q3145" s="129"/>
      <c r="R3145" s="129"/>
      <c r="S3145" s="129"/>
      <c r="T3145" s="129"/>
      <c r="U3145" s="129"/>
      <c r="V3145" s="129"/>
    </row>
    <row r="3146" spans="1:24">
      <c r="A3146" s="28"/>
      <c r="B3146" s="28"/>
      <c r="C3146" s="28"/>
      <c r="D3146" s="28"/>
      <c r="E3146" s="28"/>
      <c r="F3146" s="28"/>
      <c r="G3146" s="28"/>
      <c r="H3146" s="28"/>
      <c r="I3146" s="28"/>
      <c r="J3146" s="28"/>
      <c r="K3146" s="28"/>
      <c r="L3146" s="28"/>
      <c r="M3146" s="28"/>
      <c r="N3146" s="28"/>
      <c r="O3146" s="28"/>
      <c r="P3146" s="28"/>
      <c r="Q3146" s="28"/>
      <c r="R3146" s="28"/>
      <c r="S3146" s="28"/>
      <c r="T3146" s="28"/>
    </row>
    <row r="3147" spans="1:24" ht="24.75" customHeight="1">
      <c r="A3147" s="117" t="s">
        <v>170</v>
      </c>
      <c r="B3147" s="117"/>
      <c r="C3147" s="117"/>
      <c r="D3147" s="117"/>
      <c r="E3147" s="117"/>
      <c r="F3147" s="117"/>
      <c r="G3147" s="117"/>
      <c r="H3147" s="117"/>
      <c r="I3147" s="117"/>
      <c r="J3147" s="117"/>
      <c r="K3147" s="117"/>
      <c r="L3147" s="117"/>
      <c r="M3147" s="117"/>
      <c r="N3147" s="117"/>
      <c r="O3147" s="117"/>
      <c r="P3147" s="117"/>
      <c r="Q3147" s="117"/>
      <c r="R3147" s="117"/>
      <c r="S3147" s="117"/>
      <c r="T3147" s="126" t="s">
        <v>178</v>
      </c>
      <c r="U3147" s="101" t="s">
        <v>284</v>
      </c>
      <c r="V3147" s="101" t="s">
        <v>288</v>
      </c>
      <c r="W3147" s="101" t="s">
        <v>1006</v>
      </c>
    </row>
    <row r="3148" spans="1:24" ht="66.75" customHeight="1">
      <c r="A3148" s="101" t="s">
        <v>171</v>
      </c>
      <c r="B3148" s="117" t="s">
        <v>172</v>
      </c>
      <c r="C3148" s="101" t="s">
        <v>173</v>
      </c>
      <c r="D3148" s="101" t="s">
        <v>174</v>
      </c>
      <c r="E3148" s="101"/>
      <c r="F3148" s="101" t="s">
        <v>175</v>
      </c>
      <c r="G3148" s="101"/>
      <c r="H3148" s="101" t="s">
        <v>176</v>
      </c>
      <c r="I3148" s="101"/>
      <c r="J3148" s="101" t="s">
        <v>994</v>
      </c>
      <c r="K3148" s="101"/>
      <c r="L3148" s="175" t="s">
        <v>995</v>
      </c>
      <c r="M3148" s="176"/>
      <c r="N3148" s="175" t="s">
        <v>996</v>
      </c>
      <c r="O3148" s="176"/>
      <c r="P3148" s="101" t="s">
        <v>7</v>
      </c>
      <c r="Q3148" s="101"/>
      <c r="R3148" s="101" t="s">
        <v>177</v>
      </c>
      <c r="S3148" s="101"/>
      <c r="T3148" s="127"/>
      <c r="U3148" s="101"/>
      <c r="V3148" s="101"/>
      <c r="W3148" s="101"/>
    </row>
    <row r="3149" spans="1:24" ht="16.5">
      <c r="A3149" s="101"/>
      <c r="B3149" s="117"/>
      <c r="C3149" s="101"/>
      <c r="D3149" s="49" t="s">
        <v>179</v>
      </c>
      <c r="E3149" s="51" t="s">
        <v>3</v>
      </c>
      <c r="F3149" s="49" t="s">
        <v>179</v>
      </c>
      <c r="G3149" s="51" t="s">
        <v>3</v>
      </c>
      <c r="H3149" s="49" t="s">
        <v>179</v>
      </c>
      <c r="I3149" s="51" t="s">
        <v>3</v>
      </c>
      <c r="J3149" s="49" t="s">
        <v>179</v>
      </c>
      <c r="K3149" s="51" t="s">
        <v>3</v>
      </c>
      <c r="L3149" s="49" t="s">
        <v>179</v>
      </c>
      <c r="M3149" s="51" t="s">
        <v>3</v>
      </c>
      <c r="N3149" s="49" t="s">
        <v>179</v>
      </c>
      <c r="O3149" s="51" t="s">
        <v>3</v>
      </c>
      <c r="P3149" s="49" t="s">
        <v>179</v>
      </c>
      <c r="Q3149" s="51" t="s">
        <v>3</v>
      </c>
      <c r="R3149" s="49" t="s">
        <v>179</v>
      </c>
      <c r="S3149" s="51" t="s">
        <v>3</v>
      </c>
      <c r="T3149" s="128"/>
      <c r="U3149" s="101"/>
      <c r="V3149" s="101"/>
      <c r="W3149" s="101"/>
    </row>
    <row r="3150" spans="1:24" ht="18.75">
      <c r="A3150" s="27">
        <v>1</v>
      </c>
      <c r="B3150" s="77"/>
      <c r="C3150" s="27"/>
      <c r="D3150" s="27"/>
      <c r="E3150" s="16">
        <f>IF((C3150&lt;=7),VLOOKUP(D3150,'7 лет'!$A$5:$B$78,2),IF((C3150=8),VLOOKUP(D3150,'8 лет'!$A$5:$B$78,2),IF((C3150=9),VLOOKUP(D3150,'9 лет'!$A$5:$B$78,2),IF((C3150=10),VLOOKUP(D3150,'10 лет'!$A$5:$B$78,2),IF((C3150=11),VLOOKUP(D3150,'11 лет'!$A$5:$B$78,2),IF((C3150=12),VLOOKUP(D3150,'12 лет'!$A$5:$B$78,2),IF((C3150=13),VLOOKUP(D3150,'13 лет'!$A$5:$B$78,2),IF((C3150=14),VLOOKUP(D3150,'14 лет'!$A$5:$B$78,2),IF((C3150=15),VLOOKUP(D3150,'15 лет'!$A$5:$B$78,2),IF((C3150=16),VLOOKUP(D3150,'16 лет'!$A$5:$B$78,2),IF((C3150=17),VLOOKUP(D3150,'17 лет'!$A$5:$B$78,2))))))))))))</f>
        <v>0</v>
      </c>
      <c r="F3150" s="27"/>
      <c r="G3150" s="16">
        <f>IF((C3150&lt;=7),VLOOKUP(F3150,'7 лет'!$C$5:$D$79,2),IF((C3150=8),VLOOKUP(F3150,'8 лет'!$C$5:$D$79,2),IF((C3150=9),VLOOKUP(F3150,'9 лет'!$C$5:$D$79,2),IF((C3150=10),VLOOKUP(F3150,'10 лет'!$C$5:$D$79,2),IF((C3150=11),VLOOKUP(F3150,'11 лет'!$C$5:$D$79,2),IF((C3150=12),VLOOKUP(F3150,'12 лет'!$C$5:$D$79,2),IF((C3150=13),VLOOKUP(F3150,'13 лет'!$C$5:$D$79,2),IF((C3150=14),VLOOKUP(F3150,'14 лет'!$C$5:$D$79,2),IF((C3150=15),VLOOKUP(F3150,'15 лет'!$C$5:$D$79,2),IF((C3150=16),VLOOKUP(F3150,'16 лет'!$C$5:$D$79,2),IF((C3150=17),VLOOKUP(F3150,'17 лет'!$C$5:$D$79,2))))))))))))</f>
        <v>0</v>
      </c>
      <c r="H3150" s="27"/>
      <c r="I3150" s="16">
        <f>IF((C3150&lt;=7),VLOOKUP(H3150,'7 лет'!$E$5:$F$79,2),IF((C3150=8),VLOOKUP(H3150,'8 лет'!$E$5:$F$79,2),IF((C3150=9),VLOOKUP(H3150,'9 лет'!$E$5:$F$79,2),IF((C3150=10),VLOOKUP(H3150,'10 лет'!$E$5:$F$79,2),IF((C3150=11),VLOOKUP(H3150,'11 лет'!$E$5:$F$79,2),IF((C3150=12),VLOOKUP(H3150,'12 лет'!$E$5:$F$79,2),IF((C3150=13),VLOOKUP(H3150,'13 лет'!$E$5:$F$79,2),IF((C3150=14),VLOOKUP(H3150,'14 лет'!$E$5:$F$79,2),IF((C3150=15),VLOOKUP(H3150,'15 лет'!$E$5:$F$79,2),IF((C3150=16),VLOOKUP(H3150,'16 лет'!$E$5:$F$79,2),IF((C3150=17),VLOOKUP(H3150,'17 лет'!$E$5:$F$79,2))))))))))))</f>
        <v>0</v>
      </c>
      <c r="J3150" s="27"/>
      <c r="K3150" s="16">
        <f>IF((C3150&lt;=7),VLOOKUP(J3150,'7 лет'!$G$5:$H$79,2),IF((C3150=8),VLOOKUP(J3150,'8 лет'!$G$5:$H$79,2),IF((C3150=9),VLOOKUP(J3150,'9 лет'!$G$5:$H$79,2),IF((C3150=10),VLOOKUP(J3150,'10 лет'!$G$5:$H$79,2),IF((C3150=11),VLOOKUP(J3150,'11 лет'!$G$5:$H$79,2),IF((C3150=12),VLOOKUP(J3150,'12 лет'!$G$5:$H$79,2),IF((C3150=13),VLOOKUP(J3150,'13 лет'!$G$5:$H$79,2),IF((C3150=14),VLOOKUP(J3150,'14 лет'!$G$5:$H$79,2),IF(C3150&gt;=15,"0")))))))))</f>
        <v>0</v>
      </c>
      <c r="L3150" s="27"/>
      <c r="M3150" s="16" t="str">
        <f>IF((C3150=12),VLOOKUP(L3150,'12 лет'!$I$5:$J$81,2),IF((C3150=13),VLOOKUP(L3150,'13 лет'!$I$5:$J$81,2),IF((C3150=14),VLOOKUP(L3150,'14 лет'!$I$5:$J$80,2),IF((C3150=15),VLOOKUP(L3150,'15 лет'!$G$5:$H$82,2),IF((C3150=16),VLOOKUP(L3150,'16 лет'!$G$5:$H$81,2),IF((C3150=17),VLOOKUP(L3150,'17 лет'!$G$5:$H$81,2),IF(C3150&lt;12,"0")))))))</f>
        <v>0</v>
      </c>
      <c r="N3150" s="27"/>
      <c r="O3150" s="16" t="str">
        <f>IF((C3150=15),VLOOKUP(N3150,'15 лет'!$I$5:$J$100,2),IF((C3150=16),VLOOKUP(N3150,'16 лет'!$I$5:$J$94,2),IF((C3150=17),VLOOKUP(N3150,'17 лет'!$I$5:$J$97,2),IF(C3150&lt;15,"0"))))</f>
        <v>0</v>
      </c>
      <c r="P3150" s="11"/>
      <c r="Q3150" s="16">
        <f>IF((C3150&lt;=7),VLOOKUP(P3150,'7 лет'!$I$5:$J$79,2),IF((C3150=8),VLOOKUP(P3150,'8 лет'!$I$5:$J$79,2),IF((C3150=9),VLOOKUP(P3150,'9 лет'!$I$5:$J$79,2),IF((C3150=10),VLOOKUP(P3150,'10 лет'!$I$5:$J$79,2),IF((C3150=11),VLOOKUP(P3150,'11 лет'!$I$5:$J$79,2),IF((C3150=12),VLOOKUP(P3150,'12 лет'!$K$5:$L$79,2),IF((C3150=13),VLOOKUP(P3150,'13 лет'!$K$5:$L$79,2),IF((C3150=14),VLOOKUP(P3150,'14 лет'!$K$5:$L$79,2),IF((C3150=15),VLOOKUP(P3150,'15 лет'!$K$5:$L$79,2),IF((C3150=16),VLOOKUP(P3150,'16 лет'!$K$5:$L$79,2),IF((C3150=17),VLOOKUP(P3150,'17 лет'!$K$5:$L$79,2),)))))))))))</f>
        <v>50</v>
      </c>
      <c r="R3150" s="27"/>
      <c r="S3150" s="16">
        <f>IF((C3150&lt;=7),VLOOKUP(R3150,'7 лет'!$K$5:$L$79,2),IF((C3150=8),VLOOKUP(R3150,'8 лет'!$K$5:$L$79,2),IF((C3150=9),VLOOKUP(R3150,'9 лет'!$K$5:$L$79,2),IF((C3150=10),VLOOKUP(R3150,'10 лет'!$K$5:$L$79,2),IF((C3150=11),VLOOKUP(R3150,'11 лет'!$K$5:$L$79,2),IF((C3150=12),VLOOKUP(R3150,'12 лет'!$M$5:$N$79,2),IF((C3150=13),VLOOKUP(R3150,'13 лет'!$M$5:$N$79,2),IF((C3150=14),VLOOKUP(R3150,'14 лет'!$M$5:$N$79,2),IF((C3150=15),VLOOKUP(R3150,'15 лет'!$M$5:$N$79,2),IF((C3150=16),VLOOKUP(R3150,'16 лет'!$M$5:$N$79,2),IF((C3150=17),VLOOKUP(R3150,'17 лет'!$M$5:$N$79,2))))))))))))</f>
        <v>0</v>
      </c>
      <c r="T3150" s="32">
        <f>SUM(E3150+G3150+I3150+K3150+M3150+O3150+Q3150+S3150)</f>
        <v>50</v>
      </c>
      <c r="U3150" s="4">
        <f>'Личное первенство юноши'!U274</f>
        <v>28</v>
      </c>
      <c r="V3150" s="108">
        <f ca="1">'Командный зачет'!G97</f>
        <v>10</v>
      </c>
      <c r="W3150" s="98">
        <f ca="1">SUM(V3150*2)</f>
        <v>20</v>
      </c>
      <c r="X3150" t="str">
        <f>P3145</f>
        <v>Субъект РФ 88</v>
      </c>
    </row>
    <row r="3151" spans="1:24" ht="18.75">
      <c r="A3151" s="27">
        <v>2</v>
      </c>
      <c r="B3151" s="77"/>
      <c r="C3151" s="27"/>
      <c r="D3151" s="27"/>
      <c r="E3151" s="16">
        <f>IF((C3151&lt;=7),VLOOKUP(D3151,'7 лет'!$A$5:$B$78,2),IF((C3151=8),VLOOKUP(D3151,'8 лет'!$A$5:$B$78,2),IF((C3151=9),VLOOKUP(D3151,'9 лет'!$A$5:$B$78,2),IF((C3151=10),VLOOKUP(D3151,'10 лет'!$A$5:$B$78,2),IF((C3151=11),VLOOKUP(D3151,'11 лет'!$A$5:$B$78,2),IF((C3151=12),VLOOKUP(D3151,'12 лет'!$A$5:$B$78,2),IF((C3151=13),VLOOKUP(D3151,'13 лет'!$A$5:$B$78,2),IF((C3151=14),VLOOKUP(D3151,'14 лет'!$A$5:$B$78,2),IF((C3151=15),VLOOKUP(D3151,'15 лет'!$A$5:$B$78,2),IF((C3151=16),VLOOKUP(D3151,'16 лет'!$A$5:$B$78,2),IF((C3151=17),VLOOKUP(D3151,'17 лет'!$A$5:$B$78,2))))))))))))</f>
        <v>0</v>
      </c>
      <c r="F3151" s="27"/>
      <c r="G3151" s="16">
        <f>IF((C3151&lt;=7),VLOOKUP(F3151,'7 лет'!$C$5:$D$79,2),IF((C3151=8),VLOOKUP(F3151,'8 лет'!$C$5:$D$79,2),IF((C3151=9),VLOOKUP(F3151,'9 лет'!$C$5:$D$79,2),IF((C3151=10),VLOOKUP(F3151,'10 лет'!$C$5:$D$79,2),IF((C3151=11),VLOOKUP(F3151,'11 лет'!$C$5:$D$79,2),IF((C3151=12),VLOOKUP(F3151,'12 лет'!$C$5:$D$79,2),IF((C3151=13),VLOOKUP(F3151,'13 лет'!$C$5:$D$79,2),IF((C3151=14),VLOOKUP(F3151,'14 лет'!$C$5:$D$79,2),IF((C3151=15),VLOOKUP(F3151,'15 лет'!$C$5:$D$79,2),IF((C3151=16),VLOOKUP(F3151,'16 лет'!$C$5:$D$79,2),IF((C3151=17),VLOOKUP(F3151,'17 лет'!$C$5:$D$79,2))))))))))))</f>
        <v>0</v>
      </c>
      <c r="H3151" s="27"/>
      <c r="I3151" s="16">
        <f>IF((C3151&lt;=7),VLOOKUP(H3151,'7 лет'!$E$5:$F$79,2),IF((C3151=8),VLOOKUP(H3151,'8 лет'!$E$5:$F$79,2),IF((C3151=9),VLOOKUP(H3151,'9 лет'!$E$5:$F$79,2),IF((C3151=10),VLOOKUP(H3151,'10 лет'!$E$5:$F$79,2),IF((C3151=11),VLOOKUP(H3151,'11 лет'!$E$5:$F$79,2),IF((C3151=12),VLOOKUP(H3151,'12 лет'!$E$5:$F$79,2),IF((C3151=13),VLOOKUP(H3151,'13 лет'!$E$5:$F$79,2),IF((C3151=14),VLOOKUP(H3151,'14 лет'!$E$5:$F$79,2),IF((C3151=15),VLOOKUP(H3151,'15 лет'!$E$5:$F$79,2),IF((C3151=16),VLOOKUP(H3151,'16 лет'!$E$5:$F$79,2),IF((C3151=17),VLOOKUP(H3151,'17 лет'!$E$5:$F$79,2))))))))))))</f>
        <v>0</v>
      </c>
      <c r="J3151" s="27"/>
      <c r="K3151" s="16">
        <f>IF((C3151&lt;=7),VLOOKUP(J3151,'7 лет'!$G$5:$H$79,2),IF((C3151=8),VLOOKUP(J3151,'8 лет'!$G$5:$H$79,2),IF((C3151=9),VLOOKUP(J3151,'9 лет'!$G$5:$H$79,2),IF((C3151=10),VLOOKUP(J3151,'10 лет'!$G$5:$H$79,2),IF((C3151=11),VLOOKUP(J3151,'11 лет'!$G$5:$H$79,2),IF((C3151=12),VLOOKUP(J3151,'12 лет'!$G$5:$H$79,2),IF((C3151=13),VLOOKUP(J3151,'13 лет'!$G$5:$H$79,2),IF((C3151=14),VLOOKUP(J3151,'14 лет'!$G$5:$H$79,2),IF(C3151&gt;=15,"0")))))))))</f>
        <v>0</v>
      </c>
      <c r="L3151" s="27"/>
      <c r="M3151" s="16" t="str">
        <f>IF((C3151=12),VLOOKUP(L3151,'12 лет'!$I$5:$J$81,2),IF((C3151=13),VLOOKUP(L3151,'13 лет'!$I$5:$J$81,2),IF((C3151=14),VLOOKUP(L3151,'14 лет'!$I$5:$J$80,2),IF((C3151=15),VLOOKUP(L3151,'15 лет'!$G$5:$H$82,2),IF((C3151=16),VLOOKUP(L3151,'16 лет'!$G$5:$H$81,2),IF((C3151=17),VLOOKUP(L3151,'17 лет'!$G$5:$H$81,2),IF(C3151&lt;12,"0")))))))</f>
        <v>0</v>
      </c>
      <c r="N3151" s="27"/>
      <c r="O3151" s="16" t="str">
        <f>IF((C3151=15),VLOOKUP(N3151,'15 лет'!$I$5:$J$100,2),IF((C3151=16),VLOOKUP(N3151,'16 лет'!$I$5:$J$94,2),IF((C3151=17),VLOOKUP(N3151,'17 лет'!$I$5:$J$97,2),IF(C3151&lt;15,"0"))))</f>
        <v>0</v>
      </c>
      <c r="P3151" s="11"/>
      <c r="Q3151" s="16">
        <f>IF((C3151&lt;=7),VLOOKUP(P3151,'7 лет'!$I$5:$J$79,2),IF((C3151=8),VLOOKUP(P3151,'8 лет'!$I$5:$J$79,2),IF((C3151=9),VLOOKUP(P3151,'9 лет'!$I$5:$J$79,2),IF((C3151=10),VLOOKUP(P3151,'10 лет'!$I$5:$J$79,2),IF((C3151=11),VLOOKUP(P3151,'11 лет'!$I$5:$J$79,2),IF((C3151=12),VLOOKUP(P3151,'12 лет'!$K$5:$L$79,2),IF((C3151=13),VLOOKUP(P3151,'13 лет'!$K$5:$L$79,2),IF((C3151=14),VLOOKUP(P3151,'14 лет'!$K$5:$L$79,2),IF((C3151=15),VLOOKUP(P3151,'15 лет'!$K$5:$L$79,2),IF((C3151=16),VLOOKUP(P3151,'16 лет'!$K$5:$L$79,2),IF((C3151=17),VLOOKUP(P3151,'17 лет'!$K$5:$L$79,2),)))))))))))</f>
        <v>50</v>
      </c>
      <c r="R3151" s="27"/>
      <c r="S3151" s="16">
        <f>IF((C3151&lt;=7),VLOOKUP(R3151,'7 лет'!$K$5:$L$79,2),IF((C3151=8),VLOOKUP(R3151,'8 лет'!$K$5:$L$79,2),IF((C3151=9),VLOOKUP(R3151,'9 лет'!$K$5:$L$79,2),IF((C3151=10),VLOOKUP(R3151,'10 лет'!$K$5:$L$79,2),IF((C3151=11),VLOOKUP(R3151,'11 лет'!$K$5:$L$79,2),IF((C3151=12),VLOOKUP(R3151,'12 лет'!$M$5:$N$79,2),IF((C3151=13),VLOOKUP(R3151,'13 лет'!$M$5:$N$79,2),IF((C3151=14),VLOOKUP(R3151,'14 лет'!$M$5:$N$79,2),IF((C3151=15),VLOOKUP(R3151,'15 лет'!$M$5:$N$79,2),IF((C3151=16),VLOOKUP(R3151,'16 лет'!$M$5:$N$79,2),IF((C3151=17),VLOOKUP(R3151,'17 лет'!$M$5:$N$79,2))))))))))))</f>
        <v>0</v>
      </c>
      <c r="T3151" s="32">
        <f>SUM(E3151+G3151+I3151+K3151+M3151+O3151+Q3151+S3151)</f>
        <v>50</v>
      </c>
      <c r="U3151" s="4">
        <f>'Личное первенство юноши'!U275</f>
        <v>28</v>
      </c>
      <c r="V3151" s="109"/>
      <c r="W3151" s="99"/>
      <c r="X3151" t="str">
        <f>P3145</f>
        <v>Субъект РФ 88</v>
      </c>
    </row>
    <row r="3152" spans="1:24" ht="18.75">
      <c r="A3152" s="27">
        <v>3</v>
      </c>
      <c r="B3152" s="77"/>
      <c r="C3152" s="27"/>
      <c r="D3152" s="27"/>
      <c r="E3152" s="16">
        <f>IF((C3152&lt;=7),VLOOKUP(D3152,'7 лет'!$A$5:$B$78,2),IF((C3152=8),VLOOKUP(D3152,'8 лет'!$A$5:$B$78,2),IF((C3152=9),VLOOKUP(D3152,'9 лет'!$A$5:$B$78,2),IF((C3152=10),VLOOKUP(D3152,'10 лет'!$A$5:$B$78,2),IF((C3152=11),VLOOKUP(D3152,'11 лет'!$A$5:$B$78,2),IF((C3152=12),VLOOKUP(D3152,'12 лет'!$A$5:$B$78,2),IF((C3152=13),VLOOKUP(D3152,'13 лет'!$A$5:$B$78,2),IF((C3152=14),VLOOKUP(D3152,'14 лет'!$A$5:$B$78,2),IF((C3152=15),VLOOKUP(D3152,'15 лет'!$A$5:$B$78,2),IF((C3152=16),VLOOKUP(D3152,'16 лет'!$A$5:$B$78,2),IF((C3152=17),VLOOKUP(D3152,'17 лет'!$A$5:$B$78,2))))))))))))</f>
        <v>0</v>
      </c>
      <c r="F3152" s="27"/>
      <c r="G3152" s="16">
        <f>IF((C3152&lt;=7),VLOOKUP(F3152,'7 лет'!$C$5:$D$79,2),IF((C3152=8),VLOOKUP(F3152,'8 лет'!$C$5:$D$79,2),IF((C3152=9),VLOOKUP(F3152,'9 лет'!$C$5:$D$79,2),IF((C3152=10),VLOOKUP(F3152,'10 лет'!$C$5:$D$79,2),IF((C3152=11),VLOOKUP(F3152,'11 лет'!$C$5:$D$79,2),IF((C3152=12),VLOOKUP(F3152,'12 лет'!$C$5:$D$79,2),IF((C3152=13),VLOOKUP(F3152,'13 лет'!$C$5:$D$79,2),IF((C3152=14),VLOOKUP(F3152,'14 лет'!$C$5:$D$79,2),IF((C3152=15),VLOOKUP(F3152,'15 лет'!$C$5:$D$79,2),IF((C3152=16),VLOOKUP(F3152,'16 лет'!$C$5:$D$79,2),IF((C3152=17),VLOOKUP(F3152,'17 лет'!$C$5:$D$79,2))))))))))))</f>
        <v>0</v>
      </c>
      <c r="H3152" s="27"/>
      <c r="I3152" s="16">
        <f>IF((C3152&lt;=7),VLOOKUP(H3152,'7 лет'!$E$5:$F$79,2),IF((C3152=8),VLOOKUP(H3152,'8 лет'!$E$5:$F$79,2),IF((C3152=9),VLOOKUP(H3152,'9 лет'!$E$5:$F$79,2),IF((C3152=10),VLOOKUP(H3152,'10 лет'!$E$5:$F$79,2),IF((C3152=11),VLOOKUP(H3152,'11 лет'!$E$5:$F$79,2),IF((C3152=12),VLOOKUP(H3152,'12 лет'!$E$5:$F$79,2),IF((C3152=13),VLOOKUP(H3152,'13 лет'!$E$5:$F$79,2),IF((C3152=14),VLOOKUP(H3152,'14 лет'!$E$5:$F$79,2),IF((C3152=15),VLOOKUP(H3152,'15 лет'!$E$5:$F$79,2),IF((C3152=16),VLOOKUP(H3152,'16 лет'!$E$5:$F$79,2),IF((C3152=17),VLOOKUP(H3152,'17 лет'!$E$5:$F$79,2))))))))))))</f>
        <v>0</v>
      </c>
      <c r="J3152" s="27"/>
      <c r="K3152" s="16">
        <f>IF((C3152&lt;=7),VLOOKUP(J3152,'7 лет'!$G$5:$H$79,2),IF((C3152=8),VLOOKUP(J3152,'8 лет'!$G$5:$H$79,2),IF((C3152=9),VLOOKUP(J3152,'9 лет'!$G$5:$H$79,2),IF((C3152=10),VLOOKUP(J3152,'10 лет'!$G$5:$H$79,2),IF((C3152=11),VLOOKUP(J3152,'11 лет'!$G$5:$H$79,2),IF((C3152=12),VLOOKUP(J3152,'12 лет'!$G$5:$H$79,2),IF((C3152=13),VLOOKUP(J3152,'13 лет'!$G$5:$H$79,2),IF((C3152=14),VLOOKUP(J3152,'14 лет'!$G$5:$H$79,2),IF(C3152&gt;=15,"0")))))))))</f>
        <v>0</v>
      </c>
      <c r="L3152" s="27"/>
      <c r="M3152" s="16" t="str">
        <f>IF((C3152=12),VLOOKUP(L3152,'12 лет'!$I$5:$J$81,2),IF((C3152=13),VLOOKUP(L3152,'13 лет'!$I$5:$J$81,2),IF((C3152=14),VLOOKUP(L3152,'14 лет'!$I$5:$J$80,2),IF((C3152=15),VLOOKUP(L3152,'15 лет'!$G$5:$H$82,2),IF((C3152=16),VLOOKUP(L3152,'16 лет'!$G$5:$H$81,2),IF((C3152=17),VLOOKUP(L3152,'17 лет'!$G$5:$H$81,2),IF(C3152&lt;12,"0")))))))</f>
        <v>0</v>
      </c>
      <c r="N3152" s="27"/>
      <c r="O3152" s="16" t="str">
        <f>IF((C3152=15),VLOOKUP(N3152,'15 лет'!$I$5:$J$100,2),IF((C3152=16),VLOOKUP(N3152,'16 лет'!$I$5:$J$94,2),IF((C3152=17),VLOOKUP(N3152,'17 лет'!$I$5:$J$97,2),IF(C3152&lt;15,"0"))))</f>
        <v>0</v>
      </c>
      <c r="P3152" s="11"/>
      <c r="Q3152" s="16">
        <f>IF((C3152&lt;=7),VLOOKUP(P3152,'7 лет'!$I$5:$J$79,2),IF((C3152=8),VLOOKUP(P3152,'8 лет'!$I$5:$J$79,2),IF((C3152=9),VLOOKUP(P3152,'9 лет'!$I$5:$J$79,2),IF((C3152=10),VLOOKUP(P3152,'10 лет'!$I$5:$J$79,2),IF((C3152=11),VLOOKUP(P3152,'11 лет'!$I$5:$J$79,2),IF((C3152=12),VLOOKUP(P3152,'12 лет'!$K$5:$L$79,2),IF((C3152=13),VLOOKUP(P3152,'13 лет'!$K$5:$L$79,2),IF((C3152=14),VLOOKUP(P3152,'14 лет'!$K$5:$L$79,2),IF((C3152=15),VLOOKUP(P3152,'15 лет'!$K$5:$L$79,2),IF((C3152=16),VLOOKUP(P3152,'16 лет'!$K$5:$L$79,2),IF((C3152=17),VLOOKUP(P3152,'17 лет'!$K$5:$L$79,2),)))))))))))</f>
        <v>50</v>
      </c>
      <c r="R3152" s="27"/>
      <c r="S3152" s="16">
        <f>IF((C3152&lt;=7),VLOOKUP(R3152,'7 лет'!$K$5:$L$79,2),IF((C3152=8),VLOOKUP(R3152,'8 лет'!$K$5:$L$79,2),IF((C3152=9),VLOOKUP(R3152,'9 лет'!$K$5:$L$79,2),IF((C3152=10),VLOOKUP(R3152,'10 лет'!$K$5:$L$79,2),IF((C3152=11),VLOOKUP(R3152,'11 лет'!$K$5:$L$79,2),IF((C3152=12),VLOOKUP(R3152,'12 лет'!$M$5:$N$79,2),IF((C3152=13),VLOOKUP(R3152,'13 лет'!$M$5:$N$79,2),IF((C3152=14),VLOOKUP(R3152,'14 лет'!$M$5:$N$79,2),IF((C3152=15),VLOOKUP(R3152,'15 лет'!$M$5:$N$79,2),IF((C3152=16),VLOOKUP(R3152,'16 лет'!$M$5:$N$79,2),IF((C3152=17),VLOOKUP(R3152,'17 лет'!$M$5:$N$79,2))))))))))))</f>
        <v>0</v>
      </c>
      <c r="T3152" s="32">
        <f>SUM(E3152+G3152+I3152+K3152+M3152+O3152+Q3152+S3152)</f>
        <v>50</v>
      </c>
      <c r="U3152" s="4">
        <f>'Личное первенство юноши'!U276</f>
        <v>28</v>
      </c>
      <c r="V3152" s="109"/>
      <c r="W3152" s="99"/>
      <c r="X3152" t="str">
        <f>P3145</f>
        <v>Субъект РФ 88</v>
      </c>
    </row>
    <row r="3153" spans="1:24" ht="18.75">
      <c r="A3153" s="111"/>
      <c r="B3153" s="112"/>
      <c r="C3153" s="112"/>
      <c r="D3153" s="112"/>
      <c r="E3153" s="112"/>
      <c r="F3153" s="112"/>
      <c r="G3153" s="112"/>
      <c r="H3153" s="112"/>
      <c r="I3153" s="112"/>
      <c r="J3153" s="112"/>
      <c r="K3153" s="112"/>
      <c r="L3153" s="112"/>
      <c r="M3153" s="112"/>
      <c r="N3153" s="112"/>
      <c r="O3153" s="112"/>
      <c r="P3153" s="115" t="s">
        <v>285</v>
      </c>
      <c r="Q3153" s="115"/>
      <c r="R3153" s="115"/>
      <c r="S3153" s="116"/>
      <c r="T3153" s="113">
        <f ca="1">SUMPRODUCT(LARGE($T$3150:$T$3152,ROW(INDIRECT("T1:T"&amp;Z17))))</f>
        <v>100</v>
      </c>
      <c r="U3153" s="114"/>
      <c r="V3153" s="109"/>
      <c r="W3153" s="99"/>
    </row>
    <row r="3154" spans="1:24" ht="24.75" customHeight="1">
      <c r="A3154" s="123" t="s">
        <v>180</v>
      </c>
      <c r="B3154" s="124"/>
      <c r="C3154" s="124"/>
      <c r="D3154" s="124"/>
      <c r="E3154" s="124"/>
      <c r="F3154" s="124"/>
      <c r="G3154" s="124"/>
      <c r="H3154" s="124"/>
      <c r="I3154" s="124"/>
      <c r="J3154" s="124"/>
      <c r="K3154" s="124"/>
      <c r="L3154" s="124"/>
      <c r="M3154" s="124"/>
      <c r="N3154" s="124"/>
      <c r="O3154" s="124"/>
      <c r="P3154" s="124"/>
      <c r="Q3154" s="124"/>
      <c r="R3154" s="124"/>
      <c r="S3154" s="124"/>
      <c r="T3154" s="124"/>
      <c r="U3154" s="125"/>
      <c r="V3154" s="109"/>
      <c r="W3154" s="99"/>
    </row>
    <row r="3155" spans="1:24" ht="18.75">
      <c r="A3155" s="27">
        <v>1</v>
      </c>
      <c r="B3155" s="78"/>
      <c r="C3155" s="27"/>
      <c r="D3155" s="27"/>
      <c r="E3155" s="16">
        <f>IF((C3155&lt;=7),VLOOKUP(D3155,'7 лет'!$M$5:$N$78,2),IF((C3155=8),VLOOKUP(D3155,'8 лет'!$M$5:$N$78,2),IF((C3155=9),VLOOKUP(D3155,'9 лет'!$M$5:$N$78,2),IF((C3155=10),VLOOKUP(D3155,'10 лет'!$M$5:$N$78,2),IF((C3155=11),VLOOKUP(D3155,'11 лет'!$M$5:$N$78,2),IF((C3155=12),VLOOKUP(D3155,'12 лет'!$O$5:$P$78,2),IF((C3155=13),VLOOKUP(D3155,'13 лет'!$O$5:$P$78,2),IF((C3155=14),VLOOKUP(D3155,'14 лет'!$O$5:$P$78,2),IF((C3155=15),VLOOKUP(D3155,'15 лет'!$O$5:$P$78,2),IF((C3155=16),VLOOKUP(D3155,'16 лет'!$O$5:$P$78,2),IF((C3155=17),VLOOKUP(D3155,'17 лет'!$O$5:$P$78,2))))))))))))</f>
        <v>0</v>
      </c>
      <c r="F3155" s="27"/>
      <c r="G3155" s="16">
        <f>IF((C3155&lt;=7),VLOOKUP(F3155,'7 лет'!$O$5:$P$79,2),IF((C3155=8),VLOOKUP(F3155,'8 лет'!$O$5:$P$79,2),IF((C3155=9),VLOOKUP(F3155,'9 лет'!$O$5:$P$79,2),IF((C3155=10),VLOOKUP(F3155,'10 лет'!$O$5:$P$79,2),IF((C3155=11),VLOOKUP(F3155,'11 лет'!$O$5:$P$79,2),IF((C3155=12),VLOOKUP(F3155,'12 лет'!$Q$5:$R$79,2),IF((C3155=13),VLOOKUP(F3155,'13 лет'!$Q$5:$R$79,2),IF((C3155=14),VLOOKUP(F3155,'14 лет'!$Q$5:$R$79,2),IF((C3155=15),VLOOKUP(F3155,'15 лет'!$Q$5:$R$79,2),IF((C3155=16),VLOOKUP(F3155,'16 лет'!$Q$5:$R$79,2),IF((C3155=17),VLOOKUP(F3155,'17 лет'!$Q$5:$R$79,2))))))))))))</f>
        <v>0</v>
      </c>
      <c r="H3155" s="27"/>
      <c r="I3155" s="16">
        <f>IF((C3155&lt;=7),VLOOKUP(H3155,'7 лет'!$Q$5:$R$79,2),IF((C3155=8),VLOOKUP(H3155,'8 лет'!$Q$5:$R$79,2),IF((C3155=9),VLOOKUP(H3155,'9 лет'!$Q$5:$R$79,2),IF((C3155=10),VLOOKUP(H3155,'10 лет'!$Q$5:$R$79,2),IF((C3155=11),VLOOKUP(H3155,'11 лет'!$Q$5:$R$79,2),IF((C3155=12),VLOOKUP(H3155,'12 лет'!$S$5:$T$79,2),IF((C3155=13),VLOOKUP(H3155,'13 лет'!$S$5:$T$79,2),IF((C3155=14),VLOOKUP(H3155,'14 лет'!$S$5:$T$79,2),IF((C3155=15),VLOOKUP(H3155,'15 лет'!$S$5:$T$79,2),IF((C3155=16),VLOOKUP(H3155,'16 лет'!$S$5:$T$79,2),IF((C3155=17),VLOOKUP(H3155,'17 лет'!$S$5:$T$79,2))))))))))))</f>
        <v>0</v>
      </c>
      <c r="J3155" s="27"/>
      <c r="K3155" s="16">
        <f>IF((C3155&lt;=7),VLOOKUP(J3155,'7 лет'!$S$5:$T$79,2),IF((C3155=8),VLOOKUP(J3155,'8 лет'!$S$5:$T$79,2),IF((C3155=9),VLOOKUP(J3155,'9 лет'!$S$5:$T$79,2),IF((C3155=10),VLOOKUP(J3155,'10 лет'!$S$5:$T$79,2),IF((C3155=11),VLOOKUP(J3155,'11 лет'!$S$5:$T$79,2),IF((C3155=12),VLOOKUP(J3155,'12 лет'!$U$5:$V$79,2),IF((C3155=13),VLOOKUP(J3155,'13 лет'!$U$5:$V$79,2),IF((C3155=14),VLOOKUP(J3155,'14 лет'!$U$5:$V$79,2),IF(C3155&gt;=15,"0")))))))))</f>
        <v>0</v>
      </c>
      <c r="L3155" s="27"/>
      <c r="M3155" s="16" t="str">
        <f>IF((C3155=12),VLOOKUP(L3155,'12 лет'!$W$5:$X$85,2),IF((C3155=13),VLOOKUP(L3155,'13 лет'!$W$5:$X$84,2),IF((C3155=14),VLOOKUP(L3155,'14 лет'!$W$5:$X$82,2),IF((C3155=15),VLOOKUP(L3155,'15 лет'!$U$5:$V$82,2),IF((C3155=16),VLOOKUP(L3155,'16 лет'!$U$5:$V$78,2),IF((C3155=17),VLOOKUP(L3155,'17 лет'!$U$5:$V$78,2),IF(C3155&lt;12,"0")))))))</f>
        <v>0</v>
      </c>
      <c r="N3155" s="27"/>
      <c r="O3155" s="16" t="str">
        <f>IF((C3155=15),VLOOKUP(N3155,'15 лет'!$W$5:$X$115,2),IF((C3155=16),VLOOKUP(N3155,'16 лет'!$W$5:$X$113,2),IF((C3155=17),VLOOKUP(N3155,'17 лет'!$W$5:$X$113,2),IF(C3155&lt;15,"0"))))</f>
        <v>0</v>
      </c>
      <c r="P3155" s="11"/>
      <c r="Q3155" s="16">
        <f>IF((C3155&lt;=7),VLOOKUP(P3155,'7 лет'!$U$5:$V$79,2),IF((C3155=8),VLOOKUP(P3155,'8 лет'!$U$5:$V$79,2),IF((C3155=9),VLOOKUP(P3155,'9 лет'!$U$5:$V$79,2),IF((C3155=10),VLOOKUP(P3155,'10 лет'!$U$5:$V$79,2),IF((C3155=11),VLOOKUP(P3155,'11 лет'!$U$5:$V$79,2),IF((C3155=12),VLOOKUP(P3155,'12 лет'!$Y$5:$Z$79,2),IF((C3155=13),VLOOKUP(P3155,'13 лет'!$Y$5:$Z$79,2),IF((C3155=14),VLOOKUP(P3155,'14 лет'!$Y$5:$Z$79,2),IF((C3155=15),VLOOKUP(P3155,'15 лет'!$Y$5:$Z$79,2),IF((C3155=16),VLOOKUP(P3155,'16 лет'!$Y$5:$Z$79,2),IF((C3155=17),VLOOKUP(P3155,'17 лет'!$Y$5:$Z$79,2))))))))))))</f>
        <v>35</v>
      </c>
      <c r="R3155" s="27"/>
      <c r="S3155" s="16">
        <f>IF((C3155&lt;=7),VLOOKUP(R3155,'7 лет'!$W$5:$X$79,2),IF((C3155=8),VLOOKUP(R3155,'8 лет'!$W$5:$X$79,2),IF((C3155=9),VLOOKUP(R3155,'9 лет'!$W$5:$X$79,2),IF((C3155=10),VLOOKUP(R3155,'10 лет'!$W$5:$X$79,2),IF((C3155=11),VLOOKUP(R3155,'11 лет'!$W$5:$X$79,2),IF((C3155=12),VLOOKUP(R3155,'12 лет'!$AA$5:$AB$79,2),IF((C3155=13),VLOOKUP(R3155,'13 лет'!$AA$5:$AB$79,2),IF((C3155=14),VLOOKUP(R3155,'14 лет'!$AA$5:$AB$79,2),IF((C3155=15),VLOOKUP(R3155,'15 лет'!$AA$5:$AB$79,2),IF((C3155=16),VLOOKUP(R3155,'16 лет'!$AA$5:$AB$79,2),IF((C3155=17),VLOOKUP(R3155,'17 лет'!$AA$5:$AB$79,2))))))))))))</f>
        <v>0</v>
      </c>
      <c r="T3155" s="33">
        <f>SUM(E3155+G3155+I3155+K3155+M3155+O3155+Q3155+S3155)</f>
        <v>35</v>
      </c>
      <c r="U3155" s="4">
        <f>'Личное первенство девушки'!U274</f>
        <v>28</v>
      </c>
      <c r="V3155" s="109"/>
      <c r="W3155" s="99"/>
      <c r="X3155" t="str">
        <f>P3145</f>
        <v>Субъект РФ 88</v>
      </c>
    </row>
    <row r="3156" spans="1:24" ht="18.75">
      <c r="A3156" s="27">
        <v>2</v>
      </c>
      <c r="B3156" s="78"/>
      <c r="C3156" s="27"/>
      <c r="D3156" s="27"/>
      <c r="E3156" s="16">
        <f>IF((C3156&lt;=7),VLOOKUP(D3156,'7 лет'!$M$5:$N$78,2),IF((C3156=8),VLOOKUP(D3156,'8 лет'!$M$5:$N$78,2),IF((C3156=9),VLOOKUP(D3156,'9 лет'!$M$5:$N$78,2),IF((C3156=10),VLOOKUP(D3156,'10 лет'!$M$5:$N$78,2),IF((C3156=11),VLOOKUP(D3156,'11 лет'!$M$5:$N$78,2),IF((C3156=12),VLOOKUP(D3156,'12 лет'!$O$5:$P$78,2),IF((C3156=13),VLOOKUP(D3156,'13 лет'!$O$5:$P$78,2),IF((C3156=14),VLOOKUP(D3156,'14 лет'!$O$5:$P$78,2),IF((C3156=15),VLOOKUP(D3156,'15 лет'!$O$5:$P$78,2),IF((C3156=16),VLOOKUP(D3156,'16 лет'!$O$5:$P$78,2),IF((C3156=17),VLOOKUP(D3156,'17 лет'!$O$5:$P$78,2))))))))))))</f>
        <v>0</v>
      </c>
      <c r="F3156" s="27"/>
      <c r="G3156" s="16">
        <f>IF((C3156&lt;=7),VLOOKUP(F3156,'7 лет'!$O$5:$P$79,2),IF((C3156=8),VLOOKUP(F3156,'8 лет'!$O$5:$P$79,2),IF((C3156=9),VLOOKUP(F3156,'9 лет'!$O$5:$P$79,2),IF((C3156=10),VLOOKUP(F3156,'10 лет'!$O$5:$P$79,2),IF((C3156=11),VLOOKUP(F3156,'11 лет'!$O$5:$P$79,2),IF((C3156=12),VLOOKUP(F3156,'12 лет'!$Q$5:$R$79,2),IF((C3156=13),VLOOKUP(F3156,'13 лет'!$Q$5:$R$79,2),IF((C3156=14),VLOOKUP(F3156,'14 лет'!$Q$5:$R$79,2),IF((C3156=15),VLOOKUP(F3156,'15 лет'!$Q$5:$R$79,2),IF((C3156=16),VLOOKUP(F3156,'16 лет'!$Q$5:$R$79,2),IF((C3156=17),VLOOKUP(F3156,'17 лет'!$Q$5:$R$79,2))))))))))))</f>
        <v>0</v>
      </c>
      <c r="H3156" s="27"/>
      <c r="I3156" s="16">
        <f>IF((C3156&lt;=7),VLOOKUP(H3156,'7 лет'!$Q$5:$R$79,2),IF((C3156=8),VLOOKUP(H3156,'8 лет'!$Q$5:$R$79,2),IF((C3156=9),VLOOKUP(H3156,'9 лет'!$Q$5:$R$79,2),IF((C3156=10),VLOOKUP(H3156,'10 лет'!$Q$5:$R$79,2),IF((C3156=11),VLOOKUP(H3156,'11 лет'!$Q$5:$R$79,2),IF((C3156=12),VLOOKUP(H3156,'12 лет'!$S$5:$T$79,2),IF((C3156=13),VLOOKUP(H3156,'13 лет'!$S$5:$T$79,2),IF((C3156=14),VLOOKUP(H3156,'14 лет'!$S$5:$T$79,2),IF((C3156=15),VLOOKUP(H3156,'15 лет'!$S$5:$T$79,2),IF((C3156=16),VLOOKUP(H3156,'16 лет'!$S$5:$T$79,2),IF((C3156=17),VLOOKUP(H3156,'17 лет'!$S$5:$T$79,2))))))))))))</f>
        <v>0</v>
      </c>
      <c r="J3156" s="27"/>
      <c r="K3156" s="16">
        <f>IF((C3156&lt;=7),VLOOKUP(J3156,'7 лет'!$S$5:$T$79,2),IF((C3156=8),VLOOKUP(J3156,'8 лет'!$S$5:$T$79,2),IF((C3156=9),VLOOKUP(J3156,'9 лет'!$S$5:$T$79,2),IF((C3156=10),VLOOKUP(J3156,'10 лет'!$S$5:$T$79,2),IF((C3156=11),VLOOKUP(J3156,'11 лет'!$S$5:$T$79,2),IF((C3156=12),VLOOKUP(J3156,'12 лет'!$U$5:$V$79,2),IF((C3156=13),VLOOKUP(J3156,'13 лет'!$U$5:$V$79,2),IF((C3156=14),VLOOKUP(J3156,'14 лет'!$U$5:$V$79,2),IF(C3156&gt;=15,"0")))))))))</f>
        <v>0</v>
      </c>
      <c r="L3156" s="27"/>
      <c r="M3156" s="16" t="str">
        <f>IF((C3156=12),VLOOKUP(L3156,'12 лет'!$W$5:$X$85,2),IF((C3156=13),VLOOKUP(L3156,'13 лет'!$W$5:$X$84,2),IF((C3156=14),VLOOKUP(L3156,'14 лет'!$W$5:$X$82,2),IF((C3156=15),VLOOKUP(L3156,'15 лет'!$U$5:$V$82,2),IF((C3156=16),VLOOKUP(L3156,'16 лет'!$U$5:$V$78,2),IF((C3156=17),VLOOKUP(L3156,'17 лет'!$U$5:$V$78,2),IF(C3156&lt;12,"0")))))))</f>
        <v>0</v>
      </c>
      <c r="N3156" s="27"/>
      <c r="O3156" s="16" t="str">
        <f>IF((C3156=15),VLOOKUP(N3156,'15 лет'!$W$5:$X$115,2),IF((C3156=16),VLOOKUP(N3156,'16 лет'!$W$5:$X$113,2),IF((C3156=17),VLOOKUP(N3156,'17 лет'!$W$5:$X$113,2),IF(C3156&lt;15,"0"))))</f>
        <v>0</v>
      </c>
      <c r="P3156" s="11"/>
      <c r="Q3156" s="16">
        <f>IF((C3156&lt;=7),VLOOKUP(P3156,'7 лет'!$U$5:$V$79,2),IF((C3156=8),VLOOKUP(P3156,'8 лет'!$U$5:$V$79,2),IF((C3156=9),VLOOKUP(P3156,'9 лет'!$U$5:$V$79,2),IF((C3156=10),VLOOKUP(P3156,'10 лет'!$U$5:$V$79,2),IF((C3156=11),VLOOKUP(P3156,'11 лет'!$U$5:$V$79,2),IF((C3156=12),VLOOKUP(P3156,'12 лет'!$Y$5:$Z$79,2),IF((C3156=13),VLOOKUP(P3156,'13 лет'!$Y$5:$Z$79,2),IF((C3156=14),VLOOKUP(P3156,'14 лет'!$Y$5:$Z$79,2),IF((C3156=15),VLOOKUP(P3156,'15 лет'!$Y$5:$Z$79,2),IF((C3156=16),VLOOKUP(P3156,'16 лет'!$Y$5:$Z$79,2),IF((C3156=17),VLOOKUP(P3156,'17 лет'!$Y$5:$Z$79,2))))))))))))</f>
        <v>35</v>
      </c>
      <c r="R3156" s="27"/>
      <c r="S3156" s="16">
        <f>IF((C3156&lt;=7),VLOOKUP(R3156,'7 лет'!$W$5:$X$79,2),IF((C3156=8),VLOOKUP(R3156,'8 лет'!$W$5:$X$79,2),IF((C3156=9),VLOOKUP(R3156,'9 лет'!$W$5:$X$79,2),IF((C3156=10),VLOOKUP(R3156,'10 лет'!$W$5:$X$79,2),IF((C3156=11),VLOOKUP(R3156,'11 лет'!$W$5:$X$79,2),IF((C3156=12),VLOOKUP(R3156,'12 лет'!$AA$5:$AB$79,2),IF((C3156=13),VLOOKUP(R3156,'13 лет'!$AA$5:$AB$79,2),IF((C3156=14),VLOOKUP(R3156,'14 лет'!$AA$5:$AB$79,2),IF((C3156=15),VLOOKUP(R3156,'15 лет'!$AA$5:$AB$79,2),IF((C3156=16),VLOOKUP(R3156,'16 лет'!$AA$5:$AB$79,2),IF((C3156=17),VLOOKUP(R3156,'17 лет'!$AA$5:$AB$79,2))))))))))))</f>
        <v>0</v>
      </c>
      <c r="T3156" s="33">
        <f>SUM(E3156+G3156+I3156+K3156+M3156+O3156+Q3156+S3156)</f>
        <v>35</v>
      </c>
      <c r="U3156" s="4">
        <f>'Личное первенство девушки'!U275</f>
        <v>28</v>
      </c>
      <c r="V3156" s="109"/>
      <c r="W3156" s="99"/>
      <c r="X3156" t="str">
        <f>P3145</f>
        <v>Субъект РФ 88</v>
      </c>
    </row>
    <row r="3157" spans="1:24" ht="18.75">
      <c r="A3157" s="27">
        <v>3</v>
      </c>
      <c r="B3157" s="78"/>
      <c r="C3157" s="27"/>
      <c r="D3157" s="27"/>
      <c r="E3157" s="16">
        <f>IF((C3157&lt;=7),VLOOKUP(D3157,'7 лет'!$M$5:$N$78,2),IF((C3157=8),VLOOKUP(D3157,'8 лет'!$M$5:$N$78,2),IF((C3157=9),VLOOKUP(D3157,'9 лет'!$M$5:$N$78,2),IF((C3157=10),VLOOKUP(D3157,'10 лет'!$M$5:$N$78,2),IF((C3157=11),VLOOKUP(D3157,'11 лет'!$M$5:$N$78,2),IF((C3157=12),VLOOKUP(D3157,'12 лет'!$O$5:$P$78,2),IF((C3157=13),VLOOKUP(D3157,'13 лет'!$O$5:$P$78,2),IF((C3157=14),VLOOKUP(D3157,'14 лет'!$O$5:$P$78,2),IF((C3157=15),VLOOKUP(D3157,'15 лет'!$O$5:$P$78,2),IF((C3157=16),VLOOKUP(D3157,'16 лет'!$O$5:$P$78,2),IF((C3157=17),VLOOKUP(D3157,'17 лет'!$O$5:$P$78,2))))))))))))</f>
        <v>0</v>
      </c>
      <c r="F3157" s="27"/>
      <c r="G3157" s="16">
        <f>IF((C3157&lt;=7),VLOOKUP(F3157,'7 лет'!$O$5:$P$79,2),IF((C3157=8),VLOOKUP(F3157,'8 лет'!$O$5:$P$79,2),IF((C3157=9),VLOOKUP(F3157,'9 лет'!$O$5:$P$79,2),IF((C3157=10),VLOOKUP(F3157,'10 лет'!$O$5:$P$79,2),IF((C3157=11),VLOOKUP(F3157,'11 лет'!$O$5:$P$79,2),IF((C3157=12),VLOOKUP(F3157,'12 лет'!$Q$5:$R$79,2),IF((C3157=13),VLOOKUP(F3157,'13 лет'!$Q$5:$R$79,2),IF((C3157=14),VLOOKUP(F3157,'14 лет'!$Q$5:$R$79,2),IF((C3157=15),VLOOKUP(F3157,'15 лет'!$Q$5:$R$79,2),IF((C3157=16),VLOOKUP(F3157,'16 лет'!$Q$5:$R$79,2),IF((C3157=17),VLOOKUP(F3157,'17 лет'!$Q$5:$R$79,2))))))))))))</f>
        <v>0</v>
      </c>
      <c r="H3157" s="27"/>
      <c r="I3157" s="16">
        <f>IF((C3157&lt;=7),VLOOKUP(H3157,'7 лет'!$Q$5:$R$79,2),IF((C3157=8),VLOOKUP(H3157,'8 лет'!$Q$5:$R$79,2),IF((C3157=9),VLOOKUP(H3157,'9 лет'!$Q$5:$R$79,2),IF((C3157=10),VLOOKUP(H3157,'10 лет'!$Q$5:$R$79,2),IF((C3157=11),VLOOKUP(H3157,'11 лет'!$Q$5:$R$79,2),IF((C3157=12),VLOOKUP(H3157,'12 лет'!$S$5:$T$79,2),IF((C3157=13),VLOOKUP(H3157,'13 лет'!$S$5:$T$79,2),IF((C3157=14),VLOOKUP(H3157,'14 лет'!$S$5:$T$79,2),IF((C3157=15),VLOOKUP(H3157,'15 лет'!$S$5:$T$79,2),IF((C3157=16),VLOOKUP(H3157,'16 лет'!$S$5:$T$79,2),IF((C3157=17),VLOOKUP(H3157,'17 лет'!$S$5:$T$79,2))))))))))))</f>
        <v>0</v>
      </c>
      <c r="J3157" s="27"/>
      <c r="K3157" s="16">
        <f>IF((C3157&lt;=7),VLOOKUP(J3157,'7 лет'!$S$5:$T$79,2),IF((C3157=8),VLOOKUP(J3157,'8 лет'!$S$5:$T$79,2),IF((C3157=9),VLOOKUP(J3157,'9 лет'!$S$5:$T$79,2),IF((C3157=10),VLOOKUP(J3157,'10 лет'!$S$5:$T$79,2),IF((C3157=11),VLOOKUP(J3157,'11 лет'!$S$5:$T$79,2),IF((C3157=12),VLOOKUP(J3157,'12 лет'!$U$5:$V$79,2),IF((C3157=13),VLOOKUP(J3157,'13 лет'!$U$5:$V$79,2),IF((C3157=14),VLOOKUP(J3157,'14 лет'!$U$5:$V$79,2),IF(C3157&gt;=15,"0")))))))))</f>
        <v>0</v>
      </c>
      <c r="L3157" s="27"/>
      <c r="M3157" s="16" t="str">
        <f>IF((C3157=12),VLOOKUP(L3157,'12 лет'!$W$5:$X$85,2),IF((C3157=13),VLOOKUP(L3157,'13 лет'!$W$5:$X$84,2),IF((C3157=14),VLOOKUP(L3157,'14 лет'!$W$5:$X$82,2),IF((C3157=15),VLOOKUP(L3157,'15 лет'!$U$5:$V$82,2),IF((C3157=16),VLOOKUP(L3157,'16 лет'!$U$5:$V$78,2),IF((C3157=17),VLOOKUP(L3157,'17 лет'!$U$5:$V$78,2),IF(C3157&lt;12,"0")))))))</f>
        <v>0</v>
      </c>
      <c r="N3157" s="27"/>
      <c r="O3157" s="16" t="str">
        <f>IF((C3157=15),VLOOKUP(N3157,'15 лет'!$W$5:$X$115,2),IF((C3157=16),VLOOKUP(N3157,'16 лет'!$W$5:$X$113,2),IF((C3157=17),VLOOKUP(N3157,'17 лет'!$W$5:$X$113,2),IF(C3157&lt;15,"0"))))</f>
        <v>0</v>
      </c>
      <c r="P3157" s="11"/>
      <c r="Q3157" s="16">
        <f>IF((C3157&lt;=7),VLOOKUP(P3157,'7 лет'!$U$5:$V$79,2),IF((C3157=8),VLOOKUP(P3157,'8 лет'!$U$5:$V$79,2),IF((C3157=9),VLOOKUP(P3157,'9 лет'!$U$5:$V$79,2),IF((C3157=10),VLOOKUP(P3157,'10 лет'!$U$5:$V$79,2),IF((C3157=11),VLOOKUP(P3157,'11 лет'!$U$5:$V$79,2),IF((C3157=12),VLOOKUP(P3157,'12 лет'!$Y$5:$Z$79,2),IF((C3157=13),VLOOKUP(P3157,'13 лет'!$Y$5:$Z$79,2),IF((C3157=14),VLOOKUP(P3157,'14 лет'!$Y$5:$Z$79,2),IF((C3157=15),VLOOKUP(P3157,'15 лет'!$Y$5:$Z$79,2),IF((C3157=16),VLOOKUP(P3157,'16 лет'!$Y$5:$Z$79,2),IF((C3157=17),VLOOKUP(P3157,'17 лет'!$Y$5:$Z$79,2))))))))))))</f>
        <v>35</v>
      </c>
      <c r="R3157" s="27"/>
      <c r="S3157" s="16">
        <f>IF((C3157&lt;=7),VLOOKUP(R3157,'7 лет'!$W$5:$X$79,2),IF((C3157=8),VLOOKUP(R3157,'8 лет'!$W$5:$X$79,2),IF((C3157=9),VLOOKUP(R3157,'9 лет'!$W$5:$X$79,2),IF((C3157=10),VLOOKUP(R3157,'10 лет'!$W$5:$X$79,2),IF((C3157=11),VLOOKUP(R3157,'11 лет'!$W$5:$X$79,2),IF((C3157=12),VLOOKUP(R3157,'12 лет'!$AA$5:$AB$79,2),IF((C3157=13),VLOOKUP(R3157,'13 лет'!$AA$5:$AB$79,2),IF((C3157=14),VLOOKUP(R3157,'14 лет'!$AA$5:$AB$79,2),IF((C3157=15),VLOOKUP(R3157,'15 лет'!$AA$5:$AB$79,2),IF((C3157=16),VLOOKUP(R3157,'16 лет'!$AA$5:$AB$79,2),IF((C3157=17),VLOOKUP(R3157,'17 лет'!$AA$5:$AB$79,2))))))))))))</f>
        <v>0</v>
      </c>
      <c r="T3157" s="33">
        <f>SUM(E3157+G3157+I3157+K3157+M3157+O3157+Q3157+S3157)</f>
        <v>35</v>
      </c>
      <c r="U3157" s="4">
        <f>'Личное первенство девушки'!U276</f>
        <v>28</v>
      </c>
      <c r="V3157" s="109"/>
      <c r="W3157" s="99"/>
      <c r="X3157" t="str">
        <f>P3145</f>
        <v>Субъект РФ 88</v>
      </c>
    </row>
    <row r="3158" spans="1:24" ht="18.75">
      <c r="A3158" s="111"/>
      <c r="B3158" s="112"/>
      <c r="C3158" s="112"/>
      <c r="D3158" s="112"/>
      <c r="E3158" s="112"/>
      <c r="F3158" s="112"/>
      <c r="G3158" s="112"/>
      <c r="H3158" s="112"/>
      <c r="I3158" s="112"/>
      <c r="J3158" s="112"/>
      <c r="K3158" s="112"/>
      <c r="L3158" s="112"/>
      <c r="M3158" s="112"/>
      <c r="N3158" s="112"/>
      <c r="O3158" s="112"/>
      <c r="P3158" s="115" t="s">
        <v>286</v>
      </c>
      <c r="Q3158" s="115"/>
      <c r="R3158" s="115"/>
      <c r="S3158" s="116"/>
      <c r="T3158" s="113">
        <f ca="1">SUMPRODUCT(LARGE($T$3155:$T$3157,ROW(INDIRECT("T1:T"&amp;Z17))))</f>
        <v>70</v>
      </c>
      <c r="U3158" s="114"/>
      <c r="V3158" s="109"/>
      <c r="W3158" s="99"/>
    </row>
    <row r="3159" spans="1:24" ht="30.75" customHeight="1">
      <c r="A3159" s="119"/>
      <c r="B3159" s="120"/>
      <c r="C3159" s="120"/>
      <c r="D3159" s="120"/>
      <c r="E3159" s="120"/>
      <c r="F3159" s="120"/>
      <c r="G3159" s="120"/>
      <c r="H3159" s="120"/>
      <c r="I3159" s="120"/>
      <c r="J3159" s="120"/>
      <c r="K3159" s="120"/>
      <c r="L3159" s="120"/>
      <c r="M3159" s="120"/>
      <c r="N3159" s="120"/>
      <c r="O3159" s="120"/>
      <c r="P3159" s="118" t="s">
        <v>287</v>
      </c>
      <c r="Q3159" s="118"/>
      <c r="R3159" s="118"/>
      <c r="S3159" s="118"/>
      <c r="T3159" s="121">
        <f ca="1">SUM(T3153+T3158)</f>
        <v>170</v>
      </c>
      <c r="U3159" s="122"/>
      <c r="V3159" s="110"/>
      <c r="W3159" s="100"/>
    </row>
    <row r="3160" spans="1:24">
      <c r="A3160" s="14"/>
      <c r="B3160" s="14"/>
      <c r="C3160" s="14"/>
      <c r="D3160" s="14"/>
      <c r="E3160" s="14"/>
      <c r="F3160" s="14"/>
      <c r="G3160" s="14"/>
      <c r="H3160" s="14"/>
      <c r="I3160" s="14"/>
      <c r="J3160" s="14"/>
      <c r="K3160" s="14"/>
      <c r="L3160" s="14"/>
      <c r="M3160" s="14"/>
      <c r="N3160" s="14"/>
      <c r="O3160" s="14"/>
      <c r="P3160" s="14"/>
      <c r="Q3160" s="14"/>
      <c r="R3160" s="14"/>
      <c r="S3160" s="14"/>
      <c r="T3160" s="14"/>
    </row>
    <row r="3161" spans="1:24">
      <c r="A3161" s="15"/>
      <c r="C3161" s="15"/>
      <c r="D3161" s="15"/>
      <c r="E3161" s="15"/>
      <c r="F3161" s="15"/>
      <c r="G3161" s="15"/>
      <c r="H3161" s="15"/>
      <c r="I3161" s="15"/>
      <c r="J3161" s="15"/>
      <c r="K3161" s="14"/>
      <c r="L3161" s="14"/>
      <c r="M3161" s="15"/>
      <c r="N3161" s="15"/>
      <c r="O3161" s="15"/>
      <c r="P3161" s="15"/>
      <c r="Q3161" s="15"/>
      <c r="R3161" s="15"/>
      <c r="S3161" s="15"/>
      <c r="T3161" s="15"/>
    </row>
    <row r="3162" spans="1:24">
      <c r="A3162" s="15"/>
      <c r="C3162" s="15"/>
      <c r="D3162" s="15"/>
      <c r="E3162" s="15"/>
      <c r="F3162" s="15"/>
      <c r="G3162" s="15"/>
      <c r="H3162" s="15"/>
      <c r="I3162" s="15"/>
      <c r="J3162" s="15"/>
      <c r="K3162" s="14"/>
      <c r="L3162" s="14"/>
      <c r="M3162" s="15"/>
      <c r="N3162" s="15"/>
      <c r="O3162" s="15"/>
      <c r="P3162" s="15"/>
      <c r="Q3162" s="15"/>
      <c r="R3162" s="15"/>
      <c r="S3162" s="15"/>
      <c r="T3162" s="15"/>
    </row>
    <row r="3163" spans="1:24" ht="16.5">
      <c r="A3163" s="14"/>
      <c r="B3163" s="79" t="s">
        <v>181</v>
      </c>
      <c r="C3163" s="14"/>
      <c r="D3163" s="14"/>
      <c r="E3163" s="14"/>
      <c r="F3163" s="14"/>
      <c r="G3163" s="14"/>
      <c r="H3163" s="14"/>
      <c r="I3163" s="14"/>
      <c r="J3163" s="14"/>
      <c r="K3163" s="14"/>
      <c r="L3163" s="14"/>
      <c r="M3163" s="14"/>
      <c r="N3163" s="14"/>
      <c r="O3163" s="14"/>
      <c r="P3163" s="14"/>
      <c r="Q3163" s="14"/>
      <c r="R3163" s="14"/>
      <c r="S3163" s="14"/>
      <c r="T3163" s="14"/>
    </row>
    <row r="3164" spans="1:24">
      <c r="A3164" s="14"/>
      <c r="B3164" s="15"/>
      <c r="C3164" s="15"/>
      <c r="D3164" s="14"/>
      <c r="E3164" s="14"/>
      <c r="F3164" s="14"/>
      <c r="G3164" s="14"/>
      <c r="H3164" s="14"/>
      <c r="I3164" s="14"/>
      <c r="J3164" s="14"/>
      <c r="K3164" s="14"/>
      <c r="L3164" s="14"/>
      <c r="M3164" s="14"/>
      <c r="N3164" s="14"/>
      <c r="O3164" s="14"/>
      <c r="P3164" s="14"/>
      <c r="Q3164" s="14"/>
      <c r="R3164" s="14"/>
      <c r="S3164" s="14"/>
      <c r="T3164" s="14"/>
    </row>
    <row r="3165" spans="1:24">
      <c r="A3165" s="14"/>
      <c r="B3165" s="14"/>
      <c r="C3165" s="15"/>
      <c r="D3165" s="14"/>
      <c r="E3165" s="14"/>
      <c r="F3165" s="14"/>
      <c r="G3165" s="14"/>
      <c r="H3165" s="14"/>
      <c r="I3165" s="14"/>
      <c r="J3165" s="14"/>
      <c r="K3165" s="14"/>
      <c r="L3165" s="14"/>
      <c r="M3165" s="14"/>
      <c r="N3165" s="14"/>
      <c r="O3165" s="14"/>
      <c r="P3165" s="14"/>
      <c r="Q3165" s="14"/>
      <c r="R3165" s="14"/>
      <c r="S3165" s="14"/>
      <c r="T3165" s="14"/>
    </row>
    <row r="3166" spans="1:24" ht="16.5">
      <c r="A3166" s="14"/>
      <c r="B3166" s="79" t="s">
        <v>182</v>
      </c>
      <c r="C3166" s="15"/>
      <c r="D3166" s="14"/>
      <c r="E3166" s="14"/>
      <c r="F3166" s="14"/>
      <c r="G3166" s="14"/>
      <c r="H3166" s="14"/>
      <c r="I3166" s="14"/>
      <c r="J3166" s="14"/>
      <c r="K3166" s="14"/>
      <c r="L3166" s="14"/>
      <c r="M3166" s="14"/>
      <c r="N3166" s="14"/>
      <c r="O3166" s="14"/>
      <c r="P3166" s="14"/>
      <c r="Q3166" s="14"/>
      <c r="R3166" s="14"/>
      <c r="S3166" s="14"/>
      <c r="T3166" s="14"/>
    </row>
    <row r="3168" spans="1:24" ht="18.75">
      <c r="A3168" s="102" t="s">
        <v>991</v>
      </c>
      <c r="B3168" s="102"/>
      <c r="C3168" s="102"/>
      <c r="D3168" s="102"/>
      <c r="E3168" s="102"/>
      <c r="F3168" s="102"/>
      <c r="G3168" s="102"/>
      <c r="H3168" s="102"/>
      <c r="I3168" s="102"/>
      <c r="J3168" s="102"/>
      <c r="K3168" s="102"/>
      <c r="L3168" s="102"/>
      <c r="M3168" s="102"/>
      <c r="N3168" s="102"/>
      <c r="O3168" s="102"/>
      <c r="P3168" s="102"/>
      <c r="Q3168" s="102"/>
      <c r="R3168" s="102"/>
      <c r="S3168" s="102"/>
      <c r="T3168" s="102"/>
      <c r="U3168" s="102"/>
      <c r="V3168" s="102"/>
      <c r="W3168" s="102"/>
    </row>
    <row r="3169" spans="1:23" ht="18.75">
      <c r="A3169" s="102" t="s">
        <v>990</v>
      </c>
      <c r="B3169" s="102"/>
      <c r="C3169" s="102"/>
      <c r="D3169" s="102"/>
      <c r="E3169" s="102"/>
      <c r="F3169" s="102"/>
      <c r="G3169" s="102"/>
      <c r="H3169" s="102"/>
      <c r="I3169" s="102"/>
      <c r="J3169" s="102"/>
      <c r="K3169" s="102"/>
      <c r="L3169" s="102"/>
      <c r="M3169" s="102"/>
      <c r="N3169" s="102"/>
      <c r="O3169" s="102"/>
      <c r="P3169" s="102"/>
      <c r="Q3169" s="102"/>
      <c r="R3169" s="102"/>
      <c r="S3169" s="102"/>
      <c r="T3169" s="102"/>
      <c r="U3169" s="102"/>
      <c r="V3169" s="102"/>
      <c r="W3169" s="102"/>
    </row>
    <row r="3171" spans="1:23">
      <c r="A3171" s="103" t="s">
        <v>169</v>
      </c>
      <c r="B3171" s="103"/>
      <c r="C3171" s="103"/>
      <c r="D3171" s="103"/>
      <c r="E3171" s="103"/>
      <c r="F3171" s="103"/>
      <c r="G3171" s="103"/>
      <c r="H3171" s="103"/>
      <c r="I3171" s="103"/>
      <c r="J3171" s="103"/>
      <c r="K3171" s="103"/>
      <c r="L3171" s="103"/>
      <c r="M3171" s="103"/>
      <c r="N3171" s="103"/>
      <c r="O3171" s="103"/>
      <c r="P3171" s="103"/>
      <c r="Q3171" s="103"/>
      <c r="R3171" s="103"/>
      <c r="S3171" s="103"/>
      <c r="T3171" s="103"/>
      <c r="U3171" s="103"/>
      <c r="V3171" s="103"/>
      <c r="W3171" s="103"/>
    </row>
    <row r="3172" spans="1:23">
      <c r="A3172" s="43"/>
      <c r="B3172" s="43"/>
      <c r="C3172" s="43"/>
      <c r="D3172" s="43"/>
      <c r="E3172" s="43"/>
      <c r="F3172" s="43"/>
      <c r="G3172" s="43"/>
      <c r="H3172" s="43"/>
      <c r="I3172" s="43"/>
      <c r="J3172" s="43"/>
      <c r="K3172" s="43"/>
      <c r="L3172" s="43"/>
      <c r="M3172" s="43"/>
      <c r="N3172" s="43"/>
      <c r="O3172" s="43"/>
      <c r="P3172" s="43"/>
      <c r="Q3172" s="43"/>
      <c r="R3172" s="43"/>
      <c r="S3172" s="43"/>
      <c r="T3172" s="43"/>
      <c r="U3172" s="43"/>
      <c r="V3172" s="43"/>
      <c r="W3172" s="43"/>
    </row>
    <row r="3173" spans="1:23" ht="18.75">
      <c r="A3173" s="104" t="s">
        <v>1005</v>
      </c>
      <c r="B3173" s="104"/>
      <c r="C3173" s="104"/>
      <c r="D3173" s="104"/>
      <c r="E3173" s="104"/>
      <c r="F3173" s="104"/>
      <c r="G3173" s="104"/>
      <c r="H3173" s="104"/>
      <c r="I3173" s="104"/>
      <c r="J3173" s="104"/>
      <c r="K3173" s="104"/>
      <c r="L3173" s="104"/>
      <c r="M3173" s="104"/>
      <c r="N3173" s="104"/>
      <c r="O3173" s="104"/>
      <c r="P3173" s="104"/>
      <c r="Q3173" s="104"/>
      <c r="R3173" s="104"/>
      <c r="S3173" s="104"/>
      <c r="T3173" s="104"/>
      <c r="U3173" s="104"/>
      <c r="V3173" s="104"/>
      <c r="W3173" s="104"/>
    </row>
    <row r="3174" spans="1:23" ht="18.75">
      <c r="A3174" s="104" t="s">
        <v>989</v>
      </c>
      <c r="B3174" s="104"/>
      <c r="C3174" s="104"/>
      <c r="D3174" s="104"/>
      <c r="E3174" s="104"/>
      <c r="F3174" s="104"/>
      <c r="G3174" s="104"/>
      <c r="H3174" s="104"/>
      <c r="I3174" s="104"/>
      <c r="J3174" s="104"/>
      <c r="K3174" s="104"/>
      <c r="L3174" s="104"/>
      <c r="M3174" s="104"/>
      <c r="N3174" s="104"/>
      <c r="O3174" s="104"/>
      <c r="P3174" s="104"/>
      <c r="Q3174" s="104"/>
      <c r="R3174" s="104"/>
      <c r="S3174" s="104"/>
      <c r="T3174" s="104"/>
      <c r="U3174" s="104"/>
      <c r="V3174" s="104"/>
      <c r="W3174" s="104"/>
    </row>
    <row r="3175" spans="1:23" ht="18.75">
      <c r="A3175" s="105" t="s">
        <v>1058</v>
      </c>
      <c r="B3175" s="105"/>
      <c r="C3175" s="105"/>
      <c r="D3175" s="105"/>
      <c r="E3175" s="105"/>
      <c r="F3175" s="105"/>
      <c r="G3175" s="105"/>
      <c r="H3175" s="105"/>
      <c r="I3175" s="105"/>
      <c r="J3175" s="105"/>
      <c r="K3175" s="105"/>
      <c r="L3175" s="105"/>
      <c r="M3175" s="105"/>
      <c r="N3175" s="105"/>
      <c r="O3175" s="105"/>
      <c r="P3175" s="105"/>
      <c r="Q3175" s="105"/>
      <c r="R3175" s="105"/>
      <c r="S3175" s="105"/>
      <c r="T3175" s="105"/>
      <c r="U3175" s="105"/>
      <c r="V3175" s="105"/>
      <c r="W3175" s="105"/>
    </row>
    <row r="3176" spans="1:23" ht="18.75">
      <c r="A3176" s="50"/>
      <c r="B3176" s="50"/>
      <c r="C3176" s="50"/>
      <c r="D3176" s="50"/>
      <c r="E3176" s="50"/>
      <c r="F3176" s="50"/>
      <c r="G3176" s="50"/>
      <c r="H3176" s="50"/>
      <c r="I3176" s="50"/>
      <c r="J3176" s="50"/>
      <c r="K3176" s="50"/>
      <c r="L3176" s="50"/>
      <c r="M3176" s="50"/>
      <c r="N3176" s="50"/>
      <c r="O3176" s="50"/>
      <c r="P3176" s="50"/>
      <c r="Q3176" s="50"/>
      <c r="R3176" s="50"/>
      <c r="S3176" s="50"/>
      <c r="T3176" s="50"/>
      <c r="U3176" s="50"/>
      <c r="V3176" s="50"/>
    </row>
    <row r="3177" spans="1:23">
      <c r="A3177" s="10"/>
      <c r="B3177" s="10"/>
      <c r="C3177" s="10"/>
      <c r="D3177" s="10"/>
      <c r="E3177" s="10"/>
      <c r="F3177" s="10"/>
      <c r="G3177" s="10"/>
      <c r="H3177" s="10"/>
      <c r="I3177" s="10"/>
      <c r="J3177" s="10"/>
      <c r="K3177" s="10"/>
      <c r="L3177" s="10"/>
      <c r="M3177" s="10"/>
      <c r="N3177" s="10"/>
      <c r="O3177" s="10"/>
      <c r="P3177" s="10"/>
      <c r="Q3177" s="10"/>
      <c r="R3177" s="10"/>
      <c r="S3177" s="10"/>
      <c r="T3177" s="10"/>
    </row>
    <row r="3178" spans="1:23" ht="18.75">
      <c r="A3178" s="106" t="s">
        <v>992</v>
      </c>
      <c r="B3178" s="106"/>
      <c r="C3178" s="47"/>
      <c r="D3178" s="47"/>
      <c r="E3178" s="47"/>
      <c r="F3178" s="47"/>
      <c r="G3178" s="47"/>
      <c r="H3178" s="47"/>
      <c r="I3178" s="47"/>
      <c r="J3178" s="47"/>
      <c r="K3178" s="47"/>
      <c r="L3178" s="47"/>
      <c r="M3178" s="47"/>
      <c r="N3178" s="47"/>
      <c r="O3178" s="47"/>
      <c r="P3178" s="47"/>
      <c r="Q3178" s="47"/>
      <c r="R3178" s="47"/>
      <c r="S3178" s="47"/>
      <c r="T3178" s="47"/>
    </row>
    <row r="3179" spans="1:23" ht="18.75">
      <c r="A3179" s="106" t="s">
        <v>993</v>
      </c>
      <c r="B3179" s="106"/>
      <c r="C3179" s="42"/>
      <c r="D3179" s="42"/>
      <c r="E3179" s="42"/>
      <c r="F3179" s="42"/>
      <c r="G3179" s="42"/>
      <c r="H3179" s="42"/>
      <c r="I3179" s="42"/>
      <c r="J3179" s="42"/>
      <c r="K3179" s="42"/>
      <c r="L3179" s="42"/>
      <c r="M3179" s="42"/>
      <c r="N3179" s="42"/>
      <c r="O3179" s="42"/>
      <c r="P3179" s="42"/>
      <c r="Q3179" s="42"/>
      <c r="R3179" s="42"/>
      <c r="S3179" s="42"/>
      <c r="T3179" s="42"/>
    </row>
    <row r="3180" spans="1:23" ht="18.75">
      <c r="A3180" s="106"/>
      <c r="B3180" s="106"/>
      <c r="D3180" s="47"/>
      <c r="E3180" s="47"/>
      <c r="F3180" s="47"/>
      <c r="G3180" s="47"/>
      <c r="H3180" s="47"/>
      <c r="I3180" s="47"/>
      <c r="J3180" s="47"/>
      <c r="K3180" s="47"/>
      <c r="L3180" s="47"/>
      <c r="M3180" s="47"/>
      <c r="N3180" s="47"/>
      <c r="O3180" s="47"/>
      <c r="P3180" s="47"/>
      <c r="Q3180" s="47"/>
      <c r="R3180" s="47"/>
      <c r="S3180" s="47"/>
      <c r="T3180" s="47"/>
    </row>
    <row r="3181" spans="1:23" ht="18.75">
      <c r="A3181" s="107" t="s">
        <v>267</v>
      </c>
      <c r="B3181" s="107"/>
      <c r="C3181" s="107"/>
      <c r="D3181" s="107"/>
      <c r="E3181" s="107"/>
      <c r="F3181" s="107"/>
      <c r="G3181" s="107"/>
      <c r="H3181" s="107"/>
      <c r="I3181" s="107"/>
      <c r="J3181" s="107"/>
      <c r="K3181" s="107"/>
      <c r="L3181" s="107"/>
      <c r="M3181" s="107"/>
      <c r="N3181" s="107"/>
      <c r="O3181" s="107"/>
      <c r="P3181" s="129" t="s">
        <v>371</v>
      </c>
      <c r="Q3181" s="129"/>
      <c r="R3181" s="129"/>
      <c r="S3181" s="129"/>
      <c r="T3181" s="129"/>
      <c r="U3181" s="129"/>
      <c r="V3181" s="129"/>
    </row>
    <row r="3182" spans="1:23">
      <c r="A3182" s="28"/>
      <c r="B3182" s="28"/>
      <c r="C3182" s="28"/>
      <c r="D3182" s="28"/>
      <c r="E3182" s="28"/>
      <c r="F3182" s="28"/>
      <c r="G3182" s="28"/>
      <c r="H3182" s="28"/>
      <c r="I3182" s="28"/>
      <c r="J3182" s="28"/>
      <c r="K3182" s="28"/>
      <c r="L3182" s="28"/>
      <c r="M3182" s="28"/>
      <c r="N3182" s="28"/>
      <c r="O3182" s="28"/>
      <c r="P3182" s="28"/>
      <c r="Q3182" s="28"/>
      <c r="R3182" s="28"/>
      <c r="S3182" s="28"/>
      <c r="T3182" s="28"/>
    </row>
    <row r="3183" spans="1:23" ht="24.75" customHeight="1">
      <c r="A3183" s="117" t="s">
        <v>170</v>
      </c>
      <c r="B3183" s="117"/>
      <c r="C3183" s="117"/>
      <c r="D3183" s="117"/>
      <c r="E3183" s="117"/>
      <c r="F3183" s="117"/>
      <c r="G3183" s="117"/>
      <c r="H3183" s="117"/>
      <c r="I3183" s="117"/>
      <c r="J3183" s="117"/>
      <c r="K3183" s="117"/>
      <c r="L3183" s="117"/>
      <c r="M3183" s="117"/>
      <c r="N3183" s="117"/>
      <c r="O3183" s="117"/>
      <c r="P3183" s="117"/>
      <c r="Q3183" s="117"/>
      <c r="R3183" s="117"/>
      <c r="S3183" s="117"/>
      <c r="T3183" s="126" t="s">
        <v>178</v>
      </c>
      <c r="U3183" s="101" t="s">
        <v>284</v>
      </c>
      <c r="V3183" s="101" t="s">
        <v>288</v>
      </c>
      <c r="W3183" s="101" t="s">
        <v>1006</v>
      </c>
    </row>
    <row r="3184" spans="1:23" ht="66.75" customHeight="1">
      <c r="A3184" s="101" t="s">
        <v>171</v>
      </c>
      <c r="B3184" s="117" t="s">
        <v>172</v>
      </c>
      <c r="C3184" s="101" t="s">
        <v>173</v>
      </c>
      <c r="D3184" s="101" t="s">
        <v>174</v>
      </c>
      <c r="E3184" s="101"/>
      <c r="F3184" s="101" t="s">
        <v>175</v>
      </c>
      <c r="G3184" s="101"/>
      <c r="H3184" s="101" t="s">
        <v>176</v>
      </c>
      <c r="I3184" s="101"/>
      <c r="J3184" s="101" t="s">
        <v>994</v>
      </c>
      <c r="K3184" s="101"/>
      <c r="L3184" s="175" t="s">
        <v>995</v>
      </c>
      <c r="M3184" s="176"/>
      <c r="N3184" s="175" t="s">
        <v>996</v>
      </c>
      <c r="O3184" s="176"/>
      <c r="P3184" s="101" t="s">
        <v>7</v>
      </c>
      <c r="Q3184" s="101"/>
      <c r="R3184" s="101" t="s">
        <v>177</v>
      </c>
      <c r="S3184" s="101"/>
      <c r="T3184" s="127"/>
      <c r="U3184" s="101"/>
      <c r="V3184" s="101"/>
      <c r="W3184" s="101"/>
    </row>
    <row r="3185" spans="1:24" ht="16.5">
      <c r="A3185" s="101"/>
      <c r="B3185" s="117"/>
      <c r="C3185" s="101"/>
      <c r="D3185" s="49" t="s">
        <v>179</v>
      </c>
      <c r="E3185" s="51" t="s">
        <v>3</v>
      </c>
      <c r="F3185" s="49" t="s">
        <v>179</v>
      </c>
      <c r="G3185" s="51" t="s">
        <v>3</v>
      </c>
      <c r="H3185" s="49" t="s">
        <v>179</v>
      </c>
      <c r="I3185" s="51" t="s">
        <v>3</v>
      </c>
      <c r="J3185" s="49" t="s">
        <v>179</v>
      </c>
      <c r="K3185" s="51" t="s">
        <v>3</v>
      </c>
      <c r="L3185" s="49" t="s">
        <v>179</v>
      </c>
      <c r="M3185" s="51" t="s">
        <v>3</v>
      </c>
      <c r="N3185" s="49" t="s">
        <v>179</v>
      </c>
      <c r="O3185" s="51" t="s">
        <v>3</v>
      </c>
      <c r="P3185" s="49" t="s">
        <v>179</v>
      </c>
      <c r="Q3185" s="51" t="s">
        <v>3</v>
      </c>
      <c r="R3185" s="49" t="s">
        <v>179</v>
      </c>
      <c r="S3185" s="51" t="s">
        <v>3</v>
      </c>
      <c r="T3185" s="128"/>
      <c r="U3185" s="101"/>
      <c r="V3185" s="101"/>
      <c r="W3185" s="101"/>
    </row>
    <row r="3186" spans="1:24" ht="18.75">
      <c r="A3186" s="27">
        <v>1</v>
      </c>
      <c r="B3186" s="77"/>
      <c r="C3186" s="27"/>
      <c r="D3186" s="27"/>
      <c r="E3186" s="16">
        <f>IF((C3186&lt;=7),VLOOKUP(D3186,'7 лет'!$A$5:$B$78,2),IF((C3186=8),VLOOKUP(D3186,'8 лет'!$A$5:$B$78,2),IF((C3186=9),VLOOKUP(D3186,'9 лет'!$A$5:$B$78,2),IF((C3186=10),VLOOKUP(D3186,'10 лет'!$A$5:$B$78,2),IF((C3186=11),VLOOKUP(D3186,'11 лет'!$A$5:$B$78,2),IF((C3186=12),VLOOKUP(D3186,'12 лет'!$A$5:$B$78,2),IF((C3186=13),VLOOKUP(D3186,'13 лет'!$A$5:$B$78,2),IF((C3186=14),VLOOKUP(D3186,'14 лет'!$A$5:$B$78,2),IF((C3186=15),VLOOKUP(D3186,'15 лет'!$A$5:$B$78,2),IF((C3186=16),VLOOKUP(D3186,'16 лет'!$A$5:$B$78,2),IF((C3186=17),VLOOKUP(D3186,'17 лет'!$A$5:$B$78,2))))))))))))</f>
        <v>0</v>
      </c>
      <c r="F3186" s="27"/>
      <c r="G3186" s="16">
        <f>IF((C3186&lt;=7),VLOOKUP(F3186,'7 лет'!$C$5:$D$79,2),IF((C3186=8),VLOOKUP(F3186,'8 лет'!$C$5:$D$79,2),IF((C3186=9),VLOOKUP(F3186,'9 лет'!$C$5:$D$79,2),IF((C3186=10),VLOOKUP(F3186,'10 лет'!$C$5:$D$79,2),IF((C3186=11),VLOOKUP(F3186,'11 лет'!$C$5:$D$79,2),IF((C3186=12),VLOOKUP(F3186,'12 лет'!$C$5:$D$79,2),IF((C3186=13),VLOOKUP(F3186,'13 лет'!$C$5:$D$79,2),IF((C3186=14),VLOOKUP(F3186,'14 лет'!$C$5:$D$79,2),IF((C3186=15),VLOOKUP(F3186,'15 лет'!$C$5:$D$79,2),IF((C3186=16),VLOOKUP(F3186,'16 лет'!$C$5:$D$79,2),IF((C3186=17),VLOOKUP(F3186,'17 лет'!$C$5:$D$79,2))))))))))))</f>
        <v>0</v>
      </c>
      <c r="H3186" s="27"/>
      <c r="I3186" s="16">
        <f>IF((C3186&lt;=7),VLOOKUP(H3186,'7 лет'!$E$5:$F$79,2),IF((C3186=8),VLOOKUP(H3186,'8 лет'!$E$5:$F$79,2),IF((C3186=9),VLOOKUP(H3186,'9 лет'!$E$5:$F$79,2),IF((C3186=10),VLOOKUP(H3186,'10 лет'!$E$5:$F$79,2),IF((C3186=11),VLOOKUP(H3186,'11 лет'!$E$5:$F$79,2),IF((C3186=12),VLOOKUP(H3186,'12 лет'!$E$5:$F$79,2),IF((C3186=13),VLOOKUP(H3186,'13 лет'!$E$5:$F$79,2),IF((C3186=14),VLOOKUP(H3186,'14 лет'!$E$5:$F$79,2),IF((C3186=15),VLOOKUP(H3186,'15 лет'!$E$5:$F$79,2),IF((C3186=16),VLOOKUP(H3186,'16 лет'!$E$5:$F$79,2),IF((C3186=17),VLOOKUP(H3186,'17 лет'!$E$5:$F$79,2))))))))))))</f>
        <v>0</v>
      </c>
      <c r="J3186" s="27"/>
      <c r="K3186" s="16">
        <f>IF((C3186&lt;=7),VLOOKUP(J3186,'7 лет'!$G$5:$H$79,2),IF((C3186=8),VLOOKUP(J3186,'8 лет'!$G$5:$H$79,2),IF((C3186=9),VLOOKUP(J3186,'9 лет'!$G$5:$H$79,2),IF((C3186=10),VLOOKUP(J3186,'10 лет'!$G$5:$H$79,2),IF((C3186=11),VLOOKUP(J3186,'11 лет'!$G$5:$H$79,2),IF((C3186=12),VLOOKUP(J3186,'12 лет'!$G$5:$H$79,2),IF((C3186=13),VLOOKUP(J3186,'13 лет'!$G$5:$H$79,2),IF((C3186=14),VLOOKUP(J3186,'14 лет'!$G$5:$H$79,2),IF(C3186&gt;=15,"0")))))))))</f>
        <v>0</v>
      </c>
      <c r="L3186" s="27"/>
      <c r="M3186" s="16" t="str">
        <f>IF((C3186=12),VLOOKUP(L3186,'12 лет'!$I$5:$J$81,2),IF((C3186=13),VLOOKUP(L3186,'13 лет'!$I$5:$J$81,2),IF((C3186=14),VLOOKUP(L3186,'14 лет'!$I$5:$J$80,2),IF((C3186=15),VLOOKUP(L3186,'15 лет'!$G$5:$H$82,2),IF((C3186=16),VLOOKUP(L3186,'16 лет'!$G$5:$H$81,2),IF((C3186=17),VLOOKUP(L3186,'17 лет'!$G$5:$H$81,2),IF(C3186&lt;12,"0")))))))</f>
        <v>0</v>
      </c>
      <c r="N3186" s="27"/>
      <c r="O3186" s="16" t="str">
        <f>IF((C3186=15),VLOOKUP(N3186,'15 лет'!$I$5:$J$100,2),IF((C3186=16),VLOOKUP(N3186,'16 лет'!$I$5:$J$94,2),IF((C3186=17),VLOOKUP(N3186,'17 лет'!$I$5:$J$97,2),IF(C3186&lt;15,"0"))))</f>
        <v>0</v>
      </c>
      <c r="P3186" s="11"/>
      <c r="Q3186" s="16">
        <f>IF((C3186&lt;=7),VLOOKUP(P3186,'7 лет'!$I$5:$J$79,2),IF((C3186=8),VLOOKUP(P3186,'8 лет'!$I$5:$J$79,2),IF((C3186=9),VLOOKUP(P3186,'9 лет'!$I$5:$J$79,2),IF((C3186=10),VLOOKUP(P3186,'10 лет'!$I$5:$J$79,2),IF((C3186=11),VLOOKUP(P3186,'11 лет'!$I$5:$J$79,2),IF((C3186=12),VLOOKUP(P3186,'12 лет'!$K$5:$L$79,2),IF((C3186=13),VLOOKUP(P3186,'13 лет'!$K$5:$L$79,2),IF((C3186=14),VLOOKUP(P3186,'14 лет'!$K$5:$L$79,2),IF((C3186=15),VLOOKUP(P3186,'15 лет'!$K$5:$L$79,2),IF((C3186=16),VLOOKUP(P3186,'16 лет'!$K$5:$L$79,2),IF((C3186=17),VLOOKUP(P3186,'17 лет'!$K$5:$L$79,2),)))))))))))</f>
        <v>50</v>
      </c>
      <c r="R3186" s="27"/>
      <c r="S3186" s="16">
        <f>IF((C3186&lt;=7),VLOOKUP(R3186,'7 лет'!$K$5:$L$79,2),IF((C3186=8),VLOOKUP(R3186,'8 лет'!$K$5:$L$79,2),IF((C3186=9),VLOOKUP(R3186,'9 лет'!$K$5:$L$79,2),IF((C3186=10),VLOOKUP(R3186,'10 лет'!$K$5:$L$79,2),IF((C3186=11),VLOOKUP(R3186,'11 лет'!$K$5:$L$79,2),IF((C3186=12),VLOOKUP(R3186,'12 лет'!$M$5:$N$79,2),IF((C3186=13),VLOOKUP(R3186,'13 лет'!$M$5:$N$79,2),IF((C3186=14),VLOOKUP(R3186,'14 лет'!$M$5:$N$79,2),IF((C3186=15),VLOOKUP(R3186,'15 лет'!$M$5:$N$79,2),IF((C3186=16),VLOOKUP(R3186,'16 лет'!$M$5:$N$79,2),IF((C3186=17),VLOOKUP(R3186,'17 лет'!$M$5:$N$79,2))))))))))))</f>
        <v>0</v>
      </c>
      <c r="T3186" s="32">
        <f>SUM(E3186+G3186+I3186+K3186+M3186+O3186+Q3186+S3186)</f>
        <v>50</v>
      </c>
      <c r="U3186" s="4">
        <f>'Личное первенство юноши'!U277</f>
        <v>28</v>
      </c>
      <c r="V3186" s="108">
        <f ca="1">'Командный зачет'!G98</f>
        <v>10</v>
      </c>
      <c r="W3186" s="98">
        <f ca="1">SUM(V3186*2)</f>
        <v>20</v>
      </c>
      <c r="X3186" t="str">
        <f>P3181</f>
        <v>Субъект РФ 89</v>
      </c>
    </row>
    <row r="3187" spans="1:24" ht="18.75">
      <c r="A3187" s="27">
        <v>2</v>
      </c>
      <c r="B3187" s="77"/>
      <c r="C3187" s="27"/>
      <c r="D3187" s="27"/>
      <c r="E3187" s="16">
        <f>IF((C3187&lt;=7),VLOOKUP(D3187,'7 лет'!$A$5:$B$78,2),IF((C3187=8),VLOOKUP(D3187,'8 лет'!$A$5:$B$78,2),IF((C3187=9),VLOOKUP(D3187,'9 лет'!$A$5:$B$78,2),IF((C3187=10),VLOOKUP(D3187,'10 лет'!$A$5:$B$78,2),IF((C3187=11),VLOOKUP(D3187,'11 лет'!$A$5:$B$78,2),IF((C3187=12),VLOOKUP(D3187,'12 лет'!$A$5:$B$78,2),IF((C3187=13),VLOOKUP(D3187,'13 лет'!$A$5:$B$78,2),IF((C3187=14),VLOOKUP(D3187,'14 лет'!$A$5:$B$78,2),IF((C3187=15),VLOOKUP(D3187,'15 лет'!$A$5:$B$78,2),IF((C3187=16),VLOOKUP(D3187,'16 лет'!$A$5:$B$78,2),IF((C3187=17),VLOOKUP(D3187,'17 лет'!$A$5:$B$78,2))))))))))))</f>
        <v>0</v>
      </c>
      <c r="F3187" s="27"/>
      <c r="G3187" s="16">
        <f>IF((C3187&lt;=7),VLOOKUP(F3187,'7 лет'!$C$5:$D$79,2),IF((C3187=8),VLOOKUP(F3187,'8 лет'!$C$5:$D$79,2),IF((C3187=9),VLOOKUP(F3187,'9 лет'!$C$5:$D$79,2),IF((C3187=10),VLOOKUP(F3187,'10 лет'!$C$5:$D$79,2),IF((C3187=11),VLOOKUP(F3187,'11 лет'!$C$5:$D$79,2),IF((C3187=12),VLOOKUP(F3187,'12 лет'!$C$5:$D$79,2),IF((C3187=13),VLOOKUP(F3187,'13 лет'!$C$5:$D$79,2),IF((C3187=14),VLOOKUP(F3187,'14 лет'!$C$5:$D$79,2),IF((C3187=15),VLOOKUP(F3187,'15 лет'!$C$5:$D$79,2),IF((C3187=16),VLOOKUP(F3187,'16 лет'!$C$5:$D$79,2),IF((C3187=17),VLOOKUP(F3187,'17 лет'!$C$5:$D$79,2))))))))))))</f>
        <v>0</v>
      </c>
      <c r="H3187" s="27"/>
      <c r="I3187" s="16">
        <f>IF((C3187&lt;=7),VLOOKUP(H3187,'7 лет'!$E$5:$F$79,2),IF((C3187=8),VLOOKUP(H3187,'8 лет'!$E$5:$F$79,2),IF((C3187=9),VLOOKUP(H3187,'9 лет'!$E$5:$F$79,2),IF((C3187=10),VLOOKUP(H3187,'10 лет'!$E$5:$F$79,2),IF((C3187=11),VLOOKUP(H3187,'11 лет'!$E$5:$F$79,2),IF((C3187=12),VLOOKUP(H3187,'12 лет'!$E$5:$F$79,2),IF((C3187=13),VLOOKUP(H3187,'13 лет'!$E$5:$F$79,2),IF((C3187=14),VLOOKUP(H3187,'14 лет'!$E$5:$F$79,2),IF((C3187=15),VLOOKUP(H3187,'15 лет'!$E$5:$F$79,2),IF((C3187=16),VLOOKUP(H3187,'16 лет'!$E$5:$F$79,2),IF((C3187=17),VLOOKUP(H3187,'17 лет'!$E$5:$F$79,2))))))))))))</f>
        <v>0</v>
      </c>
      <c r="J3187" s="27"/>
      <c r="K3187" s="16">
        <f>IF((C3187&lt;=7),VLOOKUP(J3187,'7 лет'!$G$5:$H$79,2),IF((C3187=8),VLOOKUP(J3187,'8 лет'!$G$5:$H$79,2),IF((C3187=9),VLOOKUP(J3187,'9 лет'!$G$5:$H$79,2),IF((C3187=10),VLOOKUP(J3187,'10 лет'!$G$5:$H$79,2),IF((C3187=11),VLOOKUP(J3187,'11 лет'!$G$5:$H$79,2),IF((C3187=12),VLOOKUP(J3187,'12 лет'!$G$5:$H$79,2),IF((C3187=13),VLOOKUP(J3187,'13 лет'!$G$5:$H$79,2),IF((C3187=14),VLOOKUP(J3187,'14 лет'!$G$5:$H$79,2),IF(C3187&gt;=15,"0")))))))))</f>
        <v>0</v>
      </c>
      <c r="L3187" s="27"/>
      <c r="M3187" s="16" t="str">
        <f>IF((C3187=12),VLOOKUP(L3187,'12 лет'!$I$5:$J$81,2),IF((C3187=13),VLOOKUP(L3187,'13 лет'!$I$5:$J$81,2),IF((C3187=14),VLOOKUP(L3187,'14 лет'!$I$5:$J$80,2),IF((C3187=15),VLOOKUP(L3187,'15 лет'!$G$5:$H$82,2),IF((C3187=16),VLOOKUP(L3187,'16 лет'!$G$5:$H$81,2),IF((C3187=17),VLOOKUP(L3187,'17 лет'!$G$5:$H$81,2),IF(C3187&lt;12,"0")))))))</f>
        <v>0</v>
      </c>
      <c r="N3187" s="27"/>
      <c r="O3187" s="16" t="str">
        <f>IF((C3187=15),VLOOKUP(N3187,'15 лет'!$I$5:$J$100,2),IF((C3187=16),VLOOKUP(N3187,'16 лет'!$I$5:$J$94,2),IF((C3187=17),VLOOKUP(N3187,'17 лет'!$I$5:$J$97,2),IF(C3187&lt;15,"0"))))</f>
        <v>0</v>
      </c>
      <c r="P3187" s="11"/>
      <c r="Q3187" s="16">
        <f>IF((C3187&lt;=7),VLOOKUP(P3187,'7 лет'!$I$5:$J$79,2),IF((C3187=8),VLOOKUP(P3187,'8 лет'!$I$5:$J$79,2),IF((C3187=9),VLOOKUP(P3187,'9 лет'!$I$5:$J$79,2),IF((C3187=10),VLOOKUP(P3187,'10 лет'!$I$5:$J$79,2),IF((C3187=11),VLOOKUP(P3187,'11 лет'!$I$5:$J$79,2),IF((C3187=12),VLOOKUP(P3187,'12 лет'!$K$5:$L$79,2),IF((C3187=13),VLOOKUP(P3187,'13 лет'!$K$5:$L$79,2),IF((C3187=14),VLOOKUP(P3187,'14 лет'!$K$5:$L$79,2),IF((C3187=15),VLOOKUP(P3187,'15 лет'!$K$5:$L$79,2),IF((C3187=16),VLOOKUP(P3187,'16 лет'!$K$5:$L$79,2),IF((C3187=17),VLOOKUP(P3187,'17 лет'!$K$5:$L$79,2),)))))))))))</f>
        <v>50</v>
      </c>
      <c r="R3187" s="27"/>
      <c r="S3187" s="16">
        <f>IF((C3187&lt;=7),VLOOKUP(R3187,'7 лет'!$K$5:$L$79,2),IF((C3187=8),VLOOKUP(R3187,'8 лет'!$K$5:$L$79,2),IF((C3187=9),VLOOKUP(R3187,'9 лет'!$K$5:$L$79,2),IF((C3187=10),VLOOKUP(R3187,'10 лет'!$K$5:$L$79,2),IF((C3187=11),VLOOKUP(R3187,'11 лет'!$K$5:$L$79,2),IF((C3187=12),VLOOKUP(R3187,'12 лет'!$M$5:$N$79,2),IF((C3187=13),VLOOKUP(R3187,'13 лет'!$M$5:$N$79,2),IF((C3187=14),VLOOKUP(R3187,'14 лет'!$M$5:$N$79,2),IF((C3187=15),VLOOKUP(R3187,'15 лет'!$M$5:$N$79,2),IF((C3187=16),VLOOKUP(R3187,'16 лет'!$M$5:$N$79,2),IF((C3187=17),VLOOKUP(R3187,'17 лет'!$M$5:$N$79,2))))))))))))</f>
        <v>0</v>
      </c>
      <c r="T3187" s="32">
        <f>SUM(E3187+G3187+I3187+K3187+M3187+O3187+Q3187+S3187)</f>
        <v>50</v>
      </c>
      <c r="U3187" s="4">
        <f>'Личное первенство юноши'!U278</f>
        <v>28</v>
      </c>
      <c r="V3187" s="109"/>
      <c r="W3187" s="99"/>
      <c r="X3187" t="str">
        <f>P3181</f>
        <v>Субъект РФ 89</v>
      </c>
    </row>
    <row r="3188" spans="1:24" ht="18.75">
      <c r="A3188" s="27">
        <v>3</v>
      </c>
      <c r="B3188" s="77"/>
      <c r="C3188" s="27"/>
      <c r="D3188" s="27"/>
      <c r="E3188" s="16">
        <f>IF((C3188&lt;=7),VLOOKUP(D3188,'7 лет'!$A$5:$B$78,2),IF((C3188=8),VLOOKUP(D3188,'8 лет'!$A$5:$B$78,2),IF((C3188=9),VLOOKUP(D3188,'9 лет'!$A$5:$B$78,2),IF((C3188=10),VLOOKUP(D3188,'10 лет'!$A$5:$B$78,2),IF((C3188=11),VLOOKUP(D3188,'11 лет'!$A$5:$B$78,2),IF((C3188=12),VLOOKUP(D3188,'12 лет'!$A$5:$B$78,2),IF((C3188=13),VLOOKUP(D3188,'13 лет'!$A$5:$B$78,2),IF((C3188=14),VLOOKUP(D3188,'14 лет'!$A$5:$B$78,2),IF((C3188=15),VLOOKUP(D3188,'15 лет'!$A$5:$B$78,2),IF((C3188=16),VLOOKUP(D3188,'16 лет'!$A$5:$B$78,2),IF((C3188=17),VLOOKUP(D3188,'17 лет'!$A$5:$B$78,2))))))))))))</f>
        <v>0</v>
      </c>
      <c r="F3188" s="27"/>
      <c r="G3188" s="16">
        <f>IF((C3188&lt;=7),VLOOKUP(F3188,'7 лет'!$C$5:$D$79,2),IF((C3188=8),VLOOKUP(F3188,'8 лет'!$C$5:$D$79,2),IF((C3188=9),VLOOKUP(F3188,'9 лет'!$C$5:$D$79,2),IF((C3188=10),VLOOKUP(F3188,'10 лет'!$C$5:$D$79,2),IF((C3188=11),VLOOKUP(F3188,'11 лет'!$C$5:$D$79,2),IF((C3188=12),VLOOKUP(F3188,'12 лет'!$C$5:$D$79,2),IF((C3188=13),VLOOKUP(F3188,'13 лет'!$C$5:$D$79,2),IF((C3188=14),VLOOKUP(F3188,'14 лет'!$C$5:$D$79,2),IF((C3188=15),VLOOKUP(F3188,'15 лет'!$C$5:$D$79,2),IF((C3188=16),VLOOKUP(F3188,'16 лет'!$C$5:$D$79,2),IF((C3188=17),VLOOKUP(F3188,'17 лет'!$C$5:$D$79,2))))))))))))</f>
        <v>0</v>
      </c>
      <c r="H3188" s="27"/>
      <c r="I3188" s="16">
        <f>IF((C3188&lt;=7),VLOOKUP(H3188,'7 лет'!$E$5:$F$79,2),IF((C3188=8),VLOOKUP(H3188,'8 лет'!$E$5:$F$79,2),IF((C3188=9),VLOOKUP(H3188,'9 лет'!$E$5:$F$79,2),IF((C3188=10),VLOOKUP(H3188,'10 лет'!$E$5:$F$79,2),IF((C3188=11),VLOOKUP(H3188,'11 лет'!$E$5:$F$79,2),IF((C3188=12),VLOOKUP(H3188,'12 лет'!$E$5:$F$79,2),IF((C3188=13),VLOOKUP(H3188,'13 лет'!$E$5:$F$79,2),IF((C3188=14),VLOOKUP(H3188,'14 лет'!$E$5:$F$79,2),IF((C3188=15),VLOOKUP(H3188,'15 лет'!$E$5:$F$79,2),IF((C3188=16),VLOOKUP(H3188,'16 лет'!$E$5:$F$79,2),IF((C3188=17),VLOOKUP(H3188,'17 лет'!$E$5:$F$79,2))))))))))))</f>
        <v>0</v>
      </c>
      <c r="J3188" s="27"/>
      <c r="K3188" s="16">
        <f>IF((C3188&lt;=7),VLOOKUP(J3188,'7 лет'!$G$5:$H$79,2),IF((C3188=8),VLOOKUP(J3188,'8 лет'!$G$5:$H$79,2),IF((C3188=9),VLOOKUP(J3188,'9 лет'!$G$5:$H$79,2),IF((C3188=10),VLOOKUP(J3188,'10 лет'!$G$5:$H$79,2),IF((C3188=11),VLOOKUP(J3188,'11 лет'!$G$5:$H$79,2),IF((C3188=12),VLOOKUP(J3188,'12 лет'!$G$5:$H$79,2),IF((C3188=13),VLOOKUP(J3188,'13 лет'!$G$5:$H$79,2),IF((C3188=14),VLOOKUP(J3188,'14 лет'!$G$5:$H$79,2),IF(C3188&gt;=15,"0")))))))))</f>
        <v>0</v>
      </c>
      <c r="L3188" s="27"/>
      <c r="M3188" s="16" t="str">
        <f>IF((C3188=12),VLOOKUP(L3188,'12 лет'!$I$5:$J$81,2),IF((C3188=13),VLOOKUP(L3188,'13 лет'!$I$5:$J$81,2),IF((C3188=14),VLOOKUP(L3188,'14 лет'!$I$5:$J$80,2),IF((C3188=15),VLOOKUP(L3188,'15 лет'!$G$5:$H$82,2),IF((C3188=16),VLOOKUP(L3188,'16 лет'!$G$5:$H$81,2),IF((C3188=17),VLOOKUP(L3188,'17 лет'!$G$5:$H$81,2),IF(C3188&lt;12,"0")))))))</f>
        <v>0</v>
      </c>
      <c r="N3188" s="27"/>
      <c r="O3188" s="16" t="str">
        <f>IF((C3188=15),VLOOKUP(N3188,'15 лет'!$I$5:$J$100,2),IF((C3188=16),VLOOKUP(N3188,'16 лет'!$I$5:$J$94,2),IF((C3188=17),VLOOKUP(N3188,'17 лет'!$I$5:$J$97,2),IF(C3188&lt;15,"0"))))</f>
        <v>0</v>
      </c>
      <c r="P3188" s="11"/>
      <c r="Q3188" s="16">
        <f>IF((C3188&lt;=7),VLOOKUP(P3188,'7 лет'!$I$5:$J$79,2),IF((C3188=8),VLOOKUP(P3188,'8 лет'!$I$5:$J$79,2),IF((C3188=9),VLOOKUP(P3188,'9 лет'!$I$5:$J$79,2),IF((C3188=10),VLOOKUP(P3188,'10 лет'!$I$5:$J$79,2),IF((C3188=11),VLOOKUP(P3188,'11 лет'!$I$5:$J$79,2),IF((C3188=12),VLOOKUP(P3188,'12 лет'!$K$5:$L$79,2),IF((C3188=13),VLOOKUP(P3188,'13 лет'!$K$5:$L$79,2),IF((C3188=14),VLOOKUP(P3188,'14 лет'!$K$5:$L$79,2),IF((C3188=15),VLOOKUP(P3188,'15 лет'!$K$5:$L$79,2),IF((C3188=16),VLOOKUP(P3188,'16 лет'!$K$5:$L$79,2),IF((C3188=17),VLOOKUP(P3188,'17 лет'!$K$5:$L$79,2),)))))))))))</f>
        <v>50</v>
      </c>
      <c r="R3188" s="27"/>
      <c r="S3188" s="16">
        <f>IF((C3188&lt;=7),VLOOKUP(R3188,'7 лет'!$K$5:$L$79,2),IF((C3188=8),VLOOKUP(R3188,'8 лет'!$K$5:$L$79,2),IF((C3188=9),VLOOKUP(R3188,'9 лет'!$K$5:$L$79,2),IF((C3188=10),VLOOKUP(R3188,'10 лет'!$K$5:$L$79,2),IF((C3188=11),VLOOKUP(R3188,'11 лет'!$K$5:$L$79,2),IF((C3188=12),VLOOKUP(R3188,'12 лет'!$M$5:$N$79,2),IF((C3188=13),VLOOKUP(R3188,'13 лет'!$M$5:$N$79,2),IF((C3188=14),VLOOKUP(R3188,'14 лет'!$M$5:$N$79,2),IF((C3188=15),VLOOKUP(R3188,'15 лет'!$M$5:$N$79,2),IF((C3188=16),VLOOKUP(R3188,'16 лет'!$M$5:$N$79,2),IF((C3188=17),VLOOKUP(R3188,'17 лет'!$M$5:$N$79,2))))))))))))</f>
        <v>0</v>
      </c>
      <c r="T3188" s="32">
        <f>SUM(E3188+G3188+I3188+K3188+M3188+O3188+Q3188+S3188)</f>
        <v>50</v>
      </c>
      <c r="U3188" s="4">
        <f>'Личное первенство юноши'!U279</f>
        <v>28</v>
      </c>
      <c r="V3188" s="109"/>
      <c r="W3188" s="99"/>
      <c r="X3188" t="str">
        <f>P3181</f>
        <v>Субъект РФ 89</v>
      </c>
    </row>
    <row r="3189" spans="1:24" ht="18.75">
      <c r="A3189" s="111"/>
      <c r="B3189" s="112"/>
      <c r="C3189" s="112"/>
      <c r="D3189" s="112"/>
      <c r="E3189" s="112"/>
      <c r="F3189" s="112"/>
      <c r="G3189" s="112"/>
      <c r="H3189" s="112"/>
      <c r="I3189" s="112"/>
      <c r="J3189" s="112"/>
      <c r="K3189" s="112"/>
      <c r="L3189" s="112"/>
      <c r="M3189" s="112"/>
      <c r="N3189" s="112"/>
      <c r="O3189" s="112"/>
      <c r="P3189" s="115" t="s">
        <v>285</v>
      </c>
      <c r="Q3189" s="115"/>
      <c r="R3189" s="115"/>
      <c r="S3189" s="116"/>
      <c r="T3189" s="113">
        <f ca="1">SUMPRODUCT(LARGE($T$3186:$T$3188,ROW(INDIRECT("T1:T"&amp;Z17))))</f>
        <v>100</v>
      </c>
      <c r="U3189" s="114"/>
      <c r="V3189" s="109"/>
      <c r="W3189" s="99"/>
    </row>
    <row r="3190" spans="1:24" ht="24.75" customHeight="1">
      <c r="A3190" s="123" t="s">
        <v>180</v>
      </c>
      <c r="B3190" s="124"/>
      <c r="C3190" s="124"/>
      <c r="D3190" s="124"/>
      <c r="E3190" s="124"/>
      <c r="F3190" s="124"/>
      <c r="G3190" s="124"/>
      <c r="H3190" s="124"/>
      <c r="I3190" s="124"/>
      <c r="J3190" s="124"/>
      <c r="K3190" s="124"/>
      <c r="L3190" s="124"/>
      <c r="M3190" s="124"/>
      <c r="N3190" s="124"/>
      <c r="O3190" s="124"/>
      <c r="P3190" s="124"/>
      <c r="Q3190" s="124"/>
      <c r="R3190" s="124"/>
      <c r="S3190" s="124"/>
      <c r="T3190" s="124"/>
      <c r="U3190" s="125"/>
      <c r="V3190" s="109"/>
      <c r="W3190" s="99"/>
    </row>
    <row r="3191" spans="1:24" ht="18.75">
      <c r="A3191" s="27">
        <v>1</v>
      </c>
      <c r="B3191" s="78"/>
      <c r="C3191" s="27"/>
      <c r="D3191" s="27"/>
      <c r="E3191" s="16">
        <f>IF((C3191&lt;=7),VLOOKUP(D3191,'7 лет'!$M$5:$N$78,2),IF((C3191=8),VLOOKUP(D3191,'8 лет'!$M$5:$N$78,2),IF((C3191=9),VLOOKUP(D3191,'9 лет'!$M$5:$N$78,2),IF((C3191=10),VLOOKUP(D3191,'10 лет'!$M$5:$N$78,2),IF((C3191=11),VLOOKUP(D3191,'11 лет'!$M$5:$N$78,2),IF((C3191=12),VLOOKUP(D3191,'12 лет'!$O$5:$P$78,2),IF((C3191=13),VLOOKUP(D3191,'13 лет'!$O$5:$P$78,2),IF((C3191=14),VLOOKUP(D3191,'14 лет'!$O$5:$P$78,2),IF((C3191=15),VLOOKUP(D3191,'15 лет'!$O$5:$P$78,2),IF((C3191=16),VLOOKUP(D3191,'16 лет'!$O$5:$P$78,2),IF((C3191=17),VLOOKUP(D3191,'17 лет'!$O$5:$P$78,2))))))))))))</f>
        <v>0</v>
      </c>
      <c r="F3191" s="27"/>
      <c r="G3191" s="16">
        <f>IF((C3191&lt;=7),VLOOKUP(F3191,'7 лет'!$O$5:$P$79,2),IF((C3191=8),VLOOKUP(F3191,'8 лет'!$O$5:$P$79,2),IF((C3191=9),VLOOKUP(F3191,'9 лет'!$O$5:$P$79,2),IF((C3191=10),VLOOKUP(F3191,'10 лет'!$O$5:$P$79,2),IF((C3191=11),VLOOKUP(F3191,'11 лет'!$O$5:$P$79,2),IF((C3191=12),VLOOKUP(F3191,'12 лет'!$Q$5:$R$79,2),IF((C3191=13),VLOOKUP(F3191,'13 лет'!$Q$5:$R$79,2),IF((C3191=14),VLOOKUP(F3191,'14 лет'!$Q$5:$R$79,2),IF((C3191=15),VLOOKUP(F3191,'15 лет'!$Q$5:$R$79,2),IF((C3191=16),VLOOKUP(F3191,'16 лет'!$Q$5:$R$79,2),IF((C3191=17),VLOOKUP(F3191,'17 лет'!$Q$5:$R$79,2))))))))))))</f>
        <v>0</v>
      </c>
      <c r="H3191" s="27"/>
      <c r="I3191" s="16">
        <f>IF((C3191&lt;=7),VLOOKUP(H3191,'7 лет'!$Q$5:$R$79,2),IF((C3191=8),VLOOKUP(H3191,'8 лет'!$Q$5:$R$79,2),IF((C3191=9),VLOOKUP(H3191,'9 лет'!$Q$5:$R$79,2),IF((C3191=10),VLOOKUP(H3191,'10 лет'!$Q$5:$R$79,2),IF((C3191=11),VLOOKUP(H3191,'11 лет'!$Q$5:$R$79,2),IF((C3191=12),VLOOKUP(H3191,'12 лет'!$S$5:$T$79,2),IF((C3191=13),VLOOKUP(H3191,'13 лет'!$S$5:$T$79,2),IF((C3191=14),VLOOKUP(H3191,'14 лет'!$S$5:$T$79,2),IF((C3191=15),VLOOKUP(H3191,'15 лет'!$S$5:$T$79,2),IF((C3191=16),VLOOKUP(H3191,'16 лет'!$S$5:$T$79,2),IF((C3191=17),VLOOKUP(H3191,'17 лет'!$S$5:$T$79,2))))))))))))</f>
        <v>0</v>
      </c>
      <c r="J3191" s="27"/>
      <c r="K3191" s="16">
        <f>IF((C3191&lt;=7),VLOOKUP(J3191,'7 лет'!$S$5:$T$79,2),IF((C3191=8),VLOOKUP(J3191,'8 лет'!$S$5:$T$79,2),IF((C3191=9),VLOOKUP(J3191,'9 лет'!$S$5:$T$79,2),IF((C3191=10),VLOOKUP(J3191,'10 лет'!$S$5:$T$79,2),IF((C3191=11),VLOOKUP(J3191,'11 лет'!$S$5:$T$79,2),IF((C3191=12),VLOOKUP(J3191,'12 лет'!$U$5:$V$79,2),IF((C3191=13),VLOOKUP(J3191,'13 лет'!$U$5:$V$79,2),IF((C3191=14),VLOOKUP(J3191,'14 лет'!$U$5:$V$79,2),IF(C3191&gt;=15,"0")))))))))</f>
        <v>0</v>
      </c>
      <c r="L3191" s="27"/>
      <c r="M3191" s="16" t="str">
        <f>IF((C3191=12),VLOOKUP(L3191,'12 лет'!$W$5:$X$85,2),IF((C3191=13),VLOOKUP(L3191,'13 лет'!$W$5:$X$84,2),IF((C3191=14),VLOOKUP(L3191,'14 лет'!$W$5:$X$82,2),IF((C3191=15),VLOOKUP(L3191,'15 лет'!$U$5:$V$82,2),IF((C3191=16),VLOOKUP(L3191,'16 лет'!$U$5:$V$78,2),IF((C3191=17),VLOOKUP(L3191,'17 лет'!$U$5:$V$78,2),IF(C3191&lt;12,"0")))))))</f>
        <v>0</v>
      </c>
      <c r="N3191" s="27"/>
      <c r="O3191" s="16" t="str">
        <f>IF((C3191=15),VLOOKUP(N3191,'15 лет'!$W$5:$X$115,2),IF((C3191=16),VLOOKUP(N3191,'16 лет'!$W$5:$X$113,2),IF((C3191=17),VLOOKUP(N3191,'17 лет'!$W$5:$X$113,2),IF(C3191&lt;15,"0"))))</f>
        <v>0</v>
      </c>
      <c r="P3191" s="11"/>
      <c r="Q3191" s="16">
        <f>IF((C3191&lt;=7),VLOOKUP(P3191,'7 лет'!$U$5:$V$79,2),IF((C3191=8),VLOOKUP(P3191,'8 лет'!$U$5:$V$79,2),IF((C3191=9),VLOOKUP(P3191,'9 лет'!$U$5:$V$79,2),IF((C3191=10),VLOOKUP(P3191,'10 лет'!$U$5:$V$79,2),IF((C3191=11),VLOOKUP(P3191,'11 лет'!$U$5:$V$79,2),IF((C3191=12),VLOOKUP(P3191,'12 лет'!$Y$5:$Z$79,2),IF((C3191=13),VLOOKUP(P3191,'13 лет'!$Y$5:$Z$79,2),IF((C3191=14),VLOOKUP(P3191,'14 лет'!$Y$5:$Z$79,2),IF((C3191=15),VLOOKUP(P3191,'15 лет'!$Y$5:$Z$79,2),IF((C3191=16),VLOOKUP(P3191,'16 лет'!$Y$5:$Z$79,2),IF((C3191=17),VLOOKUP(P3191,'17 лет'!$Y$5:$Z$79,2))))))))))))</f>
        <v>35</v>
      </c>
      <c r="R3191" s="27"/>
      <c r="S3191" s="16">
        <f>IF((C3191&lt;=7),VLOOKUP(R3191,'7 лет'!$W$5:$X$79,2),IF((C3191=8),VLOOKUP(R3191,'8 лет'!$W$5:$X$79,2),IF((C3191=9),VLOOKUP(R3191,'9 лет'!$W$5:$X$79,2),IF((C3191=10),VLOOKUP(R3191,'10 лет'!$W$5:$X$79,2),IF((C3191=11),VLOOKUP(R3191,'11 лет'!$W$5:$X$79,2),IF((C3191=12),VLOOKUP(R3191,'12 лет'!$AA$5:$AB$79,2),IF((C3191=13),VLOOKUP(R3191,'13 лет'!$AA$5:$AB$79,2),IF((C3191=14),VLOOKUP(R3191,'14 лет'!$AA$5:$AB$79,2),IF((C3191=15),VLOOKUP(R3191,'15 лет'!$AA$5:$AB$79,2),IF((C3191=16),VLOOKUP(R3191,'16 лет'!$AA$5:$AB$79,2),IF((C3191=17),VLOOKUP(R3191,'17 лет'!$AA$5:$AB$79,2))))))))))))</f>
        <v>0</v>
      </c>
      <c r="T3191" s="33">
        <f>SUM(E3191+G3191+I3191+K3191+M3191+O3191+Q3191+S3191)</f>
        <v>35</v>
      </c>
      <c r="U3191" s="4">
        <f>'Личное первенство девушки'!U277</f>
        <v>28</v>
      </c>
      <c r="V3191" s="109"/>
      <c r="W3191" s="99"/>
      <c r="X3191" t="str">
        <f>P3181</f>
        <v>Субъект РФ 89</v>
      </c>
    </row>
    <row r="3192" spans="1:24" ht="18.75">
      <c r="A3192" s="27">
        <v>2</v>
      </c>
      <c r="B3192" s="78"/>
      <c r="C3192" s="27"/>
      <c r="D3192" s="27"/>
      <c r="E3192" s="16">
        <f>IF((C3192&lt;=7),VLOOKUP(D3192,'7 лет'!$M$5:$N$78,2),IF((C3192=8),VLOOKUP(D3192,'8 лет'!$M$5:$N$78,2),IF((C3192=9),VLOOKUP(D3192,'9 лет'!$M$5:$N$78,2),IF((C3192=10),VLOOKUP(D3192,'10 лет'!$M$5:$N$78,2),IF((C3192=11),VLOOKUP(D3192,'11 лет'!$M$5:$N$78,2),IF((C3192=12),VLOOKUP(D3192,'12 лет'!$O$5:$P$78,2),IF((C3192=13),VLOOKUP(D3192,'13 лет'!$O$5:$P$78,2),IF((C3192=14),VLOOKUP(D3192,'14 лет'!$O$5:$P$78,2),IF((C3192=15),VLOOKUP(D3192,'15 лет'!$O$5:$P$78,2),IF((C3192=16),VLOOKUP(D3192,'16 лет'!$O$5:$P$78,2),IF((C3192=17),VLOOKUP(D3192,'17 лет'!$O$5:$P$78,2))))))))))))</f>
        <v>0</v>
      </c>
      <c r="F3192" s="27"/>
      <c r="G3192" s="16">
        <f>IF((C3192&lt;=7),VLOOKUP(F3192,'7 лет'!$O$5:$P$79,2),IF((C3192=8),VLOOKUP(F3192,'8 лет'!$O$5:$P$79,2),IF((C3192=9),VLOOKUP(F3192,'9 лет'!$O$5:$P$79,2),IF((C3192=10),VLOOKUP(F3192,'10 лет'!$O$5:$P$79,2),IF((C3192=11),VLOOKUP(F3192,'11 лет'!$O$5:$P$79,2),IF((C3192=12),VLOOKUP(F3192,'12 лет'!$Q$5:$R$79,2),IF((C3192=13),VLOOKUP(F3192,'13 лет'!$Q$5:$R$79,2),IF((C3192=14),VLOOKUP(F3192,'14 лет'!$Q$5:$R$79,2),IF((C3192=15),VLOOKUP(F3192,'15 лет'!$Q$5:$R$79,2),IF((C3192=16),VLOOKUP(F3192,'16 лет'!$Q$5:$R$79,2),IF((C3192=17),VLOOKUP(F3192,'17 лет'!$Q$5:$R$79,2))))))))))))</f>
        <v>0</v>
      </c>
      <c r="H3192" s="27"/>
      <c r="I3192" s="16">
        <f>IF((C3192&lt;=7),VLOOKUP(H3192,'7 лет'!$Q$5:$R$79,2),IF((C3192=8),VLOOKUP(H3192,'8 лет'!$Q$5:$R$79,2),IF((C3192=9),VLOOKUP(H3192,'9 лет'!$Q$5:$R$79,2),IF((C3192=10),VLOOKUP(H3192,'10 лет'!$Q$5:$R$79,2),IF((C3192=11),VLOOKUP(H3192,'11 лет'!$Q$5:$R$79,2),IF((C3192=12),VLOOKUP(H3192,'12 лет'!$S$5:$T$79,2),IF((C3192=13),VLOOKUP(H3192,'13 лет'!$S$5:$T$79,2),IF((C3192=14),VLOOKUP(H3192,'14 лет'!$S$5:$T$79,2),IF((C3192=15),VLOOKUP(H3192,'15 лет'!$S$5:$T$79,2),IF((C3192=16),VLOOKUP(H3192,'16 лет'!$S$5:$T$79,2),IF((C3192=17),VLOOKUP(H3192,'17 лет'!$S$5:$T$79,2))))))))))))</f>
        <v>0</v>
      </c>
      <c r="J3192" s="27"/>
      <c r="K3192" s="16">
        <f>IF((C3192&lt;=7),VLOOKUP(J3192,'7 лет'!$S$5:$T$79,2),IF((C3192=8),VLOOKUP(J3192,'8 лет'!$S$5:$T$79,2),IF((C3192=9),VLOOKUP(J3192,'9 лет'!$S$5:$T$79,2),IF((C3192=10),VLOOKUP(J3192,'10 лет'!$S$5:$T$79,2),IF((C3192=11),VLOOKUP(J3192,'11 лет'!$S$5:$T$79,2),IF((C3192=12),VLOOKUP(J3192,'12 лет'!$U$5:$V$79,2),IF((C3192=13),VLOOKUP(J3192,'13 лет'!$U$5:$V$79,2),IF((C3192=14),VLOOKUP(J3192,'14 лет'!$U$5:$V$79,2),IF(C3192&gt;=15,"0")))))))))</f>
        <v>0</v>
      </c>
      <c r="L3192" s="27"/>
      <c r="M3192" s="16" t="str">
        <f>IF((C3192=12),VLOOKUP(L3192,'12 лет'!$W$5:$X$85,2),IF((C3192=13),VLOOKUP(L3192,'13 лет'!$W$5:$X$84,2),IF((C3192=14),VLOOKUP(L3192,'14 лет'!$W$5:$X$82,2),IF((C3192=15),VLOOKUP(L3192,'15 лет'!$U$5:$V$82,2),IF((C3192=16),VLOOKUP(L3192,'16 лет'!$U$5:$V$78,2),IF((C3192=17),VLOOKUP(L3192,'17 лет'!$U$5:$V$78,2),IF(C3192&lt;12,"0")))))))</f>
        <v>0</v>
      </c>
      <c r="N3192" s="27"/>
      <c r="O3192" s="16" t="str">
        <f>IF((C3192=15),VLOOKUP(N3192,'15 лет'!$W$5:$X$115,2),IF((C3192=16),VLOOKUP(N3192,'16 лет'!$W$5:$X$113,2),IF((C3192=17),VLOOKUP(N3192,'17 лет'!$W$5:$X$113,2),IF(C3192&lt;15,"0"))))</f>
        <v>0</v>
      </c>
      <c r="P3192" s="11"/>
      <c r="Q3192" s="16">
        <f>IF((C3192&lt;=7),VLOOKUP(P3192,'7 лет'!$U$5:$V$79,2),IF((C3192=8),VLOOKUP(P3192,'8 лет'!$U$5:$V$79,2),IF((C3192=9),VLOOKUP(P3192,'9 лет'!$U$5:$V$79,2),IF((C3192=10),VLOOKUP(P3192,'10 лет'!$U$5:$V$79,2),IF((C3192=11),VLOOKUP(P3192,'11 лет'!$U$5:$V$79,2),IF((C3192=12),VLOOKUP(P3192,'12 лет'!$Y$5:$Z$79,2),IF((C3192=13),VLOOKUP(P3192,'13 лет'!$Y$5:$Z$79,2),IF((C3192=14),VLOOKUP(P3192,'14 лет'!$Y$5:$Z$79,2),IF((C3192=15),VLOOKUP(P3192,'15 лет'!$Y$5:$Z$79,2),IF((C3192=16),VLOOKUP(P3192,'16 лет'!$Y$5:$Z$79,2),IF((C3192=17),VLOOKUP(P3192,'17 лет'!$Y$5:$Z$79,2))))))))))))</f>
        <v>35</v>
      </c>
      <c r="R3192" s="27"/>
      <c r="S3192" s="16">
        <f>IF((C3192&lt;=7),VLOOKUP(R3192,'7 лет'!$W$5:$X$79,2),IF((C3192=8),VLOOKUP(R3192,'8 лет'!$W$5:$X$79,2),IF((C3192=9),VLOOKUP(R3192,'9 лет'!$W$5:$X$79,2),IF((C3192=10),VLOOKUP(R3192,'10 лет'!$W$5:$X$79,2),IF((C3192=11),VLOOKUP(R3192,'11 лет'!$W$5:$X$79,2),IF((C3192=12),VLOOKUP(R3192,'12 лет'!$AA$5:$AB$79,2),IF((C3192=13),VLOOKUP(R3192,'13 лет'!$AA$5:$AB$79,2),IF((C3192=14),VLOOKUP(R3192,'14 лет'!$AA$5:$AB$79,2),IF((C3192=15),VLOOKUP(R3192,'15 лет'!$AA$5:$AB$79,2),IF((C3192=16),VLOOKUP(R3192,'16 лет'!$AA$5:$AB$79,2),IF((C3192=17),VLOOKUP(R3192,'17 лет'!$AA$5:$AB$79,2))))))))))))</f>
        <v>0</v>
      </c>
      <c r="T3192" s="33">
        <f>SUM(E3192+G3192+I3192+K3192+M3192+O3192+Q3192+S3192)</f>
        <v>35</v>
      </c>
      <c r="U3192" s="4">
        <f>'Личное первенство девушки'!U278</f>
        <v>28</v>
      </c>
      <c r="V3192" s="109"/>
      <c r="W3192" s="99"/>
      <c r="X3192" t="str">
        <f>P3181</f>
        <v>Субъект РФ 89</v>
      </c>
    </row>
    <row r="3193" spans="1:24" ht="18.75">
      <c r="A3193" s="27">
        <v>3</v>
      </c>
      <c r="B3193" s="78"/>
      <c r="C3193" s="27"/>
      <c r="D3193" s="27"/>
      <c r="E3193" s="16">
        <f>IF((C3193&lt;=7),VLOOKUP(D3193,'7 лет'!$M$5:$N$78,2),IF((C3193=8),VLOOKUP(D3193,'8 лет'!$M$5:$N$78,2),IF((C3193=9),VLOOKUP(D3193,'9 лет'!$M$5:$N$78,2),IF((C3193=10),VLOOKUP(D3193,'10 лет'!$M$5:$N$78,2),IF((C3193=11),VLOOKUP(D3193,'11 лет'!$M$5:$N$78,2),IF((C3193=12),VLOOKUP(D3193,'12 лет'!$O$5:$P$78,2),IF((C3193=13),VLOOKUP(D3193,'13 лет'!$O$5:$P$78,2),IF((C3193=14),VLOOKUP(D3193,'14 лет'!$O$5:$P$78,2),IF((C3193=15),VLOOKUP(D3193,'15 лет'!$O$5:$P$78,2),IF((C3193=16),VLOOKUP(D3193,'16 лет'!$O$5:$P$78,2),IF((C3193=17),VLOOKUP(D3193,'17 лет'!$O$5:$P$78,2))))))))))))</f>
        <v>0</v>
      </c>
      <c r="F3193" s="27"/>
      <c r="G3193" s="16">
        <f>IF((C3193&lt;=7),VLOOKUP(F3193,'7 лет'!$O$5:$P$79,2),IF((C3193=8),VLOOKUP(F3193,'8 лет'!$O$5:$P$79,2),IF((C3193=9),VLOOKUP(F3193,'9 лет'!$O$5:$P$79,2),IF((C3193=10),VLOOKUP(F3193,'10 лет'!$O$5:$P$79,2),IF((C3193=11),VLOOKUP(F3193,'11 лет'!$O$5:$P$79,2),IF((C3193=12),VLOOKUP(F3193,'12 лет'!$Q$5:$R$79,2),IF((C3193=13),VLOOKUP(F3193,'13 лет'!$Q$5:$R$79,2),IF((C3193=14),VLOOKUP(F3193,'14 лет'!$Q$5:$R$79,2),IF((C3193=15),VLOOKUP(F3193,'15 лет'!$Q$5:$R$79,2),IF((C3193=16),VLOOKUP(F3193,'16 лет'!$Q$5:$R$79,2),IF((C3193=17),VLOOKUP(F3193,'17 лет'!$Q$5:$R$79,2))))))))))))</f>
        <v>0</v>
      </c>
      <c r="H3193" s="27"/>
      <c r="I3193" s="16">
        <f>IF((C3193&lt;=7),VLOOKUP(H3193,'7 лет'!$Q$5:$R$79,2),IF((C3193=8),VLOOKUP(H3193,'8 лет'!$Q$5:$R$79,2),IF((C3193=9),VLOOKUP(H3193,'9 лет'!$Q$5:$R$79,2),IF((C3193=10),VLOOKUP(H3193,'10 лет'!$Q$5:$R$79,2),IF((C3193=11),VLOOKUP(H3193,'11 лет'!$Q$5:$R$79,2),IF((C3193=12),VLOOKUP(H3193,'12 лет'!$S$5:$T$79,2),IF((C3193=13),VLOOKUP(H3193,'13 лет'!$S$5:$T$79,2),IF((C3193=14),VLOOKUP(H3193,'14 лет'!$S$5:$T$79,2),IF((C3193=15),VLOOKUP(H3193,'15 лет'!$S$5:$T$79,2),IF((C3193=16),VLOOKUP(H3193,'16 лет'!$S$5:$T$79,2),IF((C3193=17),VLOOKUP(H3193,'17 лет'!$S$5:$T$79,2))))))))))))</f>
        <v>0</v>
      </c>
      <c r="J3193" s="27"/>
      <c r="K3193" s="16">
        <f>IF((C3193&lt;=7),VLOOKUP(J3193,'7 лет'!$S$5:$T$79,2),IF((C3193=8),VLOOKUP(J3193,'8 лет'!$S$5:$T$79,2),IF((C3193=9),VLOOKUP(J3193,'9 лет'!$S$5:$T$79,2),IF((C3193=10),VLOOKUP(J3193,'10 лет'!$S$5:$T$79,2),IF((C3193=11),VLOOKUP(J3193,'11 лет'!$S$5:$T$79,2),IF((C3193=12),VLOOKUP(J3193,'12 лет'!$U$5:$V$79,2),IF((C3193=13),VLOOKUP(J3193,'13 лет'!$U$5:$V$79,2),IF((C3193=14),VLOOKUP(J3193,'14 лет'!$U$5:$V$79,2),IF(C3193&gt;=15,"0")))))))))</f>
        <v>0</v>
      </c>
      <c r="L3193" s="27"/>
      <c r="M3193" s="16" t="str">
        <f>IF((C3193=12),VLOOKUP(L3193,'12 лет'!$W$5:$X$85,2),IF((C3193=13),VLOOKUP(L3193,'13 лет'!$W$5:$X$84,2),IF((C3193=14),VLOOKUP(L3193,'14 лет'!$W$5:$X$82,2),IF((C3193=15),VLOOKUP(L3193,'15 лет'!$U$5:$V$82,2),IF((C3193=16),VLOOKUP(L3193,'16 лет'!$U$5:$V$78,2),IF((C3193=17),VLOOKUP(L3193,'17 лет'!$U$5:$V$78,2),IF(C3193&lt;12,"0")))))))</f>
        <v>0</v>
      </c>
      <c r="N3193" s="27"/>
      <c r="O3193" s="16" t="str">
        <f>IF((C3193=15),VLOOKUP(N3193,'15 лет'!$W$5:$X$115,2),IF((C3193=16),VLOOKUP(N3193,'16 лет'!$W$5:$X$113,2),IF((C3193=17),VLOOKUP(N3193,'17 лет'!$W$5:$X$113,2),IF(C3193&lt;15,"0"))))</f>
        <v>0</v>
      </c>
      <c r="P3193" s="11"/>
      <c r="Q3193" s="16">
        <f>IF((C3193&lt;=7),VLOOKUP(P3193,'7 лет'!$U$5:$V$79,2),IF((C3193=8),VLOOKUP(P3193,'8 лет'!$U$5:$V$79,2),IF((C3193=9),VLOOKUP(P3193,'9 лет'!$U$5:$V$79,2),IF((C3193=10),VLOOKUP(P3193,'10 лет'!$U$5:$V$79,2),IF((C3193=11),VLOOKUP(P3193,'11 лет'!$U$5:$V$79,2),IF((C3193=12),VLOOKUP(P3193,'12 лет'!$Y$5:$Z$79,2),IF((C3193=13),VLOOKUP(P3193,'13 лет'!$Y$5:$Z$79,2),IF((C3193=14),VLOOKUP(P3193,'14 лет'!$Y$5:$Z$79,2),IF((C3193=15),VLOOKUP(P3193,'15 лет'!$Y$5:$Z$79,2),IF((C3193=16),VLOOKUP(P3193,'16 лет'!$Y$5:$Z$79,2),IF((C3193=17),VLOOKUP(P3193,'17 лет'!$Y$5:$Z$79,2))))))))))))</f>
        <v>35</v>
      </c>
      <c r="R3193" s="27"/>
      <c r="S3193" s="16">
        <f>IF((C3193&lt;=7),VLOOKUP(R3193,'7 лет'!$W$5:$X$79,2),IF((C3193=8),VLOOKUP(R3193,'8 лет'!$W$5:$X$79,2),IF((C3193=9),VLOOKUP(R3193,'9 лет'!$W$5:$X$79,2),IF((C3193=10),VLOOKUP(R3193,'10 лет'!$W$5:$X$79,2),IF((C3193=11),VLOOKUP(R3193,'11 лет'!$W$5:$X$79,2),IF((C3193=12),VLOOKUP(R3193,'12 лет'!$AA$5:$AB$79,2),IF((C3193=13),VLOOKUP(R3193,'13 лет'!$AA$5:$AB$79,2),IF((C3193=14),VLOOKUP(R3193,'14 лет'!$AA$5:$AB$79,2),IF((C3193=15),VLOOKUP(R3193,'15 лет'!$AA$5:$AB$79,2),IF((C3193=16),VLOOKUP(R3193,'16 лет'!$AA$5:$AB$79,2),IF((C3193=17),VLOOKUP(R3193,'17 лет'!$AA$5:$AB$79,2))))))))))))</f>
        <v>0</v>
      </c>
      <c r="T3193" s="33">
        <f>SUM(E3193+G3193+I3193+K3193+M3193+O3193+Q3193+S3193)</f>
        <v>35</v>
      </c>
      <c r="U3193" s="4">
        <f>'Личное первенство девушки'!U279</f>
        <v>28</v>
      </c>
      <c r="V3193" s="109"/>
      <c r="W3193" s="99"/>
      <c r="X3193" t="str">
        <f>P3181</f>
        <v>Субъект РФ 89</v>
      </c>
    </row>
    <row r="3194" spans="1:24" ht="18.75">
      <c r="A3194" s="111"/>
      <c r="B3194" s="112"/>
      <c r="C3194" s="112"/>
      <c r="D3194" s="112"/>
      <c r="E3194" s="112"/>
      <c r="F3194" s="112"/>
      <c r="G3194" s="112"/>
      <c r="H3194" s="112"/>
      <c r="I3194" s="112"/>
      <c r="J3194" s="112"/>
      <c r="K3194" s="112"/>
      <c r="L3194" s="112"/>
      <c r="M3194" s="112"/>
      <c r="N3194" s="112"/>
      <c r="O3194" s="112"/>
      <c r="P3194" s="115" t="s">
        <v>286</v>
      </c>
      <c r="Q3194" s="115"/>
      <c r="R3194" s="115"/>
      <c r="S3194" s="116"/>
      <c r="T3194" s="113">
        <f ca="1">SUMPRODUCT(LARGE($T$3191:$T$3193,ROW(INDIRECT("T1:T"&amp;Z17))))</f>
        <v>70</v>
      </c>
      <c r="U3194" s="114"/>
      <c r="V3194" s="109"/>
      <c r="W3194" s="99"/>
    </row>
    <row r="3195" spans="1:24" ht="30" customHeight="1">
      <c r="A3195" s="119"/>
      <c r="B3195" s="120"/>
      <c r="C3195" s="120"/>
      <c r="D3195" s="120"/>
      <c r="E3195" s="120"/>
      <c r="F3195" s="120"/>
      <c r="G3195" s="120"/>
      <c r="H3195" s="120"/>
      <c r="I3195" s="120"/>
      <c r="J3195" s="120"/>
      <c r="K3195" s="120"/>
      <c r="L3195" s="120"/>
      <c r="M3195" s="120"/>
      <c r="N3195" s="120"/>
      <c r="O3195" s="120"/>
      <c r="P3195" s="118" t="s">
        <v>287</v>
      </c>
      <c r="Q3195" s="118"/>
      <c r="R3195" s="118"/>
      <c r="S3195" s="118"/>
      <c r="T3195" s="121">
        <f ca="1">SUM(T3189+T3194)</f>
        <v>170</v>
      </c>
      <c r="U3195" s="122"/>
      <c r="V3195" s="110"/>
      <c r="W3195" s="100"/>
    </row>
    <row r="3196" spans="1:24">
      <c r="A3196" s="14"/>
      <c r="B3196" s="14"/>
      <c r="C3196" s="14"/>
      <c r="D3196" s="14"/>
      <c r="E3196" s="14"/>
      <c r="F3196" s="14"/>
      <c r="G3196" s="14"/>
      <c r="H3196" s="14"/>
      <c r="I3196" s="14"/>
      <c r="J3196" s="14"/>
      <c r="K3196" s="14"/>
      <c r="L3196" s="14"/>
      <c r="M3196" s="14"/>
      <c r="N3196" s="14"/>
      <c r="O3196" s="14"/>
      <c r="P3196" s="14"/>
      <c r="Q3196" s="14"/>
      <c r="R3196" s="14"/>
      <c r="S3196" s="14"/>
      <c r="T3196" s="14"/>
    </row>
    <row r="3197" spans="1:24">
      <c r="A3197" s="15"/>
      <c r="C3197" s="15"/>
      <c r="D3197" s="15"/>
      <c r="E3197" s="15"/>
      <c r="F3197" s="15"/>
      <c r="G3197" s="15"/>
      <c r="H3197" s="15"/>
      <c r="I3197" s="15"/>
      <c r="J3197" s="15"/>
      <c r="K3197" s="14"/>
      <c r="L3197" s="14"/>
      <c r="M3197" s="15"/>
      <c r="N3197" s="15"/>
      <c r="O3197" s="15"/>
      <c r="P3197" s="15"/>
      <c r="Q3197" s="15"/>
      <c r="R3197" s="15"/>
      <c r="S3197" s="15"/>
      <c r="T3197" s="15"/>
    </row>
    <row r="3198" spans="1:24">
      <c r="A3198" s="15"/>
      <c r="C3198" s="15"/>
      <c r="D3198" s="15"/>
      <c r="E3198" s="15"/>
      <c r="F3198" s="15"/>
      <c r="G3198" s="15"/>
      <c r="H3198" s="15"/>
      <c r="I3198" s="15"/>
      <c r="J3198" s="15"/>
      <c r="K3198" s="14"/>
      <c r="L3198" s="14"/>
      <c r="M3198" s="15"/>
      <c r="N3198" s="15"/>
      <c r="O3198" s="15"/>
      <c r="P3198" s="15"/>
      <c r="Q3198" s="15"/>
      <c r="R3198" s="15"/>
      <c r="S3198" s="15"/>
      <c r="T3198" s="15"/>
    </row>
    <row r="3199" spans="1:24" ht="16.5">
      <c r="A3199" s="14"/>
      <c r="B3199" s="79" t="s">
        <v>181</v>
      </c>
      <c r="C3199" s="14"/>
      <c r="D3199" s="14"/>
      <c r="E3199" s="14"/>
      <c r="F3199" s="14"/>
      <c r="G3199" s="14"/>
      <c r="H3199" s="14"/>
      <c r="I3199" s="14"/>
      <c r="J3199" s="14"/>
      <c r="K3199" s="14"/>
      <c r="L3199" s="14"/>
      <c r="M3199" s="14"/>
      <c r="N3199" s="14"/>
      <c r="O3199" s="14"/>
      <c r="P3199" s="14"/>
      <c r="Q3199" s="14"/>
      <c r="R3199" s="14"/>
      <c r="S3199" s="14"/>
      <c r="T3199" s="14"/>
    </row>
    <row r="3200" spans="1:24">
      <c r="A3200" s="14"/>
      <c r="B3200" s="15"/>
      <c r="C3200" s="15"/>
      <c r="D3200" s="14"/>
      <c r="E3200" s="14"/>
      <c r="F3200" s="14"/>
      <c r="G3200" s="14"/>
      <c r="H3200" s="14"/>
      <c r="I3200" s="14"/>
      <c r="J3200" s="14"/>
      <c r="K3200" s="14"/>
      <c r="L3200" s="14"/>
      <c r="M3200" s="14"/>
      <c r="N3200" s="14"/>
      <c r="O3200" s="14"/>
      <c r="P3200" s="14"/>
      <c r="Q3200" s="14"/>
      <c r="R3200" s="14"/>
      <c r="S3200" s="14"/>
      <c r="T3200" s="14"/>
    </row>
    <row r="3201" spans="1:23">
      <c r="A3201" s="14"/>
      <c r="B3201" s="14"/>
      <c r="C3201" s="15"/>
      <c r="D3201" s="14"/>
      <c r="E3201" s="14"/>
      <c r="F3201" s="14"/>
      <c r="G3201" s="14"/>
      <c r="H3201" s="14"/>
      <c r="I3201" s="14"/>
      <c r="J3201" s="14"/>
      <c r="K3201" s="14"/>
      <c r="L3201" s="14"/>
      <c r="M3201" s="14"/>
      <c r="N3201" s="14"/>
      <c r="O3201" s="14"/>
      <c r="P3201" s="14"/>
      <c r="Q3201" s="14"/>
      <c r="R3201" s="14"/>
      <c r="S3201" s="14"/>
      <c r="T3201" s="14"/>
    </row>
    <row r="3202" spans="1:23" ht="16.5">
      <c r="A3202" s="14"/>
      <c r="B3202" s="79" t="s">
        <v>182</v>
      </c>
      <c r="C3202" s="15"/>
      <c r="D3202" s="14"/>
      <c r="E3202" s="14"/>
      <c r="F3202" s="14"/>
      <c r="G3202" s="14"/>
      <c r="H3202" s="14"/>
      <c r="I3202" s="14"/>
      <c r="J3202" s="14"/>
      <c r="K3202" s="14"/>
      <c r="L3202" s="14"/>
      <c r="M3202" s="14"/>
      <c r="N3202" s="14"/>
      <c r="O3202" s="14"/>
      <c r="P3202" s="14"/>
      <c r="Q3202" s="14"/>
      <c r="R3202" s="14"/>
      <c r="S3202" s="14"/>
      <c r="T3202" s="14"/>
    </row>
    <row r="3204" spans="1:23" ht="18.75">
      <c r="A3204" s="102" t="s">
        <v>991</v>
      </c>
      <c r="B3204" s="102"/>
      <c r="C3204" s="102"/>
      <c r="D3204" s="102"/>
      <c r="E3204" s="102"/>
      <c r="F3204" s="102"/>
      <c r="G3204" s="102"/>
      <c r="H3204" s="102"/>
      <c r="I3204" s="102"/>
      <c r="J3204" s="102"/>
      <c r="K3204" s="102"/>
      <c r="L3204" s="102"/>
      <c r="M3204" s="102"/>
      <c r="N3204" s="102"/>
      <c r="O3204" s="102"/>
      <c r="P3204" s="102"/>
      <c r="Q3204" s="102"/>
      <c r="R3204" s="102"/>
      <c r="S3204" s="102"/>
      <c r="T3204" s="102"/>
      <c r="U3204" s="102"/>
      <c r="V3204" s="102"/>
      <c r="W3204" s="102"/>
    </row>
    <row r="3205" spans="1:23" ht="18.75">
      <c r="A3205" s="102" t="s">
        <v>990</v>
      </c>
      <c r="B3205" s="102"/>
      <c r="C3205" s="102"/>
      <c r="D3205" s="102"/>
      <c r="E3205" s="102"/>
      <c r="F3205" s="102"/>
      <c r="G3205" s="102"/>
      <c r="H3205" s="102"/>
      <c r="I3205" s="102"/>
      <c r="J3205" s="102"/>
      <c r="K3205" s="102"/>
      <c r="L3205" s="102"/>
      <c r="M3205" s="102"/>
      <c r="N3205" s="102"/>
      <c r="O3205" s="102"/>
      <c r="P3205" s="102"/>
      <c r="Q3205" s="102"/>
      <c r="R3205" s="102"/>
      <c r="S3205" s="102"/>
      <c r="T3205" s="102"/>
      <c r="U3205" s="102"/>
      <c r="V3205" s="102"/>
      <c r="W3205" s="102"/>
    </row>
    <row r="3207" spans="1:23">
      <c r="A3207" s="103" t="s">
        <v>169</v>
      </c>
      <c r="B3207" s="103"/>
      <c r="C3207" s="103"/>
      <c r="D3207" s="103"/>
      <c r="E3207" s="103"/>
      <c r="F3207" s="103"/>
      <c r="G3207" s="103"/>
      <c r="H3207" s="103"/>
      <c r="I3207" s="103"/>
      <c r="J3207" s="103"/>
      <c r="K3207" s="103"/>
      <c r="L3207" s="103"/>
      <c r="M3207" s="103"/>
      <c r="N3207" s="103"/>
      <c r="O3207" s="103"/>
      <c r="P3207" s="103"/>
      <c r="Q3207" s="103"/>
      <c r="R3207" s="103"/>
      <c r="S3207" s="103"/>
      <c r="T3207" s="103"/>
      <c r="U3207" s="103"/>
      <c r="V3207" s="103"/>
      <c r="W3207" s="103"/>
    </row>
    <row r="3208" spans="1:23">
      <c r="A3208" s="43"/>
      <c r="B3208" s="43"/>
      <c r="C3208" s="43"/>
      <c r="D3208" s="43"/>
      <c r="E3208" s="43"/>
      <c r="F3208" s="43"/>
      <c r="G3208" s="43"/>
      <c r="H3208" s="43"/>
      <c r="I3208" s="43"/>
      <c r="J3208" s="43"/>
      <c r="K3208" s="43"/>
      <c r="L3208" s="43"/>
      <c r="M3208" s="43"/>
      <c r="N3208" s="43"/>
      <c r="O3208" s="43"/>
      <c r="P3208" s="43"/>
      <c r="Q3208" s="43"/>
      <c r="R3208" s="43"/>
      <c r="S3208" s="43"/>
      <c r="T3208" s="43"/>
      <c r="U3208" s="43"/>
      <c r="V3208" s="43"/>
      <c r="W3208" s="43"/>
    </row>
    <row r="3209" spans="1:23" ht="18.75">
      <c r="A3209" s="104" t="s">
        <v>1005</v>
      </c>
      <c r="B3209" s="104"/>
      <c r="C3209" s="104"/>
      <c r="D3209" s="104"/>
      <c r="E3209" s="104"/>
      <c r="F3209" s="104"/>
      <c r="G3209" s="104"/>
      <c r="H3209" s="104"/>
      <c r="I3209" s="104"/>
      <c r="J3209" s="104"/>
      <c r="K3209" s="104"/>
      <c r="L3209" s="104"/>
      <c r="M3209" s="104"/>
      <c r="N3209" s="104"/>
      <c r="O3209" s="104"/>
      <c r="P3209" s="104"/>
      <c r="Q3209" s="104"/>
      <c r="R3209" s="104"/>
      <c r="S3209" s="104"/>
      <c r="T3209" s="104"/>
      <c r="U3209" s="104"/>
      <c r="V3209" s="104"/>
      <c r="W3209" s="104"/>
    </row>
    <row r="3210" spans="1:23" ht="18.75">
      <c r="A3210" s="104" t="s">
        <v>989</v>
      </c>
      <c r="B3210" s="104"/>
      <c r="C3210" s="104"/>
      <c r="D3210" s="104"/>
      <c r="E3210" s="104"/>
      <c r="F3210" s="104"/>
      <c r="G3210" s="104"/>
      <c r="H3210" s="104"/>
      <c r="I3210" s="104"/>
      <c r="J3210" s="104"/>
      <c r="K3210" s="104"/>
      <c r="L3210" s="104"/>
      <c r="M3210" s="104"/>
      <c r="N3210" s="104"/>
      <c r="O3210" s="104"/>
      <c r="P3210" s="104"/>
      <c r="Q3210" s="104"/>
      <c r="R3210" s="104"/>
      <c r="S3210" s="104"/>
      <c r="T3210" s="104"/>
      <c r="U3210" s="104"/>
      <c r="V3210" s="104"/>
      <c r="W3210" s="104"/>
    </row>
    <row r="3211" spans="1:23" ht="18.75">
      <c r="A3211" s="105" t="s">
        <v>1058</v>
      </c>
      <c r="B3211" s="105"/>
      <c r="C3211" s="105"/>
      <c r="D3211" s="105"/>
      <c r="E3211" s="105"/>
      <c r="F3211" s="105"/>
      <c r="G3211" s="105"/>
      <c r="H3211" s="105"/>
      <c r="I3211" s="105"/>
      <c r="J3211" s="105"/>
      <c r="K3211" s="105"/>
      <c r="L3211" s="105"/>
      <c r="M3211" s="105"/>
      <c r="N3211" s="105"/>
      <c r="O3211" s="105"/>
      <c r="P3211" s="105"/>
      <c r="Q3211" s="105"/>
      <c r="R3211" s="105"/>
      <c r="S3211" s="105"/>
      <c r="T3211" s="105"/>
      <c r="U3211" s="105"/>
      <c r="V3211" s="105"/>
      <c r="W3211" s="105"/>
    </row>
    <row r="3212" spans="1:23" ht="18.75">
      <c r="A3212" s="50"/>
      <c r="B3212" s="50"/>
      <c r="C3212" s="50"/>
      <c r="D3212" s="50"/>
      <c r="E3212" s="50"/>
      <c r="F3212" s="50"/>
      <c r="G3212" s="50"/>
      <c r="H3212" s="50"/>
      <c r="I3212" s="50"/>
      <c r="J3212" s="50"/>
      <c r="K3212" s="50"/>
      <c r="L3212" s="50"/>
      <c r="M3212" s="50"/>
      <c r="N3212" s="50"/>
      <c r="O3212" s="50"/>
      <c r="P3212" s="50"/>
      <c r="Q3212" s="50"/>
      <c r="R3212" s="50"/>
      <c r="S3212" s="50"/>
      <c r="T3212" s="50"/>
      <c r="U3212" s="50"/>
      <c r="V3212" s="50"/>
    </row>
    <row r="3213" spans="1:23">
      <c r="A3213" s="10"/>
      <c r="B3213" s="10"/>
      <c r="C3213" s="10"/>
      <c r="D3213" s="10"/>
      <c r="E3213" s="10"/>
      <c r="F3213" s="10"/>
      <c r="G3213" s="10"/>
      <c r="H3213" s="10"/>
      <c r="I3213" s="10"/>
      <c r="J3213" s="10"/>
      <c r="K3213" s="10"/>
      <c r="L3213" s="10"/>
      <c r="M3213" s="10"/>
      <c r="N3213" s="10"/>
      <c r="O3213" s="10"/>
      <c r="P3213" s="10"/>
      <c r="Q3213" s="10"/>
      <c r="R3213" s="10"/>
      <c r="S3213" s="10"/>
      <c r="T3213" s="10"/>
    </row>
    <row r="3214" spans="1:23" ht="18.75">
      <c r="A3214" s="106" t="s">
        <v>992</v>
      </c>
      <c r="B3214" s="106"/>
      <c r="C3214" s="47"/>
      <c r="D3214" s="47"/>
      <c r="E3214" s="47"/>
      <c r="F3214" s="47"/>
      <c r="G3214" s="47"/>
      <c r="H3214" s="47"/>
      <c r="I3214" s="47"/>
      <c r="J3214" s="47"/>
      <c r="K3214" s="47"/>
      <c r="L3214" s="47"/>
      <c r="M3214" s="47"/>
      <c r="N3214" s="47"/>
      <c r="O3214" s="47"/>
      <c r="P3214" s="47"/>
      <c r="Q3214" s="47"/>
      <c r="R3214" s="47"/>
      <c r="S3214" s="47"/>
      <c r="T3214" s="47"/>
    </row>
    <row r="3215" spans="1:23" ht="18.75">
      <c r="A3215" s="106" t="s">
        <v>993</v>
      </c>
      <c r="B3215" s="106"/>
      <c r="C3215" s="42"/>
      <c r="D3215" s="42"/>
      <c r="E3215" s="42"/>
      <c r="F3215" s="42"/>
      <c r="G3215" s="42"/>
      <c r="H3215" s="42"/>
      <c r="I3215" s="42"/>
      <c r="J3215" s="42"/>
      <c r="K3215" s="42"/>
      <c r="L3215" s="42"/>
      <c r="M3215" s="42"/>
      <c r="N3215" s="42"/>
      <c r="O3215" s="42"/>
      <c r="P3215" s="42"/>
      <c r="Q3215" s="42"/>
      <c r="R3215" s="42"/>
      <c r="S3215" s="42"/>
      <c r="T3215" s="42"/>
    </row>
    <row r="3216" spans="1:23" ht="18.75">
      <c r="A3216" s="106"/>
      <c r="B3216" s="106"/>
      <c r="D3216" s="47"/>
      <c r="E3216" s="47"/>
      <c r="F3216" s="47"/>
      <c r="G3216" s="47"/>
      <c r="H3216" s="47"/>
      <c r="I3216" s="47"/>
      <c r="J3216" s="47"/>
      <c r="K3216" s="47"/>
      <c r="L3216" s="47"/>
      <c r="M3216" s="47"/>
      <c r="N3216" s="47"/>
      <c r="O3216" s="47"/>
      <c r="P3216" s="47"/>
      <c r="Q3216" s="47"/>
      <c r="R3216" s="47"/>
      <c r="S3216" s="47"/>
      <c r="T3216" s="47"/>
    </row>
    <row r="3217" spans="1:24" ht="18.75">
      <c r="A3217" s="107" t="s">
        <v>268</v>
      </c>
      <c r="B3217" s="107"/>
      <c r="C3217" s="107"/>
      <c r="D3217" s="107"/>
      <c r="E3217" s="107"/>
      <c r="F3217" s="107"/>
      <c r="G3217" s="107"/>
      <c r="H3217" s="107"/>
      <c r="I3217" s="107"/>
      <c r="J3217" s="107"/>
      <c r="K3217" s="107"/>
      <c r="L3217" s="107"/>
      <c r="M3217" s="107"/>
      <c r="N3217" s="107"/>
      <c r="O3217" s="107"/>
      <c r="P3217" s="129" t="s">
        <v>372</v>
      </c>
      <c r="Q3217" s="129"/>
      <c r="R3217" s="129"/>
      <c r="S3217" s="129"/>
      <c r="T3217" s="129"/>
      <c r="U3217" s="129"/>
      <c r="V3217" s="129"/>
    </row>
    <row r="3218" spans="1:24">
      <c r="A3218" s="28"/>
      <c r="B3218" s="28"/>
      <c r="C3218" s="28"/>
      <c r="D3218" s="28"/>
      <c r="E3218" s="28"/>
      <c r="F3218" s="28"/>
      <c r="G3218" s="28"/>
      <c r="H3218" s="28"/>
      <c r="I3218" s="28"/>
      <c r="J3218" s="28"/>
      <c r="K3218" s="28"/>
      <c r="L3218" s="28"/>
      <c r="M3218" s="28"/>
      <c r="N3218" s="28"/>
      <c r="O3218" s="28"/>
      <c r="P3218" s="28"/>
      <c r="Q3218" s="28"/>
      <c r="R3218" s="28"/>
      <c r="S3218" s="28"/>
      <c r="T3218" s="28"/>
    </row>
    <row r="3219" spans="1:24" ht="24.75" customHeight="1">
      <c r="A3219" s="117" t="s">
        <v>170</v>
      </c>
      <c r="B3219" s="117"/>
      <c r="C3219" s="117"/>
      <c r="D3219" s="117"/>
      <c r="E3219" s="117"/>
      <c r="F3219" s="117"/>
      <c r="G3219" s="117"/>
      <c r="H3219" s="117"/>
      <c r="I3219" s="117"/>
      <c r="J3219" s="117"/>
      <c r="K3219" s="117"/>
      <c r="L3219" s="117"/>
      <c r="M3219" s="117"/>
      <c r="N3219" s="117"/>
      <c r="O3219" s="117"/>
      <c r="P3219" s="117"/>
      <c r="Q3219" s="117"/>
      <c r="R3219" s="117"/>
      <c r="S3219" s="117"/>
      <c r="T3219" s="126" t="s">
        <v>178</v>
      </c>
      <c r="U3219" s="101" t="s">
        <v>284</v>
      </c>
      <c r="V3219" s="101" t="s">
        <v>288</v>
      </c>
      <c r="W3219" s="101" t="s">
        <v>1006</v>
      </c>
    </row>
    <row r="3220" spans="1:24" ht="66.75" customHeight="1">
      <c r="A3220" s="101" t="s">
        <v>171</v>
      </c>
      <c r="B3220" s="117" t="s">
        <v>172</v>
      </c>
      <c r="C3220" s="101" t="s">
        <v>173</v>
      </c>
      <c r="D3220" s="101" t="s">
        <v>174</v>
      </c>
      <c r="E3220" s="101"/>
      <c r="F3220" s="101" t="s">
        <v>175</v>
      </c>
      <c r="G3220" s="101"/>
      <c r="H3220" s="101" t="s">
        <v>176</v>
      </c>
      <c r="I3220" s="101"/>
      <c r="J3220" s="101" t="s">
        <v>994</v>
      </c>
      <c r="K3220" s="101"/>
      <c r="L3220" s="175" t="s">
        <v>995</v>
      </c>
      <c r="M3220" s="176"/>
      <c r="N3220" s="175" t="s">
        <v>996</v>
      </c>
      <c r="O3220" s="176"/>
      <c r="P3220" s="101" t="s">
        <v>7</v>
      </c>
      <c r="Q3220" s="101"/>
      <c r="R3220" s="101" t="s">
        <v>177</v>
      </c>
      <c r="S3220" s="101"/>
      <c r="T3220" s="127"/>
      <c r="U3220" s="101"/>
      <c r="V3220" s="101"/>
      <c r="W3220" s="101"/>
    </row>
    <row r="3221" spans="1:24" ht="16.5">
      <c r="A3221" s="101"/>
      <c r="B3221" s="117"/>
      <c r="C3221" s="101"/>
      <c r="D3221" s="49" t="s">
        <v>179</v>
      </c>
      <c r="E3221" s="51" t="s">
        <v>3</v>
      </c>
      <c r="F3221" s="49" t="s">
        <v>179</v>
      </c>
      <c r="G3221" s="51" t="s">
        <v>3</v>
      </c>
      <c r="H3221" s="49" t="s">
        <v>179</v>
      </c>
      <c r="I3221" s="51" t="s">
        <v>3</v>
      </c>
      <c r="J3221" s="49" t="s">
        <v>179</v>
      </c>
      <c r="K3221" s="51" t="s">
        <v>3</v>
      </c>
      <c r="L3221" s="49" t="s">
        <v>179</v>
      </c>
      <c r="M3221" s="51" t="s">
        <v>3</v>
      </c>
      <c r="N3221" s="49" t="s">
        <v>179</v>
      </c>
      <c r="O3221" s="51" t="s">
        <v>3</v>
      </c>
      <c r="P3221" s="49" t="s">
        <v>179</v>
      </c>
      <c r="Q3221" s="51" t="s">
        <v>3</v>
      </c>
      <c r="R3221" s="49" t="s">
        <v>179</v>
      </c>
      <c r="S3221" s="51" t="s">
        <v>3</v>
      </c>
      <c r="T3221" s="128"/>
      <c r="U3221" s="101"/>
      <c r="V3221" s="101"/>
      <c r="W3221" s="101"/>
    </row>
    <row r="3222" spans="1:24" ht="18.75">
      <c r="A3222" s="27">
        <v>1</v>
      </c>
      <c r="B3222" s="77"/>
      <c r="C3222" s="27"/>
      <c r="D3222" s="27"/>
      <c r="E3222" s="16">
        <f>IF((C3222&lt;=7),VLOOKUP(D3222,'7 лет'!$A$5:$B$78,2),IF((C3222=8),VLOOKUP(D3222,'8 лет'!$A$5:$B$78,2),IF((C3222=9),VLOOKUP(D3222,'9 лет'!$A$5:$B$78,2),IF((C3222=10),VLOOKUP(D3222,'10 лет'!$A$5:$B$78,2),IF((C3222=11),VLOOKUP(D3222,'11 лет'!$A$5:$B$78,2),IF((C3222=12),VLOOKUP(D3222,'12 лет'!$A$5:$B$78,2),IF((C3222=13),VLOOKUP(D3222,'13 лет'!$A$5:$B$78,2),IF((C3222=14),VLOOKUP(D3222,'14 лет'!$A$5:$B$78,2),IF((C3222=15),VLOOKUP(D3222,'15 лет'!$A$5:$B$78,2),IF((C3222=16),VLOOKUP(D3222,'16 лет'!$A$5:$B$78,2),IF((C3222=17),VLOOKUP(D3222,'17 лет'!$A$5:$B$78,2))))))))))))</f>
        <v>0</v>
      </c>
      <c r="F3222" s="27"/>
      <c r="G3222" s="16">
        <f>IF((C3222&lt;=7),VLOOKUP(F3222,'7 лет'!$C$5:$D$79,2),IF((C3222=8),VLOOKUP(F3222,'8 лет'!$C$5:$D$79,2),IF((C3222=9),VLOOKUP(F3222,'9 лет'!$C$5:$D$79,2),IF((C3222=10),VLOOKUP(F3222,'10 лет'!$C$5:$D$79,2),IF((C3222=11),VLOOKUP(F3222,'11 лет'!$C$5:$D$79,2),IF((C3222=12),VLOOKUP(F3222,'12 лет'!$C$5:$D$79,2),IF((C3222=13),VLOOKUP(F3222,'13 лет'!$C$5:$D$79,2),IF((C3222=14),VLOOKUP(F3222,'14 лет'!$C$5:$D$79,2),IF((C3222=15),VLOOKUP(F3222,'15 лет'!$C$5:$D$79,2),IF((C3222=16),VLOOKUP(F3222,'16 лет'!$C$5:$D$79,2),IF((C3222=17),VLOOKUP(F3222,'17 лет'!$C$5:$D$79,2))))))))))))</f>
        <v>0</v>
      </c>
      <c r="H3222" s="27"/>
      <c r="I3222" s="16">
        <f>IF((C3222&lt;=7),VLOOKUP(H3222,'7 лет'!$E$5:$F$79,2),IF((C3222=8),VLOOKUP(H3222,'8 лет'!$E$5:$F$79,2),IF((C3222=9),VLOOKUP(H3222,'9 лет'!$E$5:$F$79,2),IF((C3222=10),VLOOKUP(H3222,'10 лет'!$E$5:$F$79,2),IF((C3222=11),VLOOKUP(H3222,'11 лет'!$E$5:$F$79,2),IF((C3222=12),VLOOKUP(H3222,'12 лет'!$E$5:$F$79,2),IF((C3222=13),VLOOKUP(H3222,'13 лет'!$E$5:$F$79,2),IF((C3222=14),VLOOKUP(H3222,'14 лет'!$E$5:$F$79,2),IF((C3222=15),VLOOKUP(H3222,'15 лет'!$E$5:$F$79,2),IF((C3222=16),VLOOKUP(H3222,'16 лет'!$E$5:$F$79,2),IF((C3222=17),VLOOKUP(H3222,'17 лет'!$E$5:$F$79,2))))))))))))</f>
        <v>0</v>
      </c>
      <c r="J3222" s="27"/>
      <c r="K3222" s="16">
        <f>IF((C3222&lt;=7),VLOOKUP(J3222,'7 лет'!$G$5:$H$79,2),IF((C3222=8),VLOOKUP(J3222,'8 лет'!$G$5:$H$79,2),IF((C3222=9),VLOOKUP(J3222,'9 лет'!$G$5:$H$79,2),IF((C3222=10),VLOOKUP(J3222,'10 лет'!$G$5:$H$79,2),IF((C3222=11),VLOOKUP(J3222,'11 лет'!$G$5:$H$79,2),IF((C3222=12),VLOOKUP(J3222,'12 лет'!$G$5:$H$79,2),IF((C3222=13),VLOOKUP(J3222,'13 лет'!$G$5:$H$79,2),IF((C3222=14),VLOOKUP(J3222,'14 лет'!$G$5:$H$79,2),IF(C3222&gt;=15,"0")))))))))</f>
        <v>0</v>
      </c>
      <c r="L3222" s="27"/>
      <c r="M3222" s="16" t="str">
        <f>IF((C3222=12),VLOOKUP(L3222,'12 лет'!$I$5:$J$81,2),IF((C3222=13),VLOOKUP(L3222,'13 лет'!$I$5:$J$81,2),IF((C3222=14),VLOOKUP(L3222,'14 лет'!$I$5:$J$80,2),IF((C3222=15),VLOOKUP(L3222,'15 лет'!$G$5:$H$82,2),IF((C3222=16),VLOOKUP(L3222,'16 лет'!$G$5:$H$81,2),IF((C3222=17),VLOOKUP(L3222,'17 лет'!$G$5:$H$81,2),IF(C3222&lt;12,"0")))))))</f>
        <v>0</v>
      </c>
      <c r="N3222" s="27"/>
      <c r="O3222" s="16" t="str">
        <f>IF((C3222=15),VLOOKUP(N3222,'15 лет'!$I$5:$J$100,2),IF((C3222=16),VLOOKUP(N3222,'16 лет'!$I$5:$J$94,2),IF((C3222=17),VLOOKUP(N3222,'17 лет'!$I$5:$J$97,2),IF(C3222&lt;15,"0"))))</f>
        <v>0</v>
      </c>
      <c r="P3222" s="11"/>
      <c r="Q3222" s="16">
        <f>IF((C3222&lt;=7),VLOOKUP(P3222,'7 лет'!$I$5:$J$79,2),IF((C3222=8),VLOOKUP(P3222,'8 лет'!$I$5:$J$79,2),IF((C3222=9),VLOOKUP(P3222,'9 лет'!$I$5:$J$79,2),IF((C3222=10),VLOOKUP(P3222,'10 лет'!$I$5:$J$79,2),IF((C3222=11),VLOOKUP(P3222,'11 лет'!$I$5:$J$79,2),IF((C3222=12),VLOOKUP(P3222,'12 лет'!$K$5:$L$79,2),IF((C3222=13),VLOOKUP(P3222,'13 лет'!$K$5:$L$79,2),IF((C3222=14),VLOOKUP(P3222,'14 лет'!$K$5:$L$79,2),IF((C3222=15),VLOOKUP(P3222,'15 лет'!$K$5:$L$79,2),IF((C3222=16),VLOOKUP(P3222,'16 лет'!$K$5:$L$79,2),IF((C3222=17),VLOOKUP(P3222,'17 лет'!$K$5:$L$79,2),)))))))))))</f>
        <v>50</v>
      </c>
      <c r="R3222" s="27"/>
      <c r="S3222" s="16">
        <f>IF((C3222&lt;=7),VLOOKUP(R3222,'7 лет'!$K$5:$L$79,2),IF((C3222=8),VLOOKUP(R3222,'8 лет'!$K$5:$L$79,2),IF((C3222=9),VLOOKUP(R3222,'9 лет'!$K$5:$L$79,2),IF((C3222=10),VLOOKUP(R3222,'10 лет'!$K$5:$L$79,2),IF((C3222=11),VLOOKUP(R3222,'11 лет'!$K$5:$L$79,2),IF((C3222=12),VLOOKUP(R3222,'12 лет'!$M$5:$N$79,2),IF((C3222=13),VLOOKUP(R3222,'13 лет'!$M$5:$N$79,2),IF((C3222=14),VLOOKUP(R3222,'14 лет'!$M$5:$N$79,2),IF((C3222=15),VLOOKUP(R3222,'15 лет'!$M$5:$N$79,2),IF((C3222=16),VLOOKUP(R3222,'16 лет'!$M$5:$N$79,2),IF((C3222=17),VLOOKUP(R3222,'17 лет'!$M$5:$N$79,2))))))))))))</f>
        <v>0</v>
      </c>
      <c r="T3222" s="32">
        <f>SUM(E3222+G3222+I3222+K3222+M3222+O3222+Q3222+S3222)</f>
        <v>50</v>
      </c>
      <c r="U3222" s="4">
        <f>'Личное первенство юноши'!U280</f>
        <v>28</v>
      </c>
      <c r="V3222" s="108">
        <f ca="1">'Командный зачет'!G99</f>
        <v>10</v>
      </c>
      <c r="W3222" s="98">
        <f ca="1">SUM(V3222*2)</f>
        <v>20</v>
      </c>
      <c r="X3222" t="str">
        <f>P3217</f>
        <v>Субъект РФ 90</v>
      </c>
    </row>
    <row r="3223" spans="1:24" ht="18.75">
      <c r="A3223" s="27">
        <v>2</v>
      </c>
      <c r="B3223" s="77"/>
      <c r="C3223" s="27"/>
      <c r="D3223" s="27"/>
      <c r="E3223" s="16">
        <f>IF((C3223&lt;=7),VLOOKUP(D3223,'7 лет'!$A$5:$B$78,2),IF((C3223=8),VLOOKUP(D3223,'8 лет'!$A$5:$B$78,2),IF((C3223=9),VLOOKUP(D3223,'9 лет'!$A$5:$B$78,2),IF((C3223=10),VLOOKUP(D3223,'10 лет'!$A$5:$B$78,2),IF((C3223=11),VLOOKUP(D3223,'11 лет'!$A$5:$B$78,2),IF((C3223=12),VLOOKUP(D3223,'12 лет'!$A$5:$B$78,2),IF((C3223=13),VLOOKUP(D3223,'13 лет'!$A$5:$B$78,2),IF((C3223=14),VLOOKUP(D3223,'14 лет'!$A$5:$B$78,2),IF((C3223=15),VLOOKUP(D3223,'15 лет'!$A$5:$B$78,2),IF((C3223=16),VLOOKUP(D3223,'16 лет'!$A$5:$B$78,2),IF((C3223=17),VLOOKUP(D3223,'17 лет'!$A$5:$B$78,2))))))))))))</f>
        <v>0</v>
      </c>
      <c r="F3223" s="27"/>
      <c r="G3223" s="16">
        <f>IF((C3223&lt;=7),VLOOKUP(F3223,'7 лет'!$C$5:$D$79,2),IF((C3223=8),VLOOKUP(F3223,'8 лет'!$C$5:$D$79,2),IF((C3223=9),VLOOKUP(F3223,'9 лет'!$C$5:$D$79,2),IF((C3223=10),VLOOKUP(F3223,'10 лет'!$C$5:$D$79,2),IF((C3223=11),VLOOKUP(F3223,'11 лет'!$C$5:$D$79,2),IF((C3223=12),VLOOKUP(F3223,'12 лет'!$C$5:$D$79,2),IF((C3223=13),VLOOKUP(F3223,'13 лет'!$C$5:$D$79,2),IF((C3223=14),VLOOKUP(F3223,'14 лет'!$C$5:$D$79,2),IF((C3223=15),VLOOKUP(F3223,'15 лет'!$C$5:$D$79,2),IF((C3223=16),VLOOKUP(F3223,'16 лет'!$C$5:$D$79,2),IF((C3223=17),VLOOKUP(F3223,'17 лет'!$C$5:$D$79,2))))))))))))</f>
        <v>0</v>
      </c>
      <c r="H3223" s="27"/>
      <c r="I3223" s="16">
        <f>IF((C3223&lt;=7),VLOOKUP(H3223,'7 лет'!$E$5:$F$79,2),IF((C3223=8),VLOOKUP(H3223,'8 лет'!$E$5:$F$79,2),IF((C3223=9),VLOOKUP(H3223,'9 лет'!$E$5:$F$79,2),IF((C3223=10),VLOOKUP(H3223,'10 лет'!$E$5:$F$79,2),IF((C3223=11),VLOOKUP(H3223,'11 лет'!$E$5:$F$79,2),IF((C3223=12),VLOOKUP(H3223,'12 лет'!$E$5:$F$79,2),IF((C3223=13),VLOOKUP(H3223,'13 лет'!$E$5:$F$79,2),IF((C3223=14),VLOOKUP(H3223,'14 лет'!$E$5:$F$79,2),IF((C3223=15),VLOOKUP(H3223,'15 лет'!$E$5:$F$79,2),IF((C3223=16),VLOOKUP(H3223,'16 лет'!$E$5:$F$79,2),IF((C3223=17),VLOOKUP(H3223,'17 лет'!$E$5:$F$79,2))))))))))))</f>
        <v>0</v>
      </c>
      <c r="J3223" s="27"/>
      <c r="K3223" s="16">
        <f>IF((C3223&lt;=7),VLOOKUP(J3223,'7 лет'!$G$5:$H$79,2),IF((C3223=8),VLOOKUP(J3223,'8 лет'!$G$5:$H$79,2),IF((C3223=9),VLOOKUP(J3223,'9 лет'!$G$5:$H$79,2),IF((C3223=10),VLOOKUP(J3223,'10 лет'!$G$5:$H$79,2),IF((C3223=11),VLOOKUP(J3223,'11 лет'!$G$5:$H$79,2),IF((C3223=12),VLOOKUP(J3223,'12 лет'!$G$5:$H$79,2),IF((C3223=13),VLOOKUP(J3223,'13 лет'!$G$5:$H$79,2),IF((C3223=14),VLOOKUP(J3223,'14 лет'!$G$5:$H$79,2),IF(C3223&gt;=15,"0")))))))))</f>
        <v>0</v>
      </c>
      <c r="L3223" s="27"/>
      <c r="M3223" s="16" t="str">
        <f>IF((C3223=12),VLOOKUP(L3223,'12 лет'!$I$5:$J$81,2),IF((C3223=13),VLOOKUP(L3223,'13 лет'!$I$5:$J$81,2),IF((C3223=14),VLOOKUP(L3223,'14 лет'!$I$5:$J$80,2),IF((C3223=15),VLOOKUP(L3223,'15 лет'!$G$5:$H$82,2),IF((C3223=16),VLOOKUP(L3223,'16 лет'!$G$5:$H$81,2),IF((C3223=17),VLOOKUP(L3223,'17 лет'!$G$5:$H$81,2),IF(C3223&lt;12,"0")))))))</f>
        <v>0</v>
      </c>
      <c r="N3223" s="27"/>
      <c r="O3223" s="16" t="str">
        <f>IF((C3223=15),VLOOKUP(N3223,'15 лет'!$I$5:$J$100,2),IF((C3223=16),VLOOKUP(N3223,'16 лет'!$I$5:$J$94,2),IF((C3223=17),VLOOKUP(N3223,'17 лет'!$I$5:$J$97,2),IF(C3223&lt;15,"0"))))</f>
        <v>0</v>
      </c>
      <c r="P3223" s="11"/>
      <c r="Q3223" s="16">
        <f>IF((C3223&lt;=7),VLOOKUP(P3223,'7 лет'!$I$5:$J$79,2),IF((C3223=8),VLOOKUP(P3223,'8 лет'!$I$5:$J$79,2),IF((C3223=9),VLOOKUP(P3223,'9 лет'!$I$5:$J$79,2),IF((C3223=10),VLOOKUP(P3223,'10 лет'!$I$5:$J$79,2),IF((C3223=11),VLOOKUP(P3223,'11 лет'!$I$5:$J$79,2),IF((C3223=12),VLOOKUP(P3223,'12 лет'!$K$5:$L$79,2),IF((C3223=13),VLOOKUP(P3223,'13 лет'!$K$5:$L$79,2),IF((C3223=14),VLOOKUP(P3223,'14 лет'!$K$5:$L$79,2),IF((C3223=15),VLOOKUP(P3223,'15 лет'!$K$5:$L$79,2),IF((C3223=16),VLOOKUP(P3223,'16 лет'!$K$5:$L$79,2),IF((C3223=17),VLOOKUP(P3223,'17 лет'!$K$5:$L$79,2),)))))))))))</f>
        <v>50</v>
      </c>
      <c r="R3223" s="27"/>
      <c r="S3223" s="16">
        <f>IF((C3223&lt;=7),VLOOKUP(R3223,'7 лет'!$K$5:$L$79,2),IF((C3223=8),VLOOKUP(R3223,'8 лет'!$K$5:$L$79,2),IF((C3223=9),VLOOKUP(R3223,'9 лет'!$K$5:$L$79,2),IF((C3223=10),VLOOKUP(R3223,'10 лет'!$K$5:$L$79,2),IF((C3223=11),VLOOKUP(R3223,'11 лет'!$K$5:$L$79,2),IF((C3223=12),VLOOKUP(R3223,'12 лет'!$M$5:$N$79,2),IF((C3223=13),VLOOKUP(R3223,'13 лет'!$M$5:$N$79,2),IF((C3223=14),VLOOKUP(R3223,'14 лет'!$M$5:$N$79,2),IF((C3223=15),VLOOKUP(R3223,'15 лет'!$M$5:$N$79,2),IF((C3223=16),VLOOKUP(R3223,'16 лет'!$M$5:$N$79,2),IF((C3223=17),VLOOKUP(R3223,'17 лет'!$M$5:$N$79,2))))))))))))</f>
        <v>0</v>
      </c>
      <c r="T3223" s="32">
        <f>SUM(E3223+G3223+I3223+K3223+M3223+O3223+Q3223+S3223)</f>
        <v>50</v>
      </c>
      <c r="U3223" s="4">
        <f>'Личное первенство юноши'!U281</f>
        <v>28</v>
      </c>
      <c r="V3223" s="109"/>
      <c r="W3223" s="99"/>
      <c r="X3223" t="str">
        <f>P3217</f>
        <v>Субъект РФ 90</v>
      </c>
    </row>
    <row r="3224" spans="1:24" ht="18.75">
      <c r="A3224" s="27">
        <v>3</v>
      </c>
      <c r="B3224" s="77"/>
      <c r="C3224" s="27"/>
      <c r="D3224" s="27"/>
      <c r="E3224" s="16">
        <f>IF((C3224&lt;=7),VLOOKUP(D3224,'7 лет'!$A$5:$B$78,2),IF((C3224=8),VLOOKUP(D3224,'8 лет'!$A$5:$B$78,2),IF((C3224=9),VLOOKUP(D3224,'9 лет'!$A$5:$B$78,2),IF((C3224=10),VLOOKUP(D3224,'10 лет'!$A$5:$B$78,2),IF((C3224=11),VLOOKUP(D3224,'11 лет'!$A$5:$B$78,2),IF((C3224=12),VLOOKUP(D3224,'12 лет'!$A$5:$B$78,2),IF((C3224=13),VLOOKUP(D3224,'13 лет'!$A$5:$B$78,2),IF((C3224=14),VLOOKUP(D3224,'14 лет'!$A$5:$B$78,2),IF((C3224=15),VLOOKUP(D3224,'15 лет'!$A$5:$B$78,2),IF((C3224=16),VLOOKUP(D3224,'16 лет'!$A$5:$B$78,2),IF((C3224=17),VLOOKUP(D3224,'17 лет'!$A$5:$B$78,2))))))))))))</f>
        <v>0</v>
      </c>
      <c r="F3224" s="27"/>
      <c r="G3224" s="16">
        <f>IF((C3224&lt;=7),VLOOKUP(F3224,'7 лет'!$C$5:$D$79,2),IF((C3224=8),VLOOKUP(F3224,'8 лет'!$C$5:$D$79,2),IF((C3224=9),VLOOKUP(F3224,'9 лет'!$C$5:$D$79,2),IF((C3224=10),VLOOKUP(F3224,'10 лет'!$C$5:$D$79,2),IF((C3224=11),VLOOKUP(F3224,'11 лет'!$C$5:$D$79,2),IF((C3224=12),VLOOKUP(F3224,'12 лет'!$C$5:$D$79,2),IF((C3224=13),VLOOKUP(F3224,'13 лет'!$C$5:$D$79,2),IF((C3224=14),VLOOKUP(F3224,'14 лет'!$C$5:$D$79,2),IF((C3224=15),VLOOKUP(F3224,'15 лет'!$C$5:$D$79,2),IF((C3224=16),VLOOKUP(F3224,'16 лет'!$C$5:$D$79,2),IF((C3224=17),VLOOKUP(F3224,'17 лет'!$C$5:$D$79,2))))))))))))</f>
        <v>0</v>
      </c>
      <c r="H3224" s="27"/>
      <c r="I3224" s="16">
        <f>IF((C3224&lt;=7),VLOOKUP(H3224,'7 лет'!$E$5:$F$79,2),IF((C3224=8),VLOOKUP(H3224,'8 лет'!$E$5:$F$79,2),IF((C3224=9),VLOOKUP(H3224,'9 лет'!$E$5:$F$79,2),IF((C3224=10),VLOOKUP(H3224,'10 лет'!$E$5:$F$79,2),IF((C3224=11),VLOOKUP(H3224,'11 лет'!$E$5:$F$79,2),IF((C3224=12),VLOOKUP(H3224,'12 лет'!$E$5:$F$79,2),IF((C3224=13),VLOOKUP(H3224,'13 лет'!$E$5:$F$79,2),IF((C3224=14),VLOOKUP(H3224,'14 лет'!$E$5:$F$79,2),IF((C3224=15),VLOOKUP(H3224,'15 лет'!$E$5:$F$79,2),IF((C3224=16),VLOOKUP(H3224,'16 лет'!$E$5:$F$79,2),IF((C3224=17),VLOOKUP(H3224,'17 лет'!$E$5:$F$79,2))))))))))))</f>
        <v>0</v>
      </c>
      <c r="J3224" s="27"/>
      <c r="K3224" s="16">
        <f>IF((C3224&lt;=7),VLOOKUP(J3224,'7 лет'!$G$5:$H$79,2),IF((C3224=8),VLOOKUP(J3224,'8 лет'!$G$5:$H$79,2),IF((C3224=9),VLOOKUP(J3224,'9 лет'!$G$5:$H$79,2),IF((C3224=10),VLOOKUP(J3224,'10 лет'!$G$5:$H$79,2),IF((C3224=11),VLOOKUP(J3224,'11 лет'!$G$5:$H$79,2),IF((C3224=12),VLOOKUP(J3224,'12 лет'!$G$5:$H$79,2),IF((C3224=13),VLOOKUP(J3224,'13 лет'!$G$5:$H$79,2),IF((C3224=14),VLOOKUP(J3224,'14 лет'!$G$5:$H$79,2),IF(C3224&gt;=15,"0")))))))))</f>
        <v>0</v>
      </c>
      <c r="L3224" s="27"/>
      <c r="M3224" s="16" t="str">
        <f>IF((C3224=12),VLOOKUP(L3224,'12 лет'!$I$5:$J$81,2),IF((C3224=13),VLOOKUP(L3224,'13 лет'!$I$5:$J$81,2),IF((C3224=14),VLOOKUP(L3224,'14 лет'!$I$5:$J$80,2),IF((C3224=15),VLOOKUP(L3224,'15 лет'!$G$5:$H$82,2),IF((C3224=16),VLOOKUP(L3224,'16 лет'!$G$5:$H$81,2),IF((C3224=17),VLOOKUP(L3224,'17 лет'!$G$5:$H$81,2),IF(C3224&lt;12,"0")))))))</f>
        <v>0</v>
      </c>
      <c r="N3224" s="27"/>
      <c r="O3224" s="16" t="str">
        <f>IF((C3224=15),VLOOKUP(N3224,'15 лет'!$I$5:$J$100,2),IF((C3224=16),VLOOKUP(N3224,'16 лет'!$I$5:$J$94,2),IF((C3224=17),VLOOKUP(N3224,'17 лет'!$I$5:$J$97,2),IF(C3224&lt;15,"0"))))</f>
        <v>0</v>
      </c>
      <c r="P3224" s="11"/>
      <c r="Q3224" s="16">
        <f>IF((C3224&lt;=7),VLOOKUP(P3224,'7 лет'!$I$5:$J$79,2),IF((C3224=8),VLOOKUP(P3224,'8 лет'!$I$5:$J$79,2),IF((C3224=9),VLOOKUP(P3224,'9 лет'!$I$5:$J$79,2),IF((C3224=10),VLOOKUP(P3224,'10 лет'!$I$5:$J$79,2),IF((C3224=11),VLOOKUP(P3224,'11 лет'!$I$5:$J$79,2),IF((C3224=12),VLOOKUP(P3224,'12 лет'!$K$5:$L$79,2),IF((C3224=13),VLOOKUP(P3224,'13 лет'!$K$5:$L$79,2),IF((C3224=14),VLOOKUP(P3224,'14 лет'!$K$5:$L$79,2),IF((C3224=15),VLOOKUP(P3224,'15 лет'!$K$5:$L$79,2),IF((C3224=16),VLOOKUP(P3224,'16 лет'!$K$5:$L$79,2),IF((C3224=17),VLOOKUP(P3224,'17 лет'!$K$5:$L$79,2),)))))))))))</f>
        <v>50</v>
      </c>
      <c r="R3224" s="27"/>
      <c r="S3224" s="16">
        <f>IF((C3224&lt;=7),VLOOKUP(R3224,'7 лет'!$K$5:$L$79,2),IF((C3224=8),VLOOKUP(R3224,'8 лет'!$K$5:$L$79,2),IF((C3224=9),VLOOKUP(R3224,'9 лет'!$K$5:$L$79,2),IF((C3224=10),VLOOKUP(R3224,'10 лет'!$K$5:$L$79,2),IF((C3224=11),VLOOKUP(R3224,'11 лет'!$K$5:$L$79,2),IF((C3224=12),VLOOKUP(R3224,'12 лет'!$M$5:$N$79,2),IF((C3224=13),VLOOKUP(R3224,'13 лет'!$M$5:$N$79,2),IF((C3224=14),VLOOKUP(R3224,'14 лет'!$M$5:$N$79,2),IF((C3224=15),VLOOKUP(R3224,'15 лет'!$M$5:$N$79,2),IF((C3224=16),VLOOKUP(R3224,'16 лет'!$M$5:$N$79,2),IF((C3224=17),VLOOKUP(R3224,'17 лет'!$M$5:$N$79,2))))))))))))</f>
        <v>0</v>
      </c>
      <c r="T3224" s="32">
        <f>SUM(E3224+G3224+I3224+K3224+M3224+O3224+Q3224+S3224)</f>
        <v>50</v>
      </c>
      <c r="U3224" s="4">
        <f>'Личное первенство юноши'!U282</f>
        <v>28</v>
      </c>
      <c r="V3224" s="109"/>
      <c r="W3224" s="99"/>
      <c r="X3224" t="str">
        <f>P3217</f>
        <v>Субъект РФ 90</v>
      </c>
    </row>
    <row r="3225" spans="1:24" ht="18.75">
      <c r="A3225" s="111"/>
      <c r="B3225" s="112"/>
      <c r="C3225" s="112"/>
      <c r="D3225" s="112"/>
      <c r="E3225" s="112"/>
      <c r="F3225" s="112"/>
      <c r="G3225" s="112"/>
      <c r="H3225" s="112"/>
      <c r="I3225" s="112"/>
      <c r="J3225" s="112"/>
      <c r="K3225" s="112"/>
      <c r="L3225" s="112"/>
      <c r="M3225" s="112"/>
      <c r="N3225" s="112"/>
      <c r="O3225" s="112"/>
      <c r="P3225" s="115" t="s">
        <v>285</v>
      </c>
      <c r="Q3225" s="115"/>
      <c r="R3225" s="115"/>
      <c r="S3225" s="116"/>
      <c r="T3225" s="113">
        <f ca="1">SUMPRODUCT(LARGE($T$3222:$T$3224,ROW(INDIRECT("T1:T"&amp;Z17))))</f>
        <v>100</v>
      </c>
      <c r="U3225" s="114"/>
      <c r="V3225" s="109"/>
      <c r="W3225" s="99"/>
    </row>
    <row r="3226" spans="1:24" ht="24.75" customHeight="1">
      <c r="A3226" s="123" t="s">
        <v>180</v>
      </c>
      <c r="B3226" s="124"/>
      <c r="C3226" s="124"/>
      <c r="D3226" s="124"/>
      <c r="E3226" s="124"/>
      <c r="F3226" s="124"/>
      <c r="G3226" s="124"/>
      <c r="H3226" s="124"/>
      <c r="I3226" s="124"/>
      <c r="J3226" s="124"/>
      <c r="K3226" s="124"/>
      <c r="L3226" s="124"/>
      <c r="M3226" s="124"/>
      <c r="N3226" s="124"/>
      <c r="O3226" s="124"/>
      <c r="P3226" s="124"/>
      <c r="Q3226" s="124"/>
      <c r="R3226" s="124"/>
      <c r="S3226" s="124"/>
      <c r="T3226" s="124"/>
      <c r="U3226" s="125"/>
      <c r="V3226" s="109"/>
      <c r="W3226" s="99"/>
    </row>
    <row r="3227" spans="1:24" ht="18.75">
      <c r="A3227" s="27">
        <v>1</v>
      </c>
      <c r="B3227" s="78"/>
      <c r="C3227" s="27"/>
      <c r="D3227" s="27"/>
      <c r="E3227" s="16">
        <f>IF((C3227&lt;=7),VLOOKUP(D3227,'7 лет'!$M$5:$N$78,2),IF((C3227=8),VLOOKUP(D3227,'8 лет'!$M$5:$N$78,2),IF((C3227=9),VLOOKUP(D3227,'9 лет'!$M$5:$N$78,2),IF((C3227=10),VLOOKUP(D3227,'10 лет'!$M$5:$N$78,2),IF((C3227=11),VLOOKUP(D3227,'11 лет'!$M$5:$N$78,2),IF((C3227=12),VLOOKUP(D3227,'12 лет'!$O$5:$P$78,2),IF((C3227=13),VLOOKUP(D3227,'13 лет'!$O$5:$P$78,2),IF((C3227=14),VLOOKUP(D3227,'14 лет'!$O$5:$P$78,2),IF((C3227=15),VLOOKUP(D3227,'15 лет'!$O$5:$P$78,2),IF((C3227=16),VLOOKUP(D3227,'16 лет'!$O$5:$P$78,2),IF((C3227=17),VLOOKUP(D3227,'17 лет'!$O$5:$P$78,2))))))))))))</f>
        <v>0</v>
      </c>
      <c r="F3227" s="27"/>
      <c r="G3227" s="16">
        <f>IF((C3227&lt;=7),VLOOKUP(F3227,'7 лет'!$O$5:$P$79,2),IF((C3227=8),VLOOKUP(F3227,'8 лет'!$O$5:$P$79,2),IF((C3227=9),VLOOKUP(F3227,'9 лет'!$O$5:$P$79,2),IF((C3227=10),VLOOKUP(F3227,'10 лет'!$O$5:$P$79,2),IF((C3227=11),VLOOKUP(F3227,'11 лет'!$O$5:$P$79,2),IF((C3227=12),VLOOKUP(F3227,'12 лет'!$Q$5:$R$79,2),IF((C3227=13),VLOOKUP(F3227,'13 лет'!$Q$5:$R$79,2),IF((C3227=14),VLOOKUP(F3227,'14 лет'!$Q$5:$R$79,2),IF((C3227=15),VLOOKUP(F3227,'15 лет'!$Q$5:$R$79,2),IF((C3227=16),VLOOKUP(F3227,'16 лет'!$Q$5:$R$79,2),IF((C3227=17),VLOOKUP(F3227,'17 лет'!$Q$5:$R$79,2))))))))))))</f>
        <v>0</v>
      </c>
      <c r="H3227" s="27"/>
      <c r="I3227" s="16">
        <f>IF((C3227&lt;=7),VLOOKUP(H3227,'7 лет'!$Q$5:$R$79,2),IF((C3227=8),VLOOKUP(H3227,'8 лет'!$Q$5:$R$79,2),IF((C3227=9),VLOOKUP(H3227,'9 лет'!$Q$5:$R$79,2),IF((C3227=10),VLOOKUP(H3227,'10 лет'!$Q$5:$R$79,2),IF((C3227=11),VLOOKUP(H3227,'11 лет'!$Q$5:$R$79,2),IF((C3227=12),VLOOKUP(H3227,'12 лет'!$S$5:$T$79,2),IF((C3227=13),VLOOKUP(H3227,'13 лет'!$S$5:$T$79,2),IF((C3227=14),VLOOKUP(H3227,'14 лет'!$S$5:$T$79,2),IF((C3227=15),VLOOKUP(H3227,'15 лет'!$S$5:$T$79,2),IF((C3227=16),VLOOKUP(H3227,'16 лет'!$S$5:$T$79,2),IF((C3227=17),VLOOKUP(H3227,'17 лет'!$S$5:$T$79,2))))))))))))</f>
        <v>0</v>
      </c>
      <c r="J3227" s="27"/>
      <c r="K3227" s="16">
        <f>IF((C3227&lt;=7),VLOOKUP(J3227,'7 лет'!$S$5:$T$79,2),IF((C3227=8),VLOOKUP(J3227,'8 лет'!$S$5:$T$79,2),IF((C3227=9),VLOOKUP(J3227,'9 лет'!$S$5:$T$79,2),IF((C3227=10),VLOOKUP(J3227,'10 лет'!$S$5:$T$79,2),IF((C3227=11),VLOOKUP(J3227,'11 лет'!$S$5:$T$79,2),IF((C3227=12),VLOOKUP(J3227,'12 лет'!$U$5:$V$79,2),IF((C3227=13),VLOOKUP(J3227,'13 лет'!$U$5:$V$79,2),IF((C3227=14),VLOOKUP(J3227,'14 лет'!$U$5:$V$79,2),IF(C3227&gt;=15,"0")))))))))</f>
        <v>0</v>
      </c>
      <c r="L3227" s="27"/>
      <c r="M3227" s="16" t="str">
        <f>IF((C3227=12),VLOOKUP(L3227,'12 лет'!$W$5:$X$85,2),IF((C3227=13),VLOOKUP(L3227,'13 лет'!$W$5:$X$84,2),IF((C3227=14),VLOOKUP(L3227,'14 лет'!$W$5:$X$82,2),IF((C3227=15),VLOOKUP(L3227,'15 лет'!$U$5:$V$82,2),IF((C3227=16),VLOOKUP(L3227,'16 лет'!$U$5:$V$78,2),IF((C3227=17),VLOOKUP(L3227,'17 лет'!$U$5:$V$78,2),IF(C3227&lt;12,"0")))))))</f>
        <v>0</v>
      </c>
      <c r="N3227" s="27"/>
      <c r="O3227" s="16" t="str">
        <f>IF((C3227=15),VLOOKUP(N3227,'15 лет'!$W$5:$X$115,2),IF((C3227=16),VLOOKUP(N3227,'16 лет'!$W$5:$X$113,2),IF((C3227=17),VLOOKUP(N3227,'17 лет'!$W$5:$X$113,2),IF(C3227&lt;15,"0"))))</f>
        <v>0</v>
      </c>
      <c r="P3227" s="11"/>
      <c r="Q3227" s="16">
        <f>IF((C3227&lt;=7),VLOOKUP(P3227,'7 лет'!$U$5:$V$79,2),IF((C3227=8),VLOOKUP(P3227,'8 лет'!$U$5:$V$79,2),IF((C3227=9),VLOOKUP(P3227,'9 лет'!$U$5:$V$79,2),IF((C3227=10),VLOOKUP(P3227,'10 лет'!$U$5:$V$79,2),IF((C3227=11),VLOOKUP(P3227,'11 лет'!$U$5:$V$79,2),IF((C3227=12),VLOOKUP(P3227,'12 лет'!$Y$5:$Z$79,2),IF((C3227=13),VLOOKUP(P3227,'13 лет'!$Y$5:$Z$79,2),IF((C3227=14),VLOOKUP(P3227,'14 лет'!$Y$5:$Z$79,2),IF((C3227=15),VLOOKUP(P3227,'15 лет'!$Y$5:$Z$79,2),IF((C3227=16),VLOOKUP(P3227,'16 лет'!$Y$5:$Z$79,2),IF((C3227=17),VLOOKUP(P3227,'17 лет'!$Y$5:$Z$79,2))))))))))))</f>
        <v>35</v>
      </c>
      <c r="R3227" s="27"/>
      <c r="S3227" s="16">
        <f>IF((C3227&lt;=7),VLOOKUP(R3227,'7 лет'!$W$5:$X$79,2),IF((C3227=8),VLOOKUP(R3227,'8 лет'!$W$5:$X$79,2),IF((C3227=9),VLOOKUP(R3227,'9 лет'!$W$5:$X$79,2),IF((C3227=10),VLOOKUP(R3227,'10 лет'!$W$5:$X$79,2),IF((C3227=11),VLOOKUP(R3227,'11 лет'!$W$5:$X$79,2),IF((C3227=12),VLOOKUP(R3227,'12 лет'!$AA$5:$AB$79,2),IF((C3227=13),VLOOKUP(R3227,'13 лет'!$AA$5:$AB$79,2),IF((C3227=14),VLOOKUP(R3227,'14 лет'!$AA$5:$AB$79,2),IF((C3227=15),VLOOKUP(R3227,'15 лет'!$AA$5:$AB$79,2),IF((C3227=16),VLOOKUP(R3227,'16 лет'!$AA$5:$AB$79,2),IF((C3227=17),VLOOKUP(R3227,'17 лет'!$AA$5:$AB$79,2))))))))))))</f>
        <v>0</v>
      </c>
      <c r="T3227" s="33">
        <f>SUM(E3227+G3227+I3227+K3227+M3227+O3227+Q3227+S3227)</f>
        <v>35</v>
      </c>
      <c r="U3227" s="4">
        <f>'Личное первенство девушки'!U280</f>
        <v>28</v>
      </c>
      <c r="V3227" s="109"/>
      <c r="W3227" s="99"/>
      <c r="X3227" t="str">
        <f>P3217</f>
        <v>Субъект РФ 90</v>
      </c>
    </row>
    <row r="3228" spans="1:24" ht="18.75">
      <c r="A3228" s="27">
        <v>2</v>
      </c>
      <c r="B3228" s="78"/>
      <c r="C3228" s="27"/>
      <c r="D3228" s="27"/>
      <c r="E3228" s="16">
        <f>IF((C3228&lt;=7),VLOOKUP(D3228,'7 лет'!$M$5:$N$78,2),IF((C3228=8),VLOOKUP(D3228,'8 лет'!$M$5:$N$78,2),IF((C3228=9),VLOOKUP(D3228,'9 лет'!$M$5:$N$78,2),IF((C3228=10),VLOOKUP(D3228,'10 лет'!$M$5:$N$78,2),IF((C3228=11),VLOOKUP(D3228,'11 лет'!$M$5:$N$78,2),IF((C3228=12),VLOOKUP(D3228,'12 лет'!$O$5:$P$78,2),IF((C3228=13),VLOOKUP(D3228,'13 лет'!$O$5:$P$78,2),IF((C3228=14),VLOOKUP(D3228,'14 лет'!$O$5:$P$78,2),IF((C3228=15),VLOOKUP(D3228,'15 лет'!$O$5:$P$78,2),IF((C3228=16),VLOOKUP(D3228,'16 лет'!$O$5:$P$78,2),IF((C3228=17),VLOOKUP(D3228,'17 лет'!$O$5:$P$78,2))))))))))))</f>
        <v>0</v>
      </c>
      <c r="F3228" s="27"/>
      <c r="G3228" s="16">
        <f>IF((C3228&lt;=7),VLOOKUP(F3228,'7 лет'!$O$5:$P$79,2),IF((C3228=8),VLOOKUP(F3228,'8 лет'!$O$5:$P$79,2),IF((C3228=9),VLOOKUP(F3228,'9 лет'!$O$5:$P$79,2),IF((C3228=10),VLOOKUP(F3228,'10 лет'!$O$5:$P$79,2),IF((C3228=11),VLOOKUP(F3228,'11 лет'!$O$5:$P$79,2),IF((C3228=12),VLOOKUP(F3228,'12 лет'!$Q$5:$R$79,2),IF((C3228=13),VLOOKUP(F3228,'13 лет'!$Q$5:$R$79,2),IF((C3228=14),VLOOKUP(F3228,'14 лет'!$Q$5:$R$79,2),IF((C3228=15),VLOOKUP(F3228,'15 лет'!$Q$5:$R$79,2),IF((C3228=16),VLOOKUP(F3228,'16 лет'!$Q$5:$R$79,2),IF((C3228=17),VLOOKUP(F3228,'17 лет'!$Q$5:$R$79,2))))))))))))</f>
        <v>0</v>
      </c>
      <c r="H3228" s="27"/>
      <c r="I3228" s="16">
        <f>IF((C3228&lt;=7),VLOOKUP(H3228,'7 лет'!$Q$5:$R$79,2),IF((C3228=8),VLOOKUP(H3228,'8 лет'!$Q$5:$R$79,2),IF((C3228=9),VLOOKUP(H3228,'9 лет'!$Q$5:$R$79,2),IF((C3228=10),VLOOKUP(H3228,'10 лет'!$Q$5:$R$79,2),IF((C3228=11),VLOOKUP(H3228,'11 лет'!$Q$5:$R$79,2),IF((C3228=12),VLOOKUP(H3228,'12 лет'!$S$5:$T$79,2),IF((C3228=13),VLOOKUP(H3228,'13 лет'!$S$5:$T$79,2),IF((C3228=14),VLOOKUP(H3228,'14 лет'!$S$5:$T$79,2),IF((C3228=15),VLOOKUP(H3228,'15 лет'!$S$5:$T$79,2),IF((C3228=16),VLOOKUP(H3228,'16 лет'!$S$5:$T$79,2),IF((C3228=17),VLOOKUP(H3228,'17 лет'!$S$5:$T$79,2))))))))))))</f>
        <v>0</v>
      </c>
      <c r="J3228" s="27"/>
      <c r="K3228" s="16">
        <f>IF((C3228&lt;=7),VLOOKUP(J3228,'7 лет'!$S$5:$T$79,2),IF((C3228=8),VLOOKUP(J3228,'8 лет'!$S$5:$T$79,2),IF((C3228=9),VLOOKUP(J3228,'9 лет'!$S$5:$T$79,2),IF((C3228=10),VLOOKUP(J3228,'10 лет'!$S$5:$T$79,2),IF((C3228=11),VLOOKUP(J3228,'11 лет'!$S$5:$T$79,2),IF((C3228=12),VLOOKUP(J3228,'12 лет'!$U$5:$V$79,2),IF((C3228=13),VLOOKUP(J3228,'13 лет'!$U$5:$V$79,2),IF((C3228=14),VLOOKUP(J3228,'14 лет'!$U$5:$V$79,2),IF(C3228&gt;=15,"0")))))))))</f>
        <v>0</v>
      </c>
      <c r="L3228" s="27"/>
      <c r="M3228" s="16" t="str">
        <f>IF((C3228=12),VLOOKUP(L3228,'12 лет'!$W$5:$X$85,2),IF((C3228=13),VLOOKUP(L3228,'13 лет'!$W$5:$X$84,2),IF((C3228=14),VLOOKUP(L3228,'14 лет'!$W$5:$X$82,2),IF((C3228=15),VLOOKUP(L3228,'15 лет'!$U$5:$V$82,2),IF((C3228=16),VLOOKUP(L3228,'16 лет'!$U$5:$V$78,2),IF((C3228=17),VLOOKUP(L3228,'17 лет'!$U$5:$V$78,2),IF(C3228&lt;12,"0")))))))</f>
        <v>0</v>
      </c>
      <c r="N3228" s="27"/>
      <c r="O3228" s="16" t="str">
        <f>IF((C3228=15),VLOOKUP(N3228,'15 лет'!$W$5:$X$115,2),IF((C3228=16),VLOOKUP(N3228,'16 лет'!$W$5:$X$113,2),IF((C3228=17),VLOOKUP(N3228,'17 лет'!$W$5:$X$113,2),IF(C3228&lt;15,"0"))))</f>
        <v>0</v>
      </c>
      <c r="P3228" s="11"/>
      <c r="Q3228" s="16">
        <f>IF((C3228&lt;=7),VLOOKUP(P3228,'7 лет'!$U$5:$V$79,2),IF((C3228=8),VLOOKUP(P3228,'8 лет'!$U$5:$V$79,2),IF((C3228=9),VLOOKUP(P3228,'9 лет'!$U$5:$V$79,2),IF((C3228=10),VLOOKUP(P3228,'10 лет'!$U$5:$V$79,2),IF((C3228=11),VLOOKUP(P3228,'11 лет'!$U$5:$V$79,2),IF((C3228=12),VLOOKUP(P3228,'12 лет'!$Y$5:$Z$79,2),IF((C3228=13),VLOOKUP(P3228,'13 лет'!$Y$5:$Z$79,2),IF((C3228=14),VLOOKUP(P3228,'14 лет'!$Y$5:$Z$79,2),IF((C3228=15),VLOOKUP(P3228,'15 лет'!$Y$5:$Z$79,2),IF((C3228=16),VLOOKUP(P3228,'16 лет'!$Y$5:$Z$79,2),IF((C3228=17),VLOOKUP(P3228,'17 лет'!$Y$5:$Z$79,2))))))))))))</f>
        <v>35</v>
      </c>
      <c r="R3228" s="27"/>
      <c r="S3228" s="16">
        <f>IF((C3228&lt;=7),VLOOKUP(R3228,'7 лет'!$W$5:$X$79,2),IF((C3228=8),VLOOKUP(R3228,'8 лет'!$W$5:$X$79,2),IF((C3228=9),VLOOKUP(R3228,'9 лет'!$W$5:$X$79,2),IF((C3228=10),VLOOKUP(R3228,'10 лет'!$W$5:$X$79,2),IF((C3228=11),VLOOKUP(R3228,'11 лет'!$W$5:$X$79,2),IF((C3228=12),VLOOKUP(R3228,'12 лет'!$AA$5:$AB$79,2),IF((C3228=13),VLOOKUP(R3228,'13 лет'!$AA$5:$AB$79,2),IF((C3228=14),VLOOKUP(R3228,'14 лет'!$AA$5:$AB$79,2),IF((C3228=15),VLOOKUP(R3228,'15 лет'!$AA$5:$AB$79,2),IF((C3228=16),VLOOKUP(R3228,'16 лет'!$AA$5:$AB$79,2),IF((C3228=17),VLOOKUP(R3228,'17 лет'!$AA$5:$AB$79,2))))))))))))</f>
        <v>0</v>
      </c>
      <c r="T3228" s="33">
        <f>SUM(E3228+G3228+I3228+K3228+M3228+O3228+Q3228+S3228)</f>
        <v>35</v>
      </c>
      <c r="U3228" s="4">
        <f>'Личное первенство девушки'!U281</f>
        <v>28</v>
      </c>
      <c r="V3228" s="109"/>
      <c r="W3228" s="99"/>
      <c r="X3228" t="str">
        <f>P3217</f>
        <v>Субъект РФ 90</v>
      </c>
    </row>
    <row r="3229" spans="1:24" ht="18.75">
      <c r="A3229" s="27">
        <v>3</v>
      </c>
      <c r="B3229" s="78"/>
      <c r="C3229" s="27"/>
      <c r="D3229" s="27"/>
      <c r="E3229" s="16">
        <f>IF((C3229&lt;=7),VLOOKUP(D3229,'7 лет'!$M$5:$N$78,2),IF((C3229=8),VLOOKUP(D3229,'8 лет'!$M$5:$N$78,2),IF((C3229=9),VLOOKUP(D3229,'9 лет'!$M$5:$N$78,2),IF((C3229=10),VLOOKUP(D3229,'10 лет'!$M$5:$N$78,2),IF((C3229=11),VLOOKUP(D3229,'11 лет'!$M$5:$N$78,2),IF((C3229=12),VLOOKUP(D3229,'12 лет'!$O$5:$P$78,2),IF((C3229=13),VLOOKUP(D3229,'13 лет'!$O$5:$P$78,2),IF((C3229=14),VLOOKUP(D3229,'14 лет'!$O$5:$P$78,2),IF((C3229=15),VLOOKUP(D3229,'15 лет'!$O$5:$P$78,2),IF((C3229=16),VLOOKUP(D3229,'16 лет'!$O$5:$P$78,2),IF((C3229=17),VLOOKUP(D3229,'17 лет'!$O$5:$P$78,2))))))))))))</f>
        <v>0</v>
      </c>
      <c r="F3229" s="27"/>
      <c r="G3229" s="16">
        <f>IF((C3229&lt;=7),VLOOKUP(F3229,'7 лет'!$O$5:$P$79,2),IF((C3229=8),VLOOKUP(F3229,'8 лет'!$O$5:$P$79,2),IF((C3229=9),VLOOKUP(F3229,'9 лет'!$O$5:$P$79,2),IF((C3229=10),VLOOKUP(F3229,'10 лет'!$O$5:$P$79,2),IF((C3229=11),VLOOKUP(F3229,'11 лет'!$O$5:$P$79,2),IF((C3229=12),VLOOKUP(F3229,'12 лет'!$Q$5:$R$79,2),IF((C3229=13),VLOOKUP(F3229,'13 лет'!$Q$5:$R$79,2),IF((C3229=14),VLOOKUP(F3229,'14 лет'!$Q$5:$R$79,2),IF((C3229=15),VLOOKUP(F3229,'15 лет'!$Q$5:$R$79,2),IF((C3229=16),VLOOKUP(F3229,'16 лет'!$Q$5:$R$79,2),IF((C3229=17),VLOOKUP(F3229,'17 лет'!$Q$5:$R$79,2))))))))))))</f>
        <v>0</v>
      </c>
      <c r="H3229" s="27"/>
      <c r="I3229" s="16">
        <f>IF((C3229&lt;=7),VLOOKUP(H3229,'7 лет'!$Q$5:$R$79,2),IF((C3229=8),VLOOKUP(H3229,'8 лет'!$Q$5:$R$79,2),IF((C3229=9),VLOOKUP(H3229,'9 лет'!$Q$5:$R$79,2),IF((C3229=10),VLOOKUP(H3229,'10 лет'!$Q$5:$R$79,2),IF((C3229=11),VLOOKUP(H3229,'11 лет'!$Q$5:$R$79,2),IF((C3229=12),VLOOKUP(H3229,'12 лет'!$S$5:$T$79,2),IF((C3229=13),VLOOKUP(H3229,'13 лет'!$S$5:$T$79,2),IF((C3229=14),VLOOKUP(H3229,'14 лет'!$S$5:$T$79,2),IF((C3229=15),VLOOKUP(H3229,'15 лет'!$S$5:$T$79,2),IF((C3229=16),VLOOKUP(H3229,'16 лет'!$S$5:$T$79,2),IF((C3229=17),VLOOKUP(H3229,'17 лет'!$S$5:$T$79,2))))))))))))</f>
        <v>0</v>
      </c>
      <c r="J3229" s="27"/>
      <c r="K3229" s="16">
        <f>IF((C3229&lt;=7),VLOOKUP(J3229,'7 лет'!$S$5:$T$79,2),IF((C3229=8),VLOOKUP(J3229,'8 лет'!$S$5:$T$79,2),IF((C3229=9),VLOOKUP(J3229,'9 лет'!$S$5:$T$79,2),IF((C3229=10),VLOOKUP(J3229,'10 лет'!$S$5:$T$79,2),IF((C3229=11),VLOOKUP(J3229,'11 лет'!$S$5:$T$79,2),IF((C3229=12),VLOOKUP(J3229,'12 лет'!$U$5:$V$79,2),IF((C3229=13),VLOOKUP(J3229,'13 лет'!$U$5:$V$79,2),IF((C3229=14),VLOOKUP(J3229,'14 лет'!$U$5:$V$79,2),IF(C3229&gt;=15,"0")))))))))</f>
        <v>0</v>
      </c>
      <c r="L3229" s="27"/>
      <c r="M3229" s="16" t="str">
        <f>IF((C3229=12),VLOOKUP(L3229,'12 лет'!$W$5:$X$85,2),IF((C3229=13),VLOOKUP(L3229,'13 лет'!$W$5:$X$84,2),IF((C3229=14),VLOOKUP(L3229,'14 лет'!$W$5:$X$82,2),IF((C3229=15),VLOOKUP(L3229,'15 лет'!$U$5:$V$82,2),IF((C3229=16),VLOOKUP(L3229,'16 лет'!$U$5:$V$78,2),IF((C3229=17),VLOOKUP(L3229,'17 лет'!$U$5:$V$78,2),IF(C3229&lt;12,"0")))))))</f>
        <v>0</v>
      </c>
      <c r="N3229" s="27"/>
      <c r="O3229" s="16" t="str">
        <f>IF((C3229=15),VLOOKUP(N3229,'15 лет'!$W$5:$X$115,2),IF((C3229=16),VLOOKUP(N3229,'16 лет'!$W$5:$X$113,2),IF((C3229=17),VLOOKUP(N3229,'17 лет'!$W$5:$X$113,2),IF(C3229&lt;15,"0"))))</f>
        <v>0</v>
      </c>
      <c r="P3229" s="11"/>
      <c r="Q3229" s="16">
        <f>IF((C3229&lt;=7),VLOOKUP(P3229,'7 лет'!$U$5:$V$79,2),IF((C3229=8),VLOOKUP(P3229,'8 лет'!$U$5:$V$79,2),IF((C3229=9),VLOOKUP(P3229,'9 лет'!$U$5:$V$79,2),IF((C3229=10),VLOOKUP(P3229,'10 лет'!$U$5:$V$79,2),IF((C3229=11),VLOOKUP(P3229,'11 лет'!$U$5:$V$79,2),IF((C3229=12),VLOOKUP(P3229,'12 лет'!$Y$5:$Z$79,2),IF((C3229=13),VLOOKUP(P3229,'13 лет'!$Y$5:$Z$79,2),IF((C3229=14),VLOOKUP(P3229,'14 лет'!$Y$5:$Z$79,2),IF((C3229=15),VLOOKUP(P3229,'15 лет'!$Y$5:$Z$79,2),IF((C3229=16),VLOOKUP(P3229,'16 лет'!$Y$5:$Z$79,2),IF((C3229=17),VLOOKUP(P3229,'17 лет'!$Y$5:$Z$79,2))))))))))))</f>
        <v>35</v>
      </c>
      <c r="R3229" s="27"/>
      <c r="S3229" s="16">
        <f>IF((C3229&lt;=7),VLOOKUP(R3229,'7 лет'!$W$5:$X$79,2),IF((C3229=8),VLOOKUP(R3229,'8 лет'!$W$5:$X$79,2),IF((C3229=9),VLOOKUP(R3229,'9 лет'!$W$5:$X$79,2),IF((C3229=10),VLOOKUP(R3229,'10 лет'!$W$5:$X$79,2),IF((C3229=11),VLOOKUP(R3229,'11 лет'!$W$5:$X$79,2),IF((C3229=12),VLOOKUP(R3229,'12 лет'!$AA$5:$AB$79,2),IF((C3229=13),VLOOKUP(R3229,'13 лет'!$AA$5:$AB$79,2),IF((C3229=14),VLOOKUP(R3229,'14 лет'!$AA$5:$AB$79,2),IF((C3229=15),VLOOKUP(R3229,'15 лет'!$AA$5:$AB$79,2),IF((C3229=16),VLOOKUP(R3229,'16 лет'!$AA$5:$AB$79,2),IF((C3229=17),VLOOKUP(R3229,'17 лет'!$AA$5:$AB$79,2))))))))))))</f>
        <v>0</v>
      </c>
      <c r="T3229" s="33">
        <f>SUM(E3229+G3229+I3229+K3229+M3229+O3229+Q3229+S3229)</f>
        <v>35</v>
      </c>
      <c r="U3229" s="4">
        <f>'Личное первенство девушки'!U282</f>
        <v>28</v>
      </c>
      <c r="V3229" s="109"/>
      <c r="W3229" s="99"/>
      <c r="X3229" t="str">
        <f>P3217</f>
        <v>Субъект РФ 90</v>
      </c>
    </row>
    <row r="3230" spans="1:24" ht="18.75">
      <c r="A3230" s="111"/>
      <c r="B3230" s="112"/>
      <c r="C3230" s="112"/>
      <c r="D3230" s="112"/>
      <c r="E3230" s="112"/>
      <c r="F3230" s="112"/>
      <c r="G3230" s="112"/>
      <c r="H3230" s="112"/>
      <c r="I3230" s="112"/>
      <c r="J3230" s="112"/>
      <c r="K3230" s="112"/>
      <c r="L3230" s="112"/>
      <c r="M3230" s="112"/>
      <c r="N3230" s="112"/>
      <c r="O3230" s="112"/>
      <c r="P3230" s="115" t="s">
        <v>286</v>
      </c>
      <c r="Q3230" s="115"/>
      <c r="R3230" s="115"/>
      <c r="S3230" s="116"/>
      <c r="T3230" s="113">
        <f ca="1">SUMPRODUCT(LARGE($T$3227:$T$3229,ROW(INDIRECT("T1:T"&amp;Z17))))</f>
        <v>70</v>
      </c>
      <c r="U3230" s="114"/>
      <c r="V3230" s="109"/>
      <c r="W3230" s="99"/>
    </row>
    <row r="3231" spans="1:24" ht="30" customHeight="1">
      <c r="A3231" s="119"/>
      <c r="B3231" s="120"/>
      <c r="C3231" s="120"/>
      <c r="D3231" s="120"/>
      <c r="E3231" s="120"/>
      <c r="F3231" s="120"/>
      <c r="G3231" s="120"/>
      <c r="H3231" s="120"/>
      <c r="I3231" s="120"/>
      <c r="J3231" s="120"/>
      <c r="K3231" s="120"/>
      <c r="L3231" s="120"/>
      <c r="M3231" s="120"/>
      <c r="N3231" s="120"/>
      <c r="O3231" s="120"/>
      <c r="P3231" s="118" t="s">
        <v>287</v>
      </c>
      <c r="Q3231" s="118"/>
      <c r="R3231" s="118"/>
      <c r="S3231" s="118"/>
      <c r="T3231" s="121">
        <f ca="1">SUM(T3225+T3230)</f>
        <v>170</v>
      </c>
      <c r="U3231" s="122"/>
      <c r="V3231" s="110"/>
      <c r="W3231" s="100"/>
    </row>
    <row r="3232" spans="1:24">
      <c r="A3232" s="14"/>
      <c r="B3232" s="14"/>
      <c r="C3232" s="14"/>
      <c r="D3232" s="14"/>
      <c r="E3232" s="14"/>
      <c r="F3232" s="14"/>
      <c r="G3232" s="14"/>
      <c r="H3232" s="14"/>
      <c r="I3232" s="14"/>
      <c r="J3232" s="14"/>
      <c r="K3232" s="14"/>
      <c r="L3232" s="14"/>
      <c r="M3232" s="14"/>
      <c r="N3232" s="14"/>
      <c r="O3232" s="14"/>
      <c r="P3232" s="14"/>
      <c r="Q3232" s="14"/>
      <c r="R3232" s="14"/>
      <c r="S3232" s="14"/>
      <c r="T3232" s="14"/>
    </row>
    <row r="3233" spans="1:23">
      <c r="A3233" s="15"/>
      <c r="C3233" s="15"/>
      <c r="D3233" s="15"/>
      <c r="E3233" s="15"/>
      <c r="F3233" s="15"/>
      <c r="G3233" s="15"/>
      <c r="H3233" s="15"/>
      <c r="I3233" s="15"/>
      <c r="J3233" s="15"/>
      <c r="K3233" s="14"/>
      <c r="L3233" s="14"/>
      <c r="M3233" s="15"/>
      <c r="N3233" s="15"/>
      <c r="O3233" s="15"/>
      <c r="P3233" s="15"/>
      <c r="Q3233" s="15"/>
      <c r="R3233" s="15"/>
      <c r="S3233" s="15"/>
      <c r="T3233" s="15"/>
    </row>
    <row r="3234" spans="1:23">
      <c r="A3234" s="15"/>
      <c r="C3234" s="15"/>
      <c r="D3234" s="15"/>
      <c r="E3234" s="15"/>
      <c r="F3234" s="15"/>
      <c r="G3234" s="15"/>
      <c r="H3234" s="15"/>
      <c r="I3234" s="15"/>
      <c r="J3234" s="15"/>
      <c r="K3234" s="14"/>
      <c r="L3234" s="14"/>
      <c r="M3234" s="15"/>
      <c r="N3234" s="15"/>
      <c r="O3234" s="15"/>
      <c r="P3234" s="15"/>
      <c r="Q3234" s="15"/>
      <c r="R3234" s="15"/>
      <c r="S3234" s="15"/>
      <c r="T3234" s="15"/>
    </row>
    <row r="3235" spans="1:23" ht="16.5">
      <c r="A3235" s="14"/>
      <c r="B3235" s="79" t="s">
        <v>181</v>
      </c>
      <c r="C3235" s="14"/>
      <c r="D3235" s="14"/>
      <c r="E3235" s="14"/>
      <c r="F3235" s="14"/>
      <c r="G3235" s="14"/>
      <c r="H3235" s="14"/>
      <c r="I3235" s="14"/>
      <c r="J3235" s="14"/>
      <c r="K3235" s="14"/>
      <c r="L3235" s="14"/>
      <c r="M3235" s="14"/>
      <c r="N3235" s="14"/>
      <c r="O3235" s="14"/>
      <c r="P3235" s="14"/>
      <c r="Q3235" s="14"/>
      <c r="R3235" s="14"/>
      <c r="S3235" s="14"/>
      <c r="T3235" s="14"/>
    </row>
    <row r="3236" spans="1:23">
      <c r="A3236" s="14"/>
      <c r="B3236" s="15"/>
      <c r="C3236" s="15"/>
      <c r="D3236" s="14"/>
      <c r="E3236" s="14"/>
      <c r="F3236" s="14"/>
      <c r="G3236" s="14"/>
      <c r="H3236" s="14"/>
      <c r="I3236" s="14"/>
      <c r="J3236" s="14"/>
      <c r="K3236" s="14"/>
      <c r="L3236" s="14"/>
      <c r="M3236" s="14"/>
      <c r="N3236" s="14"/>
      <c r="O3236" s="14"/>
      <c r="P3236" s="14"/>
      <c r="Q3236" s="14"/>
      <c r="R3236" s="14"/>
      <c r="S3236" s="14"/>
      <c r="T3236" s="14"/>
    </row>
    <row r="3237" spans="1:23">
      <c r="A3237" s="14"/>
      <c r="B3237" s="14"/>
      <c r="C3237" s="15"/>
      <c r="D3237" s="14"/>
      <c r="E3237" s="14"/>
      <c r="F3237" s="14"/>
      <c r="G3237" s="14"/>
      <c r="H3237" s="14"/>
      <c r="I3237" s="14"/>
      <c r="J3237" s="14"/>
      <c r="K3237" s="14"/>
      <c r="L3237" s="14"/>
      <c r="M3237" s="14"/>
      <c r="N3237" s="14"/>
      <c r="O3237" s="14"/>
      <c r="P3237" s="14"/>
      <c r="Q3237" s="14"/>
      <c r="R3237" s="14"/>
      <c r="S3237" s="14"/>
      <c r="T3237" s="14"/>
    </row>
    <row r="3238" spans="1:23" ht="16.5">
      <c r="A3238" s="14"/>
      <c r="B3238" s="79" t="s">
        <v>182</v>
      </c>
      <c r="C3238" s="15"/>
      <c r="D3238" s="14"/>
      <c r="E3238" s="14"/>
      <c r="F3238" s="14"/>
      <c r="G3238" s="14"/>
      <c r="H3238" s="14"/>
      <c r="I3238" s="14"/>
      <c r="J3238" s="14"/>
      <c r="K3238" s="14"/>
      <c r="L3238" s="14"/>
      <c r="M3238" s="14"/>
      <c r="N3238" s="14"/>
      <c r="O3238" s="14"/>
      <c r="P3238" s="14"/>
      <c r="Q3238" s="14"/>
      <c r="R3238" s="14"/>
      <c r="S3238" s="14"/>
      <c r="T3238" s="14"/>
    </row>
    <row r="3240" spans="1:23" ht="18.75">
      <c r="A3240" s="102" t="s">
        <v>991</v>
      </c>
      <c r="B3240" s="102"/>
      <c r="C3240" s="102"/>
      <c r="D3240" s="102"/>
      <c r="E3240" s="102"/>
      <c r="F3240" s="102"/>
      <c r="G3240" s="102"/>
      <c r="H3240" s="102"/>
      <c r="I3240" s="102"/>
      <c r="J3240" s="102"/>
      <c r="K3240" s="102"/>
      <c r="L3240" s="102"/>
      <c r="M3240" s="102"/>
      <c r="N3240" s="102"/>
      <c r="O3240" s="102"/>
      <c r="P3240" s="102"/>
      <c r="Q3240" s="102"/>
      <c r="R3240" s="102"/>
      <c r="S3240" s="102"/>
      <c r="T3240" s="102"/>
      <c r="U3240" s="102"/>
      <c r="V3240" s="102"/>
      <c r="W3240" s="102"/>
    </row>
    <row r="3241" spans="1:23" ht="18.75">
      <c r="A3241" s="102" t="s">
        <v>990</v>
      </c>
      <c r="B3241" s="102"/>
      <c r="C3241" s="102"/>
      <c r="D3241" s="102"/>
      <c r="E3241" s="102"/>
      <c r="F3241" s="102"/>
      <c r="G3241" s="102"/>
      <c r="H3241" s="102"/>
      <c r="I3241" s="102"/>
      <c r="J3241" s="102"/>
      <c r="K3241" s="102"/>
      <c r="L3241" s="102"/>
      <c r="M3241" s="102"/>
      <c r="N3241" s="102"/>
      <c r="O3241" s="102"/>
      <c r="P3241" s="102"/>
      <c r="Q3241" s="102"/>
      <c r="R3241" s="102"/>
      <c r="S3241" s="102"/>
      <c r="T3241" s="102"/>
      <c r="U3241" s="102"/>
      <c r="V3241" s="102"/>
      <c r="W3241" s="102"/>
    </row>
    <row r="3243" spans="1:23">
      <c r="A3243" s="103" t="s">
        <v>169</v>
      </c>
      <c r="B3243" s="103"/>
      <c r="C3243" s="103"/>
      <c r="D3243" s="103"/>
      <c r="E3243" s="103"/>
      <c r="F3243" s="103"/>
      <c r="G3243" s="103"/>
      <c r="H3243" s="103"/>
      <c r="I3243" s="103"/>
      <c r="J3243" s="103"/>
      <c r="K3243" s="103"/>
      <c r="L3243" s="103"/>
      <c r="M3243" s="103"/>
      <c r="N3243" s="103"/>
      <c r="O3243" s="103"/>
      <c r="P3243" s="103"/>
      <c r="Q3243" s="103"/>
      <c r="R3243" s="103"/>
      <c r="S3243" s="103"/>
      <c r="T3243" s="103"/>
      <c r="U3243" s="103"/>
      <c r="V3243" s="103"/>
      <c r="W3243" s="103"/>
    </row>
    <row r="3244" spans="1:23">
      <c r="A3244" s="43"/>
      <c r="B3244" s="43"/>
      <c r="C3244" s="43"/>
      <c r="D3244" s="43"/>
      <c r="E3244" s="43"/>
      <c r="F3244" s="43"/>
      <c r="G3244" s="43"/>
      <c r="H3244" s="43"/>
      <c r="I3244" s="43"/>
      <c r="J3244" s="43"/>
      <c r="K3244" s="43"/>
      <c r="L3244" s="43"/>
      <c r="M3244" s="43"/>
      <c r="N3244" s="43"/>
      <c r="O3244" s="43"/>
      <c r="P3244" s="43"/>
      <c r="Q3244" s="43"/>
      <c r="R3244" s="43"/>
      <c r="S3244" s="43"/>
      <c r="T3244" s="43"/>
      <c r="U3244" s="43"/>
      <c r="V3244" s="43"/>
      <c r="W3244" s="43"/>
    </row>
    <row r="3245" spans="1:23" ht="18.75">
      <c r="A3245" s="104" t="s">
        <v>1005</v>
      </c>
      <c r="B3245" s="104"/>
      <c r="C3245" s="104"/>
      <c r="D3245" s="104"/>
      <c r="E3245" s="104"/>
      <c r="F3245" s="104"/>
      <c r="G3245" s="104"/>
      <c r="H3245" s="104"/>
      <c r="I3245" s="104"/>
      <c r="J3245" s="104"/>
      <c r="K3245" s="104"/>
      <c r="L3245" s="104"/>
      <c r="M3245" s="104"/>
      <c r="N3245" s="104"/>
      <c r="O3245" s="104"/>
      <c r="P3245" s="104"/>
      <c r="Q3245" s="104"/>
      <c r="R3245" s="104"/>
      <c r="S3245" s="104"/>
      <c r="T3245" s="104"/>
      <c r="U3245" s="104"/>
      <c r="V3245" s="104"/>
      <c r="W3245" s="104"/>
    </row>
    <row r="3246" spans="1:23" ht="18.75">
      <c r="A3246" s="104" t="s">
        <v>989</v>
      </c>
      <c r="B3246" s="104"/>
      <c r="C3246" s="104"/>
      <c r="D3246" s="104"/>
      <c r="E3246" s="104"/>
      <c r="F3246" s="104"/>
      <c r="G3246" s="104"/>
      <c r="H3246" s="104"/>
      <c r="I3246" s="104"/>
      <c r="J3246" s="104"/>
      <c r="K3246" s="104"/>
      <c r="L3246" s="104"/>
      <c r="M3246" s="104"/>
      <c r="N3246" s="104"/>
      <c r="O3246" s="104"/>
      <c r="P3246" s="104"/>
      <c r="Q3246" s="104"/>
      <c r="R3246" s="104"/>
      <c r="S3246" s="104"/>
      <c r="T3246" s="104"/>
      <c r="U3246" s="104"/>
      <c r="V3246" s="104"/>
      <c r="W3246" s="104"/>
    </row>
    <row r="3247" spans="1:23" ht="18.75">
      <c r="A3247" s="105" t="s">
        <v>1058</v>
      </c>
      <c r="B3247" s="105"/>
      <c r="C3247" s="105"/>
      <c r="D3247" s="105"/>
      <c r="E3247" s="105"/>
      <c r="F3247" s="105"/>
      <c r="G3247" s="105"/>
      <c r="H3247" s="105"/>
      <c r="I3247" s="105"/>
      <c r="J3247" s="105"/>
      <c r="K3247" s="105"/>
      <c r="L3247" s="105"/>
      <c r="M3247" s="105"/>
      <c r="N3247" s="105"/>
      <c r="O3247" s="105"/>
      <c r="P3247" s="105"/>
      <c r="Q3247" s="105"/>
      <c r="R3247" s="105"/>
      <c r="S3247" s="105"/>
      <c r="T3247" s="105"/>
      <c r="U3247" s="105"/>
      <c r="V3247" s="105"/>
      <c r="W3247" s="105"/>
    </row>
    <row r="3248" spans="1:23" ht="18.75">
      <c r="A3248" s="50"/>
      <c r="B3248" s="50"/>
      <c r="C3248" s="50"/>
      <c r="D3248" s="50"/>
      <c r="E3248" s="50"/>
      <c r="F3248" s="50"/>
      <c r="G3248" s="50"/>
      <c r="H3248" s="50"/>
      <c r="I3248" s="50"/>
      <c r="J3248" s="50"/>
      <c r="K3248" s="50"/>
      <c r="L3248" s="50"/>
      <c r="M3248" s="50"/>
      <c r="N3248" s="50"/>
      <c r="O3248" s="50"/>
      <c r="P3248" s="50"/>
      <c r="Q3248" s="50"/>
      <c r="R3248" s="50"/>
      <c r="S3248" s="50"/>
      <c r="T3248" s="50"/>
      <c r="U3248" s="50"/>
      <c r="V3248" s="50"/>
    </row>
    <row r="3249" spans="1:24">
      <c r="A3249" s="10"/>
      <c r="B3249" s="10"/>
      <c r="C3249" s="10"/>
      <c r="D3249" s="10"/>
      <c r="E3249" s="10"/>
      <c r="F3249" s="10"/>
      <c r="G3249" s="10"/>
      <c r="H3249" s="10"/>
      <c r="I3249" s="10"/>
      <c r="J3249" s="10"/>
      <c r="K3249" s="10"/>
      <c r="L3249" s="10"/>
      <c r="M3249" s="10"/>
      <c r="N3249" s="10"/>
      <c r="O3249" s="10"/>
      <c r="P3249" s="10"/>
      <c r="Q3249" s="10"/>
      <c r="R3249" s="10"/>
      <c r="S3249" s="10"/>
      <c r="T3249" s="10"/>
    </row>
    <row r="3250" spans="1:24" ht="18.75">
      <c r="A3250" s="106" t="s">
        <v>992</v>
      </c>
      <c r="B3250" s="106"/>
      <c r="C3250" s="47"/>
      <c r="D3250" s="47"/>
      <c r="E3250" s="47"/>
      <c r="F3250" s="47"/>
      <c r="G3250" s="47"/>
      <c r="H3250" s="47"/>
      <c r="I3250" s="47"/>
      <c r="J3250" s="47"/>
      <c r="K3250" s="47"/>
      <c r="L3250" s="47"/>
      <c r="M3250" s="47"/>
      <c r="N3250" s="47"/>
      <c r="O3250" s="47"/>
      <c r="P3250" s="47"/>
      <c r="Q3250" s="47"/>
      <c r="R3250" s="47"/>
      <c r="S3250" s="47"/>
      <c r="T3250" s="47"/>
    </row>
    <row r="3251" spans="1:24" ht="18.75">
      <c r="A3251" s="106" t="s">
        <v>993</v>
      </c>
      <c r="B3251" s="106"/>
      <c r="C3251" s="42"/>
      <c r="D3251" s="42"/>
      <c r="E3251" s="42"/>
      <c r="F3251" s="42"/>
      <c r="G3251" s="42"/>
      <c r="H3251" s="42"/>
      <c r="I3251" s="42"/>
      <c r="J3251" s="42"/>
      <c r="K3251" s="42"/>
      <c r="L3251" s="42"/>
      <c r="M3251" s="42"/>
      <c r="N3251" s="42"/>
      <c r="O3251" s="42"/>
      <c r="P3251" s="42"/>
      <c r="Q3251" s="42"/>
      <c r="R3251" s="42"/>
      <c r="S3251" s="42"/>
      <c r="T3251" s="42"/>
    </row>
    <row r="3252" spans="1:24" ht="18.75">
      <c r="A3252" s="106"/>
      <c r="B3252" s="106"/>
      <c r="D3252" s="47"/>
      <c r="E3252" s="47"/>
      <c r="F3252" s="47"/>
      <c r="G3252" s="47"/>
      <c r="H3252" s="47"/>
      <c r="I3252" s="47"/>
      <c r="J3252" s="47"/>
      <c r="K3252" s="47"/>
      <c r="L3252" s="47"/>
      <c r="M3252" s="47"/>
      <c r="N3252" s="47"/>
      <c r="O3252" s="47"/>
      <c r="P3252" s="47"/>
      <c r="Q3252" s="47"/>
      <c r="R3252" s="47"/>
      <c r="S3252" s="47"/>
      <c r="T3252" s="47"/>
    </row>
    <row r="3253" spans="1:24" ht="18.75">
      <c r="A3253" s="107" t="s">
        <v>269</v>
      </c>
      <c r="B3253" s="107"/>
      <c r="C3253" s="107"/>
      <c r="D3253" s="107"/>
      <c r="E3253" s="107"/>
      <c r="F3253" s="107"/>
      <c r="G3253" s="107"/>
      <c r="H3253" s="107"/>
      <c r="I3253" s="107"/>
      <c r="J3253" s="107"/>
      <c r="K3253" s="107"/>
      <c r="L3253" s="107"/>
      <c r="M3253" s="107"/>
      <c r="N3253" s="107"/>
      <c r="O3253" s="107"/>
      <c r="P3253" s="129" t="s">
        <v>373</v>
      </c>
      <c r="Q3253" s="129"/>
      <c r="R3253" s="129"/>
      <c r="S3253" s="129"/>
      <c r="T3253" s="129"/>
      <c r="U3253" s="129"/>
      <c r="V3253" s="129"/>
    </row>
    <row r="3254" spans="1:24">
      <c r="A3254" s="28"/>
      <c r="B3254" s="28"/>
      <c r="C3254" s="28"/>
      <c r="D3254" s="28"/>
      <c r="E3254" s="28"/>
      <c r="F3254" s="28"/>
      <c r="G3254" s="28"/>
      <c r="H3254" s="28"/>
      <c r="I3254" s="28"/>
      <c r="J3254" s="28"/>
      <c r="K3254" s="28"/>
      <c r="L3254" s="28"/>
      <c r="M3254" s="28"/>
      <c r="N3254" s="28"/>
      <c r="O3254" s="28"/>
      <c r="P3254" s="28"/>
      <c r="Q3254" s="28"/>
      <c r="R3254" s="28"/>
      <c r="S3254" s="28"/>
      <c r="T3254" s="28"/>
    </row>
    <row r="3255" spans="1:24" ht="24.75" customHeight="1">
      <c r="A3255" s="117" t="s">
        <v>170</v>
      </c>
      <c r="B3255" s="117"/>
      <c r="C3255" s="117"/>
      <c r="D3255" s="117"/>
      <c r="E3255" s="117"/>
      <c r="F3255" s="117"/>
      <c r="G3255" s="117"/>
      <c r="H3255" s="117"/>
      <c r="I3255" s="117"/>
      <c r="J3255" s="117"/>
      <c r="K3255" s="117"/>
      <c r="L3255" s="117"/>
      <c r="M3255" s="117"/>
      <c r="N3255" s="117"/>
      <c r="O3255" s="117"/>
      <c r="P3255" s="117"/>
      <c r="Q3255" s="117"/>
      <c r="R3255" s="117"/>
      <c r="S3255" s="117"/>
      <c r="T3255" s="126" t="s">
        <v>178</v>
      </c>
      <c r="U3255" s="101" t="s">
        <v>284</v>
      </c>
      <c r="V3255" s="101" t="s">
        <v>288</v>
      </c>
      <c r="W3255" s="101" t="s">
        <v>1006</v>
      </c>
    </row>
    <row r="3256" spans="1:24" ht="66.75" customHeight="1">
      <c r="A3256" s="101" t="s">
        <v>171</v>
      </c>
      <c r="B3256" s="117" t="s">
        <v>172</v>
      </c>
      <c r="C3256" s="101" t="s">
        <v>173</v>
      </c>
      <c r="D3256" s="101" t="s">
        <v>174</v>
      </c>
      <c r="E3256" s="101"/>
      <c r="F3256" s="101" t="s">
        <v>175</v>
      </c>
      <c r="G3256" s="101"/>
      <c r="H3256" s="101" t="s">
        <v>176</v>
      </c>
      <c r="I3256" s="101"/>
      <c r="J3256" s="101" t="s">
        <v>994</v>
      </c>
      <c r="K3256" s="101"/>
      <c r="L3256" s="175" t="s">
        <v>995</v>
      </c>
      <c r="M3256" s="176"/>
      <c r="N3256" s="175" t="s">
        <v>996</v>
      </c>
      <c r="O3256" s="176"/>
      <c r="P3256" s="101" t="s">
        <v>7</v>
      </c>
      <c r="Q3256" s="101"/>
      <c r="R3256" s="101" t="s">
        <v>177</v>
      </c>
      <c r="S3256" s="101"/>
      <c r="T3256" s="127"/>
      <c r="U3256" s="101"/>
      <c r="V3256" s="101"/>
      <c r="W3256" s="101"/>
    </row>
    <row r="3257" spans="1:24" ht="16.5">
      <c r="A3257" s="101"/>
      <c r="B3257" s="117"/>
      <c r="C3257" s="101"/>
      <c r="D3257" s="49" t="s">
        <v>179</v>
      </c>
      <c r="E3257" s="51" t="s">
        <v>3</v>
      </c>
      <c r="F3257" s="49" t="s">
        <v>179</v>
      </c>
      <c r="G3257" s="51" t="s">
        <v>3</v>
      </c>
      <c r="H3257" s="49" t="s">
        <v>179</v>
      </c>
      <c r="I3257" s="51" t="s">
        <v>3</v>
      </c>
      <c r="J3257" s="49" t="s">
        <v>179</v>
      </c>
      <c r="K3257" s="51" t="s">
        <v>3</v>
      </c>
      <c r="L3257" s="49" t="s">
        <v>179</v>
      </c>
      <c r="M3257" s="51" t="s">
        <v>3</v>
      </c>
      <c r="N3257" s="49" t="s">
        <v>179</v>
      </c>
      <c r="O3257" s="51" t="s">
        <v>3</v>
      </c>
      <c r="P3257" s="49" t="s">
        <v>179</v>
      </c>
      <c r="Q3257" s="51" t="s">
        <v>3</v>
      </c>
      <c r="R3257" s="49" t="s">
        <v>179</v>
      </c>
      <c r="S3257" s="51" t="s">
        <v>3</v>
      </c>
      <c r="T3257" s="128"/>
      <c r="U3257" s="101"/>
      <c r="V3257" s="101"/>
      <c r="W3257" s="101"/>
    </row>
    <row r="3258" spans="1:24" ht="18.75">
      <c r="A3258" s="27">
        <v>1</v>
      </c>
      <c r="B3258" s="77"/>
      <c r="C3258" s="27"/>
      <c r="D3258" s="27"/>
      <c r="E3258" s="16">
        <f>IF((C3258&lt;=7),VLOOKUP(D3258,'7 лет'!$A$5:$B$78,2),IF((C3258=8),VLOOKUP(D3258,'8 лет'!$A$5:$B$78,2),IF((C3258=9),VLOOKUP(D3258,'9 лет'!$A$5:$B$78,2),IF((C3258=10),VLOOKUP(D3258,'10 лет'!$A$5:$B$78,2),IF((C3258=11),VLOOKUP(D3258,'11 лет'!$A$5:$B$78,2),IF((C3258=12),VLOOKUP(D3258,'12 лет'!$A$5:$B$78,2),IF((C3258=13),VLOOKUP(D3258,'13 лет'!$A$5:$B$78,2),IF((C3258=14),VLOOKUP(D3258,'14 лет'!$A$5:$B$78,2),IF((C3258=15),VLOOKUP(D3258,'15 лет'!$A$5:$B$78,2),IF((C3258=16),VLOOKUP(D3258,'16 лет'!$A$5:$B$78,2),IF((C3258=17),VLOOKUP(D3258,'17 лет'!$A$5:$B$78,2))))))))))))</f>
        <v>0</v>
      </c>
      <c r="F3258" s="27"/>
      <c r="G3258" s="16">
        <f>IF((C3258&lt;=7),VLOOKUP(F3258,'7 лет'!$C$5:$D$79,2),IF((C3258=8),VLOOKUP(F3258,'8 лет'!$C$5:$D$79,2),IF((C3258=9),VLOOKUP(F3258,'9 лет'!$C$5:$D$79,2),IF((C3258=10),VLOOKUP(F3258,'10 лет'!$C$5:$D$79,2),IF((C3258=11),VLOOKUP(F3258,'11 лет'!$C$5:$D$79,2),IF((C3258=12),VLOOKUP(F3258,'12 лет'!$C$5:$D$79,2),IF((C3258=13),VLOOKUP(F3258,'13 лет'!$C$5:$D$79,2),IF((C3258=14),VLOOKUP(F3258,'14 лет'!$C$5:$D$79,2),IF((C3258=15),VLOOKUP(F3258,'15 лет'!$C$5:$D$79,2),IF((C3258=16),VLOOKUP(F3258,'16 лет'!$C$5:$D$79,2),IF((C3258=17),VLOOKUP(F3258,'17 лет'!$C$5:$D$79,2))))))))))))</f>
        <v>0</v>
      </c>
      <c r="H3258" s="27"/>
      <c r="I3258" s="16">
        <f>IF((C3258&lt;=7),VLOOKUP(H3258,'7 лет'!$E$5:$F$79,2),IF((C3258=8),VLOOKUP(H3258,'8 лет'!$E$5:$F$79,2),IF((C3258=9),VLOOKUP(H3258,'9 лет'!$E$5:$F$79,2),IF((C3258=10),VLOOKUP(H3258,'10 лет'!$E$5:$F$79,2),IF((C3258=11),VLOOKUP(H3258,'11 лет'!$E$5:$F$79,2),IF((C3258=12),VLOOKUP(H3258,'12 лет'!$E$5:$F$79,2),IF((C3258=13),VLOOKUP(H3258,'13 лет'!$E$5:$F$79,2),IF((C3258=14),VLOOKUP(H3258,'14 лет'!$E$5:$F$79,2),IF((C3258=15),VLOOKUP(H3258,'15 лет'!$E$5:$F$79,2),IF((C3258=16),VLOOKUP(H3258,'16 лет'!$E$5:$F$79,2),IF((C3258=17),VLOOKUP(H3258,'17 лет'!$E$5:$F$79,2))))))))))))</f>
        <v>0</v>
      </c>
      <c r="J3258" s="27"/>
      <c r="K3258" s="16">
        <f>IF((C3258&lt;=7),VLOOKUP(J3258,'7 лет'!$G$5:$H$79,2),IF((C3258=8),VLOOKUP(J3258,'8 лет'!$G$5:$H$79,2),IF((C3258=9),VLOOKUP(J3258,'9 лет'!$G$5:$H$79,2),IF((C3258=10),VLOOKUP(J3258,'10 лет'!$G$5:$H$79,2),IF((C3258=11),VLOOKUP(J3258,'11 лет'!$G$5:$H$79,2),IF((C3258=12),VLOOKUP(J3258,'12 лет'!$G$5:$H$79,2),IF((C3258=13),VLOOKUP(J3258,'13 лет'!$G$5:$H$79,2),IF((C3258=14),VLOOKUP(J3258,'14 лет'!$G$5:$H$79,2),IF(C3258&gt;=15,"0")))))))))</f>
        <v>0</v>
      </c>
      <c r="L3258" s="27"/>
      <c r="M3258" s="16" t="str">
        <f>IF((C3258=12),VLOOKUP(L3258,'12 лет'!$I$5:$J$81,2),IF((C3258=13),VLOOKUP(L3258,'13 лет'!$I$5:$J$81,2),IF((C3258=14),VLOOKUP(L3258,'14 лет'!$I$5:$J$80,2),IF((C3258=15),VLOOKUP(L3258,'15 лет'!$G$5:$H$82,2),IF((C3258=16),VLOOKUP(L3258,'16 лет'!$G$5:$H$81,2),IF((C3258=17),VLOOKUP(L3258,'17 лет'!$G$5:$H$81,2),IF(C3258&lt;12,"0")))))))</f>
        <v>0</v>
      </c>
      <c r="N3258" s="27"/>
      <c r="O3258" s="16" t="str">
        <f>IF((C3258=15),VLOOKUP(N3258,'15 лет'!$I$5:$J$100,2),IF((C3258=16),VLOOKUP(N3258,'16 лет'!$I$5:$J$94,2),IF((C3258=17),VLOOKUP(N3258,'17 лет'!$I$5:$J$97,2),IF(C3258&lt;15,"0"))))</f>
        <v>0</v>
      </c>
      <c r="P3258" s="11"/>
      <c r="Q3258" s="16">
        <f>IF((C3258&lt;=7),VLOOKUP(P3258,'7 лет'!$I$5:$J$79,2),IF((C3258=8),VLOOKUP(P3258,'8 лет'!$I$5:$J$79,2),IF((C3258=9),VLOOKUP(P3258,'9 лет'!$I$5:$J$79,2),IF((C3258=10),VLOOKUP(P3258,'10 лет'!$I$5:$J$79,2),IF((C3258=11),VLOOKUP(P3258,'11 лет'!$I$5:$J$79,2),IF((C3258=12),VLOOKUP(P3258,'12 лет'!$K$5:$L$79,2),IF((C3258=13),VLOOKUP(P3258,'13 лет'!$K$5:$L$79,2),IF((C3258=14),VLOOKUP(P3258,'14 лет'!$K$5:$L$79,2),IF((C3258=15),VLOOKUP(P3258,'15 лет'!$K$5:$L$79,2),IF((C3258=16),VLOOKUP(P3258,'16 лет'!$K$5:$L$79,2),IF((C3258=17),VLOOKUP(P3258,'17 лет'!$K$5:$L$79,2),)))))))))))</f>
        <v>50</v>
      </c>
      <c r="R3258" s="27"/>
      <c r="S3258" s="16">
        <f>IF((C3258&lt;=7),VLOOKUP(R3258,'7 лет'!$K$5:$L$79,2),IF((C3258=8),VLOOKUP(R3258,'8 лет'!$K$5:$L$79,2),IF((C3258=9),VLOOKUP(R3258,'9 лет'!$K$5:$L$79,2),IF((C3258=10),VLOOKUP(R3258,'10 лет'!$K$5:$L$79,2),IF((C3258=11),VLOOKUP(R3258,'11 лет'!$K$5:$L$79,2),IF((C3258=12),VLOOKUP(R3258,'12 лет'!$M$5:$N$79,2),IF((C3258=13),VLOOKUP(R3258,'13 лет'!$M$5:$N$79,2),IF((C3258=14),VLOOKUP(R3258,'14 лет'!$M$5:$N$79,2),IF((C3258=15),VLOOKUP(R3258,'15 лет'!$M$5:$N$79,2),IF((C3258=16),VLOOKUP(R3258,'16 лет'!$M$5:$N$79,2),IF((C3258=17),VLOOKUP(R3258,'17 лет'!$M$5:$N$79,2))))))))))))</f>
        <v>0</v>
      </c>
      <c r="T3258" s="32">
        <f>SUM(E3258+G3258+I3258+K3258+M3258+O3258+Q3258+S3258)</f>
        <v>50</v>
      </c>
      <c r="U3258" s="4" t="e">
        <f>'Личное первенство юноши'!#REF!</f>
        <v>#REF!</v>
      </c>
      <c r="V3258" s="108">
        <f ca="1">'Командный зачет'!G100</f>
        <v>10</v>
      </c>
      <c r="W3258" s="98">
        <f ca="1">SUM(V3258*2)</f>
        <v>20</v>
      </c>
      <c r="X3258" t="str">
        <f>P3253</f>
        <v>Субъект РФ 91</v>
      </c>
    </row>
    <row r="3259" spans="1:24" ht="18.75">
      <c r="A3259" s="27">
        <v>2</v>
      </c>
      <c r="B3259" s="77"/>
      <c r="C3259" s="27"/>
      <c r="D3259" s="27"/>
      <c r="E3259" s="16">
        <f>IF((C3259&lt;=7),VLOOKUP(D3259,'7 лет'!$A$5:$B$78,2),IF((C3259=8),VLOOKUP(D3259,'8 лет'!$A$5:$B$78,2),IF((C3259=9),VLOOKUP(D3259,'9 лет'!$A$5:$B$78,2),IF((C3259=10),VLOOKUP(D3259,'10 лет'!$A$5:$B$78,2),IF((C3259=11),VLOOKUP(D3259,'11 лет'!$A$5:$B$78,2),IF((C3259=12),VLOOKUP(D3259,'12 лет'!$A$5:$B$78,2),IF((C3259=13),VLOOKUP(D3259,'13 лет'!$A$5:$B$78,2),IF((C3259=14),VLOOKUP(D3259,'14 лет'!$A$5:$B$78,2),IF((C3259=15),VLOOKUP(D3259,'15 лет'!$A$5:$B$78,2),IF((C3259=16),VLOOKUP(D3259,'16 лет'!$A$5:$B$78,2),IF((C3259=17),VLOOKUP(D3259,'17 лет'!$A$5:$B$78,2))))))))))))</f>
        <v>0</v>
      </c>
      <c r="F3259" s="27"/>
      <c r="G3259" s="16">
        <f>IF((C3259&lt;=7),VLOOKUP(F3259,'7 лет'!$C$5:$D$79,2),IF((C3259=8),VLOOKUP(F3259,'8 лет'!$C$5:$D$79,2),IF((C3259=9),VLOOKUP(F3259,'9 лет'!$C$5:$D$79,2),IF((C3259=10),VLOOKUP(F3259,'10 лет'!$C$5:$D$79,2),IF((C3259=11),VLOOKUP(F3259,'11 лет'!$C$5:$D$79,2),IF((C3259=12),VLOOKUP(F3259,'12 лет'!$C$5:$D$79,2),IF((C3259=13),VLOOKUP(F3259,'13 лет'!$C$5:$D$79,2),IF((C3259=14),VLOOKUP(F3259,'14 лет'!$C$5:$D$79,2),IF((C3259=15),VLOOKUP(F3259,'15 лет'!$C$5:$D$79,2),IF((C3259=16),VLOOKUP(F3259,'16 лет'!$C$5:$D$79,2),IF((C3259=17),VLOOKUP(F3259,'17 лет'!$C$5:$D$79,2))))))))))))</f>
        <v>0</v>
      </c>
      <c r="H3259" s="27"/>
      <c r="I3259" s="16">
        <f>IF((C3259&lt;=7),VLOOKUP(H3259,'7 лет'!$E$5:$F$79,2),IF((C3259=8),VLOOKUP(H3259,'8 лет'!$E$5:$F$79,2),IF((C3259=9),VLOOKUP(H3259,'9 лет'!$E$5:$F$79,2),IF((C3259=10),VLOOKUP(H3259,'10 лет'!$E$5:$F$79,2),IF((C3259=11),VLOOKUP(H3259,'11 лет'!$E$5:$F$79,2),IF((C3259=12),VLOOKUP(H3259,'12 лет'!$E$5:$F$79,2),IF((C3259=13),VLOOKUP(H3259,'13 лет'!$E$5:$F$79,2),IF((C3259=14),VLOOKUP(H3259,'14 лет'!$E$5:$F$79,2),IF((C3259=15),VLOOKUP(H3259,'15 лет'!$E$5:$F$79,2),IF((C3259=16),VLOOKUP(H3259,'16 лет'!$E$5:$F$79,2),IF((C3259=17),VLOOKUP(H3259,'17 лет'!$E$5:$F$79,2))))))))))))</f>
        <v>0</v>
      </c>
      <c r="J3259" s="27"/>
      <c r="K3259" s="16">
        <f>IF((C3259&lt;=7),VLOOKUP(J3259,'7 лет'!$G$5:$H$79,2),IF((C3259=8),VLOOKUP(J3259,'8 лет'!$G$5:$H$79,2),IF((C3259=9),VLOOKUP(J3259,'9 лет'!$G$5:$H$79,2),IF((C3259=10),VLOOKUP(J3259,'10 лет'!$G$5:$H$79,2),IF((C3259=11),VLOOKUP(J3259,'11 лет'!$G$5:$H$79,2),IF((C3259=12),VLOOKUP(J3259,'12 лет'!$G$5:$H$79,2),IF((C3259=13),VLOOKUP(J3259,'13 лет'!$G$5:$H$79,2),IF((C3259=14),VLOOKUP(J3259,'14 лет'!$G$5:$H$79,2),IF(C3259&gt;=15,"0")))))))))</f>
        <v>0</v>
      </c>
      <c r="L3259" s="27"/>
      <c r="M3259" s="16" t="str">
        <f>IF((C3259=12),VLOOKUP(L3259,'12 лет'!$I$5:$J$81,2),IF((C3259=13),VLOOKUP(L3259,'13 лет'!$I$5:$J$81,2),IF((C3259=14),VLOOKUP(L3259,'14 лет'!$I$5:$J$80,2),IF((C3259=15),VLOOKUP(L3259,'15 лет'!$G$5:$H$82,2),IF((C3259=16),VLOOKUP(L3259,'16 лет'!$G$5:$H$81,2),IF((C3259=17),VLOOKUP(L3259,'17 лет'!$G$5:$H$81,2),IF(C3259&lt;12,"0")))))))</f>
        <v>0</v>
      </c>
      <c r="N3259" s="27"/>
      <c r="O3259" s="16" t="str">
        <f>IF((C3259=15),VLOOKUP(N3259,'15 лет'!$I$5:$J$100,2),IF((C3259=16),VLOOKUP(N3259,'16 лет'!$I$5:$J$94,2),IF((C3259=17),VLOOKUP(N3259,'17 лет'!$I$5:$J$97,2),IF(C3259&lt;15,"0"))))</f>
        <v>0</v>
      </c>
      <c r="P3259" s="11"/>
      <c r="Q3259" s="16">
        <f>IF((C3259&lt;=7),VLOOKUP(P3259,'7 лет'!$I$5:$J$79,2),IF((C3259=8),VLOOKUP(P3259,'8 лет'!$I$5:$J$79,2),IF((C3259=9),VLOOKUP(P3259,'9 лет'!$I$5:$J$79,2),IF((C3259=10),VLOOKUP(P3259,'10 лет'!$I$5:$J$79,2),IF((C3259=11),VLOOKUP(P3259,'11 лет'!$I$5:$J$79,2),IF((C3259=12),VLOOKUP(P3259,'12 лет'!$K$5:$L$79,2),IF((C3259=13),VLOOKUP(P3259,'13 лет'!$K$5:$L$79,2),IF((C3259=14),VLOOKUP(P3259,'14 лет'!$K$5:$L$79,2),IF((C3259=15),VLOOKUP(P3259,'15 лет'!$K$5:$L$79,2),IF((C3259=16),VLOOKUP(P3259,'16 лет'!$K$5:$L$79,2),IF((C3259=17),VLOOKUP(P3259,'17 лет'!$K$5:$L$79,2),)))))))))))</f>
        <v>50</v>
      </c>
      <c r="R3259" s="27"/>
      <c r="S3259" s="16">
        <f>IF((C3259&lt;=7),VLOOKUP(R3259,'7 лет'!$K$5:$L$79,2),IF((C3259=8),VLOOKUP(R3259,'8 лет'!$K$5:$L$79,2),IF((C3259=9),VLOOKUP(R3259,'9 лет'!$K$5:$L$79,2),IF((C3259=10),VLOOKUP(R3259,'10 лет'!$K$5:$L$79,2),IF((C3259=11),VLOOKUP(R3259,'11 лет'!$K$5:$L$79,2),IF((C3259=12),VLOOKUP(R3259,'12 лет'!$M$5:$N$79,2),IF((C3259=13),VLOOKUP(R3259,'13 лет'!$M$5:$N$79,2),IF((C3259=14),VLOOKUP(R3259,'14 лет'!$M$5:$N$79,2),IF((C3259=15),VLOOKUP(R3259,'15 лет'!$M$5:$N$79,2),IF((C3259=16),VLOOKUP(R3259,'16 лет'!$M$5:$N$79,2),IF((C3259=17),VLOOKUP(R3259,'17 лет'!$M$5:$N$79,2))))))))))))</f>
        <v>0</v>
      </c>
      <c r="T3259" s="32">
        <f>SUM(E3259+G3259+I3259+K3259+M3259+O3259+Q3259+S3259)</f>
        <v>50</v>
      </c>
      <c r="U3259" s="4">
        <f>'Личное первенство юноши'!U283</f>
        <v>28</v>
      </c>
      <c r="V3259" s="109"/>
      <c r="W3259" s="99"/>
      <c r="X3259" t="str">
        <f>P3253</f>
        <v>Субъект РФ 91</v>
      </c>
    </row>
    <row r="3260" spans="1:24" ht="18.75">
      <c r="A3260" s="27">
        <v>3</v>
      </c>
      <c r="B3260" s="77"/>
      <c r="C3260" s="27"/>
      <c r="D3260" s="27"/>
      <c r="E3260" s="16">
        <f>IF((C3260&lt;=7),VLOOKUP(D3260,'7 лет'!$A$5:$B$78,2),IF((C3260=8),VLOOKUP(D3260,'8 лет'!$A$5:$B$78,2),IF((C3260=9),VLOOKUP(D3260,'9 лет'!$A$5:$B$78,2),IF((C3260=10),VLOOKUP(D3260,'10 лет'!$A$5:$B$78,2),IF((C3260=11),VLOOKUP(D3260,'11 лет'!$A$5:$B$78,2),IF((C3260=12),VLOOKUP(D3260,'12 лет'!$A$5:$B$78,2),IF((C3260=13),VLOOKUP(D3260,'13 лет'!$A$5:$B$78,2),IF((C3260=14),VLOOKUP(D3260,'14 лет'!$A$5:$B$78,2),IF((C3260=15),VLOOKUP(D3260,'15 лет'!$A$5:$B$78,2),IF((C3260=16),VLOOKUP(D3260,'16 лет'!$A$5:$B$78,2),IF((C3260=17),VLOOKUP(D3260,'17 лет'!$A$5:$B$78,2))))))))))))</f>
        <v>0</v>
      </c>
      <c r="F3260" s="27"/>
      <c r="G3260" s="16">
        <f>IF((C3260&lt;=7),VLOOKUP(F3260,'7 лет'!$C$5:$D$79,2),IF((C3260=8),VLOOKUP(F3260,'8 лет'!$C$5:$D$79,2),IF((C3260=9),VLOOKUP(F3260,'9 лет'!$C$5:$D$79,2),IF((C3260=10),VLOOKUP(F3260,'10 лет'!$C$5:$D$79,2),IF((C3260=11),VLOOKUP(F3260,'11 лет'!$C$5:$D$79,2),IF((C3260=12),VLOOKUP(F3260,'12 лет'!$C$5:$D$79,2),IF((C3260=13),VLOOKUP(F3260,'13 лет'!$C$5:$D$79,2),IF((C3260=14),VLOOKUP(F3260,'14 лет'!$C$5:$D$79,2),IF((C3260=15),VLOOKUP(F3260,'15 лет'!$C$5:$D$79,2),IF((C3260=16),VLOOKUP(F3260,'16 лет'!$C$5:$D$79,2),IF((C3260=17),VLOOKUP(F3260,'17 лет'!$C$5:$D$79,2))))))))))))</f>
        <v>0</v>
      </c>
      <c r="H3260" s="27"/>
      <c r="I3260" s="16">
        <f>IF((C3260&lt;=7),VLOOKUP(H3260,'7 лет'!$E$5:$F$79,2),IF((C3260=8),VLOOKUP(H3260,'8 лет'!$E$5:$F$79,2),IF((C3260=9),VLOOKUP(H3260,'9 лет'!$E$5:$F$79,2),IF((C3260=10),VLOOKUP(H3260,'10 лет'!$E$5:$F$79,2),IF((C3260=11),VLOOKUP(H3260,'11 лет'!$E$5:$F$79,2),IF((C3260=12),VLOOKUP(H3260,'12 лет'!$E$5:$F$79,2),IF((C3260=13),VLOOKUP(H3260,'13 лет'!$E$5:$F$79,2),IF((C3260=14),VLOOKUP(H3260,'14 лет'!$E$5:$F$79,2),IF((C3260=15),VLOOKUP(H3260,'15 лет'!$E$5:$F$79,2),IF((C3260=16),VLOOKUP(H3260,'16 лет'!$E$5:$F$79,2),IF((C3260=17),VLOOKUP(H3260,'17 лет'!$E$5:$F$79,2))))))))))))</f>
        <v>0</v>
      </c>
      <c r="J3260" s="27"/>
      <c r="K3260" s="16">
        <f>IF((C3260&lt;=7),VLOOKUP(J3260,'7 лет'!$G$5:$H$79,2),IF((C3260=8),VLOOKUP(J3260,'8 лет'!$G$5:$H$79,2),IF((C3260=9),VLOOKUP(J3260,'9 лет'!$G$5:$H$79,2),IF((C3260=10),VLOOKUP(J3260,'10 лет'!$G$5:$H$79,2),IF((C3260=11),VLOOKUP(J3260,'11 лет'!$G$5:$H$79,2),IF((C3260=12),VLOOKUP(J3260,'12 лет'!$G$5:$H$79,2),IF((C3260=13),VLOOKUP(J3260,'13 лет'!$G$5:$H$79,2),IF((C3260=14),VLOOKUP(J3260,'14 лет'!$G$5:$H$79,2),IF(C3260&gt;=15,"0")))))))))</f>
        <v>0</v>
      </c>
      <c r="L3260" s="27"/>
      <c r="M3260" s="16" t="str">
        <f>IF((C3260=12),VLOOKUP(L3260,'12 лет'!$I$5:$J$81,2),IF((C3260=13),VLOOKUP(L3260,'13 лет'!$I$5:$J$81,2),IF((C3260=14),VLOOKUP(L3260,'14 лет'!$I$5:$J$80,2),IF((C3260=15),VLOOKUP(L3260,'15 лет'!$G$5:$H$82,2),IF((C3260=16),VLOOKUP(L3260,'16 лет'!$G$5:$H$81,2),IF((C3260=17),VLOOKUP(L3260,'17 лет'!$G$5:$H$81,2),IF(C3260&lt;12,"0")))))))</f>
        <v>0</v>
      </c>
      <c r="N3260" s="27"/>
      <c r="O3260" s="16" t="str">
        <f>IF((C3260=15),VLOOKUP(N3260,'15 лет'!$I$5:$J$100,2),IF((C3260=16),VLOOKUP(N3260,'16 лет'!$I$5:$J$94,2),IF((C3260=17),VLOOKUP(N3260,'17 лет'!$I$5:$J$97,2),IF(C3260&lt;15,"0"))))</f>
        <v>0</v>
      </c>
      <c r="P3260" s="11"/>
      <c r="Q3260" s="16">
        <f>IF((C3260&lt;=7),VLOOKUP(P3260,'7 лет'!$I$5:$J$79,2),IF((C3260=8),VLOOKUP(P3260,'8 лет'!$I$5:$J$79,2),IF((C3260=9),VLOOKUP(P3260,'9 лет'!$I$5:$J$79,2),IF((C3260=10),VLOOKUP(P3260,'10 лет'!$I$5:$J$79,2),IF((C3260=11),VLOOKUP(P3260,'11 лет'!$I$5:$J$79,2),IF((C3260=12),VLOOKUP(P3260,'12 лет'!$K$5:$L$79,2),IF((C3260=13),VLOOKUP(P3260,'13 лет'!$K$5:$L$79,2),IF((C3260=14),VLOOKUP(P3260,'14 лет'!$K$5:$L$79,2),IF((C3260=15),VLOOKUP(P3260,'15 лет'!$K$5:$L$79,2),IF((C3260=16),VLOOKUP(P3260,'16 лет'!$K$5:$L$79,2),IF((C3260=17),VLOOKUP(P3260,'17 лет'!$K$5:$L$79,2),)))))))))))</f>
        <v>50</v>
      </c>
      <c r="R3260" s="27"/>
      <c r="S3260" s="16">
        <f>IF((C3260&lt;=7),VLOOKUP(R3260,'7 лет'!$K$5:$L$79,2),IF((C3260=8),VLOOKUP(R3260,'8 лет'!$K$5:$L$79,2),IF((C3260=9),VLOOKUP(R3260,'9 лет'!$K$5:$L$79,2),IF((C3260=10),VLOOKUP(R3260,'10 лет'!$K$5:$L$79,2),IF((C3260=11),VLOOKUP(R3260,'11 лет'!$K$5:$L$79,2),IF((C3260=12),VLOOKUP(R3260,'12 лет'!$M$5:$N$79,2),IF((C3260=13),VLOOKUP(R3260,'13 лет'!$M$5:$N$79,2),IF((C3260=14),VLOOKUP(R3260,'14 лет'!$M$5:$N$79,2),IF((C3260=15),VLOOKUP(R3260,'15 лет'!$M$5:$N$79,2),IF((C3260=16),VLOOKUP(R3260,'16 лет'!$M$5:$N$79,2),IF((C3260=17),VLOOKUP(R3260,'17 лет'!$M$5:$N$79,2))))))))))))</f>
        <v>0</v>
      </c>
      <c r="T3260" s="32">
        <f>SUM(E3260+G3260+I3260+K3260+M3260+O3260+Q3260+S3260)</f>
        <v>50</v>
      </c>
      <c r="U3260" s="4">
        <f>'Личное первенство юноши'!U284</f>
        <v>28</v>
      </c>
      <c r="V3260" s="109"/>
      <c r="W3260" s="99"/>
      <c r="X3260" t="str">
        <f>P3253</f>
        <v>Субъект РФ 91</v>
      </c>
    </row>
    <row r="3261" spans="1:24" ht="18.75">
      <c r="A3261" s="111"/>
      <c r="B3261" s="112"/>
      <c r="C3261" s="112"/>
      <c r="D3261" s="112"/>
      <c r="E3261" s="112"/>
      <c r="F3261" s="112"/>
      <c r="G3261" s="112"/>
      <c r="H3261" s="112"/>
      <c r="I3261" s="112"/>
      <c r="J3261" s="112"/>
      <c r="K3261" s="112"/>
      <c r="L3261" s="112"/>
      <c r="M3261" s="112"/>
      <c r="N3261" s="112"/>
      <c r="O3261" s="112"/>
      <c r="P3261" s="115" t="s">
        <v>285</v>
      </c>
      <c r="Q3261" s="115"/>
      <c r="R3261" s="115"/>
      <c r="S3261" s="116"/>
      <c r="T3261" s="113">
        <f ca="1">SUMPRODUCT(LARGE($T$3258:$T$3260,ROW(INDIRECT("T1:T"&amp;Z17))))</f>
        <v>100</v>
      </c>
      <c r="U3261" s="114"/>
      <c r="V3261" s="109"/>
      <c r="W3261" s="99"/>
    </row>
    <row r="3262" spans="1:24" ht="24.75" customHeight="1">
      <c r="A3262" s="123" t="s">
        <v>180</v>
      </c>
      <c r="B3262" s="124"/>
      <c r="C3262" s="124"/>
      <c r="D3262" s="124"/>
      <c r="E3262" s="124"/>
      <c r="F3262" s="124"/>
      <c r="G3262" s="124"/>
      <c r="H3262" s="124"/>
      <c r="I3262" s="124"/>
      <c r="J3262" s="124"/>
      <c r="K3262" s="124"/>
      <c r="L3262" s="124"/>
      <c r="M3262" s="124"/>
      <c r="N3262" s="124"/>
      <c r="O3262" s="124"/>
      <c r="P3262" s="124"/>
      <c r="Q3262" s="124"/>
      <c r="R3262" s="124"/>
      <c r="S3262" s="124"/>
      <c r="T3262" s="124"/>
      <c r="U3262" s="125"/>
      <c r="V3262" s="109"/>
      <c r="W3262" s="99"/>
    </row>
    <row r="3263" spans="1:24" ht="18.75">
      <c r="A3263" s="27">
        <v>1</v>
      </c>
      <c r="B3263" s="78"/>
      <c r="C3263" s="27"/>
      <c r="D3263" s="27"/>
      <c r="E3263" s="16">
        <f>IF((C3263&lt;=7),VLOOKUP(D3263,'7 лет'!$M$5:$N$78,2),IF((C3263=8),VLOOKUP(D3263,'8 лет'!$M$5:$N$78,2),IF((C3263=9),VLOOKUP(D3263,'9 лет'!$M$5:$N$78,2),IF((C3263=10),VLOOKUP(D3263,'10 лет'!$M$5:$N$78,2),IF((C3263=11),VLOOKUP(D3263,'11 лет'!$M$5:$N$78,2),IF((C3263=12),VLOOKUP(D3263,'12 лет'!$O$5:$P$78,2),IF((C3263=13),VLOOKUP(D3263,'13 лет'!$O$5:$P$78,2),IF((C3263=14),VLOOKUP(D3263,'14 лет'!$O$5:$P$78,2),IF((C3263=15),VLOOKUP(D3263,'15 лет'!$O$5:$P$78,2),IF((C3263=16),VLOOKUP(D3263,'16 лет'!$O$5:$P$78,2),IF((C3263=17),VLOOKUP(D3263,'17 лет'!$O$5:$P$78,2))))))))))))</f>
        <v>0</v>
      </c>
      <c r="F3263" s="27"/>
      <c r="G3263" s="16">
        <f>IF((C3263&lt;=7),VLOOKUP(F3263,'7 лет'!$O$5:$P$79,2),IF((C3263=8),VLOOKUP(F3263,'8 лет'!$O$5:$P$79,2),IF((C3263=9),VLOOKUP(F3263,'9 лет'!$O$5:$P$79,2),IF((C3263=10),VLOOKUP(F3263,'10 лет'!$O$5:$P$79,2),IF((C3263=11),VLOOKUP(F3263,'11 лет'!$O$5:$P$79,2),IF((C3263=12),VLOOKUP(F3263,'12 лет'!$Q$5:$R$79,2),IF((C3263=13),VLOOKUP(F3263,'13 лет'!$Q$5:$R$79,2),IF((C3263=14),VLOOKUP(F3263,'14 лет'!$Q$5:$R$79,2),IF((C3263=15),VLOOKUP(F3263,'15 лет'!$Q$5:$R$79,2),IF((C3263=16),VLOOKUP(F3263,'16 лет'!$Q$5:$R$79,2),IF((C3263=17),VLOOKUP(F3263,'17 лет'!$Q$5:$R$79,2))))))))))))</f>
        <v>0</v>
      </c>
      <c r="H3263" s="27"/>
      <c r="I3263" s="16">
        <f>IF((C3263&lt;=7),VLOOKUP(H3263,'7 лет'!$Q$5:$R$79,2),IF((C3263=8),VLOOKUP(H3263,'8 лет'!$Q$5:$R$79,2),IF((C3263=9),VLOOKUP(H3263,'9 лет'!$Q$5:$R$79,2),IF((C3263=10),VLOOKUP(H3263,'10 лет'!$Q$5:$R$79,2),IF((C3263=11),VLOOKUP(H3263,'11 лет'!$Q$5:$R$79,2),IF((C3263=12),VLOOKUP(H3263,'12 лет'!$S$5:$T$79,2),IF((C3263=13),VLOOKUP(H3263,'13 лет'!$S$5:$T$79,2),IF((C3263=14),VLOOKUP(H3263,'14 лет'!$S$5:$T$79,2),IF((C3263=15),VLOOKUP(H3263,'15 лет'!$S$5:$T$79,2),IF((C3263=16),VLOOKUP(H3263,'16 лет'!$S$5:$T$79,2),IF((C3263=17),VLOOKUP(H3263,'17 лет'!$S$5:$T$79,2))))))))))))</f>
        <v>0</v>
      </c>
      <c r="J3263" s="27"/>
      <c r="K3263" s="16">
        <f>IF((C3263&lt;=7),VLOOKUP(J3263,'7 лет'!$S$5:$T$79,2),IF((C3263=8),VLOOKUP(J3263,'8 лет'!$S$5:$T$79,2),IF((C3263=9),VLOOKUP(J3263,'9 лет'!$S$5:$T$79,2),IF((C3263=10),VLOOKUP(J3263,'10 лет'!$S$5:$T$79,2),IF((C3263=11),VLOOKUP(J3263,'11 лет'!$S$5:$T$79,2),IF((C3263=12),VLOOKUP(J3263,'12 лет'!$U$5:$V$79,2),IF((C3263=13),VLOOKUP(J3263,'13 лет'!$U$5:$V$79,2),IF((C3263=14),VLOOKUP(J3263,'14 лет'!$U$5:$V$79,2),IF(C3263&gt;=15,"0")))))))))</f>
        <v>0</v>
      </c>
      <c r="L3263" s="27"/>
      <c r="M3263" s="16" t="str">
        <f>IF((C3263=12),VLOOKUP(L3263,'12 лет'!$W$5:$X$85,2),IF((C3263=13),VLOOKUP(L3263,'13 лет'!$W$5:$X$84,2),IF((C3263=14),VLOOKUP(L3263,'14 лет'!$W$5:$X$82,2),IF((C3263=15),VLOOKUP(L3263,'15 лет'!$U$5:$V$82,2),IF((C3263=16),VLOOKUP(L3263,'16 лет'!$U$5:$V$78,2),IF((C3263=17),VLOOKUP(L3263,'17 лет'!$U$5:$V$78,2),IF(C3263&lt;12,"0")))))))</f>
        <v>0</v>
      </c>
      <c r="N3263" s="27"/>
      <c r="O3263" s="16" t="str">
        <f>IF((C3263=15),VLOOKUP(N3263,'15 лет'!$W$5:$X$115,2),IF((C3263=16),VLOOKUP(N3263,'16 лет'!$W$5:$X$113,2),IF((C3263=17),VLOOKUP(N3263,'17 лет'!$W$5:$X$113,2),IF(C3263&lt;15,"0"))))</f>
        <v>0</v>
      </c>
      <c r="P3263" s="11"/>
      <c r="Q3263" s="16">
        <f>IF((C3263&lt;=7),VLOOKUP(P3263,'7 лет'!$U$5:$V$79,2),IF((C3263=8),VLOOKUP(P3263,'8 лет'!$U$5:$V$79,2),IF((C3263=9),VLOOKUP(P3263,'9 лет'!$U$5:$V$79,2),IF((C3263=10),VLOOKUP(P3263,'10 лет'!$U$5:$V$79,2),IF((C3263=11),VLOOKUP(P3263,'11 лет'!$U$5:$V$79,2),IF((C3263=12),VLOOKUP(P3263,'12 лет'!$Y$5:$Z$79,2),IF((C3263=13),VLOOKUP(P3263,'13 лет'!$Y$5:$Z$79,2),IF((C3263=14),VLOOKUP(P3263,'14 лет'!$Y$5:$Z$79,2),IF((C3263=15),VLOOKUP(P3263,'15 лет'!$Y$5:$Z$79,2),IF((C3263=16),VLOOKUP(P3263,'16 лет'!$Y$5:$Z$79,2),IF((C3263=17),VLOOKUP(P3263,'17 лет'!$Y$5:$Z$79,2))))))))))))</f>
        <v>35</v>
      </c>
      <c r="R3263" s="27"/>
      <c r="S3263" s="16">
        <f>IF((C3263&lt;=7),VLOOKUP(R3263,'7 лет'!$W$5:$X$79,2),IF((C3263=8),VLOOKUP(R3263,'8 лет'!$W$5:$X$79,2),IF((C3263=9),VLOOKUP(R3263,'9 лет'!$W$5:$X$79,2),IF((C3263=10),VLOOKUP(R3263,'10 лет'!$W$5:$X$79,2),IF((C3263=11),VLOOKUP(R3263,'11 лет'!$W$5:$X$79,2),IF((C3263=12),VLOOKUP(R3263,'12 лет'!$AA$5:$AB$79,2),IF((C3263=13),VLOOKUP(R3263,'13 лет'!$AA$5:$AB$79,2),IF((C3263=14),VLOOKUP(R3263,'14 лет'!$AA$5:$AB$79,2),IF((C3263=15),VLOOKUP(R3263,'15 лет'!$AA$5:$AB$79,2),IF((C3263=16),VLOOKUP(R3263,'16 лет'!$AA$5:$AB$79,2),IF((C3263=17),VLOOKUP(R3263,'17 лет'!$AA$5:$AB$79,2))))))))))))</f>
        <v>0</v>
      </c>
      <c r="T3263" s="33">
        <f>SUM(E3263+G3263+I3263+K3263+M3263+O3263+Q3263+S3263)</f>
        <v>35</v>
      </c>
      <c r="U3263" s="4">
        <f>'Личное первенство девушки'!U283</f>
        <v>28</v>
      </c>
      <c r="V3263" s="109"/>
      <c r="W3263" s="99"/>
      <c r="X3263" t="str">
        <f>P3253</f>
        <v>Субъект РФ 91</v>
      </c>
    </row>
    <row r="3264" spans="1:24" ht="18.75">
      <c r="A3264" s="27">
        <v>2</v>
      </c>
      <c r="B3264" s="78"/>
      <c r="C3264" s="27"/>
      <c r="D3264" s="27"/>
      <c r="E3264" s="16">
        <f>IF((C3264&lt;=7),VLOOKUP(D3264,'7 лет'!$M$5:$N$78,2),IF((C3264=8),VLOOKUP(D3264,'8 лет'!$M$5:$N$78,2),IF((C3264=9),VLOOKUP(D3264,'9 лет'!$M$5:$N$78,2),IF((C3264=10),VLOOKUP(D3264,'10 лет'!$M$5:$N$78,2),IF((C3264=11),VLOOKUP(D3264,'11 лет'!$M$5:$N$78,2),IF((C3264=12),VLOOKUP(D3264,'12 лет'!$O$5:$P$78,2),IF((C3264=13),VLOOKUP(D3264,'13 лет'!$O$5:$P$78,2),IF((C3264=14),VLOOKUP(D3264,'14 лет'!$O$5:$P$78,2),IF((C3264=15),VLOOKUP(D3264,'15 лет'!$O$5:$P$78,2),IF((C3264=16),VLOOKUP(D3264,'16 лет'!$O$5:$P$78,2),IF((C3264=17),VLOOKUP(D3264,'17 лет'!$O$5:$P$78,2))))))))))))</f>
        <v>0</v>
      </c>
      <c r="F3264" s="27"/>
      <c r="G3264" s="16">
        <f>IF((C3264&lt;=7),VLOOKUP(F3264,'7 лет'!$O$5:$P$79,2),IF((C3264=8),VLOOKUP(F3264,'8 лет'!$O$5:$P$79,2),IF((C3264=9),VLOOKUP(F3264,'9 лет'!$O$5:$P$79,2),IF((C3264=10),VLOOKUP(F3264,'10 лет'!$O$5:$P$79,2),IF((C3264=11),VLOOKUP(F3264,'11 лет'!$O$5:$P$79,2),IF((C3264=12),VLOOKUP(F3264,'12 лет'!$Q$5:$R$79,2),IF((C3264=13),VLOOKUP(F3264,'13 лет'!$Q$5:$R$79,2),IF((C3264=14),VLOOKUP(F3264,'14 лет'!$Q$5:$R$79,2),IF((C3264=15),VLOOKUP(F3264,'15 лет'!$Q$5:$R$79,2),IF((C3264=16),VLOOKUP(F3264,'16 лет'!$Q$5:$R$79,2),IF((C3264=17),VLOOKUP(F3264,'17 лет'!$Q$5:$R$79,2))))))))))))</f>
        <v>0</v>
      </c>
      <c r="H3264" s="27"/>
      <c r="I3264" s="16">
        <f>IF((C3264&lt;=7),VLOOKUP(H3264,'7 лет'!$Q$5:$R$79,2),IF((C3264=8),VLOOKUP(H3264,'8 лет'!$Q$5:$R$79,2),IF((C3264=9),VLOOKUP(H3264,'9 лет'!$Q$5:$R$79,2),IF((C3264=10),VLOOKUP(H3264,'10 лет'!$Q$5:$R$79,2),IF((C3264=11),VLOOKUP(H3264,'11 лет'!$Q$5:$R$79,2),IF((C3264=12),VLOOKUP(H3264,'12 лет'!$S$5:$T$79,2),IF((C3264=13),VLOOKUP(H3264,'13 лет'!$S$5:$T$79,2),IF((C3264=14),VLOOKUP(H3264,'14 лет'!$S$5:$T$79,2),IF((C3264=15),VLOOKUP(H3264,'15 лет'!$S$5:$T$79,2),IF((C3264=16),VLOOKUP(H3264,'16 лет'!$S$5:$T$79,2),IF((C3264=17),VLOOKUP(H3264,'17 лет'!$S$5:$T$79,2))))))))))))</f>
        <v>0</v>
      </c>
      <c r="J3264" s="27"/>
      <c r="K3264" s="16">
        <f>IF((C3264&lt;=7),VLOOKUP(J3264,'7 лет'!$S$5:$T$79,2),IF((C3264=8),VLOOKUP(J3264,'8 лет'!$S$5:$T$79,2),IF((C3264=9),VLOOKUP(J3264,'9 лет'!$S$5:$T$79,2),IF((C3264=10),VLOOKUP(J3264,'10 лет'!$S$5:$T$79,2),IF((C3264=11),VLOOKUP(J3264,'11 лет'!$S$5:$T$79,2),IF((C3264=12),VLOOKUP(J3264,'12 лет'!$U$5:$V$79,2),IF((C3264=13),VLOOKUP(J3264,'13 лет'!$U$5:$V$79,2),IF((C3264=14),VLOOKUP(J3264,'14 лет'!$U$5:$V$79,2),IF(C3264&gt;=15,"0")))))))))</f>
        <v>0</v>
      </c>
      <c r="L3264" s="27"/>
      <c r="M3264" s="16" t="str">
        <f>IF((C3264=12),VLOOKUP(L3264,'12 лет'!$W$5:$X$85,2),IF((C3264=13),VLOOKUP(L3264,'13 лет'!$W$5:$X$84,2),IF((C3264=14),VLOOKUP(L3264,'14 лет'!$W$5:$X$82,2),IF((C3264=15),VLOOKUP(L3264,'15 лет'!$U$5:$V$82,2),IF((C3264=16),VLOOKUP(L3264,'16 лет'!$U$5:$V$78,2),IF((C3264=17),VLOOKUP(L3264,'17 лет'!$U$5:$V$78,2),IF(C3264&lt;12,"0")))))))</f>
        <v>0</v>
      </c>
      <c r="N3264" s="27"/>
      <c r="O3264" s="16" t="str">
        <f>IF((C3264=15),VLOOKUP(N3264,'15 лет'!$W$5:$X$115,2),IF((C3264=16),VLOOKUP(N3264,'16 лет'!$W$5:$X$113,2),IF((C3264=17),VLOOKUP(N3264,'17 лет'!$W$5:$X$113,2),IF(C3264&lt;15,"0"))))</f>
        <v>0</v>
      </c>
      <c r="P3264" s="11"/>
      <c r="Q3264" s="16">
        <f>IF((C3264&lt;=7),VLOOKUP(P3264,'7 лет'!$U$5:$V$79,2),IF((C3264=8),VLOOKUP(P3264,'8 лет'!$U$5:$V$79,2),IF((C3264=9),VLOOKUP(P3264,'9 лет'!$U$5:$V$79,2),IF((C3264=10),VLOOKUP(P3264,'10 лет'!$U$5:$V$79,2),IF((C3264=11),VLOOKUP(P3264,'11 лет'!$U$5:$V$79,2),IF((C3264=12),VLOOKUP(P3264,'12 лет'!$Y$5:$Z$79,2),IF((C3264=13),VLOOKUP(P3264,'13 лет'!$Y$5:$Z$79,2),IF((C3264=14),VLOOKUP(P3264,'14 лет'!$Y$5:$Z$79,2),IF((C3264=15),VLOOKUP(P3264,'15 лет'!$Y$5:$Z$79,2),IF((C3264=16),VLOOKUP(P3264,'16 лет'!$Y$5:$Z$79,2),IF((C3264=17),VLOOKUP(P3264,'17 лет'!$Y$5:$Z$79,2))))))))))))</f>
        <v>35</v>
      </c>
      <c r="R3264" s="27"/>
      <c r="S3264" s="16">
        <f>IF((C3264&lt;=7),VLOOKUP(R3264,'7 лет'!$W$5:$X$79,2),IF((C3264=8),VLOOKUP(R3264,'8 лет'!$W$5:$X$79,2),IF((C3264=9),VLOOKUP(R3264,'9 лет'!$W$5:$X$79,2),IF((C3264=10),VLOOKUP(R3264,'10 лет'!$W$5:$X$79,2),IF((C3264=11),VLOOKUP(R3264,'11 лет'!$W$5:$X$79,2),IF((C3264=12),VLOOKUP(R3264,'12 лет'!$AA$5:$AB$79,2),IF((C3264=13),VLOOKUP(R3264,'13 лет'!$AA$5:$AB$79,2),IF((C3264=14),VLOOKUP(R3264,'14 лет'!$AA$5:$AB$79,2),IF((C3264=15),VLOOKUP(R3264,'15 лет'!$AA$5:$AB$79,2),IF((C3264=16),VLOOKUP(R3264,'16 лет'!$AA$5:$AB$79,2),IF((C3264=17),VLOOKUP(R3264,'17 лет'!$AA$5:$AB$79,2))))))))))))</f>
        <v>0</v>
      </c>
      <c r="T3264" s="33">
        <f>SUM(E3264+G3264+I3264+K3264+M3264+O3264+Q3264+S3264)</f>
        <v>35</v>
      </c>
      <c r="U3264" s="4">
        <f>'Личное первенство девушки'!U284</f>
        <v>28</v>
      </c>
      <c r="V3264" s="109"/>
      <c r="W3264" s="99"/>
      <c r="X3264" t="str">
        <f>P3253</f>
        <v>Субъект РФ 91</v>
      </c>
    </row>
    <row r="3265" spans="1:24" ht="18.75">
      <c r="A3265" s="27">
        <v>3</v>
      </c>
      <c r="B3265" s="78"/>
      <c r="C3265" s="27"/>
      <c r="D3265" s="27"/>
      <c r="E3265" s="16">
        <f>IF((C3265&lt;=7),VLOOKUP(D3265,'7 лет'!$M$5:$N$78,2),IF((C3265=8),VLOOKUP(D3265,'8 лет'!$M$5:$N$78,2),IF((C3265=9),VLOOKUP(D3265,'9 лет'!$M$5:$N$78,2),IF((C3265=10),VLOOKUP(D3265,'10 лет'!$M$5:$N$78,2),IF((C3265=11),VLOOKUP(D3265,'11 лет'!$M$5:$N$78,2),IF((C3265=12),VLOOKUP(D3265,'12 лет'!$O$5:$P$78,2),IF((C3265=13),VLOOKUP(D3265,'13 лет'!$O$5:$P$78,2),IF((C3265=14),VLOOKUP(D3265,'14 лет'!$O$5:$P$78,2),IF((C3265=15),VLOOKUP(D3265,'15 лет'!$O$5:$P$78,2),IF((C3265=16),VLOOKUP(D3265,'16 лет'!$O$5:$P$78,2),IF((C3265=17),VLOOKUP(D3265,'17 лет'!$O$5:$P$78,2))))))))))))</f>
        <v>0</v>
      </c>
      <c r="F3265" s="27"/>
      <c r="G3265" s="16">
        <f>IF((C3265&lt;=7),VLOOKUP(F3265,'7 лет'!$O$5:$P$79,2),IF((C3265=8),VLOOKUP(F3265,'8 лет'!$O$5:$P$79,2),IF((C3265=9),VLOOKUP(F3265,'9 лет'!$O$5:$P$79,2),IF((C3265=10),VLOOKUP(F3265,'10 лет'!$O$5:$P$79,2),IF((C3265=11),VLOOKUP(F3265,'11 лет'!$O$5:$P$79,2),IF((C3265=12),VLOOKUP(F3265,'12 лет'!$Q$5:$R$79,2),IF((C3265=13),VLOOKUP(F3265,'13 лет'!$Q$5:$R$79,2),IF((C3265=14),VLOOKUP(F3265,'14 лет'!$Q$5:$R$79,2),IF((C3265=15),VLOOKUP(F3265,'15 лет'!$Q$5:$R$79,2),IF((C3265=16),VLOOKUP(F3265,'16 лет'!$Q$5:$R$79,2),IF((C3265=17),VLOOKUP(F3265,'17 лет'!$Q$5:$R$79,2))))))))))))</f>
        <v>0</v>
      </c>
      <c r="H3265" s="27"/>
      <c r="I3265" s="16">
        <f>IF((C3265&lt;=7),VLOOKUP(H3265,'7 лет'!$Q$5:$R$79,2),IF((C3265=8),VLOOKUP(H3265,'8 лет'!$Q$5:$R$79,2),IF((C3265=9),VLOOKUP(H3265,'9 лет'!$Q$5:$R$79,2),IF((C3265=10),VLOOKUP(H3265,'10 лет'!$Q$5:$R$79,2),IF((C3265=11),VLOOKUP(H3265,'11 лет'!$Q$5:$R$79,2),IF((C3265=12),VLOOKUP(H3265,'12 лет'!$S$5:$T$79,2),IF((C3265=13),VLOOKUP(H3265,'13 лет'!$S$5:$T$79,2),IF((C3265=14),VLOOKUP(H3265,'14 лет'!$S$5:$T$79,2),IF((C3265=15),VLOOKUP(H3265,'15 лет'!$S$5:$T$79,2),IF((C3265=16),VLOOKUP(H3265,'16 лет'!$S$5:$T$79,2),IF((C3265=17),VLOOKUP(H3265,'17 лет'!$S$5:$T$79,2))))))))))))</f>
        <v>0</v>
      </c>
      <c r="J3265" s="27"/>
      <c r="K3265" s="16">
        <f>IF((C3265&lt;=7),VLOOKUP(J3265,'7 лет'!$S$5:$T$79,2),IF((C3265=8),VLOOKUP(J3265,'8 лет'!$S$5:$T$79,2),IF((C3265=9),VLOOKUP(J3265,'9 лет'!$S$5:$T$79,2),IF((C3265=10),VLOOKUP(J3265,'10 лет'!$S$5:$T$79,2),IF((C3265=11),VLOOKUP(J3265,'11 лет'!$S$5:$T$79,2),IF((C3265=12),VLOOKUP(J3265,'12 лет'!$U$5:$V$79,2),IF((C3265=13),VLOOKUP(J3265,'13 лет'!$U$5:$V$79,2),IF((C3265=14),VLOOKUP(J3265,'14 лет'!$U$5:$V$79,2),IF(C3265&gt;=15,"0")))))))))</f>
        <v>0</v>
      </c>
      <c r="L3265" s="27"/>
      <c r="M3265" s="16" t="str">
        <f>IF((C3265=12),VLOOKUP(L3265,'12 лет'!$W$5:$X$85,2),IF((C3265=13),VLOOKUP(L3265,'13 лет'!$W$5:$X$84,2),IF((C3265=14),VLOOKUP(L3265,'14 лет'!$W$5:$X$82,2),IF((C3265=15),VLOOKUP(L3265,'15 лет'!$U$5:$V$82,2),IF((C3265=16),VLOOKUP(L3265,'16 лет'!$U$5:$V$78,2),IF((C3265=17),VLOOKUP(L3265,'17 лет'!$U$5:$V$78,2),IF(C3265&lt;12,"0")))))))</f>
        <v>0</v>
      </c>
      <c r="N3265" s="27"/>
      <c r="O3265" s="16" t="str">
        <f>IF((C3265=15),VLOOKUP(N3265,'15 лет'!$W$5:$X$115,2),IF((C3265=16),VLOOKUP(N3265,'16 лет'!$W$5:$X$113,2),IF((C3265=17),VLOOKUP(N3265,'17 лет'!$W$5:$X$113,2),IF(C3265&lt;15,"0"))))</f>
        <v>0</v>
      </c>
      <c r="P3265" s="11"/>
      <c r="Q3265" s="16">
        <f>IF((C3265&lt;=7),VLOOKUP(P3265,'7 лет'!$U$5:$V$79,2),IF((C3265=8),VLOOKUP(P3265,'8 лет'!$U$5:$V$79,2),IF((C3265=9),VLOOKUP(P3265,'9 лет'!$U$5:$V$79,2),IF((C3265=10),VLOOKUP(P3265,'10 лет'!$U$5:$V$79,2),IF((C3265=11),VLOOKUP(P3265,'11 лет'!$U$5:$V$79,2),IF((C3265=12),VLOOKUP(P3265,'12 лет'!$Y$5:$Z$79,2),IF((C3265=13),VLOOKUP(P3265,'13 лет'!$Y$5:$Z$79,2),IF((C3265=14),VLOOKUP(P3265,'14 лет'!$Y$5:$Z$79,2),IF((C3265=15),VLOOKUP(P3265,'15 лет'!$Y$5:$Z$79,2),IF((C3265=16),VLOOKUP(P3265,'16 лет'!$Y$5:$Z$79,2),IF((C3265=17),VLOOKUP(P3265,'17 лет'!$Y$5:$Z$79,2))))))))))))</f>
        <v>35</v>
      </c>
      <c r="R3265" s="27"/>
      <c r="S3265" s="16">
        <f>IF((C3265&lt;=7),VLOOKUP(R3265,'7 лет'!$W$5:$X$79,2),IF((C3265=8),VLOOKUP(R3265,'8 лет'!$W$5:$X$79,2),IF((C3265=9),VLOOKUP(R3265,'9 лет'!$W$5:$X$79,2),IF((C3265=10),VLOOKUP(R3265,'10 лет'!$W$5:$X$79,2),IF((C3265=11),VLOOKUP(R3265,'11 лет'!$W$5:$X$79,2),IF((C3265=12),VLOOKUP(R3265,'12 лет'!$AA$5:$AB$79,2),IF((C3265=13),VLOOKUP(R3265,'13 лет'!$AA$5:$AB$79,2),IF((C3265=14),VLOOKUP(R3265,'14 лет'!$AA$5:$AB$79,2),IF((C3265=15),VLOOKUP(R3265,'15 лет'!$AA$5:$AB$79,2),IF((C3265=16),VLOOKUP(R3265,'16 лет'!$AA$5:$AB$79,2),IF((C3265=17),VLOOKUP(R3265,'17 лет'!$AA$5:$AB$79,2))))))))))))</f>
        <v>0</v>
      </c>
      <c r="T3265" s="33">
        <f>SUM(E3265+G3265+I3265+K3265+M3265+O3265+Q3265+S3265)</f>
        <v>35</v>
      </c>
      <c r="U3265" s="4">
        <f>'Личное первенство девушки'!U285</f>
        <v>28</v>
      </c>
      <c r="V3265" s="109"/>
      <c r="W3265" s="99"/>
      <c r="X3265" t="str">
        <f>P3253</f>
        <v>Субъект РФ 91</v>
      </c>
    </row>
    <row r="3266" spans="1:24" ht="18.75">
      <c r="A3266" s="111"/>
      <c r="B3266" s="112"/>
      <c r="C3266" s="112"/>
      <c r="D3266" s="112"/>
      <c r="E3266" s="112"/>
      <c r="F3266" s="112"/>
      <c r="G3266" s="112"/>
      <c r="H3266" s="112"/>
      <c r="I3266" s="112"/>
      <c r="J3266" s="112"/>
      <c r="K3266" s="112"/>
      <c r="L3266" s="112"/>
      <c r="M3266" s="112"/>
      <c r="N3266" s="112"/>
      <c r="O3266" s="112"/>
      <c r="P3266" s="115" t="s">
        <v>286</v>
      </c>
      <c r="Q3266" s="115"/>
      <c r="R3266" s="115"/>
      <c r="S3266" s="116"/>
      <c r="T3266" s="113">
        <f ca="1">SUMPRODUCT(LARGE($T$3263:$T$3265,ROW(INDIRECT("T1:T"&amp;Z17))))</f>
        <v>70</v>
      </c>
      <c r="U3266" s="114"/>
      <c r="V3266" s="109"/>
      <c r="W3266" s="99"/>
    </row>
    <row r="3267" spans="1:24" ht="31.5" customHeight="1">
      <c r="A3267" s="119"/>
      <c r="B3267" s="120"/>
      <c r="C3267" s="120"/>
      <c r="D3267" s="120"/>
      <c r="E3267" s="120"/>
      <c r="F3267" s="120"/>
      <c r="G3267" s="120"/>
      <c r="H3267" s="120"/>
      <c r="I3267" s="120"/>
      <c r="J3267" s="120"/>
      <c r="K3267" s="120"/>
      <c r="L3267" s="120"/>
      <c r="M3267" s="120"/>
      <c r="N3267" s="120"/>
      <c r="O3267" s="120"/>
      <c r="P3267" s="118" t="s">
        <v>287</v>
      </c>
      <c r="Q3267" s="118"/>
      <c r="R3267" s="118"/>
      <c r="S3267" s="118"/>
      <c r="T3267" s="121">
        <f ca="1">SUM(T3261+T3266)</f>
        <v>170</v>
      </c>
      <c r="U3267" s="122"/>
      <c r="V3267" s="110"/>
      <c r="W3267" s="100"/>
    </row>
    <row r="3268" spans="1:24">
      <c r="A3268" s="14"/>
      <c r="B3268" s="14"/>
      <c r="C3268" s="14"/>
      <c r="D3268" s="14"/>
      <c r="E3268" s="14"/>
      <c r="F3268" s="14"/>
      <c r="G3268" s="14"/>
      <c r="H3268" s="14"/>
      <c r="I3268" s="14"/>
      <c r="J3268" s="14"/>
      <c r="K3268" s="14"/>
      <c r="L3268" s="14"/>
      <c r="M3268" s="14"/>
      <c r="N3268" s="14"/>
      <c r="O3268" s="14"/>
      <c r="P3268" s="14"/>
      <c r="Q3268" s="14"/>
      <c r="R3268" s="14"/>
      <c r="S3268" s="14"/>
      <c r="T3268" s="14"/>
    </row>
    <row r="3269" spans="1:24">
      <c r="A3269" s="15"/>
      <c r="C3269" s="15"/>
      <c r="D3269" s="15"/>
      <c r="E3269" s="15"/>
      <c r="F3269" s="15"/>
      <c r="G3269" s="15"/>
      <c r="H3269" s="15"/>
      <c r="I3269" s="15"/>
      <c r="J3269" s="15"/>
      <c r="K3269" s="14"/>
      <c r="L3269" s="14"/>
      <c r="M3269" s="15"/>
      <c r="N3269" s="15"/>
      <c r="O3269" s="15"/>
      <c r="P3269" s="15"/>
      <c r="Q3269" s="15"/>
      <c r="R3269" s="15"/>
      <c r="S3269" s="15"/>
      <c r="T3269" s="15"/>
    </row>
    <row r="3270" spans="1:24">
      <c r="A3270" s="15"/>
      <c r="C3270" s="15"/>
      <c r="D3270" s="15"/>
      <c r="E3270" s="15"/>
      <c r="F3270" s="15"/>
      <c r="G3270" s="15"/>
      <c r="H3270" s="15"/>
      <c r="I3270" s="15"/>
      <c r="J3270" s="15"/>
      <c r="K3270" s="14"/>
      <c r="L3270" s="14"/>
      <c r="M3270" s="15"/>
      <c r="N3270" s="15"/>
      <c r="O3270" s="15"/>
      <c r="P3270" s="15"/>
      <c r="Q3270" s="15"/>
      <c r="R3270" s="15"/>
      <c r="S3270" s="15"/>
      <c r="T3270" s="15"/>
    </row>
    <row r="3271" spans="1:24" ht="16.5">
      <c r="A3271" s="14"/>
      <c r="B3271" s="79" t="s">
        <v>181</v>
      </c>
      <c r="C3271" s="14"/>
      <c r="D3271" s="14"/>
      <c r="E3271" s="14"/>
      <c r="F3271" s="14"/>
      <c r="G3271" s="14"/>
      <c r="H3271" s="14"/>
      <c r="I3271" s="14"/>
      <c r="J3271" s="14"/>
      <c r="K3271" s="14"/>
      <c r="L3271" s="14"/>
      <c r="M3271" s="14"/>
      <c r="N3271" s="14"/>
      <c r="O3271" s="14"/>
      <c r="P3271" s="14"/>
      <c r="Q3271" s="14"/>
      <c r="R3271" s="14"/>
      <c r="S3271" s="14"/>
      <c r="T3271" s="14"/>
    </row>
    <row r="3272" spans="1:24">
      <c r="A3272" s="14"/>
      <c r="B3272" s="15"/>
      <c r="C3272" s="15"/>
      <c r="D3272" s="14"/>
      <c r="E3272" s="14"/>
      <c r="F3272" s="14"/>
      <c r="G3272" s="14"/>
      <c r="H3272" s="14"/>
      <c r="I3272" s="14"/>
      <c r="J3272" s="14"/>
      <c r="K3272" s="14"/>
      <c r="L3272" s="14"/>
      <c r="M3272" s="14"/>
      <c r="N3272" s="14"/>
      <c r="O3272" s="14"/>
      <c r="P3272" s="14"/>
      <c r="Q3272" s="14"/>
      <c r="R3272" s="14"/>
      <c r="S3272" s="14"/>
      <c r="T3272" s="14"/>
    </row>
    <row r="3273" spans="1:24">
      <c r="A3273" s="14"/>
      <c r="B3273" s="14"/>
      <c r="C3273" s="15"/>
      <c r="D3273" s="14"/>
      <c r="E3273" s="14"/>
      <c r="F3273" s="14"/>
      <c r="G3273" s="14"/>
      <c r="H3273" s="14"/>
      <c r="I3273" s="14"/>
      <c r="J3273" s="14"/>
      <c r="K3273" s="14"/>
      <c r="L3273" s="14"/>
      <c r="M3273" s="14"/>
      <c r="N3273" s="14"/>
      <c r="O3273" s="14"/>
      <c r="P3273" s="14"/>
      <c r="Q3273" s="14"/>
      <c r="R3273" s="14"/>
      <c r="S3273" s="14"/>
      <c r="T3273" s="14"/>
    </row>
    <row r="3274" spans="1:24" ht="16.5">
      <c r="A3274" s="14"/>
      <c r="B3274" s="79" t="s">
        <v>182</v>
      </c>
      <c r="C3274" s="15"/>
      <c r="D3274" s="14"/>
      <c r="E3274" s="14"/>
      <c r="F3274" s="14"/>
      <c r="G3274" s="14"/>
      <c r="H3274" s="14"/>
      <c r="I3274" s="14"/>
      <c r="J3274" s="14"/>
      <c r="K3274" s="14"/>
      <c r="L3274" s="14"/>
      <c r="M3274" s="14"/>
      <c r="N3274" s="14"/>
      <c r="O3274" s="14"/>
      <c r="P3274" s="14"/>
      <c r="Q3274" s="14"/>
      <c r="R3274" s="14"/>
      <c r="S3274" s="14"/>
      <c r="T3274" s="14"/>
    </row>
    <row r="3276" spans="1:24" ht="18.75">
      <c r="A3276" s="102" t="s">
        <v>991</v>
      </c>
      <c r="B3276" s="102"/>
      <c r="C3276" s="102"/>
      <c r="D3276" s="102"/>
      <c r="E3276" s="102"/>
      <c r="F3276" s="102"/>
      <c r="G3276" s="102"/>
      <c r="H3276" s="102"/>
      <c r="I3276" s="102"/>
      <c r="J3276" s="102"/>
      <c r="K3276" s="102"/>
      <c r="L3276" s="102"/>
      <c r="M3276" s="102"/>
      <c r="N3276" s="102"/>
      <c r="O3276" s="102"/>
      <c r="P3276" s="102"/>
      <c r="Q3276" s="102"/>
      <c r="R3276" s="102"/>
      <c r="S3276" s="102"/>
      <c r="T3276" s="102"/>
      <c r="U3276" s="102"/>
      <c r="V3276" s="102"/>
      <c r="W3276" s="102"/>
    </row>
    <row r="3277" spans="1:24" ht="18.75">
      <c r="A3277" s="102" t="s">
        <v>990</v>
      </c>
      <c r="B3277" s="102"/>
      <c r="C3277" s="102"/>
      <c r="D3277" s="102"/>
      <c r="E3277" s="102"/>
      <c r="F3277" s="102"/>
      <c r="G3277" s="102"/>
      <c r="H3277" s="102"/>
      <c r="I3277" s="102"/>
      <c r="J3277" s="102"/>
      <c r="K3277" s="102"/>
      <c r="L3277" s="102"/>
      <c r="M3277" s="102"/>
      <c r="N3277" s="102"/>
      <c r="O3277" s="102"/>
      <c r="P3277" s="102"/>
      <c r="Q3277" s="102"/>
      <c r="R3277" s="102"/>
      <c r="S3277" s="102"/>
      <c r="T3277" s="102"/>
      <c r="U3277" s="102"/>
      <c r="V3277" s="102"/>
      <c r="W3277" s="102"/>
    </row>
    <row r="3279" spans="1:24">
      <c r="A3279" s="103" t="s">
        <v>169</v>
      </c>
      <c r="B3279" s="103"/>
      <c r="C3279" s="103"/>
      <c r="D3279" s="103"/>
      <c r="E3279" s="103"/>
      <c r="F3279" s="103"/>
      <c r="G3279" s="103"/>
      <c r="H3279" s="103"/>
      <c r="I3279" s="103"/>
      <c r="J3279" s="103"/>
      <c r="K3279" s="103"/>
      <c r="L3279" s="103"/>
      <c r="M3279" s="103"/>
      <c r="N3279" s="103"/>
      <c r="O3279" s="103"/>
      <c r="P3279" s="103"/>
      <c r="Q3279" s="103"/>
      <c r="R3279" s="103"/>
      <c r="S3279" s="103"/>
      <c r="T3279" s="103"/>
      <c r="U3279" s="103"/>
      <c r="V3279" s="103"/>
      <c r="W3279" s="103"/>
    </row>
    <row r="3280" spans="1:24">
      <c r="A3280" s="43"/>
      <c r="B3280" s="43"/>
      <c r="C3280" s="43"/>
      <c r="D3280" s="43"/>
      <c r="E3280" s="43"/>
      <c r="F3280" s="43"/>
      <c r="G3280" s="43"/>
      <c r="H3280" s="43"/>
      <c r="I3280" s="43"/>
      <c r="J3280" s="43"/>
      <c r="K3280" s="43"/>
      <c r="L3280" s="43"/>
      <c r="M3280" s="43"/>
      <c r="N3280" s="43"/>
      <c r="O3280" s="43"/>
      <c r="P3280" s="43"/>
      <c r="Q3280" s="43"/>
      <c r="R3280" s="43"/>
      <c r="S3280" s="43"/>
      <c r="T3280" s="43"/>
      <c r="U3280" s="43"/>
      <c r="V3280" s="43"/>
      <c r="W3280" s="43"/>
    </row>
    <row r="3281" spans="1:24" ht="18.75">
      <c r="A3281" s="104" t="s">
        <v>1005</v>
      </c>
      <c r="B3281" s="104"/>
      <c r="C3281" s="104"/>
      <c r="D3281" s="104"/>
      <c r="E3281" s="104"/>
      <c r="F3281" s="104"/>
      <c r="G3281" s="104"/>
      <c r="H3281" s="104"/>
      <c r="I3281" s="104"/>
      <c r="J3281" s="104"/>
      <c r="K3281" s="104"/>
      <c r="L3281" s="104"/>
      <c r="M3281" s="104"/>
      <c r="N3281" s="104"/>
      <c r="O3281" s="104"/>
      <c r="P3281" s="104"/>
      <c r="Q3281" s="104"/>
      <c r="R3281" s="104"/>
      <c r="S3281" s="104"/>
      <c r="T3281" s="104"/>
      <c r="U3281" s="104"/>
      <c r="V3281" s="104"/>
      <c r="W3281" s="104"/>
    </row>
    <row r="3282" spans="1:24" ht="18.75">
      <c r="A3282" s="104" t="s">
        <v>989</v>
      </c>
      <c r="B3282" s="104"/>
      <c r="C3282" s="104"/>
      <c r="D3282" s="104"/>
      <c r="E3282" s="104"/>
      <c r="F3282" s="104"/>
      <c r="G3282" s="104"/>
      <c r="H3282" s="104"/>
      <c r="I3282" s="104"/>
      <c r="J3282" s="104"/>
      <c r="K3282" s="104"/>
      <c r="L3282" s="104"/>
      <c r="M3282" s="104"/>
      <c r="N3282" s="104"/>
      <c r="O3282" s="104"/>
      <c r="P3282" s="104"/>
      <c r="Q3282" s="104"/>
      <c r="R3282" s="104"/>
      <c r="S3282" s="104"/>
      <c r="T3282" s="104"/>
      <c r="U3282" s="104"/>
      <c r="V3282" s="104"/>
      <c r="W3282" s="104"/>
    </row>
    <row r="3283" spans="1:24" ht="18.75">
      <c r="A3283" s="105" t="s">
        <v>1058</v>
      </c>
      <c r="B3283" s="105"/>
      <c r="C3283" s="105"/>
      <c r="D3283" s="105"/>
      <c r="E3283" s="105"/>
      <c r="F3283" s="105"/>
      <c r="G3283" s="105"/>
      <c r="H3283" s="105"/>
      <c r="I3283" s="105"/>
      <c r="J3283" s="105"/>
      <c r="K3283" s="105"/>
      <c r="L3283" s="105"/>
      <c r="M3283" s="105"/>
      <c r="N3283" s="105"/>
      <c r="O3283" s="105"/>
      <c r="P3283" s="105"/>
      <c r="Q3283" s="105"/>
      <c r="R3283" s="105"/>
      <c r="S3283" s="105"/>
      <c r="T3283" s="105"/>
      <c r="U3283" s="105"/>
      <c r="V3283" s="105"/>
      <c r="W3283" s="105"/>
    </row>
    <row r="3284" spans="1:24" ht="18.75">
      <c r="A3284" s="50"/>
      <c r="B3284" s="50"/>
      <c r="C3284" s="50"/>
      <c r="D3284" s="50"/>
      <c r="E3284" s="50"/>
      <c r="F3284" s="50"/>
      <c r="G3284" s="50"/>
      <c r="H3284" s="50"/>
      <c r="I3284" s="50"/>
      <c r="J3284" s="50"/>
      <c r="K3284" s="50"/>
      <c r="L3284" s="50"/>
      <c r="M3284" s="50"/>
      <c r="N3284" s="50"/>
      <c r="O3284" s="50"/>
      <c r="P3284" s="50"/>
      <c r="Q3284" s="50"/>
      <c r="R3284" s="50"/>
      <c r="S3284" s="50"/>
      <c r="T3284" s="50"/>
      <c r="U3284" s="50"/>
      <c r="V3284" s="50"/>
    </row>
    <row r="3285" spans="1:24">
      <c r="A3285" s="10"/>
      <c r="B3285" s="10"/>
      <c r="C3285" s="10"/>
      <c r="D3285" s="10"/>
      <c r="E3285" s="10"/>
      <c r="F3285" s="10"/>
      <c r="G3285" s="10"/>
      <c r="H3285" s="10"/>
      <c r="I3285" s="10"/>
      <c r="J3285" s="10"/>
      <c r="K3285" s="10"/>
      <c r="L3285" s="10"/>
      <c r="M3285" s="10"/>
      <c r="N3285" s="10"/>
      <c r="O3285" s="10"/>
      <c r="P3285" s="10"/>
      <c r="Q3285" s="10"/>
      <c r="R3285" s="10"/>
      <c r="S3285" s="10"/>
      <c r="T3285" s="10"/>
    </row>
    <row r="3286" spans="1:24" ht="18.75">
      <c r="A3286" s="106" t="s">
        <v>992</v>
      </c>
      <c r="B3286" s="106"/>
      <c r="C3286" s="47"/>
      <c r="D3286" s="47"/>
      <c r="E3286" s="47"/>
      <c r="F3286" s="47"/>
      <c r="G3286" s="47"/>
      <c r="H3286" s="47"/>
      <c r="I3286" s="47"/>
      <c r="J3286" s="47"/>
      <c r="K3286" s="47"/>
      <c r="L3286" s="47"/>
      <c r="M3286" s="47"/>
      <c r="N3286" s="47"/>
      <c r="O3286" s="47"/>
      <c r="P3286" s="47"/>
      <c r="Q3286" s="47"/>
      <c r="R3286" s="47"/>
      <c r="S3286" s="47"/>
      <c r="T3286" s="47"/>
    </row>
    <row r="3287" spans="1:24" ht="18.75">
      <c r="A3287" s="106" t="s">
        <v>993</v>
      </c>
      <c r="B3287" s="106"/>
      <c r="C3287" s="42"/>
      <c r="D3287" s="42"/>
      <c r="E3287" s="42"/>
      <c r="F3287" s="42"/>
      <c r="G3287" s="42"/>
      <c r="H3287" s="42"/>
      <c r="I3287" s="42"/>
      <c r="J3287" s="42"/>
      <c r="K3287" s="42"/>
      <c r="L3287" s="42"/>
      <c r="M3287" s="42"/>
      <c r="N3287" s="42"/>
      <c r="O3287" s="42"/>
      <c r="P3287" s="42"/>
      <c r="Q3287" s="42"/>
      <c r="R3287" s="42"/>
      <c r="S3287" s="42"/>
      <c r="T3287" s="42"/>
    </row>
    <row r="3288" spans="1:24" ht="18.75">
      <c r="A3288" s="106"/>
      <c r="B3288" s="106"/>
      <c r="D3288" s="47"/>
      <c r="E3288" s="47"/>
      <c r="F3288" s="47"/>
      <c r="G3288" s="47"/>
      <c r="H3288" s="47"/>
      <c r="I3288" s="47"/>
      <c r="J3288" s="47"/>
      <c r="K3288" s="47"/>
      <c r="L3288" s="47"/>
      <c r="M3288" s="47"/>
      <c r="N3288" s="47"/>
      <c r="O3288" s="47"/>
      <c r="P3288" s="47"/>
      <c r="Q3288" s="47"/>
      <c r="R3288" s="47"/>
      <c r="S3288" s="47"/>
      <c r="T3288" s="47"/>
    </row>
    <row r="3289" spans="1:24" ht="18.75">
      <c r="A3289" s="107" t="s">
        <v>270</v>
      </c>
      <c r="B3289" s="107"/>
      <c r="C3289" s="107"/>
      <c r="D3289" s="107"/>
      <c r="E3289" s="107"/>
      <c r="F3289" s="107"/>
      <c r="G3289" s="107"/>
      <c r="H3289" s="107"/>
      <c r="I3289" s="107"/>
      <c r="J3289" s="107"/>
      <c r="K3289" s="107"/>
      <c r="L3289" s="107"/>
      <c r="M3289" s="107"/>
      <c r="N3289" s="107"/>
      <c r="O3289" s="107"/>
      <c r="P3289" s="129" t="s">
        <v>374</v>
      </c>
      <c r="Q3289" s="129"/>
      <c r="R3289" s="129"/>
      <c r="S3289" s="129"/>
      <c r="T3289" s="129"/>
      <c r="U3289" s="129"/>
      <c r="V3289" s="129"/>
    </row>
    <row r="3290" spans="1:24">
      <c r="A3290" s="28"/>
      <c r="B3290" s="28"/>
      <c r="C3290" s="28"/>
      <c r="D3290" s="28"/>
      <c r="E3290" s="28"/>
      <c r="F3290" s="28"/>
      <c r="G3290" s="28"/>
      <c r="H3290" s="28"/>
      <c r="I3290" s="28"/>
      <c r="J3290" s="28"/>
      <c r="K3290" s="28"/>
      <c r="L3290" s="28"/>
      <c r="M3290" s="28"/>
      <c r="N3290" s="28"/>
      <c r="O3290" s="28"/>
      <c r="P3290" s="28"/>
      <c r="Q3290" s="28"/>
      <c r="R3290" s="28"/>
      <c r="S3290" s="28"/>
      <c r="T3290" s="28"/>
    </row>
    <row r="3291" spans="1:24" ht="24" customHeight="1">
      <c r="A3291" s="117" t="s">
        <v>170</v>
      </c>
      <c r="B3291" s="117"/>
      <c r="C3291" s="117"/>
      <c r="D3291" s="117"/>
      <c r="E3291" s="117"/>
      <c r="F3291" s="117"/>
      <c r="G3291" s="117"/>
      <c r="H3291" s="117"/>
      <c r="I3291" s="117"/>
      <c r="J3291" s="117"/>
      <c r="K3291" s="117"/>
      <c r="L3291" s="117"/>
      <c r="M3291" s="117"/>
      <c r="N3291" s="117"/>
      <c r="O3291" s="117"/>
      <c r="P3291" s="117"/>
      <c r="Q3291" s="117"/>
      <c r="R3291" s="117"/>
      <c r="S3291" s="117"/>
      <c r="T3291" s="126" t="s">
        <v>178</v>
      </c>
      <c r="U3291" s="101" t="s">
        <v>284</v>
      </c>
      <c r="V3291" s="101" t="s">
        <v>288</v>
      </c>
      <c r="W3291" s="101" t="s">
        <v>1006</v>
      </c>
    </row>
    <row r="3292" spans="1:24" ht="66.75" customHeight="1">
      <c r="A3292" s="101" t="s">
        <v>171</v>
      </c>
      <c r="B3292" s="117" t="s">
        <v>172</v>
      </c>
      <c r="C3292" s="101" t="s">
        <v>173</v>
      </c>
      <c r="D3292" s="101" t="s">
        <v>174</v>
      </c>
      <c r="E3292" s="101"/>
      <c r="F3292" s="101" t="s">
        <v>175</v>
      </c>
      <c r="G3292" s="101"/>
      <c r="H3292" s="101" t="s">
        <v>176</v>
      </c>
      <c r="I3292" s="101"/>
      <c r="J3292" s="101" t="s">
        <v>994</v>
      </c>
      <c r="K3292" s="101"/>
      <c r="L3292" s="175" t="s">
        <v>995</v>
      </c>
      <c r="M3292" s="176"/>
      <c r="N3292" s="175" t="s">
        <v>996</v>
      </c>
      <c r="O3292" s="176"/>
      <c r="P3292" s="101" t="s">
        <v>7</v>
      </c>
      <c r="Q3292" s="101"/>
      <c r="R3292" s="101" t="s">
        <v>177</v>
      </c>
      <c r="S3292" s="101"/>
      <c r="T3292" s="127"/>
      <c r="U3292" s="101"/>
      <c r="V3292" s="101"/>
      <c r="W3292" s="101"/>
    </row>
    <row r="3293" spans="1:24" ht="16.5">
      <c r="A3293" s="101"/>
      <c r="B3293" s="117"/>
      <c r="C3293" s="101"/>
      <c r="D3293" s="49" t="s">
        <v>179</v>
      </c>
      <c r="E3293" s="51" t="s">
        <v>3</v>
      </c>
      <c r="F3293" s="49" t="s">
        <v>179</v>
      </c>
      <c r="G3293" s="51" t="s">
        <v>3</v>
      </c>
      <c r="H3293" s="49" t="s">
        <v>179</v>
      </c>
      <c r="I3293" s="51" t="s">
        <v>3</v>
      </c>
      <c r="J3293" s="49" t="s">
        <v>179</v>
      </c>
      <c r="K3293" s="51" t="s">
        <v>3</v>
      </c>
      <c r="L3293" s="49" t="s">
        <v>179</v>
      </c>
      <c r="M3293" s="51" t="s">
        <v>3</v>
      </c>
      <c r="N3293" s="49" t="s">
        <v>179</v>
      </c>
      <c r="O3293" s="51" t="s">
        <v>3</v>
      </c>
      <c r="P3293" s="49" t="s">
        <v>179</v>
      </c>
      <c r="Q3293" s="51" t="s">
        <v>3</v>
      </c>
      <c r="R3293" s="49" t="s">
        <v>179</v>
      </c>
      <c r="S3293" s="51" t="s">
        <v>3</v>
      </c>
      <c r="T3293" s="128"/>
      <c r="U3293" s="101"/>
      <c r="V3293" s="101"/>
      <c r="W3293" s="101"/>
    </row>
    <row r="3294" spans="1:24" ht="18.75">
      <c r="A3294" s="27">
        <v>1</v>
      </c>
      <c r="B3294" s="77"/>
      <c r="C3294" s="27"/>
      <c r="D3294" s="27"/>
      <c r="E3294" s="16">
        <f>IF((C3294&lt;=7),VLOOKUP(D3294,'7 лет'!$A$5:$B$78,2),IF((C3294=8),VLOOKUP(D3294,'8 лет'!$A$5:$B$78,2),IF((C3294=9),VLOOKUP(D3294,'9 лет'!$A$5:$B$78,2),IF((C3294=10),VLOOKUP(D3294,'10 лет'!$A$5:$B$78,2),IF((C3294=11),VLOOKUP(D3294,'11 лет'!$A$5:$B$78,2),IF((C3294=12),VLOOKUP(D3294,'12 лет'!$A$5:$B$78,2),IF((C3294=13),VLOOKUP(D3294,'13 лет'!$A$5:$B$78,2),IF((C3294=14),VLOOKUP(D3294,'14 лет'!$A$5:$B$78,2),IF((C3294=15),VLOOKUP(D3294,'15 лет'!$A$5:$B$78,2),IF((C3294=16),VLOOKUP(D3294,'16 лет'!$A$5:$B$78,2),IF((C3294=17),VLOOKUP(D3294,'17 лет'!$A$5:$B$78,2))))))))))))</f>
        <v>0</v>
      </c>
      <c r="F3294" s="27"/>
      <c r="G3294" s="16">
        <f>IF((C3294&lt;=7),VLOOKUP(F3294,'7 лет'!$C$5:$D$79,2),IF((C3294=8),VLOOKUP(F3294,'8 лет'!$C$5:$D$79,2),IF((C3294=9),VLOOKUP(F3294,'9 лет'!$C$5:$D$79,2),IF((C3294=10),VLOOKUP(F3294,'10 лет'!$C$5:$D$79,2),IF((C3294=11),VLOOKUP(F3294,'11 лет'!$C$5:$D$79,2),IF((C3294=12),VLOOKUP(F3294,'12 лет'!$C$5:$D$79,2),IF((C3294=13),VLOOKUP(F3294,'13 лет'!$C$5:$D$79,2),IF((C3294=14),VLOOKUP(F3294,'14 лет'!$C$5:$D$79,2),IF((C3294=15),VLOOKUP(F3294,'15 лет'!$C$5:$D$79,2),IF((C3294=16),VLOOKUP(F3294,'16 лет'!$C$5:$D$79,2),IF((C3294=17),VLOOKUP(F3294,'17 лет'!$C$5:$D$79,2))))))))))))</f>
        <v>0</v>
      </c>
      <c r="H3294" s="27"/>
      <c r="I3294" s="16">
        <f>IF((C3294&lt;=7),VLOOKUP(H3294,'7 лет'!$E$5:$F$79,2),IF((C3294=8),VLOOKUP(H3294,'8 лет'!$E$5:$F$79,2),IF((C3294=9),VLOOKUP(H3294,'9 лет'!$E$5:$F$79,2),IF((C3294=10),VLOOKUP(H3294,'10 лет'!$E$5:$F$79,2),IF((C3294=11),VLOOKUP(H3294,'11 лет'!$E$5:$F$79,2),IF((C3294=12),VLOOKUP(H3294,'12 лет'!$E$5:$F$79,2),IF((C3294=13),VLOOKUP(H3294,'13 лет'!$E$5:$F$79,2),IF((C3294=14),VLOOKUP(H3294,'14 лет'!$E$5:$F$79,2),IF((C3294=15),VLOOKUP(H3294,'15 лет'!$E$5:$F$79,2),IF((C3294=16),VLOOKUP(H3294,'16 лет'!$E$5:$F$79,2),IF((C3294=17),VLOOKUP(H3294,'17 лет'!$E$5:$F$79,2))))))))))))</f>
        <v>0</v>
      </c>
      <c r="J3294" s="27"/>
      <c r="K3294" s="16">
        <f>IF((C3294&lt;=7),VLOOKUP(J3294,'7 лет'!$G$5:$H$79,2),IF((C3294=8),VLOOKUP(J3294,'8 лет'!$G$5:$H$79,2),IF((C3294=9),VLOOKUP(J3294,'9 лет'!$G$5:$H$79,2),IF((C3294=10),VLOOKUP(J3294,'10 лет'!$G$5:$H$79,2),IF((C3294=11),VLOOKUP(J3294,'11 лет'!$G$5:$H$79,2),IF((C3294=12),VLOOKUP(J3294,'12 лет'!$G$5:$H$79,2),IF((C3294=13),VLOOKUP(J3294,'13 лет'!$G$5:$H$79,2),IF((C3294=14),VLOOKUP(J3294,'14 лет'!$G$5:$H$79,2),IF(C3294&gt;=15,"0")))))))))</f>
        <v>0</v>
      </c>
      <c r="L3294" s="27"/>
      <c r="M3294" s="16" t="str">
        <f>IF((C3294=12),VLOOKUP(L3294,'12 лет'!$I$5:$J$81,2),IF((C3294=13),VLOOKUP(L3294,'13 лет'!$I$5:$J$81,2),IF((C3294=14),VLOOKUP(L3294,'14 лет'!$I$5:$J$80,2),IF((C3294=15),VLOOKUP(L3294,'15 лет'!$G$5:$H$82,2),IF((C3294=16),VLOOKUP(L3294,'16 лет'!$G$5:$H$81,2),IF((C3294=17),VLOOKUP(L3294,'17 лет'!$G$5:$H$81,2),IF(C3294&lt;12,"0")))))))</f>
        <v>0</v>
      </c>
      <c r="N3294" s="27"/>
      <c r="O3294" s="16" t="str">
        <f>IF((C3294=15),VLOOKUP(N3294,'15 лет'!$I$5:$J$100,2),IF((C3294=16),VLOOKUP(N3294,'16 лет'!$I$5:$J$94,2),IF((C3294=17),VLOOKUP(N3294,'17 лет'!$I$5:$J$97,2),IF(C3294&lt;15,"0"))))</f>
        <v>0</v>
      </c>
      <c r="P3294" s="11"/>
      <c r="Q3294" s="16">
        <f>IF((C3294&lt;=7),VLOOKUP(P3294,'7 лет'!$I$5:$J$79,2),IF((C3294=8),VLOOKUP(P3294,'8 лет'!$I$5:$J$79,2),IF((C3294=9),VLOOKUP(P3294,'9 лет'!$I$5:$J$79,2),IF((C3294=10),VLOOKUP(P3294,'10 лет'!$I$5:$J$79,2),IF((C3294=11),VLOOKUP(P3294,'11 лет'!$I$5:$J$79,2),IF((C3294=12),VLOOKUP(P3294,'12 лет'!$K$5:$L$79,2),IF((C3294=13),VLOOKUP(P3294,'13 лет'!$K$5:$L$79,2),IF((C3294=14),VLOOKUP(P3294,'14 лет'!$K$5:$L$79,2),IF((C3294=15),VLOOKUP(P3294,'15 лет'!$K$5:$L$79,2),IF((C3294=16),VLOOKUP(P3294,'16 лет'!$K$5:$L$79,2),IF((C3294=17),VLOOKUP(P3294,'17 лет'!$K$5:$L$79,2),)))))))))))</f>
        <v>50</v>
      </c>
      <c r="R3294" s="27"/>
      <c r="S3294" s="16">
        <f>IF((C3294&lt;=7),VLOOKUP(R3294,'7 лет'!$K$5:$L$79,2),IF((C3294=8),VLOOKUP(R3294,'8 лет'!$K$5:$L$79,2),IF((C3294=9),VLOOKUP(R3294,'9 лет'!$K$5:$L$79,2),IF((C3294=10),VLOOKUP(R3294,'10 лет'!$K$5:$L$79,2),IF((C3294=11),VLOOKUP(R3294,'11 лет'!$K$5:$L$79,2),IF((C3294=12),VLOOKUP(R3294,'12 лет'!$M$5:$N$79,2),IF((C3294=13),VLOOKUP(R3294,'13 лет'!$M$5:$N$79,2),IF((C3294=14),VLOOKUP(R3294,'14 лет'!$M$5:$N$79,2),IF((C3294=15),VLOOKUP(R3294,'15 лет'!$M$5:$N$79,2),IF((C3294=16),VLOOKUP(R3294,'16 лет'!$M$5:$N$79,2),IF((C3294=17),VLOOKUP(R3294,'17 лет'!$M$5:$N$79,2))))))))))))</f>
        <v>0</v>
      </c>
      <c r="T3294" s="32">
        <f>SUM(E3294+G3294+I3294+K3294+M3294+O3294+Q3294+S3294)</f>
        <v>50</v>
      </c>
      <c r="U3294" s="4">
        <f>'Личное первенство юноши'!U286</f>
        <v>28</v>
      </c>
      <c r="V3294" s="108">
        <f ca="1">'Командный зачет'!G101</f>
        <v>10</v>
      </c>
      <c r="W3294" s="98">
        <f ca="1">SUM(V3294*2)</f>
        <v>20</v>
      </c>
      <c r="X3294" t="str">
        <f>P3289</f>
        <v>Субъект РФ 92</v>
      </c>
    </row>
    <row r="3295" spans="1:24" ht="18.75">
      <c r="A3295" s="27">
        <v>2</v>
      </c>
      <c r="B3295" s="77"/>
      <c r="C3295" s="27"/>
      <c r="D3295" s="27"/>
      <c r="E3295" s="16">
        <f>IF((C3295&lt;=7),VLOOKUP(D3295,'7 лет'!$A$5:$B$78,2),IF((C3295=8),VLOOKUP(D3295,'8 лет'!$A$5:$B$78,2),IF((C3295=9),VLOOKUP(D3295,'9 лет'!$A$5:$B$78,2),IF((C3295=10),VLOOKUP(D3295,'10 лет'!$A$5:$B$78,2),IF((C3295=11),VLOOKUP(D3295,'11 лет'!$A$5:$B$78,2),IF((C3295=12),VLOOKUP(D3295,'12 лет'!$A$5:$B$78,2),IF((C3295=13),VLOOKUP(D3295,'13 лет'!$A$5:$B$78,2),IF((C3295=14),VLOOKUP(D3295,'14 лет'!$A$5:$B$78,2),IF((C3295=15),VLOOKUP(D3295,'15 лет'!$A$5:$B$78,2),IF((C3295=16),VLOOKUP(D3295,'16 лет'!$A$5:$B$78,2),IF((C3295=17),VLOOKUP(D3295,'17 лет'!$A$5:$B$78,2))))))))))))</f>
        <v>0</v>
      </c>
      <c r="F3295" s="27"/>
      <c r="G3295" s="16">
        <f>IF((C3295&lt;=7),VLOOKUP(F3295,'7 лет'!$C$5:$D$79,2),IF((C3295=8),VLOOKUP(F3295,'8 лет'!$C$5:$D$79,2),IF((C3295=9),VLOOKUP(F3295,'9 лет'!$C$5:$D$79,2),IF((C3295=10),VLOOKUP(F3295,'10 лет'!$C$5:$D$79,2),IF((C3295=11),VLOOKUP(F3295,'11 лет'!$C$5:$D$79,2),IF((C3295=12),VLOOKUP(F3295,'12 лет'!$C$5:$D$79,2),IF((C3295=13),VLOOKUP(F3295,'13 лет'!$C$5:$D$79,2),IF((C3295=14),VLOOKUP(F3295,'14 лет'!$C$5:$D$79,2),IF((C3295=15),VLOOKUP(F3295,'15 лет'!$C$5:$D$79,2),IF((C3295=16),VLOOKUP(F3295,'16 лет'!$C$5:$D$79,2),IF((C3295=17),VLOOKUP(F3295,'17 лет'!$C$5:$D$79,2))))))))))))</f>
        <v>0</v>
      </c>
      <c r="H3295" s="27"/>
      <c r="I3295" s="16">
        <f>IF((C3295&lt;=7),VLOOKUP(H3295,'7 лет'!$E$5:$F$79,2),IF((C3295=8),VLOOKUP(H3295,'8 лет'!$E$5:$F$79,2),IF((C3295=9),VLOOKUP(H3295,'9 лет'!$E$5:$F$79,2),IF((C3295=10),VLOOKUP(H3295,'10 лет'!$E$5:$F$79,2),IF((C3295=11),VLOOKUP(H3295,'11 лет'!$E$5:$F$79,2),IF((C3295=12),VLOOKUP(H3295,'12 лет'!$E$5:$F$79,2),IF((C3295=13),VLOOKUP(H3295,'13 лет'!$E$5:$F$79,2),IF((C3295=14),VLOOKUP(H3295,'14 лет'!$E$5:$F$79,2),IF((C3295=15),VLOOKUP(H3295,'15 лет'!$E$5:$F$79,2),IF((C3295=16),VLOOKUP(H3295,'16 лет'!$E$5:$F$79,2),IF((C3295=17),VLOOKUP(H3295,'17 лет'!$E$5:$F$79,2))))))))))))</f>
        <v>0</v>
      </c>
      <c r="J3295" s="27"/>
      <c r="K3295" s="16">
        <f>IF((C3295&lt;=7),VLOOKUP(J3295,'7 лет'!$G$5:$H$79,2),IF((C3295=8),VLOOKUP(J3295,'8 лет'!$G$5:$H$79,2),IF((C3295=9),VLOOKUP(J3295,'9 лет'!$G$5:$H$79,2),IF((C3295=10),VLOOKUP(J3295,'10 лет'!$G$5:$H$79,2),IF((C3295=11),VLOOKUP(J3295,'11 лет'!$G$5:$H$79,2),IF((C3295=12),VLOOKUP(J3295,'12 лет'!$G$5:$H$79,2),IF((C3295=13),VLOOKUP(J3295,'13 лет'!$G$5:$H$79,2),IF((C3295=14),VLOOKUP(J3295,'14 лет'!$G$5:$H$79,2),IF(C3295&gt;=15,"0")))))))))</f>
        <v>0</v>
      </c>
      <c r="L3295" s="27"/>
      <c r="M3295" s="16" t="str">
        <f>IF((C3295=12),VLOOKUP(L3295,'12 лет'!$I$5:$J$81,2),IF((C3295=13),VLOOKUP(L3295,'13 лет'!$I$5:$J$81,2),IF((C3295=14),VLOOKUP(L3295,'14 лет'!$I$5:$J$80,2),IF((C3295=15),VLOOKUP(L3295,'15 лет'!$G$5:$H$82,2),IF((C3295=16),VLOOKUP(L3295,'16 лет'!$G$5:$H$81,2),IF((C3295=17),VLOOKUP(L3295,'17 лет'!$G$5:$H$81,2),IF(C3295&lt;12,"0")))))))</f>
        <v>0</v>
      </c>
      <c r="N3295" s="27"/>
      <c r="O3295" s="16" t="str">
        <f>IF((C3295=15),VLOOKUP(N3295,'15 лет'!$I$5:$J$100,2),IF((C3295=16),VLOOKUP(N3295,'16 лет'!$I$5:$J$94,2),IF((C3295=17),VLOOKUP(N3295,'17 лет'!$I$5:$J$97,2),IF(C3295&lt;15,"0"))))</f>
        <v>0</v>
      </c>
      <c r="P3295" s="11"/>
      <c r="Q3295" s="16">
        <f>IF((C3295&lt;=7),VLOOKUP(P3295,'7 лет'!$I$5:$J$79,2),IF((C3295=8),VLOOKUP(P3295,'8 лет'!$I$5:$J$79,2),IF((C3295=9),VLOOKUP(P3295,'9 лет'!$I$5:$J$79,2),IF((C3295=10),VLOOKUP(P3295,'10 лет'!$I$5:$J$79,2),IF((C3295=11),VLOOKUP(P3295,'11 лет'!$I$5:$J$79,2),IF((C3295=12),VLOOKUP(P3295,'12 лет'!$K$5:$L$79,2),IF((C3295=13),VLOOKUP(P3295,'13 лет'!$K$5:$L$79,2),IF((C3295=14),VLOOKUP(P3295,'14 лет'!$K$5:$L$79,2),IF((C3295=15),VLOOKUP(P3295,'15 лет'!$K$5:$L$79,2),IF((C3295=16),VLOOKUP(P3295,'16 лет'!$K$5:$L$79,2),IF((C3295=17),VLOOKUP(P3295,'17 лет'!$K$5:$L$79,2),)))))))))))</f>
        <v>50</v>
      </c>
      <c r="R3295" s="27"/>
      <c r="S3295" s="16">
        <f>IF((C3295&lt;=7),VLOOKUP(R3295,'7 лет'!$K$5:$L$79,2),IF((C3295=8),VLOOKUP(R3295,'8 лет'!$K$5:$L$79,2),IF((C3295=9),VLOOKUP(R3295,'9 лет'!$K$5:$L$79,2),IF((C3295=10),VLOOKUP(R3295,'10 лет'!$K$5:$L$79,2),IF((C3295=11),VLOOKUP(R3295,'11 лет'!$K$5:$L$79,2),IF((C3295=12),VLOOKUP(R3295,'12 лет'!$M$5:$N$79,2),IF((C3295=13),VLOOKUP(R3295,'13 лет'!$M$5:$N$79,2),IF((C3295=14),VLOOKUP(R3295,'14 лет'!$M$5:$N$79,2),IF((C3295=15),VLOOKUP(R3295,'15 лет'!$M$5:$N$79,2),IF((C3295=16),VLOOKUP(R3295,'16 лет'!$M$5:$N$79,2),IF((C3295=17),VLOOKUP(R3295,'17 лет'!$M$5:$N$79,2))))))))))))</f>
        <v>0</v>
      </c>
      <c r="T3295" s="32">
        <f>SUM(E3295+G3295+I3295+K3295+M3295+O3295+Q3295+S3295)</f>
        <v>50</v>
      </c>
      <c r="U3295" s="4">
        <f>'Личное первенство юноши'!U287</f>
        <v>28</v>
      </c>
      <c r="V3295" s="109"/>
      <c r="W3295" s="99"/>
      <c r="X3295" t="str">
        <f>P3289</f>
        <v>Субъект РФ 92</v>
      </c>
    </row>
    <row r="3296" spans="1:24" ht="18.75">
      <c r="A3296" s="27">
        <v>3</v>
      </c>
      <c r="B3296" s="77"/>
      <c r="C3296" s="27"/>
      <c r="D3296" s="27"/>
      <c r="E3296" s="16">
        <f>IF((C3296&lt;=7),VLOOKUP(D3296,'7 лет'!$A$5:$B$78,2),IF((C3296=8),VLOOKUP(D3296,'8 лет'!$A$5:$B$78,2),IF((C3296=9),VLOOKUP(D3296,'9 лет'!$A$5:$B$78,2),IF((C3296=10),VLOOKUP(D3296,'10 лет'!$A$5:$B$78,2),IF((C3296=11),VLOOKUP(D3296,'11 лет'!$A$5:$B$78,2),IF((C3296=12),VLOOKUP(D3296,'12 лет'!$A$5:$B$78,2),IF((C3296=13),VLOOKUP(D3296,'13 лет'!$A$5:$B$78,2),IF((C3296=14),VLOOKUP(D3296,'14 лет'!$A$5:$B$78,2),IF((C3296=15),VLOOKUP(D3296,'15 лет'!$A$5:$B$78,2),IF((C3296=16),VLOOKUP(D3296,'16 лет'!$A$5:$B$78,2),IF((C3296=17),VLOOKUP(D3296,'17 лет'!$A$5:$B$78,2))))))))))))</f>
        <v>0</v>
      </c>
      <c r="F3296" s="27"/>
      <c r="G3296" s="16">
        <f>IF((C3296&lt;=7),VLOOKUP(F3296,'7 лет'!$C$5:$D$79,2),IF((C3296=8),VLOOKUP(F3296,'8 лет'!$C$5:$D$79,2),IF((C3296=9),VLOOKUP(F3296,'9 лет'!$C$5:$D$79,2),IF((C3296=10),VLOOKUP(F3296,'10 лет'!$C$5:$D$79,2),IF((C3296=11),VLOOKUP(F3296,'11 лет'!$C$5:$D$79,2),IF((C3296=12),VLOOKUP(F3296,'12 лет'!$C$5:$D$79,2),IF((C3296=13),VLOOKUP(F3296,'13 лет'!$C$5:$D$79,2),IF((C3296=14),VLOOKUP(F3296,'14 лет'!$C$5:$D$79,2),IF((C3296=15),VLOOKUP(F3296,'15 лет'!$C$5:$D$79,2),IF((C3296=16),VLOOKUP(F3296,'16 лет'!$C$5:$D$79,2),IF((C3296=17),VLOOKUP(F3296,'17 лет'!$C$5:$D$79,2))))))))))))</f>
        <v>0</v>
      </c>
      <c r="H3296" s="27"/>
      <c r="I3296" s="16">
        <f>IF((C3296&lt;=7),VLOOKUP(H3296,'7 лет'!$E$5:$F$79,2),IF((C3296=8),VLOOKUP(H3296,'8 лет'!$E$5:$F$79,2),IF((C3296=9),VLOOKUP(H3296,'9 лет'!$E$5:$F$79,2),IF((C3296=10),VLOOKUP(H3296,'10 лет'!$E$5:$F$79,2),IF((C3296=11),VLOOKUP(H3296,'11 лет'!$E$5:$F$79,2),IF((C3296=12),VLOOKUP(H3296,'12 лет'!$E$5:$F$79,2),IF((C3296=13),VLOOKUP(H3296,'13 лет'!$E$5:$F$79,2),IF((C3296=14),VLOOKUP(H3296,'14 лет'!$E$5:$F$79,2),IF((C3296=15),VLOOKUP(H3296,'15 лет'!$E$5:$F$79,2),IF((C3296=16),VLOOKUP(H3296,'16 лет'!$E$5:$F$79,2),IF((C3296=17),VLOOKUP(H3296,'17 лет'!$E$5:$F$79,2))))))))))))</f>
        <v>0</v>
      </c>
      <c r="J3296" s="27"/>
      <c r="K3296" s="16">
        <f>IF((C3296&lt;=7),VLOOKUP(J3296,'7 лет'!$G$5:$H$79,2),IF((C3296=8),VLOOKUP(J3296,'8 лет'!$G$5:$H$79,2),IF((C3296=9),VLOOKUP(J3296,'9 лет'!$G$5:$H$79,2),IF((C3296=10),VLOOKUP(J3296,'10 лет'!$G$5:$H$79,2),IF((C3296=11),VLOOKUP(J3296,'11 лет'!$G$5:$H$79,2),IF((C3296=12),VLOOKUP(J3296,'12 лет'!$G$5:$H$79,2),IF((C3296=13),VLOOKUP(J3296,'13 лет'!$G$5:$H$79,2),IF((C3296=14),VLOOKUP(J3296,'14 лет'!$G$5:$H$79,2),IF(C3296&gt;=15,"0")))))))))</f>
        <v>0</v>
      </c>
      <c r="L3296" s="27"/>
      <c r="M3296" s="16" t="str">
        <f>IF((C3296=12),VLOOKUP(L3296,'12 лет'!$I$5:$J$81,2),IF((C3296=13),VLOOKUP(L3296,'13 лет'!$I$5:$J$81,2),IF((C3296=14),VLOOKUP(L3296,'14 лет'!$I$5:$J$80,2),IF((C3296=15),VLOOKUP(L3296,'15 лет'!$G$5:$H$82,2),IF((C3296=16),VLOOKUP(L3296,'16 лет'!$G$5:$H$81,2),IF((C3296=17),VLOOKUP(L3296,'17 лет'!$G$5:$H$81,2),IF(C3296&lt;12,"0")))))))</f>
        <v>0</v>
      </c>
      <c r="N3296" s="27"/>
      <c r="O3296" s="16" t="str">
        <f>IF((C3296=15),VLOOKUP(N3296,'15 лет'!$I$5:$J$100,2),IF((C3296=16),VLOOKUP(N3296,'16 лет'!$I$5:$J$94,2),IF((C3296=17),VLOOKUP(N3296,'17 лет'!$I$5:$J$97,2),IF(C3296&lt;15,"0"))))</f>
        <v>0</v>
      </c>
      <c r="P3296" s="11"/>
      <c r="Q3296" s="16">
        <f>IF((C3296&lt;=7),VLOOKUP(P3296,'7 лет'!$I$5:$J$79,2),IF((C3296=8),VLOOKUP(P3296,'8 лет'!$I$5:$J$79,2),IF((C3296=9),VLOOKUP(P3296,'9 лет'!$I$5:$J$79,2),IF((C3296=10),VLOOKUP(P3296,'10 лет'!$I$5:$J$79,2),IF((C3296=11),VLOOKUP(P3296,'11 лет'!$I$5:$J$79,2),IF((C3296=12),VLOOKUP(P3296,'12 лет'!$K$5:$L$79,2),IF((C3296=13),VLOOKUP(P3296,'13 лет'!$K$5:$L$79,2),IF((C3296=14),VLOOKUP(P3296,'14 лет'!$K$5:$L$79,2),IF((C3296=15),VLOOKUP(P3296,'15 лет'!$K$5:$L$79,2),IF((C3296=16),VLOOKUP(P3296,'16 лет'!$K$5:$L$79,2),IF((C3296=17),VLOOKUP(P3296,'17 лет'!$K$5:$L$79,2),)))))))))))</f>
        <v>50</v>
      </c>
      <c r="R3296" s="27"/>
      <c r="S3296" s="16">
        <f>IF((C3296&lt;=7),VLOOKUP(R3296,'7 лет'!$K$5:$L$79,2),IF((C3296=8),VLOOKUP(R3296,'8 лет'!$K$5:$L$79,2),IF((C3296=9),VLOOKUP(R3296,'9 лет'!$K$5:$L$79,2),IF((C3296=10),VLOOKUP(R3296,'10 лет'!$K$5:$L$79,2),IF((C3296=11),VLOOKUP(R3296,'11 лет'!$K$5:$L$79,2),IF((C3296=12),VLOOKUP(R3296,'12 лет'!$M$5:$N$79,2),IF((C3296=13),VLOOKUP(R3296,'13 лет'!$M$5:$N$79,2),IF((C3296=14),VLOOKUP(R3296,'14 лет'!$M$5:$N$79,2),IF((C3296=15),VLOOKUP(R3296,'15 лет'!$M$5:$N$79,2),IF((C3296=16),VLOOKUP(R3296,'16 лет'!$M$5:$N$79,2),IF((C3296=17),VLOOKUP(R3296,'17 лет'!$M$5:$N$79,2))))))))))))</f>
        <v>0</v>
      </c>
      <c r="T3296" s="32">
        <f>SUM(E3296+G3296+I3296+K3296+M3296+O3296+Q3296+S3296)</f>
        <v>50</v>
      </c>
      <c r="U3296" s="4">
        <f>'Личное первенство юноши'!U288</f>
        <v>28</v>
      </c>
      <c r="V3296" s="109"/>
      <c r="W3296" s="99"/>
      <c r="X3296" t="str">
        <f>P3289</f>
        <v>Субъект РФ 92</v>
      </c>
    </row>
    <row r="3297" spans="1:24" ht="18.75">
      <c r="A3297" s="111"/>
      <c r="B3297" s="112"/>
      <c r="C3297" s="112"/>
      <c r="D3297" s="112"/>
      <c r="E3297" s="112"/>
      <c r="F3297" s="112"/>
      <c r="G3297" s="112"/>
      <c r="H3297" s="112"/>
      <c r="I3297" s="112"/>
      <c r="J3297" s="112"/>
      <c r="K3297" s="112"/>
      <c r="L3297" s="112"/>
      <c r="M3297" s="112"/>
      <c r="N3297" s="112"/>
      <c r="O3297" s="112"/>
      <c r="P3297" s="115" t="s">
        <v>285</v>
      </c>
      <c r="Q3297" s="115"/>
      <c r="R3297" s="115"/>
      <c r="S3297" s="116"/>
      <c r="T3297" s="113">
        <f ca="1">SUMPRODUCT(LARGE($T$3294:$T$3296,ROW(INDIRECT("T1:T"&amp;Z17))))</f>
        <v>100</v>
      </c>
      <c r="U3297" s="114"/>
      <c r="V3297" s="109"/>
      <c r="W3297" s="99"/>
    </row>
    <row r="3298" spans="1:24" ht="24.75" customHeight="1">
      <c r="A3298" s="123" t="s">
        <v>180</v>
      </c>
      <c r="B3298" s="124"/>
      <c r="C3298" s="124"/>
      <c r="D3298" s="124"/>
      <c r="E3298" s="124"/>
      <c r="F3298" s="124"/>
      <c r="G3298" s="124"/>
      <c r="H3298" s="124"/>
      <c r="I3298" s="124"/>
      <c r="J3298" s="124"/>
      <c r="K3298" s="124"/>
      <c r="L3298" s="124"/>
      <c r="M3298" s="124"/>
      <c r="N3298" s="124"/>
      <c r="O3298" s="124"/>
      <c r="P3298" s="124"/>
      <c r="Q3298" s="124"/>
      <c r="R3298" s="124"/>
      <c r="S3298" s="124"/>
      <c r="T3298" s="124"/>
      <c r="U3298" s="125"/>
      <c r="V3298" s="109"/>
      <c r="W3298" s="99"/>
    </row>
    <row r="3299" spans="1:24" ht="18.75">
      <c r="A3299" s="27">
        <v>1</v>
      </c>
      <c r="B3299" s="78"/>
      <c r="C3299" s="27"/>
      <c r="D3299" s="27"/>
      <c r="E3299" s="16">
        <f>IF((C3299&lt;=7),VLOOKUP(D3299,'7 лет'!$M$5:$N$78,2),IF((C3299=8),VLOOKUP(D3299,'8 лет'!$M$5:$N$78,2),IF((C3299=9),VLOOKUP(D3299,'9 лет'!$M$5:$N$78,2),IF((C3299=10),VLOOKUP(D3299,'10 лет'!$M$5:$N$78,2),IF((C3299=11),VLOOKUP(D3299,'11 лет'!$M$5:$N$78,2),IF((C3299=12),VLOOKUP(D3299,'12 лет'!$O$5:$P$78,2),IF((C3299=13),VLOOKUP(D3299,'13 лет'!$O$5:$P$78,2),IF((C3299=14),VLOOKUP(D3299,'14 лет'!$O$5:$P$78,2),IF((C3299=15),VLOOKUP(D3299,'15 лет'!$O$5:$P$78,2),IF((C3299=16),VLOOKUP(D3299,'16 лет'!$O$5:$P$78,2),IF((C3299=17),VLOOKUP(D3299,'17 лет'!$O$5:$P$78,2))))))))))))</f>
        <v>0</v>
      </c>
      <c r="F3299" s="27"/>
      <c r="G3299" s="16">
        <f>IF((C3299&lt;=7),VLOOKUP(F3299,'7 лет'!$O$5:$P$79,2),IF((C3299=8),VLOOKUP(F3299,'8 лет'!$O$5:$P$79,2),IF((C3299=9),VLOOKUP(F3299,'9 лет'!$O$5:$P$79,2),IF((C3299=10),VLOOKUP(F3299,'10 лет'!$O$5:$P$79,2),IF((C3299=11),VLOOKUP(F3299,'11 лет'!$O$5:$P$79,2),IF((C3299=12),VLOOKUP(F3299,'12 лет'!$Q$5:$R$79,2),IF((C3299=13),VLOOKUP(F3299,'13 лет'!$Q$5:$R$79,2),IF((C3299=14),VLOOKUP(F3299,'14 лет'!$Q$5:$R$79,2),IF((C3299=15),VLOOKUP(F3299,'15 лет'!$Q$5:$R$79,2),IF((C3299=16),VLOOKUP(F3299,'16 лет'!$Q$5:$R$79,2),IF((C3299=17),VLOOKUP(F3299,'17 лет'!$Q$5:$R$79,2))))))))))))</f>
        <v>0</v>
      </c>
      <c r="H3299" s="27"/>
      <c r="I3299" s="16">
        <f>IF((C3299&lt;=7),VLOOKUP(H3299,'7 лет'!$Q$5:$R$79,2),IF((C3299=8),VLOOKUP(H3299,'8 лет'!$Q$5:$R$79,2),IF((C3299=9),VLOOKUP(H3299,'9 лет'!$Q$5:$R$79,2),IF((C3299=10),VLOOKUP(H3299,'10 лет'!$Q$5:$R$79,2),IF((C3299=11),VLOOKUP(H3299,'11 лет'!$Q$5:$R$79,2),IF((C3299=12),VLOOKUP(H3299,'12 лет'!$S$5:$T$79,2),IF((C3299=13),VLOOKUP(H3299,'13 лет'!$S$5:$T$79,2),IF((C3299=14),VLOOKUP(H3299,'14 лет'!$S$5:$T$79,2),IF((C3299=15),VLOOKUP(H3299,'15 лет'!$S$5:$T$79,2),IF((C3299=16),VLOOKUP(H3299,'16 лет'!$S$5:$T$79,2),IF((C3299=17),VLOOKUP(H3299,'17 лет'!$S$5:$T$79,2))))))))))))</f>
        <v>0</v>
      </c>
      <c r="J3299" s="27"/>
      <c r="K3299" s="16">
        <f>IF((C3299&lt;=7),VLOOKUP(J3299,'7 лет'!$S$5:$T$79,2),IF((C3299=8),VLOOKUP(J3299,'8 лет'!$S$5:$T$79,2),IF((C3299=9),VLOOKUP(J3299,'9 лет'!$S$5:$T$79,2),IF((C3299=10),VLOOKUP(J3299,'10 лет'!$S$5:$T$79,2),IF((C3299=11),VLOOKUP(J3299,'11 лет'!$S$5:$T$79,2),IF((C3299=12),VLOOKUP(J3299,'12 лет'!$U$5:$V$79,2),IF((C3299=13),VLOOKUP(J3299,'13 лет'!$U$5:$V$79,2),IF((C3299=14),VLOOKUP(J3299,'14 лет'!$U$5:$V$79,2),IF(C3299&gt;=15,"0")))))))))</f>
        <v>0</v>
      </c>
      <c r="L3299" s="27"/>
      <c r="M3299" s="16" t="str">
        <f>IF((C3299=12),VLOOKUP(L3299,'12 лет'!$W$5:$X$85,2),IF((C3299=13),VLOOKUP(L3299,'13 лет'!$W$5:$X$84,2),IF((C3299=14),VLOOKUP(L3299,'14 лет'!$W$5:$X$82,2),IF((C3299=15),VLOOKUP(L3299,'15 лет'!$U$5:$V$82,2),IF((C3299=16),VLOOKUP(L3299,'16 лет'!$U$5:$V$78,2),IF((C3299=17),VLOOKUP(L3299,'17 лет'!$U$5:$V$78,2),IF(C3299&lt;12,"0")))))))</f>
        <v>0</v>
      </c>
      <c r="N3299" s="27"/>
      <c r="O3299" s="16" t="str">
        <f>IF((C3299=15),VLOOKUP(N3299,'15 лет'!$W$5:$X$115,2),IF((C3299=16),VLOOKUP(N3299,'16 лет'!$W$5:$X$113,2),IF((C3299=17),VLOOKUP(N3299,'17 лет'!$W$5:$X$113,2),IF(C3299&lt;15,"0"))))</f>
        <v>0</v>
      </c>
      <c r="P3299" s="11"/>
      <c r="Q3299" s="16">
        <f>IF((C3299&lt;=7),VLOOKUP(P3299,'7 лет'!$U$5:$V$79,2),IF((C3299=8),VLOOKUP(P3299,'8 лет'!$U$5:$V$79,2),IF((C3299=9),VLOOKUP(P3299,'9 лет'!$U$5:$V$79,2),IF((C3299=10),VLOOKUP(P3299,'10 лет'!$U$5:$V$79,2),IF((C3299=11),VLOOKUP(P3299,'11 лет'!$U$5:$V$79,2),IF((C3299=12),VLOOKUP(P3299,'12 лет'!$Y$5:$Z$79,2),IF((C3299=13),VLOOKUP(P3299,'13 лет'!$Y$5:$Z$79,2),IF((C3299=14),VLOOKUP(P3299,'14 лет'!$Y$5:$Z$79,2),IF((C3299=15),VLOOKUP(P3299,'15 лет'!$Y$5:$Z$79,2),IF((C3299=16),VLOOKUP(P3299,'16 лет'!$Y$5:$Z$79,2),IF((C3299=17),VLOOKUP(P3299,'17 лет'!$Y$5:$Z$79,2))))))))))))</f>
        <v>35</v>
      </c>
      <c r="R3299" s="27"/>
      <c r="S3299" s="16">
        <f>IF((C3299&lt;=7),VLOOKUP(R3299,'7 лет'!$W$5:$X$79,2),IF((C3299=8),VLOOKUP(R3299,'8 лет'!$W$5:$X$79,2),IF((C3299=9),VLOOKUP(R3299,'9 лет'!$W$5:$X$79,2),IF((C3299=10),VLOOKUP(R3299,'10 лет'!$W$5:$X$79,2),IF((C3299=11),VLOOKUP(R3299,'11 лет'!$W$5:$X$79,2),IF((C3299=12),VLOOKUP(R3299,'12 лет'!$AA$5:$AB$79,2),IF((C3299=13),VLOOKUP(R3299,'13 лет'!$AA$5:$AB$79,2),IF((C3299=14),VLOOKUP(R3299,'14 лет'!$AA$5:$AB$79,2),IF((C3299=15),VLOOKUP(R3299,'15 лет'!$AA$5:$AB$79,2),IF((C3299=16),VLOOKUP(R3299,'16 лет'!$AA$5:$AB$79,2),IF((C3299=17),VLOOKUP(R3299,'17 лет'!$AA$5:$AB$79,2))))))))))))</f>
        <v>0</v>
      </c>
      <c r="T3299" s="33">
        <f>SUM(E3299+G3299+I3299+K3299+M3299+O3299+Q3299+S3299)</f>
        <v>35</v>
      </c>
      <c r="U3299" s="4">
        <f>'Личное первенство девушки'!U286</f>
        <v>28</v>
      </c>
      <c r="V3299" s="109"/>
      <c r="W3299" s="99"/>
      <c r="X3299" t="str">
        <f>P3289</f>
        <v>Субъект РФ 92</v>
      </c>
    </row>
    <row r="3300" spans="1:24" ht="18.75">
      <c r="A3300" s="27">
        <v>2</v>
      </c>
      <c r="B3300" s="78"/>
      <c r="C3300" s="27"/>
      <c r="D3300" s="27"/>
      <c r="E3300" s="16">
        <f>IF((C3300&lt;=7),VLOOKUP(D3300,'7 лет'!$M$5:$N$78,2),IF((C3300=8),VLOOKUP(D3300,'8 лет'!$M$5:$N$78,2),IF((C3300=9),VLOOKUP(D3300,'9 лет'!$M$5:$N$78,2),IF((C3300=10),VLOOKUP(D3300,'10 лет'!$M$5:$N$78,2),IF((C3300=11),VLOOKUP(D3300,'11 лет'!$M$5:$N$78,2),IF((C3300=12),VLOOKUP(D3300,'12 лет'!$O$5:$P$78,2),IF((C3300=13),VLOOKUP(D3300,'13 лет'!$O$5:$P$78,2),IF((C3300=14),VLOOKUP(D3300,'14 лет'!$O$5:$P$78,2),IF((C3300=15),VLOOKUP(D3300,'15 лет'!$O$5:$P$78,2),IF((C3300=16),VLOOKUP(D3300,'16 лет'!$O$5:$P$78,2),IF((C3300=17),VLOOKUP(D3300,'17 лет'!$O$5:$P$78,2))))))))))))</f>
        <v>0</v>
      </c>
      <c r="F3300" s="27"/>
      <c r="G3300" s="16">
        <f>IF((C3300&lt;=7),VLOOKUP(F3300,'7 лет'!$O$5:$P$79,2),IF((C3300=8),VLOOKUP(F3300,'8 лет'!$O$5:$P$79,2),IF((C3300=9),VLOOKUP(F3300,'9 лет'!$O$5:$P$79,2),IF((C3300=10),VLOOKUP(F3300,'10 лет'!$O$5:$P$79,2),IF((C3300=11),VLOOKUP(F3300,'11 лет'!$O$5:$P$79,2),IF((C3300=12),VLOOKUP(F3300,'12 лет'!$Q$5:$R$79,2),IF((C3300=13),VLOOKUP(F3300,'13 лет'!$Q$5:$R$79,2),IF((C3300=14),VLOOKUP(F3300,'14 лет'!$Q$5:$R$79,2),IF((C3300=15),VLOOKUP(F3300,'15 лет'!$Q$5:$R$79,2),IF((C3300=16),VLOOKUP(F3300,'16 лет'!$Q$5:$R$79,2),IF((C3300=17),VLOOKUP(F3300,'17 лет'!$Q$5:$R$79,2))))))))))))</f>
        <v>0</v>
      </c>
      <c r="H3300" s="27"/>
      <c r="I3300" s="16">
        <f>IF((C3300&lt;=7),VLOOKUP(H3300,'7 лет'!$Q$5:$R$79,2),IF((C3300=8),VLOOKUP(H3300,'8 лет'!$Q$5:$R$79,2),IF((C3300=9),VLOOKUP(H3300,'9 лет'!$Q$5:$R$79,2),IF((C3300=10),VLOOKUP(H3300,'10 лет'!$Q$5:$R$79,2),IF((C3300=11),VLOOKUP(H3300,'11 лет'!$Q$5:$R$79,2),IF((C3300=12),VLOOKUP(H3300,'12 лет'!$S$5:$T$79,2),IF((C3300=13),VLOOKUP(H3300,'13 лет'!$S$5:$T$79,2),IF((C3300=14),VLOOKUP(H3300,'14 лет'!$S$5:$T$79,2),IF((C3300=15),VLOOKUP(H3300,'15 лет'!$S$5:$T$79,2),IF((C3300=16),VLOOKUP(H3300,'16 лет'!$S$5:$T$79,2),IF((C3300=17),VLOOKUP(H3300,'17 лет'!$S$5:$T$79,2))))))))))))</f>
        <v>0</v>
      </c>
      <c r="J3300" s="27"/>
      <c r="K3300" s="16">
        <f>IF((C3300&lt;=7),VLOOKUP(J3300,'7 лет'!$S$5:$T$79,2),IF((C3300=8),VLOOKUP(J3300,'8 лет'!$S$5:$T$79,2),IF((C3300=9),VLOOKUP(J3300,'9 лет'!$S$5:$T$79,2),IF((C3300=10),VLOOKUP(J3300,'10 лет'!$S$5:$T$79,2),IF((C3300=11),VLOOKUP(J3300,'11 лет'!$S$5:$T$79,2),IF((C3300=12),VLOOKUP(J3300,'12 лет'!$U$5:$V$79,2),IF((C3300=13),VLOOKUP(J3300,'13 лет'!$U$5:$V$79,2),IF((C3300=14),VLOOKUP(J3300,'14 лет'!$U$5:$V$79,2),IF(C3300&gt;=15,"0")))))))))</f>
        <v>0</v>
      </c>
      <c r="L3300" s="27"/>
      <c r="M3300" s="16" t="str">
        <f>IF((C3300=12),VLOOKUP(L3300,'12 лет'!$W$5:$X$85,2),IF((C3300=13),VLOOKUP(L3300,'13 лет'!$W$5:$X$84,2),IF((C3300=14),VLOOKUP(L3300,'14 лет'!$W$5:$X$82,2),IF((C3300=15),VLOOKUP(L3300,'15 лет'!$U$5:$V$82,2),IF((C3300=16),VLOOKUP(L3300,'16 лет'!$U$5:$V$78,2),IF((C3300=17),VLOOKUP(L3300,'17 лет'!$U$5:$V$78,2),IF(C3300&lt;12,"0")))))))</f>
        <v>0</v>
      </c>
      <c r="N3300" s="27"/>
      <c r="O3300" s="16" t="str">
        <f>IF((C3300=15),VLOOKUP(N3300,'15 лет'!$W$5:$X$115,2),IF((C3300=16),VLOOKUP(N3300,'16 лет'!$W$5:$X$113,2),IF((C3300=17),VLOOKUP(N3300,'17 лет'!$W$5:$X$113,2),IF(C3300&lt;15,"0"))))</f>
        <v>0</v>
      </c>
      <c r="P3300" s="11"/>
      <c r="Q3300" s="16">
        <f>IF((C3300&lt;=7),VLOOKUP(P3300,'7 лет'!$U$5:$V$79,2),IF((C3300=8),VLOOKUP(P3300,'8 лет'!$U$5:$V$79,2),IF((C3300=9),VLOOKUP(P3300,'9 лет'!$U$5:$V$79,2),IF((C3300=10),VLOOKUP(P3300,'10 лет'!$U$5:$V$79,2),IF((C3300=11),VLOOKUP(P3300,'11 лет'!$U$5:$V$79,2),IF((C3300=12),VLOOKUP(P3300,'12 лет'!$Y$5:$Z$79,2),IF((C3300=13),VLOOKUP(P3300,'13 лет'!$Y$5:$Z$79,2),IF((C3300=14),VLOOKUP(P3300,'14 лет'!$Y$5:$Z$79,2),IF((C3300=15),VLOOKUP(P3300,'15 лет'!$Y$5:$Z$79,2),IF((C3300=16),VLOOKUP(P3300,'16 лет'!$Y$5:$Z$79,2),IF((C3300=17),VLOOKUP(P3300,'17 лет'!$Y$5:$Z$79,2))))))))))))</f>
        <v>35</v>
      </c>
      <c r="R3300" s="27"/>
      <c r="S3300" s="16">
        <f>IF((C3300&lt;=7),VLOOKUP(R3300,'7 лет'!$W$5:$X$79,2),IF((C3300=8),VLOOKUP(R3300,'8 лет'!$W$5:$X$79,2),IF((C3300=9),VLOOKUP(R3300,'9 лет'!$W$5:$X$79,2),IF((C3300=10),VLOOKUP(R3300,'10 лет'!$W$5:$X$79,2),IF((C3300=11),VLOOKUP(R3300,'11 лет'!$W$5:$X$79,2),IF((C3300=12),VLOOKUP(R3300,'12 лет'!$AA$5:$AB$79,2),IF((C3300=13),VLOOKUP(R3300,'13 лет'!$AA$5:$AB$79,2),IF((C3300=14),VLOOKUP(R3300,'14 лет'!$AA$5:$AB$79,2),IF((C3300=15),VLOOKUP(R3300,'15 лет'!$AA$5:$AB$79,2),IF((C3300=16),VLOOKUP(R3300,'16 лет'!$AA$5:$AB$79,2),IF((C3300=17),VLOOKUP(R3300,'17 лет'!$AA$5:$AB$79,2))))))))))))</f>
        <v>0</v>
      </c>
      <c r="T3300" s="33">
        <f>SUM(E3300+G3300+I3300+K3300+M3300+O3300+Q3300+S3300)</f>
        <v>35</v>
      </c>
      <c r="U3300" s="4">
        <f>'Личное первенство девушки'!U287</f>
        <v>28</v>
      </c>
      <c r="V3300" s="109"/>
      <c r="W3300" s="99"/>
      <c r="X3300" t="str">
        <f>P3289</f>
        <v>Субъект РФ 92</v>
      </c>
    </row>
    <row r="3301" spans="1:24" ht="18.75">
      <c r="A3301" s="27">
        <v>3</v>
      </c>
      <c r="B3301" s="78"/>
      <c r="C3301" s="27"/>
      <c r="D3301" s="27"/>
      <c r="E3301" s="16">
        <f>IF((C3301&lt;=7),VLOOKUP(D3301,'7 лет'!$M$5:$N$78,2),IF((C3301=8),VLOOKUP(D3301,'8 лет'!$M$5:$N$78,2),IF((C3301=9),VLOOKUP(D3301,'9 лет'!$M$5:$N$78,2),IF((C3301=10),VLOOKUP(D3301,'10 лет'!$M$5:$N$78,2),IF((C3301=11),VLOOKUP(D3301,'11 лет'!$M$5:$N$78,2),IF((C3301=12),VLOOKUP(D3301,'12 лет'!$O$5:$P$78,2),IF((C3301=13),VLOOKUP(D3301,'13 лет'!$O$5:$P$78,2),IF((C3301=14),VLOOKUP(D3301,'14 лет'!$O$5:$P$78,2),IF((C3301=15),VLOOKUP(D3301,'15 лет'!$O$5:$P$78,2),IF((C3301=16),VLOOKUP(D3301,'16 лет'!$O$5:$P$78,2),IF((C3301=17),VLOOKUP(D3301,'17 лет'!$O$5:$P$78,2))))))))))))</f>
        <v>0</v>
      </c>
      <c r="F3301" s="27"/>
      <c r="G3301" s="16">
        <f>IF((C3301&lt;=7),VLOOKUP(F3301,'7 лет'!$O$5:$P$79,2),IF((C3301=8),VLOOKUP(F3301,'8 лет'!$O$5:$P$79,2),IF((C3301=9),VLOOKUP(F3301,'9 лет'!$O$5:$P$79,2),IF((C3301=10),VLOOKUP(F3301,'10 лет'!$O$5:$P$79,2),IF((C3301=11),VLOOKUP(F3301,'11 лет'!$O$5:$P$79,2),IF((C3301=12),VLOOKUP(F3301,'12 лет'!$Q$5:$R$79,2),IF((C3301=13),VLOOKUP(F3301,'13 лет'!$Q$5:$R$79,2),IF((C3301=14),VLOOKUP(F3301,'14 лет'!$Q$5:$R$79,2),IF((C3301=15),VLOOKUP(F3301,'15 лет'!$Q$5:$R$79,2),IF((C3301=16),VLOOKUP(F3301,'16 лет'!$Q$5:$R$79,2),IF((C3301=17),VLOOKUP(F3301,'17 лет'!$Q$5:$R$79,2))))))))))))</f>
        <v>0</v>
      </c>
      <c r="H3301" s="27"/>
      <c r="I3301" s="16">
        <f>IF((C3301&lt;=7),VLOOKUP(H3301,'7 лет'!$Q$5:$R$79,2),IF((C3301=8),VLOOKUP(H3301,'8 лет'!$Q$5:$R$79,2),IF((C3301=9),VLOOKUP(H3301,'9 лет'!$Q$5:$R$79,2),IF((C3301=10),VLOOKUP(H3301,'10 лет'!$Q$5:$R$79,2),IF((C3301=11),VLOOKUP(H3301,'11 лет'!$Q$5:$R$79,2),IF((C3301=12),VLOOKUP(H3301,'12 лет'!$S$5:$T$79,2),IF((C3301=13),VLOOKUP(H3301,'13 лет'!$S$5:$T$79,2),IF((C3301=14),VLOOKUP(H3301,'14 лет'!$S$5:$T$79,2),IF((C3301=15),VLOOKUP(H3301,'15 лет'!$S$5:$T$79,2),IF((C3301=16),VLOOKUP(H3301,'16 лет'!$S$5:$T$79,2),IF((C3301=17),VLOOKUP(H3301,'17 лет'!$S$5:$T$79,2))))))))))))</f>
        <v>0</v>
      </c>
      <c r="J3301" s="27"/>
      <c r="K3301" s="16">
        <f>IF((C3301&lt;=7),VLOOKUP(J3301,'7 лет'!$S$5:$T$79,2),IF((C3301=8),VLOOKUP(J3301,'8 лет'!$S$5:$T$79,2),IF((C3301=9),VLOOKUP(J3301,'9 лет'!$S$5:$T$79,2),IF((C3301=10),VLOOKUP(J3301,'10 лет'!$S$5:$T$79,2),IF((C3301=11),VLOOKUP(J3301,'11 лет'!$S$5:$T$79,2),IF((C3301=12),VLOOKUP(J3301,'12 лет'!$U$5:$V$79,2),IF((C3301=13),VLOOKUP(J3301,'13 лет'!$U$5:$V$79,2),IF((C3301=14),VLOOKUP(J3301,'14 лет'!$U$5:$V$79,2),IF(C3301&gt;=15,"0")))))))))</f>
        <v>0</v>
      </c>
      <c r="L3301" s="27"/>
      <c r="M3301" s="16" t="str">
        <f>IF((C3301=12),VLOOKUP(L3301,'12 лет'!$W$5:$X$85,2),IF((C3301=13),VLOOKUP(L3301,'13 лет'!$W$5:$X$84,2),IF((C3301=14),VLOOKUP(L3301,'14 лет'!$W$5:$X$82,2),IF((C3301=15),VLOOKUP(L3301,'15 лет'!$U$5:$V$82,2),IF((C3301=16),VLOOKUP(L3301,'16 лет'!$U$5:$V$78,2),IF((C3301=17),VLOOKUP(L3301,'17 лет'!$U$5:$V$78,2),IF(C3301&lt;12,"0")))))))</f>
        <v>0</v>
      </c>
      <c r="N3301" s="27"/>
      <c r="O3301" s="16" t="str">
        <f>IF((C3301=15),VLOOKUP(N3301,'15 лет'!$W$5:$X$115,2),IF((C3301=16),VLOOKUP(N3301,'16 лет'!$W$5:$X$113,2),IF((C3301=17),VLOOKUP(N3301,'17 лет'!$W$5:$X$113,2),IF(C3301&lt;15,"0"))))</f>
        <v>0</v>
      </c>
      <c r="P3301" s="11"/>
      <c r="Q3301" s="16">
        <f>IF((C3301&lt;=7),VLOOKUP(P3301,'7 лет'!$U$5:$V$79,2),IF((C3301=8),VLOOKUP(P3301,'8 лет'!$U$5:$V$79,2),IF((C3301=9),VLOOKUP(P3301,'9 лет'!$U$5:$V$79,2),IF((C3301=10),VLOOKUP(P3301,'10 лет'!$U$5:$V$79,2),IF((C3301=11),VLOOKUP(P3301,'11 лет'!$U$5:$V$79,2),IF((C3301=12),VLOOKUP(P3301,'12 лет'!$Y$5:$Z$79,2),IF((C3301=13),VLOOKUP(P3301,'13 лет'!$Y$5:$Z$79,2),IF((C3301=14),VLOOKUP(P3301,'14 лет'!$Y$5:$Z$79,2),IF((C3301=15),VLOOKUP(P3301,'15 лет'!$Y$5:$Z$79,2),IF((C3301=16),VLOOKUP(P3301,'16 лет'!$Y$5:$Z$79,2),IF((C3301=17),VLOOKUP(P3301,'17 лет'!$Y$5:$Z$79,2))))))))))))</f>
        <v>35</v>
      </c>
      <c r="R3301" s="27"/>
      <c r="S3301" s="16">
        <f>IF((C3301&lt;=7),VLOOKUP(R3301,'7 лет'!$W$5:$X$79,2),IF((C3301=8),VLOOKUP(R3301,'8 лет'!$W$5:$X$79,2),IF((C3301=9),VLOOKUP(R3301,'9 лет'!$W$5:$X$79,2),IF((C3301=10),VLOOKUP(R3301,'10 лет'!$W$5:$X$79,2),IF((C3301=11),VLOOKUP(R3301,'11 лет'!$W$5:$X$79,2),IF((C3301=12),VLOOKUP(R3301,'12 лет'!$AA$5:$AB$79,2),IF((C3301=13),VLOOKUP(R3301,'13 лет'!$AA$5:$AB$79,2),IF((C3301=14),VLOOKUP(R3301,'14 лет'!$AA$5:$AB$79,2),IF((C3301=15),VLOOKUP(R3301,'15 лет'!$AA$5:$AB$79,2),IF((C3301=16),VLOOKUP(R3301,'16 лет'!$AA$5:$AB$79,2),IF((C3301=17),VLOOKUP(R3301,'17 лет'!$AA$5:$AB$79,2))))))))))))</f>
        <v>0</v>
      </c>
      <c r="T3301" s="33">
        <f>SUM(E3301+G3301+I3301+K3301+M3301+O3301+Q3301+S3301)</f>
        <v>35</v>
      </c>
      <c r="U3301" s="4">
        <f>'Личное первенство девушки'!U288</f>
        <v>28</v>
      </c>
      <c r="V3301" s="109"/>
      <c r="W3301" s="99"/>
      <c r="X3301" t="str">
        <f>P3289</f>
        <v>Субъект РФ 92</v>
      </c>
    </row>
    <row r="3302" spans="1:24" ht="18.75">
      <c r="A3302" s="111"/>
      <c r="B3302" s="112"/>
      <c r="C3302" s="112"/>
      <c r="D3302" s="112"/>
      <c r="E3302" s="112"/>
      <c r="F3302" s="112"/>
      <c r="G3302" s="112"/>
      <c r="H3302" s="112"/>
      <c r="I3302" s="112"/>
      <c r="J3302" s="112"/>
      <c r="K3302" s="112"/>
      <c r="L3302" s="112"/>
      <c r="M3302" s="112"/>
      <c r="N3302" s="112"/>
      <c r="O3302" s="112"/>
      <c r="P3302" s="115" t="s">
        <v>286</v>
      </c>
      <c r="Q3302" s="115"/>
      <c r="R3302" s="115"/>
      <c r="S3302" s="116"/>
      <c r="T3302" s="113">
        <f ca="1">SUMPRODUCT(LARGE($T$3299:$T$3301,ROW(INDIRECT("T1:T"&amp;Z17))))</f>
        <v>70</v>
      </c>
      <c r="U3302" s="114"/>
      <c r="V3302" s="109"/>
      <c r="W3302" s="99"/>
    </row>
    <row r="3303" spans="1:24" ht="30" customHeight="1">
      <c r="A3303" s="119"/>
      <c r="B3303" s="120"/>
      <c r="C3303" s="120"/>
      <c r="D3303" s="120"/>
      <c r="E3303" s="120"/>
      <c r="F3303" s="120"/>
      <c r="G3303" s="120"/>
      <c r="H3303" s="120"/>
      <c r="I3303" s="120"/>
      <c r="J3303" s="120"/>
      <c r="K3303" s="120"/>
      <c r="L3303" s="120"/>
      <c r="M3303" s="120"/>
      <c r="N3303" s="120"/>
      <c r="O3303" s="120"/>
      <c r="P3303" s="118" t="s">
        <v>287</v>
      </c>
      <c r="Q3303" s="118"/>
      <c r="R3303" s="118"/>
      <c r="S3303" s="118"/>
      <c r="T3303" s="121">
        <f ca="1">SUM(T3297+T3302)</f>
        <v>170</v>
      </c>
      <c r="U3303" s="122"/>
      <c r="V3303" s="110"/>
      <c r="W3303" s="100"/>
    </row>
    <row r="3304" spans="1:24">
      <c r="A3304" s="14"/>
      <c r="B3304" s="14"/>
      <c r="C3304" s="14"/>
      <c r="D3304" s="14"/>
      <c r="E3304" s="14"/>
      <c r="F3304" s="14"/>
      <c r="G3304" s="14"/>
      <c r="H3304" s="14"/>
      <c r="I3304" s="14"/>
      <c r="J3304" s="14"/>
      <c r="K3304" s="14"/>
      <c r="L3304" s="14"/>
      <c r="M3304" s="14"/>
      <c r="N3304" s="14"/>
      <c r="O3304" s="14"/>
      <c r="P3304" s="14"/>
      <c r="Q3304" s="14"/>
      <c r="R3304" s="14"/>
      <c r="S3304" s="14"/>
      <c r="T3304" s="14"/>
    </row>
    <row r="3305" spans="1:24">
      <c r="A3305" s="15"/>
      <c r="C3305" s="15"/>
      <c r="D3305" s="15"/>
      <c r="E3305" s="15"/>
      <c r="F3305" s="15"/>
      <c r="G3305" s="15"/>
      <c r="H3305" s="15"/>
      <c r="I3305" s="15"/>
      <c r="J3305" s="15"/>
      <c r="K3305" s="14"/>
      <c r="L3305" s="14"/>
      <c r="M3305" s="15"/>
      <c r="N3305" s="15"/>
      <c r="O3305" s="15"/>
      <c r="P3305" s="15"/>
      <c r="Q3305" s="15"/>
      <c r="R3305" s="15"/>
      <c r="S3305" s="15"/>
      <c r="T3305" s="15"/>
    </row>
    <row r="3306" spans="1:24">
      <c r="A3306" s="15"/>
      <c r="C3306" s="15"/>
      <c r="D3306" s="15"/>
      <c r="E3306" s="15"/>
      <c r="F3306" s="15"/>
      <c r="G3306" s="15"/>
      <c r="H3306" s="15"/>
      <c r="I3306" s="15"/>
      <c r="J3306" s="15"/>
      <c r="K3306" s="14"/>
      <c r="L3306" s="14"/>
      <c r="M3306" s="15"/>
      <c r="N3306" s="15"/>
      <c r="O3306" s="15"/>
      <c r="P3306" s="15"/>
      <c r="Q3306" s="15"/>
      <c r="R3306" s="15"/>
      <c r="S3306" s="15"/>
      <c r="T3306" s="15"/>
    </row>
    <row r="3307" spans="1:24" ht="16.5">
      <c r="A3307" s="14"/>
      <c r="B3307" s="79" t="s">
        <v>181</v>
      </c>
      <c r="C3307" s="14"/>
      <c r="D3307" s="14"/>
      <c r="E3307" s="14"/>
      <c r="F3307" s="14"/>
      <c r="G3307" s="14"/>
      <c r="H3307" s="14"/>
      <c r="I3307" s="14"/>
      <c r="J3307" s="14"/>
      <c r="K3307" s="14"/>
      <c r="L3307" s="14"/>
      <c r="M3307" s="14"/>
      <c r="N3307" s="14"/>
      <c r="O3307" s="14"/>
      <c r="P3307" s="14"/>
      <c r="Q3307" s="14"/>
      <c r="R3307" s="14"/>
      <c r="S3307" s="14"/>
      <c r="T3307" s="14"/>
    </row>
    <row r="3308" spans="1:24">
      <c r="A3308" s="14"/>
      <c r="B3308" s="15"/>
      <c r="C3308" s="15"/>
      <c r="D3308" s="14"/>
      <c r="E3308" s="14"/>
      <c r="F3308" s="14"/>
      <c r="G3308" s="14"/>
      <c r="H3308" s="14"/>
      <c r="I3308" s="14"/>
      <c r="J3308" s="14"/>
      <c r="K3308" s="14"/>
      <c r="L3308" s="14"/>
      <c r="M3308" s="14"/>
      <c r="N3308" s="14"/>
      <c r="O3308" s="14"/>
      <c r="P3308" s="14"/>
      <c r="Q3308" s="14"/>
      <c r="R3308" s="14"/>
      <c r="S3308" s="14"/>
      <c r="T3308" s="14"/>
    </row>
    <row r="3309" spans="1:24">
      <c r="A3309" s="14"/>
      <c r="B3309" s="14"/>
      <c r="C3309" s="15"/>
      <c r="D3309" s="14"/>
      <c r="E3309" s="14"/>
      <c r="F3309" s="14"/>
      <c r="G3309" s="14"/>
      <c r="H3309" s="14"/>
      <c r="I3309" s="14"/>
      <c r="J3309" s="14"/>
      <c r="K3309" s="14"/>
      <c r="L3309" s="14"/>
      <c r="M3309" s="14"/>
      <c r="N3309" s="14"/>
      <c r="O3309" s="14"/>
      <c r="P3309" s="14"/>
      <c r="Q3309" s="14"/>
      <c r="R3309" s="14"/>
      <c r="S3309" s="14"/>
      <c r="T3309" s="14"/>
    </row>
    <row r="3310" spans="1:24" ht="16.5">
      <c r="A3310" s="14"/>
      <c r="B3310" s="79" t="s">
        <v>182</v>
      </c>
      <c r="C3310" s="15"/>
      <c r="D3310" s="14"/>
      <c r="E3310" s="14"/>
      <c r="F3310" s="14"/>
      <c r="G3310" s="14"/>
      <c r="H3310" s="14"/>
      <c r="I3310" s="14"/>
      <c r="J3310" s="14"/>
      <c r="K3310" s="14"/>
      <c r="L3310" s="14"/>
      <c r="M3310" s="14"/>
      <c r="N3310" s="14"/>
      <c r="O3310" s="14"/>
      <c r="P3310" s="14"/>
      <c r="Q3310" s="14"/>
      <c r="R3310" s="14"/>
      <c r="S3310" s="14"/>
      <c r="T3310" s="14"/>
    </row>
    <row r="3312" spans="1:24" ht="18.75">
      <c r="A3312" s="102" t="s">
        <v>991</v>
      </c>
      <c r="B3312" s="102"/>
      <c r="C3312" s="102"/>
      <c r="D3312" s="102"/>
      <c r="E3312" s="102"/>
      <c r="F3312" s="102"/>
      <c r="G3312" s="102"/>
      <c r="H3312" s="102"/>
      <c r="I3312" s="102"/>
      <c r="J3312" s="102"/>
      <c r="K3312" s="102"/>
      <c r="L3312" s="102"/>
      <c r="M3312" s="102"/>
      <c r="N3312" s="102"/>
      <c r="O3312" s="102"/>
      <c r="P3312" s="102"/>
      <c r="Q3312" s="102"/>
      <c r="R3312" s="102"/>
      <c r="S3312" s="102"/>
      <c r="T3312" s="102"/>
      <c r="U3312" s="102"/>
      <c r="V3312" s="102"/>
      <c r="W3312" s="102"/>
    </row>
    <row r="3313" spans="1:23" ht="18.75">
      <c r="A3313" s="102" t="s">
        <v>990</v>
      </c>
      <c r="B3313" s="102"/>
      <c r="C3313" s="102"/>
      <c r="D3313" s="102"/>
      <c r="E3313" s="102"/>
      <c r="F3313" s="102"/>
      <c r="G3313" s="102"/>
      <c r="H3313" s="102"/>
      <c r="I3313" s="102"/>
      <c r="J3313" s="102"/>
      <c r="K3313" s="102"/>
      <c r="L3313" s="102"/>
      <c r="M3313" s="102"/>
      <c r="N3313" s="102"/>
      <c r="O3313" s="102"/>
      <c r="P3313" s="102"/>
      <c r="Q3313" s="102"/>
      <c r="R3313" s="102"/>
      <c r="S3313" s="102"/>
      <c r="T3313" s="102"/>
      <c r="U3313" s="102"/>
      <c r="V3313" s="102"/>
      <c r="W3313" s="102"/>
    </row>
    <row r="3315" spans="1:23">
      <c r="A3315" s="103" t="s">
        <v>169</v>
      </c>
      <c r="B3315" s="103"/>
      <c r="C3315" s="103"/>
      <c r="D3315" s="103"/>
      <c r="E3315" s="103"/>
      <c r="F3315" s="103"/>
      <c r="G3315" s="103"/>
      <c r="H3315" s="103"/>
      <c r="I3315" s="103"/>
      <c r="J3315" s="103"/>
      <c r="K3315" s="103"/>
      <c r="L3315" s="103"/>
      <c r="M3315" s="103"/>
      <c r="N3315" s="103"/>
      <c r="O3315" s="103"/>
      <c r="P3315" s="103"/>
      <c r="Q3315" s="103"/>
      <c r="R3315" s="103"/>
      <c r="S3315" s="103"/>
      <c r="T3315" s="103"/>
      <c r="U3315" s="103"/>
      <c r="V3315" s="103"/>
      <c r="W3315" s="103"/>
    </row>
    <row r="3316" spans="1:23">
      <c r="A3316" s="43"/>
      <c r="B3316" s="43"/>
      <c r="C3316" s="43"/>
      <c r="D3316" s="43"/>
      <c r="E3316" s="43"/>
      <c r="F3316" s="43"/>
      <c r="G3316" s="43"/>
      <c r="H3316" s="43"/>
      <c r="I3316" s="43"/>
      <c r="J3316" s="43"/>
      <c r="K3316" s="43"/>
      <c r="L3316" s="43"/>
      <c r="M3316" s="43"/>
      <c r="N3316" s="43"/>
      <c r="O3316" s="43"/>
      <c r="P3316" s="43"/>
      <c r="Q3316" s="43"/>
      <c r="R3316" s="43"/>
      <c r="S3316" s="43"/>
      <c r="T3316" s="43"/>
      <c r="U3316" s="43"/>
      <c r="V3316" s="43"/>
      <c r="W3316" s="43"/>
    </row>
    <row r="3317" spans="1:23" ht="18.75">
      <c r="A3317" s="104" t="s">
        <v>1005</v>
      </c>
      <c r="B3317" s="104"/>
      <c r="C3317" s="104"/>
      <c r="D3317" s="104"/>
      <c r="E3317" s="104"/>
      <c r="F3317" s="104"/>
      <c r="G3317" s="104"/>
      <c r="H3317" s="104"/>
      <c r="I3317" s="104"/>
      <c r="J3317" s="104"/>
      <c r="K3317" s="104"/>
      <c r="L3317" s="104"/>
      <c r="M3317" s="104"/>
      <c r="N3317" s="104"/>
      <c r="O3317" s="104"/>
      <c r="P3317" s="104"/>
      <c r="Q3317" s="104"/>
      <c r="R3317" s="104"/>
      <c r="S3317" s="104"/>
      <c r="T3317" s="104"/>
      <c r="U3317" s="104"/>
      <c r="V3317" s="104"/>
      <c r="W3317" s="104"/>
    </row>
    <row r="3318" spans="1:23" ht="18.75">
      <c r="A3318" s="104" t="s">
        <v>989</v>
      </c>
      <c r="B3318" s="104"/>
      <c r="C3318" s="104"/>
      <c r="D3318" s="104"/>
      <c r="E3318" s="104"/>
      <c r="F3318" s="104"/>
      <c r="G3318" s="104"/>
      <c r="H3318" s="104"/>
      <c r="I3318" s="104"/>
      <c r="J3318" s="104"/>
      <c r="K3318" s="104"/>
      <c r="L3318" s="104"/>
      <c r="M3318" s="104"/>
      <c r="N3318" s="104"/>
      <c r="O3318" s="104"/>
      <c r="P3318" s="104"/>
      <c r="Q3318" s="104"/>
      <c r="R3318" s="104"/>
      <c r="S3318" s="104"/>
      <c r="T3318" s="104"/>
      <c r="U3318" s="104"/>
      <c r="V3318" s="104"/>
      <c r="W3318" s="104"/>
    </row>
    <row r="3319" spans="1:23" ht="18.75">
      <c r="A3319" s="105" t="s">
        <v>1058</v>
      </c>
      <c r="B3319" s="105"/>
      <c r="C3319" s="105"/>
      <c r="D3319" s="105"/>
      <c r="E3319" s="105"/>
      <c r="F3319" s="105"/>
      <c r="G3319" s="105"/>
      <c r="H3319" s="105"/>
      <c r="I3319" s="105"/>
      <c r="J3319" s="105"/>
      <c r="K3319" s="105"/>
      <c r="L3319" s="105"/>
      <c r="M3319" s="105"/>
      <c r="N3319" s="105"/>
      <c r="O3319" s="105"/>
      <c r="P3319" s="105"/>
      <c r="Q3319" s="105"/>
      <c r="R3319" s="105"/>
      <c r="S3319" s="105"/>
      <c r="T3319" s="105"/>
      <c r="U3319" s="105"/>
      <c r="V3319" s="105"/>
      <c r="W3319" s="105"/>
    </row>
    <row r="3320" spans="1:23" ht="18.75">
      <c r="A3320" s="50"/>
      <c r="B3320" s="50"/>
      <c r="C3320" s="50"/>
      <c r="D3320" s="50"/>
      <c r="E3320" s="50"/>
      <c r="F3320" s="50"/>
      <c r="G3320" s="50"/>
      <c r="H3320" s="50"/>
      <c r="I3320" s="50"/>
      <c r="J3320" s="50"/>
      <c r="K3320" s="50"/>
      <c r="L3320" s="50"/>
      <c r="M3320" s="50"/>
      <c r="N3320" s="50"/>
      <c r="O3320" s="50"/>
      <c r="P3320" s="50"/>
      <c r="Q3320" s="50"/>
      <c r="R3320" s="50"/>
      <c r="S3320" s="50"/>
      <c r="T3320" s="50"/>
      <c r="U3320" s="50"/>
      <c r="V3320" s="50"/>
    </row>
    <row r="3321" spans="1:23">
      <c r="A3321" s="10"/>
      <c r="B3321" s="10"/>
      <c r="C3321" s="10"/>
      <c r="D3321" s="10"/>
      <c r="E3321" s="10"/>
      <c r="F3321" s="10"/>
      <c r="G3321" s="10"/>
      <c r="H3321" s="10"/>
      <c r="I3321" s="10"/>
      <c r="J3321" s="10"/>
      <c r="K3321" s="10"/>
      <c r="L3321" s="10"/>
      <c r="M3321" s="10"/>
      <c r="N3321" s="10"/>
      <c r="O3321" s="10"/>
      <c r="P3321" s="10"/>
      <c r="Q3321" s="10"/>
      <c r="R3321" s="10"/>
      <c r="S3321" s="10"/>
      <c r="T3321" s="10"/>
    </row>
    <row r="3322" spans="1:23" ht="18.75">
      <c r="A3322" s="106" t="s">
        <v>992</v>
      </c>
      <c r="B3322" s="106"/>
      <c r="C3322" s="47"/>
      <c r="D3322" s="47"/>
      <c r="E3322" s="47"/>
      <c r="F3322" s="47"/>
      <c r="G3322" s="47"/>
      <c r="H3322" s="47"/>
      <c r="I3322" s="47"/>
      <c r="J3322" s="47"/>
      <c r="K3322" s="47"/>
      <c r="L3322" s="47"/>
      <c r="M3322" s="47"/>
      <c r="N3322" s="47"/>
      <c r="O3322" s="47"/>
      <c r="P3322" s="47"/>
      <c r="Q3322" s="47"/>
      <c r="R3322" s="47"/>
      <c r="S3322" s="47"/>
      <c r="T3322" s="47"/>
    </row>
    <row r="3323" spans="1:23" ht="18.75">
      <c r="A3323" s="106" t="s">
        <v>993</v>
      </c>
      <c r="B3323" s="106"/>
      <c r="C3323" s="42"/>
      <c r="D3323" s="42"/>
      <c r="E3323" s="42"/>
      <c r="F3323" s="42"/>
      <c r="G3323" s="42"/>
      <c r="H3323" s="42"/>
      <c r="I3323" s="42"/>
      <c r="J3323" s="42"/>
      <c r="K3323" s="42"/>
      <c r="L3323" s="42"/>
      <c r="M3323" s="42"/>
      <c r="N3323" s="42"/>
      <c r="O3323" s="42"/>
      <c r="P3323" s="42"/>
      <c r="Q3323" s="42"/>
      <c r="R3323" s="42"/>
      <c r="S3323" s="42"/>
      <c r="T3323" s="42"/>
    </row>
    <row r="3324" spans="1:23" ht="18.75">
      <c r="A3324" s="106"/>
      <c r="B3324" s="106"/>
      <c r="D3324" s="47"/>
      <c r="E3324" s="47"/>
      <c r="F3324" s="47"/>
      <c r="G3324" s="47"/>
      <c r="H3324" s="47"/>
      <c r="I3324" s="47"/>
      <c r="J3324" s="47"/>
      <c r="K3324" s="47"/>
      <c r="L3324" s="47"/>
      <c r="M3324" s="47"/>
      <c r="N3324" s="47"/>
      <c r="O3324" s="47"/>
      <c r="P3324" s="47"/>
      <c r="Q3324" s="47"/>
      <c r="R3324" s="47"/>
      <c r="S3324" s="47"/>
      <c r="T3324" s="47"/>
    </row>
    <row r="3325" spans="1:23" ht="18.75">
      <c r="A3325" s="107" t="s">
        <v>271</v>
      </c>
      <c r="B3325" s="107"/>
      <c r="C3325" s="107"/>
      <c r="D3325" s="107"/>
      <c r="E3325" s="107"/>
      <c r="F3325" s="107"/>
      <c r="G3325" s="107"/>
      <c r="H3325" s="107"/>
      <c r="I3325" s="107"/>
      <c r="J3325" s="107"/>
      <c r="K3325" s="107"/>
      <c r="L3325" s="107"/>
      <c r="M3325" s="107"/>
      <c r="N3325" s="107"/>
      <c r="O3325" s="107"/>
      <c r="P3325" s="129" t="s">
        <v>375</v>
      </c>
      <c r="Q3325" s="129"/>
      <c r="R3325" s="129"/>
      <c r="S3325" s="129"/>
      <c r="T3325" s="129"/>
      <c r="U3325" s="129"/>
      <c r="V3325" s="129"/>
    </row>
    <row r="3326" spans="1:23">
      <c r="A3326" s="28"/>
      <c r="B3326" s="28"/>
      <c r="C3326" s="28"/>
      <c r="D3326" s="28"/>
      <c r="E3326" s="28"/>
      <c r="F3326" s="28"/>
      <c r="G3326" s="28"/>
      <c r="H3326" s="28"/>
      <c r="I3326" s="28"/>
      <c r="J3326" s="28"/>
      <c r="K3326" s="28"/>
      <c r="L3326" s="28"/>
      <c r="M3326" s="28"/>
      <c r="N3326" s="28"/>
      <c r="O3326" s="28"/>
      <c r="P3326" s="28"/>
      <c r="Q3326" s="28"/>
      <c r="R3326" s="28"/>
      <c r="S3326" s="28"/>
      <c r="T3326" s="28"/>
    </row>
    <row r="3327" spans="1:23" ht="24.75" customHeight="1">
      <c r="A3327" s="117" t="s">
        <v>170</v>
      </c>
      <c r="B3327" s="117"/>
      <c r="C3327" s="117"/>
      <c r="D3327" s="117"/>
      <c r="E3327" s="117"/>
      <c r="F3327" s="117"/>
      <c r="G3327" s="117"/>
      <c r="H3327" s="117"/>
      <c r="I3327" s="117"/>
      <c r="J3327" s="117"/>
      <c r="K3327" s="117"/>
      <c r="L3327" s="117"/>
      <c r="M3327" s="117"/>
      <c r="N3327" s="117"/>
      <c r="O3327" s="117"/>
      <c r="P3327" s="117"/>
      <c r="Q3327" s="117"/>
      <c r="R3327" s="117"/>
      <c r="S3327" s="117"/>
      <c r="T3327" s="126" t="s">
        <v>178</v>
      </c>
      <c r="U3327" s="101" t="s">
        <v>284</v>
      </c>
      <c r="V3327" s="101" t="s">
        <v>288</v>
      </c>
      <c r="W3327" s="101" t="s">
        <v>1006</v>
      </c>
    </row>
    <row r="3328" spans="1:23" ht="66.75" customHeight="1">
      <c r="A3328" s="101" t="s">
        <v>171</v>
      </c>
      <c r="B3328" s="117" t="s">
        <v>172</v>
      </c>
      <c r="C3328" s="101" t="s">
        <v>173</v>
      </c>
      <c r="D3328" s="101" t="s">
        <v>174</v>
      </c>
      <c r="E3328" s="101"/>
      <c r="F3328" s="101" t="s">
        <v>175</v>
      </c>
      <c r="G3328" s="101"/>
      <c r="H3328" s="101" t="s">
        <v>176</v>
      </c>
      <c r="I3328" s="101"/>
      <c r="J3328" s="101" t="s">
        <v>994</v>
      </c>
      <c r="K3328" s="101"/>
      <c r="L3328" s="175" t="s">
        <v>995</v>
      </c>
      <c r="M3328" s="176"/>
      <c r="N3328" s="175" t="s">
        <v>996</v>
      </c>
      <c r="O3328" s="176"/>
      <c r="P3328" s="101" t="s">
        <v>7</v>
      </c>
      <c r="Q3328" s="101"/>
      <c r="R3328" s="101" t="s">
        <v>177</v>
      </c>
      <c r="S3328" s="101"/>
      <c r="T3328" s="127"/>
      <c r="U3328" s="101"/>
      <c r="V3328" s="101"/>
      <c r="W3328" s="101"/>
    </row>
    <row r="3329" spans="1:24" ht="16.5">
      <c r="A3329" s="101"/>
      <c r="B3329" s="117"/>
      <c r="C3329" s="101"/>
      <c r="D3329" s="49" t="s">
        <v>179</v>
      </c>
      <c r="E3329" s="51" t="s">
        <v>3</v>
      </c>
      <c r="F3329" s="49" t="s">
        <v>179</v>
      </c>
      <c r="G3329" s="51" t="s">
        <v>3</v>
      </c>
      <c r="H3329" s="49" t="s">
        <v>179</v>
      </c>
      <c r="I3329" s="51" t="s">
        <v>3</v>
      </c>
      <c r="J3329" s="49" t="s">
        <v>179</v>
      </c>
      <c r="K3329" s="51" t="s">
        <v>3</v>
      </c>
      <c r="L3329" s="49" t="s">
        <v>179</v>
      </c>
      <c r="M3329" s="51" t="s">
        <v>3</v>
      </c>
      <c r="N3329" s="49" t="s">
        <v>179</v>
      </c>
      <c r="O3329" s="51" t="s">
        <v>3</v>
      </c>
      <c r="P3329" s="49" t="s">
        <v>179</v>
      </c>
      <c r="Q3329" s="51" t="s">
        <v>3</v>
      </c>
      <c r="R3329" s="49" t="s">
        <v>179</v>
      </c>
      <c r="S3329" s="51" t="s">
        <v>3</v>
      </c>
      <c r="T3329" s="128"/>
      <c r="U3329" s="101"/>
      <c r="V3329" s="101"/>
      <c r="W3329" s="101"/>
    </row>
    <row r="3330" spans="1:24" ht="18.75">
      <c r="A3330" s="27">
        <v>1</v>
      </c>
      <c r="B3330" s="77"/>
      <c r="C3330" s="27"/>
      <c r="D3330" s="27"/>
      <c r="E3330" s="16">
        <f>IF((C3330&lt;=7),VLOOKUP(D3330,'7 лет'!$A$5:$B$78,2),IF((C3330=8),VLOOKUP(D3330,'8 лет'!$A$5:$B$78,2),IF((C3330=9),VLOOKUP(D3330,'9 лет'!$A$5:$B$78,2),IF((C3330=10),VLOOKUP(D3330,'10 лет'!$A$5:$B$78,2),IF((C3330=11),VLOOKUP(D3330,'11 лет'!$A$5:$B$78,2),IF((C3330=12),VLOOKUP(D3330,'12 лет'!$A$5:$B$78,2),IF((C3330=13),VLOOKUP(D3330,'13 лет'!$A$5:$B$78,2),IF((C3330=14),VLOOKUP(D3330,'14 лет'!$A$5:$B$78,2),IF((C3330=15),VLOOKUP(D3330,'15 лет'!$A$5:$B$78,2),IF((C3330=16),VLOOKUP(D3330,'16 лет'!$A$5:$B$78,2),IF((C3330=17),VLOOKUP(D3330,'17 лет'!$A$5:$B$78,2))))))))))))</f>
        <v>0</v>
      </c>
      <c r="F3330" s="27"/>
      <c r="G3330" s="16">
        <f>IF((C3330&lt;=7),VLOOKUP(F3330,'7 лет'!$C$5:$D$79,2),IF((C3330=8),VLOOKUP(F3330,'8 лет'!$C$5:$D$79,2),IF((C3330=9),VLOOKUP(F3330,'9 лет'!$C$5:$D$79,2),IF((C3330=10),VLOOKUP(F3330,'10 лет'!$C$5:$D$79,2),IF((C3330=11),VLOOKUP(F3330,'11 лет'!$C$5:$D$79,2),IF((C3330=12),VLOOKUP(F3330,'12 лет'!$C$5:$D$79,2),IF((C3330=13),VLOOKUP(F3330,'13 лет'!$C$5:$D$79,2),IF((C3330=14),VLOOKUP(F3330,'14 лет'!$C$5:$D$79,2),IF((C3330=15),VLOOKUP(F3330,'15 лет'!$C$5:$D$79,2),IF((C3330=16),VLOOKUP(F3330,'16 лет'!$C$5:$D$79,2),IF((C3330=17),VLOOKUP(F3330,'17 лет'!$C$5:$D$79,2))))))))))))</f>
        <v>0</v>
      </c>
      <c r="H3330" s="27"/>
      <c r="I3330" s="16">
        <f>IF((C3330&lt;=7),VLOOKUP(H3330,'7 лет'!$E$5:$F$79,2),IF((C3330=8),VLOOKUP(H3330,'8 лет'!$E$5:$F$79,2),IF((C3330=9),VLOOKUP(H3330,'9 лет'!$E$5:$F$79,2),IF((C3330=10),VLOOKUP(H3330,'10 лет'!$E$5:$F$79,2),IF((C3330=11),VLOOKUP(H3330,'11 лет'!$E$5:$F$79,2),IF((C3330=12),VLOOKUP(H3330,'12 лет'!$E$5:$F$79,2),IF((C3330=13),VLOOKUP(H3330,'13 лет'!$E$5:$F$79,2),IF((C3330=14),VLOOKUP(H3330,'14 лет'!$E$5:$F$79,2),IF((C3330=15),VLOOKUP(H3330,'15 лет'!$E$5:$F$79,2),IF((C3330=16),VLOOKUP(H3330,'16 лет'!$E$5:$F$79,2),IF((C3330=17),VLOOKUP(H3330,'17 лет'!$E$5:$F$79,2))))))))))))</f>
        <v>0</v>
      </c>
      <c r="J3330" s="27"/>
      <c r="K3330" s="16">
        <f>IF((C3330&lt;=7),VLOOKUP(J3330,'7 лет'!$G$5:$H$79,2),IF((C3330=8),VLOOKUP(J3330,'8 лет'!$G$5:$H$79,2),IF((C3330=9),VLOOKUP(J3330,'9 лет'!$G$5:$H$79,2),IF((C3330=10),VLOOKUP(J3330,'10 лет'!$G$5:$H$79,2),IF((C3330=11),VLOOKUP(J3330,'11 лет'!$G$5:$H$79,2),IF((C3330=12),VLOOKUP(J3330,'12 лет'!$G$5:$H$79,2),IF((C3330=13),VLOOKUP(J3330,'13 лет'!$G$5:$H$79,2),IF((C3330=14),VLOOKUP(J3330,'14 лет'!$G$5:$H$79,2),IF(C3330&gt;=15,"0")))))))))</f>
        <v>0</v>
      </c>
      <c r="L3330" s="27"/>
      <c r="M3330" s="16" t="str">
        <f>IF((C3330=12),VLOOKUP(L3330,'12 лет'!$I$5:$J$81,2),IF((C3330=13),VLOOKUP(L3330,'13 лет'!$I$5:$J$81,2),IF((C3330=14),VLOOKUP(L3330,'14 лет'!$I$5:$J$80,2),IF((C3330=15),VLOOKUP(L3330,'15 лет'!$G$5:$H$82,2),IF((C3330=16),VLOOKUP(L3330,'16 лет'!$G$5:$H$81,2),IF((C3330=17),VLOOKUP(L3330,'17 лет'!$G$5:$H$81,2),IF(C3330&lt;12,"0")))))))</f>
        <v>0</v>
      </c>
      <c r="N3330" s="27"/>
      <c r="O3330" s="16" t="str">
        <f>IF((C3330=15),VLOOKUP(N3330,'15 лет'!$I$5:$J$100,2),IF((C3330=16),VLOOKUP(N3330,'16 лет'!$I$5:$J$94,2),IF((C3330=17),VLOOKUP(N3330,'17 лет'!$I$5:$J$97,2),IF(C3330&lt;15,"0"))))</f>
        <v>0</v>
      </c>
      <c r="P3330" s="11"/>
      <c r="Q3330" s="16">
        <f>IF((C3330&lt;=7),VLOOKUP(P3330,'7 лет'!$I$5:$J$79,2),IF((C3330=8),VLOOKUP(P3330,'8 лет'!$I$5:$J$79,2),IF((C3330=9),VLOOKUP(P3330,'9 лет'!$I$5:$J$79,2),IF((C3330=10),VLOOKUP(P3330,'10 лет'!$I$5:$J$79,2),IF((C3330=11),VLOOKUP(P3330,'11 лет'!$I$5:$J$79,2),IF((C3330=12),VLOOKUP(P3330,'12 лет'!$K$5:$L$79,2),IF((C3330=13),VLOOKUP(P3330,'13 лет'!$K$5:$L$79,2),IF((C3330=14),VLOOKUP(P3330,'14 лет'!$K$5:$L$79,2),IF((C3330=15),VLOOKUP(P3330,'15 лет'!$K$5:$L$79,2),IF((C3330=16),VLOOKUP(P3330,'16 лет'!$K$5:$L$79,2),IF((C3330=17),VLOOKUP(P3330,'17 лет'!$K$5:$L$79,2),)))))))))))</f>
        <v>50</v>
      </c>
      <c r="R3330" s="27"/>
      <c r="S3330" s="16">
        <f>IF((C3330&lt;=7),VLOOKUP(R3330,'7 лет'!$K$5:$L$79,2),IF((C3330=8),VLOOKUP(R3330,'8 лет'!$K$5:$L$79,2),IF((C3330=9),VLOOKUP(R3330,'9 лет'!$K$5:$L$79,2),IF((C3330=10),VLOOKUP(R3330,'10 лет'!$K$5:$L$79,2),IF((C3330=11),VLOOKUP(R3330,'11 лет'!$K$5:$L$79,2),IF((C3330=12),VLOOKUP(R3330,'12 лет'!$M$5:$N$79,2),IF((C3330=13),VLOOKUP(R3330,'13 лет'!$M$5:$N$79,2),IF((C3330=14),VLOOKUP(R3330,'14 лет'!$M$5:$N$79,2),IF((C3330=15),VLOOKUP(R3330,'15 лет'!$M$5:$N$79,2),IF((C3330=16),VLOOKUP(R3330,'16 лет'!$M$5:$N$79,2),IF((C3330=17),VLOOKUP(R3330,'17 лет'!$M$5:$N$79,2))))))))))))</f>
        <v>0</v>
      </c>
      <c r="T3330" s="32">
        <f>SUM(E3330+G3330+I3330+K3330+M3330+O3330+Q3330+S3330)</f>
        <v>50</v>
      </c>
      <c r="U3330" s="4">
        <f>'Личное первенство юноши'!U289</f>
        <v>28</v>
      </c>
      <c r="V3330" s="108">
        <f ca="1">'Командный зачет'!G102</f>
        <v>10</v>
      </c>
      <c r="W3330" s="98">
        <f ca="1">SUM(V3330*2)</f>
        <v>20</v>
      </c>
      <c r="X3330" t="str">
        <f>P3325</f>
        <v>Субъект РФ 93</v>
      </c>
    </row>
    <row r="3331" spans="1:24" ht="18.75">
      <c r="A3331" s="27">
        <v>2</v>
      </c>
      <c r="B3331" s="77"/>
      <c r="C3331" s="27"/>
      <c r="D3331" s="27"/>
      <c r="E3331" s="16">
        <f>IF((C3331&lt;=7),VLOOKUP(D3331,'7 лет'!$A$5:$B$78,2),IF((C3331=8),VLOOKUP(D3331,'8 лет'!$A$5:$B$78,2),IF((C3331=9),VLOOKUP(D3331,'9 лет'!$A$5:$B$78,2),IF((C3331=10),VLOOKUP(D3331,'10 лет'!$A$5:$B$78,2),IF((C3331=11),VLOOKUP(D3331,'11 лет'!$A$5:$B$78,2),IF((C3331=12),VLOOKUP(D3331,'12 лет'!$A$5:$B$78,2),IF((C3331=13),VLOOKUP(D3331,'13 лет'!$A$5:$B$78,2),IF((C3331=14),VLOOKUP(D3331,'14 лет'!$A$5:$B$78,2),IF((C3331=15),VLOOKUP(D3331,'15 лет'!$A$5:$B$78,2),IF((C3331=16),VLOOKUP(D3331,'16 лет'!$A$5:$B$78,2),IF((C3331=17),VLOOKUP(D3331,'17 лет'!$A$5:$B$78,2))))))))))))</f>
        <v>0</v>
      </c>
      <c r="F3331" s="27"/>
      <c r="G3331" s="16">
        <f>IF((C3331&lt;=7),VLOOKUP(F3331,'7 лет'!$C$5:$D$79,2),IF((C3331=8),VLOOKUP(F3331,'8 лет'!$C$5:$D$79,2),IF((C3331=9),VLOOKUP(F3331,'9 лет'!$C$5:$D$79,2),IF((C3331=10),VLOOKUP(F3331,'10 лет'!$C$5:$D$79,2),IF((C3331=11),VLOOKUP(F3331,'11 лет'!$C$5:$D$79,2),IF((C3331=12),VLOOKUP(F3331,'12 лет'!$C$5:$D$79,2),IF((C3331=13),VLOOKUP(F3331,'13 лет'!$C$5:$D$79,2),IF((C3331=14),VLOOKUP(F3331,'14 лет'!$C$5:$D$79,2),IF((C3331=15),VLOOKUP(F3331,'15 лет'!$C$5:$D$79,2),IF((C3331=16),VLOOKUP(F3331,'16 лет'!$C$5:$D$79,2),IF((C3331=17),VLOOKUP(F3331,'17 лет'!$C$5:$D$79,2))))))))))))</f>
        <v>0</v>
      </c>
      <c r="H3331" s="27"/>
      <c r="I3331" s="16">
        <f>IF((C3331&lt;=7),VLOOKUP(H3331,'7 лет'!$E$5:$F$79,2),IF((C3331=8),VLOOKUP(H3331,'8 лет'!$E$5:$F$79,2),IF((C3331=9),VLOOKUP(H3331,'9 лет'!$E$5:$F$79,2),IF((C3331=10),VLOOKUP(H3331,'10 лет'!$E$5:$F$79,2),IF((C3331=11),VLOOKUP(H3331,'11 лет'!$E$5:$F$79,2),IF((C3331=12),VLOOKUP(H3331,'12 лет'!$E$5:$F$79,2),IF((C3331=13),VLOOKUP(H3331,'13 лет'!$E$5:$F$79,2),IF((C3331=14),VLOOKUP(H3331,'14 лет'!$E$5:$F$79,2),IF((C3331=15),VLOOKUP(H3331,'15 лет'!$E$5:$F$79,2),IF((C3331=16),VLOOKUP(H3331,'16 лет'!$E$5:$F$79,2),IF((C3331=17),VLOOKUP(H3331,'17 лет'!$E$5:$F$79,2))))))))))))</f>
        <v>0</v>
      </c>
      <c r="J3331" s="27"/>
      <c r="K3331" s="16">
        <f>IF((C3331&lt;=7),VLOOKUP(J3331,'7 лет'!$G$5:$H$79,2),IF((C3331=8),VLOOKUP(J3331,'8 лет'!$G$5:$H$79,2),IF((C3331=9),VLOOKUP(J3331,'9 лет'!$G$5:$H$79,2),IF((C3331=10),VLOOKUP(J3331,'10 лет'!$G$5:$H$79,2),IF((C3331=11),VLOOKUP(J3331,'11 лет'!$G$5:$H$79,2),IF((C3331=12),VLOOKUP(J3331,'12 лет'!$G$5:$H$79,2),IF((C3331=13),VLOOKUP(J3331,'13 лет'!$G$5:$H$79,2),IF((C3331=14),VLOOKUP(J3331,'14 лет'!$G$5:$H$79,2),IF(C3331&gt;=15,"0")))))))))</f>
        <v>0</v>
      </c>
      <c r="L3331" s="27"/>
      <c r="M3331" s="16" t="str">
        <f>IF((C3331=12),VLOOKUP(L3331,'12 лет'!$I$5:$J$81,2),IF((C3331=13),VLOOKUP(L3331,'13 лет'!$I$5:$J$81,2),IF((C3331=14),VLOOKUP(L3331,'14 лет'!$I$5:$J$80,2),IF((C3331=15),VLOOKUP(L3331,'15 лет'!$G$5:$H$82,2),IF((C3331=16),VLOOKUP(L3331,'16 лет'!$G$5:$H$81,2),IF((C3331=17),VLOOKUP(L3331,'17 лет'!$G$5:$H$81,2),IF(C3331&lt;12,"0")))))))</f>
        <v>0</v>
      </c>
      <c r="N3331" s="27"/>
      <c r="O3331" s="16" t="str">
        <f>IF((C3331=15),VLOOKUP(N3331,'15 лет'!$I$5:$J$100,2),IF((C3331=16),VLOOKUP(N3331,'16 лет'!$I$5:$J$94,2),IF((C3331=17),VLOOKUP(N3331,'17 лет'!$I$5:$J$97,2),IF(C3331&lt;15,"0"))))</f>
        <v>0</v>
      </c>
      <c r="P3331" s="11"/>
      <c r="Q3331" s="16">
        <f>IF((C3331&lt;=7),VLOOKUP(P3331,'7 лет'!$I$5:$J$79,2),IF((C3331=8),VLOOKUP(P3331,'8 лет'!$I$5:$J$79,2),IF((C3331=9),VLOOKUP(P3331,'9 лет'!$I$5:$J$79,2),IF((C3331=10),VLOOKUP(P3331,'10 лет'!$I$5:$J$79,2),IF((C3331=11),VLOOKUP(P3331,'11 лет'!$I$5:$J$79,2),IF((C3331=12),VLOOKUP(P3331,'12 лет'!$K$5:$L$79,2),IF((C3331=13),VLOOKUP(P3331,'13 лет'!$K$5:$L$79,2),IF((C3331=14),VLOOKUP(P3331,'14 лет'!$K$5:$L$79,2),IF((C3331=15),VLOOKUP(P3331,'15 лет'!$K$5:$L$79,2),IF((C3331=16),VLOOKUP(P3331,'16 лет'!$K$5:$L$79,2),IF((C3331=17),VLOOKUP(P3331,'17 лет'!$K$5:$L$79,2),)))))))))))</f>
        <v>50</v>
      </c>
      <c r="R3331" s="27"/>
      <c r="S3331" s="16">
        <f>IF((C3331&lt;=7),VLOOKUP(R3331,'7 лет'!$K$5:$L$79,2),IF((C3331=8),VLOOKUP(R3331,'8 лет'!$K$5:$L$79,2),IF((C3331=9),VLOOKUP(R3331,'9 лет'!$K$5:$L$79,2),IF((C3331=10),VLOOKUP(R3331,'10 лет'!$K$5:$L$79,2),IF((C3331=11),VLOOKUP(R3331,'11 лет'!$K$5:$L$79,2),IF((C3331=12),VLOOKUP(R3331,'12 лет'!$M$5:$N$79,2),IF((C3331=13),VLOOKUP(R3331,'13 лет'!$M$5:$N$79,2),IF((C3331=14),VLOOKUP(R3331,'14 лет'!$M$5:$N$79,2),IF((C3331=15),VLOOKUP(R3331,'15 лет'!$M$5:$N$79,2),IF((C3331=16),VLOOKUP(R3331,'16 лет'!$M$5:$N$79,2),IF((C3331=17),VLOOKUP(R3331,'17 лет'!$M$5:$N$79,2))))))))))))</f>
        <v>0</v>
      </c>
      <c r="T3331" s="32">
        <f>SUM(E3331+G3331+I3331+K3331+M3331+O3331+Q3331+S3331)</f>
        <v>50</v>
      </c>
      <c r="U3331" s="4">
        <f>'Личное первенство юноши'!U290</f>
        <v>28</v>
      </c>
      <c r="V3331" s="109"/>
      <c r="W3331" s="99"/>
      <c r="X3331" t="str">
        <f>P3325</f>
        <v>Субъект РФ 93</v>
      </c>
    </row>
    <row r="3332" spans="1:24" ht="18.75">
      <c r="A3332" s="27">
        <v>3</v>
      </c>
      <c r="B3332" s="77"/>
      <c r="C3332" s="27"/>
      <c r="D3332" s="27"/>
      <c r="E3332" s="16">
        <f>IF((C3332&lt;=7),VLOOKUP(D3332,'7 лет'!$A$5:$B$78,2),IF((C3332=8),VLOOKUP(D3332,'8 лет'!$A$5:$B$78,2),IF((C3332=9),VLOOKUP(D3332,'9 лет'!$A$5:$B$78,2),IF((C3332=10),VLOOKUP(D3332,'10 лет'!$A$5:$B$78,2),IF((C3332=11),VLOOKUP(D3332,'11 лет'!$A$5:$B$78,2),IF((C3332=12),VLOOKUP(D3332,'12 лет'!$A$5:$B$78,2),IF((C3332=13),VLOOKUP(D3332,'13 лет'!$A$5:$B$78,2),IF((C3332=14),VLOOKUP(D3332,'14 лет'!$A$5:$B$78,2),IF((C3332=15),VLOOKUP(D3332,'15 лет'!$A$5:$B$78,2),IF((C3332=16),VLOOKUP(D3332,'16 лет'!$A$5:$B$78,2),IF((C3332=17),VLOOKUP(D3332,'17 лет'!$A$5:$B$78,2))))))))))))</f>
        <v>0</v>
      </c>
      <c r="F3332" s="27"/>
      <c r="G3332" s="16">
        <f>IF((C3332&lt;=7),VLOOKUP(F3332,'7 лет'!$C$5:$D$79,2),IF((C3332=8),VLOOKUP(F3332,'8 лет'!$C$5:$D$79,2),IF((C3332=9),VLOOKUP(F3332,'9 лет'!$C$5:$D$79,2),IF((C3332=10),VLOOKUP(F3332,'10 лет'!$C$5:$D$79,2),IF((C3332=11),VLOOKUP(F3332,'11 лет'!$C$5:$D$79,2),IF((C3332=12),VLOOKUP(F3332,'12 лет'!$C$5:$D$79,2),IF((C3332=13),VLOOKUP(F3332,'13 лет'!$C$5:$D$79,2),IF((C3332=14),VLOOKUP(F3332,'14 лет'!$C$5:$D$79,2),IF((C3332=15),VLOOKUP(F3332,'15 лет'!$C$5:$D$79,2),IF((C3332=16),VLOOKUP(F3332,'16 лет'!$C$5:$D$79,2),IF((C3332=17),VLOOKUP(F3332,'17 лет'!$C$5:$D$79,2))))))))))))</f>
        <v>0</v>
      </c>
      <c r="H3332" s="27"/>
      <c r="I3332" s="16">
        <f>IF((C3332&lt;=7),VLOOKUP(H3332,'7 лет'!$E$5:$F$79,2),IF((C3332=8),VLOOKUP(H3332,'8 лет'!$E$5:$F$79,2),IF((C3332=9),VLOOKUP(H3332,'9 лет'!$E$5:$F$79,2),IF((C3332=10),VLOOKUP(H3332,'10 лет'!$E$5:$F$79,2),IF((C3332=11),VLOOKUP(H3332,'11 лет'!$E$5:$F$79,2),IF((C3332=12),VLOOKUP(H3332,'12 лет'!$E$5:$F$79,2),IF((C3332=13),VLOOKUP(H3332,'13 лет'!$E$5:$F$79,2),IF((C3332=14),VLOOKUP(H3332,'14 лет'!$E$5:$F$79,2),IF((C3332=15),VLOOKUP(H3332,'15 лет'!$E$5:$F$79,2),IF((C3332=16),VLOOKUP(H3332,'16 лет'!$E$5:$F$79,2),IF((C3332=17),VLOOKUP(H3332,'17 лет'!$E$5:$F$79,2))))))))))))</f>
        <v>0</v>
      </c>
      <c r="J3332" s="27"/>
      <c r="K3332" s="16">
        <f>IF((C3332&lt;=7),VLOOKUP(J3332,'7 лет'!$G$5:$H$79,2),IF((C3332=8),VLOOKUP(J3332,'8 лет'!$G$5:$H$79,2),IF((C3332=9),VLOOKUP(J3332,'9 лет'!$G$5:$H$79,2),IF((C3332=10),VLOOKUP(J3332,'10 лет'!$G$5:$H$79,2),IF((C3332=11),VLOOKUP(J3332,'11 лет'!$G$5:$H$79,2),IF((C3332=12),VLOOKUP(J3332,'12 лет'!$G$5:$H$79,2),IF((C3332=13),VLOOKUP(J3332,'13 лет'!$G$5:$H$79,2),IF((C3332=14),VLOOKUP(J3332,'14 лет'!$G$5:$H$79,2),IF(C3332&gt;=15,"0")))))))))</f>
        <v>0</v>
      </c>
      <c r="L3332" s="27"/>
      <c r="M3332" s="16" t="str">
        <f>IF((C3332=12),VLOOKUP(L3332,'12 лет'!$I$5:$J$81,2),IF((C3332=13),VLOOKUP(L3332,'13 лет'!$I$5:$J$81,2),IF((C3332=14),VLOOKUP(L3332,'14 лет'!$I$5:$J$80,2),IF((C3332=15),VLOOKUP(L3332,'15 лет'!$G$5:$H$82,2),IF((C3332=16),VLOOKUP(L3332,'16 лет'!$G$5:$H$81,2),IF((C3332=17),VLOOKUP(L3332,'17 лет'!$G$5:$H$81,2),IF(C3332&lt;12,"0")))))))</f>
        <v>0</v>
      </c>
      <c r="N3332" s="27"/>
      <c r="O3332" s="16" t="str">
        <f>IF((C3332=15),VLOOKUP(N3332,'15 лет'!$I$5:$J$100,2),IF((C3332=16),VLOOKUP(N3332,'16 лет'!$I$5:$J$94,2),IF((C3332=17),VLOOKUP(N3332,'17 лет'!$I$5:$J$97,2),IF(C3332&lt;15,"0"))))</f>
        <v>0</v>
      </c>
      <c r="P3332" s="11"/>
      <c r="Q3332" s="16">
        <f>IF((C3332&lt;=7),VLOOKUP(P3332,'7 лет'!$I$5:$J$79,2),IF((C3332=8),VLOOKUP(P3332,'8 лет'!$I$5:$J$79,2),IF((C3332=9),VLOOKUP(P3332,'9 лет'!$I$5:$J$79,2),IF((C3332=10),VLOOKUP(P3332,'10 лет'!$I$5:$J$79,2),IF((C3332=11),VLOOKUP(P3332,'11 лет'!$I$5:$J$79,2),IF((C3332=12),VLOOKUP(P3332,'12 лет'!$K$5:$L$79,2),IF((C3332=13),VLOOKUP(P3332,'13 лет'!$K$5:$L$79,2),IF((C3332=14),VLOOKUP(P3332,'14 лет'!$K$5:$L$79,2),IF((C3332=15),VLOOKUP(P3332,'15 лет'!$K$5:$L$79,2),IF((C3332=16),VLOOKUP(P3332,'16 лет'!$K$5:$L$79,2),IF((C3332=17),VLOOKUP(P3332,'17 лет'!$K$5:$L$79,2),)))))))))))</f>
        <v>50</v>
      </c>
      <c r="R3332" s="27"/>
      <c r="S3332" s="16">
        <f>IF((C3332&lt;=7),VLOOKUP(R3332,'7 лет'!$K$5:$L$79,2),IF((C3332=8),VLOOKUP(R3332,'8 лет'!$K$5:$L$79,2),IF((C3332=9),VLOOKUP(R3332,'9 лет'!$K$5:$L$79,2),IF((C3332=10),VLOOKUP(R3332,'10 лет'!$K$5:$L$79,2),IF((C3332=11),VLOOKUP(R3332,'11 лет'!$K$5:$L$79,2),IF((C3332=12),VLOOKUP(R3332,'12 лет'!$M$5:$N$79,2),IF((C3332=13),VLOOKUP(R3332,'13 лет'!$M$5:$N$79,2),IF((C3332=14),VLOOKUP(R3332,'14 лет'!$M$5:$N$79,2),IF((C3332=15),VLOOKUP(R3332,'15 лет'!$M$5:$N$79,2),IF((C3332=16),VLOOKUP(R3332,'16 лет'!$M$5:$N$79,2),IF((C3332=17),VLOOKUP(R3332,'17 лет'!$M$5:$N$79,2))))))))))))</f>
        <v>0</v>
      </c>
      <c r="T3332" s="32">
        <f>SUM(E3332+G3332+I3332+K3332+M3332+O3332+Q3332+S3332)</f>
        <v>50</v>
      </c>
      <c r="U3332" s="4">
        <f>'Личное первенство юноши'!U291</f>
        <v>28</v>
      </c>
      <c r="V3332" s="109"/>
      <c r="W3332" s="99"/>
      <c r="X3332" t="str">
        <f>P3325</f>
        <v>Субъект РФ 93</v>
      </c>
    </row>
    <row r="3333" spans="1:24" ht="18.75">
      <c r="A3333" s="111"/>
      <c r="B3333" s="112"/>
      <c r="C3333" s="112"/>
      <c r="D3333" s="112"/>
      <c r="E3333" s="112"/>
      <c r="F3333" s="112"/>
      <c r="G3333" s="112"/>
      <c r="H3333" s="112"/>
      <c r="I3333" s="112"/>
      <c r="J3333" s="112"/>
      <c r="K3333" s="112"/>
      <c r="L3333" s="112"/>
      <c r="M3333" s="112"/>
      <c r="N3333" s="112"/>
      <c r="O3333" s="112"/>
      <c r="P3333" s="115" t="s">
        <v>285</v>
      </c>
      <c r="Q3333" s="115"/>
      <c r="R3333" s="115"/>
      <c r="S3333" s="116"/>
      <c r="T3333" s="113">
        <f ca="1">SUMPRODUCT(LARGE($T$3330:$T$3332,ROW(INDIRECT("T1:T"&amp;Z17))))</f>
        <v>100</v>
      </c>
      <c r="U3333" s="114"/>
      <c r="V3333" s="109"/>
      <c r="W3333" s="99"/>
    </row>
    <row r="3334" spans="1:24" ht="24.75" customHeight="1">
      <c r="A3334" s="123" t="s">
        <v>180</v>
      </c>
      <c r="B3334" s="124"/>
      <c r="C3334" s="124"/>
      <c r="D3334" s="124"/>
      <c r="E3334" s="124"/>
      <c r="F3334" s="124"/>
      <c r="G3334" s="124"/>
      <c r="H3334" s="124"/>
      <c r="I3334" s="124"/>
      <c r="J3334" s="124"/>
      <c r="K3334" s="124"/>
      <c r="L3334" s="124"/>
      <c r="M3334" s="124"/>
      <c r="N3334" s="124"/>
      <c r="O3334" s="124"/>
      <c r="P3334" s="124"/>
      <c r="Q3334" s="124"/>
      <c r="R3334" s="124"/>
      <c r="S3334" s="124"/>
      <c r="T3334" s="124"/>
      <c r="U3334" s="125"/>
      <c r="V3334" s="109"/>
      <c r="W3334" s="99"/>
    </row>
    <row r="3335" spans="1:24" ht="18.75">
      <c r="A3335" s="27">
        <v>1</v>
      </c>
      <c r="B3335" s="78"/>
      <c r="C3335" s="27"/>
      <c r="D3335" s="27"/>
      <c r="E3335" s="16">
        <f>IF((C3335&lt;=7),VLOOKUP(D3335,'7 лет'!$M$5:$N$78,2),IF((C3335=8),VLOOKUP(D3335,'8 лет'!$M$5:$N$78,2),IF((C3335=9),VLOOKUP(D3335,'9 лет'!$M$5:$N$78,2),IF((C3335=10),VLOOKUP(D3335,'10 лет'!$M$5:$N$78,2),IF((C3335=11),VLOOKUP(D3335,'11 лет'!$M$5:$N$78,2),IF((C3335=12),VLOOKUP(D3335,'12 лет'!$O$5:$P$78,2),IF((C3335=13),VLOOKUP(D3335,'13 лет'!$O$5:$P$78,2),IF((C3335=14),VLOOKUP(D3335,'14 лет'!$O$5:$P$78,2),IF((C3335=15),VLOOKUP(D3335,'15 лет'!$O$5:$P$78,2),IF((C3335=16),VLOOKUP(D3335,'16 лет'!$O$5:$P$78,2),IF((C3335=17),VLOOKUP(D3335,'17 лет'!$O$5:$P$78,2))))))))))))</f>
        <v>0</v>
      </c>
      <c r="F3335" s="27"/>
      <c r="G3335" s="16">
        <f>IF((C3335&lt;=7),VLOOKUP(F3335,'7 лет'!$O$5:$P$79,2),IF((C3335=8),VLOOKUP(F3335,'8 лет'!$O$5:$P$79,2),IF((C3335=9),VLOOKUP(F3335,'9 лет'!$O$5:$P$79,2),IF((C3335=10),VLOOKUP(F3335,'10 лет'!$O$5:$P$79,2),IF((C3335=11),VLOOKUP(F3335,'11 лет'!$O$5:$P$79,2),IF((C3335=12),VLOOKUP(F3335,'12 лет'!$Q$5:$R$79,2),IF((C3335=13),VLOOKUP(F3335,'13 лет'!$Q$5:$R$79,2),IF((C3335=14),VLOOKUP(F3335,'14 лет'!$Q$5:$R$79,2),IF((C3335=15),VLOOKUP(F3335,'15 лет'!$Q$5:$R$79,2),IF((C3335=16),VLOOKUP(F3335,'16 лет'!$Q$5:$R$79,2),IF((C3335=17),VLOOKUP(F3335,'17 лет'!$Q$5:$R$79,2))))))))))))</f>
        <v>0</v>
      </c>
      <c r="H3335" s="27"/>
      <c r="I3335" s="16">
        <f>IF((C3335&lt;=7),VLOOKUP(H3335,'7 лет'!$Q$5:$R$79,2),IF((C3335=8),VLOOKUP(H3335,'8 лет'!$Q$5:$R$79,2),IF((C3335=9),VLOOKUP(H3335,'9 лет'!$Q$5:$R$79,2),IF((C3335=10),VLOOKUP(H3335,'10 лет'!$Q$5:$R$79,2),IF((C3335=11),VLOOKUP(H3335,'11 лет'!$Q$5:$R$79,2),IF((C3335=12),VLOOKUP(H3335,'12 лет'!$S$5:$T$79,2),IF((C3335=13),VLOOKUP(H3335,'13 лет'!$S$5:$T$79,2),IF((C3335=14),VLOOKUP(H3335,'14 лет'!$S$5:$T$79,2),IF((C3335=15),VLOOKUP(H3335,'15 лет'!$S$5:$T$79,2),IF((C3335=16),VLOOKUP(H3335,'16 лет'!$S$5:$T$79,2),IF((C3335=17),VLOOKUP(H3335,'17 лет'!$S$5:$T$79,2))))))))))))</f>
        <v>0</v>
      </c>
      <c r="J3335" s="27"/>
      <c r="K3335" s="16">
        <f>IF((C3335&lt;=7),VLOOKUP(J3335,'7 лет'!$S$5:$T$79,2),IF((C3335=8),VLOOKUP(J3335,'8 лет'!$S$5:$T$79,2),IF((C3335=9),VLOOKUP(J3335,'9 лет'!$S$5:$T$79,2),IF((C3335=10),VLOOKUP(J3335,'10 лет'!$S$5:$T$79,2),IF((C3335=11),VLOOKUP(J3335,'11 лет'!$S$5:$T$79,2),IF((C3335=12),VLOOKUP(J3335,'12 лет'!$U$5:$V$79,2),IF((C3335=13),VLOOKUP(J3335,'13 лет'!$U$5:$V$79,2),IF((C3335=14),VLOOKUP(J3335,'14 лет'!$U$5:$V$79,2),IF(C3335&gt;=15,"0")))))))))</f>
        <v>0</v>
      </c>
      <c r="L3335" s="27"/>
      <c r="M3335" s="16" t="str">
        <f>IF((C3335=12),VLOOKUP(L3335,'12 лет'!$W$5:$X$85,2),IF((C3335=13),VLOOKUP(L3335,'13 лет'!$W$5:$X$84,2),IF((C3335=14),VLOOKUP(L3335,'14 лет'!$W$5:$X$82,2),IF((C3335=15),VLOOKUP(L3335,'15 лет'!$U$5:$V$82,2),IF((C3335=16),VLOOKUP(L3335,'16 лет'!$U$5:$V$78,2),IF((C3335=17),VLOOKUP(L3335,'17 лет'!$U$5:$V$78,2),IF(C3335&lt;12,"0")))))))</f>
        <v>0</v>
      </c>
      <c r="N3335" s="27"/>
      <c r="O3335" s="16" t="str">
        <f>IF((C3335=15),VLOOKUP(N3335,'15 лет'!$W$5:$X$115,2),IF((C3335=16),VLOOKUP(N3335,'16 лет'!$W$5:$X$113,2),IF((C3335=17),VLOOKUP(N3335,'17 лет'!$W$5:$X$113,2),IF(C3335&lt;15,"0"))))</f>
        <v>0</v>
      </c>
      <c r="P3335" s="11"/>
      <c r="Q3335" s="16">
        <f>IF((C3335&lt;=7),VLOOKUP(P3335,'7 лет'!$U$5:$V$79,2),IF((C3335=8),VLOOKUP(P3335,'8 лет'!$U$5:$V$79,2),IF((C3335=9),VLOOKUP(P3335,'9 лет'!$U$5:$V$79,2),IF((C3335=10),VLOOKUP(P3335,'10 лет'!$U$5:$V$79,2),IF((C3335=11),VLOOKUP(P3335,'11 лет'!$U$5:$V$79,2),IF((C3335=12),VLOOKUP(P3335,'12 лет'!$Y$5:$Z$79,2),IF((C3335=13),VLOOKUP(P3335,'13 лет'!$Y$5:$Z$79,2),IF((C3335=14),VLOOKUP(P3335,'14 лет'!$Y$5:$Z$79,2),IF((C3335=15),VLOOKUP(P3335,'15 лет'!$Y$5:$Z$79,2),IF((C3335=16),VLOOKUP(P3335,'16 лет'!$Y$5:$Z$79,2),IF((C3335=17),VLOOKUP(P3335,'17 лет'!$Y$5:$Z$79,2))))))))))))</f>
        <v>35</v>
      </c>
      <c r="R3335" s="27"/>
      <c r="S3335" s="16">
        <f>IF((C3335&lt;=7),VLOOKUP(R3335,'7 лет'!$W$5:$X$79,2),IF((C3335=8),VLOOKUP(R3335,'8 лет'!$W$5:$X$79,2),IF((C3335=9),VLOOKUP(R3335,'9 лет'!$W$5:$X$79,2),IF((C3335=10),VLOOKUP(R3335,'10 лет'!$W$5:$X$79,2),IF((C3335=11),VLOOKUP(R3335,'11 лет'!$W$5:$X$79,2),IF((C3335=12),VLOOKUP(R3335,'12 лет'!$AA$5:$AB$79,2),IF((C3335=13),VLOOKUP(R3335,'13 лет'!$AA$5:$AB$79,2),IF((C3335=14),VLOOKUP(R3335,'14 лет'!$AA$5:$AB$79,2),IF((C3335=15),VLOOKUP(R3335,'15 лет'!$AA$5:$AB$79,2),IF((C3335=16),VLOOKUP(R3335,'16 лет'!$AA$5:$AB$79,2),IF((C3335=17),VLOOKUP(R3335,'17 лет'!$AA$5:$AB$79,2))))))))))))</f>
        <v>0</v>
      </c>
      <c r="T3335" s="33">
        <f>SUM(E3335+G3335+I3335+K3335+M3335+O3335+Q3335+S3335)</f>
        <v>35</v>
      </c>
      <c r="U3335" s="4">
        <f>'Личное первенство девушки'!U289</f>
        <v>28</v>
      </c>
      <c r="V3335" s="109"/>
      <c r="W3335" s="99"/>
      <c r="X3335" t="str">
        <f>P3325</f>
        <v>Субъект РФ 93</v>
      </c>
    </row>
    <row r="3336" spans="1:24" ht="18.75">
      <c r="A3336" s="27">
        <v>2</v>
      </c>
      <c r="B3336" s="78"/>
      <c r="C3336" s="27"/>
      <c r="D3336" s="27"/>
      <c r="E3336" s="16">
        <f>IF((C3336&lt;=7),VLOOKUP(D3336,'7 лет'!$M$5:$N$78,2),IF((C3336=8),VLOOKUP(D3336,'8 лет'!$M$5:$N$78,2),IF((C3336=9),VLOOKUP(D3336,'9 лет'!$M$5:$N$78,2),IF((C3336=10),VLOOKUP(D3336,'10 лет'!$M$5:$N$78,2),IF((C3336=11),VLOOKUP(D3336,'11 лет'!$M$5:$N$78,2),IF((C3336=12),VLOOKUP(D3336,'12 лет'!$O$5:$P$78,2),IF((C3336=13),VLOOKUP(D3336,'13 лет'!$O$5:$P$78,2),IF((C3336=14),VLOOKUP(D3336,'14 лет'!$O$5:$P$78,2),IF((C3336=15),VLOOKUP(D3336,'15 лет'!$O$5:$P$78,2),IF((C3336=16),VLOOKUP(D3336,'16 лет'!$O$5:$P$78,2),IF((C3336=17),VLOOKUP(D3336,'17 лет'!$O$5:$P$78,2))))))))))))</f>
        <v>0</v>
      </c>
      <c r="F3336" s="27"/>
      <c r="G3336" s="16">
        <f>IF((C3336&lt;=7),VLOOKUP(F3336,'7 лет'!$O$5:$P$79,2),IF((C3336=8),VLOOKUP(F3336,'8 лет'!$O$5:$P$79,2),IF((C3336=9),VLOOKUP(F3336,'9 лет'!$O$5:$P$79,2),IF((C3336=10),VLOOKUP(F3336,'10 лет'!$O$5:$P$79,2),IF((C3336=11),VLOOKUP(F3336,'11 лет'!$O$5:$P$79,2),IF((C3336=12),VLOOKUP(F3336,'12 лет'!$Q$5:$R$79,2),IF((C3336=13),VLOOKUP(F3336,'13 лет'!$Q$5:$R$79,2),IF((C3336=14),VLOOKUP(F3336,'14 лет'!$Q$5:$R$79,2),IF((C3336=15),VLOOKUP(F3336,'15 лет'!$Q$5:$R$79,2),IF((C3336=16),VLOOKUP(F3336,'16 лет'!$Q$5:$R$79,2),IF((C3336=17),VLOOKUP(F3336,'17 лет'!$Q$5:$R$79,2))))))))))))</f>
        <v>0</v>
      </c>
      <c r="H3336" s="27"/>
      <c r="I3336" s="16">
        <f>IF((C3336&lt;=7),VLOOKUP(H3336,'7 лет'!$Q$5:$R$79,2),IF((C3336=8),VLOOKUP(H3336,'8 лет'!$Q$5:$R$79,2),IF((C3336=9),VLOOKUP(H3336,'9 лет'!$Q$5:$R$79,2),IF((C3336=10),VLOOKUP(H3336,'10 лет'!$Q$5:$R$79,2),IF((C3336=11),VLOOKUP(H3336,'11 лет'!$Q$5:$R$79,2),IF((C3336=12),VLOOKUP(H3336,'12 лет'!$S$5:$T$79,2),IF((C3336=13),VLOOKUP(H3336,'13 лет'!$S$5:$T$79,2),IF((C3336=14),VLOOKUP(H3336,'14 лет'!$S$5:$T$79,2),IF((C3336=15),VLOOKUP(H3336,'15 лет'!$S$5:$T$79,2),IF((C3336=16),VLOOKUP(H3336,'16 лет'!$S$5:$T$79,2),IF((C3336=17),VLOOKUP(H3336,'17 лет'!$S$5:$T$79,2))))))))))))</f>
        <v>0</v>
      </c>
      <c r="J3336" s="27"/>
      <c r="K3336" s="16">
        <f>IF((C3336&lt;=7),VLOOKUP(J3336,'7 лет'!$S$5:$T$79,2),IF((C3336=8),VLOOKUP(J3336,'8 лет'!$S$5:$T$79,2),IF((C3336=9),VLOOKUP(J3336,'9 лет'!$S$5:$T$79,2),IF((C3336=10),VLOOKUP(J3336,'10 лет'!$S$5:$T$79,2),IF((C3336=11),VLOOKUP(J3336,'11 лет'!$S$5:$T$79,2),IF((C3336=12),VLOOKUP(J3336,'12 лет'!$U$5:$V$79,2),IF((C3336=13),VLOOKUP(J3336,'13 лет'!$U$5:$V$79,2),IF((C3336=14),VLOOKUP(J3336,'14 лет'!$U$5:$V$79,2),IF(C3336&gt;=15,"0")))))))))</f>
        <v>0</v>
      </c>
      <c r="L3336" s="27"/>
      <c r="M3336" s="16" t="str">
        <f>IF((C3336=12),VLOOKUP(L3336,'12 лет'!$W$5:$X$85,2),IF((C3336=13),VLOOKUP(L3336,'13 лет'!$W$5:$X$84,2),IF((C3336=14),VLOOKUP(L3336,'14 лет'!$W$5:$X$82,2),IF((C3336=15),VLOOKUP(L3336,'15 лет'!$U$5:$V$82,2),IF((C3336=16),VLOOKUP(L3336,'16 лет'!$U$5:$V$78,2),IF((C3336=17),VLOOKUP(L3336,'17 лет'!$U$5:$V$78,2),IF(C3336&lt;12,"0")))))))</f>
        <v>0</v>
      </c>
      <c r="N3336" s="27"/>
      <c r="O3336" s="16" t="str">
        <f>IF((C3336=15),VLOOKUP(N3336,'15 лет'!$W$5:$X$115,2),IF((C3336=16),VLOOKUP(N3336,'16 лет'!$W$5:$X$113,2),IF((C3336=17),VLOOKUP(N3336,'17 лет'!$W$5:$X$113,2),IF(C3336&lt;15,"0"))))</f>
        <v>0</v>
      </c>
      <c r="P3336" s="11"/>
      <c r="Q3336" s="16">
        <f>IF((C3336&lt;=7),VLOOKUP(P3336,'7 лет'!$U$5:$V$79,2),IF((C3336=8),VLOOKUP(P3336,'8 лет'!$U$5:$V$79,2),IF((C3336=9),VLOOKUP(P3336,'9 лет'!$U$5:$V$79,2),IF((C3336=10),VLOOKUP(P3336,'10 лет'!$U$5:$V$79,2),IF((C3336=11),VLOOKUP(P3336,'11 лет'!$U$5:$V$79,2),IF((C3336=12),VLOOKUP(P3336,'12 лет'!$Y$5:$Z$79,2),IF((C3336=13),VLOOKUP(P3336,'13 лет'!$Y$5:$Z$79,2),IF((C3336=14),VLOOKUP(P3336,'14 лет'!$Y$5:$Z$79,2),IF((C3336=15),VLOOKUP(P3336,'15 лет'!$Y$5:$Z$79,2),IF((C3336=16),VLOOKUP(P3336,'16 лет'!$Y$5:$Z$79,2),IF((C3336=17),VLOOKUP(P3336,'17 лет'!$Y$5:$Z$79,2))))))))))))</f>
        <v>35</v>
      </c>
      <c r="R3336" s="27"/>
      <c r="S3336" s="16">
        <f>IF((C3336&lt;=7),VLOOKUP(R3336,'7 лет'!$W$5:$X$79,2),IF((C3336=8),VLOOKUP(R3336,'8 лет'!$W$5:$X$79,2),IF((C3336=9),VLOOKUP(R3336,'9 лет'!$W$5:$X$79,2),IF((C3336=10),VLOOKUP(R3336,'10 лет'!$W$5:$X$79,2),IF((C3336=11),VLOOKUP(R3336,'11 лет'!$W$5:$X$79,2),IF((C3336=12),VLOOKUP(R3336,'12 лет'!$AA$5:$AB$79,2),IF((C3336=13),VLOOKUP(R3336,'13 лет'!$AA$5:$AB$79,2),IF((C3336=14),VLOOKUP(R3336,'14 лет'!$AA$5:$AB$79,2),IF((C3336=15),VLOOKUP(R3336,'15 лет'!$AA$5:$AB$79,2),IF((C3336=16),VLOOKUP(R3336,'16 лет'!$AA$5:$AB$79,2),IF((C3336=17),VLOOKUP(R3336,'17 лет'!$AA$5:$AB$79,2))))))))))))</f>
        <v>0</v>
      </c>
      <c r="T3336" s="33">
        <f>SUM(E3336+G3336+I3336+K3336+M3336+O3336+Q3336+S3336)</f>
        <v>35</v>
      </c>
      <c r="U3336" s="4">
        <f>'Личное первенство девушки'!U290</f>
        <v>28</v>
      </c>
      <c r="V3336" s="109"/>
      <c r="W3336" s="99"/>
      <c r="X3336" t="str">
        <f>P3325</f>
        <v>Субъект РФ 93</v>
      </c>
    </row>
    <row r="3337" spans="1:24" ht="18.75">
      <c r="A3337" s="27">
        <v>3</v>
      </c>
      <c r="B3337" s="78"/>
      <c r="C3337" s="27"/>
      <c r="D3337" s="27"/>
      <c r="E3337" s="16">
        <f>IF((C3337&lt;=7),VLOOKUP(D3337,'7 лет'!$M$5:$N$78,2),IF((C3337=8),VLOOKUP(D3337,'8 лет'!$M$5:$N$78,2),IF((C3337=9),VLOOKUP(D3337,'9 лет'!$M$5:$N$78,2),IF((C3337=10),VLOOKUP(D3337,'10 лет'!$M$5:$N$78,2),IF((C3337=11),VLOOKUP(D3337,'11 лет'!$M$5:$N$78,2),IF((C3337=12),VLOOKUP(D3337,'12 лет'!$O$5:$P$78,2),IF((C3337=13),VLOOKUP(D3337,'13 лет'!$O$5:$P$78,2),IF((C3337=14),VLOOKUP(D3337,'14 лет'!$O$5:$P$78,2),IF((C3337=15),VLOOKUP(D3337,'15 лет'!$O$5:$P$78,2),IF((C3337=16),VLOOKUP(D3337,'16 лет'!$O$5:$P$78,2),IF((C3337=17),VLOOKUP(D3337,'17 лет'!$O$5:$P$78,2))))))))))))</f>
        <v>0</v>
      </c>
      <c r="F3337" s="27"/>
      <c r="G3337" s="16">
        <f>IF((C3337&lt;=7),VLOOKUP(F3337,'7 лет'!$O$5:$P$79,2),IF((C3337=8),VLOOKUP(F3337,'8 лет'!$O$5:$P$79,2),IF((C3337=9),VLOOKUP(F3337,'9 лет'!$O$5:$P$79,2),IF((C3337=10),VLOOKUP(F3337,'10 лет'!$O$5:$P$79,2),IF((C3337=11),VLOOKUP(F3337,'11 лет'!$O$5:$P$79,2),IF((C3337=12),VLOOKUP(F3337,'12 лет'!$Q$5:$R$79,2),IF((C3337=13),VLOOKUP(F3337,'13 лет'!$Q$5:$R$79,2),IF((C3337=14),VLOOKUP(F3337,'14 лет'!$Q$5:$R$79,2),IF((C3337=15),VLOOKUP(F3337,'15 лет'!$Q$5:$R$79,2),IF((C3337=16),VLOOKUP(F3337,'16 лет'!$Q$5:$R$79,2),IF((C3337=17),VLOOKUP(F3337,'17 лет'!$Q$5:$R$79,2))))))))))))</f>
        <v>0</v>
      </c>
      <c r="H3337" s="27"/>
      <c r="I3337" s="16">
        <f>IF((C3337&lt;=7),VLOOKUP(H3337,'7 лет'!$Q$5:$R$79,2),IF((C3337=8),VLOOKUP(H3337,'8 лет'!$Q$5:$R$79,2),IF((C3337=9),VLOOKUP(H3337,'9 лет'!$Q$5:$R$79,2),IF((C3337=10),VLOOKUP(H3337,'10 лет'!$Q$5:$R$79,2),IF((C3337=11),VLOOKUP(H3337,'11 лет'!$Q$5:$R$79,2),IF((C3337=12),VLOOKUP(H3337,'12 лет'!$S$5:$T$79,2),IF((C3337=13),VLOOKUP(H3337,'13 лет'!$S$5:$T$79,2),IF((C3337=14),VLOOKUP(H3337,'14 лет'!$S$5:$T$79,2),IF((C3337=15),VLOOKUP(H3337,'15 лет'!$S$5:$T$79,2),IF((C3337=16),VLOOKUP(H3337,'16 лет'!$S$5:$T$79,2),IF((C3337=17),VLOOKUP(H3337,'17 лет'!$S$5:$T$79,2))))))))))))</f>
        <v>0</v>
      </c>
      <c r="J3337" s="27"/>
      <c r="K3337" s="16">
        <f>IF((C3337&lt;=7),VLOOKUP(J3337,'7 лет'!$S$5:$T$79,2),IF((C3337=8),VLOOKUP(J3337,'8 лет'!$S$5:$T$79,2),IF((C3337=9),VLOOKUP(J3337,'9 лет'!$S$5:$T$79,2),IF((C3337=10),VLOOKUP(J3337,'10 лет'!$S$5:$T$79,2),IF((C3337=11),VLOOKUP(J3337,'11 лет'!$S$5:$T$79,2),IF((C3337=12),VLOOKUP(J3337,'12 лет'!$U$5:$V$79,2),IF((C3337=13),VLOOKUP(J3337,'13 лет'!$U$5:$V$79,2),IF((C3337=14),VLOOKUP(J3337,'14 лет'!$U$5:$V$79,2),IF(C3337&gt;=15,"0")))))))))</f>
        <v>0</v>
      </c>
      <c r="L3337" s="27"/>
      <c r="M3337" s="16" t="str">
        <f>IF((C3337=12),VLOOKUP(L3337,'12 лет'!$W$5:$X$85,2),IF((C3337=13),VLOOKUP(L3337,'13 лет'!$W$5:$X$84,2),IF((C3337=14),VLOOKUP(L3337,'14 лет'!$W$5:$X$82,2),IF((C3337=15),VLOOKUP(L3337,'15 лет'!$U$5:$V$82,2),IF((C3337=16),VLOOKUP(L3337,'16 лет'!$U$5:$V$78,2),IF((C3337=17),VLOOKUP(L3337,'17 лет'!$U$5:$V$78,2),IF(C3337&lt;12,"0")))))))</f>
        <v>0</v>
      </c>
      <c r="N3337" s="27"/>
      <c r="O3337" s="16" t="str">
        <f>IF((C3337=15),VLOOKUP(N3337,'15 лет'!$W$5:$X$115,2),IF((C3337=16),VLOOKUP(N3337,'16 лет'!$W$5:$X$113,2),IF((C3337=17),VLOOKUP(N3337,'17 лет'!$W$5:$X$113,2),IF(C3337&lt;15,"0"))))</f>
        <v>0</v>
      </c>
      <c r="P3337" s="11"/>
      <c r="Q3337" s="16">
        <f>IF((C3337&lt;=7),VLOOKUP(P3337,'7 лет'!$U$5:$V$79,2),IF((C3337=8),VLOOKUP(P3337,'8 лет'!$U$5:$V$79,2),IF((C3337=9),VLOOKUP(P3337,'9 лет'!$U$5:$V$79,2),IF((C3337=10),VLOOKUP(P3337,'10 лет'!$U$5:$V$79,2),IF((C3337=11),VLOOKUP(P3337,'11 лет'!$U$5:$V$79,2),IF((C3337=12),VLOOKUP(P3337,'12 лет'!$Y$5:$Z$79,2),IF((C3337=13),VLOOKUP(P3337,'13 лет'!$Y$5:$Z$79,2),IF((C3337=14),VLOOKUP(P3337,'14 лет'!$Y$5:$Z$79,2),IF((C3337=15),VLOOKUP(P3337,'15 лет'!$Y$5:$Z$79,2),IF((C3337=16),VLOOKUP(P3337,'16 лет'!$Y$5:$Z$79,2),IF((C3337=17),VLOOKUP(P3337,'17 лет'!$Y$5:$Z$79,2))))))))))))</f>
        <v>35</v>
      </c>
      <c r="R3337" s="27"/>
      <c r="S3337" s="16">
        <f>IF((C3337&lt;=7),VLOOKUP(R3337,'7 лет'!$W$5:$X$79,2),IF((C3337=8),VLOOKUP(R3337,'8 лет'!$W$5:$X$79,2),IF((C3337=9),VLOOKUP(R3337,'9 лет'!$W$5:$X$79,2),IF((C3337=10),VLOOKUP(R3337,'10 лет'!$W$5:$X$79,2),IF((C3337=11),VLOOKUP(R3337,'11 лет'!$W$5:$X$79,2),IF((C3337=12),VLOOKUP(R3337,'12 лет'!$AA$5:$AB$79,2),IF((C3337=13),VLOOKUP(R3337,'13 лет'!$AA$5:$AB$79,2),IF((C3337=14),VLOOKUP(R3337,'14 лет'!$AA$5:$AB$79,2),IF((C3337=15),VLOOKUP(R3337,'15 лет'!$AA$5:$AB$79,2),IF((C3337=16),VLOOKUP(R3337,'16 лет'!$AA$5:$AB$79,2),IF((C3337=17),VLOOKUP(R3337,'17 лет'!$AA$5:$AB$79,2))))))))))))</f>
        <v>0</v>
      </c>
      <c r="T3337" s="33">
        <f>SUM(E3337+G3337+I3337+K3337+M3337+O3337+Q3337+S3337)</f>
        <v>35</v>
      </c>
      <c r="U3337" s="4">
        <f>'Личное первенство девушки'!U291</f>
        <v>28</v>
      </c>
      <c r="V3337" s="109"/>
      <c r="W3337" s="99"/>
      <c r="X3337" t="str">
        <f>P3325</f>
        <v>Субъект РФ 93</v>
      </c>
    </row>
    <row r="3338" spans="1:24" ht="18.75">
      <c r="A3338" s="111"/>
      <c r="B3338" s="112"/>
      <c r="C3338" s="112"/>
      <c r="D3338" s="112"/>
      <c r="E3338" s="112"/>
      <c r="F3338" s="112"/>
      <c r="G3338" s="112"/>
      <c r="H3338" s="112"/>
      <c r="I3338" s="112"/>
      <c r="J3338" s="112"/>
      <c r="K3338" s="112"/>
      <c r="L3338" s="112"/>
      <c r="M3338" s="112"/>
      <c r="N3338" s="112"/>
      <c r="O3338" s="112"/>
      <c r="P3338" s="115" t="s">
        <v>286</v>
      </c>
      <c r="Q3338" s="115"/>
      <c r="R3338" s="115"/>
      <c r="S3338" s="116"/>
      <c r="T3338" s="113">
        <f ca="1">SUMPRODUCT(LARGE($T$3335:$T$3337,ROW(INDIRECT("T1:T"&amp;Z17))))</f>
        <v>70</v>
      </c>
      <c r="U3338" s="114"/>
      <c r="V3338" s="109"/>
      <c r="W3338" s="99"/>
    </row>
    <row r="3339" spans="1:24" ht="30" customHeight="1">
      <c r="A3339" s="119"/>
      <c r="B3339" s="120"/>
      <c r="C3339" s="120"/>
      <c r="D3339" s="120"/>
      <c r="E3339" s="120"/>
      <c r="F3339" s="120"/>
      <c r="G3339" s="120"/>
      <c r="H3339" s="120"/>
      <c r="I3339" s="120"/>
      <c r="J3339" s="120"/>
      <c r="K3339" s="120"/>
      <c r="L3339" s="120"/>
      <c r="M3339" s="120"/>
      <c r="N3339" s="120"/>
      <c r="O3339" s="120"/>
      <c r="P3339" s="118" t="s">
        <v>287</v>
      </c>
      <c r="Q3339" s="118"/>
      <c r="R3339" s="118"/>
      <c r="S3339" s="118"/>
      <c r="T3339" s="121">
        <f ca="1">SUM(T3333+T3338)</f>
        <v>170</v>
      </c>
      <c r="U3339" s="122"/>
      <c r="V3339" s="110"/>
      <c r="W3339" s="100"/>
    </row>
    <row r="3340" spans="1:24">
      <c r="A3340" s="14"/>
      <c r="B3340" s="14"/>
      <c r="C3340" s="14"/>
      <c r="D3340" s="14"/>
      <c r="E3340" s="14"/>
      <c r="F3340" s="14"/>
      <c r="G3340" s="14"/>
      <c r="H3340" s="14"/>
      <c r="I3340" s="14"/>
      <c r="J3340" s="14"/>
      <c r="K3340" s="14"/>
      <c r="L3340" s="14"/>
      <c r="M3340" s="14"/>
      <c r="N3340" s="14"/>
      <c r="O3340" s="14"/>
      <c r="P3340" s="14"/>
      <c r="Q3340" s="14"/>
      <c r="R3340" s="14"/>
      <c r="S3340" s="14"/>
      <c r="T3340" s="14"/>
    </row>
    <row r="3341" spans="1:24">
      <c r="A3341" s="15"/>
      <c r="C3341" s="15"/>
      <c r="D3341" s="15"/>
      <c r="E3341" s="15"/>
      <c r="F3341" s="15"/>
      <c r="G3341" s="15"/>
      <c r="H3341" s="15"/>
      <c r="I3341" s="15"/>
      <c r="J3341" s="15"/>
      <c r="K3341" s="14"/>
      <c r="L3341" s="14"/>
      <c r="M3341" s="15"/>
      <c r="N3341" s="15"/>
      <c r="O3341" s="15"/>
      <c r="P3341" s="15"/>
      <c r="Q3341" s="15"/>
      <c r="R3341" s="15"/>
      <c r="S3341" s="15"/>
      <c r="T3341" s="15"/>
    </row>
    <row r="3342" spans="1:24">
      <c r="A3342" s="15"/>
      <c r="C3342" s="15"/>
      <c r="D3342" s="15"/>
      <c r="E3342" s="15"/>
      <c r="F3342" s="15"/>
      <c r="G3342" s="15"/>
      <c r="H3342" s="15"/>
      <c r="I3342" s="15"/>
      <c r="J3342" s="15"/>
      <c r="K3342" s="14"/>
      <c r="L3342" s="14"/>
      <c r="M3342" s="15"/>
      <c r="N3342" s="15"/>
      <c r="O3342" s="15"/>
      <c r="P3342" s="15"/>
      <c r="Q3342" s="15"/>
      <c r="R3342" s="15"/>
      <c r="S3342" s="15"/>
      <c r="T3342" s="15"/>
    </row>
    <row r="3343" spans="1:24" ht="16.5">
      <c r="A3343" s="14"/>
      <c r="B3343" s="79" t="s">
        <v>181</v>
      </c>
      <c r="C3343" s="14"/>
      <c r="D3343" s="14"/>
      <c r="E3343" s="14"/>
      <c r="F3343" s="14"/>
      <c r="G3343" s="14"/>
      <c r="H3343" s="14"/>
      <c r="I3343" s="14"/>
      <c r="J3343" s="14"/>
      <c r="K3343" s="14"/>
      <c r="L3343" s="14"/>
      <c r="M3343" s="14"/>
      <c r="N3343" s="14"/>
      <c r="O3343" s="14"/>
      <c r="P3343" s="14"/>
      <c r="Q3343" s="14"/>
      <c r="R3343" s="14"/>
      <c r="S3343" s="14"/>
      <c r="T3343" s="14"/>
    </row>
    <row r="3344" spans="1:24">
      <c r="A3344" s="14"/>
      <c r="B3344" s="15"/>
      <c r="C3344" s="15"/>
      <c r="D3344" s="14"/>
      <c r="E3344" s="14"/>
      <c r="F3344" s="14"/>
      <c r="G3344" s="14"/>
      <c r="H3344" s="14"/>
      <c r="I3344" s="14"/>
      <c r="J3344" s="14"/>
      <c r="K3344" s="14"/>
      <c r="L3344" s="14"/>
      <c r="M3344" s="14"/>
      <c r="N3344" s="14"/>
      <c r="O3344" s="14"/>
      <c r="P3344" s="14"/>
      <c r="Q3344" s="14"/>
      <c r="R3344" s="14"/>
      <c r="S3344" s="14"/>
      <c r="T3344" s="14"/>
    </row>
    <row r="3345" spans="1:23">
      <c r="A3345" s="14"/>
      <c r="B3345" s="14"/>
      <c r="C3345" s="15"/>
      <c r="D3345" s="14"/>
      <c r="E3345" s="14"/>
      <c r="F3345" s="14"/>
      <c r="G3345" s="14"/>
      <c r="H3345" s="14"/>
      <c r="I3345" s="14"/>
      <c r="J3345" s="14"/>
      <c r="K3345" s="14"/>
      <c r="L3345" s="14"/>
      <c r="M3345" s="14"/>
      <c r="N3345" s="14"/>
      <c r="O3345" s="14"/>
      <c r="P3345" s="14"/>
      <c r="Q3345" s="14"/>
      <c r="R3345" s="14"/>
      <c r="S3345" s="14"/>
      <c r="T3345" s="14"/>
    </row>
    <row r="3346" spans="1:23" ht="16.5">
      <c r="A3346" s="14"/>
      <c r="B3346" s="79" t="s">
        <v>182</v>
      </c>
      <c r="C3346" s="15"/>
      <c r="D3346" s="14"/>
      <c r="E3346" s="14"/>
      <c r="F3346" s="14"/>
      <c r="G3346" s="14"/>
      <c r="H3346" s="14"/>
      <c r="I3346" s="14"/>
      <c r="J3346" s="14"/>
      <c r="K3346" s="14"/>
      <c r="L3346" s="14"/>
      <c r="M3346" s="14"/>
      <c r="N3346" s="14"/>
      <c r="O3346" s="14"/>
      <c r="P3346" s="14"/>
      <c r="Q3346" s="14"/>
      <c r="R3346" s="14"/>
      <c r="S3346" s="14"/>
      <c r="T3346" s="14"/>
    </row>
    <row r="3348" spans="1:23" ht="18.75">
      <c r="A3348" s="102" t="s">
        <v>991</v>
      </c>
      <c r="B3348" s="102"/>
      <c r="C3348" s="102"/>
      <c r="D3348" s="102"/>
      <c r="E3348" s="102"/>
      <c r="F3348" s="102"/>
      <c r="G3348" s="102"/>
      <c r="H3348" s="102"/>
      <c r="I3348" s="102"/>
      <c r="J3348" s="102"/>
      <c r="K3348" s="102"/>
      <c r="L3348" s="102"/>
      <c r="M3348" s="102"/>
      <c r="N3348" s="102"/>
      <c r="O3348" s="102"/>
      <c r="P3348" s="102"/>
      <c r="Q3348" s="102"/>
      <c r="R3348" s="102"/>
      <c r="S3348" s="102"/>
      <c r="T3348" s="102"/>
      <c r="U3348" s="102"/>
      <c r="V3348" s="102"/>
      <c r="W3348" s="102"/>
    </row>
    <row r="3349" spans="1:23" ht="18.75">
      <c r="A3349" s="102" t="s">
        <v>990</v>
      </c>
      <c r="B3349" s="102"/>
      <c r="C3349" s="102"/>
      <c r="D3349" s="102"/>
      <c r="E3349" s="102"/>
      <c r="F3349" s="102"/>
      <c r="G3349" s="102"/>
      <c r="H3349" s="102"/>
      <c r="I3349" s="102"/>
      <c r="J3349" s="102"/>
      <c r="K3349" s="102"/>
      <c r="L3349" s="102"/>
      <c r="M3349" s="102"/>
      <c r="N3349" s="102"/>
      <c r="O3349" s="102"/>
      <c r="P3349" s="102"/>
      <c r="Q3349" s="102"/>
      <c r="R3349" s="102"/>
      <c r="S3349" s="102"/>
      <c r="T3349" s="102"/>
      <c r="U3349" s="102"/>
      <c r="V3349" s="102"/>
      <c r="W3349" s="102"/>
    </row>
    <row r="3351" spans="1:23">
      <c r="A3351" s="103" t="s">
        <v>169</v>
      </c>
      <c r="B3351" s="103"/>
      <c r="C3351" s="103"/>
      <c r="D3351" s="103"/>
      <c r="E3351" s="103"/>
      <c r="F3351" s="103"/>
      <c r="G3351" s="103"/>
      <c r="H3351" s="103"/>
      <c r="I3351" s="103"/>
      <c r="J3351" s="103"/>
      <c r="K3351" s="103"/>
      <c r="L3351" s="103"/>
      <c r="M3351" s="103"/>
      <c r="N3351" s="103"/>
      <c r="O3351" s="103"/>
      <c r="P3351" s="103"/>
      <c r="Q3351" s="103"/>
      <c r="R3351" s="103"/>
      <c r="S3351" s="103"/>
      <c r="T3351" s="103"/>
      <c r="U3351" s="103"/>
      <c r="V3351" s="103"/>
      <c r="W3351" s="103"/>
    </row>
    <row r="3352" spans="1:23">
      <c r="A3352" s="43"/>
      <c r="B3352" s="43"/>
      <c r="C3352" s="43"/>
      <c r="D3352" s="43"/>
      <c r="E3352" s="43"/>
      <c r="F3352" s="43"/>
      <c r="G3352" s="43"/>
      <c r="H3352" s="43"/>
      <c r="I3352" s="43"/>
      <c r="J3352" s="43"/>
      <c r="K3352" s="43"/>
      <c r="L3352" s="43"/>
      <c r="M3352" s="43"/>
      <c r="N3352" s="43"/>
      <c r="O3352" s="43"/>
      <c r="P3352" s="43"/>
      <c r="Q3352" s="43"/>
      <c r="R3352" s="43"/>
      <c r="S3352" s="43"/>
      <c r="T3352" s="43"/>
      <c r="U3352" s="43"/>
      <c r="V3352" s="43"/>
      <c r="W3352" s="43"/>
    </row>
    <row r="3353" spans="1:23" ht="18.75">
      <c r="A3353" s="104" t="s">
        <v>1005</v>
      </c>
      <c r="B3353" s="104"/>
      <c r="C3353" s="104"/>
      <c r="D3353" s="104"/>
      <c r="E3353" s="104"/>
      <c r="F3353" s="104"/>
      <c r="G3353" s="104"/>
      <c r="H3353" s="104"/>
      <c r="I3353" s="104"/>
      <c r="J3353" s="104"/>
      <c r="K3353" s="104"/>
      <c r="L3353" s="104"/>
      <c r="M3353" s="104"/>
      <c r="N3353" s="104"/>
      <c r="O3353" s="104"/>
      <c r="P3353" s="104"/>
      <c r="Q3353" s="104"/>
      <c r="R3353" s="104"/>
      <c r="S3353" s="104"/>
      <c r="T3353" s="104"/>
      <c r="U3353" s="104"/>
      <c r="V3353" s="104"/>
      <c r="W3353" s="104"/>
    </row>
    <row r="3354" spans="1:23" ht="18.75">
      <c r="A3354" s="104" t="s">
        <v>989</v>
      </c>
      <c r="B3354" s="104"/>
      <c r="C3354" s="104"/>
      <c r="D3354" s="104"/>
      <c r="E3354" s="104"/>
      <c r="F3354" s="104"/>
      <c r="G3354" s="104"/>
      <c r="H3354" s="104"/>
      <c r="I3354" s="104"/>
      <c r="J3354" s="104"/>
      <c r="K3354" s="104"/>
      <c r="L3354" s="104"/>
      <c r="M3354" s="104"/>
      <c r="N3354" s="104"/>
      <c r="O3354" s="104"/>
      <c r="P3354" s="104"/>
      <c r="Q3354" s="104"/>
      <c r="R3354" s="104"/>
      <c r="S3354" s="104"/>
      <c r="T3354" s="104"/>
      <c r="U3354" s="104"/>
      <c r="V3354" s="104"/>
      <c r="W3354" s="104"/>
    </row>
    <row r="3355" spans="1:23" ht="18.75">
      <c r="A3355" s="105" t="s">
        <v>1058</v>
      </c>
      <c r="B3355" s="105"/>
      <c r="C3355" s="105"/>
      <c r="D3355" s="105"/>
      <c r="E3355" s="105"/>
      <c r="F3355" s="105"/>
      <c r="G3355" s="105"/>
      <c r="H3355" s="105"/>
      <c r="I3355" s="105"/>
      <c r="J3355" s="105"/>
      <c r="K3355" s="105"/>
      <c r="L3355" s="105"/>
      <c r="M3355" s="105"/>
      <c r="N3355" s="105"/>
      <c r="O3355" s="105"/>
      <c r="P3355" s="105"/>
      <c r="Q3355" s="105"/>
      <c r="R3355" s="105"/>
      <c r="S3355" s="105"/>
      <c r="T3355" s="105"/>
      <c r="U3355" s="105"/>
      <c r="V3355" s="105"/>
      <c r="W3355" s="105"/>
    </row>
    <row r="3356" spans="1:23" ht="18.75">
      <c r="A3356" s="50"/>
      <c r="B3356" s="50"/>
      <c r="C3356" s="50"/>
      <c r="D3356" s="50"/>
      <c r="E3356" s="50"/>
      <c r="F3356" s="50"/>
      <c r="G3356" s="50"/>
      <c r="H3356" s="50"/>
      <c r="I3356" s="50"/>
      <c r="J3356" s="50"/>
      <c r="K3356" s="50"/>
      <c r="L3356" s="50"/>
      <c r="M3356" s="50"/>
      <c r="N3356" s="50"/>
      <c r="O3356" s="50"/>
      <c r="P3356" s="50"/>
      <c r="Q3356" s="50"/>
      <c r="R3356" s="50"/>
      <c r="S3356" s="50"/>
      <c r="T3356" s="50"/>
      <c r="U3356" s="50"/>
      <c r="V3356" s="50"/>
    </row>
    <row r="3357" spans="1:23">
      <c r="A3357" s="10"/>
      <c r="B3357" s="10"/>
      <c r="C3357" s="10"/>
      <c r="D3357" s="10"/>
      <c r="E3357" s="10"/>
      <c r="F3357" s="10"/>
      <c r="G3357" s="10"/>
      <c r="H3357" s="10"/>
      <c r="I3357" s="10"/>
      <c r="J3357" s="10"/>
      <c r="K3357" s="10"/>
      <c r="L3357" s="10"/>
      <c r="M3357" s="10"/>
      <c r="N3357" s="10"/>
      <c r="O3357" s="10"/>
      <c r="P3357" s="10"/>
      <c r="Q3357" s="10"/>
      <c r="R3357" s="10"/>
      <c r="S3357" s="10"/>
      <c r="T3357" s="10"/>
    </row>
    <row r="3358" spans="1:23" ht="18.75">
      <c r="A3358" s="106" t="s">
        <v>992</v>
      </c>
      <c r="B3358" s="106"/>
      <c r="C3358" s="47"/>
      <c r="D3358" s="47"/>
      <c r="E3358" s="47"/>
      <c r="F3358" s="47"/>
      <c r="G3358" s="47"/>
      <c r="H3358" s="47"/>
      <c r="I3358" s="47"/>
      <c r="J3358" s="47"/>
      <c r="K3358" s="47"/>
      <c r="L3358" s="47"/>
      <c r="M3358" s="47"/>
      <c r="N3358" s="47"/>
      <c r="O3358" s="47"/>
      <c r="P3358" s="47"/>
      <c r="Q3358" s="47"/>
      <c r="R3358" s="47"/>
      <c r="S3358" s="47"/>
      <c r="T3358" s="47"/>
    </row>
    <row r="3359" spans="1:23" ht="18.75">
      <c r="A3359" s="106" t="s">
        <v>993</v>
      </c>
      <c r="B3359" s="106"/>
      <c r="C3359" s="42"/>
      <c r="D3359" s="42"/>
      <c r="E3359" s="42"/>
      <c r="F3359" s="42"/>
      <c r="G3359" s="42"/>
      <c r="H3359" s="42"/>
      <c r="I3359" s="42"/>
      <c r="J3359" s="42"/>
      <c r="K3359" s="42"/>
      <c r="L3359" s="42"/>
      <c r="M3359" s="42"/>
      <c r="N3359" s="42"/>
      <c r="O3359" s="42"/>
      <c r="P3359" s="42"/>
      <c r="Q3359" s="42"/>
      <c r="R3359" s="42"/>
      <c r="S3359" s="42"/>
      <c r="T3359" s="42"/>
    </row>
    <row r="3360" spans="1:23" ht="18.75">
      <c r="A3360" s="106"/>
      <c r="B3360" s="106"/>
      <c r="D3360" s="47"/>
      <c r="E3360" s="47"/>
      <c r="F3360" s="47"/>
      <c r="G3360" s="47"/>
      <c r="H3360" s="47"/>
      <c r="I3360" s="47"/>
      <c r="J3360" s="47"/>
      <c r="K3360" s="47"/>
      <c r="L3360" s="47"/>
      <c r="M3360" s="47"/>
      <c r="N3360" s="47"/>
      <c r="O3360" s="47"/>
      <c r="P3360" s="47"/>
      <c r="Q3360" s="47"/>
      <c r="R3360" s="47"/>
      <c r="S3360" s="47"/>
      <c r="T3360" s="47"/>
    </row>
    <row r="3361" spans="1:24" ht="18.75">
      <c r="A3361" s="107" t="s">
        <v>272</v>
      </c>
      <c r="B3361" s="107"/>
      <c r="C3361" s="107"/>
      <c r="D3361" s="107"/>
      <c r="E3361" s="107"/>
      <c r="F3361" s="107"/>
      <c r="G3361" s="107"/>
      <c r="H3361" s="107"/>
      <c r="I3361" s="107"/>
      <c r="J3361" s="107"/>
      <c r="K3361" s="107"/>
      <c r="L3361" s="107"/>
      <c r="M3361" s="107"/>
      <c r="N3361" s="107"/>
      <c r="O3361" s="107"/>
      <c r="P3361" s="129" t="s">
        <v>376</v>
      </c>
      <c r="Q3361" s="129"/>
      <c r="R3361" s="129"/>
      <c r="S3361" s="129"/>
      <c r="T3361" s="129"/>
      <c r="U3361" s="129"/>
      <c r="V3361" s="129"/>
    </row>
    <row r="3362" spans="1:24">
      <c r="A3362" s="28"/>
      <c r="B3362" s="28"/>
      <c r="C3362" s="28"/>
      <c r="D3362" s="28"/>
      <c r="E3362" s="28"/>
      <c r="F3362" s="28"/>
      <c r="G3362" s="28"/>
      <c r="H3362" s="28"/>
      <c r="I3362" s="28"/>
      <c r="J3362" s="28"/>
      <c r="K3362" s="28"/>
      <c r="L3362" s="28"/>
      <c r="M3362" s="28"/>
      <c r="N3362" s="28"/>
      <c r="O3362" s="28"/>
      <c r="P3362" s="28"/>
      <c r="Q3362" s="28"/>
      <c r="R3362" s="28"/>
      <c r="S3362" s="28"/>
      <c r="T3362" s="28"/>
    </row>
    <row r="3363" spans="1:24" ht="24.75" customHeight="1">
      <c r="A3363" s="117" t="s">
        <v>170</v>
      </c>
      <c r="B3363" s="117"/>
      <c r="C3363" s="117"/>
      <c r="D3363" s="117"/>
      <c r="E3363" s="117"/>
      <c r="F3363" s="117"/>
      <c r="G3363" s="117"/>
      <c r="H3363" s="117"/>
      <c r="I3363" s="117"/>
      <c r="J3363" s="117"/>
      <c r="K3363" s="117"/>
      <c r="L3363" s="117"/>
      <c r="M3363" s="117"/>
      <c r="N3363" s="117"/>
      <c r="O3363" s="117"/>
      <c r="P3363" s="117"/>
      <c r="Q3363" s="117"/>
      <c r="R3363" s="117"/>
      <c r="S3363" s="117"/>
      <c r="T3363" s="126" t="s">
        <v>178</v>
      </c>
      <c r="U3363" s="101" t="s">
        <v>284</v>
      </c>
      <c r="V3363" s="101" t="s">
        <v>288</v>
      </c>
      <c r="W3363" s="101" t="s">
        <v>1006</v>
      </c>
    </row>
    <row r="3364" spans="1:24" ht="66" customHeight="1">
      <c r="A3364" s="101" t="s">
        <v>171</v>
      </c>
      <c r="B3364" s="117" t="s">
        <v>172</v>
      </c>
      <c r="C3364" s="101" t="s">
        <v>173</v>
      </c>
      <c r="D3364" s="101" t="s">
        <v>174</v>
      </c>
      <c r="E3364" s="101"/>
      <c r="F3364" s="101" t="s">
        <v>175</v>
      </c>
      <c r="G3364" s="101"/>
      <c r="H3364" s="101" t="s">
        <v>176</v>
      </c>
      <c r="I3364" s="101"/>
      <c r="J3364" s="101" t="s">
        <v>994</v>
      </c>
      <c r="K3364" s="101"/>
      <c r="L3364" s="175" t="s">
        <v>995</v>
      </c>
      <c r="M3364" s="176"/>
      <c r="N3364" s="175" t="s">
        <v>996</v>
      </c>
      <c r="O3364" s="176"/>
      <c r="P3364" s="101" t="s">
        <v>7</v>
      </c>
      <c r="Q3364" s="101"/>
      <c r="R3364" s="101" t="s">
        <v>177</v>
      </c>
      <c r="S3364" s="101"/>
      <c r="T3364" s="127"/>
      <c r="U3364" s="101"/>
      <c r="V3364" s="101"/>
      <c r="W3364" s="101"/>
    </row>
    <row r="3365" spans="1:24" ht="16.5">
      <c r="A3365" s="101"/>
      <c r="B3365" s="117"/>
      <c r="C3365" s="101"/>
      <c r="D3365" s="49" t="s">
        <v>179</v>
      </c>
      <c r="E3365" s="51" t="s">
        <v>3</v>
      </c>
      <c r="F3365" s="49" t="s">
        <v>179</v>
      </c>
      <c r="G3365" s="51" t="s">
        <v>3</v>
      </c>
      <c r="H3365" s="49" t="s">
        <v>179</v>
      </c>
      <c r="I3365" s="51" t="s">
        <v>3</v>
      </c>
      <c r="J3365" s="49" t="s">
        <v>179</v>
      </c>
      <c r="K3365" s="51" t="s">
        <v>3</v>
      </c>
      <c r="L3365" s="49" t="s">
        <v>179</v>
      </c>
      <c r="M3365" s="51" t="s">
        <v>3</v>
      </c>
      <c r="N3365" s="49" t="s">
        <v>179</v>
      </c>
      <c r="O3365" s="51" t="s">
        <v>3</v>
      </c>
      <c r="P3365" s="49" t="s">
        <v>179</v>
      </c>
      <c r="Q3365" s="51" t="s">
        <v>3</v>
      </c>
      <c r="R3365" s="49" t="s">
        <v>179</v>
      </c>
      <c r="S3365" s="51" t="s">
        <v>3</v>
      </c>
      <c r="T3365" s="128"/>
      <c r="U3365" s="101"/>
      <c r="V3365" s="101"/>
      <c r="W3365" s="101"/>
    </row>
    <row r="3366" spans="1:24" ht="18.75">
      <c r="A3366" s="27">
        <v>1</v>
      </c>
      <c r="B3366" s="77"/>
      <c r="C3366" s="27"/>
      <c r="D3366" s="27"/>
      <c r="E3366" s="16">
        <f>IF((C3366&lt;=7),VLOOKUP(D3366,'7 лет'!$A$5:$B$78,2),IF((C3366=8),VLOOKUP(D3366,'8 лет'!$A$5:$B$78,2),IF((C3366=9),VLOOKUP(D3366,'9 лет'!$A$5:$B$78,2),IF((C3366=10),VLOOKUP(D3366,'10 лет'!$A$5:$B$78,2),IF((C3366=11),VLOOKUP(D3366,'11 лет'!$A$5:$B$78,2),IF((C3366=12),VLOOKUP(D3366,'12 лет'!$A$5:$B$78,2),IF((C3366=13),VLOOKUP(D3366,'13 лет'!$A$5:$B$78,2),IF((C3366=14),VLOOKUP(D3366,'14 лет'!$A$5:$B$78,2),IF((C3366=15),VLOOKUP(D3366,'15 лет'!$A$5:$B$78,2),IF((C3366=16),VLOOKUP(D3366,'16 лет'!$A$5:$B$78,2),IF((C3366=17),VLOOKUP(D3366,'17 лет'!$A$5:$B$78,2))))))))))))</f>
        <v>0</v>
      </c>
      <c r="F3366" s="27"/>
      <c r="G3366" s="16">
        <f>IF((C3366&lt;=7),VLOOKUP(F3366,'7 лет'!$C$5:$D$79,2),IF((C3366=8),VLOOKUP(F3366,'8 лет'!$C$5:$D$79,2),IF((C3366=9),VLOOKUP(F3366,'9 лет'!$C$5:$D$79,2),IF((C3366=10),VLOOKUP(F3366,'10 лет'!$C$5:$D$79,2),IF((C3366=11),VLOOKUP(F3366,'11 лет'!$C$5:$D$79,2),IF((C3366=12),VLOOKUP(F3366,'12 лет'!$C$5:$D$79,2),IF((C3366=13),VLOOKUP(F3366,'13 лет'!$C$5:$D$79,2),IF((C3366=14),VLOOKUP(F3366,'14 лет'!$C$5:$D$79,2),IF((C3366=15),VLOOKUP(F3366,'15 лет'!$C$5:$D$79,2),IF((C3366=16),VLOOKUP(F3366,'16 лет'!$C$5:$D$79,2),IF((C3366=17),VLOOKUP(F3366,'17 лет'!$C$5:$D$79,2))))))))))))</f>
        <v>0</v>
      </c>
      <c r="H3366" s="27"/>
      <c r="I3366" s="16">
        <f>IF((C3366&lt;=7),VLOOKUP(H3366,'7 лет'!$E$5:$F$79,2),IF((C3366=8),VLOOKUP(H3366,'8 лет'!$E$5:$F$79,2),IF((C3366=9),VLOOKUP(H3366,'9 лет'!$E$5:$F$79,2),IF((C3366=10),VLOOKUP(H3366,'10 лет'!$E$5:$F$79,2),IF((C3366=11),VLOOKUP(H3366,'11 лет'!$E$5:$F$79,2),IF((C3366=12),VLOOKUP(H3366,'12 лет'!$E$5:$F$79,2),IF((C3366=13),VLOOKUP(H3366,'13 лет'!$E$5:$F$79,2),IF((C3366=14),VLOOKUP(H3366,'14 лет'!$E$5:$F$79,2),IF((C3366=15),VLOOKUP(H3366,'15 лет'!$E$5:$F$79,2),IF((C3366=16),VLOOKUP(H3366,'16 лет'!$E$5:$F$79,2),IF((C3366=17),VLOOKUP(H3366,'17 лет'!$E$5:$F$79,2))))))))))))</f>
        <v>0</v>
      </c>
      <c r="J3366" s="27"/>
      <c r="K3366" s="16">
        <f>IF((C3366&lt;=7),VLOOKUP(J3366,'7 лет'!$G$5:$H$79,2),IF((C3366=8),VLOOKUP(J3366,'8 лет'!$G$5:$H$79,2),IF((C3366=9),VLOOKUP(J3366,'9 лет'!$G$5:$H$79,2),IF((C3366=10),VLOOKUP(J3366,'10 лет'!$G$5:$H$79,2),IF((C3366=11),VLOOKUP(J3366,'11 лет'!$G$5:$H$79,2),IF((C3366=12),VLOOKUP(J3366,'12 лет'!$G$5:$H$79,2),IF((C3366=13),VLOOKUP(J3366,'13 лет'!$G$5:$H$79,2),IF((C3366=14),VLOOKUP(J3366,'14 лет'!$G$5:$H$79,2),IF(C3366&gt;=15,"0")))))))))</f>
        <v>0</v>
      </c>
      <c r="L3366" s="27"/>
      <c r="M3366" s="16" t="str">
        <f>IF((C3366=12),VLOOKUP(L3366,'12 лет'!$I$5:$J$81,2),IF((C3366=13),VLOOKUP(L3366,'13 лет'!$I$5:$J$81,2),IF((C3366=14),VLOOKUP(L3366,'14 лет'!$I$5:$J$80,2),IF((C3366=15),VLOOKUP(L3366,'15 лет'!$G$5:$H$82,2),IF((C3366=16),VLOOKUP(L3366,'16 лет'!$G$5:$H$81,2),IF((C3366=17),VLOOKUP(L3366,'17 лет'!$G$5:$H$81,2),IF(C3366&lt;12,"0")))))))</f>
        <v>0</v>
      </c>
      <c r="N3366" s="27"/>
      <c r="O3366" s="16" t="str">
        <f>IF((C3366=15),VLOOKUP(N3366,'15 лет'!$I$5:$J$100,2),IF((C3366=16),VLOOKUP(N3366,'16 лет'!$I$5:$J$94,2),IF((C3366=17),VLOOKUP(N3366,'17 лет'!$I$5:$J$97,2),IF(C3366&lt;15,"0"))))</f>
        <v>0</v>
      </c>
      <c r="P3366" s="11"/>
      <c r="Q3366" s="16">
        <f>IF((C3366&lt;=7),VLOOKUP(P3366,'7 лет'!$I$5:$J$79,2),IF((C3366=8),VLOOKUP(P3366,'8 лет'!$I$5:$J$79,2),IF((C3366=9),VLOOKUP(P3366,'9 лет'!$I$5:$J$79,2),IF((C3366=10),VLOOKUP(P3366,'10 лет'!$I$5:$J$79,2),IF((C3366=11),VLOOKUP(P3366,'11 лет'!$I$5:$J$79,2),IF((C3366=12),VLOOKUP(P3366,'12 лет'!$K$5:$L$79,2),IF((C3366=13),VLOOKUP(P3366,'13 лет'!$K$5:$L$79,2),IF((C3366=14),VLOOKUP(P3366,'14 лет'!$K$5:$L$79,2),IF((C3366=15),VLOOKUP(P3366,'15 лет'!$K$5:$L$79,2),IF((C3366=16),VLOOKUP(P3366,'16 лет'!$K$5:$L$79,2),IF((C3366=17),VLOOKUP(P3366,'17 лет'!$K$5:$L$79,2),)))))))))))</f>
        <v>50</v>
      </c>
      <c r="R3366" s="27"/>
      <c r="S3366" s="16">
        <f>IF((C3366&lt;=7),VLOOKUP(R3366,'7 лет'!$K$5:$L$79,2),IF((C3366=8),VLOOKUP(R3366,'8 лет'!$K$5:$L$79,2),IF((C3366=9),VLOOKUP(R3366,'9 лет'!$K$5:$L$79,2),IF((C3366=10),VLOOKUP(R3366,'10 лет'!$K$5:$L$79,2),IF((C3366=11),VLOOKUP(R3366,'11 лет'!$K$5:$L$79,2),IF((C3366=12),VLOOKUP(R3366,'12 лет'!$M$5:$N$79,2),IF((C3366=13),VLOOKUP(R3366,'13 лет'!$M$5:$N$79,2),IF((C3366=14),VLOOKUP(R3366,'14 лет'!$M$5:$N$79,2),IF((C3366=15),VLOOKUP(R3366,'15 лет'!$M$5:$N$79,2),IF((C3366=16),VLOOKUP(R3366,'16 лет'!$M$5:$N$79,2),IF((C3366=17),VLOOKUP(R3366,'17 лет'!$M$5:$N$79,2))))))))))))</f>
        <v>0</v>
      </c>
      <c r="T3366" s="32">
        <f>SUM(E3366+G3366+I3366+K3366+M3366+O3366+Q3366+S3366)</f>
        <v>50</v>
      </c>
      <c r="U3366" s="4">
        <f>'Личное первенство юноши'!U292</f>
        <v>28</v>
      </c>
      <c r="V3366" s="108">
        <f ca="1">'Командный зачет'!G103</f>
        <v>10</v>
      </c>
      <c r="W3366" s="98">
        <f ca="1">SUM(V3366*2)</f>
        <v>20</v>
      </c>
      <c r="X3366" t="str">
        <f>P3361</f>
        <v>Субъект РФ 94</v>
      </c>
    </row>
    <row r="3367" spans="1:24" ht="18.75">
      <c r="A3367" s="27">
        <v>2</v>
      </c>
      <c r="B3367" s="77"/>
      <c r="C3367" s="27"/>
      <c r="D3367" s="27"/>
      <c r="E3367" s="16">
        <f>IF((C3367&lt;=7),VLOOKUP(D3367,'7 лет'!$A$5:$B$78,2),IF((C3367=8),VLOOKUP(D3367,'8 лет'!$A$5:$B$78,2),IF((C3367=9),VLOOKUP(D3367,'9 лет'!$A$5:$B$78,2),IF((C3367=10),VLOOKUP(D3367,'10 лет'!$A$5:$B$78,2),IF((C3367=11),VLOOKUP(D3367,'11 лет'!$A$5:$B$78,2),IF((C3367=12),VLOOKUP(D3367,'12 лет'!$A$5:$B$78,2),IF((C3367=13),VLOOKUP(D3367,'13 лет'!$A$5:$B$78,2),IF((C3367=14),VLOOKUP(D3367,'14 лет'!$A$5:$B$78,2),IF((C3367=15),VLOOKUP(D3367,'15 лет'!$A$5:$B$78,2),IF((C3367=16),VLOOKUP(D3367,'16 лет'!$A$5:$B$78,2),IF((C3367=17),VLOOKUP(D3367,'17 лет'!$A$5:$B$78,2))))))))))))</f>
        <v>0</v>
      </c>
      <c r="F3367" s="27"/>
      <c r="G3367" s="16">
        <f>IF((C3367&lt;=7),VLOOKUP(F3367,'7 лет'!$C$5:$D$79,2),IF((C3367=8),VLOOKUP(F3367,'8 лет'!$C$5:$D$79,2),IF((C3367=9),VLOOKUP(F3367,'9 лет'!$C$5:$D$79,2),IF((C3367=10),VLOOKUP(F3367,'10 лет'!$C$5:$D$79,2),IF((C3367=11),VLOOKUP(F3367,'11 лет'!$C$5:$D$79,2),IF((C3367=12),VLOOKUP(F3367,'12 лет'!$C$5:$D$79,2),IF((C3367=13),VLOOKUP(F3367,'13 лет'!$C$5:$D$79,2),IF((C3367=14),VLOOKUP(F3367,'14 лет'!$C$5:$D$79,2),IF((C3367=15),VLOOKUP(F3367,'15 лет'!$C$5:$D$79,2),IF((C3367=16),VLOOKUP(F3367,'16 лет'!$C$5:$D$79,2),IF((C3367=17),VLOOKUP(F3367,'17 лет'!$C$5:$D$79,2))))))))))))</f>
        <v>0</v>
      </c>
      <c r="H3367" s="27"/>
      <c r="I3367" s="16">
        <f>IF((C3367&lt;=7),VLOOKUP(H3367,'7 лет'!$E$5:$F$79,2),IF((C3367=8),VLOOKUP(H3367,'8 лет'!$E$5:$F$79,2),IF((C3367=9),VLOOKUP(H3367,'9 лет'!$E$5:$F$79,2),IF((C3367=10),VLOOKUP(H3367,'10 лет'!$E$5:$F$79,2),IF((C3367=11),VLOOKUP(H3367,'11 лет'!$E$5:$F$79,2),IF((C3367=12),VLOOKUP(H3367,'12 лет'!$E$5:$F$79,2),IF((C3367=13),VLOOKUP(H3367,'13 лет'!$E$5:$F$79,2),IF((C3367=14),VLOOKUP(H3367,'14 лет'!$E$5:$F$79,2),IF((C3367=15),VLOOKUP(H3367,'15 лет'!$E$5:$F$79,2),IF((C3367=16),VLOOKUP(H3367,'16 лет'!$E$5:$F$79,2),IF((C3367=17),VLOOKUP(H3367,'17 лет'!$E$5:$F$79,2))))))))))))</f>
        <v>0</v>
      </c>
      <c r="J3367" s="27"/>
      <c r="K3367" s="16">
        <f>IF((C3367&lt;=7),VLOOKUP(J3367,'7 лет'!$G$5:$H$79,2),IF((C3367=8),VLOOKUP(J3367,'8 лет'!$G$5:$H$79,2),IF((C3367=9),VLOOKUP(J3367,'9 лет'!$G$5:$H$79,2),IF((C3367=10),VLOOKUP(J3367,'10 лет'!$G$5:$H$79,2),IF((C3367=11),VLOOKUP(J3367,'11 лет'!$G$5:$H$79,2),IF((C3367=12),VLOOKUP(J3367,'12 лет'!$G$5:$H$79,2),IF((C3367=13),VLOOKUP(J3367,'13 лет'!$G$5:$H$79,2),IF((C3367=14),VLOOKUP(J3367,'14 лет'!$G$5:$H$79,2),IF(C3367&gt;=15,"0")))))))))</f>
        <v>0</v>
      </c>
      <c r="L3367" s="27"/>
      <c r="M3367" s="16" t="str">
        <f>IF((C3367=12),VLOOKUP(L3367,'12 лет'!$I$5:$J$81,2),IF((C3367=13),VLOOKUP(L3367,'13 лет'!$I$5:$J$81,2),IF((C3367=14),VLOOKUP(L3367,'14 лет'!$I$5:$J$80,2),IF((C3367=15),VLOOKUP(L3367,'15 лет'!$G$5:$H$82,2),IF((C3367=16),VLOOKUP(L3367,'16 лет'!$G$5:$H$81,2),IF((C3367=17),VLOOKUP(L3367,'17 лет'!$G$5:$H$81,2),IF(C3367&lt;12,"0")))))))</f>
        <v>0</v>
      </c>
      <c r="N3367" s="27"/>
      <c r="O3367" s="16" t="str">
        <f>IF((C3367=15),VLOOKUP(N3367,'15 лет'!$I$5:$J$100,2),IF((C3367=16),VLOOKUP(N3367,'16 лет'!$I$5:$J$94,2),IF((C3367=17),VLOOKUP(N3367,'17 лет'!$I$5:$J$97,2),IF(C3367&lt;15,"0"))))</f>
        <v>0</v>
      </c>
      <c r="P3367" s="11"/>
      <c r="Q3367" s="16">
        <f>IF((C3367&lt;=7),VLOOKUP(P3367,'7 лет'!$I$5:$J$79,2),IF((C3367=8),VLOOKUP(P3367,'8 лет'!$I$5:$J$79,2),IF((C3367=9),VLOOKUP(P3367,'9 лет'!$I$5:$J$79,2),IF((C3367=10),VLOOKUP(P3367,'10 лет'!$I$5:$J$79,2),IF((C3367=11),VLOOKUP(P3367,'11 лет'!$I$5:$J$79,2),IF((C3367=12),VLOOKUP(P3367,'12 лет'!$K$5:$L$79,2),IF((C3367=13),VLOOKUP(P3367,'13 лет'!$K$5:$L$79,2),IF((C3367=14),VLOOKUP(P3367,'14 лет'!$K$5:$L$79,2),IF((C3367=15),VLOOKUP(P3367,'15 лет'!$K$5:$L$79,2),IF((C3367=16),VLOOKUP(P3367,'16 лет'!$K$5:$L$79,2),IF((C3367=17),VLOOKUP(P3367,'17 лет'!$K$5:$L$79,2),)))))))))))</f>
        <v>50</v>
      </c>
      <c r="R3367" s="27"/>
      <c r="S3367" s="16">
        <f>IF((C3367&lt;=7),VLOOKUP(R3367,'7 лет'!$K$5:$L$79,2),IF((C3367=8),VLOOKUP(R3367,'8 лет'!$K$5:$L$79,2),IF((C3367=9),VLOOKUP(R3367,'9 лет'!$K$5:$L$79,2),IF((C3367=10),VLOOKUP(R3367,'10 лет'!$K$5:$L$79,2),IF((C3367=11),VLOOKUP(R3367,'11 лет'!$K$5:$L$79,2),IF((C3367=12),VLOOKUP(R3367,'12 лет'!$M$5:$N$79,2),IF((C3367=13),VLOOKUP(R3367,'13 лет'!$M$5:$N$79,2),IF((C3367=14),VLOOKUP(R3367,'14 лет'!$M$5:$N$79,2),IF((C3367=15),VLOOKUP(R3367,'15 лет'!$M$5:$N$79,2),IF((C3367=16),VLOOKUP(R3367,'16 лет'!$M$5:$N$79,2),IF((C3367=17),VLOOKUP(R3367,'17 лет'!$M$5:$N$79,2))))))))))))</f>
        <v>0</v>
      </c>
      <c r="T3367" s="32">
        <f>SUM(E3367+G3367+I3367+K3367+M3367+O3367+Q3367+S3367)</f>
        <v>50</v>
      </c>
      <c r="U3367" s="4">
        <f>'Личное первенство юноши'!U293</f>
        <v>28</v>
      </c>
      <c r="V3367" s="109"/>
      <c r="W3367" s="99"/>
      <c r="X3367" t="str">
        <f>P3361</f>
        <v>Субъект РФ 94</v>
      </c>
    </row>
    <row r="3368" spans="1:24" ht="18.75">
      <c r="A3368" s="27">
        <v>3</v>
      </c>
      <c r="B3368" s="77"/>
      <c r="C3368" s="27"/>
      <c r="D3368" s="27"/>
      <c r="E3368" s="16">
        <f>IF((C3368&lt;=7),VLOOKUP(D3368,'7 лет'!$A$5:$B$78,2),IF((C3368=8),VLOOKUP(D3368,'8 лет'!$A$5:$B$78,2),IF((C3368=9),VLOOKUP(D3368,'9 лет'!$A$5:$B$78,2),IF((C3368=10),VLOOKUP(D3368,'10 лет'!$A$5:$B$78,2),IF((C3368=11),VLOOKUP(D3368,'11 лет'!$A$5:$B$78,2),IF((C3368=12),VLOOKUP(D3368,'12 лет'!$A$5:$B$78,2),IF((C3368=13),VLOOKUP(D3368,'13 лет'!$A$5:$B$78,2),IF((C3368=14),VLOOKUP(D3368,'14 лет'!$A$5:$B$78,2),IF((C3368=15),VLOOKUP(D3368,'15 лет'!$A$5:$B$78,2),IF((C3368=16),VLOOKUP(D3368,'16 лет'!$A$5:$B$78,2),IF((C3368=17),VLOOKUP(D3368,'17 лет'!$A$5:$B$78,2))))))))))))</f>
        <v>0</v>
      </c>
      <c r="F3368" s="27"/>
      <c r="G3368" s="16">
        <f>IF((C3368&lt;=7),VLOOKUP(F3368,'7 лет'!$C$5:$D$79,2),IF((C3368=8),VLOOKUP(F3368,'8 лет'!$C$5:$D$79,2),IF((C3368=9),VLOOKUP(F3368,'9 лет'!$C$5:$D$79,2),IF((C3368=10),VLOOKUP(F3368,'10 лет'!$C$5:$D$79,2),IF((C3368=11),VLOOKUP(F3368,'11 лет'!$C$5:$D$79,2),IF((C3368=12),VLOOKUP(F3368,'12 лет'!$C$5:$D$79,2),IF((C3368=13),VLOOKUP(F3368,'13 лет'!$C$5:$D$79,2),IF((C3368=14),VLOOKUP(F3368,'14 лет'!$C$5:$D$79,2),IF((C3368=15),VLOOKUP(F3368,'15 лет'!$C$5:$D$79,2),IF((C3368=16),VLOOKUP(F3368,'16 лет'!$C$5:$D$79,2),IF((C3368=17),VLOOKUP(F3368,'17 лет'!$C$5:$D$79,2))))))))))))</f>
        <v>0</v>
      </c>
      <c r="H3368" s="27"/>
      <c r="I3368" s="16">
        <f>IF((C3368&lt;=7),VLOOKUP(H3368,'7 лет'!$E$5:$F$79,2),IF((C3368=8),VLOOKUP(H3368,'8 лет'!$E$5:$F$79,2),IF((C3368=9),VLOOKUP(H3368,'9 лет'!$E$5:$F$79,2),IF((C3368=10),VLOOKUP(H3368,'10 лет'!$E$5:$F$79,2),IF((C3368=11),VLOOKUP(H3368,'11 лет'!$E$5:$F$79,2),IF((C3368=12),VLOOKUP(H3368,'12 лет'!$E$5:$F$79,2),IF((C3368=13),VLOOKUP(H3368,'13 лет'!$E$5:$F$79,2),IF((C3368=14),VLOOKUP(H3368,'14 лет'!$E$5:$F$79,2),IF((C3368=15),VLOOKUP(H3368,'15 лет'!$E$5:$F$79,2),IF((C3368=16),VLOOKUP(H3368,'16 лет'!$E$5:$F$79,2),IF((C3368=17),VLOOKUP(H3368,'17 лет'!$E$5:$F$79,2))))))))))))</f>
        <v>0</v>
      </c>
      <c r="J3368" s="27"/>
      <c r="K3368" s="16">
        <f>IF((C3368&lt;=7),VLOOKUP(J3368,'7 лет'!$G$5:$H$79,2),IF((C3368=8),VLOOKUP(J3368,'8 лет'!$G$5:$H$79,2),IF((C3368=9),VLOOKUP(J3368,'9 лет'!$G$5:$H$79,2),IF((C3368=10),VLOOKUP(J3368,'10 лет'!$G$5:$H$79,2),IF((C3368=11),VLOOKUP(J3368,'11 лет'!$G$5:$H$79,2),IF((C3368=12),VLOOKUP(J3368,'12 лет'!$G$5:$H$79,2),IF((C3368=13),VLOOKUP(J3368,'13 лет'!$G$5:$H$79,2),IF((C3368=14),VLOOKUP(J3368,'14 лет'!$G$5:$H$79,2),IF(C3368&gt;=15,"0")))))))))</f>
        <v>0</v>
      </c>
      <c r="L3368" s="27"/>
      <c r="M3368" s="16" t="str">
        <f>IF((C3368=12),VLOOKUP(L3368,'12 лет'!$I$5:$J$81,2),IF((C3368=13),VLOOKUP(L3368,'13 лет'!$I$5:$J$81,2),IF((C3368=14),VLOOKUP(L3368,'14 лет'!$I$5:$J$80,2),IF((C3368=15),VLOOKUP(L3368,'15 лет'!$G$5:$H$82,2),IF((C3368=16),VLOOKUP(L3368,'16 лет'!$G$5:$H$81,2),IF((C3368=17),VLOOKUP(L3368,'17 лет'!$G$5:$H$81,2),IF(C3368&lt;12,"0")))))))</f>
        <v>0</v>
      </c>
      <c r="N3368" s="27"/>
      <c r="O3368" s="16" t="str">
        <f>IF((C3368=15),VLOOKUP(N3368,'15 лет'!$I$5:$J$100,2),IF((C3368=16),VLOOKUP(N3368,'16 лет'!$I$5:$J$94,2),IF((C3368=17),VLOOKUP(N3368,'17 лет'!$I$5:$J$97,2),IF(C3368&lt;15,"0"))))</f>
        <v>0</v>
      </c>
      <c r="P3368" s="11"/>
      <c r="Q3368" s="16">
        <f>IF((C3368&lt;=7),VLOOKUP(P3368,'7 лет'!$I$5:$J$79,2),IF((C3368=8),VLOOKUP(P3368,'8 лет'!$I$5:$J$79,2),IF((C3368=9),VLOOKUP(P3368,'9 лет'!$I$5:$J$79,2),IF((C3368=10),VLOOKUP(P3368,'10 лет'!$I$5:$J$79,2),IF((C3368=11),VLOOKUP(P3368,'11 лет'!$I$5:$J$79,2),IF((C3368=12),VLOOKUP(P3368,'12 лет'!$K$5:$L$79,2),IF((C3368=13),VLOOKUP(P3368,'13 лет'!$K$5:$L$79,2),IF((C3368=14),VLOOKUP(P3368,'14 лет'!$K$5:$L$79,2),IF((C3368=15),VLOOKUP(P3368,'15 лет'!$K$5:$L$79,2),IF((C3368=16),VLOOKUP(P3368,'16 лет'!$K$5:$L$79,2),IF((C3368=17),VLOOKUP(P3368,'17 лет'!$K$5:$L$79,2),)))))))))))</f>
        <v>50</v>
      </c>
      <c r="R3368" s="27"/>
      <c r="S3368" s="16">
        <f>IF((C3368&lt;=7),VLOOKUP(R3368,'7 лет'!$K$5:$L$79,2),IF((C3368=8),VLOOKUP(R3368,'8 лет'!$K$5:$L$79,2),IF((C3368=9),VLOOKUP(R3368,'9 лет'!$K$5:$L$79,2),IF((C3368=10),VLOOKUP(R3368,'10 лет'!$K$5:$L$79,2),IF((C3368=11),VLOOKUP(R3368,'11 лет'!$K$5:$L$79,2),IF((C3368=12),VLOOKUP(R3368,'12 лет'!$M$5:$N$79,2),IF((C3368=13),VLOOKUP(R3368,'13 лет'!$M$5:$N$79,2),IF((C3368=14),VLOOKUP(R3368,'14 лет'!$M$5:$N$79,2),IF((C3368=15),VLOOKUP(R3368,'15 лет'!$M$5:$N$79,2),IF((C3368=16),VLOOKUP(R3368,'16 лет'!$M$5:$N$79,2),IF((C3368=17),VLOOKUP(R3368,'17 лет'!$M$5:$N$79,2))))))))))))</f>
        <v>0</v>
      </c>
      <c r="T3368" s="32">
        <f>SUM(E3368+G3368+I3368+K3368+M3368+O3368+Q3368+S3368)</f>
        <v>50</v>
      </c>
      <c r="U3368" s="4">
        <f>'Личное первенство юноши'!U294</f>
        <v>28</v>
      </c>
      <c r="V3368" s="109"/>
      <c r="W3368" s="99"/>
      <c r="X3368" t="str">
        <f>P3361</f>
        <v>Субъект РФ 94</v>
      </c>
    </row>
    <row r="3369" spans="1:24" ht="18.75">
      <c r="A3369" s="111"/>
      <c r="B3369" s="112"/>
      <c r="C3369" s="112"/>
      <c r="D3369" s="112"/>
      <c r="E3369" s="112"/>
      <c r="F3369" s="112"/>
      <c r="G3369" s="112"/>
      <c r="H3369" s="112"/>
      <c r="I3369" s="112"/>
      <c r="J3369" s="112"/>
      <c r="K3369" s="112"/>
      <c r="L3369" s="112"/>
      <c r="M3369" s="112"/>
      <c r="N3369" s="112"/>
      <c r="O3369" s="112"/>
      <c r="P3369" s="115" t="s">
        <v>285</v>
      </c>
      <c r="Q3369" s="115"/>
      <c r="R3369" s="115"/>
      <c r="S3369" s="116"/>
      <c r="T3369" s="113">
        <f ca="1">SUMPRODUCT(LARGE($T$3366:$T$3368,ROW(INDIRECT("T1:T"&amp;Z17))))</f>
        <v>100</v>
      </c>
      <c r="U3369" s="114"/>
      <c r="V3369" s="109"/>
      <c r="W3369" s="99"/>
    </row>
    <row r="3370" spans="1:24" ht="24.75" customHeight="1">
      <c r="A3370" s="123" t="s">
        <v>180</v>
      </c>
      <c r="B3370" s="124"/>
      <c r="C3370" s="124"/>
      <c r="D3370" s="124"/>
      <c r="E3370" s="124"/>
      <c r="F3370" s="124"/>
      <c r="G3370" s="124"/>
      <c r="H3370" s="124"/>
      <c r="I3370" s="124"/>
      <c r="J3370" s="124"/>
      <c r="K3370" s="124"/>
      <c r="L3370" s="124"/>
      <c r="M3370" s="124"/>
      <c r="N3370" s="124"/>
      <c r="O3370" s="124"/>
      <c r="P3370" s="124"/>
      <c r="Q3370" s="124"/>
      <c r="R3370" s="124"/>
      <c r="S3370" s="124"/>
      <c r="T3370" s="124"/>
      <c r="U3370" s="125"/>
      <c r="V3370" s="109"/>
      <c r="W3370" s="99"/>
    </row>
    <row r="3371" spans="1:24" ht="18.75">
      <c r="A3371" s="27">
        <v>1</v>
      </c>
      <c r="B3371" s="78"/>
      <c r="C3371" s="27"/>
      <c r="D3371" s="27"/>
      <c r="E3371" s="16">
        <f>IF((C3371&lt;=7),VLOOKUP(D3371,'7 лет'!$M$5:$N$78,2),IF((C3371=8),VLOOKUP(D3371,'8 лет'!$M$5:$N$78,2),IF((C3371=9),VLOOKUP(D3371,'9 лет'!$M$5:$N$78,2),IF((C3371=10),VLOOKUP(D3371,'10 лет'!$M$5:$N$78,2),IF((C3371=11),VLOOKUP(D3371,'11 лет'!$M$5:$N$78,2),IF((C3371=12),VLOOKUP(D3371,'12 лет'!$O$5:$P$78,2),IF((C3371=13),VLOOKUP(D3371,'13 лет'!$O$5:$P$78,2),IF((C3371=14),VLOOKUP(D3371,'14 лет'!$O$5:$P$78,2),IF((C3371=15),VLOOKUP(D3371,'15 лет'!$O$5:$P$78,2),IF((C3371=16),VLOOKUP(D3371,'16 лет'!$O$5:$P$78,2),IF((C3371=17),VLOOKUP(D3371,'17 лет'!$O$5:$P$78,2))))))))))))</f>
        <v>0</v>
      </c>
      <c r="F3371" s="27"/>
      <c r="G3371" s="16">
        <f>IF((C3371&lt;=7),VLOOKUP(F3371,'7 лет'!$O$5:$P$79,2),IF((C3371=8),VLOOKUP(F3371,'8 лет'!$O$5:$P$79,2),IF((C3371=9),VLOOKUP(F3371,'9 лет'!$O$5:$P$79,2),IF((C3371=10),VLOOKUP(F3371,'10 лет'!$O$5:$P$79,2),IF((C3371=11),VLOOKUP(F3371,'11 лет'!$O$5:$P$79,2),IF((C3371=12),VLOOKUP(F3371,'12 лет'!$Q$5:$R$79,2),IF((C3371=13),VLOOKUP(F3371,'13 лет'!$Q$5:$R$79,2),IF((C3371=14),VLOOKUP(F3371,'14 лет'!$Q$5:$R$79,2),IF((C3371=15),VLOOKUP(F3371,'15 лет'!$Q$5:$R$79,2),IF((C3371=16),VLOOKUP(F3371,'16 лет'!$Q$5:$R$79,2),IF((C3371=17),VLOOKUP(F3371,'17 лет'!$Q$5:$R$79,2))))))))))))</f>
        <v>0</v>
      </c>
      <c r="H3371" s="27"/>
      <c r="I3371" s="16">
        <f>IF((C3371&lt;=7),VLOOKUP(H3371,'7 лет'!$Q$5:$R$79,2),IF((C3371=8),VLOOKUP(H3371,'8 лет'!$Q$5:$R$79,2),IF((C3371=9),VLOOKUP(H3371,'9 лет'!$Q$5:$R$79,2),IF((C3371=10),VLOOKUP(H3371,'10 лет'!$Q$5:$R$79,2),IF((C3371=11),VLOOKUP(H3371,'11 лет'!$Q$5:$R$79,2),IF((C3371=12),VLOOKUP(H3371,'12 лет'!$S$5:$T$79,2),IF((C3371=13),VLOOKUP(H3371,'13 лет'!$S$5:$T$79,2),IF((C3371=14),VLOOKUP(H3371,'14 лет'!$S$5:$T$79,2),IF((C3371=15),VLOOKUP(H3371,'15 лет'!$S$5:$T$79,2),IF((C3371=16),VLOOKUP(H3371,'16 лет'!$S$5:$T$79,2),IF((C3371=17),VLOOKUP(H3371,'17 лет'!$S$5:$T$79,2))))))))))))</f>
        <v>0</v>
      </c>
      <c r="J3371" s="27"/>
      <c r="K3371" s="16">
        <f>IF((C3371&lt;=7),VLOOKUP(J3371,'7 лет'!$S$5:$T$79,2),IF((C3371=8),VLOOKUP(J3371,'8 лет'!$S$5:$T$79,2),IF((C3371=9),VLOOKUP(J3371,'9 лет'!$S$5:$T$79,2),IF((C3371=10),VLOOKUP(J3371,'10 лет'!$S$5:$T$79,2),IF((C3371=11),VLOOKUP(J3371,'11 лет'!$S$5:$T$79,2),IF((C3371=12),VLOOKUP(J3371,'12 лет'!$U$5:$V$79,2),IF((C3371=13),VLOOKUP(J3371,'13 лет'!$U$5:$V$79,2),IF((C3371=14),VLOOKUP(J3371,'14 лет'!$U$5:$V$79,2),IF(C3371&gt;=15,"0")))))))))</f>
        <v>0</v>
      </c>
      <c r="L3371" s="27"/>
      <c r="M3371" s="16" t="str">
        <f>IF((C3371=12),VLOOKUP(L3371,'12 лет'!$W$5:$X$85,2),IF((C3371=13),VLOOKUP(L3371,'13 лет'!$W$5:$X$84,2),IF((C3371=14),VLOOKUP(L3371,'14 лет'!$W$5:$X$82,2),IF((C3371=15),VLOOKUP(L3371,'15 лет'!$U$5:$V$82,2),IF((C3371=16),VLOOKUP(L3371,'16 лет'!$U$5:$V$78,2),IF((C3371=17),VLOOKUP(L3371,'17 лет'!$U$5:$V$78,2),IF(C3371&lt;12,"0")))))))</f>
        <v>0</v>
      </c>
      <c r="N3371" s="27"/>
      <c r="O3371" s="16" t="str">
        <f>IF((C3371=15),VLOOKUP(N3371,'15 лет'!$W$5:$X$115,2),IF((C3371=16),VLOOKUP(N3371,'16 лет'!$W$5:$X$113,2),IF((C3371=17),VLOOKUP(N3371,'17 лет'!$W$5:$X$113,2),IF(C3371&lt;15,"0"))))</f>
        <v>0</v>
      </c>
      <c r="P3371" s="11"/>
      <c r="Q3371" s="16">
        <f>IF((C3371&lt;=7),VLOOKUP(P3371,'7 лет'!$U$5:$V$79,2),IF((C3371=8),VLOOKUP(P3371,'8 лет'!$U$5:$V$79,2),IF((C3371=9),VLOOKUP(P3371,'9 лет'!$U$5:$V$79,2),IF((C3371=10),VLOOKUP(P3371,'10 лет'!$U$5:$V$79,2),IF((C3371=11),VLOOKUP(P3371,'11 лет'!$U$5:$V$79,2),IF((C3371=12),VLOOKUP(P3371,'12 лет'!$Y$5:$Z$79,2),IF((C3371=13),VLOOKUP(P3371,'13 лет'!$Y$5:$Z$79,2),IF((C3371=14),VLOOKUP(P3371,'14 лет'!$Y$5:$Z$79,2),IF((C3371=15),VLOOKUP(P3371,'15 лет'!$Y$5:$Z$79,2),IF((C3371=16),VLOOKUP(P3371,'16 лет'!$Y$5:$Z$79,2),IF((C3371=17),VLOOKUP(P3371,'17 лет'!$Y$5:$Z$79,2))))))))))))</f>
        <v>35</v>
      </c>
      <c r="R3371" s="27"/>
      <c r="S3371" s="16">
        <f>IF((C3371&lt;=7),VLOOKUP(R3371,'7 лет'!$W$5:$X$79,2),IF((C3371=8),VLOOKUP(R3371,'8 лет'!$W$5:$X$79,2),IF((C3371=9),VLOOKUP(R3371,'9 лет'!$W$5:$X$79,2),IF((C3371=10),VLOOKUP(R3371,'10 лет'!$W$5:$X$79,2),IF((C3371=11),VLOOKUP(R3371,'11 лет'!$W$5:$X$79,2),IF((C3371=12),VLOOKUP(R3371,'12 лет'!$AA$5:$AB$79,2),IF((C3371=13),VLOOKUP(R3371,'13 лет'!$AA$5:$AB$79,2),IF((C3371=14),VLOOKUP(R3371,'14 лет'!$AA$5:$AB$79,2),IF((C3371=15),VLOOKUP(R3371,'15 лет'!$AA$5:$AB$79,2),IF((C3371=16),VLOOKUP(R3371,'16 лет'!$AA$5:$AB$79,2),IF((C3371=17),VLOOKUP(R3371,'17 лет'!$AA$5:$AB$79,2))))))))))))</f>
        <v>0</v>
      </c>
      <c r="T3371" s="33">
        <f>SUM(E3371+G3371+I3371+K3371+M3371+O3371+Q3371+S3371)</f>
        <v>35</v>
      </c>
      <c r="U3371" s="4">
        <f>'Личное первенство девушки'!U292</f>
        <v>28</v>
      </c>
      <c r="V3371" s="109"/>
      <c r="W3371" s="99"/>
      <c r="X3371" t="str">
        <f>P3361</f>
        <v>Субъект РФ 94</v>
      </c>
    </row>
    <row r="3372" spans="1:24" ht="18.75">
      <c r="A3372" s="27">
        <v>2</v>
      </c>
      <c r="B3372" s="78"/>
      <c r="C3372" s="27"/>
      <c r="D3372" s="27"/>
      <c r="E3372" s="16">
        <f>IF((C3372&lt;=7),VLOOKUP(D3372,'7 лет'!$M$5:$N$78,2),IF((C3372=8),VLOOKUP(D3372,'8 лет'!$M$5:$N$78,2),IF((C3372=9),VLOOKUP(D3372,'9 лет'!$M$5:$N$78,2),IF((C3372=10),VLOOKUP(D3372,'10 лет'!$M$5:$N$78,2),IF((C3372=11),VLOOKUP(D3372,'11 лет'!$M$5:$N$78,2),IF((C3372=12),VLOOKUP(D3372,'12 лет'!$O$5:$P$78,2),IF((C3372=13),VLOOKUP(D3372,'13 лет'!$O$5:$P$78,2),IF((C3372=14),VLOOKUP(D3372,'14 лет'!$O$5:$P$78,2),IF((C3372=15),VLOOKUP(D3372,'15 лет'!$O$5:$P$78,2),IF((C3372=16),VLOOKUP(D3372,'16 лет'!$O$5:$P$78,2),IF((C3372=17),VLOOKUP(D3372,'17 лет'!$O$5:$P$78,2))))))))))))</f>
        <v>0</v>
      </c>
      <c r="F3372" s="27"/>
      <c r="G3372" s="16">
        <f>IF((C3372&lt;=7),VLOOKUP(F3372,'7 лет'!$O$5:$P$79,2),IF((C3372=8),VLOOKUP(F3372,'8 лет'!$O$5:$P$79,2),IF((C3372=9),VLOOKUP(F3372,'9 лет'!$O$5:$P$79,2),IF((C3372=10),VLOOKUP(F3372,'10 лет'!$O$5:$P$79,2),IF((C3372=11),VLOOKUP(F3372,'11 лет'!$O$5:$P$79,2),IF((C3372=12),VLOOKUP(F3372,'12 лет'!$Q$5:$R$79,2),IF((C3372=13),VLOOKUP(F3372,'13 лет'!$Q$5:$R$79,2),IF((C3372=14),VLOOKUP(F3372,'14 лет'!$Q$5:$R$79,2),IF((C3372=15),VLOOKUP(F3372,'15 лет'!$Q$5:$R$79,2),IF((C3372=16),VLOOKUP(F3372,'16 лет'!$Q$5:$R$79,2),IF((C3372=17),VLOOKUP(F3372,'17 лет'!$Q$5:$R$79,2))))))))))))</f>
        <v>0</v>
      </c>
      <c r="H3372" s="27"/>
      <c r="I3372" s="16">
        <f>IF((C3372&lt;=7),VLOOKUP(H3372,'7 лет'!$Q$5:$R$79,2),IF((C3372=8),VLOOKUP(H3372,'8 лет'!$Q$5:$R$79,2),IF((C3372=9),VLOOKUP(H3372,'9 лет'!$Q$5:$R$79,2),IF((C3372=10),VLOOKUP(H3372,'10 лет'!$Q$5:$R$79,2),IF((C3372=11),VLOOKUP(H3372,'11 лет'!$Q$5:$R$79,2),IF((C3372=12),VLOOKUP(H3372,'12 лет'!$S$5:$T$79,2),IF((C3372=13),VLOOKUP(H3372,'13 лет'!$S$5:$T$79,2),IF((C3372=14),VLOOKUP(H3372,'14 лет'!$S$5:$T$79,2),IF((C3372=15),VLOOKUP(H3372,'15 лет'!$S$5:$T$79,2),IF((C3372=16),VLOOKUP(H3372,'16 лет'!$S$5:$T$79,2),IF((C3372=17),VLOOKUP(H3372,'17 лет'!$S$5:$T$79,2))))))))))))</f>
        <v>0</v>
      </c>
      <c r="J3372" s="27"/>
      <c r="K3372" s="16">
        <f>IF((C3372&lt;=7),VLOOKUP(J3372,'7 лет'!$S$5:$T$79,2),IF((C3372=8),VLOOKUP(J3372,'8 лет'!$S$5:$T$79,2),IF((C3372=9),VLOOKUP(J3372,'9 лет'!$S$5:$T$79,2),IF((C3372=10),VLOOKUP(J3372,'10 лет'!$S$5:$T$79,2),IF((C3372=11),VLOOKUP(J3372,'11 лет'!$S$5:$T$79,2),IF((C3372=12),VLOOKUP(J3372,'12 лет'!$U$5:$V$79,2),IF((C3372=13),VLOOKUP(J3372,'13 лет'!$U$5:$V$79,2),IF((C3372=14),VLOOKUP(J3372,'14 лет'!$U$5:$V$79,2),IF(C3372&gt;=15,"0")))))))))</f>
        <v>0</v>
      </c>
      <c r="L3372" s="27"/>
      <c r="M3372" s="16" t="str">
        <f>IF((C3372=12),VLOOKUP(L3372,'12 лет'!$W$5:$X$85,2),IF((C3372=13),VLOOKUP(L3372,'13 лет'!$W$5:$X$84,2),IF((C3372=14),VLOOKUP(L3372,'14 лет'!$W$5:$X$82,2),IF((C3372=15),VLOOKUP(L3372,'15 лет'!$U$5:$V$82,2),IF((C3372=16),VLOOKUP(L3372,'16 лет'!$U$5:$V$78,2),IF((C3372=17),VLOOKUP(L3372,'17 лет'!$U$5:$V$78,2),IF(C3372&lt;12,"0")))))))</f>
        <v>0</v>
      </c>
      <c r="N3372" s="27"/>
      <c r="O3372" s="16" t="str">
        <f>IF((C3372=15),VLOOKUP(N3372,'15 лет'!$W$5:$X$115,2),IF((C3372=16),VLOOKUP(N3372,'16 лет'!$W$5:$X$113,2),IF((C3372=17),VLOOKUP(N3372,'17 лет'!$W$5:$X$113,2),IF(C3372&lt;15,"0"))))</f>
        <v>0</v>
      </c>
      <c r="P3372" s="11"/>
      <c r="Q3372" s="16">
        <f>IF((C3372&lt;=7),VLOOKUP(P3372,'7 лет'!$U$5:$V$79,2),IF((C3372=8),VLOOKUP(P3372,'8 лет'!$U$5:$V$79,2),IF((C3372=9),VLOOKUP(P3372,'9 лет'!$U$5:$V$79,2),IF((C3372=10),VLOOKUP(P3372,'10 лет'!$U$5:$V$79,2),IF((C3372=11),VLOOKUP(P3372,'11 лет'!$U$5:$V$79,2),IF((C3372=12),VLOOKUP(P3372,'12 лет'!$Y$5:$Z$79,2),IF((C3372=13),VLOOKUP(P3372,'13 лет'!$Y$5:$Z$79,2),IF((C3372=14),VLOOKUP(P3372,'14 лет'!$Y$5:$Z$79,2),IF((C3372=15),VLOOKUP(P3372,'15 лет'!$Y$5:$Z$79,2),IF((C3372=16),VLOOKUP(P3372,'16 лет'!$Y$5:$Z$79,2),IF((C3372=17),VLOOKUP(P3372,'17 лет'!$Y$5:$Z$79,2))))))))))))</f>
        <v>35</v>
      </c>
      <c r="R3372" s="27"/>
      <c r="S3372" s="16">
        <f>IF((C3372&lt;=7),VLOOKUP(R3372,'7 лет'!$W$5:$X$79,2),IF((C3372=8),VLOOKUP(R3372,'8 лет'!$W$5:$X$79,2),IF((C3372=9),VLOOKUP(R3372,'9 лет'!$W$5:$X$79,2),IF((C3372=10),VLOOKUP(R3372,'10 лет'!$W$5:$X$79,2),IF((C3372=11),VLOOKUP(R3372,'11 лет'!$W$5:$X$79,2),IF((C3372=12),VLOOKUP(R3372,'12 лет'!$AA$5:$AB$79,2),IF((C3372=13),VLOOKUP(R3372,'13 лет'!$AA$5:$AB$79,2),IF((C3372=14),VLOOKUP(R3372,'14 лет'!$AA$5:$AB$79,2),IF((C3372=15),VLOOKUP(R3372,'15 лет'!$AA$5:$AB$79,2),IF((C3372=16),VLOOKUP(R3372,'16 лет'!$AA$5:$AB$79,2),IF((C3372=17),VLOOKUP(R3372,'17 лет'!$AA$5:$AB$79,2))))))))))))</f>
        <v>0</v>
      </c>
      <c r="T3372" s="33">
        <f>SUM(E3372+G3372+I3372+K3372+M3372+O3372+Q3372+S3372)</f>
        <v>35</v>
      </c>
      <c r="U3372" s="4">
        <f>'Личное первенство девушки'!U293</f>
        <v>28</v>
      </c>
      <c r="V3372" s="109"/>
      <c r="W3372" s="99"/>
      <c r="X3372" t="str">
        <f>P3361</f>
        <v>Субъект РФ 94</v>
      </c>
    </row>
    <row r="3373" spans="1:24" ht="18.75">
      <c r="A3373" s="27">
        <v>3</v>
      </c>
      <c r="B3373" s="78"/>
      <c r="C3373" s="27"/>
      <c r="D3373" s="27"/>
      <c r="E3373" s="16">
        <f>IF((C3373&lt;=7),VLOOKUP(D3373,'7 лет'!$M$5:$N$78,2),IF((C3373=8),VLOOKUP(D3373,'8 лет'!$M$5:$N$78,2),IF((C3373=9),VLOOKUP(D3373,'9 лет'!$M$5:$N$78,2),IF((C3373=10),VLOOKUP(D3373,'10 лет'!$M$5:$N$78,2),IF((C3373=11),VLOOKUP(D3373,'11 лет'!$M$5:$N$78,2),IF((C3373=12),VLOOKUP(D3373,'12 лет'!$O$5:$P$78,2),IF((C3373=13),VLOOKUP(D3373,'13 лет'!$O$5:$P$78,2),IF((C3373=14),VLOOKUP(D3373,'14 лет'!$O$5:$P$78,2),IF((C3373=15),VLOOKUP(D3373,'15 лет'!$O$5:$P$78,2),IF((C3373=16),VLOOKUP(D3373,'16 лет'!$O$5:$P$78,2),IF((C3373=17),VLOOKUP(D3373,'17 лет'!$O$5:$P$78,2))))))))))))</f>
        <v>0</v>
      </c>
      <c r="F3373" s="27"/>
      <c r="G3373" s="16">
        <f>IF((C3373&lt;=7),VLOOKUP(F3373,'7 лет'!$O$5:$P$79,2),IF((C3373=8),VLOOKUP(F3373,'8 лет'!$O$5:$P$79,2),IF((C3373=9),VLOOKUP(F3373,'9 лет'!$O$5:$P$79,2),IF((C3373=10),VLOOKUP(F3373,'10 лет'!$O$5:$P$79,2),IF((C3373=11),VLOOKUP(F3373,'11 лет'!$O$5:$P$79,2),IF((C3373=12),VLOOKUP(F3373,'12 лет'!$Q$5:$R$79,2),IF((C3373=13),VLOOKUP(F3373,'13 лет'!$Q$5:$R$79,2),IF((C3373=14),VLOOKUP(F3373,'14 лет'!$Q$5:$R$79,2),IF((C3373=15),VLOOKUP(F3373,'15 лет'!$Q$5:$R$79,2),IF((C3373=16),VLOOKUP(F3373,'16 лет'!$Q$5:$R$79,2),IF((C3373=17),VLOOKUP(F3373,'17 лет'!$Q$5:$R$79,2))))))))))))</f>
        <v>0</v>
      </c>
      <c r="H3373" s="27"/>
      <c r="I3373" s="16">
        <f>IF((C3373&lt;=7),VLOOKUP(H3373,'7 лет'!$Q$5:$R$79,2),IF((C3373=8),VLOOKUP(H3373,'8 лет'!$Q$5:$R$79,2),IF((C3373=9),VLOOKUP(H3373,'9 лет'!$Q$5:$R$79,2),IF((C3373=10),VLOOKUP(H3373,'10 лет'!$Q$5:$R$79,2),IF((C3373=11),VLOOKUP(H3373,'11 лет'!$Q$5:$R$79,2),IF((C3373=12),VLOOKUP(H3373,'12 лет'!$S$5:$T$79,2),IF((C3373=13),VLOOKUP(H3373,'13 лет'!$S$5:$T$79,2),IF((C3373=14),VLOOKUP(H3373,'14 лет'!$S$5:$T$79,2),IF((C3373=15),VLOOKUP(H3373,'15 лет'!$S$5:$T$79,2),IF((C3373=16),VLOOKUP(H3373,'16 лет'!$S$5:$T$79,2),IF((C3373=17),VLOOKUP(H3373,'17 лет'!$S$5:$T$79,2))))))))))))</f>
        <v>0</v>
      </c>
      <c r="J3373" s="27"/>
      <c r="K3373" s="16">
        <f>IF((C3373&lt;=7),VLOOKUP(J3373,'7 лет'!$S$5:$T$79,2),IF((C3373=8),VLOOKUP(J3373,'8 лет'!$S$5:$T$79,2),IF((C3373=9),VLOOKUP(J3373,'9 лет'!$S$5:$T$79,2),IF((C3373=10),VLOOKUP(J3373,'10 лет'!$S$5:$T$79,2),IF((C3373=11),VLOOKUP(J3373,'11 лет'!$S$5:$T$79,2),IF((C3373=12),VLOOKUP(J3373,'12 лет'!$U$5:$V$79,2),IF((C3373=13),VLOOKUP(J3373,'13 лет'!$U$5:$V$79,2),IF((C3373=14),VLOOKUP(J3373,'14 лет'!$U$5:$V$79,2),IF(C3373&gt;=15,"0")))))))))</f>
        <v>0</v>
      </c>
      <c r="L3373" s="27"/>
      <c r="M3373" s="16" t="str">
        <f>IF((C3373=12),VLOOKUP(L3373,'12 лет'!$W$5:$X$85,2),IF((C3373=13),VLOOKUP(L3373,'13 лет'!$W$5:$X$84,2),IF((C3373=14),VLOOKUP(L3373,'14 лет'!$W$5:$X$82,2),IF((C3373=15),VLOOKUP(L3373,'15 лет'!$U$5:$V$82,2),IF((C3373=16),VLOOKUP(L3373,'16 лет'!$U$5:$V$78,2),IF((C3373=17),VLOOKUP(L3373,'17 лет'!$U$5:$V$78,2),IF(C3373&lt;12,"0")))))))</f>
        <v>0</v>
      </c>
      <c r="N3373" s="27"/>
      <c r="O3373" s="16" t="str">
        <f>IF((C3373=15),VLOOKUP(N3373,'15 лет'!$W$5:$X$115,2),IF((C3373=16),VLOOKUP(N3373,'16 лет'!$W$5:$X$113,2),IF((C3373=17),VLOOKUP(N3373,'17 лет'!$W$5:$X$113,2),IF(C3373&lt;15,"0"))))</f>
        <v>0</v>
      </c>
      <c r="P3373" s="11"/>
      <c r="Q3373" s="16">
        <f>IF((C3373&lt;=7),VLOOKUP(P3373,'7 лет'!$U$5:$V$79,2),IF((C3373=8),VLOOKUP(P3373,'8 лет'!$U$5:$V$79,2),IF((C3373=9),VLOOKUP(P3373,'9 лет'!$U$5:$V$79,2),IF((C3373=10),VLOOKUP(P3373,'10 лет'!$U$5:$V$79,2),IF((C3373=11),VLOOKUP(P3373,'11 лет'!$U$5:$V$79,2),IF((C3373=12),VLOOKUP(P3373,'12 лет'!$Y$5:$Z$79,2),IF((C3373=13),VLOOKUP(P3373,'13 лет'!$Y$5:$Z$79,2),IF((C3373=14),VLOOKUP(P3373,'14 лет'!$Y$5:$Z$79,2),IF((C3373=15),VLOOKUP(P3373,'15 лет'!$Y$5:$Z$79,2),IF((C3373=16),VLOOKUP(P3373,'16 лет'!$Y$5:$Z$79,2),IF((C3373=17),VLOOKUP(P3373,'17 лет'!$Y$5:$Z$79,2))))))))))))</f>
        <v>35</v>
      </c>
      <c r="R3373" s="27"/>
      <c r="S3373" s="16">
        <f>IF((C3373&lt;=7),VLOOKUP(R3373,'7 лет'!$W$5:$X$79,2),IF((C3373=8),VLOOKUP(R3373,'8 лет'!$W$5:$X$79,2),IF((C3373=9),VLOOKUP(R3373,'9 лет'!$W$5:$X$79,2),IF((C3373=10),VLOOKUP(R3373,'10 лет'!$W$5:$X$79,2),IF((C3373=11),VLOOKUP(R3373,'11 лет'!$W$5:$X$79,2),IF((C3373=12),VLOOKUP(R3373,'12 лет'!$AA$5:$AB$79,2),IF((C3373=13),VLOOKUP(R3373,'13 лет'!$AA$5:$AB$79,2),IF((C3373=14),VLOOKUP(R3373,'14 лет'!$AA$5:$AB$79,2),IF((C3373=15),VLOOKUP(R3373,'15 лет'!$AA$5:$AB$79,2),IF((C3373=16),VLOOKUP(R3373,'16 лет'!$AA$5:$AB$79,2),IF((C3373=17),VLOOKUP(R3373,'17 лет'!$AA$5:$AB$79,2))))))))))))</f>
        <v>0</v>
      </c>
      <c r="T3373" s="33">
        <f>SUM(E3373+G3373+I3373+K3373+M3373+O3373+Q3373+S3373)</f>
        <v>35</v>
      </c>
      <c r="U3373" s="4">
        <f>'Личное первенство девушки'!U294</f>
        <v>28</v>
      </c>
      <c r="V3373" s="109"/>
      <c r="W3373" s="99"/>
      <c r="X3373" t="str">
        <f>P3361</f>
        <v>Субъект РФ 94</v>
      </c>
    </row>
    <row r="3374" spans="1:24" ht="18.75">
      <c r="A3374" s="111"/>
      <c r="B3374" s="112"/>
      <c r="C3374" s="112"/>
      <c r="D3374" s="112"/>
      <c r="E3374" s="112"/>
      <c r="F3374" s="112"/>
      <c r="G3374" s="112"/>
      <c r="H3374" s="112"/>
      <c r="I3374" s="112"/>
      <c r="J3374" s="112"/>
      <c r="K3374" s="112"/>
      <c r="L3374" s="112"/>
      <c r="M3374" s="112"/>
      <c r="N3374" s="112"/>
      <c r="O3374" s="112"/>
      <c r="P3374" s="115" t="s">
        <v>286</v>
      </c>
      <c r="Q3374" s="115"/>
      <c r="R3374" s="115"/>
      <c r="S3374" s="116"/>
      <c r="T3374" s="113">
        <f ca="1">SUMPRODUCT(LARGE($T$3371:$T$3373,ROW(INDIRECT("T1:T"&amp;Z17))))</f>
        <v>70</v>
      </c>
      <c r="U3374" s="114"/>
      <c r="V3374" s="109"/>
      <c r="W3374" s="99"/>
    </row>
    <row r="3375" spans="1:24" ht="29.25" customHeight="1">
      <c r="A3375" s="119"/>
      <c r="B3375" s="120"/>
      <c r="C3375" s="120"/>
      <c r="D3375" s="120"/>
      <c r="E3375" s="120"/>
      <c r="F3375" s="120"/>
      <c r="G3375" s="120"/>
      <c r="H3375" s="120"/>
      <c r="I3375" s="120"/>
      <c r="J3375" s="120"/>
      <c r="K3375" s="120"/>
      <c r="L3375" s="120"/>
      <c r="M3375" s="120"/>
      <c r="N3375" s="120"/>
      <c r="O3375" s="120"/>
      <c r="P3375" s="118" t="s">
        <v>287</v>
      </c>
      <c r="Q3375" s="118"/>
      <c r="R3375" s="118"/>
      <c r="S3375" s="118"/>
      <c r="T3375" s="121">
        <f ca="1">SUM(T3369+T3374)</f>
        <v>170</v>
      </c>
      <c r="U3375" s="122"/>
      <c r="V3375" s="110"/>
      <c r="W3375" s="100"/>
    </row>
    <row r="3376" spans="1:24">
      <c r="A3376" s="14"/>
      <c r="B3376" s="14"/>
      <c r="C3376" s="14"/>
      <c r="D3376" s="14"/>
      <c r="E3376" s="14"/>
      <c r="F3376" s="14"/>
      <c r="G3376" s="14"/>
      <c r="H3376" s="14"/>
      <c r="I3376" s="14"/>
      <c r="J3376" s="14"/>
      <c r="K3376" s="14"/>
      <c r="L3376" s="14"/>
      <c r="M3376" s="14"/>
      <c r="N3376" s="14"/>
      <c r="O3376" s="14"/>
      <c r="P3376" s="14"/>
      <c r="Q3376" s="14"/>
      <c r="R3376" s="14"/>
      <c r="S3376" s="14"/>
      <c r="T3376" s="14"/>
    </row>
    <row r="3377" spans="1:23">
      <c r="A3377" s="15"/>
      <c r="C3377" s="15"/>
      <c r="D3377" s="15"/>
      <c r="E3377" s="15"/>
      <c r="F3377" s="15"/>
      <c r="G3377" s="15"/>
      <c r="H3377" s="15"/>
      <c r="I3377" s="15"/>
      <c r="J3377" s="15"/>
      <c r="K3377" s="14"/>
      <c r="L3377" s="14"/>
      <c r="M3377" s="15"/>
      <c r="N3377" s="15"/>
      <c r="O3377" s="15"/>
      <c r="P3377" s="15"/>
      <c r="Q3377" s="15"/>
      <c r="R3377" s="15"/>
      <c r="S3377" s="15"/>
      <c r="T3377" s="15"/>
    </row>
    <row r="3378" spans="1:23">
      <c r="A3378" s="15"/>
      <c r="C3378" s="15"/>
      <c r="D3378" s="15"/>
      <c r="E3378" s="15"/>
      <c r="F3378" s="15"/>
      <c r="G3378" s="15"/>
      <c r="H3378" s="15"/>
      <c r="I3378" s="15"/>
      <c r="J3378" s="15"/>
      <c r="K3378" s="14"/>
      <c r="L3378" s="14"/>
      <c r="M3378" s="15"/>
      <c r="N3378" s="15"/>
      <c r="O3378" s="15"/>
      <c r="P3378" s="15"/>
      <c r="Q3378" s="15"/>
      <c r="R3378" s="15"/>
      <c r="S3378" s="15"/>
      <c r="T3378" s="15"/>
    </row>
    <row r="3379" spans="1:23" ht="16.5">
      <c r="A3379" s="14"/>
      <c r="B3379" s="79" t="s">
        <v>181</v>
      </c>
      <c r="C3379" s="14"/>
      <c r="D3379" s="14"/>
      <c r="E3379" s="14"/>
      <c r="F3379" s="14"/>
      <c r="G3379" s="14"/>
      <c r="H3379" s="14"/>
      <c r="I3379" s="14"/>
      <c r="J3379" s="14"/>
      <c r="K3379" s="14"/>
      <c r="L3379" s="14"/>
      <c r="M3379" s="14"/>
      <c r="N3379" s="14"/>
      <c r="O3379" s="14"/>
      <c r="P3379" s="14"/>
      <c r="Q3379" s="14"/>
      <c r="R3379" s="14"/>
      <c r="S3379" s="14"/>
      <c r="T3379" s="14"/>
    </row>
    <row r="3380" spans="1:23">
      <c r="A3380" s="14"/>
      <c r="B3380" s="15"/>
      <c r="C3380" s="15"/>
      <c r="D3380" s="14"/>
      <c r="E3380" s="14"/>
      <c r="F3380" s="14"/>
      <c r="G3380" s="14"/>
      <c r="H3380" s="14"/>
      <c r="I3380" s="14"/>
      <c r="J3380" s="14"/>
      <c r="K3380" s="14"/>
      <c r="L3380" s="14"/>
      <c r="M3380" s="14"/>
      <c r="N3380" s="14"/>
      <c r="O3380" s="14"/>
      <c r="P3380" s="14"/>
      <c r="Q3380" s="14"/>
      <c r="R3380" s="14"/>
      <c r="S3380" s="14"/>
      <c r="T3380" s="14"/>
    </row>
    <row r="3381" spans="1:23">
      <c r="A3381" s="14"/>
      <c r="B3381" s="14"/>
      <c r="C3381" s="15"/>
      <c r="D3381" s="14"/>
      <c r="E3381" s="14"/>
      <c r="F3381" s="14"/>
      <c r="G3381" s="14"/>
      <c r="H3381" s="14"/>
      <c r="I3381" s="14"/>
      <c r="J3381" s="14"/>
      <c r="K3381" s="14"/>
      <c r="L3381" s="14"/>
      <c r="M3381" s="14"/>
      <c r="N3381" s="14"/>
      <c r="O3381" s="14"/>
      <c r="P3381" s="14"/>
      <c r="Q3381" s="14"/>
      <c r="R3381" s="14"/>
      <c r="S3381" s="14"/>
      <c r="T3381" s="14"/>
    </row>
    <row r="3382" spans="1:23" ht="16.5">
      <c r="A3382" s="14"/>
      <c r="B3382" s="79" t="s">
        <v>182</v>
      </c>
      <c r="C3382" s="15"/>
      <c r="D3382" s="14"/>
      <c r="E3382" s="14"/>
      <c r="F3382" s="14"/>
      <c r="G3382" s="14"/>
      <c r="H3382" s="14"/>
      <c r="I3382" s="14"/>
      <c r="J3382" s="14"/>
      <c r="K3382" s="14"/>
      <c r="L3382" s="14"/>
      <c r="M3382" s="14"/>
      <c r="N3382" s="14"/>
      <c r="O3382" s="14"/>
      <c r="P3382" s="14"/>
      <c r="Q3382" s="14"/>
      <c r="R3382" s="14"/>
      <c r="S3382" s="14"/>
      <c r="T3382" s="14"/>
    </row>
    <row r="3384" spans="1:23" ht="18.75">
      <c r="A3384" s="102" t="s">
        <v>991</v>
      </c>
      <c r="B3384" s="102"/>
      <c r="C3384" s="102"/>
      <c r="D3384" s="102"/>
      <c r="E3384" s="102"/>
      <c r="F3384" s="102"/>
      <c r="G3384" s="102"/>
      <c r="H3384" s="102"/>
      <c r="I3384" s="102"/>
      <c r="J3384" s="102"/>
      <c r="K3384" s="102"/>
      <c r="L3384" s="102"/>
      <c r="M3384" s="102"/>
      <c r="N3384" s="102"/>
      <c r="O3384" s="102"/>
      <c r="P3384" s="102"/>
      <c r="Q3384" s="102"/>
      <c r="R3384" s="102"/>
      <c r="S3384" s="102"/>
      <c r="T3384" s="102"/>
      <c r="U3384" s="102"/>
      <c r="V3384" s="102"/>
      <c r="W3384" s="102"/>
    </row>
    <row r="3385" spans="1:23" ht="18.75">
      <c r="A3385" s="102" t="s">
        <v>990</v>
      </c>
      <c r="B3385" s="102"/>
      <c r="C3385" s="102"/>
      <c r="D3385" s="102"/>
      <c r="E3385" s="102"/>
      <c r="F3385" s="102"/>
      <c r="G3385" s="102"/>
      <c r="H3385" s="102"/>
      <c r="I3385" s="102"/>
      <c r="J3385" s="102"/>
      <c r="K3385" s="102"/>
      <c r="L3385" s="102"/>
      <c r="M3385" s="102"/>
      <c r="N3385" s="102"/>
      <c r="O3385" s="102"/>
      <c r="P3385" s="102"/>
      <c r="Q3385" s="102"/>
      <c r="R3385" s="102"/>
      <c r="S3385" s="102"/>
      <c r="T3385" s="102"/>
      <c r="U3385" s="102"/>
      <c r="V3385" s="102"/>
      <c r="W3385" s="102"/>
    </row>
    <row r="3387" spans="1:23">
      <c r="A3387" s="103" t="s">
        <v>169</v>
      </c>
      <c r="B3387" s="103"/>
      <c r="C3387" s="103"/>
      <c r="D3387" s="103"/>
      <c r="E3387" s="103"/>
      <c r="F3387" s="103"/>
      <c r="G3387" s="103"/>
      <c r="H3387" s="103"/>
      <c r="I3387" s="103"/>
      <c r="J3387" s="103"/>
      <c r="K3387" s="103"/>
      <c r="L3387" s="103"/>
      <c r="M3387" s="103"/>
      <c r="N3387" s="103"/>
      <c r="O3387" s="103"/>
      <c r="P3387" s="103"/>
      <c r="Q3387" s="103"/>
      <c r="R3387" s="103"/>
      <c r="S3387" s="103"/>
      <c r="T3387" s="103"/>
      <c r="U3387" s="103"/>
      <c r="V3387" s="103"/>
      <c r="W3387" s="103"/>
    </row>
    <row r="3388" spans="1:23">
      <c r="A3388" s="43"/>
      <c r="B3388" s="43"/>
      <c r="C3388" s="43"/>
      <c r="D3388" s="43"/>
      <c r="E3388" s="43"/>
      <c r="F3388" s="43"/>
      <c r="G3388" s="43"/>
      <c r="H3388" s="43"/>
      <c r="I3388" s="43"/>
      <c r="J3388" s="43"/>
      <c r="K3388" s="43"/>
      <c r="L3388" s="43"/>
      <c r="M3388" s="43"/>
      <c r="N3388" s="43"/>
      <c r="O3388" s="43"/>
      <c r="P3388" s="43"/>
      <c r="Q3388" s="43"/>
      <c r="R3388" s="43"/>
      <c r="S3388" s="43"/>
      <c r="T3388" s="43"/>
      <c r="U3388" s="43"/>
      <c r="V3388" s="43"/>
      <c r="W3388" s="43"/>
    </row>
    <row r="3389" spans="1:23" ht="18.75">
      <c r="A3389" s="104" t="s">
        <v>1005</v>
      </c>
      <c r="B3389" s="104"/>
      <c r="C3389" s="104"/>
      <c r="D3389" s="104"/>
      <c r="E3389" s="104"/>
      <c r="F3389" s="104"/>
      <c r="G3389" s="104"/>
      <c r="H3389" s="104"/>
      <c r="I3389" s="104"/>
      <c r="J3389" s="104"/>
      <c r="K3389" s="104"/>
      <c r="L3389" s="104"/>
      <c r="M3389" s="104"/>
      <c r="N3389" s="104"/>
      <c r="O3389" s="104"/>
      <c r="P3389" s="104"/>
      <c r="Q3389" s="104"/>
      <c r="R3389" s="104"/>
      <c r="S3389" s="104"/>
      <c r="T3389" s="104"/>
      <c r="U3389" s="104"/>
      <c r="V3389" s="104"/>
      <c r="W3389" s="104"/>
    </row>
    <row r="3390" spans="1:23" ht="18.75">
      <c r="A3390" s="104" t="s">
        <v>989</v>
      </c>
      <c r="B3390" s="104"/>
      <c r="C3390" s="104"/>
      <c r="D3390" s="104"/>
      <c r="E3390" s="104"/>
      <c r="F3390" s="104"/>
      <c r="G3390" s="104"/>
      <c r="H3390" s="104"/>
      <c r="I3390" s="104"/>
      <c r="J3390" s="104"/>
      <c r="K3390" s="104"/>
      <c r="L3390" s="104"/>
      <c r="M3390" s="104"/>
      <c r="N3390" s="104"/>
      <c r="O3390" s="104"/>
      <c r="P3390" s="104"/>
      <c r="Q3390" s="104"/>
      <c r="R3390" s="104"/>
      <c r="S3390" s="104"/>
      <c r="T3390" s="104"/>
      <c r="U3390" s="104"/>
      <c r="V3390" s="104"/>
      <c r="W3390" s="104"/>
    </row>
    <row r="3391" spans="1:23" ht="18.75">
      <c r="A3391" s="105" t="s">
        <v>1058</v>
      </c>
      <c r="B3391" s="105"/>
      <c r="C3391" s="105"/>
      <c r="D3391" s="105"/>
      <c r="E3391" s="105"/>
      <c r="F3391" s="105"/>
      <c r="G3391" s="105"/>
      <c r="H3391" s="105"/>
      <c r="I3391" s="105"/>
      <c r="J3391" s="105"/>
      <c r="K3391" s="105"/>
      <c r="L3391" s="105"/>
      <c r="M3391" s="105"/>
      <c r="N3391" s="105"/>
      <c r="O3391" s="105"/>
      <c r="P3391" s="105"/>
      <c r="Q3391" s="105"/>
      <c r="R3391" s="105"/>
      <c r="S3391" s="105"/>
      <c r="T3391" s="105"/>
      <c r="U3391" s="105"/>
      <c r="V3391" s="105"/>
      <c r="W3391" s="105"/>
    </row>
    <row r="3392" spans="1:23" ht="18.75">
      <c r="A3392" s="50"/>
      <c r="B3392" s="50"/>
      <c r="C3392" s="50"/>
      <c r="D3392" s="50"/>
      <c r="E3392" s="50"/>
      <c r="F3392" s="50"/>
      <c r="G3392" s="50"/>
      <c r="H3392" s="50"/>
      <c r="I3392" s="50"/>
      <c r="J3392" s="50"/>
      <c r="K3392" s="50"/>
      <c r="L3392" s="50"/>
      <c r="M3392" s="50"/>
      <c r="N3392" s="50"/>
      <c r="O3392" s="50"/>
      <c r="P3392" s="50"/>
      <c r="Q3392" s="50"/>
      <c r="R3392" s="50"/>
      <c r="S3392" s="50"/>
      <c r="T3392" s="50"/>
      <c r="U3392" s="50"/>
      <c r="V3392" s="50"/>
    </row>
    <row r="3393" spans="1:24">
      <c r="A3393" s="10"/>
      <c r="B3393" s="10"/>
      <c r="C3393" s="10"/>
      <c r="D3393" s="10"/>
      <c r="E3393" s="10"/>
      <c r="F3393" s="10"/>
      <c r="G3393" s="10"/>
      <c r="H3393" s="10"/>
      <c r="I3393" s="10"/>
      <c r="J3393" s="10"/>
      <c r="K3393" s="10"/>
      <c r="L3393" s="10"/>
      <c r="M3393" s="10"/>
      <c r="N3393" s="10"/>
      <c r="O3393" s="10"/>
      <c r="P3393" s="10"/>
      <c r="Q3393" s="10"/>
      <c r="R3393" s="10"/>
      <c r="S3393" s="10"/>
      <c r="T3393" s="10"/>
    </row>
    <row r="3394" spans="1:24" ht="18.75">
      <c r="A3394" s="106" t="s">
        <v>992</v>
      </c>
      <c r="B3394" s="106"/>
      <c r="C3394" s="47"/>
      <c r="D3394" s="47"/>
      <c r="E3394" s="47"/>
      <c r="F3394" s="47"/>
      <c r="G3394" s="47"/>
      <c r="H3394" s="47"/>
      <c r="I3394" s="47"/>
      <c r="J3394" s="47"/>
      <c r="K3394" s="47"/>
      <c r="L3394" s="47"/>
      <c r="M3394" s="47"/>
      <c r="N3394" s="47"/>
      <c r="O3394" s="47"/>
      <c r="P3394" s="47"/>
      <c r="Q3394" s="47"/>
      <c r="R3394" s="47"/>
      <c r="S3394" s="47"/>
      <c r="T3394" s="47"/>
    </row>
    <row r="3395" spans="1:24" ht="18.75">
      <c r="A3395" s="106" t="s">
        <v>993</v>
      </c>
      <c r="B3395" s="106"/>
      <c r="C3395" s="42"/>
      <c r="D3395" s="42"/>
      <c r="E3395" s="42"/>
      <c r="F3395" s="42"/>
      <c r="G3395" s="42"/>
      <c r="H3395" s="42"/>
      <c r="I3395" s="42"/>
      <c r="J3395" s="42"/>
      <c r="K3395" s="42"/>
      <c r="L3395" s="42"/>
      <c r="M3395" s="42"/>
      <c r="N3395" s="42"/>
      <c r="O3395" s="42"/>
      <c r="P3395" s="42"/>
      <c r="Q3395" s="42"/>
      <c r="R3395" s="42"/>
      <c r="S3395" s="42"/>
      <c r="T3395" s="42"/>
    </row>
    <row r="3396" spans="1:24" ht="18.75">
      <c r="A3396" s="106"/>
      <c r="B3396" s="106"/>
      <c r="D3396" s="47"/>
      <c r="E3396" s="47"/>
      <c r="F3396" s="47"/>
      <c r="G3396" s="47"/>
      <c r="H3396" s="47"/>
      <c r="I3396" s="47"/>
      <c r="J3396" s="47"/>
      <c r="K3396" s="47"/>
      <c r="L3396" s="47"/>
      <c r="M3396" s="47"/>
      <c r="N3396" s="47"/>
      <c r="O3396" s="47"/>
      <c r="P3396" s="47"/>
      <c r="Q3396" s="47"/>
      <c r="R3396" s="47"/>
      <c r="S3396" s="47"/>
      <c r="T3396" s="47"/>
    </row>
    <row r="3397" spans="1:24" ht="18.75">
      <c r="A3397" s="107" t="s">
        <v>273</v>
      </c>
      <c r="B3397" s="107"/>
      <c r="C3397" s="107"/>
      <c r="D3397" s="107"/>
      <c r="E3397" s="107"/>
      <c r="F3397" s="107"/>
      <c r="G3397" s="107"/>
      <c r="H3397" s="107"/>
      <c r="I3397" s="107"/>
      <c r="J3397" s="107"/>
      <c r="K3397" s="107"/>
      <c r="L3397" s="107"/>
      <c r="M3397" s="107"/>
      <c r="N3397" s="107"/>
      <c r="O3397" s="107"/>
      <c r="P3397" s="129" t="s">
        <v>377</v>
      </c>
      <c r="Q3397" s="129"/>
      <c r="R3397" s="129"/>
      <c r="S3397" s="129"/>
      <c r="T3397" s="129"/>
      <c r="U3397" s="129"/>
      <c r="V3397" s="129"/>
    </row>
    <row r="3398" spans="1:24">
      <c r="A3398" s="28"/>
      <c r="B3398" s="28"/>
      <c r="C3398" s="28"/>
      <c r="D3398" s="28"/>
      <c r="E3398" s="28"/>
      <c r="F3398" s="28"/>
      <c r="G3398" s="28"/>
      <c r="H3398" s="28"/>
      <c r="I3398" s="28"/>
      <c r="J3398" s="28"/>
      <c r="K3398" s="28"/>
      <c r="L3398" s="28"/>
      <c r="M3398" s="28"/>
      <c r="N3398" s="28"/>
      <c r="O3398" s="28"/>
      <c r="P3398" s="28"/>
      <c r="Q3398" s="28"/>
      <c r="R3398" s="28"/>
      <c r="S3398" s="28"/>
      <c r="T3398" s="28"/>
    </row>
    <row r="3399" spans="1:24" ht="24.75" customHeight="1">
      <c r="A3399" s="117" t="s">
        <v>170</v>
      </c>
      <c r="B3399" s="117"/>
      <c r="C3399" s="117"/>
      <c r="D3399" s="117"/>
      <c r="E3399" s="117"/>
      <c r="F3399" s="117"/>
      <c r="G3399" s="117"/>
      <c r="H3399" s="117"/>
      <c r="I3399" s="117"/>
      <c r="J3399" s="117"/>
      <c r="K3399" s="117"/>
      <c r="L3399" s="117"/>
      <c r="M3399" s="117"/>
      <c r="N3399" s="117"/>
      <c r="O3399" s="117"/>
      <c r="P3399" s="117"/>
      <c r="Q3399" s="117"/>
      <c r="R3399" s="117"/>
      <c r="S3399" s="117"/>
      <c r="T3399" s="126" t="s">
        <v>178</v>
      </c>
      <c r="U3399" s="101" t="s">
        <v>284</v>
      </c>
      <c r="V3399" s="101" t="s">
        <v>288</v>
      </c>
      <c r="W3399" s="101" t="s">
        <v>1006</v>
      </c>
    </row>
    <row r="3400" spans="1:24" ht="66.75" customHeight="1">
      <c r="A3400" s="101" t="s">
        <v>171</v>
      </c>
      <c r="B3400" s="117" t="s">
        <v>172</v>
      </c>
      <c r="C3400" s="101" t="s">
        <v>173</v>
      </c>
      <c r="D3400" s="101" t="s">
        <v>174</v>
      </c>
      <c r="E3400" s="101"/>
      <c r="F3400" s="101" t="s">
        <v>175</v>
      </c>
      <c r="G3400" s="101"/>
      <c r="H3400" s="101" t="s">
        <v>176</v>
      </c>
      <c r="I3400" s="101"/>
      <c r="J3400" s="101" t="s">
        <v>994</v>
      </c>
      <c r="K3400" s="101"/>
      <c r="L3400" s="175" t="s">
        <v>995</v>
      </c>
      <c r="M3400" s="176"/>
      <c r="N3400" s="175" t="s">
        <v>996</v>
      </c>
      <c r="O3400" s="176"/>
      <c r="P3400" s="101" t="s">
        <v>7</v>
      </c>
      <c r="Q3400" s="101"/>
      <c r="R3400" s="101" t="s">
        <v>177</v>
      </c>
      <c r="S3400" s="101"/>
      <c r="T3400" s="127"/>
      <c r="U3400" s="101"/>
      <c r="V3400" s="101"/>
      <c r="W3400" s="101"/>
    </row>
    <row r="3401" spans="1:24" ht="16.5">
      <c r="A3401" s="101"/>
      <c r="B3401" s="117"/>
      <c r="C3401" s="101"/>
      <c r="D3401" s="49" t="s">
        <v>179</v>
      </c>
      <c r="E3401" s="51" t="s">
        <v>3</v>
      </c>
      <c r="F3401" s="49" t="s">
        <v>179</v>
      </c>
      <c r="G3401" s="51" t="s">
        <v>3</v>
      </c>
      <c r="H3401" s="49" t="s">
        <v>179</v>
      </c>
      <c r="I3401" s="51" t="s">
        <v>3</v>
      </c>
      <c r="J3401" s="49" t="s">
        <v>179</v>
      </c>
      <c r="K3401" s="51" t="s">
        <v>3</v>
      </c>
      <c r="L3401" s="49" t="s">
        <v>179</v>
      </c>
      <c r="M3401" s="51" t="s">
        <v>3</v>
      </c>
      <c r="N3401" s="49" t="s">
        <v>179</v>
      </c>
      <c r="O3401" s="51" t="s">
        <v>3</v>
      </c>
      <c r="P3401" s="49" t="s">
        <v>179</v>
      </c>
      <c r="Q3401" s="51" t="s">
        <v>3</v>
      </c>
      <c r="R3401" s="49" t="s">
        <v>179</v>
      </c>
      <c r="S3401" s="51" t="s">
        <v>3</v>
      </c>
      <c r="T3401" s="128"/>
      <c r="U3401" s="101"/>
      <c r="V3401" s="101"/>
      <c r="W3401" s="101"/>
    </row>
    <row r="3402" spans="1:24" ht="18.75">
      <c r="A3402" s="27">
        <v>1</v>
      </c>
      <c r="B3402" s="77"/>
      <c r="C3402" s="27"/>
      <c r="D3402" s="27"/>
      <c r="E3402" s="16">
        <f>IF((C3402&lt;=7),VLOOKUP(D3402,'7 лет'!$A$5:$B$78,2),IF((C3402=8),VLOOKUP(D3402,'8 лет'!$A$5:$B$78,2),IF((C3402=9),VLOOKUP(D3402,'9 лет'!$A$5:$B$78,2),IF((C3402=10),VLOOKUP(D3402,'10 лет'!$A$5:$B$78,2),IF((C3402=11),VLOOKUP(D3402,'11 лет'!$A$5:$B$78,2),IF((C3402=12),VLOOKUP(D3402,'12 лет'!$A$5:$B$78,2),IF((C3402=13),VLOOKUP(D3402,'13 лет'!$A$5:$B$78,2),IF((C3402=14),VLOOKUP(D3402,'14 лет'!$A$5:$B$78,2),IF((C3402=15),VLOOKUP(D3402,'15 лет'!$A$5:$B$78,2),IF((C3402=16),VLOOKUP(D3402,'16 лет'!$A$5:$B$78,2),IF((C3402=17),VLOOKUP(D3402,'17 лет'!$A$5:$B$78,2))))))))))))</f>
        <v>0</v>
      </c>
      <c r="F3402" s="27"/>
      <c r="G3402" s="16">
        <f>IF((C3402&lt;=7),VLOOKUP(F3402,'7 лет'!$C$5:$D$79,2),IF((C3402=8),VLOOKUP(F3402,'8 лет'!$C$5:$D$79,2),IF((C3402=9),VLOOKUP(F3402,'9 лет'!$C$5:$D$79,2),IF((C3402=10),VLOOKUP(F3402,'10 лет'!$C$5:$D$79,2),IF((C3402=11),VLOOKUP(F3402,'11 лет'!$C$5:$D$79,2),IF((C3402=12),VLOOKUP(F3402,'12 лет'!$C$5:$D$79,2),IF((C3402=13),VLOOKUP(F3402,'13 лет'!$C$5:$D$79,2),IF((C3402=14),VLOOKUP(F3402,'14 лет'!$C$5:$D$79,2),IF((C3402=15),VLOOKUP(F3402,'15 лет'!$C$5:$D$79,2),IF((C3402=16),VLOOKUP(F3402,'16 лет'!$C$5:$D$79,2),IF((C3402=17),VLOOKUP(F3402,'17 лет'!$C$5:$D$79,2))))))))))))</f>
        <v>0</v>
      </c>
      <c r="H3402" s="27"/>
      <c r="I3402" s="16">
        <f>IF((C3402&lt;=7),VLOOKUP(H3402,'7 лет'!$E$5:$F$79,2),IF((C3402=8),VLOOKUP(H3402,'8 лет'!$E$5:$F$79,2),IF((C3402=9),VLOOKUP(H3402,'9 лет'!$E$5:$F$79,2),IF((C3402=10),VLOOKUP(H3402,'10 лет'!$E$5:$F$79,2),IF((C3402=11),VLOOKUP(H3402,'11 лет'!$E$5:$F$79,2),IF((C3402=12),VLOOKUP(H3402,'12 лет'!$E$5:$F$79,2),IF((C3402=13),VLOOKUP(H3402,'13 лет'!$E$5:$F$79,2),IF((C3402=14),VLOOKUP(H3402,'14 лет'!$E$5:$F$79,2),IF((C3402=15),VLOOKUP(H3402,'15 лет'!$E$5:$F$79,2),IF((C3402=16),VLOOKUP(H3402,'16 лет'!$E$5:$F$79,2),IF((C3402=17),VLOOKUP(H3402,'17 лет'!$E$5:$F$79,2))))))))))))</f>
        <v>0</v>
      </c>
      <c r="J3402" s="27"/>
      <c r="K3402" s="16">
        <f>IF((C3402&lt;=7),VLOOKUP(J3402,'7 лет'!$G$5:$H$79,2),IF((C3402=8),VLOOKUP(J3402,'8 лет'!$G$5:$H$79,2),IF((C3402=9),VLOOKUP(J3402,'9 лет'!$G$5:$H$79,2),IF((C3402=10),VLOOKUP(J3402,'10 лет'!$G$5:$H$79,2),IF((C3402=11),VLOOKUP(J3402,'11 лет'!$G$5:$H$79,2),IF((C3402=12),VLOOKUP(J3402,'12 лет'!$G$5:$H$79,2),IF((C3402=13),VLOOKUP(J3402,'13 лет'!$G$5:$H$79,2),IF((C3402=14),VLOOKUP(J3402,'14 лет'!$G$5:$H$79,2),IF(C3402&gt;=15,"0")))))))))</f>
        <v>0</v>
      </c>
      <c r="L3402" s="27"/>
      <c r="M3402" s="16" t="str">
        <f>IF((C3402=12),VLOOKUP(L3402,'12 лет'!$I$5:$J$81,2),IF((C3402=13),VLOOKUP(L3402,'13 лет'!$I$5:$J$81,2),IF((C3402=14),VLOOKUP(L3402,'14 лет'!$I$5:$J$80,2),IF((C3402=15),VLOOKUP(L3402,'15 лет'!$G$5:$H$82,2),IF((C3402=16),VLOOKUP(L3402,'16 лет'!$G$5:$H$81,2),IF((C3402=17),VLOOKUP(L3402,'17 лет'!$G$5:$H$81,2),IF(C3402&lt;12,"0")))))))</f>
        <v>0</v>
      </c>
      <c r="N3402" s="27"/>
      <c r="O3402" s="16" t="str">
        <f>IF((C3402=15),VLOOKUP(N3402,'15 лет'!$I$5:$J$100,2),IF((C3402=16),VLOOKUP(N3402,'16 лет'!$I$5:$J$94,2),IF((C3402=17),VLOOKUP(N3402,'17 лет'!$I$5:$J$97,2),IF(C3402&lt;15,"0"))))</f>
        <v>0</v>
      </c>
      <c r="P3402" s="11"/>
      <c r="Q3402" s="16">
        <f>IF((C3402&lt;=7),VLOOKUP(P3402,'7 лет'!$I$5:$J$79,2),IF((C3402=8),VLOOKUP(P3402,'8 лет'!$I$5:$J$79,2),IF((C3402=9),VLOOKUP(P3402,'9 лет'!$I$5:$J$79,2),IF((C3402=10),VLOOKUP(P3402,'10 лет'!$I$5:$J$79,2),IF((C3402=11),VLOOKUP(P3402,'11 лет'!$I$5:$J$79,2),IF((C3402=12),VLOOKUP(P3402,'12 лет'!$K$5:$L$79,2),IF((C3402=13),VLOOKUP(P3402,'13 лет'!$K$5:$L$79,2),IF((C3402=14),VLOOKUP(P3402,'14 лет'!$K$5:$L$79,2),IF((C3402=15),VLOOKUP(P3402,'15 лет'!$K$5:$L$79,2),IF((C3402=16),VLOOKUP(P3402,'16 лет'!$K$5:$L$79,2),IF((C3402=17),VLOOKUP(P3402,'17 лет'!$K$5:$L$79,2),)))))))))))</f>
        <v>50</v>
      </c>
      <c r="R3402" s="27"/>
      <c r="S3402" s="16">
        <f>IF((C3402&lt;=7),VLOOKUP(R3402,'7 лет'!$K$5:$L$79,2),IF((C3402=8),VLOOKUP(R3402,'8 лет'!$K$5:$L$79,2),IF((C3402=9),VLOOKUP(R3402,'9 лет'!$K$5:$L$79,2),IF((C3402=10),VLOOKUP(R3402,'10 лет'!$K$5:$L$79,2),IF((C3402=11),VLOOKUP(R3402,'11 лет'!$K$5:$L$79,2),IF((C3402=12),VLOOKUP(R3402,'12 лет'!$M$5:$N$79,2),IF((C3402=13),VLOOKUP(R3402,'13 лет'!$M$5:$N$79,2),IF((C3402=14),VLOOKUP(R3402,'14 лет'!$M$5:$N$79,2),IF((C3402=15),VLOOKUP(R3402,'15 лет'!$M$5:$N$79,2),IF((C3402=16),VLOOKUP(R3402,'16 лет'!$M$5:$N$79,2),IF((C3402=17),VLOOKUP(R3402,'17 лет'!$M$5:$N$79,2))))))))))))</f>
        <v>0</v>
      </c>
      <c r="T3402" s="32">
        <f>SUM(E3402+G3402+I3402+K3402+M3402+O3402+Q3402+S3402)</f>
        <v>50</v>
      </c>
      <c r="U3402" s="4">
        <f>'Личное первенство юноши'!U295</f>
        <v>28</v>
      </c>
      <c r="V3402" s="108">
        <f ca="1">'Командный зачет'!G104</f>
        <v>10</v>
      </c>
      <c r="W3402" s="98">
        <f ca="1">SUM(V3402*2)</f>
        <v>20</v>
      </c>
      <c r="X3402" t="str">
        <f>P3397</f>
        <v>Субъект РФ 95</v>
      </c>
    </row>
    <row r="3403" spans="1:24" ht="18.75">
      <c r="A3403" s="27">
        <v>2</v>
      </c>
      <c r="B3403" s="77"/>
      <c r="C3403" s="27"/>
      <c r="D3403" s="27"/>
      <c r="E3403" s="16">
        <f>IF((C3403&lt;=7),VLOOKUP(D3403,'7 лет'!$A$5:$B$78,2),IF((C3403=8),VLOOKUP(D3403,'8 лет'!$A$5:$B$78,2),IF((C3403=9),VLOOKUP(D3403,'9 лет'!$A$5:$B$78,2),IF((C3403=10),VLOOKUP(D3403,'10 лет'!$A$5:$B$78,2),IF((C3403=11),VLOOKUP(D3403,'11 лет'!$A$5:$B$78,2),IF((C3403=12),VLOOKUP(D3403,'12 лет'!$A$5:$B$78,2),IF((C3403=13),VLOOKUP(D3403,'13 лет'!$A$5:$B$78,2),IF((C3403=14),VLOOKUP(D3403,'14 лет'!$A$5:$B$78,2),IF((C3403=15),VLOOKUP(D3403,'15 лет'!$A$5:$B$78,2),IF((C3403=16),VLOOKUP(D3403,'16 лет'!$A$5:$B$78,2),IF((C3403=17),VLOOKUP(D3403,'17 лет'!$A$5:$B$78,2))))))))))))</f>
        <v>0</v>
      </c>
      <c r="F3403" s="27"/>
      <c r="G3403" s="16">
        <f>IF((C3403&lt;=7),VLOOKUP(F3403,'7 лет'!$C$5:$D$79,2),IF((C3403=8),VLOOKUP(F3403,'8 лет'!$C$5:$D$79,2),IF((C3403=9),VLOOKUP(F3403,'9 лет'!$C$5:$D$79,2),IF((C3403=10),VLOOKUP(F3403,'10 лет'!$C$5:$D$79,2),IF((C3403=11),VLOOKUP(F3403,'11 лет'!$C$5:$D$79,2),IF((C3403=12),VLOOKUP(F3403,'12 лет'!$C$5:$D$79,2),IF((C3403=13),VLOOKUP(F3403,'13 лет'!$C$5:$D$79,2),IF((C3403=14),VLOOKUP(F3403,'14 лет'!$C$5:$D$79,2),IF((C3403=15),VLOOKUP(F3403,'15 лет'!$C$5:$D$79,2),IF((C3403=16),VLOOKUP(F3403,'16 лет'!$C$5:$D$79,2),IF((C3403=17),VLOOKUP(F3403,'17 лет'!$C$5:$D$79,2))))))))))))</f>
        <v>0</v>
      </c>
      <c r="H3403" s="27"/>
      <c r="I3403" s="16">
        <f>IF((C3403&lt;=7),VLOOKUP(H3403,'7 лет'!$E$5:$F$79,2),IF((C3403=8),VLOOKUP(H3403,'8 лет'!$E$5:$F$79,2),IF((C3403=9),VLOOKUP(H3403,'9 лет'!$E$5:$F$79,2),IF((C3403=10),VLOOKUP(H3403,'10 лет'!$E$5:$F$79,2),IF((C3403=11),VLOOKUP(H3403,'11 лет'!$E$5:$F$79,2),IF((C3403=12),VLOOKUP(H3403,'12 лет'!$E$5:$F$79,2),IF((C3403=13),VLOOKUP(H3403,'13 лет'!$E$5:$F$79,2),IF((C3403=14),VLOOKUP(H3403,'14 лет'!$E$5:$F$79,2),IF((C3403=15),VLOOKUP(H3403,'15 лет'!$E$5:$F$79,2),IF((C3403=16),VLOOKUP(H3403,'16 лет'!$E$5:$F$79,2),IF((C3403=17),VLOOKUP(H3403,'17 лет'!$E$5:$F$79,2))))))))))))</f>
        <v>0</v>
      </c>
      <c r="J3403" s="27"/>
      <c r="K3403" s="16">
        <f>IF((C3403&lt;=7),VLOOKUP(J3403,'7 лет'!$G$5:$H$79,2),IF((C3403=8),VLOOKUP(J3403,'8 лет'!$G$5:$H$79,2),IF((C3403=9),VLOOKUP(J3403,'9 лет'!$G$5:$H$79,2),IF((C3403=10),VLOOKUP(J3403,'10 лет'!$G$5:$H$79,2),IF((C3403=11),VLOOKUP(J3403,'11 лет'!$G$5:$H$79,2),IF((C3403=12),VLOOKUP(J3403,'12 лет'!$G$5:$H$79,2),IF((C3403=13),VLOOKUP(J3403,'13 лет'!$G$5:$H$79,2),IF((C3403=14),VLOOKUP(J3403,'14 лет'!$G$5:$H$79,2),IF(C3403&gt;=15,"0")))))))))</f>
        <v>0</v>
      </c>
      <c r="L3403" s="27"/>
      <c r="M3403" s="16" t="str">
        <f>IF((C3403=12),VLOOKUP(L3403,'12 лет'!$I$5:$J$81,2),IF((C3403=13),VLOOKUP(L3403,'13 лет'!$I$5:$J$81,2),IF((C3403=14),VLOOKUP(L3403,'14 лет'!$I$5:$J$80,2),IF((C3403=15),VLOOKUP(L3403,'15 лет'!$G$5:$H$82,2),IF((C3403=16),VLOOKUP(L3403,'16 лет'!$G$5:$H$81,2),IF((C3403=17),VLOOKUP(L3403,'17 лет'!$G$5:$H$81,2),IF(C3403&lt;12,"0")))))))</f>
        <v>0</v>
      </c>
      <c r="N3403" s="27"/>
      <c r="O3403" s="16" t="str">
        <f>IF((C3403=15),VLOOKUP(N3403,'15 лет'!$I$5:$J$100,2),IF((C3403=16),VLOOKUP(N3403,'16 лет'!$I$5:$J$94,2),IF((C3403=17),VLOOKUP(N3403,'17 лет'!$I$5:$J$97,2),IF(C3403&lt;15,"0"))))</f>
        <v>0</v>
      </c>
      <c r="P3403" s="11"/>
      <c r="Q3403" s="16">
        <f>IF((C3403&lt;=7),VLOOKUP(P3403,'7 лет'!$I$5:$J$79,2),IF((C3403=8),VLOOKUP(P3403,'8 лет'!$I$5:$J$79,2),IF((C3403=9),VLOOKUP(P3403,'9 лет'!$I$5:$J$79,2),IF((C3403=10),VLOOKUP(P3403,'10 лет'!$I$5:$J$79,2),IF((C3403=11),VLOOKUP(P3403,'11 лет'!$I$5:$J$79,2),IF((C3403=12),VLOOKUP(P3403,'12 лет'!$K$5:$L$79,2),IF((C3403=13),VLOOKUP(P3403,'13 лет'!$K$5:$L$79,2),IF((C3403=14),VLOOKUP(P3403,'14 лет'!$K$5:$L$79,2),IF((C3403=15),VLOOKUP(P3403,'15 лет'!$K$5:$L$79,2),IF((C3403=16),VLOOKUP(P3403,'16 лет'!$K$5:$L$79,2),IF((C3403=17),VLOOKUP(P3403,'17 лет'!$K$5:$L$79,2),)))))))))))</f>
        <v>50</v>
      </c>
      <c r="R3403" s="27"/>
      <c r="S3403" s="16">
        <f>IF((C3403&lt;=7),VLOOKUP(R3403,'7 лет'!$K$5:$L$79,2),IF((C3403=8),VLOOKUP(R3403,'8 лет'!$K$5:$L$79,2),IF((C3403=9),VLOOKUP(R3403,'9 лет'!$K$5:$L$79,2),IF((C3403=10),VLOOKUP(R3403,'10 лет'!$K$5:$L$79,2),IF((C3403=11),VLOOKUP(R3403,'11 лет'!$K$5:$L$79,2),IF((C3403=12),VLOOKUP(R3403,'12 лет'!$M$5:$N$79,2),IF((C3403=13),VLOOKUP(R3403,'13 лет'!$M$5:$N$79,2),IF((C3403=14),VLOOKUP(R3403,'14 лет'!$M$5:$N$79,2),IF((C3403=15),VLOOKUP(R3403,'15 лет'!$M$5:$N$79,2),IF((C3403=16),VLOOKUP(R3403,'16 лет'!$M$5:$N$79,2),IF((C3403=17),VLOOKUP(R3403,'17 лет'!$M$5:$N$79,2))))))))))))</f>
        <v>0</v>
      </c>
      <c r="T3403" s="32">
        <f>SUM(E3403+G3403+I3403+K3403+M3403+O3403+Q3403+S3403)</f>
        <v>50</v>
      </c>
      <c r="U3403" s="4">
        <f>'Личное первенство юноши'!U296</f>
        <v>28</v>
      </c>
      <c r="V3403" s="109"/>
      <c r="W3403" s="99"/>
      <c r="X3403" t="str">
        <f>P3397</f>
        <v>Субъект РФ 95</v>
      </c>
    </row>
    <row r="3404" spans="1:24" ht="18.75">
      <c r="A3404" s="27">
        <v>3</v>
      </c>
      <c r="B3404" s="77"/>
      <c r="C3404" s="27"/>
      <c r="D3404" s="27"/>
      <c r="E3404" s="16">
        <f>IF((C3404&lt;=7),VLOOKUP(D3404,'7 лет'!$A$5:$B$78,2),IF((C3404=8),VLOOKUP(D3404,'8 лет'!$A$5:$B$78,2),IF((C3404=9),VLOOKUP(D3404,'9 лет'!$A$5:$B$78,2),IF((C3404=10),VLOOKUP(D3404,'10 лет'!$A$5:$B$78,2),IF((C3404=11),VLOOKUP(D3404,'11 лет'!$A$5:$B$78,2),IF((C3404=12),VLOOKUP(D3404,'12 лет'!$A$5:$B$78,2),IF((C3404=13),VLOOKUP(D3404,'13 лет'!$A$5:$B$78,2),IF((C3404=14),VLOOKUP(D3404,'14 лет'!$A$5:$B$78,2),IF((C3404=15),VLOOKUP(D3404,'15 лет'!$A$5:$B$78,2),IF((C3404=16),VLOOKUP(D3404,'16 лет'!$A$5:$B$78,2),IF((C3404=17),VLOOKUP(D3404,'17 лет'!$A$5:$B$78,2))))))))))))</f>
        <v>0</v>
      </c>
      <c r="F3404" s="27"/>
      <c r="G3404" s="16">
        <f>IF((C3404&lt;=7),VLOOKUP(F3404,'7 лет'!$C$5:$D$79,2),IF((C3404=8),VLOOKUP(F3404,'8 лет'!$C$5:$D$79,2),IF((C3404=9),VLOOKUP(F3404,'9 лет'!$C$5:$D$79,2),IF((C3404=10),VLOOKUP(F3404,'10 лет'!$C$5:$D$79,2),IF((C3404=11),VLOOKUP(F3404,'11 лет'!$C$5:$D$79,2),IF((C3404=12),VLOOKUP(F3404,'12 лет'!$C$5:$D$79,2),IF((C3404=13),VLOOKUP(F3404,'13 лет'!$C$5:$D$79,2),IF((C3404=14),VLOOKUP(F3404,'14 лет'!$C$5:$D$79,2),IF((C3404=15),VLOOKUP(F3404,'15 лет'!$C$5:$D$79,2),IF((C3404=16),VLOOKUP(F3404,'16 лет'!$C$5:$D$79,2),IF((C3404=17),VLOOKUP(F3404,'17 лет'!$C$5:$D$79,2))))))))))))</f>
        <v>0</v>
      </c>
      <c r="H3404" s="27"/>
      <c r="I3404" s="16">
        <f>IF((C3404&lt;=7),VLOOKUP(H3404,'7 лет'!$E$5:$F$79,2),IF((C3404=8),VLOOKUP(H3404,'8 лет'!$E$5:$F$79,2),IF((C3404=9),VLOOKUP(H3404,'9 лет'!$E$5:$F$79,2),IF((C3404=10),VLOOKUP(H3404,'10 лет'!$E$5:$F$79,2),IF((C3404=11),VLOOKUP(H3404,'11 лет'!$E$5:$F$79,2),IF((C3404=12),VLOOKUP(H3404,'12 лет'!$E$5:$F$79,2),IF((C3404=13),VLOOKUP(H3404,'13 лет'!$E$5:$F$79,2),IF((C3404=14),VLOOKUP(H3404,'14 лет'!$E$5:$F$79,2),IF((C3404=15),VLOOKUP(H3404,'15 лет'!$E$5:$F$79,2),IF((C3404=16),VLOOKUP(H3404,'16 лет'!$E$5:$F$79,2),IF((C3404=17),VLOOKUP(H3404,'17 лет'!$E$5:$F$79,2))))))))))))</f>
        <v>0</v>
      </c>
      <c r="J3404" s="27"/>
      <c r="K3404" s="16">
        <f>IF((C3404&lt;=7),VLOOKUP(J3404,'7 лет'!$G$5:$H$79,2),IF((C3404=8),VLOOKUP(J3404,'8 лет'!$G$5:$H$79,2),IF((C3404=9),VLOOKUP(J3404,'9 лет'!$G$5:$H$79,2),IF((C3404=10),VLOOKUP(J3404,'10 лет'!$G$5:$H$79,2),IF((C3404=11),VLOOKUP(J3404,'11 лет'!$G$5:$H$79,2),IF((C3404=12),VLOOKUP(J3404,'12 лет'!$G$5:$H$79,2),IF((C3404=13),VLOOKUP(J3404,'13 лет'!$G$5:$H$79,2),IF((C3404=14),VLOOKUP(J3404,'14 лет'!$G$5:$H$79,2),IF(C3404&gt;=15,"0")))))))))</f>
        <v>0</v>
      </c>
      <c r="L3404" s="27"/>
      <c r="M3404" s="16" t="str">
        <f>IF((C3404=12),VLOOKUP(L3404,'12 лет'!$I$5:$J$81,2),IF((C3404=13),VLOOKUP(L3404,'13 лет'!$I$5:$J$81,2),IF((C3404=14),VLOOKUP(L3404,'14 лет'!$I$5:$J$80,2),IF((C3404=15),VLOOKUP(L3404,'15 лет'!$G$5:$H$82,2),IF((C3404=16),VLOOKUP(L3404,'16 лет'!$G$5:$H$81,2),IF((C3404=17),VLOOKUP(L3404,'17 лет'!$G$5:$H$81,2),IF(C3404&lt;12,"0")))))))</f>
        <v>0</v>
      </c>
      <c r="N3404" s="27"/>
      <c r="O3404" s="16" t="str">
        <f>IF((C3404=15),VLOOKUP(N3404,'15 лет'!$I$5:$J$100,2),IF((C3404=16),VLOOKUP(N3404,'16 лет'!$I$5:$J$94,2),IF((C3404=17),VLOOKUP(N3404,'17 лет'!$I$5:$J$97,2),IF(C3404&lt;15,"0"))))</f>
        <v>0</v>
      </c>
      <c r="P3404" s="11"/>
      <c r="Q3404" s="16">
        <f>IF((C3404&lt;=7),VLOOKUP(P3404,'7 лет'!$I$5:$J$79,2),IF((C3404=8),VLOOKUP(P3404,'8 лет'!$I$5:$J$79,2),IF((C3404=9),VLOOKUP(P3404,'9 лет'!$I$5:$J$79,2),IF((C3404=10),VLOOKUP(P3404,'10 лет'!$I$5:$J$79,2),IF((C3404=11),VLOOKUP(P3404,'11 лет'!$I$5:$J$79,2),IF((C3404=12),VLOOKUP(P3404,'12 лет'!$K$5:$L$79,2),IF((C3404=13),VLOOKUP(P3404,'13 лет'!$K$5:$L$79,2),IF((C3404=14),VLOOKUP(P3404,'14 лет'!$K$5:$L$79,2),IF((C3404=15),VLOOKUP(P3404,'15 лет'!$K$5:$L$79,2),IF((C3404=16),VLOOKUP(P3404,'16 лет'!$K$5:$L$79,2),IF((C3404=17),VLOOKUP(P3404,'17 лет'!$K$5:$L$79,2),)))))))))))</f>
        <v>50</v>
      </c>
      <c r="R3404" s="27"/>
      <c r="S3404" s="16">
        <f>IF((C3404&lt;=7),VLOOKUP(R3404,'7 лет'!$K$5:$L$79,2),IF((C3404=8),VLOOKUP(R3404,'8 лет'!$K$5:$L$79,2),IF((C3404=9),VLOOKUP(R3404,'9 лет'!$K$5:$L$79,2),IF((C3404=10),VLOOKUP(R3404,'10 лет'!$K$5:$L$79,2),IF((C3404=11),VLOOKUP(R3404,'11 лет'!$K$5:$L$79,2),IF((C3404=12),VLOOKUP(R3404,'12 лет'!$M$5:$N$79,2),IF((C3404=13),VLOOKUP(R3404,'13 лет'!$M$5:$N$79,2),IF((C3404=14),VLOOKUP(R3404,'14 лет'!$M$5:$N$79,2),IF((C3404=15),VLOOKUP(R3404,'15 лет'!$M$5:$N$79,2),IF((C3404=16),VLOOKUP(R3404,'16 лет'!$M$5:$N$79,2),IF((C3404=17),VLOOKUP(R3404,'17 лет'!$M$5:$N$79,2))))))))))))</f>
        <v>0</v>
      </c>
      <c r="T3404" s="32">
        <f>SUM(E3404+G3404+I3404+K3404+M3404+O3404+Q3404+S3404)</f>
        <v>50</v>
      </c>
      <c r="U3404" s="4">
        <f>'Личное первенство юноши'!U297</f>
        <v>28</v>
      </c>
      <c r="V3404" s="109"/>
      <c r="W3404" s="99"/>
      <c r="X3404" t="str">
        <f>P3397</f>
        <v>Субъект РФ 95</v>
      </c>
    </row>
    <row r="3405" spans="1:24" ht="18.75">
      <c r="A3405" s="111"/>
      <c r="B3405" s="112"/>
      <c r="C3405" s="112"/>
      <c r="D3405" s="112"/>
      <c r="E3405" s="112"/>
      <c r="F3405" s="112"/>
      <c r="G3405" s="112"/>
      <c r="H3405" s="112"/>
      <c r="I3405" s="112"/>
      <c r="J3405" s="112"/>
      <c r="K3405" s="112"/>
      <c r="L3405" s="112"/>
      <c r="M3405" s="112"/>
      <c r="N3405" s="112"/>
      <c r="O3405" s="112"/>
      <c r="P3405" s="115" t="s">
        <v>285</v>
      </c>
      <c r="Q3405" s="115"/>
      <c r="R3405" s="115"/>
      <c r="S3405" s="116"/>
      <c r="T3405" s="113">
        <f ca="1">SUMPRODUCT(LARGE($T$3402:$T$3404,ROW(INDIRECT("T1:T"&amp;Z17))))</f>
        <v>100</v>
      </c>
      <c r="U3405" s="114"/>
      <c r="V3405" s="109"/>
      <c r="W3405" s="99"/>
    </row>
    <row r="3406" spans="1:24" ht="24.75" customHeight="1">
      <c r="A3406" s="123" t="s">
        <v>180</v>
      </c>
      <c r="B3406" s="124"/>
      <c r="C3406" s="124"/>
      <c r="D3406" s="124"/>
      <c r="E3406" s="124"/>
      <c r="F3406" s="124"/>
      <c r="G3406" s="124"/>
      <c r="H3406" s="124"/>
      <c r="I3406" s="124"/>
      <c r="J3406" s="124"/>
      <c r="K3406" s="124"/>
      <c r="L3406" s="124"/>
      <c r="M3406" s="124"/>
      <c r="N3406" s="124"/>
      <c r="O3406" s="124"/>
      <c r="P3406" s="124"/>
      <c r="Q3406" s="124"/>
      <c r="R3406" s="124"/>
      <c r="S3406" s="124"/>
      <c r="T3406" s="124"/>
      <c r="U3406" s="125"/>
      <c r="V3406" s="109"/>
      <c r="W3406" s="99"/>
    </row>
    <row r="3407" spans="1:24" ht="18.75">
      <c r="A3407" s="27">
        <v>1</v>
      </c>
      <c r="B3407" s="78"/>
      <c r="C3407" s="27"/>
      <c r="D3407" s="27"/>
      <c r="E3407" s="16">
        <f>IF((C3407&lt;=7),VLOOKUP(D3407,'7 лет'!$M$5:$N$78,2),IF((C3407=8),VLOOKUP(D3407,'8 лет'!$M$5:$N$78,2),IF((C3407=9),VLOOKUP(D3407,'9 лет'!$M$5:$N$78,2),IF((C3407=10),VLOOKUP(D3407,'10 лет'!$M$5:$N$78,2),IF((C3407=11),VLOOKUP(D3407,'11 лет'!$M$5:$N$78,2),IF((C3407=12),VLOOKUP(D3407,'12 лет'!$O$5:$P$78,2),IF((C3407=13),VLOOKUP(D3407,'13 лет'!$O$5:$P$78,2),IF((C3407=14),VLOOKUP(D3407,'14 лет'!$O$5:$P$78,2),IF((C3407=15),VLOOKUP(D3407,'15 лет'!$O$5:$P$78,2),IF((C3407=16),VLOOKUP(D3407,'16 лет'!$O$5:$P$78,2),IF((C3407=17),VLOOKUP(D3407,'17 лет'!$O$5:$P$78,2))))))))))))</f>
        <v>0</v>
      </c>
      <c r="F3407" s="27"/>
      <c r="G3407" s="16">
        <f>IF((C3407&lt;=7),VLOOKUP(F3407,'7 лет'!$O$5:$P$79,2),IF((C3407=8),VLOOKUP(F3407,'8 лет'!$O$5:$P$79,2),IF((C3407=9),VLOOKUP(F3407,'9 лет'!$O$5:$P$79,2),IF((C3407=10),VLOOKUP(F3407,'10 лет'!$O$5:$P$79,2),IF((C3407=11),VLOOKUP(F3407,'11 лет'!$O$5:$P$79,2),IF((C3407=12),VLOOKUP(F3407,'12 лет'!$Q$5:$R$79,2),IF((C3407=13),VLOOKUP(F3407,'13 лет'!$Q$5:$R$79,2),IF((C3407=14),VLOOKUP(F3407,'14 лет'!$Q$5:$R$79,2),IF((C3407=15),VLOOKUP(F3407,'15 лет'!$Q$5:$R$79,2),IF((C3407=16),VLOOKUP(F3407,'16 лет'!$Q$5:$R$79,2),IF((C3407=17),VLOOKUP(F3407,'17 лет'!$Q$5:$R$79,2))))))))))))</f>
        <v>0</v>
      </c>
      <c r="H3407" s="27"/>
      <c r="I3407" s="16">
        <f>IF((C3407&lt;=7),VLOOKUP(H3407,'7 лет'!$Q$5:$R$79,2),IF((C3407=8),VLOOKUP(H3407,'8 лет'!$Q$5:$R$79,2),IF((C3407=9),VLOOKUP(H3407,'9 лет'!$Q$5:$R$79,2),IF((C3407=10),VLOOKUP(H3407,'10 лет'!$Q$5:$R$79,2),IF((C3407=11),VLOOKUP(H3407,'11 лет'!$Q$5:$R$79,2),IF((C3407=12),VLOOKUP(H3407,'12 лет'!$S$5:$T$79,2),IF((C3407=13),VLOOKUP(H3407,'13 лет'!$S$5:$T$79,2),IF((C3407=14),VLOOKUP(H3407,'14 лет'!$S$5:$T$79,2),IF((C3407=15),VLOOKUP(H3407,'15 лет'!$S$5:$T$79,2),IF((C3407=16),VLOOKUP(H3407,'16 лет'!$S$5:$T$79,2),IF((C3407=17),VLOOKUP(H3407,'17 лет'!$S$5:$T$79,2))))))))))))</f>
        <v>0</v>
      </c>
      <c r="J3407" s="27"/>
      <c r="K3407" s="16">
        <f>IF((C3407&lt;=7),VLOOKUP(J3407,'7 лет'!$S$5:$T$79,2),IF((C3407=8),VLOOKUP(J3407,'8 лет'!$S$5:$T$79,2),IF((C3407=9),VLOOKUP(J3407,'9 лет'!$S$5:$T$79,2),IF((C3407=10),VLOOKUP(J3407,'10 лет'!$S$5:$T$79,2),IF((C3407=11),VLOOKUP(J3407,'11 лет'!$S$5:$T$79,2),IF((C3407=12),VLOOKUP(J3407,'12 лет'!$U$5:$V$79,2),IF((C3407=13),VLOOKUP(J3407,'13 лет'!$U$5:$V$79,2),IF((C3407=14),VLOOKUP(J3407,'14 лет'!$U$5:$V$79,2),IF(C3407&gt;=15,"0")))))))))</f>
        <v>0</v>
      </c>
      <c r="L3407" s="27"/>
      <c r="M3407" s="16" t="str">
        <f>IF((C3407=12),VLOOKUP(L3407,'12 лет'!$W$5:$X$85,2),IF((C3407=13),VLOOKUP(L3407,'13 лет'!$W$5:$X$84,2),IF((C3407=14),VLOOKUP(L3407,'14 лет'!$W$5:$X$82,2),IF((C3407=15),VLOOKUP(L3407,'15 лет'!$U$5:$V$82,2),IF((C3407=16),VLOOKUP(L3407,'16 лет'!$U$5:$V$78,2),IF((C3407=17),VLOOKUP(L3407,'17 лет'!$U$5:$V$78,2),IF(C3407&lt;12,"0")))))))</f>
        <v>0</v>
      </c>
      <c r="N3407" s="27"/>
      <c r="O3407" s="16" t="str">
        <f>IF((C3407=15),VLOOKUP(N3407,'15 лет'!$W$5:$X$115,2),IF((C3407=16),VLOOKUP(N3407,'16 лет'!$W$5:$X$113,2),IF((C3407=17),VLOOKUP(N3407,'17 лет'!$W$5:$X$113,2),IF(C3407&lt;15,"0"))))</f>
        <v>0</v>
      </c>
      <c r="P3407" s="11"/>
      <c r="Q3407" s="16">
        <f>IF((C3407&lt;=7),VLOOKUP(P3407,'7 лет'!$U$5:$V$79,2),IF((C3407=8),VLOOKUP(P3407,'8 лет'!$U$5:$V$79,2),IF((C3407=9),VLOOKUP(P3407,'9 лет'!$U$5:$V$79,2),IF((C3407=10),VLOOKUP(P3407,'10 лет'!$U$5:$V$79,2),IF((C3407=11),VLOOKUP(P3407,'11 лет'!$U$5:$V$79,2),IF((C3407=12),VLOOKUP(P3407,'12 лет'!$Y$5:$Z$79,2),IF((C3407=13),VLOOKUP(P3407,'13 лет'!$Y$5:$Z$79,2),IF((C3407=14),VLOOKUP(P3407,'14 лет'!$Y$5:$Z$79,2),IF((C3407=15),VLOOKUP(P3407,'15 лет'!$Y$5:$Z$79,2),IF((C3407=16),VLOOKUP(P3407,'16 лет'!$Y$5:$Z$79,2),IF((C3407=17),VLOOKUP(P3407,'17 лет'!$Y$5:$Z$79,2))))))))))))</f>
        <v>35</v>
      </c>
      <c r="R3407" s="27"/>
      <c r="S3407" s="16">
        <f>IF((C3407&lt;=7),VLOOKUP(R3407,'7 лет'!$W$5:$X$79,2),IF((C3407=8),VLOOKUP(R3407,'8 лет'!$W$5:$X$79,2),IF((C3407=9),VLOOKUP(R3407,'9 лет'!$W$5:$X$79,2),IF((C3407=10),VLOOKUP(R3407,'10 лет'!$W$5:$X$79,2),IF((C3407=11),VLOOKUP(R3407,'11 лет'!$W$5:$X$79,2),IF((C3407=12),VLOOKUP(R3407,'12 лет'!$AA$5:$AB$79,2),IF((C3407=13),VLOOKUP(R3407,'13 лет'!$AA$5:$AB$79,2),IF((C3407=14),VLOOKUP(R3407,'14 лет'!$AA$5:$AB$79,2),IF((C3407=15),VLOOKUP(R3407,'15 лет'!$AA$5:$AB$79,2),IF((C3407=16),VLOOKUP(R3407,'16 лет'!$AA$5:$AB$79,2),IF((C3407=17),VLOOKUP(R3407,'17 лет'!$AA$5:$AB$79,2))))))))))))</f>
        <v>0</v>
      </c>
      <c r="T3407" s="33">
        <f>SUM(E3407+G3407+I3407+K3407+M3407+O3407+Q3407+S3407)</f>
        <v>35</v>
      </c>
      <c r="U3407" s="4">
        <f>'Личное первенство девушки'!U295</f>
        <v>28</v>
      </c>
      <c r="V3407" s="109"/>
      <c r="W3407" s="99"/>
      <c r="X3407" t="str">
        <f>P3397</f>
        <v>Субъект РФ 95</v>
      </c>
    </row>
    <row r="3408" spans="1:24" ht="18.75">
      <c r="A3408" s="27">
        <v>2</v>
      </c>
      <c r="B3408" s="78"/>
      <c r="C3408" s="27"/>
      <c r="D3408" s="27"/>
      <c r="E3408" s="16">
        <f>IF((C3408&lt;=7),VLOOKUP(D3408,'7 лет'!$M$5:$N$78,2),IF((C3408=8),VLOOKUP(D3408,'8 лет'!$M$5:$N$78,2),IF((C3408=9),VLOOKUP(D3408,'9 лет'!$M$5:$N$78,2),IF((C3408=10),VLOOKUP(D3408,'10 лет'!$M$5:$N$78,2),IF((C3408=11),VLOOKUP(D3408,'11 лет'!$M$5:$N$78,2),IF((C3408=12),VLOOKUP(D3408,'12 лет'!$O$5:$P$78,2),IF((C3408=13),VLOOKUP(D3408,'13 лет'!$O$5:$P$78,2),IF((C3408=14),VLOOKUP(D3408,'14 лет'!$O$5:$P$78,2),IF((C3408=15),VLOOKUP(D3408,'15 лет'!$O$5:$P$78,2),IF((C3408=16),VLOOKUP(D3408,'16 лет'!$O$5:$P$78,2),IF((C3408=17),VLOOKUP(D3408,'17 лет'!$O$5:$P$78,2))))))))))))</f>
        <v>0</v>
      </c>
      <c r="F3408" s="27"/>
      <c r="G3408" s="16">
        <f>IF((C3408&lt;=7),VLOOKUP(F3408,'7 лет'!$O$5:$P$79,2),IF((C3408=8),VLOOKUP(F3408,'8 лет'!$O$5:$P$79,2),IF((C3408=9),VLOOKUP(F3408,'9 лет'!$O$5:$P$79,2),IF((C3408=10),VLOOKUP(F3408,'10 лет'!$O$5:$P$79,2),IF((C3408=11),VLOOKUP(F3408,'11 лет'!$O$5:$P$79,2),IF((C3408=12),VLOOKUP(F3408,'12 лет'!$Q$5:$R$79,2),IF((C3408=13),VLOOKUP(F3408,'13 лет'!$Q$5:$R$79,2),IF((C3408=14),VLOOKUP(F3408,'14 лет'!$Q$5:$R$79,2),IF((C3408=15),VLOOKUP(F3408,'15 лет'!$Q$5:$R$79,2),IF((C3408=16),VLOOKUP(F3408,'16 лет'!$Q$5:$R$79,2),IF((C3408=17),VLOOKUP(F3408,'17 лет'!$Q$5:$R$79,2))))))))))))</f>
        <v>0</v>
      </c>
      <c r="H3408" s="27"/>
      <c r="I3408" s="16">
        <f>IF((C3408&lt;=7),VLOOKUP(H3408,'7 лет'!$Q$5:$R$79,2),IF((C3408=8),VLOOKUP(H3408,'8 лет'!$Q$5:$R$79,2),IF((C3408=9),VLOOKUP(H3408,'9 лет'!$Q$5:$R$79,2),IF((C3408=10),VLOOKUP(H3408,'10 лет'!$Q$5:$R$79,2),IF((C3408=11),VLOOKUP(H3408,'11 лет'!$Q$5:$R$79,2),IF((C3408=12),VLOOKUP(H3408,'12 лет'!$S$5:$T$79,2),IF((C3408=13),VLOOKUP(H3408,'13 лет'!$S$5:$T$79,2),IF((C3408=14),VLOOKUP(H3408,'14 лет'!$S$5:$T$79,2),IF((C3408=15),VLOOKUP(H3408,'15 лет'!$S$5:$T$79,2),IF((C3408=16),VLOOKUP(H3408,'16 лет'!$S$5:$T$79,2),IF((C3408=17),VLOOKUP(H3408,'17 лет'!$S$5:$T$79,2))))))))))))</f>
        <v>0</v>
      </c>
      <c r="J3408" s="27"/>
      <c r="K3408" s="16">
        <f>IF((C3408&lt;=7),VLOOKUP(J3408,'7 лет'!$S$5:$T$79,2),IF((C3408=8),VLOOKUP(J3408,'8 лет'!$S$5:$T$79,2),IF((C3408=9),VLOOKUP(J3408,'9 лет'!$S$5:$T$79,2),IF((C3408=10),VLOOKUP(J3408,'10 лет'!$S$5:$T$79,2),IF((C3408=11),VLOOKUP(J3408,'11 лет'!$S$5:$T$79,2),IF((C3408=12),VLOOKUP(J3408,'12 лет'!$U$5:$V$79,2),IF((C3408=13),VLOOKUP(J3408,'13 лет'!$U$5:$V$79,2),IF((C3408=14),VLOOKUP(J3408,'14 лет'!$U$5:$V$79,2),IF(C3408&gt;=15,"0")))))))))</f>
        <v>0</v>
      </c>
      <c r="L3408" s="27"/>
      <c r="M3408" s="16" t="str">
        <f>IF((C3408=12),VLOOKUP(L3408,'12 лет'!$W$5:$X$85,2),IF((C3408=13),VLOOKUP(L3408,'13 лет'!$W$5:$X$84,2),IF((C3408=14),VLOOKUP(L3408,'14 лет'!$W$5:$X$82,2),IF((C3408=15),VLOOKUP(L3408,'15 лет'!$U$5:$V$82,2),IF((C3408=16),VLOOKUP(L3408,'16 лет'!$U$5:$V$78,2),IF((C3408=17),VLOOKUP(L3408,'17 лет'!$U$5:$V$78,2),IF(C3408&lt;12,"0")))))))</f>
        <v>0</v>
      </c>
      <c r="N3408" s="27"/>
      <c r="O3408" s="16" t="str">
        <f>IF((C3408=15),VLOOKUP(N3408,'15 лет'!$W$5:$X$115,2),IF((C3408=16),VLOOKUP(N3408,'16 лет'!$W$5:$X$113,2),IF((C3408=17),VLOOKUP(N3408,'17 лет'!$W$5:$X$113,2),IF(C3408&lt;15,"0"))))</f>
        <v>0</v>
      </c>
      <c r="P3408" s="11"/>
      <c r="Q3408" s="16">
        <f>IF((C3408&lt;=7),VLOOKUP(P3408,'7 лет'!$U$5:$V$79,2),IF((C3408=8),VLOOKUP(P3408,'8 лет'!$U$5:$V$79,2),IF((C3408=9),VLOOKUP(P3408,'9 лет'!$U$5:$V$79,2),IF((C3408=10),VLOOKUP(P3408,'10 лет'!$U$5:$V$79,2),IF((C3408=11),VLOOKUP(P3408,'11 лет'!$U$5:$V$79,2),IF((C3408=12),VLOOKUP(P3408,'12 лет'!$Y$5:$Z$79,2),IF((C3408=13),VLOOKUP(P3408,'13 лет'!$Y$5:$Z$79,2),IF((C3408=14),VLOOKUP(P3408,'14 лет'!$Y$5:$Z$79,2),IF((C3408=15),VLOOKUP(P3408,'15 лет'!$Y$5:$Z$79,2),IF((C3408=16),VLOOKUP(P3408,'16 лет'!$Y$5:$Z$79,2),IF((C3408=17),VLOOKUP(P3408,'17 лет'!$Y$5:$Z$79,2))))))))))))</f>
        <v>35</v>
      </c>
      <c r="R3408" s="27"/>
      <c r="S3408" s="16">
        <f>IF((C3408&lt;=7),VLOOKUP(R3408,'7 лет'!$W$5:$X$79,2),IF((C3408=8),VLOOKUP(R3408,'8 лет'!$W$5:$X$79,2),IF((C3408=9),VLOOKUP(R3408,'9 лет'!$W$5:$X$79,2),IF((C3408=10),VLOOKUP(R3408,'10 лет'!$W$5:$X$79,2),IF((C3408=11),VLOOKUP(R3408,'11 лет'!$W$5:$X$79,2),IF((C3408=12),VLOOKUP(R3408,'12 лет'!$AA$5:$AB$79,2),IF((C3408=13),VLOOKUP(R3408,'13 лет'!$AA$5:$AB$79,2),IF((C3408=14),VLOOKUP(R3408,'14 лет'!$AA$5:$AB$79,2),IF((C3408=15),VLOOKUP(R3408,'15 лет'!$AA$5:$AB$79,2),IF((C3408=16),VLOOKUP(R3408,'16 лет'!$AA$5:$AB$79,2),IF((C3408=17),VLOOKUP(R3408,'17 лет'!$AA$5:$AB$79,2))))))))))))</f>
        <v>0</v>
      </c>
      <c r="T3408" s="33">
        <f>SUM(E3408+G3408+I3408+K3408+M3408+O3408+Q3408+S3408)</f>
        <v>35</v>
      </c>
      <c r="U3408" s="4">
        <f>'Личное первенство девушки'!U296</f>
        <v>28</v>
      </c>
      <c r="V3408" s="109"/>
      <c r="W3408" s="99"/>
      <c r="X3408" t="str">
        <f>P3397</f>
        <v>Субъект РФ 95</v>
      </c>
    </row>
    <row r="3409" spans="1:24" ht="18.75">
      <c r="A3409" s="27">
        <v>3</v>
      </c>
      <c r="B3409" s="78"/>
      <c r="C3409" s="27"/>
      <c r="D3409" s="27"/>
      <c r="E3409" s="16">
        <f>IF((C3409&lt;=7),VLOOKUP(D3409,'7 лет'!$M$5:$N$78,2),IF((C3409=8),VLOOKUP(D3409,'8 лет'!$M$5:$N$78,2),IF((C3409=9),VLOOKUP(D3409,'9 лет'!$M$5:$N$78,2),IF((C3409=10),VLOOKUP(D3409,'10 лет'!$M$5:$N$78,2),IF((C3409=11),VLOOKUP(D3409,'11 лет'!$M$5:$N$78,2),IF((C3409=12),VLOOKUP(D3409,'12 лет'!$O$5:$P$78,2),IF((C3409=13),VLOOKUP(D3409,'13 лет'!$O$5:$P$78,2),IF((C3409=14),VLOOKUP(D3409,'14 лет'!$O$5:$P$78,2),IF((C3409=15),VLOOKUP(D3409,'15 лет'!$O$5:$P$78,2),IF((C3409=16),VLOOKUP(D3409,'16 лет'!$O$5:$P$78,2),IF((C3409=17),VLOOKUP(D3409,'17 лет'!$O$5:$P$78,2))))))))))))</f>
        <v>0</v>
      </c>
      <c r="F3409" s="27"/>
      <c r="G3409" s="16">
        <f>IF((C3409&lt;=7),VLOOKUP(F3409,'7 лет'!$O$5:$P$79,2),IF((C3409=8),VLOOKUP(F3409,'8 лет'!$O$5:$P$79,2),IF((C3409=9),VLOOKUP(F3409,'9 лет'!$O$5:$P$79,2),IF((C3409=10),VLOOKUP(F3409,'10 лет'!$O$5:$P$79,2),IF((C3409=11),VLOOKUP(F3409,'11 лет'!$O$5:$P$79,2),IF((C3409=12),VLOOKUP(F3409,'12 лет'!$Q$5:$R$79,2),IF((C3409=13),VLOOKUP(F3409,'13 лет'!$Q$5:$R$79,2),IF((C3409=14),VLOOKUP(F3409,'14 лет'!$Q$5:$R$79,2),IF((C3409=15),VLOOKUP(F3409,'15 лет'!$Q$5:$R$79,2),IF((C3409=16),VLOOKUP(F3409,'16 лет'!$Q$5:$R$79,2),IF((C3409=17),VLOOKUP(F3409,'17 лет'!$Q$5:$R$79,2))))))))))))</f>
        <v>0</v>
      </c>
      <c r="H3409" s="27"/>
      <c r="I3409" s="16">
        <f>IF((C3409&lt;=7),VLOOKUP(H3409,'7 лет'!$Q$5:$R$79,2),IF((C3409=8),VLOOKUP(H3409,'8 лет'!$Q$5:$R$79,2),IF((C3409=9),VLOOKUP(H3409,'9 лет'!$Q$5:$R$79,2),IF((C3409=10),VLOOKUP(H3409,'10 лет'!$Q$5:$R$79,2),IF((C3409=11),VLOOKUP(H3409,'11 лет'!$Q$5:$R$79,2),IF((C3409=12),VLOOKUP(H3409,'12 лет'!$S$5:$T$79,2),IF((C3409=13),VLOOKUP(H3409,'13 лет'!$S$5:$T$79,2),IF((C3409=14),VLOOKUP(H3409,'14 лет'!$S$5:$T$79,2),IF((C3409=15),VLOOKUP(H3409,'15 лет'!$S$5:$T$79,2),IF((C3409=16),VLOOKUP(H3409,'16 лет'!$S$5:$T$79,2),IF((C3409=17),VLOOKUP(H3409,'17 лет'!$S$5:$T$79,2))))))))))))</f>
        <v>0</v>
      </c>
      <c r="J3409" s="27"/>
      <c r="K3409" s="16">
        <f>IF((C3409&lt;=7),VLOOKUP(J3409,'7 лет'!$S$5:$T$79,2),IF((C3409=8),VLOOKUP(J3409,'8 лет'!$S$5:$T$79,2),IF((C3409=9),VLOOKUP(J3409,'9 лет'!$S$5:$T$79,2),IF((C3409=10),VLOOKUP(J3409,'10 лет'!$S$5:$T$79,2),IF((C3409=11),VLOOKUP(J3409,'11 лет'!$S$5:$T$79,2),IF((C3409=12),VLOOKUP(J3409,'12 лет'!$U$5:$V$79,2),IF((C3409=13),VLOOKUP(J3409,'13 лет'!$U$5:$V$79,2),IF((C3409=14),VLOOKUP(J3409,'14 лет'!$U$5:$V$79,2),IF(C3409&gt;=15,"0")))))))))</f>
        <v>0</v>
      </c>
      <c r="L3409" s="27"/>
      <c r="M3409" s="16" t="str">
        <f>IF((C3409=12),VLOOKUP(L3409,'12 лет'!$W$5:$X$85,2),IF((C3409=13),VLOOKUP(L3409,'13 лет'!$W$5:$X$84,2),IF((C3409=14),VLOOKUP(L3409,'14 лет'!$W$5:$X$82,2),IF((C3409=15),VLOOKUP(L3409,'15 лет'!$U$5:$V$82,2),IF((C3409=16),VLOOKUP(L3409,'16 лет'!$U$5:$V$78,2),IF((C3409=17),VLOOKUP(L3409,'17 лет'!$U$5:$V$78,2),IF(C3409&lt;12,"0")))))))</f>
        <v>0</v>
      </c>
      <c r="N3409" s="27"/>
      <c r="O3409" s="16" t="str">
        <f>IF((C3409=15),VLOOKUP(N3409,'15 лет'!$W$5:$X$115,2),IF((C3409=16),VLOOKUP(N3409,'16 лет'!$W$5:$X$113,2),IF((C3409=17),VLOOKUP(N3409,'17 лет'!$W$5:$X$113,2),IF(C3409&lt;15,"0"))))</f>
        <v>0</v>
      </c>
      <c r="P3409" s="11"/>
      <c r="Q3409" s="16">
        <f>IF((C3409&lt;=7),VLOOKUP(P3409,'7 лет'!$U$5:$V$79,2),IF((C3409=8),VLOOKUP(P3409,'8 лет'!$U$5:$V$79,2),IF((C3409=9),VLOOKUP(P3409,'9 лет'!$U$5:$V$79,2),IF((C3409=10),VLOOKUP(P3409,'10 лет'!$U$5:$V$79,2),IF((C3409=11),VLOOKUP(P3409,'11 лет'!$U$5:$V$79,2),IF((C3409=12),VLOOKUP(P3409,'12 лет'!$Y$5:$Z$79,2),IF((C3409=13),VLOOKUP(P3409,'13 лет'!$Y$5:$Z$79,2),IF((C3409=14),VLOOKUP(P3409,'14 лет'!$Y$5:$Z$79,2),IF((C3409=15),VLOOKUP(P3409,'15 лет'!$Y$5:$Z$79,2),IF((C3409=16),VLOOKUP(P3409,'16 лет'!$Y$5:$Z$79,2),IF((C3409=17),VLOOKUP(P3409,'17 лет'!$Y$5:$Z$79,2))))))))))))</f>
        <v>35</v>
      </c>
      <c r="R3409" s="27"/>
      <c r="S3409" s="16">
        <f>IF((C3409&lt;=7),VLOOKUP(R3409,'7 лет'!$W$5:$X$79,2),IF((C3409=8),VLOOKUP(R3409,'8 лет'!$W$5:$X$79,2),IF((C3409=9),VLOOKUP(R3409,'9 лет'!$W$5:$X$79,2),IF((C3409=10),VLOOKUP(R3409,'10 лет'!$W$5:$X$79,2),IF((C3409=11),VLOOKUP(R3409,'11 лет'!$W$5:$X$79,2),IF((C3409=12),VLOOKUP(R3409,'12 лет'!$AA$5:$AB$79,2),IF((C3409=13),VLOOKUP(R3409,'13 лет'!$AA$5:$AB$79,2),IF((C3409=14),VLOOKUP(R3409,'14 лет'!$AA$5:$AB$79,2),IF((C3409=15),VLOOKUP(R3409,'15 лет'!$AA$5:$AB$79,2),IF((C3409=16),VLOOKUP(R3409,'16 лет'!$AA$5:$AB$79,2),IF((C3409=17),VLOOKUP(R3409,'17 лет'!$AA$5:$AB$79,2))))))))))))</f>
        <v>0</v>
      </c>
      <c r="T3409" s="33">
        <f>SUM(E3409+G3409+I3409+K3409+M3409+O3409+Q3409+S3409)</f>
        <v>35</v>
      </c>
      <c r="U3409" s="4">
        <f>'Личное первенство девушки'!U297</f>
        <v>28</v>
      </c>
      <c r="V3409" s="109"/>
      <c r="W3409" s="99"/>
      <c r="X3409" t="str">
        <f>P3397</f>
        <v>Субъект РФ 95</v>
      </c>
    </row>
    <row r="3410" spans="1:24" ht="18.75">
      <c r="A3410" s="138"/>
      <c r="B3410" s="136"/>
      <c r="C3410" s="136"/>
      <c r="D3410" s="136"/>
      <c r="E3410" s="136"/>
      <c r="F3410" s="136"/>
      <c r="G3410" s="136"/>
      <c r="H3410" s="136"/>
      <c r="I3410" s="136"/>
      <c r="J3410" s="136"/>
      <c r="K3410" s="136"/>
      <c r="L3410" s="136"/>
      <c r="M3410" s="136"/>
      <c r="N3410" s="136"/>
      <c r="O3410" s="136"/>
      <c r="P3410" s="136"/>
      <c r="Q3410" s="136"/>
      <c r="R3410" s="136"/>
      <c r="S3410" s="137"/>
      <c r="T3410" s="113">
        <f ca="1">SUMPRODUCT(LARGE($T$3407:$T$3409,ROW(INDIRECT("T1:T"&amp;Z17))))</f>
        <v>70</v>
      </c>
      <c r="U3410" s="114"/>
      <c r="V3410" s="109"/>
      <c r="W3410" s="99"/>
    </row>
    <row r="3411" spans="1:24" ht="30" customHeight="1">
      <c r="A3411" s="133"/>
      <c r="B3411" s="134"/>
      <c r="C3411" s="134"/>
      <c r="D3411" s="134"/>
      <c r="E3411" s="134"/>
      <c r="F3411" s="134"/>
      <c r="G3411" s="134"/>
      <c r="H3411" s="134"/>
      <c r="I3411" s="134"/>
      <c r="J3411" s="134"/>
      <c r="K3411" s="134"/>
      <c r="L3411" s="134"/>
      <c r="M3411" s="134"/>
      <c r="N3411" s="134"/>
      <c r="O3411" s="134"/>
      <c r="P3411" s="134"/>
      <c r="Q3411" s="134"/>
      <c r="R3411" s="134"/>
      <c r="S3411" s="135"/>
      <c r="T3411" s="121">
        <f ca="1">SUM(T3405+T3410)</f>
        <v>170</v>
      </c>
      <c r="U3411" s="122"/>
      <c r="V3411" s="110"/>
      <c r="W3411" s="100"/>
    </row>
    <row r="3412" spans="1:24">
      <c r="A3412" s="14"/>
      <c r="B3412" s="14"/>
      <c r="C3412" s="14"/>
      <c r="D3412" s="14"/>
      <c r="E3412" s="14"/>
      <c r="F3412" s="14"/>
      <c r="G3412" s="14"/>
      <c r="H3412" s="14"/>
      <c r="I3412" s="14"/>
      <c r="J3412" s="14"/>
      <c r="K3412" s="14"/>
      <c r="L3412" s="14"/>
      <c r="M3412" s="14"/>
      <c r="N3412" s="14"/>
      <c r="O3412" s="14"/>
      <c r="P3412" s="14"/>
      <c r="Q3412" s="14"/>
      <c r="R3412" s="14"/>
      <c r="S3412" s="14"/>
      <c r="T3412" s="14"/>
    </row>
    <row r="3413" spans="1:24">
      <c r="A3413" s="15"/>
      <c r="C3413" s="15"/>
      <c r="D3413" s="15"/>
      <c r="E3413" s="15"/>
      <c r="F3413" s="15"/>
      <c r="G3413" s="15"/>
      <c r="H3413" s="15"/>
      <c r="I3413" s="15"/>
      <c r="J3413" s="15"/>
      <c r="K3413" s="14"/>
      <c r="L3413" s="14"/>
      <c r="M3413" s="15"/>
      <c r="N3413" s="15"/>
      <c r="O3413" s="15"/>
      <c r="P3413" s="15"/>
      <c r="Q3413" s="15"/>
      <c r="R3413" s="15"/>
      <c r="S3413" s="15"/>
      <c r="T3413" s="15"/>
    </row>
    <row r="3414" spans="1:24">
      <c r="A3414" s="15"/>
      <c r="C3414" s="15"/>
      <c r="D3414" s="15"/>
      <c r="E3414" s="15"/>
      <c r="F3414" s="15"/>
      <c r="G3414" s="15"/>
      <c r="H3414" s="15"/>
      <c r="I3414" s="15"/>
      <c r="J3414" s="15"/>
      <c r="K3414" s="14"/>
      <c r="L3414" s="14"/>
      <c r="M3414" s="15"/>
      <c r="N3414" s="15"/>
      <c r="O3414" s="15"/>
      <c r="P3414" s="15"/>
      <c r="Q3414" s="15"/>
      <c r="R3414" s="15"/>
      <c r="S3414" s="15"/>
      <c r="T3414" s="15"/>
    </row>
    <row r="3415" spans="1:24" ht="16.5">
      <c r="A3415" s="14"/>
      <c r="B3415" s="79" t="s">
        <v>181</v>
      </c>
      <c r="C3415" s="14"/>
      <c r="D3415" s="14"/>
      <c r="E3415" s="14"/>
      <c r="F3415" s="14"/>
      <c r="G3415" s="14"/>
      <c r="H3415" s="14"/>
      <c r="I3415" s="14"/>
      <c r="J3415" s="14"/>
      <c r="K3415" s="14"/>
      <c r="L3415" s="14"/>
      <c r="M3415" s="14"/>
      <c r="N3415" s="14"/>
      <c r="O3415" s="14"/>
      <c r="P3415" s="14"/>
      <c r="Q3415" s="14"/>
      <c r="R3415" s="14"/>
      <c r="S3415" s="14"/>
      <c r="T3415" s="14"/>
    </row>
    <row r="3416" spans="1:24">
      <c r="A3416" s="14"/>
      <c r="B3416" s="15"/>
      <c r="C3416" s="15"/>
      <c r="D3416" s="14"/>
      <c r="E3416" s="14"/>
      <c r="F3416" s="14"/>
      <c r="G3416" s="14"/>
      <c r="H3416" s="14"/>
      <c r="I3416" s="14"/>
      <c r="J3416" s="14"/>
      <c r="K3416" s="14"/>
      <c r="L3416" s="14"/>
      <c r="M3416" s="14"/>
      <c r="N3416" s="14"/>
      <c r="O3416" s="14"/>
      <c r="P3416" s="14"/>
      <c r="Q3416" s="14"/>
      <c r="R3416" s="14"/>
      <c r="S3416" s="14"/>
      <c r="T3416" s="14"/>
    </row>
    <row r="3417" spans="1:24">
      <c r="A3417" s="14"/>
      <c r="B3417" s="14"/>
      <c r="C3417" s="15"/>
      <c r="D3417" s="14"/>
      <c r="E3417" s="14"/>
      <c r="F3417" s="14"/>
      <c r="G3417" s="14"/>
      <c r="H3417" s="14"/>
      <c r="I3417" s="14"/>
      <c r="J3417" s="14"/>
      <c r="K3417" s="14"/>
      <c r="L3417" s="14"/>
      <c r="M3417" s="14"/>
      <c r="N3417" s="14"/>
      <c r="O3417" s="14"/>
      <c r="P3417" s="14"/>
      <c r="Q3417" s="14"/>
      <c r="R3417" s="14"/>
      <c r="S3417" s="14"/>
      <c r="T3417" s="14"/>
    </row>
    <row r="3418" spans="1:24" ht="16.5">
      <c r="B3418" s="79" t="s">
        <v>182</v>
      </c>
    </row>
  </sheetData>
  <sheetProtection formatCells="0" formatColumns="0" formatRows="0" insertColumns="0" insertRows="0" insertHyperlinks="0" deleteColumns="0" deleteRows="0" sort="0" autoFilter="0" pivotTables="0"/>
  <mergeCells count="3608">
    <mergeCell ref="L305:M305"/>
    <mergeCell ref="T964:U964"/>
    <mergeCell ref="A963:O963"/>
    <mergeCell ref="T963:U963"/>
    <mergeCell ref="A959:U959"/>
    <mergeCell ref="P950:V950"/>
    <mergeCell ref="A914:O914"/>
    <mergeCell ref="A916:S916"/>
    <mergeCell ref="P922:S922"/>
    <mergeCell ref="A922:O922"/>
    <mergeCell ref="T922:U922"/>
    <mergeCell ref="T916:T918"/>
    <mergeCell ref="A917:A918"/>
    <mergeCell ref="B917:B918"/>
    <mergeCell ref="C917:C918"/>
    <mergeCell ref="D917:E917"/>
    <mergeCell ref="F917:G917"/>
    <mergeCell ref="H917:I917"/>
    <mergeCell ref="P914:V914"/>
    <mergeCell ref="V916:V918"/>
    <mergeCell ref="U952:U954"/>
    <mergeCell ref="L953:M953"/>
    <mergeCell ref="N953:O953"/>
    <mergeCell ref="P953:Q953"/>
    <mergeCell ref="R953:S953"/>
    <mergeCell ref="A944:W944"/>
    <mergeCell ref="A947:B947"/>
    <mergeCell ref="J917:K917"/>
    <mergeCell ref="L917:M917"/>
    <mergeCell ref="N917:O917"/>
    <mergeCell ref="H953:I953"/>
    <mergeCell ref="V952:V954"/>
    <mergeCell ref="A732:B733"/>
    <mergeCell ref="A757:W757"/>
    <mergeCell ref="A758:W758"/>
    <mergeCell ref="A760:W760"/>
    <mergeCell ref="A762:W762"/>
    <mergeCell ref="A763:W763"/>
    <mergeCell ref="A764:W764"/>
    <mergeCell ref="A767:B767"/>
    <mergeCell ref="A768:B769"/>
    <mergeCell ref="A793:W793"/>
    <mergeCell ref="A794:W794"/>
    <mergeCell ref="A796:W796"/>
    <mergeCell ref="A798:W798"/>
    <mergeCell ref="A799:W799"/>
    <mergeCell ref="A800:W800"/>
    <mergeCell ref="A803:B803"/>
    <mergeCell ref="A804:B805"/>
    <mergeCell ref="V739:V748"/>
    <mergeCell ref="V775:V784"/>
    <mergeCell ref="U772:U774"/>
    <mergeCell ref="T747:U747"/>
    <mergeCell ref="P748:S748"/>
    <mergeCell ref="A748:O748"/>
    <mergeCell ref="T748:U748"/>
    <mergeCell ref="P747:S747"/>
    <mergeCell ref="A773:A774"/>
    <mergeCell ref="B773:B774"/>
    <mergeCell ref="C773:C774"/>
    <mergeCell ref="D773:E773"/>
    <mergeCell ref="F773:G773"/>
    <mergeCell ref="H773:I773"/>
    <mergeCell ref="J773:K773"/>
    <mergeCell ref="A659:B659"/>
    <mergeCell ref="A660:B661"/>
    <mergeCell ref="A685:W685"/>
    <mergeCell ref="A686:W686"/>
    <mergeCell ref="A688:W688"/>
    <mergeCell ref="A690:W690"/>
    <mergeCell ref="A691:W691"/>
    <mergeCell ref="A692:W692"/>
    <mergeCell ref="A695:B695"/>
    <mergeCell ref="A696:B697"/>
    <mergeCell ref="A721:W721"/>
    <mergeCell ref="A722:W722"/>
    <mergeCell ref="A724:W724"/>
    <mergeCell ref="A726:W726"/>
    <mergeCell ref="A727:W727"/>
    <mergeCell ref="A728:W728"/>
    <mergeCell ref="A731:B731"/>
    <mergeCell ref="V703:V712"/>
    <mergeCell ref="P711:S711"/>
    <mergeCell ref="A711:O711"/>
    <mergeCell ref="T711:U711"/>
    <mergeCell ref="P712:S712"/>
    <mergeCell ref="A712:O712"/>
    <mergeCell ref="T712:U712"/>
    <mergeCell ref="T664:T666"/>
    <mergeCell ref="A665:A666"/>
    <mergeCell ref="B665:B666"/>
    <mergeCell ref="C665:C666"/>
    <mergeCell ref="D665:E665"/>
    <mergeCell ref="F665:G665"/>
    <mergeCell ref="H665:I665"/>
    <mergeCell ref="J665:K665"/>
    <mergeCell ref="A650:W650"/>
    <mergeCell ref="A652:W652"/>
    <mergeCell ref="A654:W654"/>
    <mergeCell ref="A655:W655"/>
    <mergeCell ref="A656:W656"/>
    <mergeCell ref="T628:T630"/>
    <mergeCell ref="A629:A630"/>
    <mergeCell ref="B629:B630"/>
    <mergeCell ref="C629:C630"/>
    <mergeCell ref="D629:E629"/>
    <mergeCell ref="F629:G629"/>
    <mergeCell ref="H629:I629"/>
    <mergeCell ref="J629:K629"/>
    <mergeCell ref="L629:M629"/>
    <mergeCell ref="N629:O629"/>
    <mergeCell ref="P629:Q629"/>
    <mergeCell ref="R629:S629"/>
    <mergeCell ref="T634:U634"/>
    <mergeCell ref="A635:U635"/>
    <mergeCell ref="P639:S639"/>
    <mergeCell ref="A639:O639"/>
    <mergeCell ref="T639:U639"/>
    <mergeCell ref="P640:S640"/>
    <mergeCell ref="A640:O640"/>
    <mergeCell ref="T640:U640"/>
    <mergeCell ref="A588:B589"/>
    <mergeCell ref="A613:W613"/>
    <mergeCell ref="A614:W614"/>
    <mergeCell ref="A616:W616"/>
    <mergeCell ref="A618:W618"/>
    <mergeCell ref="A619:W619"/>
    <mergeCell ref="W595:W604"/>
    <mergeCell ref="D593:E593"/>
    <mergeCell ref="P554:V554"/>
    <mergeCell ref="P590:V590"/>
    <mergeCell ref="A578:W578"/>
    <mergeCell ref="A580:W580"/>
    <mergeCell ref="A582:W582"/>
    <mergeCell ref="A583:W583"/>
    <mergeCell ref="A554:O554"/>
    <mergeCell ref="H449:I449"/>
    <mergeCell ref="J449:K449"/>
    <mergeCell ref="L449:M449"/>
    <mergeCell ref="N449:O449"/>
    <mergeCell ref="P449:Q449"/>
    <mergeCell ref="R449:S449"/>
    <mergeCell ref="F485:G485"/>
    <mergeCell ref="H485:I485"/>
    <mergeCell ref="J485:K485"/>
    <mergeCell ref="L485:M485"/>
    <mergeCell ref="N485:O485"/>
    <mergeCell ref="D521:E521"/>
    <mergeCell ref="F521:G521"/>
    <mergeCell ref="H521:I521"/>
    <mergeCell ref="J521:K521"/>
    <mergeCell ref="L521:M521"/>
    <mergeCell ref="P531:S531"/>
    <mergeCell ref="U412:U414"/>
    <mergeCell ref="P490:S490"/>
    <mergeCell ref="T490:U490"/>
    <mergeCell ref="P495:S495"/>
    <mergeCell ref="A495:O495"/>
    <mergeCell ref="T495:U495"/>
    <mergeCell ref="A587:B587"/>
    <mergeCell ref="A531:O531"/>
    <mergeCell ref="T531:U531"/>
    <mergeCell ref="P518:V518"/>
    <mergeCell ref="A520:S520"/>
    <mergeCell ref="A542:W542"/>
    <mergeCell ref="A584:W584"/>
    <mergeCell ref="A552:B553"/>
    <mergeCell ref="A577:W577"/>
    <mergeCell ref="A515:B515"/>
    <mergeCell ref="A516:B517"/>
    <mergeCell ref="A541:W541"/>
    <mergeCell ref="P532:S532"/>
    <mergeCell ref="A532:O532"/>
    <mergeCell ref="T520:T522"/>
    <mergeCell ref="A521:A522"/>
    <mergeCell ref="V1891:V1900"/>
    <mergeCell ref="A2174:O2174"/>
    <mergeCell ref="A2176:S2176"/>
    <mergeCell ref="A330:W330"/>
    <mergeCell ref="T316:U316"/>
    <mergeCell ref="A325:W325"/>
    <mergeCell ref="A326:W326"/>
    <mergeCell ref="A371:B371"/>
    <mergeCell ref="A372:B373"/>
    <mergeCell ref="A397:W397"/>
    <mergeCell ref="A398:W398"/>
    <mergeCell ref="A400:W400"/>
    <mergeCell ref="P387:S387"/>
    <mergeCell ref="A387:O387"/>
    <mergeCell ref="P388:S388"/>
    <mergeCell ref="A388:O388"/>
    <mergeCell ref="T387:U387"/>
    <mergeCell ref="T388:U388"/>
    <mergeCell ref="P346:S346"/>
    <mergeCell ref="A346:O346"/>
    <mergeCell ref="A382:O382"/>
    <mergeCell ref="T382:U382"/>
    <mergeCell ref="N521:O521"/>
    <mergeCell ref="P521:Q521"/>
    <mergeCell ref="R521:S521"/>
    <mergeCell ref="A490:O490"/>
    <mergeCell ref="A512:W512"/>
    <mergeCell ref="P410:V410"/>
    <mergeCell ref="P446:V446"/>
    <mergeCell ref="P482:V482"/>
    <mergeCell ref="T412:T414"/>
    <mergeCell ref="A413:A414"/>
    <mergeCell ref="A152:W152"/>
    <mergeCell ref="A155:B155"/>
    <mergeCell ref="A156:B157"/>
    <mergeCell ref="A181:W181"/>
    <mergeCell ref="P1814:V1814"/>
    <mergeCell ref="N305:O305"/>
    <mergeCell ref="P305:Q305"/>
    <mergeCell ref="P1850:V1850"/>
    <mergeCell ref="P1886:V1886"/>
    <mergeCell ref="A1755:O1755"/>
    <mergeCell ref="T1755:U1755"/>
    <mergeCell ref="P1756:S1756"/>
    <mergeCell ref="A1756:O1756"/>
    <mergeCell ref="A1739:B1739"/>
    <mergeCell ref="A1740:B1741"/>
    <mergeCell ref="A1720:O1720"/>
    <mergeCell ref="T1720:U1720"/>
    <mergeCell ref="T1708:T1710"/>
    <mergeCell ref="A1709:A1710"/>
    <mergeCell ref="B1709:B1710"/>
    <mergeCell ref="C1709:C1710"/>
    <mergeCell ref="D1709:E1709"/>
    <mergeCell ref="F1709:G1709"/>
    <mergeCell ref="H1709:I1709"/>
    <mergeCell ref="P496:S496"/>
    <mergeCell ref="A496:O496"/>
    <mergeCell ref="T496:U496"/>
    <mergeCell ref="A491:U491"/>
    <mergeCell ref="P341:Q341"/>
    <mergeCell ref="R341:S341"/>
    <mergeCell ref="P310:S310"/>
    <mergeCell ref="A310:O310"/>
    <mergeCell ref="T315:U315"/>
    <mergeCell ref="A315:O315"/>
    <mergeCell ref="P316:S316"/>
    <mergeCell ref="A316:O316"/>
    <mergeCell ref="T340:T342"/>
    <mergeCell ref="A480:B481"/>
    <mergeCell ref="A505:W505"/>
    <mergeCell ref="A506:W506"/>
    <mergeCell ref="A508:W508"/>
    <mergeCell ref="A510:W510"/>
    <mergeCell ref="H341:I341"/>
    <mergeCell ref="J341:K341"/>
    <mergeCell ref="L341:M341"/>
    <mergeCell ref="N341:O341"/>
    <mergeCell ref="P1742:V1742"/>
    <mergeCell ref="P1778:V1778"/>
    <mergeCell ref="A1598:O1598"/>
    <mergeCell ref="A1607:U1607"/>
    <mergeCell ref="P1611:S1611"/>
    <mergeCell ref="A1611:O1611"/>
    <mergeCell ref="T1611:U1611"/>
    <mergeCell ref="A1742:O1742"/>
    <mergeCell ref="A1744:S1744"/>
    <mergeCell ref="P1750:S1750"/>
    <mergeCell ref="A1750:O1750"/>
    <mergeCell ref="T1750:U1750"/>
    <mergeCell ref="P1755:S1755"/>
    <mergeCell ref="B413:B414"/>
    <mergeCell ref="C413:C414"/>
    <mergeCell ref="D413:E413"/>
    <mergeCell ref="F413:G413"/>
    <mergeCell ref="A78:W78"/>
    <mergeCell ref="A79:W79"/>
    <mergeCell ref="A80:W80"/>
    <mergeCell ref="A83:B83"/>
    <mergeCell ref="A84:B85"/>
    <mergeCell ref="A109:W109"/>
    <mergeCell ref="A110:W110"/>
    <mergeCell ref="A112:W112"/>
    <mergeCell ref="A114:W114"/>
    <mergeCell ref="A115:W115"/>
    <mergeCell ref="A116:W116"/>
    <mergeCell ref="A119:B119"/>
    <mergeCell ref="A120:B121"/>
    <mergeCell ref="A145:W145"/>
    <mergeCell ref="P122:V122"/>
    <mergeCell ref="V124:V126"/>
    <mergeCell ref="T94:U94"/>
    <mergeCell ref="U124:U126"/>
    <mergeCell ref="A100:O100"/>
    <mergeCell ref="A94:O94"/>
    <mergeCell ref="A99:O99"/>
    <mergeCell ref="P99:S99"/>
    <mergeCell ref="P94:S94"/>
    <mergeCell ref="P100:S100"/>
    <mergeCell ref="A95:U95"/>
    <mergeCell ref="T99:U99"/>
    <mergeCell ref="T100:U100"/>
    <mergeCell ref="L125:M125"/>
    <mergeCell ref="N125:O125"/>
    <mergeCell ref="P125:Q125"/>
    <mergeCell ref="R125:S125"/>
    <mergeCell ref="A122:O122"/>
    <mergeCell ref="A2130:W2130"/>
    <mergeCell ref="T2176:T2178"/>
    <mergeCell ref="A2138:O2138"/>
    <mergeCell ref="A2140:S2140"/>
    <mergeCell ref="P2146:S2146"/>
    <mergeCell ref="A2146:O2146"/>
    <mergeCell ref="T2146:U2146"/>
    <mergeCell ref="P1562:V1562"/>
    <mergeCell ref="H2105:I2105"/>
    <mergeCell ref="J2105:K2105"/>
    <mergeCell ref="L2105:M2105"/>
    <mergeCell ref="N2105:O2105"/>
    <mergeCell ref="P2105:Q2105"/>
    <mergeCell ref="R2105:S2105"/>
    <mergeCell ref="U2104:U2106"/>
    <mergeCell ref="A2147:U2147"/>
    <mergeCell ref="P2151:S2151"/>
    <mergeCell ref="A2151:O2151"/>
    <mergeCell ref="T2151:U2151"/>
    <mergeCell ref="P2152:S2152"/>
    <mergeCell ref="A2152:O2152"/>
    <mergeCell ref="T2152:U2152"/>
    <mergeCell ref="T2140:T2142"/>
    <mergeCell ref="P1958:V1958"/>
    <mergeCell ref="P1994:V1994"/>
    <mergeCell ref="P2030:V2030"/>
    <mergeCell ref="P2066:V2066"/>
    <mergeCell ref="P2102:V2102"/>
    <mergeCell ref="P2138:V2138"/>
    <mergeCell ref="P2174:V2174"/>
    <mergeCell ref="V1819:V1828"/>
    <mergeCell ref="V1855:V1864"/>
    <mergeCell ref="A254:W254"/>
    <mergeCell ref="A256:W256"/>
    <mergeCell ref="A258:W258"/>
    <mergeCell ref="A1490:O1490"/>
    <mergeCell ref="P1504:S1504"/>
    <mergeCell ref="A1504:O1504"/>
    <mergeCell ref="T1504:U1504"/>
    <mergeCell ref="A1499:U1499"/>
    <mergeCell ref="R305:S305"/>
    <mergeCell ref="A269:A270"/>
    <mergeCell ref="B269:B270"/>
    <mergeCell ref="C269:C270"/>
    <mergeCell ref="D269:E269"/>
    <mergeCell ref="F269:G269"/>
    <mergeCell ref="H269:I269"/>
    <mergeCell ref="J269:K269"/>
    <mergeCell ref="L269:M269"/>
    <mergeCell ref="N269:O269"/>
    <mergeCell ref="A383:U383"/>
    <mergeCell ref="T346:U346"/>
    <mergeCell ref="A347:U347"/>
    <mergeCell ref="A340:S340"/>
    <mergeCell ref="T310:U310"/>
    <mergeCell ref="P315:S315"/>
    <mergeCell ref="T484:T486"/>
    <mergeCell ref="A485:A486"/>
    <mergeCell ref="B485:B486"/>
    <mergeCell ref="C485:C486"/>
    <mergeCell ref="D485:E485"/>
    <mergeCell ref="A511:W511"/>
    <mergeCell ref="A376:S376"/>
    <mergeCell ref="P382:S382"/>
    <mergeCell ref="A184:W184"/>
    <mergeCell ref="A186:W186"/>
    <mergeCell ref="A187:W187"/>
    <mergeCell ref="A188:W188"/>
    <mergeCell ref="A191:B191"/>
    <mergeCell ref="A192:B193"/>
    <mergeCell ref="A217:W217"/>
    <mergeCell ref="A218:W218"/>
    <mergeCell ref="A220:W220"/>
    <mergeCell ref="A222:W222"/>
    <mergeCell ref="A223:W223"/>
    <mergeCell ref="A224:W224"/>
    <mergeCell ref="A227:B227"/>
    <mergeCell ref="A228:B229"/>
    <mergeCell ref="A253:W253"/>
    <mergeCell ref="A260:W260"/>
    <mergeCell ref="A263:B263"/>
    <mergeCell ref="P243:S243"/>
    <mergeCell ref="T243:U243"/>
    <mergeCell ref="A243:O243"/>
    <mergeCell ref="P238:S238"/>
    <mergeCell ref="A259:W259"/>
    <mergeCell ref="A196:S196"/>
    <mergeCell ref="T196:T198"/>
    <mergeCell ref="A197:A198"/>
    <mergeCell ref="B197:B198"/>
    <mergeCell ref="C197:C198"/>
    <mergeCell ref="D197:E197"/>
    <mergeCell ref="P194:V194"/>
    <mergeCell ref="P230:V230"/>
    <mergeCell ref="T207:U207"/>
    <mergeCell ref="T238:U238"/>
    <mergeCell ref="A289:W289"/>
    <mergeCell ref="A290:W290"/>
    <mergeCell ref="L197:M197"/>
    <mergeCell ref="A1:W1"/>
    <mergeCell ref="A2:W2"/>
    <mergeCell ref="A4:W4"/>
    <mergeCell ref="A6:W6"/>
    <mergeCell ref="A7:W7"/>
    <mergeCell ref="A8:W8"/>
    <mergeCell ref="W19:W28"/>
    <mergeCell ref="R17:S17"/>
    <mergeCell ref="P17:Q17"/>
    <mergeCell ref="H17:I17"/>
    <mergeCell ref="F17:G17"/>
    <mergeCell ref="D17:E17"/>
    <mergeCell ref="A17:A18"/>
    <mergeCell ref="B17:B18"/>
    <mergeCell ref="C17:C18"/>
    <mergeCell ref="U16:U18"/>
    <mergeCell ref="V16:V18"/>
    <mergeCell ref="W16:W18"/>
    <mergeCell ref="T16:T18"/>
    <mergeCell ref="A11:B11"/>
    <mergeCell ref="A14:O14"/>
    <mergeCell ref="L17:M17"/>
    <mergeCell ref="N17:O17"/>
    <mergeCell ref="P14:V14"/>
    <mergeCell ref="A12:B13"/>
    <mergeCell ref="A16:S16"/>
    <mergeCell ref="T22:U22"/>
    <mergeCell ref="V19:V28"/>
    <mergeCell ref="A73:W73"/>
    <mergeCell ref="A74:W74"/>
    <mergeCell ref="A76:W76"/>
    <mergeCell ref="T27:U27"/>
    <mergeCell ref="T28:U28"/>
    <mergeCell ref="A22:O22"/>
    <mergeCell ref="P22:S22"/>
    <mergeCell ref="P50:V50"/>
    <mergeCell ref="A37:W37"/>
    <mergeCell ref="A38:W38"/>
    <mergeCell ref="A40:W40"/>
    <mergeCell ref="A42:W42"/>
    <mergeCell ref="A43:W43"/>
    <mergeCell ref="A44:W44"/>
    <mergeCell ref="A47:B47"/>
    <mergeCell ref="A48:B49"/>
    <mergeCell ref="A50:O50"/>
    <mergeCell ref="P158:V158"/>
    <mergeCell ref="P27:S27"/>
    <mergeCell ref="P28:S28"/>
    <mergeCell ref="A23:U23"/>
    <mergeCell ref="T136:U136"/>
    <mergeCell ref="P89:Q89"/>
    <mergeCell ref="R89:S89"/>
    <mergeCell ref="A124:S124"/>
    <mergeCell ref="T124:T126"/>
    <mergeCell ref="A125:A126"/>
    <mergeCell ref="B125:B126"/>
    <mergeCell ref="C125:C126"/>
    <mergeCell ref="D125:E125"/>
    <mergeCell ref="F125:G125"/>
    <mergeCell ref="H125:I125"/>
    <mergeCell ref="J125:K125"/>
    <mergeCell ref="A160:S160"/>
    <mergeCell ref="T160:T162"/>
    <mergeCell ref="A161:A162"/>
    <mergeCell ref="B161:B162"/>
    <mergeCell ref="C161:C162"/>
    <mergeCell ref="D161:E161"/>
    <mergeCell ref="F161:G161"/>
    <mergeCell ref="H161:I161"/>
    <mergeCell ref="U160:U162"/>
    <mergeCell ref="T166:U166"/>
    <mergeCell ref="T171:U171"/>
    <mergeCell ref="P374:V374"/>
    <mergeCell ref="A136:O136"/>
    <mergeCell ref="P136:S136"/>
    <mergeCell ref="U52:U54"/>
    <mergeCell ref="V52:V54"/>
    <mergeCell ref="T58:U58"/>
    <mergeCell ref="T63:U63"/>
    <mergeCell ref="T64:U64"/>
    <mergeCell ref="P58:S58"/>
    <mergeCell ref="P63:S63"/>
    <mergeCell ref="P64:S64"/>
    <mergeCell ref="A64:O64"/>
    <mergeCell ref="V88:V90"/>
    <mergeCell ref="A130:O130"/>
    <mergeCell ref="T130:U130"/>
    <mergeCell ref="A304:S304"/>
    <mergeCell ref="A131:U131"/>
    <mergeCell ref="P166:S166"/>
    <mergeCell ref="A166:O166"/>
    <mergeCell ref="A171:O171"/>
    <mergeCell ref="P171:S171"/>
    <mergeCell ref="P172:S172"/>
    <mergeCell ref="A203:U203"/>
    <mergeCell ref="A167:U167"/>
    <mergeCell ref="A311:U311"/>
    <mergeCell ref="H305:I305"/>
    <mergeCell ref="J305:K305"/>
    <mergeCell ref="A264:B265"/>
    <mergeCell ref="T135:U135"/>
    <mergeCell ref="F197:G197"/>
    <mergeCell ref="H197:I197"/>
    <mergeCell ref="J197:K197"/>
    <mergeCell ref="A544:W544"/>
    <mergeCell ref="A546:W546"/>
    <mergeCell ref="A547:W547"/>
    <mergeCell ref="A548:W548"/>
    <mergeCell ref="A551:B551"/>
    <mergeCell ref="L413:M413"/>
    <mergeCell ref="N413:O413"/>
    <mergeCell ref="P413:Q413"/>
    <mergeCell ref="R413:S413"/>
    <mergeCell ref="A448:S448"/>
    <mergeCell ref="A454:O454"/>
    <mergeCell ref="P454:S454"/>
    <mergeCell ref="T454:U454"/>
    <mergeCell ref="A444:B445"/>
    <mergeCell ref="P526:S526"/>
    <mergeCell ref="A526:O526"/>
    <mergeCell ref="T526:U526"/>
    <mergeCell ref="A527:U527"/>
    <mergeCell ref="V448:V450"/>
    <mergeCell ref="U484:U486"/>
    <mergeCell ref="V484:V486"/>
    <mergeCell ref="A568:O568"/>
    <mergeCell ref="V2463:V2465"/>
    <mergeCell ref="U2499:U2501"/>
    <mergeCell ref="V2499:V2501"/>
    <mergeCell ref="T568:U568"/>
    <mergeCell ref="A592:S592"/>
    <mergeCell ref="T598:U598"/>
    <mergeCell ref="P598:S598"/>
    <mergeCell ref="A598:O598"/>
    <mergeCell ref="P986:V986"/>
    <mergeCell ref="P1022:V1022"/>
    <mergeCell ref="P1058:V1058"/>
    <mergeCell ref="P1094:V1094"/>
    <mergeCell ref="A2497:O2497"/>
    <mergeCell ref="T2469:U2469"/>
    <mergeCell ref="V847:V856"/>
    <mergeCell ref="V883:V892"/>
    <mergeCell ref="V919:V928"/>
    <mergeCell ref="V955:V964"/>
    <mergeCell ref="V991:V1000"/>
    <mergeCell ref="V1027:V1036"/>
    <mergeCell ref="V1063:V1072"/>
    <mergeCell ref="V1099:V1108"/>
    <mergeCell ref="P734:V734"/>
    <mergeCell ref="A1526:O1526"/>
    <mergeCell ref="A1528:S1528"/>
    <mergeCell ref="P1634:V1634"/>
    <mergeCell ref="P2182:S2182"/>
    <mergeCell ref="A2182:O2182"/>
    <mergeCell ref="T2182:U2182"/>
    <mergeCell ref="P2187:S2187"/>
    <mergeCell ref="A2187:O2187"/>
    <mergeCell ref="V3366:V3375"/>
    <mergeCell ref="V3402:V3411"/>
    <mergeCell ref="A158:O158"/>
    <mergeCell ref="A194:O194"/>
    <mergeCell ref="A230:O230"/>
    <mergeCell ref="A266:O266"/>
    <mergeCell ref="A302:O302"/>
    <mergeCell ref="A338:O338"/>
    <mergeCell ref="A374:O374"/>
    <mergeCell ref="A410:O410"/>
    <mergeCell ref="A446:O446"/>
    <mergeCell ref="A482:O482"/>
    <mergeCell ref="A518:O518"/>
    <mergeCell ref="V2430:V2439"/>
    <mergeCell ref="P351:S351"/>
    <mergeCell ref="A351:O351"/>
    <mergeCell ref="P352:S352"/>
    <mergeCell ref="A352:O352"/>
    <mergeCell ref="T351:U351"/>
    <mergeCell ref="T352:U352"/>
    <mergeCell ref="T268:T270"/>
    <mergeCell ref="V3147:V3149"/>
    <mergeCell ref="U3183:U3185"/>
    <mergeCell ref="V3183:V3185"/>
    <mergeCell ref="U3363:U3365"/>
    <mergeCell ref="V3363:V3365"/>
    <mergeCell ref="A3010:U3010"/>
    <mergeCell ref="P3014:S3014"/>
    <mergeCell ref="B521:B522"/>
    <mergeCell ref="C521:C522"/>
    <mergeCell ref="T418:U418"/>
    <mergeCell ref="P568:S568"/>
    <mergeCell ref="A556:S556"/>
    <mergeCell ref="P562:S562"/>
    <mergeCell ref="A562:O562"/>
    <mergeCell ref="T562:U562"/>
    <mergeCell ref="A3014:O3014"/>
    <mergeCell ref="T3014:U3014"/>
    <mergeCell ref="P3015:S3015"/>
    <mergeCell ref="A3015:O3015"/>
    <mergeCell ref="T3015:U3015"/>
    <mergeCell ref="P3051:S3051"/>
    <mergeCell ref="A3051:O3051"/>
    <mergeCell ref="T3051:U3051"/>
    <mergeCell ref="A3075:S3075"/>
    <mergeCell ref="V3114:V3123"/>
    <mergeCell ref="V3150:V3159"/>
    <mergeCell ref="V3186:V3195"/>
    <mergeCell ref="V3222:V3231"/>
    <mergeCell ref="A2506:U2506"/>
    <mergeCell ref="P2510:S2510"/>
    <mergeCell ref="A2510:O2510"/>
    <mergeCell ref="T2510:U2510"/>
    <mergeCell ref="P2511:S2511"/>
    <mergeCell ref="A2511:O2511"/>
    <mergeCell ref="T2511:U2511"/>
    <mergeCell ref="A2542:U2542"/>
    <mergeCell ref="A2546:O2546"/>
    <mergeCell ref="P2546:S2546"/>
    <mergeCell ref="T2546:U2546"/>
    <mergeCell ref="A2749:O2749"/>
    <mergeCell ref="A2751:S2751"/>
    <mergeCell ref="A2715:S2715"/>
    <mergeCell ref="V2502:V2511"/>
    <mergeCell ref="V3258:V3267"/>
    <mergeCell ref="V3294:V3303"/>
    <mergeCell ref="V3330:V3339"/>
    <mergeCell ref="T3339:U3339"/>
    <mergeCell ref="T3261:U3261"/>
    <mergeCell ref="A3262:U3262"/>
    <mergeCell ref="P3266:S3266"/>
    <mergeCell ref="A3266:O3266"/>
    <mergeCell ref="T3266:U3266"/>
    <mergeCell ref="P3267:S3267"/>
    <mergeCell ref="A3267:O3267"/>
    <mergeCell ref="V3006:V3015"/>
    <mergeCell ref="U3111:U3113"/>
    <mergeCell ref="V3111:V3113"/>
    <mergeCell ref="V3078:V3087"/>
    <mergeCell ref="P3217:V3217"/>
    <mergeCell ref="P3253:V3253"/>
    <mergeCell ref="P3109:V3109"/>
    <mergeCell ref="P3145:V3145"/>
    <mergeCell ref="A3251:B3252"/>
    <mergeCell ref="A3276:W3276"/>
    <mergeCell ref="A3277:W3277"/>
    <mergeCell ref="A3279:W3279"/>
    <mergeCell ref="A3289:O3289"/>
    <mergeCell ref="P3297:S3297"/>
    <mergeCell ref="V3327:V3329"/>
    <mergeCell ref="A3181:O3181"/>
    <mergeCell ref="A3183:S3183"/>
    <mergeCell ref="P3189:S3189"/>
    <mergeCell ref="A3189:O3189"/>
    <mergeCell ref="T3189:U3189"/>
    <mergeCell ref="A3190:U3190"/>
    <mergeCell ref="V3399:V3401"/>
    <mergeCell ref="U2787:U2789"/>
    <mergeCell ref="V2787:V2789"/>
    <mergeCell ref="U2823:U2825"/>
    <mergeCell ref="V2823:V2825"/>
    <mergeCell ref="U2859:U2861"/>
    <mergeCell ref="V2859:V2861"/>
    <mergeCell ref="U2895:U2897"/>
    <mergeCell ref="V2895:V2897"/>
    <mergeCell ref="U2931:U2933"/>
    <mergeCell ref="V2931:V2933"/>
    <mergeCell ref="U2967:U2969"/>
    <mergeCell ref="V2967:V2969"/>
    <mergeCell ref="U3003:U3005"/>
    <mergeCell ref="V3003:V3005"/>
    <mergeCell ref="U3039:U3041"/>
    <mergeCell ref="V3039:V3041"/>
    <mergeCell ref="U3075:U3077"/>
    <mergeCell ref="V3075:V3077"/>
    <mergeCell ref="V3042:V3051"/>
    <mergeCell ref="A2830:U2830"/>
    <mergeCell ref="P2834:S2834"/>
    <mergeCell ref="A2834:O2834"/>
    <mergeCell ref="T2834:U2834"/>
    <mergeCell ref="P2835:S2835"/>
    <mergeCell ref="U3219:U3221"/>
    <mergeCell ref="V3219:V3221"/>
    <mergeCell ref="U3255:U3257"/>
    <mergeCell ref="V3255:V3257"/>
    <mergeCell ref="U3147:U3149"/>
    <mergeCell ref="P3037:V3037"/>
    <mergeCell ref="P3073:V3073"/>
    <mergeCell ref="V2538:V2547"/>
    <mergeCell ref="V2574:V2583"/>
    <mergeCell ref="A2643:S2643"/>
    <mergeCell ref="P2649:S2649"/>
    <mergeCell ref="A2649:O2649"/>
    <mergeCell ref="T2649:U2649"/>
    <mergeCell ref="A2650:U2650"/>
    <mergeCell ref="P2605:V2605"/>
    <mergeCell ref="P2677:V2677"/>
    <mergeCell ref="U2535:U2537"/>
    <mergeCell ref="V2535:V2537"/>
    <mergeCell ref="U2571:U2573"/>
    <mergeCell ref="V2571:V2573"/>
    <mergeCell ref="V2682:V2691"/>
    <mergeCell ref="V2718:V2727"/>
    <mergeCell ref="V2646:V2655"/>
    <mergeCell ref="P2577:S2577"/>
    <mergeCell ref="C2716:C2717"/>
    <mergeCell ref="D2716:E2716"/>
    <mergeCell ref="F2716:G2716"/>
    <mergeCell ref="H2716:I2716"/>
    <mergeCell ref="J2716:K2716"/>
    <mergeCell ref="L2716:M2716"/>
    <mergeCell ref="N2716:O2716"/>
    <mergeCell ref="P2716:Q2716"/>
    <mergeCell ref="P2641:V2641"/>
    <mergeCell ref="P2713:V2713"/>
    <mergeCell ref="V2607:V2609"/>
    <mergeCell ref="A2597:W2597"/>
    <mergeCell ref="A2598:W2598"/>
    <mergeCell ref="A2599:W2599"/>
    <mergeCell ref="A2602:B2602"/>
    <mergeCell ref="V2179:V2188"/>
    <mergeCell ref="U2212:U2214"/>
    <mergeCell ref="V2212:V2214"/>
    <mergeCell ref="U2248:U2250"/>
    <mergeCell ref="V2248:V2250"/>
    <mergeCell ref="U2284:U2286"/>
    <mergeCell ref="V2284:V2286"/>
    <mergeCell ref="U2319:U2321"/>
    <mergeCell ref="V2319:V2321"/>
    <mergeCell ref="U2355:U2357"/>
    <mergeCell ref="V2355:V2357"/>
    <mergeCell ref="U2391:U2393"/>
    <mergeCell ref="V2391:V2393"/>
    <mergeCell ref="U2427:U2429"/>
    <mergeCell ref="V2427:V2429"/>
    <mergeCell ref="V2215:V2224"/>
    <mergeCell ref="V2251:V2260"/>
    <mergeCell ref="V2287:V2296"/>
    <mergeCell ref="V2322:V2331"/>
    <mergeCell ref="V2358:V2367"/>
    <mergeCell ref="V2394:V2403"/>
    <mergeCell ref="A2183:U2183"/>
    <mergeCell ref="A2389:O2389"/>
    <mergeCell ref="P2246:V2246"/>
    <mergeCell ref="P2282:V2282"/>
    <mergeCell ref="P2353:V2353"/>
    <mergeCell ref="T2187:U2187"/>
    <mergeCell ref="P2188:S2188"/>
    <mergeCell ref="A2188:O2188"/>
    <mergeCell ref="T2188:U2188"/>
    <mergeCell ref="P2210:V2210"/>
    <mergeCell ref="V1207:V1216"/>
    <mergeCell ref="V1243:V1252"/>
    <mergeCell ref="V1636:V1638"/>
    <mergeCell ref="V736:V738"/>
    <mergeCell ref="V1672:V1674"/>
    <mergeCell ref="V1387:V1396"/>
    <mergeCell ref="V1423:V1432"/>
    <mergeCell ref="V1459:V1468"/>
    <mergeCell ref="V1495:V1504"/>
    <mergeCell ref="V1531:V1540"/>
    <mergeCell ref="V1567:V1576"/>
    <mergeCell ref="P770:V770"/>
    <mergeCell ref="P806:V806"/>
    <mergeCell ref="P842:V842"/>
    <mergeCell ref="P878:V878"/>
    <mergeCell ref="P1130:V1130"/>
    <mergeCell ref="P1166:V1166"/>
    <mergeCell ref="P1202:V1202"/>
    <mergeCell ref="P1238:V1238"/>
    <mergeCell ref="P1274:V1274"/>
    <mergeCell ref="P1310:V1310"/>
    <mergeCell ref="P1346:V1346"/>
    <mergeCell ref="T1672:T1674"/>
    <mergeCell ref="A1600:S1600"/>
    <mergeCell ref="A1606:O1606"/>
    <mergeCell ref="T1606:U1606"/>
    <mergeCell ref="P1534:S1534"/>
    <mergeCell ref="A1673:A1674"/>
    <mergeCell ref="B1673:B1674"/>
    <mergeCell ref="C1673:C1674"/>
    <mergeCell ref="P964:S964"/>
    <mergeCell ref="A964:O964"/>
    <mergeCell ref="P3410:S3410"/>
    <mergeCell ref="A3410:O3410"/>
    <mergeCell ref="T3410:U3410"/>
    <mergeCell ref="P3411:S3411"/>
    <mergeCell ref="A3411:O3411"/>
    <mergeCell ref="T3411:U3411"/>
    <mergeCell ref="V55:V64"/>
    <mergeCell ref="V91:V100"/>
    <mergeCell ref="V127:V136"/>
    <mergeCell ref="V163:V172"/>
    <mergeCell ref="V199:V208"/>
    <mergeCell ref="V235:V244"/>
    <mergeCell ref="V271:V280"/>
    <mergeCell ref="V307:V316"/>
    <mergeCell ref="V343:V352"/>
    <mergeCell ref="V379:V388"/>
    <mergeCell ref="V415:V424"/>
    <mergeCell ref="V451:V460"/>
    <mergeCell ref="V487:V496"/>
    <mergeCell ref="V523:V532"/>
    <mergeCell ref="V559:V568"/>
    <mergeCell ref="V1351:V1360"/>
    <mergeCell ref="V1675:V1684"/>
    <mergeCell ref="V1711:V1720"/>
    <mergeCell ref="V1747:V1756"/>
    <mergeCell ref="V1783:V1792"/>
    <mergeCell ref="U3399:U3401"/>
    <mergeCell ref="A3325:O3325"/>
    <mergeCell ref="A3361:O3361"/>
    <mergeCell ref="P3339:S3339"/>
    <mergeCell ref="A3363:S3363"/>
    <mergeCell ref="A3397:O3397"/>
    <mergeCell ref="T3363:T3365"/>
    <mergeCell ref="A3364:A3365"/>
    <mergeCell ref="B3364:B3365"/>
    <mergeCell ref="C3364:C3365"/>
    <mergeCell ref="D3364:E3364"/>
    <mergeCell ref="F3364:G3364"/>
    <mergeCell ref="H3364:I3364"/>
    <mergeCell ref="J3364:K3364"/>
    <mergeCell ref="L3364:M3364"/>
    <mergeCell ref="N3364:O3364"/>
    <mergeCell ref="P3364:Q3364"/>
    <mergeCell ref="R3364:S3364"/>
    <mergeCell ref="T3399:T3401"/>
    <mergeCell ref="A3400:A3401"/>
    <mergeCell ref="B3400:B3401"/>
    <mergeCell ref="A3339:O3339"/>
    <mergeCell ref="A3334:U3334"/>
    <mergeCell ref="P3338:S3338"/>
    <mergeCell ref="A3338:O3338"/>
    <mergeCell ref="P3361:V3361"/>
    <mergeCell ref="P3397:V3397"/>
    <mergeCell ref="A3358:B3358"/>
    <mergeCell ref="A3359:B3360"/>
    <mergeCell ref="A3384:W3384"/>
    <mergeCell ref="A3385:W3385"/>
    <mergeCell ref="A3387:W3387"/>
    <mergeCell ref="A3389:W3389"/>
    <mergeCell ref="A3390:W3390"/>
    <mergeCell ref="A3391:W3391"/>
    <mergeCell ref="A3394:B3394"/>
    <mergeCell ref="A3395:B3396"/>
    <mergeCell ref="W3363:W3365"/>
    <mergeCell ref="P3194:S3194"/>
    <mergeCell ref="A3194:O3194"/>
    <mergeCell ref="T3194:U3194"/>
    <mergeCell ref="A3195:O3195"/>
    <mergeCell ref="P3195:S3195"/>
    <mergeCell ref="T3195:U3195"/>
    <mergeCell ref="A3154:U3154"/>
    <mergeCell ref="P3158:S3158"/>
    <mergeCell ref="A3158:O3158"/>
    <mergeCell ref="T3158:U3158"/>
    <mergeCell ref="A3217:O3217"/>
    <mergeCell ref="A3207:W3207"/>
    <mergeCell ref="A3209:W3209"/>
    <mergeCell ref="A3210:W3210"/>
    <mergeCell ref="A3211:W3211"/>
    <mergeCell ref="A3214:B3214"/>
    <mergeCell ref="A3215:B3216"/>
    <mergeCell ref="P3001:V3001"/>
    <mergeCell ref="P3081:S3081"/>
    <mergeCell ref="A3003:S3003"/>
    <mergeCell ref="P3009:S3009"/>
    <mergeCell ref="A3009:O3009"/>
    <mergeCell ref="T3009:U3009"/>
    <mergeCell ref="T3003:T3005"/>
    <mergeCell ref="A3004:A3005"/>
    <mergeCell ref="P3159:S3159"/>
    <mergeCell ref="A3159:O3159"/>
    <mergeCell ref="P3231:S3231"/>
    <mergeCell ref="A3231:O3231"/>
    <mergeCell ref="T3231:U3231"/>
    <mergeCell ref="A3226:U3226"/>
    <mergeCell ref="P3230:S3230"/>
    <mergeCell ref="A3230:O3230"/>
    <mergeCell ref="T3230:U3230"/>
    <mergeCell ref="A3219:S3219"/>
    <mergeCell ref="P3225:S3225"/>
    <mergeCell ref="A3225:O3225"/>
    <mergeCell ref="T3225:U3225"/>
    <mergeCell ref="P3181:V3181"/>
    <mergeCell ref="A3109:O3109"/>
    <mergeCell ref="A3118:U3118"/>
    <mergeCell ref="P3122:S3122"/>
    <mergeCell ref="A3122:O3122"/>
    <mergeCell ref="T3122:U3122"/>
    <mergeCell ref="T3159:U3159"/>
    <mergeCell ref="A3145:O3145"/>
    <mergeCell ref="T3147:T3149"/>
    <mergeCell ref="A3148:A3149"/>
    <mergeCell ref="B3148:B3149"/>
    <mergeCell ref="B3004:B3005"/>
    <mergeCell ref="C3004:C3005"/>
    <mergeCell ref="D3004:E3004"/>
    <mergeCell ref="F3004:G3004"/>
    <mergeCell ref="V2934:V2943"/>
    <mergeCell ref="V2970:V2979"/>
    <mergeCell ref="A2953:W2953"/>
    <mergeCell ref="A2955:W2955"/>
    <mergeCell ref="A3082:U3082"/>
    <mergeCell ref="P3086:S3086"/>
    <mergeCell ref="A3086:O3086"/>
    <mergeCell ref="T3086:U3086"/>
    <mergeCell ref="A3037:O3037"/>
    <mergeCell ref="P3045:S3045"/>
    <mergeCell ref="A3045:O3045"/>
    <mergeCell ref="T3045:U3045"/>
    <mergeCell ref="A3046:U3046"/>
    <mergeCell ref="P3050:S3050"/>
    <mergeCell ref="A3050:O3050"/>
    <mergeCell ref="T3050:U3050"/>
    <mergeCell ref="A3073:O3073"/>
    <mergeCell ref="A3001:O3001"/>
    <mergeCell ref="A3040:A3041"/>
    <mergeCell ref="B3040:B3041"/>
    <mergeCell ref="C3040:C3041"/>
    <mergeCell ref="D3040:E3040"/>
    <mergeCell ref="F3040:G3040"/>
    <mergeCell ref="H3040:I3040"/>
    <mergeCell ref="J3040:K3040"/>
    <mergeCell ref="L3040:M3040"/>
    <mergeCell ref="N3040:O3040"/>
    <mergeCell ref="P3040:Q3040"/>
    <mergeCell ref="A2929:O2929"/>
    <mergeCell ref="P2937:S2937"/>
    <mergeCell ref="A2937:O2937"/>
    <mergeCell ref="T2937:U2937"/>
    <mergeCell ref="A2965:O2965"/>
    <mergeCell ref="P2979:S2979"/>
    <mergeCell ref="A2979:O2979"/>
    <mergeCell ref="T2979:U2979"/>
    <mergeCell ref="T2931:T2933"/>
    <mergeCell ref="A2932:A2933"/>
    <mergeCell ref="B2932:B2933"/>
    <mergeCell ref="C2932:C2933"/>
    <mergeCell ref="D2932:E2932"/>
    <mergeCell ref="F2932:G2932"/>
    <mergeCell ref="H2932:I2932"/>
    <mergeCell ref="J2932:K2932"/>
    <mergeCell ref="L2932:M2932"/>
    <mergeCell ref="N2932:O2932"/>
    <mergeCell ref="P2932:Q2932"/>
    <mergeCell ref="R2932:S2932"/>
    <mergeCell ref="J2968:K2968"/>
    <mergeCell ref="P2929:V2929"/>
    <mergeCell ref="P2965:V2965"/>
    <mergeCell ref="A2957:W2957"/>
    <mergeCell ref="A2958:W2958"/>
    <mergeCell ref="A2959:W2959"/>
    <mergeCell ref="A2962:B2962"/>
    <mergeCell ref="A2963:B2964"/>
    <mergeCell ref="P2978:S2978"/>
    <mergeCell ref="A2978:O2978"/>
    <mergeCell ref="T2978:U2978"/>
    <mergeCell ref="T2967:T2969"/>
    <mergeCell ref="A2821:O2821"/>
    <mergeCell ref="A2823:S2823"/>
    <mergeCell ref="P2829:S2829"/>
    <mergeCell ref="A2829:O2829"/>
    <mergeCell ref="T2829:U2829"/>
    <mergeCell ref="A2857:O2857"/>
    <mergeCell ref="A2859:S2859"/>
    <mergeCell ref="P2865:S2865"/>
    <mergeCell ref="A2865:O2865"/>
    <mergeCell ref="T2865:U2865"/>
    <mergeCell ref="P2870:S2870"/>
    <mergeCell ref="A2870:O2870"/>
    <mergeCell ref="T2870:U2870"/>
    <mergeCell ref="P2871:S2871"/>
    <mergeCell ref="A2871:O2871"/>
    <mergeCell ref="T2871:U2871"/>
    <mergeCell ref="T2859:T2861"/>
    <mergeCell ref="T2823:T2825"/>
    <mergeCell ref="A2824:A2825"/>
    <mergeCell ref="B2824:B2825"/>
    <mergeCell ref="C2824:C2825"/>
    <mergeCell ref="D2824:E2824"/>
    <mergeCell ref="F2824:G2824"/>
    <mergeCell ref="P2824:Q2824"/>
    <mergeCell ref="R2824:S2824"/>
    <mergeCell ref="P2821:V2821"/>
    <mergeCell ref="P2857:V2857"/>
    <mergeCell ref="V2826:V2835"/>
    <mergeCell ref="V2862:V2871"/>
    <mergeCell ref="A2835:O2835"/>
    <mergeCell ref="T2835:U2835"/>
    <mergeCell ref="A2866:U2866"/>
    <mergeCell ref="A2785:O2785"/>
    <mergeCell ref="P2799:S2799"/>
    <mergeCell ref="A2799:O2799"/>
    <mergeCell ref="T2799:U2799"/>
    <mergeCell ref="A2787:S2787"/>
    <mergeCell ref="P2793:S2793"/>
    <mergeCell ref="A2793:O2793"/>
    <mergeCell ref="T2793:U2793"/>
    <mergeCell ref="A2794:U2794"/>
    <mergeCell ref="P2798:S2798"/>
    <mergeCell ref="A2798:O2798"/>
    <mergeCell ref="T2798:U2798"/>
    <mergeCell ref="T2787:T2789"/>
    <mergeCell ref="A2788:A2789"/>
    <mergeCell ref="B2788:B2789"/>
    <mergeCell ref="C2788:C2789"/>
    <mergeCell ref="D2788:E2788"/>
    <mergeCell ref="F2788:G2788"/>
    <mergeCell ref="H2788:I2788"/>
    <mergeCell ref="J2788:K2788"/>
    <mergeCell ref="L2788:M2788"/>
    <mergeCell ref="N2788:O2788"/>
    <mergeCell ref="P2788:Q2788"/>
    <mergeCell ref="R2788:S2788"/>
    <mergeCell ref="P2785:V2785"/>
    <mergeCell ref="V2790:V2799"/>
    <mergeCell ref="A2763:O2763"/>
    <mergeCell ref="P2763:S2763"/>
    <mergeCell ref="T2763:U2763"/>
    <mergeCell ref="A2677:O2677"/>
    <mergeCell ref="A2679:S2679"/>
    <mergeCell ref="P2685:S2685"/>
    <mergeCell ref="A2685:O2685"/>
    <mergeCell ref="T2685:U2685"/>
    <mergeCell ref="A2686:U2686"/>
    <mergeCell ref="P2690:S2690"/>
    <mergeCell ref="A2690:O2690"/>
    <mergeCell ref="T2690:U2690"/>
    <mergeCell ref="P2691:S2691"/>
    <mergeCell ref="A2691:O2691"/>
    <mergeCell ref="T2691:U2691"/>
    <mergeCell ref="A2713:O2713"/>
    <mergeCell ref="P2727:S2727"/>
    <mergeCell ref="A2727:O2727"/>
    <mergeCell ref="U2679:U2681"/>
    <mergeCell ref="U2715:U2717"/>
    <mergeCell ref="U2751:U2753"/>
    <mergeCell ref="J2680:K2680"/>
    <mergeCell ref="L2680:M2680"/>
    <mergeCell ref="N2680:O2680"/>
    <mergeCell ref="P2680:Q2680"/>
    <mergeCell ref="R2680:S2680"/>
    <mergeCell ref="A2700:W2700"/>
    <mergeCell ref="A2701:W2701"/>
    <mergeCell ref="A2703:W2703"/>
    <mergeCell ref="V2751:V2753"/>
    <mergeCell ref="V2754:V2763"/>
    <mergeCell ref="A2705:W2705"/>
    <mergeCell ref="V2715:V2717"/>
    <mergeCell ref="A2671:W2671"/>
    <mergeCell ref="A2398:U2398"/>
    <mergeCell ref="P2402:S2402"/>
    <mergeCell ref="A2402:O2402"/>
    <mergeCell ref="T2402:U2402"/>
    <mergeCell ref="P2403:S2403"/>
    <mergeCell ref="A2403:O2403"/>
    <mergeCell ref="T2403:U2403"/>
    <mergeCell ref="A2427:S2427"/>
    <mergeCell ref="P2433:S2433"/>
    <mergeCell ref="A2433:O2433"/>
    <mergeCell ref="T2654:U2654"/>
    <mergeCell ref="T2643:T2645"/>
    <mergeCell ref="A2644:A2645"/>
    <mergeCell ref="B2644:B2645"/>
    <mergeCell ref="C2644:C2645"/>
    <mergeCell ref="D2644:E2644"/>
    <mergeCell ref="F2644:G2644"/>
    <mergeCell ref="H2644:I2644"/>
    <mergeCell ref="J2644:K2644"/>
    <mergeCell ref="T2541:U2541"/>
    <mergeCell ref="P2547:S2547"/>
    <mergeCell ref="A2547:O2547"/>
    <mergeCell ref="T2547:U2547"/>
    <mergeCell ref="P2533:V2533"/>
    <mergeCell ref="P2497:V2497"/>
    <mergeCell ref="A2461:O2461"/>
    <mergeCell ref="A2463:S2463"/>
    <mergeCell ref="P2469:S2469"/>
    <mergeCell ref="A2469:O2469"/>
    <mergeCell ref="V2466:V2475"/>
    <mergeCell ref="L2536:M2536"/>
    <mergeCell ref="N2536:O2536"/>
    <mergeCell ref="T2613:U2613"/>
    <mergeCell ref="T2607:T2609"/>
    <mergeCell ref="A2608:A2609"/>
    <mergeCell ref="B2608:B2609"/>
    <mergeCell ref="C2608:C2609"/>
    <mergeCell ref="T2439:U2439"/>
    <mergeCell ref="T2427:T2429"/>
    <mergeCell ref="A2246:O2246"/>
    <mergeCell ref="P2254:S2254"/>
    <mergeCell ref="A2254:O2254"/>
    <mergeCell ref="T2254:U2254"/>
    <mergeCell ref="A2282:O2282"/>
    <mergeCell ref="P2296:S2296"/>
    <mergeCell ref="A2296:O2296"/>
    <mergeCell ref="T2296:U2296"/>
    <mergeCell ref="T2367:U2367"/>
    <mergeCell ref="A2319:S2319"/>
    <mergeCell ref="T2319:T2321"/>
    <mergeCell ref="T2290:U2290"/>
    <mergeCell ref="B2572:B2573"/>
    <mergeCell ref="C2572:C2573"/>
    <mergeCell ref="D2572:E2572"/>
    <mergeCell ref="F2572:G2572"/>
    <mergeCell ref="H2572:I2572"/>
    <mergeCell ref="J2572:K2572"/>
    <mergeCell ref="L2572:M2572"/>
    <mergeCell ref="N2572:O2572"/>
    <mergeCell ref="P2572:Q2572"/>
    <mergeCell ref="P2320:Q2320"/>
    <mergeCell ref="R2320:S2320"/>
    <mergeCell ref="A2391:S2391"/>
    <mergeCell ref="P2397:S2397"/>
    <mergeCell ref="A2397:O2397"/>
    <mergeCell ref="T2397:U2397"/>
    <mergeCell ref="P2325:S2325"/>
    <mergeCell ref="A2325:O2325"/>
    <mergeCell ref="P2366:S2366"/>
    <mergeCell ref="T2212:T2214"/>
    <mergeCell ref="A2213:A2214"/>
    <mergeCell ref="A2434:U2434"/>
    <mergeCell ref="A2219:U2219"/>
    <mergeCell ref="A2248:S2248"/>
    <mergeCell ref="T2248:T2250"/>
    <mergeCell ref="A2249:A2250"/>
    <mergeCell ref="B2249:B2250"/>
    <mergeCell ref="C2249:C2250"/>
    <mergeCell ref="D2249:E2249"/>
    <mergeCell ref="F2249:G2249"/>
    <mergeCell ref="A2353:O2353"/>
    <mergeCell ref="P2367:S2367"/>
    <mergeCell ref="A2367:O2367"/>
    <mergeCell ref="A2425:O2425"/>
    <mergeCell ref="H2249:I2249"/>
    <mergeCell ref="J2249:K2249"/>
    <mergeCell ref="L2249:M2249"/>
    <mergeCell ref="N2249:O2249"/>
    <mergeCell ref="P2249:Q2249"/>
    <mergeCell ref="R2249:S2249"/>
    <mergeCell ref="T2284:T2286"/>
    <mergeCell ref="A2285:A2286"/>
    <mergeCell ref="B2285:B2286"/>
    <mergeCell ref="A2438:O2438"/>
    <mergeCell ref="T2438:U2438"/>
    <mergeCell ref="T2325:U2325"/>
    <mergeCell ref="P2389:V2389"/>
    <mergeCell ref="P2425:V2425"/>
    <mergeCell ref="P2330:S2330"/>
    <mergeCell ref="A2330:O2330"/>
    <mergeCell ref="T2330:U2330"/>
    <mergeCell ref="P2331:S2331"/>
    <mergeCell ref="A2331:O2331"/>
    <mergeCell ref="T2331:U2331"/>
    <mergeCell ref="A2355:S2355"/>
    <mergeCell ref="P2361:S2361"/>
    <mergeCell ref="A2361:O2361"/>
    <mergeCell ref="T2361:U2361"/>
    <mergeCell ref="A2362:U2362"/>
    <mergeCell ref="A2382:W2382"/>
    <mergeCell ref="C2392:C2393"/>
    <mergeCell ref="D2392:E2392"/>
    <mergeCell ref="A2340:W2340"/>
    <mergeCell ref="A2341:W2341"/>
    <mergeCell ref="T2391:T2393"/>
    <mergeCell ref="L2392:M2392"/>
    <mergeCell ref="N2392:O2392"/>
    <mergeCell ref="P2392:Q2392"/>
    <mergeCell ref="R2392:S2392"/>
    <mergeCell ref="A2377:W2377"/>
    <mergeCell ref="A2379:W2379"/>
    <mergeCell ref="A2381:W2381"/>
    <mergeCell ref="A2412:W2412"/>
    <mergeCell ref="A2413:W2413"/>
    <mergeCell ref="T2355:T2357"/>
    <mergeCell ref="B2141:B2142"/>
    <mergeCell ref="C2141:C2142"/>
    <mergeCell ref="D2141:E2141"/>
    <mergeCell ref="F2141:G2141"/>
    <mergeCell ref="H2141:I2141"/>
    <mergeCell ref="J2141:K2141"/>
    <mergeCell ref="L2141:M2141"/>
    <mergeCell ref="N2141:O2141"/>
    <mergeCell ref="U2140:U2142"/>
    <mergeCell ref="A2128:W2128"/>
    <mergeCell ref="W2104:W2106"/>
    <mergeCell ref="W2107:W2116"/>
    <mergeCell ref="A2132:W2132"/>
    <mergeCell ref="A2030:O2030"/>
    <mergeCell ref="A2032:S2032"/>
    <mergeCell ref="P2038:S2038"/>
    <mergeCell ref="A2038:O2038"/>
    <mergeCell ref="T2038:U2038"/>
    <mergeCell ref="A2094:W2094"/>
    <mergeCell ref="A2095:W2095"/>
    <mergeCell ref="A2096:W2096"/>
    <mergeCell ref="A2099:B2099"/>
    <mergeCell ref="A2100:B2101"/>
    <mergeCell ref="A2125:W2125"/>
    <mergeCell ref="A2126:W2126"/>
    <mergeCell ref="C2105:C2106"/>
    <mergeCell ref="D2105:E2105"/>
    <mergeCell ref="F2105:G2105"/>
    <mergeCell ref="P2044:S2044"/>
    <mergeCell ref="A2044:O2044"/>
    <mergeCell ref="T2044:U2044"/>
    <mergeCell ref="A2066:O2066"/>
    <mergeCell ref="P2079:S2079"/>
    <mergeCell ref="A2079:O2079"/>
    <mergeCell ref="T2079:U2079"/>
    <mergeCell ref="A2068:S2068"/>
    <mergeCell ref="P2074:S2074"/>
    <mergeCell ref="A2074:O2074"/>
    <mergeCell ref="T2074:U2074"/>
    <mergeCell ref="A2075:U2075"/>
    <mergeCell ref="U2068:U2070"/>
    <mergeCell ref="A2054:W2054"/>
    <mergeCell ref="A2053:W2053"/>
    <mergeCell ref="W2068:W2070"/>
    <mergeCell ref="W2071:W2080"/>
    <mergeCell ref="D2069:E2069"/>
    <mergeCell ref="F2069:G2069"/>
    <mergeCell ref="H2069:I2069"/>
    <mergeCell ref="J2069:K2069"/>
    <mergeCell ref="L2069:M2069"/>
    <mergeCell ref="B2069:B2070"/>
    <mergeCell ref="C2069:C2070"/>
    <mergeCell ref="P2008:S2008"/>
    <mergeCell ref="A2008:O2008"/>
    <mergeCell ref="T2008:U2008"/>
    <mergeCell ref="A1996:S1996"/>
    <mergeCell ref="P2002:S2002"/>
    <mergeCell ref="A2002:O2002"/>
    <mergeCell ref="T2002:U2002"/>
    <mergeCell ref="A2003:U2003"/>
    <mergeCell ref="P2007:S2007"/>
    <mergeCell ref="A2007:O2007"/>
    <mergeCell ref="T2007:U2007"/>
    <mergeCell ref="R1997:S1997"/>
    <mergeCell ref="A2028:B2029"/>
    <mergeCell ref="A2039:U2039"/>
    <mergeCell ref="P2043:S2043"/>
    <mergeCell ref="A2043:O2043"/>
    <mergeCell ref="T2043:U2043"/>
    <mergeCell ref="T1936:U1936"/>
    <mergeCell ref="A1924:S1924"/>
    <mergeCell ref="P1930:S1930"/>
    <mergeCell ref="A1930:O1930"/>
    <mergeCell ref="T1930:U1930"/>
    <mergeCell ref="A1931:U1931"/>
    <mergeCell ref="P1935:S1935"/>
    <mergeCell ref="A1935:O1935"/>
    <mergeCell ref="T1935:U1935"/>
    <mergeCell ref="A1850:O1850"/>
    <mergeCell ref="P1864:S1864"/>
    <mergeCell ref="A1864:O1864"/>
    <mergeCell ref="T1864:U1864"/>
    <mergeCell ref="A1859:U1859"/>
    <mergeCell ref="A1886:O1886"/>
    <mergeCell ref="A1888:S1888"/>
    <mergeCell ref="P1894:S1894"/>
    <mergeCell ref="A1894:O1894"/>
    <mergeCell ref="T1894:U1894"/>
    <mergeCell ref="A1852:S1852"/>
    <mergeCell ref="P1858:S1858"/>
    <mergeCell ref="A1858:O1858"/>
    <mergeCell ref="D1853:E1853"/>
    <mergeCell ref="F1853:G1853"/>
    <mergeCell ref="H1853:I1853"/>
    <mergeCell ref="J1853:K1853"/>
    <mergeCell ref="L1853:M1853"/>
    <mergeCell ref="N1853:O1853"/>
    <mergeCell ref="P1853:Q1853"/>
    <mergeCell ref="A1734:W1734"/>
    <mergeCell ref="A1735:W1735"/>
    <mergeCell ref="A1693:W1693"/>
    <mergeCell ref="A1694:W1694"/>
    <mergeCell ref="A1696:W1696"/>
    <mergeCell ref="A1698:W1698"/>
    <mergeCell ref="A1699:W1699"/>
    <mergeCell ref="J1781:K1781"/>
    <mergeCell ref="L1781:M1781"/>
    <mergeCell ref="N1781:O1781"/>
    <mergeCell ref="P1781:Q1781"/>
    <mergeCell ref="R1781:S1781"/>
    <mergeCell ref="T1888:T1890"/>
    <mergeCell ref="A1889:A1890"/>
    <mergeCell ref="B1889:B1890"/>
    <mergeCell ref="C1889:C1890"/>
    <mergeCell ref="D1889:E1889"/>
    <mergeCell ref="F1889:G1889"/>
    <mergeCell ref="H1889:I1889"/>
    <mergeCell ref="A1814:O1814"/>
    <mergeCell ref="A1816:S1816"/>
    <mergeCell ref="P1822:S1822"/>
    <mergeCell ref="A1822:O1822"/>
    <mergeCell ref="T1822:U1822"/>
    <mergeCell ref="T1816:T1818"/>
    <mergeCell ref="A1817:A1818"/>
    <mergeCell ref="B1817:B1818"/>
    <mergeCell ref="C1817:C1818"/>
    <mergeCell ref="D1817:E1817"/>
    <mergeCell ref="A1706:O1706"/>
    <mergeCell ref="P1720:S1720"/>
    <mergeCell ref="T1852:T1854"/>
    <mergeCell ref="A1700:W1700"/>
    <mergeCell ref="A1703:B1703"/>
    <mergeCell ref="A1704:B1705"/>
    <mergeCell ref="U1708:U1710"/>
    <mergeCell ref="V1708:V1710"/>
    <mergeCell ref="P1706:V1706"/>
    <mergeCell ref="D1673:E1673"/>
    <mergeCell ref="F1673:G1673"/>
    <mergeCell ref="H1673:I1673"/>
    <mergeCell ref="J1673:K1673"/>
    <mergeCell ref="L1673:M1673"/>
    <mergeCell ref="N1673:O1673"/>
    <mergeCell ref="P1673:Q1673"/>
    <mergeCell ref="R1673:S1673"/>
    <mergeCell ref="P1678:S1678"/>
    <mergeCell ref="A1678:O1678"/>
    <mergeCell ref="T1678:U1678"/>
    <mergeCell ref="J1709:K1709"/>
    <mergeCell ref="L1709:M1709"/>
    <mergeCell ref="A1679:U1679"/>
    <mergeCell ref="P1683:S1683"/>
    <mergeCell ref="A1670:O1670"/>
    <mergeCell ref="A1672:S1672"/>
    <mergeCell ref="T1636:T1638"/>
    <mergeCell ref="A1637:A1638"/>
    <mergeCell ref="B1637:B1638"/>
    <mergeCell ref="C1637:C1638"/>
    <mergeCell ref="D1637:E1637"/>
    <mergeCell ref="F1637:G1637"/>
    <mergeCell ref="P1606:S1606"/>
    <mergeCell ref="U1672:U1674"/>
    <mergeCell ref="P1670:V1670"/>
    <mergeCell ref="V1603:V1612"/>
    <mergeCell ref="V1639:V1648"/>
    <mergeCell ref="A1683:O1683"/>
    <mergeCell ref="T1683:U1683"/>
    <mergeCell ref="P1684:S1684"/>
    <mergeCell ref="A1684:O1684"/>
    <mergeCell ref="T1600:T1602"/>
    <mergeCell ref="A1601:A1602"/>
    <mergeCell ref="P1612:S1612"/>
    <mergeCell ref="A1612:O1612"/>
    <mergeCell ref="T1612:U1612"/>
    <mergeCell ref="T1648:U1648"/>
    <mergeCell ref="B1601:B1602"/>
    <mergeCell ref="C1601:C1602"/>
    <mergeCell ref="D1601:E1601"/>
    <mergeCell ref="F1601:G1601"/>
    <mergeCell ref="H1601:I1601"/>
    <mergeCell ref="J1601:K1601"/>
    <mergeCell ref="L1601:M1601"/>
    <mergeCell ref="N1601:O1601"/>
    <mergeCell ref="P1601:Q1601"/>
    <mergeCell ref="R1601:S1601"/>
    <mergeCell ref="A1657:W1657"/>
    <mergeCell ref="T1575:U1575"/>
    <mergeCell ref="P1576:S1576"/>
    <mergeCell ref="A1576:O1576"/>
    <mergeCell ref="T1576:U1576"/>
    <mergeCell ref="A1534:O1534"/>
    <mergeCell ref="T1534:U1534"/>
    <mergeCell ref="A1535:U1535"/>
    <mergeCell ref="H1457:I1457"/>
    <mergeCell ref="J1457:K1457"/>
    <mergeCell ref="L1457:M1457"/>
    <mergeCell ref="N1457:O1457"/>
    <mergeCell ref="P1457:Q1457"/>
    <mergeCell ref="R1457:S1457"/>
    <mergeCell ref="A1529:A1530"/>
    <mergeCell ref="A1549:W1549"/>
    <mergeCell ref="A1550:W1550"/>
    <mergeCell ref="T1492:T1494"/>
    <mergeCell ref="A1493:A1494"/>
    <mergeCell ref="B1493:B1494"/>
    <mergeCell ref="T1564:T1566"/>
    <mergeCell ref="A1565:A1566"/>
    <mergeCell ref="B1565:B1566"/>
    <mergeCell ref="C1565:C1566"/>
    <mergeCell ref="D1565:E1565"/>
    <mergeCell ref="F1565:G1565"/>
    <mergeCell ref="H1565:I1565"/>
    <mergeCell ref="J1565:K1565"/>
    <mergeCell ref="L1565:M1565"/>
    <mergeCell ref="N1565:O1565"/>
    <mergeCell ref="P1565:Q1565"/>
    <mergeCell ref="R1565:S1565"/>
    <mergeCell ref="A1503:O1503"/>
    <mergeCell ref="A1272:B1273"/>
    <mergeCell ref="A1297:W1297"/>
    <mergeCell ref="A1346:O1346"/>
    <mergeCell ref="P1354:S1354"/>
    <mergeCell ref="A1354:O1354"/>
    <mergeCell ref="T1354:U1354"/>
    <mergeCell ref="A1382:O1382"/>
    <mergeCell ref="P1395:S1395"/>
    <mergeCell ref="A1395:O1395"/>
    <mergeCell ref="T1395:U1395"/>
    <mergeCell ref="P1396:S1396"/>
    <mergeCell ref="A1396:O1396"/>
    <mergeCell ref="T1396:U1396"/>
    <mergeCell ref="A1355:U1355"/>
    <mergeCell ref="P1359:S1359"/>
    <mergeCell ref="A1359:O1359"/>
    <mergeCell ref="A1348:S1348"/>
    <mergeCell ref="T1348:T1350"/>
    <mergeCell ref="A1349:A1350"/>
    <mergeCell ref="B1349:B1350"/>
    <mergeCell ref="C1349:C1350"/>
    <mergeCell ref="D1349:E1349"/>
    <mergeCell ref="F1349:G1349"/>
    <mergeCell ref="H1349:I1349"/>
    <mergeCell ref="J1349:K1349"/>
    <mergeCell ref="L1349:M1349"/>
    <mergeCell ref="N1349:O1349"/>
    <mergeCell ref="P1349:Q1349"/>
    <mergeCell ref="P1382:V1382"/>
    <mergeCell ref="A1375:W1375"/>
    <mergeCell ref="A1376:W1376"/>
    <mergeCell ref="A1379:B1379"/>
    <mergeCell ref="A1310:O1310"/>
    <mergeCell ref="P1324:S1324"/>
    <mergeCell ref="A1324:O1324"/>
    <mergeCell ref="T1324:U1324"/>
    <mergeCell ref="A1312:S1312"/>
    <mergeCell ref="P1318:S1318"/>
    <mergeCell ref="A1318:O1318"/>
    <mergeCell ref="T1318:U1318"/>
    <mergeCell ref="A1319:U1319"/>
    <mergeCell ref="P1323:S1323"/>
    <mergeCell ref="A1323:O1323"/>
    <mergeCell ref="T1323:U1323"/>
    <mergeCell ref="A1274:O1274"/>
    <mergeCell ref="A1276:S1276"/>
    <mergeCell ref="P1282:S1282"/>
    <mergeCell ref="A1282:O1282"/>
    <mergeCell ref="T1282:U1282"/>
    <mergeCell ref="A1283:U1283"/>
    <mergeCell ref="P1287:S1287"/>
    <mergeCell ref="A1287:O1287"/>
    <mergeCell ref="T1287:U1287"/>
    <mergeCell ref="P1288:S1288"/>
    <mergeCell ref="A1288:O1288"/>
    <mergeCell ref="T1288:U1288"/>
    <mergeCell ref="A1300:W1300"/>
    <mergeCell ref="A1302:W1302"/>
    <mergeCell ref="T1276:T1278"/>
    <mergeCell ref="A1277:A1278"/>
    <mergeCell ref="B1277:B1278"/>
    <mergeCell ref="C1277:C1278"/>
    <mergeCell ref="D1277:E1277"/>
    <mergeCell ref="F1277:G1277"/>
    <mergeCell ref="A1238:O1238"/>
    <mergeCell ref="P1252:S1252"/>
    <mergeCell ref="A1252:O1252"/>
    <mergeCell ref="T1252:U1252"/>
    <mergeCell ref="A1240:S1240"/>
    <mergeCell ref="P1246:S1246"/>
    <mergeCell ref="A1246:O1246"/>
    <mergeCell ref="T1246:U1246"/>
    <mergeCell ref="A1247:U1247"/>
    <mergeCell ref="P1251:S1251"/>
    <mergeCell ref="A1251:O1251"/>
    <mergeCell ref="T1251:U1251"/>
    <mergeCell ref="T1240:T1242"/>
    <mergeCell ref="A1241:A1242"/>
    <mergeCell ref="B1241:B1242"/>
    <mergeCell ref="C1241:C1242"/>
    <mergeCell ref="D1241:E1241"/>
    <mergeCell ref="F1241:G1241"/>
    <mergeCell ref="H1241:I1241"/>
    <mergeCell ref="J1241:K1241"/>
    <mergeCell ref="L1241:M1241"/>
    <mergeCell ref="N1241:O1241"/>
    <mergeCell ref="P1241:Q1241"/>
    <mergeCell ref="R1241:S1241"/>
    <mergeCell ref="T1210:U1210"/>
    <mergeCell ref="A1211:U1211"/>
    <mergeCell ref="P1215:S1215"/>
    <mergeCell ref="A1215:O1215"/>
    <mergeCell ref="T1215:U1215"/>
    <mergeCell ref="P1216:S1216"/>
    <mergeCell ref="A1216:O1216"/>
    <mergeCell ref="T1216:U1216"/>
    <mergeCell ref="J1169:K1169"/>
    <mergeCell ref="L1169:M1169"/>
    <mergeCell ref="N1169:O1169"/>
    <mergeCell ref="A1168:S1168"/>
    <mergeCell ref="P1174:S1174"/>
    <mergeCell ref="A1174:O1174"/>
    <mergeCell ref="T1174:U1174"/>
    <mergeCell ref="A1205:A1206"/>
    <mergeCell ref="B1205:B1206"/>
    <mergeCell ref="C1205:C1206"/>
    <mergeCell ref="D1205:E1205"/>
    <mergeCell ref="F1205:G1205"/>
    <mergeCell ref="H1205:I1205"/>
    <mergeCell ref="J1205:K1205"/>
    <mergeCell ref="L1205:M1205"/>
    <mergeCell ref="A1058:O1058"/>
    <mergeCell ref="A1060:S1060"/>
    <mergeCell ref="P1066:S1066"/>
    <mergeCell ref="A1066:O1066"/>
    <mergeCell ref="P1071:S1071"/>
    <mergeCell ref="A1071:O1071"/>
    <mergeCell ref="T1071:U1071"/>
    <mergeCell ref="P1072:S1072"/>
    <mergeCell ref="A1072:O1072"/>
    <mergeCell ref="T1072:U1072"/>
    <mergeCell ref="U1060:U1062"/>
    <mergeCell ref="T1060:T1062"/>
    <mergeCell ref="A1061:A1062"/>
    <mergeCell ref="C1061:C1062"/>
    <mergeCell ref="D1061:E1061"/>
    <mergeCell ref="F1061:G1061"/>
    <mergeCell ref="H1061:I1061"/>
    <mergeCell ref="B1061:B1062"/>
    <mergeCell ref="T1066:U1066"/>
    <mergeCell ref="A1067:U1067"/>
    <mergeCell ref="B989:B990"/>
    <mergeCell ref="C989:C990"/>
    <mergeCell ref="A995:U995"/>
    <mergeCell ref="P999:S999"/>
    <mergeCell ref="A999:O999"/>
    <mergeCell ref="T999:U999"/>
    <mergeCell ref="A1022:O1022"/>
    <mergeCell ref="P1036:S1036"/>
    <mergeCell ref="A1036:O1036"/>
    <mergeCell ref="T1036:U1036"/>
    <mergeCell ref="A1024:S1024"/>
    <mergeCell ref="P1030:S1030"/>
    <mergeCell ref="A1030:O1030"/>
    <mergeCell ref="T1030:U1030"/>
    <mergeCell ref="P1035:S1035"/>
    <mergeCell ref="A1035:O1035"/>
    <mergeCell ref="T1035:U1035"/>
    <mergeCell ref="A1031:U1031"/>
    <mergeCell ref="T1024:T1026"/>
    <mergeCell ref="A1025:A1026"/>
    <mergeCell ref="B1025:B1026"/>
    <mergeCell ref="C1025:C1026"/>
    <mergeCell ref="D1025:E1025"/>
    <mergeCell ref="F1025:G1025"/>
    <mergeCell ref="H1025:I1025"/>
    <mergeCell ref="J1025:K1025"/>
    <mergeCell ref="L1025:M1025"/>
    <mergeCell ref="N1025:O1025"/>
    <mergeCell ref="P1025:Q1025"/>
    <mergeCell ref="R1025:S1025"/>
    <mergeCell ref="D989:E989"/>
    <mergeCell ref="F989:G989"/>
    <mergeCell ref="A973:W973"/>
    <mergeCell ref="A974:W974"/>
    <mergeCell ref="A976:W976"/>
    <mergeCell ref="A978:W978"/>
    <mergeCell ref="A979:W979"/>
    <mergeCell ref="A878:O878"/>
    <mergeCell ref="P892:S892"/>
    <mergeCell ref="A892:O892"/>
    <mergeCell ref="T892:U892"/>
    <mergeCell ref="A880:S880"/>
    <mergeCell ref="P886:S886"/>
    <mergeCell ref="A886:O886"/>
    <mergeCell ref="T886:U886"/>
    <mergeCell ref="A887:U887"/>
    <mergeCell ref="P891:S891"/>
    <mergeCell ref="A891:O891"/>
    <mergeCell ref="T891:U891"/>
    <mergeCell ref="A904:W904"/>
    <mergeCell ref="A906:W906"/>
    <mergeCell ref="A907:W907"/>
    <mergeCell ref="A908:W908"/>
    <mergeCell ref="A911:B911"/>
    <mergeCell ref="A923:U923"/>
    <mergeCell ref="P927:S927"/>
    <mergeCell ref="A927:O927"/>
    <mergeCell ref="T927:U927"/>
    <mergeCell ref="P928:S928"/>
    <mergeCell ref="A928:O928"/>
    <mergeCell ref="T928:U928"/>
    <mergeCell ref="A952:S952"/>
    <mergeCell ref="P958:S958"/>
    <mergeCell ref="U880:U882"/>
    <mergeCell ref="A842:O842"/>
    <mergeCell ref="A829:W829"/>
    <mergeCell ref="U808:U810"/>
    <mergeCell ref="V808:V810"/>
    <mergeCell ref="V811:V820"/>
    <mergeCell ref="A820:O820"/>
    <mergeCell ref="T820:U820"/>
    <mergeCell ref="P820:S820"/>
    <mergeCell ref="C845:C846"/>
    <mergeCell ref="D845:E845"/>
    <mergeCell ref="U844:U846"/>
    <mergeCell ref="V844:V846"/>
    <mergeCell ref="A902:W902"/>
    <mergeCell ref="A901:W901"/>
    <mergeCell ref="A912:B913"/>
    <mergeCell ref="A937:W937"/>
    <mergeCell ref="A938:W938"/>
    <mergeCell ref="P917:Q917"/>
    <mergeCell ref="R917:S917"/>
    <mergeCell ref="C881:C882"/>
    <mergeCell ref="D881:E881"/>
    <mergeCell ref="F881:G881"/>
    <mergeCell ref="V880:V882"/>
    <mergeCell ref="V772:V774"/>
    <mergeCell ref="A743:U743"/>
    <mergeCell ref="T772:T774"/>
    <mergeCell ref="T808:T810"/>
    <mergeCell ref="A809:A810"/>
    <mergeCell ref="B809:B810"/>
    <mergeCell ref="A806:O806"/>
    <mergeCell ref="A808:S808"/>
    <mergeCell ref="P814:S814"/>
    <mergeCell ref="A814:O814"/>
    <mergeCell ref="C809:C810"/>
    <mergeCell ref="D809:E809"/>
    <mergeCell ref="F809:G809"/>
    <mergeCell ref="H809:I809"/>
    <mergeCell ref="J809:K809"/>
    <mergeCell ref="L809:M809"/>
    <mergeCell ref="N809:O809"/>
    <mergeCell ref="P809:Q809"/>
    <mergeCell ref="R809:S809"/>
    <mergeCell ref="P773:Q773"/>
    <mergeCell ref="R773:S773"/>
    <mergeCell ref="A734:O734"/>
    <mergeCell ref="P742:S742"/>
    <mergeCell ref="A742:O742"/>
    <mergeCell ref="T736:T738"/>
    <mergeCell ref="A737:A738"/>
    <mergeCell ref="B737:B738"/>
    <mergeCell ref="C737:C738"/>
    <mergeCell ref="D737:E737"/>
    <mergeCell ref="F737:G737"/>
    <mergeCell ref="H737:I737"/>
    <mergeCell ref="J737:K737"/>
    <mergeCell ref="L737:M737"/>
    <mergeCell ref="N737:O737"/>
    <mergeCell ref="P737:Q737"/>
    <mergeCell ref="R737:S737"/>
    <mergeCell ref="A770:O770"/>
    <mergeCell ref="D305:E305"/>
    <mergeCell ref="F305:G305"/>
    <mergeCell ref="T783:U783"/>
    <mergeCell ref="A736:S736"/>
    <mergeCell ref="U736:U738"/>
    <mergeCell ref="A747:O747"/>
    <mergeCell ref="P778:S778"/>
    <mergeCell ref="A778:O778"/>
    <mergeCell ref="T778:U778"/>
    <mergeCell ref="A779:U779"/>
    <mergeCell ref="P783:S783"/>
    <mergeCell ref="A783:O783"/>
    <mergeCell ref="L773:M773"/>
    <mergeCell ref="N773:O773"/>
    <mergeCell ref="A402:W402"/>
    <mergeCell ref="A403:W403"/>
    <mergeCell ref="A404:W404"/>
    <mergeCell ref="A407:B407"/>
    <mergeCell ref="A408:B409"/>
    <mergeCell ref="A433:W433"/>
    <mergeCell ref="A434:W434"/>
    <mergeCell ref="A436:W436"/>
    <mergeCell ref="A438:W438"/>
    <mergeCell ref="A439:W439"/>
    <mergeCell ref="V412:V414"/>
    <mergeCell ref="W412:W414"/>
    <mergeCell ref="P557:Q557"/>
    <mergeCell ref="R557:S557"/>
    <mergeCell ref="T592:T594"/>
    <mergeCell ref="A593:A594"/>
    <mergeCell ref="B593:B594"/>
    <mergeCell ref="C593:C594"/>
    <mergeCell ref="A233:A234"/>
    <mergeCell ref="B233:B234"/>
    <mergeCell ref="P418:S418"/>
    <mergeCell ref="P423:S423"/>
    <mergeCell ref="T423:U423"/>
    <mergeCell ref="P424:S424"/>
    <mergeCell ref="T424:U424"/>
    <mergeCell ref="A419:U419"/>
    <mergeCell ref="A418:O418"/>
    <mergeCell ref="A423:O423"/>
    <mergeCell ref="A424:O424"/>
    <mergeCell ref="A135:O135"/>
    <mergeCell ref="P135:S135"/>
    <mergeCell ref="A274:O274"/>
    <mergeCell ref="T274:U274"/>
    <mergeCell ref="T279:U279"/>
    <mergeCell ref="P279:S279"/>
    <mergeCell ref="T208:U208"/>
    <mergeCell ref="A208:O208"/>
    <mergeCell ref="P208:S208"/>
    <mergeCell ref="P207:S207"/>
    <mergeCell ref="P244:S244"/>
    <mergeCell ref="A341:A342"/>
    <mergeCell ref="B341:B342"/>
    <mergeCell ref="A238:O238"/>
    <mergeCell ref="A268:S268"/>
    <mergeCell ref="P269:Q269"/>
    <mergeCell ref="R269:S269"/>
    <mergeCell ref="T304:T306"/>
    <mergeCell ref="A305:A306"/>
    <mergeCell ref="B305:B306"/>
    <mergeCell ref="C305:C306"/>
    <mergeCell ref="T172:U172"/>
    <mergeCell ref="A280:O280"/>
    <mergeCell ref="A279:O279"/>
    <mergeCell ref="N161:O161"/>
    <mergeCell ref="P161:Q161"/>
    <mergeCell ref="U196:U198"/>
    <mergeCell ref="V196:V198"/>
    <mergeCell ref="U232:U234"/>
    <mergeCell ref="V232:V234"/>
    <mergeCell ref="U268:U270"/>
    <mergeCell ref="V268:V270"/>
    <mergeCell ref="U304:U306"/>
    <mergeCell ref="V304:V306"/>
    <mergeCell ref="J17:K17"/>
    <mergeCell ref="A52:S52"/>
    <mergeCell ref="T52:T54"/>
    <mergeCell ref="A53:A54"/>
    <mergeCell ref="B53:B54"/>
    <mergeCell ref="C53:C54"/>
    <mergeCell ref="D53:E53"/>
    <mergeCell ref="F53:G53"/>
    <mergeCell ref="H53:I53"/>
    <mergeCell ref="J53:K53"/>
    <mergeCell ref="L53:M53"/>
    <mergeCell ref="N53:O53"/>
    <mergeCell ref="A88:S88"/>
    <mergeCell ref="A59:U59"/>
    <mergeCell ref="P86:V86"/>
    <mergeCell ref="P53:Q53"/>
    <mergeCell ref="R53:S53"/>
    <mergeCell ref="T88:T90"/>
    <mergeCell ref="A86:O86"/>
    <mergeCell ref="N701:O701"/>
    <mergeCell ref="T742:U742"/>
    <mergeCell ref="U376:U378"/>
    <mergeCell ref="V376:V378"/>
    <mergeCell ref="U448:U450"/>
    <mergeCell ref="A460:O460"/>
    <mergeCell ref="J161:K161"/>
    <mergeCell ref="L161:M161"/>
    <mergeCell ref="A239:U239"/>
    <mergeCell ref="T244:U244"/>
    <mergeCell ref="A440:W440"/>
    <mergeCell ref="A443:B443"/>
    <mergeCell ref="A412:S412"/>
    <mergeCell ref="H413:I413"/>
    <mergeCell ref="J413:K413"/>
    <mergeCell ref="A244:O244"/>
    <mergeCell ref="T448:T450"/>
    <mergeCell ref="A449:A450"/>
    <mergeCell ref="B449:B450"/>
    <mergeCell ref="C449:C450"/>
    <mergeCell ref="D449:E449"/>
    <mergeCell ref="F449:G449"/>
    <mergeCell ref="A172:O172"/>
    <mergeCell ref="P274:S274"/>
    <mergeCell ref="R161:S161"/>
    <mergeCell ref="A202:O202"/>
    <mergeCell ref="P202:S202"/>
    <mergeCell ref="T202:U202"/>
    <mergeCell ref="A367:W367"/>
    <mergeCell ref="A368:W368"/>
    <mergeCell ref="C341:C342"/>
    <mergeCell ref="D341:E341"/>
    <mergeCell ref="U988:U990"/>
    <mergeCell ref="U916:U918"/>
    <mergeCell ref="P784:S784"/>
    <mergeCell ref="A784:O784"/>
    <mergeCell ref="A772:S772"/>
    <mergeCell ref="U520:U522"/>
    <mergeCell ref="V520:V522"/>
    <mergeCell ref="U556:U558"/>
    <mergeCell ref="V556:V558"/>
    <mergeCell ref="U664:U666"/>
    <mergeCell ref="V664:V666"/>
    <mergeCell ref="U700:U702"/>
    <mergeCell ref="V700:V702"/>
    <mergeCell ref="V595:V604"/>
    <mergeCell ref="V631:V640"/>
    <mergeCell ref="V667:V676"/>
    <mergeCell ref="T532:U532"/>
    <mergeCell ref="A599:U599"/>
    <mergeCell ref="P603:S603"/>
    <mergeCell ref="A603:O603"/>
    <mergeCell ref="T603:U603"/>
    <mergeCell ref="A604:O604"/>
    <mergeCell ref="P604:S604"/>
    <mergeCell ref="T604:U604"/>
    <mergeCell ref="A628:S628"/>
    <mergeCell ref="A698:O698"/>
    <mergeCell ref="P676:S676"/>
    <mergeCell ref="A626:O626"/>
    <mergeCell ref="J557:K557"/>
    <mergeCell ref="L557:M557"/>
    <mergeCell ref="N557:O557"/>
    <mergeCell ref="L701:M701"/>
    <mergeCell ref="A844:S844"/>
    <mergeCell ref="P850:S850"/>
    <mergeCell ref="A850:O850"/>
    <mergeCell ref="T850:U850"/>
    <mergeCell ref="P855:S855"/>
    <mergeCell ref="A855:O855"/>
    <mergeCell ref="T855:U855"/>
    <mergeCell ref="P856:S856"/>
    <mergeCell ref="A856:O856"/>
    <mergeCell ref="T856:U856"/>
    <mergeCell ref="A851:U851"/>
    <mergeCell ref="T844:T846"/>
    <mergeCell ref="A958:O958"/>
    <mergeCell ref="T958:U958"/>
    <mergeCell ref="J953:K953"/>
    <mergeCell ref="A950:O950"/>
    <mergeCell ref="F845:G845"/>
    <mergeCell ref="H845:I845"/>
    <mergeCell ref="J845:K845"/>
    <mergeCell ref="L845:M845"/>
    <mergeCell ref="N845:O845"/>
    <mergeCell ref="P845:Q845"/>
    <mergeCell ref="R845:S845"/>
    <mergeCell ref="T880:T882"/>
    <mergeCell ref="A881:A882"/>
    <mergeCell ref="B881:B882"/>
    <mergeCell ref="A845:A846"/>
    <mergeCell ref="B845:B846"/>
    <mergeCell ref="A940:W940"/>
    <mergeCell ref="A942:W942"/>
    <mergeCell ref="A943:W943"/>
    <mergeCell ref="A948:B949"/>
    <mergeCell ref="V1060:V1062"/>
    <mergeCell ref="U1096:U1098"/>
    <mergeCell ref="V1096:V1098"/>
    <mergeCell ref="U1132:U1134"/>
    <mergeCell ref="V1132:V1134"/>
    <mergeCell ref="U1168:U1170"/>
    <mergeCell ref="V1168:V1170"/>
    <mergeCell ref="U1204:U1206"/>
    <mergeCell ref="V1204:V1206"/>
    <mergeCell ref="U1240:U1242"/>
    <mergeCell ref="V1240:V1242"/>
    <mergeCell ref="U1276:U1278"/>
    <mergeCell ref="V1276:V1278"/>
    <mergeCell ref="U1312:U1314"/>
    <mergeCell ref="V1312:V1314"/>
    <mergeCell ref="U1348:U1350"/>
    <mergeCell ref="V1348:V1350"/>
    <mergeCell ref="V1315:V1324"/>
    <mergeCell ref="V1279:V1288"/>
    <mergeCell ref="A1139:U1139"/>
    <mergeCell ref="P1143:S1143"/>
    <mergeCell ref="A1143:O1143"/>
    <mergeCell ref="T1143:U1143"/>
    <mergeCell ref="P1108:S1108"/>
    <mergeCell ref="A1108:O1108"/>
    <mergeCell ref="T1108:U1108"/>
    <mergeCell ref="A1096:S1096"/>
    <mergeCell ref="P1102:S1102"/>
    <mergeCell ref="A1102:O1102"/>
    <mergeCell ref="T1102:U1102"/>
    <mergeCell ref="A1103:U1103"/>
    <mergeCell ref="A1210:O1210"/>
    <mergeCell ref="V1744:V1746"/>
    <mergeCell ref="U1780:U1782"/>
    <mergeCell ref="V1780:V1782"/>
    <mergeCell ref="U1816:U1818"/>
    <mergeCell ref="V1816:V1818"/>
    <mergeCell ref="U1852:U1854"/>
    <mergeCell ref="V1852:V1854"/>
    <mergeCell ref="U1888:U1890"/>
    <mergeCell ref="V1888:V1890"/>
    <mergeCell ref="P1827:S1827"/>
    <mergeCell ref="A1827:O1827"/>
    <mergeCell ref="T1792:U1792"/>
    <mergeCell ref="T1786:U1786"/>
    <mergeCell ref="A1787:U1787"/>
    <mergeCell ref="P1791:S1791"/>
    <mergeCell ref="F1817:G1817"/>
    <mergeCell ref="H1817:I1817"/>
    <mergeCell ref="J1817:K1817"/>
    <mergeCell ref="L1817:M1817"/>
    <mergeCell ref="N1817:O1817"/>
    <mergeCell ref="T1828:U1828"/>
    <mergeCell ref="P1889:Q1889"/>
    <mergeCell ref="R1889:S1889"/>
    <mergeCell ref="C1853:C1854"/>
    <mergeCell ref="L1745:M1745"/>
    <mergeCell ref="N1745:O1745"/>
    <mergeCell ref="A1751:U1751"/>
    <mergeCell ref="A1838:W1838"/>
    <mergeCell ref="W1744:W1746"/>
    <mergeCell ref="A1853:A1854"/>
    <mergeCell ref="B1853:B1854"/>
    <mergeCell ref="D701:E701"/>
    <mergeCell ref="V988:V990"/>
    <mergeCell ref="U1024:U1026"/>
    <mergeCell ref="V1024:V1026"/>
    <mergeCell ref="T1503:U1503"/>
    <mergeCell ref="A1298:W1298"/>
    <mergeCell ref="P1169:Q1169"/>
    <mergeCell ref="R1169:S1169"/>
    <mergeCell ref="T1204:T1206"/>
    <mergeCell ref="A989:A990"/>
    <mergeCell ref="A1009:W1009"/>
    <mergeCell ref="A1010:W1010"/>
    <mergeCell ref="A1012:W1012"/>
    <mergeCell ref="A1014:W1014"/>
    <mergeCell ref="A1015:W1015"/>
    <mergeCell ref="A1016:W1016"/>
    <mergeCell ref="T1827:U1827"/>
    <mergeCell ref="T1647:U1647"/>
    <mergeCell ref="A1736:W1736"/>
    <mergeCell ref="P1539:S1539"/>
    <mergeCell ref="A1539:O1539"/>
    <mergeCell ref="T1539:U1539"/>
    <mergeCell ref="A1540:O1540"/>
    <mergeCell ref="A1420:S1420"/>
    <mergeCell ref="P1426:S1426"/>
    <mergeCell ref="A1426:O1426"/>
    <mergeCell ref="T1426:U1426"/>
    <mergeCell ref="A1427:U1427"/>
    <mergeCell ref="P1431:S1431"/>
    <mergeCell ref="A1431:O1431"/>
    <mergeCell ref="T1431:U1431"/>
    <mergeCell ref="P1432:S1432"/>
    <mergeCell ref="R701:S701"/>
    <mergeCell ref="D1529:E1529"/>
    <mergeCell ref="F1529:G1529"/>
    <mergeCell ref="H1529:I1529"/>
    <mergeCell ref="A590:O590"/>
    <mergeCell ref="A707:U707"/>
    <mergeCell ref="A676:O676"/>
    <mergeCell ref="T676:U676"/>
    <mergeCell ref="A700:S700"/>
    <mergeCell ref="P706:S706"/>
    <mergeCell ref="A706:O706"/>
    <mergeCell ref="T706:U706"/>
    <mergeCell ref="A664:S664"/>
    <mergeCell ref="L665:M665"/>
    <mergeCell ref="N665:O665"/>
    <mergeCell ref="P665:Q665"/>
    <mergeCell ref="R665:S665"/>
    <mergeCell ref="T700:T702"/>
    <mergeCell ref="A701:A702"/>
    <mergeCell ref="B701:B702"/>
    <mergeCell ref="C701:C702"/>
    <mergeCell ref="A620:W620"/>
    <mergeCell ref="A623:B623"/>
    <mergeCell ref="U1384:U1386"/>
    <mergeCell ref="V1384:V1386"/>
    <mergeCell ref="U1420:U1422"/>
    <mergeCell ref="V1420:V1422"/>
    <mergeCell ref="U1456:U1458"/>
    <mergeCell ref="V1456:V1458"/>
    <mergeCell ref="U1492:U1494"/>
    <mergeCell ref="V1492:V1494"/>
    <mergeCell ref="P698:V698"/>
    <mergeCell ref="A2566:B2566"/>
    <mergeCell ref="F701:G701"/>
    <mergeCell ref="H701:I701"/>
    <mergeCell ref="J701:K701"/>
    <mergeCell ref="P1900:S1900"/>
    <mergeCell ref="A1900:O1900"/>
    <mergeCell ref="T1900:U1900"/>
    <mergeCell ref="P1828:S1828"/>
    <mergeCell ref="A1828:O1828"/>
    <mergeCell ref="P1390:S1390"/>
    <mergeCell ref="A1390:O1390"/>
    <mergeCell ref="T1390:U1390"/>
    <mergeCell ref="A1391:U1391"/>
    <mergeCell ref="P1540:S1540"/>
    <mergeCell ref="T1540:U1540"/>
    <mergeCell ref="A1463:U1463"/>
    <mergeCell ref="P1467:S1467"/>
    <mergeCell ref="A1467:O1467"/>
    <mergeCell ref="T1467:U1467"/>
    <mergeCell ref="P1468:S1468"/>
    <mergeCell ref="A1468:O1468"/>
    <mergeCell ref="T1468:U1468"/>
    <mergeCell ref="A1492:S1492"/>
    <mergeCell ref="A1498:O1498"/>
    <mergeCell ref="P1498:S1498"/>
    <mergeCell ref="T1498:U1498"/>
    <mergeCell ref="P1503:S1503"/>
    <mergeCell ref="T784:U784"/>
    <mergeCell ref="T814:U814"/>
    <mergeCell ref="A815:U815"/>
    <mergeCell ref="P819:S819"/>
    <mergeCell ref="P701:Q701"/>
    <mergeCell ref="D953:E953"/>
    <mergeCell ref="F953:G953"/>
    <mergeCell ref="P2295:S2295"/>
    <mergeCell ref="A2295:O2295"/>
    <mergeCell ref="T2295:U2295"/>
    <mergeCell ref="A2356:A2357"/>
    <mergeCell ref="B2356:B2357"/>
    <mergeCell ref="C2356:C2357"/>
    <mergeCell ref="A1418:O1418"/>
    <mergeCell ref="T1684:U1684"/>
    <mergeCell ref="A1708:S1708"/>
    <mergeCell ref="P1714:S1714"/>
    <mergeCell ref="A1714:O1714"/>
    <mergeCell ref="T1714:U1714"/>
    <mergeCell ref="A1715:U1715"/>
    <mergeCell ref="P1719:S1719"/>
    <mergeCell ref="A1719:O1719"/>
    <mergeCell ref="T1719:U1719"/>
    <mergeCell ref="A1895:U1895"/>
    <mergeCell ref="P1899:S1899"/>
    <mergeCell ref="A1899:O1899"/>
    <mergeCell ref="T1899:U1899"/>
    <mergeCell ref="P963:S963"/>
    <mergeCell ref="U1528:U1530"/>
    <mergeCell ref="C1529:C1530"/>
    <mergeCell ref="R1853:S1853"/>
    <mergeCell ref="J1889:K1889"/>
    <mergeCell ref="L1889:M1889"/>
    <mergeCell ref="N1889:O1889"/>
    <mergeCell ref="U1744:U1746"/>
    <mergeCell ref="H989:I989"/>
    <mergeCell ref="J989:K989"/>
    <mergeCell ref="V1528:V1530"/>
    <mergeCell ref="R2464:S2464"/>
    <mergeCell ref="A2428:A2429"/>
    <mergeCell ref="B2428:B2429"/>
    <mergeCell ref="C2428:C2429"/>
    <mergeCell ref="D2428:E2428"/>
    <mergeCell ref="F2428:G2428"/>
    <mergeCell ref="H2428:I2428"/>
    <mergeCell ref="A2809:W2809"/>
    <mergeCell ref="A2758:U2758"/>
    <mergeCell ref="F2680:G2680"/>
    <mergeCell ref="H2680:I2680"/>
    <mergeCell ref="A2366:O2366"/>
    <mergeCell ref="T2366:U2366"/>
    <mergeCell ref="A1626:W1626"/>
    <mergeCell ref="A1627:W1627"/>
    <mergeCell ref="A1628:W1628"/>
    <mergeCell ref="A1631:B1631"/>
    <mergeCell ref="A1632:B1633"/>
    <mergeCell ref="A1634:O1634"/>
    <mergeCell ref="A1636:S1636"/>
    <mergeCell ref="P1642:S1642"/>
    <mergeCell ref="A1642:O1642"/>
    <mergeCell ref="T1642:U1642"/>
    <mergeCell ref="P1647:S1647"/>
    <mergeCell ref="A1647:O1647"/>
    <mergeCell ref="A1643:U1643"/>
    <mergeCell ref="A2383:W2383"/>
    <mergeCell ref="A2386:B2386"/>
    <mergeCell ref="A2387:B2388"/>
    <mergeCell ref="F2392:G2392"/>
    <mergeCell ref="H2392:I2392"/>
    <mergeCell ref="D2680:E2680"/>
    <mergeCell ref="R2644:S2644"/>
    <mergeCell ref="A2614:U2614"/>
    <mergeCell ref="D2608:E2608"/>
    <mergeCell ref="F2608:G2608"/>
    <mergeCell ref="H2608:I2608"/>
    <mergeCell ref="A2665:W2665"/>
    <mergeCell ref="A2667:W2667"/>
    <mergeCell ref="A2669:W2669"/>
    <mergeCell ref="A2670:W2670"/>
    <mergeCell ref="P2569:V2569"/>
    <mergeCell ref="A2572:A2573"/>
    <mergeCell ref="A2577:O2577"/>
    <mergeCell ref="T2577:U2577"/>
    <mergeCell ref="A2578:U2578"/>
    <mergeCell ref="P2582:S2582"/>
    <mergeCell ref="A2582:O2582"/>
    <mergeCell ref="T2582:U2582"/>
    <mergeCell ref="P2583:S2583"/>
    <mergeCell ref="A2583:O2583"/>
    <mergeCell ref="T2583:U2583"/>
    <mergeCell ref="A2674:B2674"/>
    <mergeCell ref="A2675:B2676"/>
    <mergeCell ref="A2592:W2592"/>
    <mergeCell ref="A2593:W2593"/>
    <mergeCell ref="T2571:T2573"/>
    <mergeCell ref="A2603:B2604"/>
    <mergeCell ref="P2654:S2654"/>
    <mergeCell ref="A2654:O2654"/>
    <mergeCell ref="U2643:U2645"/>
    <mergeCell ref="V2643:V2645"/>
    <mergeCell ref="V2679:V2681"/>
    <mergeCell ref="A3406:U3406"/>
    <mergeCell ref="P3369:S3369"/>
    <mergeCell ref="A3369:O3369"/>
    <mergeCell ref="T3369:U3369"/>
    <mergeCell ref="A3370:U3370"/>
    <mergeCell ref="P3374:S3374"/>
    <mergeCell ref="A3374:O3374"/>
    <mergeCell ref="T3374:U3374"/>
    <mergeCell ref="P3375:S3375"/>
    <mergeCell ref="A3375:O3375"/>
    <mergeCell ref="T3375:U3375"/>
    <mergeCell ref="A3399:S3399"/>
    <mergeCell ref="P3405:S3405"/>
    <mergeCell ref="A3405:O3405"/>
    <mergeCell ref="T3405:U3405"/>
    <mergeCell ref="P3302:S3302"/>
    <mergeCell ref="A3302:O3302"/>
    <mergeCell ref="T3302:U3302"/>
    <mergeCell ref="P3303:S3303"/>
    <mergeCell ref="A3303:O3303"/>
    <mergeCell ref="C3400:C3401"/>
    <mergeCell ref="D3400:E3400"/>
    <mergeCell ref="F3400:G3400"/>
    <mergeCell ref="H3400:I3400"/>
    <mergeCell ref="J3400:K3400"/>
    <mergeCell ref="L3400:M3400"/>
    <mergeCell ref="N3400:O3400"/>
    <mergeCell ref="P3400:Q3400"/>
    <mergeCell ref="R3400:S3400"/>
    <mergeCell ref="A3353:W3353"/>
    <mergeCell ref="R3328:S3328"/>
    <mergeCell ref="A3355:W3355"/>
    <mergeCell ref="A294:W294"/>
    <mergeCell ref="A295:W295"/>
    <mergeCell ref="A296:W296"/>
    <mergeCell ref="A299:B299"/>
    <mergeCell ref="A300:B301"/>
    <mergeCell ref="W343:W352"/>
    <mergeCell ref="T3333:U3333"/>
    <mergeCell ref="P3289:V3289"/>
    <mergeCell ref="P3325:V3325"/>
    <mergeCell ref="B3328:B3329"/>
    <mergeCell ref="C3328:C3329"/>
    <mergeCell ref="D3328:E3328"/>
    <mergeCell ref="F3328:G3328"/>
    <mergeCell ref="H3328:I3328"/>
    <mergeCell ref="J3328:K3328"/>
    <mergeCell ref="L3328:M3328"/>
    <mergeCell ref="N3328:O3328"/>
    <mergeCell ref="T3267:U3267"/>
    <mergeCell ref="V3291:V3293"/>
    <mergeCell ref="U3327:U3329"/>
    <mergeCell ref="A3297:O3297"/>
    <mergeCell ref="T3297:U3297"/>
    <mergeCell ref="A3298:U3298"/>
    <mergeCell ref="A3291:S3291"/>
    <mergeCell ref="A3281:W3281"/>
    <mergeCell ref="A2567:B2568"/>
    <mergeCell ref="A2569:O2569"/>
    <mergeCell ref="A2571:S2571"/>
    <mergeCell ref="T2679:T2681"/>
    <mergeCell ref="A2680:A2681"/>
    <mergeCell ref="B2680:B2681"/>
    <mergeCell ref="C2680:C2681"/>
    <mergeCell ref="A3034:B3034"/>
    <mergeCell ref="A3035:B3036"/>
    <mergeCell ref="R2572:S2572"/>
    <mergeCell ref="A2559:W2559"/>
    <mergeCell ref="A2561:W2561"/>
    <mergeCell ref="A2562:W2562"/>
    <mergeCell ref="A2563:W2563"/>
    <mergeCell ref="C233:C234"/>
    <mergeCell ref="D233:E233"/>
    <mergeCell ref="F233:G233"/>
    <mergeCell ref="H233:I233"/>
    <mergeCell ref="J233:K233"/>
    <mergeCell ref="L233:M233"/>
    <mergeCell ref="N233:O233"/>
    <mergeCell ref="P233:Q233"/>
    <mergeCell ref="R233:S233"/>
    <mergeCell ref="A332:W332"/>
    <mergeCell ref="A335:B335"/>
    <mergeCell ref="A336:B337"/>
    <mergeCell ref="A361:W361"/>
    <mergeCell ref="A362:W362"/>
    <mergeCell ref="A364:W364"/>
    <mergeCell ref="U340:U342"/>
    <mergeCell ref="V340:V342"/>
    <mergeCell ref="P280:S280"/>
    <mergeCell ref="T280:U280"/>
    <mergeCell ref="P266:V266"/>
    <mergeCell ref="P302:V302"/>
    <mergeCell ref="P338:V338"/>
    <mergeCell ref="A328:W328"/>
    <mergeCell ref="A275:U275"/>
    <mergeCell ref="A292:W292"/>
    <mergeCell ref="A151:W151"/>
    <mergeCell ref="F341:G341"/>
    <mergeCell ref="N197:O197"/>
    <mergeCell ref="P197:Q197"/>
    <mergeCell ref="R197:S197"/>
    <mergeCell ref="A232:S232"/>
    <mergeCell ref="T232:T234"/>
    <mergeCell ref="P377:Q377"/>
    <mergeCell ref="R377:S377"/>
    <mergeCell ref="A331:W331"/>
    <mergeCell ref="P3087:S3087"/>
    <mergeCell ref="A3087:O3087"/>
    <mergeCell ref="T3087:U3087"/>
    <mergeCell ref="A3111:S3111"/>
    <mergeCell ref="P3117:S3117"/>
    <mergeCell ref="A3117:O3117"/>
    <mergeCell ref="T3117:U3117"/>
    <mergeCell ref="A2938:U2938"/>
    <mergeCell ref="P2942:S2942"/>
    <mergeCell ref="A2942:O2942"/>
    <mergeCell ref="T2942:U2942"/>
    <mergeCell ref="P2943:S2943"/>
    <mergeCell ref="A2943:O2943"/>
    <mergeCell ref="T2943:U2943"/>
    <mergeCell ref="A366:W366"/>
    <mergeCell ref="A2968:A2969"/>
    <mergeCell ref="T3039:T3041"/>
    <mergeCell ref="R3040:S3040"/>
    <mergeCell ref="A3027:W3027"/>
    <mergeCell ref="A3029:W3029"/>
    <mergeCell ref="A3030:W3030"/>
    <mergeCell ref="A3031:W3031"/>
    <mergeCell ref="P485:Q485"/>
    <mergeCell ref="R485:S485"/>
    <mergeCell ref="A484:S484"/>
    <mergeCell ref="P460:S460"/>
    <mergeCell ref="T460:U460"/>
    <mergeCell ref="A455:U455"/>
    <mergeCell ref="P459:S459"/>
    <mergeCell ref="A459:O459"/>
    <mergeCell ref="T459:U459"/>
    <mergeCell ref="A469:W469"/>
    <mergeCell ref="A470:W470"/>
    <mergeCell ref="A472:W472"/>
    <mergeCell ref="A474:W474"/>
    <mergeCell ref="A475:W475"/>
    <mergeCell ref="A476:W476"/>
    <mergeCell ref="A479:B479"/>
    <mergeCell ref="T376:T378"/>
    <mergeCell ref="A377:A378"/>
    <mergeCell ref="B377:B378"/>
    <mergeCell ref="C377:C378"/>
    <mergeCell ref="D377:E377"/>
    <mergeCell ref="F377:G377"/>
    <mergeCell ref="H377:I377"/>
    <mergeCell ref="J377:K377"/>
    <mergeCell ref="L377:M377"/>
    <mergeCell ref="N377:O377"/>
    <mergeCell ref="W376:W378"/>
    <mergeCell ref="W379:W388"/>
    <mergeCell ref="W448:W450"/>
    <mergeCell ref="W451:W460"/>
    <mergeCell ref="W484:W486"/>
    <mergeCell ref="W415:W424"/>
    <mergeCell ref="P670:S670"/>
    <mergeCell ref="A670:O670"/>
    <mergeCell ref="T670:U670"/>
    <mergeCell ref="A671:U671"/>
    <mergeCell ref="P675:S675"/>
    <mergeCell ref="A675:O675"/>
    <mergeCell ref="T675:U675"/>
    <mergeCell ref="T556:T558"/>
    <mergeCell ref="A557:A558"/>
    <mergeCell ref="B557:B558"/>
    <mergeCell ref="C557:C558"/>
    <mergeCell ref="D557:E557"/>
    <mergeCell ref="F557:G557"/>
    <mergeCell ref="H557:I557"/>
    <mergeCell ref="F593:G593"/>
    <mergeCell ref="H593:I593"/>
    <mergeCell ref="J593:K593"/>
    <mergeCell ref="L593:M593"/>
    <mergeCell ref="N593:O593"/>
    <mergeCell ref="P593:Q593"/>
    <mergeCell ref="R593:S593"/>
    <mergeCell ref="A662:O662"/>
    <mergeCell ref="P634:S634"/>
    <mergeCell ref="A634:O634"/>
    <mergeCell ref="A624:B625"/>
    <mergeCell ref="A649:W649"/>
    <mergeCell ref="P626:V626"/>
    <mergeCell ref="P662:V662"/>
    <mergeCell ref="A563:U563"/>
    <mergeCell ref="P567:S567"/>
    <mergeCell ref="A567:O567"/>
    <mergeCell ref="T567:U567"/>
    <mergeCell ref="H881:I881"/>
    <mergeCell ref="J881:K881"/>
    <mergeCell ref="L881:M881"/>
    <mergeCell ref="N881:O881"/>
    <mergeCell ref="P881:Q881"/>
    <mergeCell ref="R881:S881"/>
    <mergeCell ref="A872:W872"/>
    <mergeCell ref="A875:B875"/>
    <mergeCell ref="A876:B877"/>
    <mergeCell ref="A1374:W1374"/>
    <mergeCell ref="A1380:B1381"/>
    <mergeCell ref="W1384:W1386"/>
    <mergeCell ref="N989:O989"/>
    <mergeCell ref="P989:Q989"/>
    <mergeCell ref="R989:S989"/>
    <mergeCell ref="A986:O986"/>
    <mergeCell ref="A988:S988"/>
    <mergeCell ref="P994:S994"/>
    <mergeCell ref="A994:O994"/>
    <mergeCell ref="T994:U994"/>
    <mergeCell ref="P1000:S1000"/>
    <mergeCell ref="A1000:O1000"/>
    <mergeCell ref="T1000:U1000"/>
    <mergeCell ref="T988:T990"/>
    <mergeCell ref="A1056:B1057"/>
    <mergeCell ref="A1081:W1081"/>
    <mergeCell ref="A1082:W1082"/>
    <mergeCell ref="A1084:W1084"/>
    <mergeCell ref="T952:T954"/>
    <mergeCell ref="A953:A954"/>
    <mergeCell ref="B953:B954"/>
    <mergeCell ref="C953:C954"/>
    <mergeCell ref="A1086:W1086"/>
    <mergeCell ref="A1087:W1087"/>
    <mergeCell ref="A1088:W1088"/>
    <mergeCell ref="A1091:B1091"/>
    <mergeCell ref="A1092:B1093"/>
    <mergeCell ref="B1529:B1530"/>
    <mergeCell ref="A1120:W1120"/>
    <mergeCell ref="A1122:W1122"/>
    <mergeCell ref="A1123:W1123"/>
    <mergeCell ref="A1124:W1124"/>
    <mergeCell ref="A1127:B1127"/>
    <mergeCell ref="A1128:B1129"/>
    <mergeCell ref="A1153:W1153"/>
    <mergeCell ref="A1154:W1154"/>
    <mergeCell ref="A1156:W1156"/>
    <mergeCell ref="A1158:W1158"/>
    <mergeCell ref="A1159:W1159"/>
    <mergeCell ref="A1160:W1160"/>
    <mergeCell ref="A1163:B1163"/>
    <mergeCell ref="A1432:O1432"/>
    <mergeCell ref="T1432:U1432"/>
    <mergeCell ref="A1454:O1454"/>
    <mergeCell ref="P1462:S1462"/>
    <mergeCell ref="A1462:O1462"/>
    <mergeCell ref="T1462:U1462"/>
    <mergeCell ref="T1420:T1422"/>
    <mergeCell ref="A1421:A1422"/>
    <mergeCell ref="D1421:E1421"/>
    <mergeCell ref="N1205:O1205"/>
    <mergeCell ref="N1529:O1529"/>
    <mergeCell ref="P1529:Q1529"/>
    <mergeCell ref="R1529:S1529"/>
    <mergeCell ref="A1514:W1514"/>
    <mergeCell ref="A1516:W1516"/>
    <mergeCell ref="A1518:W1518"/>
    <mergeCell ref="A1519:W1519"/>
    <mergeCell ref="A1520:W1520"/>
    <mergeCell ref="A1523:B1523"/>
    <mergeCell ref="A1524:B1525"/>
    <mergeCell ref="T1384:T1386"/>
    <mergeCell ref="A1385:A1386"/>
    <mergeCell ref="B1385:B1386"/>
    <mergeCell ref="C1385:C1386"/>
    <mergeCell ref="D1385:E1385"/>
    <mergeCell ref="F1385:G1385"/>
    <mergeCell ref="H1385:I1385"/>
    <mergeCell ref="J1385:K1385"/>
    <mergeCell ref="L1385:M1385"/>
    <mergeCell ref="N1385:O1385"/>
    <mergeCell ref="P1385:Q1385"/>
    <mergeCell ref="R1385:S1385"/>
    <mergeCell ref="A1384:S1384"/>
    <mergeCell ref="P1418:V1418"/>
    <mergeCell ref="P1454:V1454"/>
    <mergeCell ref="P1490:V1490"/>
    <mergeCell ref="A1405:W1405"/>
    <mergeCell ref="A1406:W1406"/>
    <mergeCell ref="A1408:W1408"/>
    <mergeCell ref="A1410:W1410"/>
    <mergeCell ref="A1411:W1411"/>
    <mergeCell ref="A1412:W1412"/>
    <mergeCell ref="A1415:B1415"/>
    <mergeCell ref="A1416:B1417"/>
    <mergeCell ref="A1441:W1441"/>
    <mergeCell ref="P1526:V1526"/>
    <mergeCell ref="H1277:I1277"/>
    <mergeCell ref="J1277:K1277"/>
    <mergeCell ref="L1277:M1277"/>
    <mergeCell ref="F1421:G1421"/>
    <mergeCell ref="F1925:G1925"/>
    <mergeCell ref="J1529:K1529"/>
    <mergeCell ref="L1529:M1529"/>
    <mergeCell ref="A1840:W1840"/>
    <mergeCell ref="A1842:W1842"/>
    <mergeCell ref="A1843:W1843"/>
    <mergeCell ref="A1844:W1844"/>
    <mergeCell ref="A1847:B1847"/>
    <mergeCell ref="A1848:B1849"/>
    <mergeCell ref="A1873:W1873"/>
    <mergeCell ref="A1874:W1874"/>
    <mergeCell ref="A1876:W1876"/>
    <mergeCell ref="A1878:W1878"/>
    <mergeCell ref="A1879:W1879"/>
    <mergeCell ref="A1880:W1880"/>
    <mergeCell ref="A1883:B1883"/>
    <mergeCell ref="N1709:O1709"/>
    <mergeCell ref="P1709:Q1709"/>
    <mergeCell ref="R1709:S1709"/>
    <mergeCell ref="T1744:T1746"/>
    <mergeCell ref="A1745:A1746"/>
    <mergeCell ref="B1745:B1746"/>
    <mergeCell ref="C1745:C1746"/>
    <mergeCell ref="D1745:E1745"/>
    <mergeCell ref="F1745:G1745"/>
    <mergeCell ref="H1745:I1745"/>
    <mergeCell ref="J1745:K1745"/>
    <mergeCell ref="P1745:Q1745"/>
    <mergeCell ref="R1745:S1745"/>
    <mergeCell ref="A2092:W2092"/>
    <mergeCell ref="P1936:S1936"/>
    <mergeCell ref="A1936:O1936"/>
    <mergeCell ref="A1958:O1958"/>
    <mergeCell ref="A1884:B1885"/>
    <mergeCell ref="A1909:W1909"/>
    <mergeCell ref="A1910:W1910"/>
    <mergeCell ref="T1858:U1858"/>
    <mergeCell ref="P1863:S1863"/>
    <mergeCell ref="A1863:O1863"/>
    <mergeCell ref="T1863:U1863"/>
    <mergeCell ref="A1912:W1912"/>
    <mergeCell ref="A1914:W1914"/>
    <mergeCell ref="A1915:W1915"/>
    <mergeCell ref="A1916:W1916"/>
    <mergeCell ref="A1919:B1919"/>
    <mergeCell ref="A1920:B1921"/>
    <mergeCell ref="P1922:V1922"/>
    <mergeCell ref="A1922:O1922"/>
    <mergeCell ref="A1945:W1945"/>
    <mergeCell ref="A1946:W1946"/>
    <mergeCell ref="A1948:W1948"/>
    <mergeCell ref="A1950:W1950"/>
    <mergeCell ref="A1951:W1951"/>
    <mergeCell ref="A1952:W1952"/>
    <mergeCell ref="A1955:B1955"/>
    <mergeCell ref="A1956:B1957"/>
    <mergeCell ref="T1924:T1926"/>
    <mergeCell ref="A1925:A1926"/>
    <mergeCell ref="B1925:B1926"/>
    <mergeCell ref="C1925:C1926"/>
    <mergeCell ref="D1925:E1925"/>
    <mergeCell ref="A2291:U2291"/>
    <mergeCell ref="P2290:S2290"/>
    <mergeCell ref="A2290:O2290"/>
    <mergeCell ref="W2284:W2286"/>
    <mergeCell ref="B2213:B2214"/>
    <mergeCell ref="C2213:C2214"/>
    <mergeCell ref="D2213:E2213"/>
    <mergeCell ref="F2213:G2213"/>
    <mergeCell ref="H2213:I2213"/>
    <mergeCell ref="J2213:K2213"/>
    <mergeCell ref="L2213:M2213"/>
    <mergeCell ref="N2213:O2213"/>
    <mergeCell ref="P2213:Q2213"/>
    <mergeCell ref="R2213:S2213"/>
    <mergeCell ref="A2204:W2204"/>
    <mergeCell ref="A2207:B2207"/>
    <mergeCell ref="T2032:T2034"/>
    <mergeCell ref="A2033:A2034"/>
    <mergeCell ref="B2033:B2034"/>
    <mergeCell ref="C2033:C2034"/>
    <mergeCell ref="D2033:E2033"/>
    <mergeCell ref="F2033:G2033"/>
    <mergeCell ref="H2033:I2033"/>
    <mergeCell ref="J2033:K2033"/>
    <mergeCell ref="L2033:M2033"/>
    <mergeCell ref="N2033:O2033"/>
    <mergeCell ref="P2033:Q2033"/>
    <mergeCell ref="R2033:S2033"/>
    <mergeCell ref="T2068:T2070"/>
    <mergeCell ref="A2069:A2070"/>
    <mergeCell ref="C2285:C2286"/>
    <mergeCell ref="D2285:E2285"/>
    <mergeCell ref="F2285:G2285"/>
    <mergeCell ref="H2285:I2285"/>
    <mergeCell ref="J2285:K2285"/>
    <mergeCell ref="L2285:M2285"/>
    <mergeCell ref="N2285:O2285"/>
    <mergeCell ref="P2285:Q2285"/>
    <mergeCell ref="R2285:S2285"/>
    <mergeCell ref="A2255:U2255"/>
    <mergeCell ref="P2259:S2259"/>
    <mergeCell ref="A2259:O2259"/>
    <mergeCell ref="T2259:U2259"/>
    <mergeCell ref="P2260:S2260"/>
    <mergeCell ref="A2260:O2260"/>
    <mergeCell ref="T2260:U2260"/>
    <mergeCell ref="A2284:S2284"/>
    <mergeCell ref="A2304:W2304"/>
    <mergeCell ref="A2305:W2305"/>
    <mergeCell ref="A2307:W2307"/>
    <mergeCell ref="A2309:W2309"/>
    <mergeCell ref="A2310:W2310"/>
    <mergeCell ref="A2311:W2311"/>
    <mergeCell ref="A2314:B2314"/>
    <mergeCell ref="A2315:B2316"/>
    <mergeCell ref="N2320:O2320"/>
    <mergeCell ref="A2326:U2326"/>
    <mergeCell ref="A2317:O2317"/>
    <mergeCell ref="P2317:V2317"/>
    <mergeCell ref="A2320:A2321"/>
    <mergeCell ref="B2320:B2321"/>
    <mergeCell ref="C2320:C2321"/>
    <mergeCell ref="D2320:E2320"/>
    <mergeCell ref="F2320:G2320"/>
    <mergeCell ref="H2320:I2320"/>
    <mergeCell ref="J2320:K2320"/>
    <mergeCell ref="L2320:M2320"/>
    <mergeCell ref="A2595:W2595"/>
    <mergeCell ref="U2607:U2609"/>
    <mergeCell ref="A2628:W2628"/>
    <mergeCell ref="A2629:W2629"/>
    <mergeCell ref="A2631:W2631"/>
    <mergeCell ref="A2633:W2633"/>
    <mergeCell ref="A2634:W2634"/>
    <mergeCell ref="A2635:W2635"/>
    <mergeCell ref="A2638:B2638"/>
    <mergeCell ref="A2639:B2640"/>
    <mergeCell ref="A2664:W2664"/>
    <mergeCell ref="L2644:M2644"/>
    <mergeCell ref="N2644:O2644"/>
    <mergeCell ref="P2644:Q2644"/>
    <mergeCell ref="J2608:K2608"/>
    <mergeCell ref="L2608:M2608"/>
    <mergeCell ref="N2608:O2608"/>
    <mergeCell ref="P2608:Q2608"/>
    <mergeCell ref="R2608:S2608"/>
    <mergeCell ref="V2610:V2619"/>
    <mergeCell ref="A2860:A2861"/>
    <mergeCell ref="B2860:B2861"/>
    <mergeCell ref="C2860:C2861"/>
    <mergeCell ref="D2860:E2860"/>
    <mergeCell ref="F2860:G2860"/>
    <mergeCell ref="H2860:I2860"/>
    <mergeCell ref="J2860:K2860"/>
    <mergeCell ref="L2860:M2860"/>
    <mergeCell ref="N2860:O2860"/>
    <mergeCell ref="P2860:Q2860"/>
    <mergeCell ref="R2860:S2860"/>
    <mergeCell ref="A2847:W2847"/>
    <mergeCell ref="A2849:W2849"/>
    <mergeCell ref="A2850:W2850"/>
    <mergeCell ref="A2851:W2851"/>
    <mergeCell ref="A2854:B2854"/>
    <mergeCell ref="A2855:B2856"/>
    <mergeCell ref="W3039:W3041"/>
    <mergeCell ref="T3183:T3185"/>
    <mergeCell ref="A3184:A3185"/>
    <mergeCell ref="B3184:B3185"/>
    <mergeCell ref="C3184:C3185"/>
    <mergeCell ref="D3184:E3184"/>
    <mergeCell ref="F3184:G3184"/>
    <mergeCell ref="H3184:I3184"/>
    <mergeCell ref="J3184:K3184"/>
    <mergeCell ref="L3184:M3184"/>
    <mergeCell ref="N3184:O3184"/>
    <mergeCell ref="T3075:T3077"/>
    <mergeCell ref="A3076:A3077"/>
    <mergeCell ref="B3076:B3077"/>
    <mergeCell ref="C3076:C3077"/>
    <mergeCell ref="D3076:E3076"/>
    <mergeCell ref="F3076:G3076"/>
    <mergeCell ref="H3076:I3076"/>
    <mergeCell ref="J3076:K3076"/>
    <mergeCell ref="L3076:M3076"/>
    <mergeCell ref="N3076:O3076"/>
    <mergeCell ref="P3076:Q3076"/>
    <mergeCell ref="R3076:S3076"/>
    <mergeCell ref="T3111:T3113"/>
    <mergeCell ref="A3112:A3113"/>
    <mergeCell ref="A3060:W3060"/>
    <mergeCell ref="A3061:W3061"/>
    <mergeCell ref="A3063:W3063"/>
    <mergeCell ref="A3065:W3065"/>
    <mergeCell ref="A3066:W3066"/>
    <mergeCell ref="A3067:W3067"/>
    <mergeCell ref="A3070:B3070"/>
    <mergeCell ref="A3240:W3240"/>
    <mergeCell ref="A3241:W3241"/>
    <mergeCell ref="A3243:W3243"/>
    <mergeCell ref="A3245:W3245"/>
    <mergeCell ref="A3246:W3246"/>
    <mergeCell ref="A3247:W3247"/>
    <mergeCell ref="A3250:B3250"/>
    <mergeCell ref="T3327:T3329"/>
    <mergeCell ref="A3328:A3329"/>
    <mergeCell ref="T3338:U3338"/>
    <mergeCell ref="T3255:T3257"/>
    <mergeCell ref="A3256:A3257"/>
    <mergeCell ref="B3256:B3257"/>
    <mergeCell ref="C3256:C3257"/>
    <mergeCell ref="D3256:E3256"/>
    <mergeCell ref="F3256:G3256"/>
    <mergeCell ref="H3256:I3256"/>
    <mergeCell ref="U3291:U3293"/>
    <mergeCell ref="T3303:U3303"/>
    <mergeCell ref="A3327:S3327"/>
    <mergeCell ref="J3256:K3256"/>
    <mergeCell ref="L3256:M3256"/>
    <mergeCell ref="N3256:O3256"/>
    <mergeCell ref="P3256:Q3256"/>
    <mergeCell ref="R3256:S3256"/>
    <mergeCell ref="T3291:T3293"/>
    <mergeCell ref="A3253:O3253"/>
    <mergeCell ref="A3255:S3255"/>
    <mergeCell ref="P3261:S3261"/>
    <mergeCell ref="A3261:O3261"/>
    <mergeCell ref="P3333:S3333"/>
    <mergeCell ref="A3333:O3333"/>
    <mergeCell ref="T3219:T3221"/>
    <mergeCell ref="A3220:A3221"/>
    <mergeCell ref="B3220:B3221"/>
    <mergeCell ref="C3220:C3221"/>
    <mergeCell ref="D3220:E3220"/>
    <mergeCell ref="F3220:G3220"/>
    <mergeCell ref="H3220:I3220"/>
    <mergeCell ref="J3220:K3220"/>
    <mergeCell ref="P3328:Q3328"/>
    <mergeCell ref="P130:S130"/>
    <mergeCell ref="A27:O27"/>
    <mergeCell ref="A28:O28"/>
    <mergeCell ref="A207:O207"/>
    <mergeCell ref="A3292:A3293"/>
    <mergeCell ref="B3292:B3293"/>
    <mergeCell ref="C3292:C3293"/>
    <mergeCell ref="D3292:E3292"/>
    <mergeCell ref="F3292:G3292"/>
    <mergeCell ref="H3292:I3292"/>
    <mergeCell ref="J3292:K3292"/>
    <mergeCell ref="L3292:M3292"/>
    <mergeCell ref="N3292:O3292"/>
    <mergeCell ref="P3292:Q3292"/>
    <mergeCell ref="R3292:S3292"/>
    <mergeCell ref="L3220:M3220"/>
    <mergeCell ref="N3220:O3220"/>
    <mergeCell ref="P3220:Q3220"/>
    <mergeCell ref="R3220:S3220"/>
    <mergeCell ref="P3004:Q3004"/>
    <mergeCell ref="R3004:S3004"/>
    <mergeCell ref="A3039:S3039"/>
    <mergeCell ref="A2931:S2931"/>
    <mergeCell ref="A1019:B1019"/>
    <mergeCell ref="A1020:B1021"/>
    <mergeCell ref="A1045:W1045"/>
    <mergeCell ref="A1117:W1117"/>
    <mergeCell ref="A1118:W1118"/>
    <mergeCell ref="J1061:K1061"/>
    <mergeCell ref="L1061:M1061"/>
    <mergeCell ref="N1061:O1061"/>
    <mergeCell ref="P1061:Q1061"/>
    <mergeCell ref="R1061:S1061"/>
    <mergeCell ref="T1096:T1098"/>
    <mergeCell ref="A1097:A1098"/>
    <mergeCell ref="B1097:B1098"/>
    <mergeCell ref="C1097:C1098"/>
    <mergeCell ref="D1097:E1097"/>
    <mergeCell ref="F1097:G1097"/>
    <mergeCell ref="H1097:I1097"/>
    <mergeCell ref="J1097:K1097"/>
    <mergeCell ref="L1097:M1097"/>
    <mergeCell ref="N1097:O1097"/>
    <mergeCell ref="P1107:S1107"/>
    <mergeCell ref="A1107:O1107"/>
    <mergeCell ref="T1107:U1107"/>
    <mergeCell ref="A1094:O1094"/>
    <mergeCell ref="P1097:Q1097"/>
    <mergeCell ref="R1097:S1097"/>
    <mergeCell ref="A1046:W1046"/>
    <mergeCell ref="A1048:W1048"/>
    <mergeCell ref="A1050:W1050"/>
    <mergeCell ref="A1051:W1051"/>
    <mergeCell ref="A1052:W1052"/>
    <mergeCell ref="A1055:B1055"/>
    <mergeCell ref="A1164:B1165"/>
    <mergeCell ref="A1189:W1189"/>
    <mergeCell ref="A1190:W1190"/>
    <mergeCell ref="A1192:W1192"/>
    <mergeCell ref="P1180:S1180"/>
    <mergeCell ref="A1180:O1180"/>
    <mergeCell ref="T1180:U1180"/>
    <mergeCell ref="A1175:U1175"/>
    <mergeCell ref="P1179:S1179"/>
    <mergeCell ref="A1179:O1179"/>
    <mergeCell ref="T1179:U1179"/>
    <mergeCell ref="A1132:S1132"/>
    <mergeCell ref="P1138:S1138"/>
    <mergeCell ref="A1138:O1138"/>
    <mergeCell ref="T1138:U1138"/>
    <mergeCell ref="T1132:T1134"/>
    <mergeCell ref="A1133:A1134"/>
    <mergeCell ref="B1133:B1134"/>
    <mergeCell ref="C1133:C1134"/>
    <mergeCell ref="C1169:C1170"/>
    <mergeCell ref="D1169:E1169"/>
    <mergeCell ref="F1169:G1169"/>
    <mergeCell ref="H1169:I1169"/>
    <mergeCell ref="A1166:O1166"/>
    <mergeCell ref="V1135:V1144"/>
    <mergeCell ref="V1171:V1180"/>
    <mergeCell ref="N1277:O1277"/>
    <mergeCell ref="P1277:Q1277"/>
    <mergeCell ref="R1277:S1277"/>
    <mergeCell ref="A1130:O1130"/>
    <mergeCell ref="A1303:W1303"/>
    <mergeCell ref="A1304:W1304"/>
    <mergeCell ref="A1307:B1307"/>
    <mergeCell ref="A1308:B1309"/>
    <mergeCell ref="A1195:W1195"/>
    <mergeCell ref="A1196:W1196"/>
    <mergeCell ref="A1199:B1199"/>
    <mergeCell ref="A1200:B1201"/>
    <mergeCell ref="A1202:O1202"/>
    <mergeCell ref="A1204:S1204"/>
    <mergeCell ref="P1210:S1210"/>
    <mergeCell ref="D1133:E1133"/>
    <mergeCell ref="F1133:G1133"/>
    <mergeCell ref="H1133:I1133"/>
    <mergeCell ref="J1133:K1133"/>
    <mergeCell ref="L1133:M1133"/>
    <mergeCell ref="N1133:O1133"/>
    <mergeCell ref="P1133:Q1133"/>
    <mergeCell ref="R1133:S1133"/>
    <mergeCell ref="P1205:Q1205"/>
    <mergeCell ref="R1205:S1205"/>
    <mergeCell ref="A1194:W1194"/>
    <mergeCell ref="P1144:S1144"/>
    <mergeCell ref="A1144:O1144"/>
    <mergeCell ref="T1144:U1144"/>
    <mergeCell ref="T1168:T1170"/>
    <mergeCell ref="A1169:A1170"/>
    <mergeCell ref="B1169:B1170"/>
    <mergeCell ref="A1333:W1333"/>
    <mergeCell ref="A1334:W1334"/>
    <mergeCell ref="A1336:W1336"/>
    <mergeCell ref="A1338:W1338"/>
    <mergeCell ref="A1339:W1339"/>
    <mergeCell ref="A1340:W1340"/>
    <mergeCell ref="A1343:B1343"/>
    <mergeCell ref="A1344:B1345"/>
    <mergeCell ref="A1369:W1369"/>
    <mergeCell ref="A1370:W1370"/>
    <mergeCell ref="A1372:W1372"/>
    <mergeCell ref="W1312:W1314"/>
    <mergeCell ref="W1315:W1324"/>
    <mergeCell ref="W1348:W1350"/>
    <mergeCell ref="W1351:W1360"/>
    <mergeCell ref="R1349:S1349"/>
    <mergeCell ref="T1312:T1314"/>
    <mergeCell ref="A1313:A1314"/>
    <mergeCell ref="B1313:B1314"/>
    <mergeCell ref="C1313:C1314"/>
    <mergeCell ref="D1313:E1313"/>
    <mergeCell ref="F1313:G1313"/>
    <mergeCell ref="H1313:I1313"/>
    <mergeCell ref="J1313:K1313"/>
    <mergeCell ref="L1313:M1313"/>
    <mergeCell ref="N1313:O1313"/>
    <mergeCell ref="P1313:Q1313"/>
    <mergeCell ref="R1313:S1313"/>
    <mergeCell ref="T1359:U1359"/>
    <mergeCell ref="P1360:S1360"/>
    <mergeCell ref="A1360:O1360"/>
    <mergeCell ref="T1360:U1360"/>
    <mergeCell ref="A1442:W1442"/>
    <mergeCell ref="A1444:W1444"/>
    <mergeCell ref="A1446:W1446"/>
    <mergeCell ref="A1447:W1447"/>
    <mergeCell ref="A1448:W1448"/>
    <mergeCell ref="A1451:B1451"/>
    <mergeCell ref="A1452:B1453"/>
    <mergeCell ref="A1477:W1477"/>
    <mergeCell ref="H1421:I1421"/>
    <mergeCell ref="J1421:K1421"/>
    <mergeCell ref="L1421:M1421"/>
    <mergeCell ref="N1421:O1421"/>
    <mergeCell ref="P1421:Q1421"/>
    <mergeCell ref="R1421:S1421"/>
    <mergeCell ref="A1456:S1456"/>
    <mergeCell ref="T1456:T1458"/>
    <mergeCell ref="A1457:A1458"/>
    <mergeCell ref="B1421:B1422"/>
    <mergeCell ref="C1421:C1422"/>
    <mergeCell ref="B1457:B1458"/>
    <mergeCell ref="C1457:C1458"/>
    <mergeCell ref="D1457:E1457"/>
    <mergeCell ref="F1457:G1457"/>
    <mergeCell ref="C1493:C1494"/>
    <mergeCell ref="D1493:E1493"/>
    <mergeCell ref="F1493:G1493"/>
    <mergeCell ref="H1493:I1493"/>
    <mergeCell ref="J1493:K1493"/>
    <mergeCell ref="L1493:M1493"/>
    <mergeCell ref="N1493:O1493"/>
    <mergeCell ref="P1493:Q1493"/>
    <mergeCell ref="R1493:S1493"/>
    <mergeCell ref="T1528:T1530"/>
    <mergeCell ref="A1729:W1729"/>
    <mergeCell ref="A1730:W1730"/>
    <mergeCell ref="W1708:W1710"/>
    <mergeCell ref="W1711:W1720"/>
    <mergeCell ref="A1552:W1552"/>
    <mergeCell ref="A1554:W1554"/>
    <mergeCell ref="A1555:W1555"/>
    <mergeCell ref="A1556:W1556"/>
    <mergeCell ref="A1559:B1559"/>
    <mergeCell ref="A1560:B1561"/>
    <mergeCell ref="A1585:W1585"/>
    <mergeCell ref="A1586:W1586"/>
    <mergeCell ref="A1588:W1588"/>
    <mergeCell ref="A1590:W1590"/>
    <mergeCell ref="A1591:W1591"/>
    <mergeCell ref="A1592:W1592"/>
    <mergeCell ref="A1595:B1595"/>
    <mergeCell ref="A1596:B1597"/>
    <mergeCell ref="A1621:W1621"/>
    <mergeCell ref="A1622:W1622"/>
    <mergeCell ref="A1624:W1624"/>
    <mergeCell ref="P1598:V1598"/>
    <mergeCell ref="A1562:O1562"/>
    <mergeCell ref="A1564:S1564"/>
    <mergeCell ref="P1648:S1648"/>
    <mergeCell ref="A1648:O1648"/>
    <mergeCell ref="H1637:I1637"/>
    <mergeCell ref="J1637:K1637"/>
    <mergeCell ref="L1637:M1637"/>
    <mergeCell ref="N1637:O1637"/>
    <mergeCell ref="P1637:Q1637"/>
    <mergeCell ref="R1637:S1637"/>
    <mergeCell ref="A1766:W1766"/>
    <mergeCell ref="A1768:W1768"/>
    <mergeCell ref="A1770:W1770"/>
    <mergeCell ref="A1771:W1771"/>
    <mergeCell ref="A1772:W1772"/>
    <mergeCell ref="A1775:B1775"/>
    <mergeCell ref="A1776:B1777"/>
    <mergeCell ref="W1747:W1756"/>
    <mergeCell ref="A1732:W1732"/>
    <mergeCell ref="U1564:U1566"/>
    <mergeCell ref="V1564:V1566"/>
    <mergeCell ref="U1600:U1602"/>
    <mergeCell ref="V1600:V1602"/>
    <mergeCell ref="U1636:U1638"/>
    <mergeCell ref="T1756:U1756"/>
    <mergeCell ref="A1765:W1765"/>
    <mergeCell ref="P1570:S1570"/>
    <mergeCell ref="A1570:O1570"/>
    <mergeCell ref="T1570:U1570"/>
    <mergeCell ref="A1571:U1571"/>
    <mergeCell ref="P1575:S1575"/>
    <mergeCell ref="A1575:O1575"/>
    <mergeCell ref="A1801:W1801"/>
    <mergeCell ref="A1802:W1802"/>
    <mergeCell ref="A1804:W1804"/>
    <mergeCell ref="A1806:W1806"/>
    <mergeCell ref="A1807:W1807"/>
    <mergeCell ref="A1808:W1808"/>
    <mergeCell ref="A1811:B1811"/>
    <mergeCell ref="A1812:B1813"/>
    <mergeCell ref="A1837:W1837"/>
    <mergeCell ref="A1778:O1778"/>
    <mergeCell ref="A1792:O1792"/>
    <mergeCell ref="P1792:S1792"/>
    <mergeCell ref="A1780:S1780"/>
    <mergeCell ref="P1786:S1786"/>
    <mergeCell ref="A1786:O1786"/>
    <mergeCell ref="A1791:O1791"/>
    <mergeCell ref="T1791:U1791"/>
    <mergeCell ref="T1780:T1782"/>
    <mergeCell ref="A1781:A1782"/>
    <mergeCell ref="B1781:B1782"/>
    <mergeCell ref="C1781:C1782"/>
    <mergeCell ref="D1781:E1781"/>
    <mergeCell ref="F1781:G1781"/>
    <mergeCell ref="H1781:I1781"/>
    <mergeCell ref="A1823:U1823"/>
    <mergeCell ref="W1780:W1782"/>
    <mergeCell ref="W1783:W1792"/>
    <mergeCell ref="W1816:W1818"/>
    <mergeCell ref="W1819:W1828"/>
    <mergeCell ref="P1817:Q1817"/>
    <mergeCell ref="R1817:S1817"/>
    <mergeCell ref="H1925:I1925"/>
    <mergeCell ref="J1925:K1925"/>
    <mergeCell ref="L1925:M1925"/>
    <mergeCell ref="N1925:O1925"/>
    <mergeCell ref="P1925:Q1925"/>
    <mergeCell ref="R1925:S1925"/>
    <mergeCell ref="T1960:T1962"/>
    <mergeCell ref="A2056:W2056"/>
    <mergeCell ref="A2058:W2058"/>
    <mergeCell ref="A2059:W2059"/>
    <mergeCell ref="A2060:W2060"/>
    <mergeCell ref="A2063:B2063"/>
    <mergeCell ref="A2064:B2065"/>
    <mergeCell ref="A2089:W2089"/>
    <mergeCell ref="A1960:S1960"/>
    <mergeCell ref="U2032:U2034"/>
    <mergeCell ref="V2032:V2034"/>
    <mergeCell ref="U1924:U1926"/>
    <mergeCell ref="V1924:V1926"/>
    <mergeCell ref="U1960:U1962"/>
    <mergeCell ref="V1960:V1962"/>
    <mergeCell ref="U1996:U1998"/>
    <mergeCell ref="V1996:V1998"/>
    <mergeCell ref="V1927:V1936"/>
    <mergeCell ref="V1963:V1972"/>
    <mergeCell ref="A1967:U1967"/>
    <mergeCell ref="P1971:S1971"/>
    <mergeCell ref="A1971:O1971"/>
    <mergeCell ref="T1971:U1971"/>
    <mergeCell ref="A1961:A1962"/>
    <mergeCell ref="B1961:B1962"/>
    <mergeCell ref="C1961:C1962"/>
    <mergeCell ref="H1961:I1961"/>
    <mergeCell ref="J1961:K1961"/>
    <mergeCell ref="L1961:M1961"/>
    <mergeCell ref="N1961:O1961"/>
    <mergeCell ref="P1961:Q1961"/>
    <mergeCell ref="R1961:S1961"/>
    <mergeCell ref="P1966:S1966"/>
    <mergeCell ref="A1966:O1966"/>
    <mergeCell ref="T1966:U1966"/>
    <mergeCell ref="P1972:S1972"/>
    <mergeCell ref="A1972:O1972"/>
    <mergeCell ref="T1972:U1972"/>
    <mergeCell ref="T1996:T1998"/>
    <mergeCell ref="A1997:A1998"/>
    <mergeCell ref="B1997:B1998"/>
    <mergeCell ref="C1997:C1998"/>
    <mergeCell ref="D1997:E1997"/>
    <mergeCell ref="H1997:I1997"/>
    <mergeCell ref="J1997:K1997"/>
    <mergeCell ref="L1997:M1997"/>
    <mergeCell ref="N1997:O1997"/>
    <mergeCell ref="P1997:Q1997"/>
    <mergeCell ref="A1994:O1994"/>
    <mergeCell ref="P2177:Q2177"/>
    <mergeCell ref="V2071:V2080"/>
    <mergeCell ref="V2107:V2116"/>
    <mergeCell ref="V2068:V2070"/>
    <mergeCell ref="A2131:W2131"/>
    <mergeCell ref="A2102:O2102"/>
    <mergeCell ref="A2104:S2104"/>
    <mergeCell ref="P2110:S2110"/>
    <mergeCell ref="A2110:O2110"/>
    <mergeCell ref="T2110:U2110"/>
    <mergeCell ref="P2115:S2115"/>
    <mergeCell ref="A2115:O2115"/>
    <mergeCell ref="T2115:U2115"/>
    <mergeCell ref="A2111:U2111"/>
    <mergeCell ref="P2116:S2116"/>
    <mergeCell ref="A2116:O2116"/>
    <mergeCell ref="T2116:U2116"/>
    <mergeCell ref="T2104:T2106"/>
    <mergeCell ref="A2105:A2106"/>
    <mergeCell ref="B2105:B2106"/>
    <mergeCell ref="R2177:S2177"/>
    <mergeCell ref="U2176:U2178"/>
    <mergeCell ref="V2176:V2178"/>
    <mergeCell ref="P2080:S2080"/>
    <mergeCell ref="A2080:O2080"/>
    <mergeCell ref="T2080:U2080"/>
    <mergeCell ref="N2069:O2069"/>
    <mergeCell ref="P2069:Q2069"/>
    <mergeCell ref="R2069:S2069"/>
    <mergeCell ref="V2104:V2106"/>
    <mergeCell ref="V2140:V2142"/>
    <mergeCell ref="A2090:W2090"/>
    <mergeCell ref="A2135:B2135"/>
    <mergeCell ref="A2136:B2137"/>
    <mergeCell ref="A2161:W2161"/>
    <mergeCell ref="A2162:W2162"/>
    <mergeCell ref="A2164:W2164"/>
    <mergeCell ref="A2166:W2166"/>
    <mergeCell ref="A2167:W2167"/>
    <mergeCell ref="A2168:W2168"/>
    <mergeCell ref="A2171:B2171"/>
    <mergeCell ref="A2172:B2173"/>
    <mergeCell ref="A2197:W2197"/>
    <mergeCell ref="A2198:W2198"/>
    <mergeCell ref="A2200:W2200"/>
    <mergeCell ref="A2202:W2202"/>
    <mergeCell ref="A2203:W2203"/>
    <mergeCell ref="W2140:W2142"/>
    <mergeCell ref="W2143:W2152"/>
    <mergeCell ref="W2176:W2178"/>
    <mergeCell ref="W2179:W2188"/>
    <mergeCell ref="P2141:Q2141"/>
    <mergeCell ref="R2141:S2141"/>
    <mergeCell ref="A2177:A2178"/>
    <mergeCell ref="B2177:B2178"/>
    <mergeCell ref="C2177:C2178"/>
    <mergeCell ref="D2177:E2177"/>
    <mergeCell ref="F2177:G2177"/>
    <mergeCell ref="H2177:I2177"/>
    <mergeCell ref="J2177:K2177"/>
    <mergeCell ref="L2177:M2177"/>
    <mergeCell ref="N2177:O2177"/>
    <mergeCell ref="V2143:V2152"/>
    <mergeCell ref="A2141:A2142"/>
    <mergeCell ref="A2208:B2209"/>
    <mergeCell ref="A2233:W2233"/>
    <mergeCell ref="A2234:W2234"/>
    <mergeCell ref="A2236:W2236"/>
    <mergeCell ref="A2238:W2238"/>
    <mergeCell ref="A2239:W2239"/>
    <mergeCell ref="A2240:W2240"/>
    <mergeCell ref="A2243:B2243"/>
    <mergeCell ref="A2244:B2245"/>
    <mergeCell ref="A2269:W2269"/>
    <mergeCell ref="A2270:W2270"/>
    <mergeCell ref="A2272:W2272"/>
    <mergeCell ref="A2274:W2274"/>
    <mergeCell ref="A2275:W2275"/>
    <mergeCell ref="A2276:W2276"/>
    <mergeCell ref="A2279:B2279"/>
    <mergeCell ref="A2280:B2281"/>
    <mergeCell ref="W2212:W2214"/>
    <mergeCell ref="W2215:W2224"/>
    <mergeCell ref="W2248:W2250"/>
    <mergeCell ref="W2251:W2260"/>
    <mergeCell ref="A2210:O2210"/>
    <mergeCell ref="P2224:S2224"/>
    <mergeCell ref="A2224:O2224"/>
    <mergeCell ref="T2224:U2224"/>
    <mergeCell ref="A2212:S2212"/>
    <mergeCell ref="P2218:S2218"/>
    <mergeCell ref="A2218:O2218"/>
    <mergeCell ref="T2218:U2218"/>
    <mergeCell ref="P2223:S2223"/>
    <mergeCell ref="A2223:O2223"/>
    <mergeCell ref="T2223:U2223"/>
    <mergeCell ref="A2415:W2415"/>
    <mergeCell ref="A2417:W2417"/>
    <mergeCell ref="A2418:W2418"/>
    <mergeCell ref="A2419:W2419"/>
    <mergeCell ref="A2422:B2422"/>
    <mergeCell ref="A2423:B2424"/>
    <mergeCell ref="A2448:W2448"/>
    <mergeCell ref="A2449:W2449"/>
    <mergeCell ref="A2451:W2451"/>
    <mergeCell ref="A2453:W2453"/>
    <mergeCell ref="A2454:W2454"/>
    <mergeCell ref="A2455:W2455"/>
    <mergeCell ref="A2458:B2458"/>
    <mergeCell ref="A2343:W2343"/>
    <mergeCell ref="A2345:W2345"/>
    <mergeCell ref="A2346:W2346"/>
    <mergeCell ref="A2347:W2347"/>
    <mergeCell ref="A2350:B2350"/>
    <mergeCell ref="A2351:B2352"/>
    <mergeCell ref="A2376:W2376"/>
    <mergeCell ref="D2356:E2356"/>
    <mergeCell ref="F2356:G2356"/>
    <mergeCell ref="H2356:I2356"/>
    <mergeCell ref="J2356:K2356"/>
    <mergeCell ref="L2356:M2356"/>
    <mergeCell ref="N2356:O2356"/>
    <mergeCell ref="P2356:Q2356"/>
    <mergeCell ref="R2356:S2356"/>
    <mergeCell ref="A2392:A2393"/>
    <mergeCell ref="B2392:B2393"/>
    <mergeCell ref="J2392:K2392"/>
    <mergeCell ref="P2438:S2438"/>
    <mergeCell ref="P2541:S2541"/>
    <mergeCell ref="A2541:O2541"/>
    <mergeCell ref="A2459:B2460"/>
    <mergeCell ref="A2484:W2484"/>
    <mergeCell ref="J2428:K2428"/>
    <mergeCell ref="L2428:M2428"/>
    <mergeCell ref="N2428:O2428"/>
    <mergeCell ref="P2428:Q2428"/>
    <mergeCell ref="R2428:S2428"/>
    <mergeCell ref="T2463:T2465"/>
    <mergeCell ref="A2464:A2465"/>
    <mergeCell ref="B2464:B2465"/>
    <mergeCell ref="C2464:C2465"/>
    <mergeCell ref="D2464:E2464"/>
    <mergeCell ref="F2464:G2464"/>
    <mergeCell ref="H2464:I2464"/>
    <mergeCell ref="J2464:K2464"/>
    <mergeCell ref="L2464:M2464"/>
    <mergeCell ref="N2464:O2464"/>
    <mergeCell ref="T2433:U2433"/>
    <mergeCell ref="A2474:O2474"/>
    <mergeCell ref="T2474:U2474"/>
    <mergeCell ref="P2475:S2475"/>
    <mergeCell ref="A2475:O2475"/>
    <mergeCell ref="T2475:U2475"/>
    <mergeCell ref="A2470:U2470"/>
    <mergeCell ref="U2463:U2465"/>
    <mergeCell ref="P2461:V2461"/>
    <mergeCell ref="P2439:S2439"/>
    <mergeCell ref="A2439:O2439"/>
    <mergeCell ref="P2464:Q2464"/>
    <mergeCell ref="P2474:S2474"/>
    <mergeCell ref="A2814:W2814"/>
    <mergeCell ref="A2815:W2815"/>
    <mergeCell ref="A2782:B2782"/>
    <mergeCell ref="A2783:B2784"/>
    <mergeCell ref="A2556:W2556"/>
    <mergeCell ref="A2557:W2557"/>
    <mergeCell ref="P2536:Q2536"/>
    <mergeCell ref="R2536:S2536"/>
    <mergeCell ref="A2499:S2499"/>
    <mergeCell ref="P2505:S2505"/>
    <mergeCell ref="A2505:O2505"/>
    <mergeCell ref="T2505:U2505"/>
    <mergeCell ref="T2499:T2501"/>
    <mergeCell ref="A2500:A2501"/>
    <mergeCell ref="B2500:B2501"/>
    <mergeCell ref="C2500:C2501"/>
    <mergeCell ref="D2500:E2500"/>
    <mergeCell ref="F2500:G2500"/>
    <mergeCell ref="H2500:I2500"/>
    <mergeCell ref="J2500:K2500"/>
    <mergeCell ref="L2500:M2500"/>
    <mergeCell ref="N2500:O2500"/>
    <mergeCell ref="P2500:Q2500"/>
    <mergeCell ref="R2500:S2500"/>
    <mergeCell ref="T2535:T2537"/>
    <mergeCell ref="A2536:A2537"/>
    <mergeCell ref="B2536:B2537"/>
    <mergeCell ref="C2536:C2537"/>
    <mergeCell ref="D2536:E2536"/>
    <mergeCell ref="F2536:G2536"/>
    <mergeCell ref="H2536:I2536"/>
    <mergeCell ref="J2536:K2536"/>
    <mergeCell ref="A2773:W2773"/>
    <mergeCell ref="A2775:W2775"/>
    <mergeCell ref="A2777:W2777"/>
    <mergeCell ref="A2778:W2778"/>
    <mergeCell ref="A2779:W2779"/>
    <mergeCell ref="P2618:S2618"/>
    <mergeCell ref="A2618:O2618"/>
    <mergeCell ref="T2618:U2618"/>
    <mergeCell ref="P2619:S2619"/>
    <mergeCell ref="A2619:O2619"/>
    <mergeCell ref="T2619:U2619"/>
    <mergeCell ref="A2641:O2641"/>
    <mergeCell ref="P2655:S2655"/>
    <mergeCell ref="A2655:O2655"/>
    <mergeCell ref="T2655:U2655"/>
    <mergeCell ref="A2605:O2605"/>
    <mergeCell ref="A2607:S2607"/>
    <mergeCell ref="P2613:S2613"/>
    <mergeCell ref="A2613:O2613"/>
    <mergeCell ref="N2752:O2752"/>
    <mergeCell ref="P2752:Q2752"/>
    <mergeCell ref="R2752:S2752"/>
    <mergeCell ref="A2716:A2717"/>
    <mergeCell ref="B2716:B2717"/>
    <mergeCell ref="P2721:S2721"/>
    <mergeCell ref="A2721:O2721"/>
    <mergeCell ref="T2721:U2721"/>
    <mergeCell ref="A2722:U2722"/>
    <mergeCell ref="P2726:S2726"/>
    <mergeCell ref="A2726:O2726"/>
    <mergeCell ref="T2726:U2726"/>
    <mergeCell ref="T2715:T2717"/>
    <mergeCell ref="A2706:W2706"/>
    <mergeCell ref="A2707:W2707"/>
    <mergeCell ref="A2710:B2710"/>
    <mergeCell ref="A2711:B2712"/>
    <mergeCell ref="A2736:W2736"/>
    <mergeCell ref="A2737:W2737"/>
    <mergeCell ref="A2739:W2739"/>
    <mergeCell ref="A2741:W2741"/>
    <mergeCell ref="A2742:W2742"/>
    <mergeCell ref="A2743:W2743"/>
    <mergeCell ref="A2746:B2746"/>
    <mergeCell ref="A2747:B2748"/>
    <mergeCell ref="A2772:W2772"/>
    <mergeCell ref="W2754:W2763"/>
    <mergeCell ref="L2752:M2752"/>
    <mergeCell ref="T2727:U2727"/>
    <mergeCell ref="R2716:S2716"/>
    <mergeCell ref="T2751:T2753"/>
    <mergeCell ref="A2752:A2753"/>
    <mergeCell ref="B2752:B2753"/>
    <mergeCell ref="C2752:C2753"/>
    <mergeCell ref="D2752:E2752"/>
    <mergeCell ref="F2752:G2752"/>
    <mergeCell ref="H2752:I2752"/>
    <mergeCell ref="J2752:K2752"/>
    <mergeCell ref="A2757:O2757"/>
    <mergeCell ref="T2757:U2757"/>
    <mergeCell ref="P2749:V2749"/>
    <mergeCell ref="P2762:S2762"/>
    <mergeCell ref="A2762:O2762"/>
    <mergeCell ref="T2762:U2762"/>
    <mergeCell ref="P2757:S2757"/>
    <mergeCell ref="A2880:W2880"/>
    <mergeCell ref="A2881:W2881"/>
    <mergeCell ref="A2883:W2883"/>
    <mergeCell ref="A2885:W2885"/>
    <mergeCell ref="A2886:W2886"/>
    <mergeCell ref="A2887:W2887"/>
    <mergeCell ref="A2890:B2890"/>
    <mergeCell ref="A2891:B2892"/>
    <mergeCell ref="A2916:W2916"/>
    <mergeCell ref="A2917:W2917"/>
    <mergeCell ref="A2919:W2919"/>
    <mergeCell ref="A2921:W2921"/>
    <mergeCell ref="A2922:W2922"/>
    <mergeCell ref="A2923:W2923"/>
    <mergeCell ref="A2926:B2926"/>
    <mergeCell ref="W2787:W2789"/>
    <mergeCell ref="W2790:W2799"/>
    <mergeCell ref="W2823:W2825"/>
    <mergeCell ref="W2826:W2835"/>
    <mergeCell ref="W2859:W2861"/>
    <mergeCell ref="W2862:W2871"/>
    <mergeCell ref="A2808:W2808"/>
    <mergeCell ref="A2811:W2811"/>
    <mergeCell ref="A2818:B2818"/>
    <mergeCell ref="A2819:B2820"/>
    <mergeCell ref="A2844:W2844"/>
    <mergeCell ref="A2845:W2845"/>
    <mergeCell ref="H2824:I2824"/>
    <mergeCell ref="J2824:K2824"/>
    <mergeCell ref="L2824:M2824"/>
    <mergeCell ref="N2824:O2824"/>
    <mergeCell ref="A2813:W2813"/>
    <mergeCell ref="A2927:B2928"/>
    <mergeCell ref="A2952:W2952"/>
    <mergeCell ref="W2895:W2897"/>
    <mergeCell ref="W2898:W2907"/>
    <mergeCell ref="W2931:W2933"/>
    <mergeCell ref="W2934:W2943"/>
    <mergeCell ref="A2893:O2893"/>
    <mergeCell ref="P2907:S2907"/>
    <mergeCell ref="A2907:O2907"/>
    <mergeCell ref="T2907:U2907"/>
    <mergeCell ref="A2895:S2895"/>
    <mergeCell ref="P2901:S2901"/>
    <mergeCell ref="A2901:O2901"/>
    <mergeCell ref="T2901:U2901"/>
    <mergeCell ref="A2902:U2902"/>
    <mergeCell ref="P2906:S2906"/>
    <mergeCell ref="A2906:O2906"/>
    <mergeCell ref="T2906:U2906"/>
    <mergeCell ref="T2895:T2897"/>
    <mergeCell ref="A2896:A2897"/>
    <mergeCell ref="B2896:B2897"/>
    <mergeCell ref="C2896:C2897"/>
    <mergeCell ref="D2896:E2896"/>
    <mergeCell ref="F2896:G2896"/>
    <mergeCell ref="H2896:I2896"/>
    <mergeCell ref="J2896:K2896"/>
    <mergeCell ref="L2896:M2896"/>
    <mergeCell ref="N2896:O2896"/>
    <mergeCell ref="P2896:Q2896"/>
    <mergeCell ref="R2896:S2896"/>
    <mergeCell ref="P2893:V2893"/>
    <mergeCell ref="V2898:V2907"/>
    <mergeCell ref="A2988:W2988"/>
    <mergeCell ref="A2989:W2989"/>
    <mergeCell ref="A2991:W2991"/>
    <mergeCell ref="A2993:W2993"/>
    <mergeCell ref="A2994:W2994"/>
    <mergeCell ref="A2995:W2995"/>
    <mergeCell ref="A2998:B2998"/>
    <mergeCell ref="A2999:B3000"/>
    <mergeCell ref="A3024:W3024"/>
    <mergeCell ref="A3025:W3025"/>
    <mergeCell ref="W2967:W2969"/>
    <mergeCell ref="W2970:W2979"/>
    <mergeCell ref="W3003:W3005"/>
    <mergeCell ref="W3006:W3015"/>
    <mergeCell ref="L2968:M2968"/>
    <mergeCell ref="N2968:O2968"/>
    <mergeCell ref="P2968:Q2968"/>
    <mergeCell ref="R2968:S2968"/>
    <mergeCell ref="B2968:B2969"/>
    <mergeCell ref="C2968:C2969"/>
    <mergeCell ref="D2968:E2968"/>
    <mergeCell ref="F2968:G2968"/>
    <mergeCell ref="H2968:I2968"/>
    <mergeCell ref="H3004:I3004"/>
    <mergeCell ref="J3004:K3004"/>
    <mergeCell ref="L3004:M3004"/>
    <mergeCell ref="N3004:O3004"/>
    <mergeCell ref="A2967:S2967"/>
    <mergeCell ref="P2973:S2973"/>
    <mergeCell ref="A2973:O2973"/>
    <mergeCell ref="T2973:U2973"/>
    <mergeCell ref="A2974:U2974"/>
    <mergeCell ref="A3071:B3072"/>
    <mergeCell ref="A3096:W3096"/>
    <mergeCell ref="A3097:W3097"/>
    <mergeCell ref="A3099:W3099"/>
    <mergeCell ref="A3101:W3101"/>
    <mergeCell ref="A3102:W3102"/>
    <mergeCell ref="A3103:W3103"/>
    <mergeCell ref="A3106:B3106"/>
    <mergeCell ref="A3107:B3108"/>
    <mergeCell ref="A3132:W3132"/>
    <mergeCell ref="P3123:S3123"/>
    <mergeCell ref="A3123:O3123"/>
    <mergeCell ref="T3123:U3123"/>
    <mergeCell ref="P3112:Q3112"/>
    <mergeCell ref="R3112:S3112"/>
    <mergeCell ref="B3112:B3113"/>
    <mergeCell ref="C3112:C3113"/>
    <mergeCell ref="D3112:E3112"/>
    <mergeCell ref="F3112:G3112"/>
    <mergeCell ref="H3112:I3112"/>
    <mergeCell ref="J3112:K3112"/>
    <mergeCell ref="L3112:M3112"/>
    <mergeCell ref="N3112:O3112"/>
    <mergeCell ref="A3081:O3081"/>
    <mergeCell ref="T3081:U3081"/>
    <mergeCell ref="A3133:W3133"/>
    <mergeCell ref="A3135:W3135"/>
    <mergeCell ref="A3137:W3137"/>
    <mergeCell ref="A3138:W3138"/>
    <mergeCell ref="A3139:W3139"/>
    <mergeCell ref="A3142:B3142"/>
    <mergeCell ref="A3143:B3144"/>
    <mergeCell ref="A3168:W3168"/>
    <mergeCell ref="A3169:W3169"/>
    <mergeCell ref="A3171:W3171"/>
    <mergeCell ref="A3173:W3173"/>
    <mergeCell ref="A3174:W3174"/>
    <mergeCell ref="A3175:W3175"/>
    <mergeCell ref="A3178:B3178"/>
    <mergeCell ref="A3179:B3180"/>
    <mergeCell ref="A3204:W3204"/>
    <mergeCell ref="A3205:W3205"/>
    <mergeCell ref="P3184:Q3184"/>
    <mergeCell ref="R3184:S3184"/>
    <mergeCell ref="P3148:Q3148"/>
    <mergeCell ref="R3148:S3148"/>
    <mergeCell ref="P3153:S3153"/>
    <mergeCell ref="A3153:O3153"/>
    <mergeCell ref="T3153:U3153"/>
    <mergeCell ref="A3147:S3147"/>
    <mergeCell ref="C3148:C3149"/>
    <mergeCell ref="D3148:E3148"/>
    <mergeCell ref="F3148:G3148"/>
    <mergeCell ref="H3148:I3148"/>
    <mergeCell ref="J3148:K3148"/>
    <mergeCell ref="L3148:M3148"/>
    <mergeCell ref="N3148:O3148"/>
    <mergeCell ref="W55:W64"/>
    <mergeCell ref="W52:W54"/>
    <mergeCell ref="W88:W90"/>
    <mergeCell ref="W91:W100"/>
    <mergeCell ref="W124:W126"/>
    <mergeCell ref="W127:W136"/>
    <mergeCell ref="W160:W162"/>
    <mergeCell ref="W163:W172"/>
    <mergeCell ref="W196:W198"/>
    <mergeCell ref="W199:W208"/>
    <mergeCell ref="W232:W234"/>
    <mergeCell ref="W235:W244"/>
    <mergeCell ref="W268:W270"/>
    <mergeCell ref="W271:W280"/>
    <mergeCell ref="W304:W306"/>
    <mergeCell ref="W307:W316"/>
    <mergeCell ref="W340:W342"/>
    <mergeCell ref="A182:W182"/>
    <mergeCell ref="V160:V162"/>
    <mergeCell ref="A89:A90"/>
    <mergeCell ref="B89:B90"/>
    <mergeCell ref="C89:C90"/>
    <mergeCell ref="D89:E89"/>
    <mergeCell ref="F89:G89"/>
    <mergeCell ref="H89:I89"/>
    <mergeCell ref="J89:K89"/>
    <mergeCell ref="L89:M89"/>
    <mergeCell ref="N89:O89"/>
    <mergeCell ref="U88:U90"/>
    <mergeCell ref="A146:W146"/>
    <mergeCell ref="A148:W148"/>
    <mergeCell ref="A150:W150"/>
    <mergeCell ref="W487:W496"/>
    <mergeCell ref="W520:W522"/>
    <mergeCell ref="W523:W532"/>
    <mergeCell ref="W556:W558"/>
    <mergeCell ref="W559:W568"/>
    <mergeCell ref="U592:U594"/>
    <mergeCell ref="V592:V594"/>
    <mergeCell ref="W628:W630"/>
    <mergeCell ref="W631:W640"/>
    <mergeCell ref="W664:W666"/>
    <mergeCell ref="W667:W676"/>
    <mergeCell ref="V628:V630"/>
    <mergeCell ref="U628:U630"/>
    <mergeCell ref="A3354:W3354"/>
    <mergeCell ref="A3282:W3282"/>
    <mergeCell ref="A3283:W3283"/>
    <mergeCell ref="A3286:B3286"/>
    <mergeCell ref="A3287:B3288"/>
    <mergeCell ref="A3312:W3312"/>
    <mergeCell ref="A3313:W3313"/>
    <mergeCell ref="A3315:W3315"/>
    <mergeCell ref="A3317:W3317"/>
    <mergeCell ref="A3318:W3318"/>
    <mergeCell ref="A3319:W3319"/>
    <mergeCell ref="A3322:B3322"/>
    <mergeCell ref="A3323:B3324"/>
    <mergeCell ref="A3348:W3348"/>
    <mergeCell ref="A3349:W3349"/>
    <mergeCell ref="A3351:W3351"/>
    <mergeCell ref="W700:W702"/>
    <mergeCell ref="W703:W712"/>
    <mergeCell ref="W736:W738"/>
    <mergeCell ref="W739:W748"/>
    <mergeCell ref="W772:W774"/>
    <mergeCell ref="W775:W784"/>
    <mergeCell ref="W808:W810"/>
    <mergeCell ref="W811:W820"/>
    <mergeCell ref="W844:W846"/>
    <mergeCell ref="W847:W856"/>
    <mergeCell ref="W880:W882"/>
    <mergeCell ref="W883:W892"/>
    <mergeCell ref="W916:W918"/>
    <mergeCell ref="W919:W928"/>
    <mergeCell ref="W952:W954"/>
    <mergeCell ref="W955:W964"/>
    <mergeCell ref="W988:W990"/>
    <mergeCell ref="A980:W980"/>
    <mergeCell ref="A983:B983"/>
    <mergeCell ref="A984:B985"/>
    <mergeCell ref="A830:W830"/>
    <mergeCell ref="A832:W832"/>
    <mergeCell ref="A834:W834"/>
    <mergeCell ref="A835:W835"/>
    <mergeCell ref="A836:W836"/>
    <mergeCell ref="A839:B839"/>
    <mergeCell ref="A840:B841"/>
    <mergeCell ref="A865:W865"/>
    <mergeCell ref="A866:W866"/>
    <mergeCell ref="A868:W868"/>
    <mergeCell ref="A870:W870"/>
    <mergeCell ref="A871:W871"/>
    <mergeCell ref="L989:M989"/>
    <mergeCell ref="A819:O819"/>
    <mergeCell ref="T819:U819"/>
    <mergeCell ref="W991:W1000"/>
    <mergeCell ref="W1024:W1026"/>
    <mergeCell ref="W1027:W1036"/>
    <mergeCell ref="W1060:W1062"/>
    <mergeCell ref="W1063:W1072"/>
    <mergeCell ref="W1096:W1098"/>
    <mergeCell ref="W1099:W1108"/>
    <mergeCell ref="W1132:W1134"/>
    <mergeCell ref="W1135:W1144"/>
    <mergeCell ref="W1168:W1170"/>
    <mergeCell ref="W1171:W1180"/>
    <mergeCell ref="W1204:W1206"/>
    <mergeCell ref="W1207:W1216"/>
    <mergeCell ref="W1240:W1242"/>
    <mergeCell ref="W1243:W1252"/>
    <mergeCell ref="W1276:W1278"/>
    <mergeCell ref="W1279:W1288"/>
    <mergeCell ref="A1225:W1225"/>
    <mergeCell ref="A1226:W1226"/>
    <mergeCell ref="A1228:W1228"/>
    <mergeCell ref="A1230:W1230"/>
    <mergeCell ref="A1231:W1231"/>
    <mergeCell ref="A1232:W1232"/>
    <mergeCell ref="A1235:B1235"/>
    <mergeCell ref="A1236:B1237"/>
    <mergeCell ref="A1261:W1261"/>
    <mergeCell ref="A1262:W1262"/>
    <mergeCell ref="A1264:W1264"/>
    <mergeCell ref="A1266:W1266"/>
    <mergeCell ref="A1267:W1267"/>
    <mergeCell ref="A1268:W1268"/>
    <mergeCell ref="A1271:B1271"/>
    <mergeCell ref="W1387:W1396"/>
    <mergeCell ref="W1420:W1422"/>
    <mergeCell ref="W1423:W1432"/>
    <mergeCell ref="W1456:W1458"/>
    <mergeCell ref="W1459:W1468"/>
    <mergeCell ref="W1492:W1494"/>
    <mergeCell ref="W1495:W1504"/>
    <mergeCell ref="W1528:W1530"/>
    <mergeCell ref="W1531:W1540"/>
    <mergeCell ref="W1564:W1566"/>
    <mergeCell ref="W1567:W1576"/>
    <mergeCell ref="W1600:W1602"/>
    <mergeCell ref="W1603:W1612"/>
    <mergeCell ref="W1636:W1638"/>
    <mergeCell ref="W1639:W1648"/>
    <mergeCell ref="W1672:W1674"/>
    <mergeCell ref="W1675:W1684"/>
    <mergeCell ref="A1658:W1658"/>
    <mergeCell ref="A1660:W1660"/>
    <mergeCell ref="A1662:W1662"/>
    <mergeCell ref="A1663:W1663"/>
    <mergeCell ref="A1664:W1664"/>
    <mergeCell ref="A1667:B1667"/>
    <mergeCell ref="A1668:B1669"/>
    <mergeCell ref="A1478:W1478"/>
    <mergeCell ref="A1480:W1480"/>
    <mergeCell ref="A1482:W1482"/>
    <mergeCell ref="A1483:W1483"/>
    <mergeCell ref="A1484:W1484"/>
    <mergeCell ref="A1487:B1487"/>
    <mergeCell ref="A1488:B1489"/>
    <mergeCell ref="A1513:W1513"/>
    <mergeCell ref="W1852:W1854"/>
    <mergeCell ref="W1855:W1864"/>
    <mergeCell ref="W1888:W1890"/>
    <mergeCell ref="W1891:W1900"/>
    <mergeCell ref="W1924:W1926"/>
    <mergeCell ref="W1927:W1936"/>
    <mergeCell ref="W1960:W1962"/>
    <mergeCell ref="W1963:W1972"/>
    <mergeCell ref="W1996:W1998"/>
    <mergeCell ref="W1999:W2008"/>
    <mergeCell ref="W2032:W2034"/>
    <mergeCell ref="W2035:W2044"/>
    <mergeCell ref="A1981:W1981"/>
    <mergeCell ref="A1982:W1982"/>
    <mergeCell ref="A1984:W1984"/>
    <mergeCell ref="A1986:W1986"/>
    <mergeCell ref="A1987:W1987"/>
    <mergeCell ref="A1988:W1988"/>
    <mergeCell ref="A1991:B1991"/>
    <mergeCell ref="A1992:B1993"/>
    <mergeCell ref="A2017:W2017"/>
    <mergeCell ref="A2018:W2018"/>
    <mergeCell ref="A2020:W2020"/>
    <mergeCell ref="A2022:W2022"/>
    <mergeCell ref="A2023:W2023"/>
    <mergeCell ref="A2024:W2024"/>
    <mergeCell ref="A2027:B2027"/>
    <mergeCell ref="V1999:V2008"/>
    <mergeCell ref="V2035:V2044"/>
    <mergeCell ref="F1997:G1997"/>
    <mergeCell ref="D1961:E1961"/>
    <mergeCell ref="F1961:G1961"/>
    <mergeCell ref="W2319:W2321"/>
    <mergeCell ref="W2322:W2331"/>
    <mergeCell ref="W2355:W2357"/>
    <mergeCell ref="W2358:W2367"/>
    <mergeCell ref="W2391:W2393"/>
    <mergeCell ref="W2394:W2403"/>
    <mergeCell ref="W2427:W2429"/>
    <mergeCell ref="W2430:W2439"/>
    <mergeCell ref="W2463:W2465"/>
    <mergeCell ref="W2466:W2475"/>
    <mergeCell ref="W2499:W2501"/>
    <mergeCell ref="W2502:W2511"/>
    <mergeCell ref="W2535:W2537"/>
    <mergeCell ref="W2538:W2547"/>
    <mergeCell ref="W2571:W2573"/>
    <mergeCell ref="A2485:W2485"/>
    <mergeCell ref="A2487:W2487"/>
    <mergeCell ref="A2489:W2489"/>
    <mergeCell ref="A2490:W2490"/>
    <mergeCell ref="A2491:W2491"/>
    <mergeCell ref="A2494:B2494"/>
    <mergeCell ref="A2495:B2496"/>
    <mergeCell ref="A2520:W2520"/>
    <mergeCell ref="A2521:W2521"/>
    <mergeCell ref="A2523:W2523"/>
    <mergeCell ref="A2525:W2525"/>
    <mergeCell ref="A2526:W2526"/>
    <mergeCell ref="A2527:W2527"/>
    <mergeCell ref="A2530:B2530"/>
    <mergeCell ref="A2531:B2532"/>
    <mergeCell ref="A2533:O2533"/>
    <mergeCell ref="A2535:S2535"/>
    <mergeCell ref="W3366:W3375"/>
    <mergeCell ref="W3399:W3401"/>
    <mergeCell ref="W3402:W3411"/>
    <mergeCell ref="W592:W594"/>
    <mergeCell ref="W3042:W3051"/>
    <mergeCell ref="W3075:W3077"/>
    <mergeCell ref="W3078:W3087"/>
    <mergeCell ref="W3111:W3113"/>
    <mergeCell ref="W3114:W3123"/>
    <mergeCell ref="W3147:W3149"/>
    <mergeCell ref="W3150:W3159"/>
    <mergeCell ref="W3183:W3185"/>
    <mergeCell ref="W3186:W3195"/>
    <mergeCell ref="W3219:W3221"/>
    <mergeCell ref="W3222:W3231"/>
    <mergeCell ref="W3255:W3257"/>
    <mergeCell ref="W3258:W3267"/>
    <mergeCell ref="W3291:W3293"/>
    <mergeCell ref="W3294:W3303"/>
    <mergeCell ref="W3327:W3329"/>
    <mergeCell ref="W3330:W3339"/>
    <mergeCell ref="W2574:W2583"/>
    <mergeCell ref="W2607:W2609"/>
    <mergeCell ref="W2610:W2619"/>
    <mergeCell ref="W2643:W2645"/>
    <mergeCell ref="W2646:W2655"/>
    <mergeCell ref="W2679:W2681"/>
    <mergeCell ref="W2682:W2691"/>
    <mergeCell ref="W2715:W2717"/>
    <mergeCell ref="W2718:W2727"/>
    <mergeCell ref="W2751:W2753"/>
    <mergeCell ref="W2287:W2296"/>
  </mergeCells>
  <dataValidations count="1">
    <dataValidation type="decimal" showInputMessage="1" showErrorMessage="1" sqref="P3402 P199 P55 P91 P127 P163 P19 P235 P271 P307 P343 P379 P415 P451 P487 P523 P559 P595 P631 P667 P703 P739 P775 P811 P847 P883 P919 P955 P991 P1027 P1063 P1099 P1135 P1171 P1207 P1243 P1279 P1315 P1351 P1387 P1423 P1459 P1495 P1531 P1567 P1603 P1639 P1675 P1711 P1747 P1783 P1819 P1855 P1891 P1927 P1963 P1999 P2035 P2071 P2107 P2143 P2179 P2215 P2251 P2287 P2322 P2358 P2394 P2430 P2466 P2502 P2538 P2574 P2610 P2646 P2682 P2718 P2754 P2790 P2826 P2862 P2898 P2934 P2970 P3006 P3042 P3078 P3114 P3150 P3186 P3222 P3258 P3294 P3330 P3366">
      <formula1>-100</formula1>
      <formula2>80</formula2>
    </dataValidation>
  </dataValidations>
  <pageMargins left="0.41546474358974361" right="7.874015748031496E-2" top="0.90424679487179482" bottom="1.3930288461538463" header="0.31496062992125984" footer="0.31496062992125984"/>
  <pageSetup paperSize="9" scale="61" fitToWidth="13" fitToHeight="13" orientation="landscape" r:id="rId1"/>
  <ignoredErrors>
    <ignoredError sqref="T25:T26 T708:T710 T703:T705 T672:T674 T667:T669 T636:T638 T631:T633 T600:T602 T595:T597 T564:T566 T559:T561 T528:T530 T523:T525 T492:T494 T487:T489 T456:T458 T451:T453 T420:T422 T415:T417 T384:T386 T379:T381 T348:T350 T343:T345 T312:T314 T307:T309 T276:T278 T271:T273 T240:T242 T235:T237 T168:T170 T163:T165 T132:T134 T127:T129 T96:T98 T91:T93 T60 T28 T64 T100 T136 T172 T208 T244 T280 T352 T388 T424 T460 T496 T532 T568 T604 T640 T676 T712" unlockedFormula="1"/>
  </ignoredErrors>
  <drawing r:id="rId2"/>
</worksheet>
</file>

<file path=xl/worksheets/sheet13.xml><?xml version="1.0" encoding="utf-8"?>
<worksheet xmlns="http://schemas.openxmlformats.org/spreadsheetml/2006/main" xmlns:r="http://schemas.openxmlformats.org/officeDocument/2006/relationships">
  <sheetPr codeName="Лист13"/>
  <dimension ref="A1:W110"/>
  <sheetViews>
    <sheetView view="pageLayout" workbookViewId="0">
      <selection activeCell="G12" sqref="G12"/>
    </sheetView>
  </sheetViews>
  <sheetFormatPr defaultRowHeight="15.75"/>
  <cols>
    <col min="1" max="1" width="4.75" customWidth="1"/>
    <col min="2" max="3" width="38.125" customWidth="1"/>
    <col min="4" max="4" width="10" customWidth="1"/>
    <col min="5" max="5" width="10.75" customWidth="1"/>
    <col min="6" max="6" width="10" customWidth="1"/>
    <col min="7" max="7" width="10.625" customWidth="1"/>
    <col min="10" max="12" width="9" hidden="1" customWidth="1"/>
    <col min="13" max="13" width="9" customWidth="1"/>
  </cols>
  <sheetData>
    <row r="1" spans="1:23" ht="22.5" customHeight="1">
      <c r="B1" s="102" t="s">
        <v>991</v>
      </c>
      <c r="C1" s="102"/>
      <c r="D1" s="102"/>
      <c r="E1" s="102"/>
      <c r="F1" s="102"/>
      <c r="G1" s="102"/>
    </row>
    <row r="2" spans="1:23" ht="22.5" customHeight="1">
      <c r="B2" s="102" t="s">
        <v>990</v>
      </c>
      <c r="C2" s="102"/>
      <c r="D2" s="102"/>
      <c r="E2" s="102"/>
      <c r="F2" s="102"/>
      <c r="G2" s="102"/>
    </row>
    <row r="4" spans="1:23" ht="27" customHeight="1">
      <c r="A4" s="103" t="s">
        <v>169</v>
      </c>
      <c r="B4" s="103"/>
      <c r="C4" s="103"/>
      <c r="D4" s="103"/>
      <c r="E4" s="103"/>
      <c r="F4" s="103"/>
      <c r="G4" s="103"/>
      <c r="H4" s="103"/>
      <c r="I4" s="24"/>
      <c r="J4" s="24"/>
      <c r="K4" s="24"/>
      <c r="L4" s="24"/>
      <c r="M4" s="24"/>
      <c r="N4" s="22"/>
      <c r="O4" s="22"/>
      <c r="P4" s="22"/>
      <c r="Q4" s="22"/>
      <c r="R4" s="22"/>
      <c r="S4" s="22"/>
      <c r="T4" s="22"/>
      <c r="U4" s="22"/>
      <c r="V4" s="22"/>
      <c r="W4" s="22"/>
    </row>
    <row r="5" spans="1:23" ht="22.5" customHeight="1">
      <c r="B5" s="46"/>
      <c r="C5" s="146" t="s">
        <v>200</v>
      </c>
      <c r="D5" s="146"/>
      <c r="E5" s="146"/>
      <c r="F5" s="146"/>
      <c r="G5" s="46"/>
      <c r="H5" s="23"/>
      <c r="I5" s="23"/>
      <c r="J5" s="23"/>
      <c r="K5" s="23"/>
      <c r="L5" s="23"/>
    </row>
    <row r="6" spans="1:23" ht="15.75" customHeight="1">
      <c r="A6" s="144" t="str">
        <f>ПРОТОКОЛ!A12</f>
        <v>Место проведения</v>
      </c>
      <c r="B6" s="144"/>
      <c r="C6" s="104" t="s">
        <v>989</v>
      </c>
      <c r="D6" s="104"/>
      <c r="E6" s="104"/>
      <c r="F6" s="104"/>
      <c r="G6" s="145" t="str">
        <f>ПРОТОКОЛ!A11</f>
        <v>Дата проведения</v>
      </c>
      <c r="H6" s="145"/>
      <c r="I6" s="23"/>
      <c r="J6" s="23"/>
      <c r="K6" s="23"/>
      <c r="L6" s="23"/>
    </row>
    <row r="7" spans="1:23" ht="18.75">
      <c r="A7" s="144"/>
      <c r="B7" s="144"/>
      <c r="C7" s="105" t="s">
        <v>1058</v>
      </c>
      <c r="D7" s="105"/>
      <c r="E7" s="105"/>
      <c r="F7" s="105"/>
      <c r="G7" s="145"/>
      <c r="H7" s="145"/>
      <c r="J7" s="89" t="s">
        <v>1057</v>
      </c>
      <c r="K7" s="89" t="s">
        <v>1057</v>
      </c>
      <c r="L7" s="89" t="s">
        <v>1057</v>
      </c>
    </row>
    <row r="8" spans="1:23">
      <c r="A8" s="25"/>
      <c r="B8" s="25"/>
      <c r="C8" s="25"/>
      <c r="D8" s="25"/>
      <c r="E8" s="25"/>
      <c r="F8" s="25"/>
      <c r="G8" s="25"/>
      <c r="J8" s="89"/>
      <c r="K8" s="89"/>
      <c r="L8" s="89"/>
    </row>
    <row r="9" spans="1:23" ht="78.75">
      <c r="A9" s="48" t="s">
        <v>171</v>
      </c>
      <c r="B9" s="48" t="s">
        <v>196</v>
      </c>
      <c r="C9" s="48" t="s">
        <v>378</v>
      </c>
      <c r="D9" s="48" t="s">
        <v>197</v>
      </c>
      <c r="E9" s="48" t="s">
        <v>198</v>
      </c>
      <c r="F9" s="48" t="s">
        <v>199</v>
      </c>
      <c r="G9" s="48" t="s">
        <v>195</v>
      </c>
      <c r="H9" s="53" t="s">
        <v>998</v>
      </c>
      <c r="J9" s="30" t="s">
        <v>1015</v>
      </c>
      <c r="K9" s="30" t="s">
        <v>1016</v>
      </c>
      <c r="L9" s="30" t="s">
        <v>1014</v>
      </c>
    </row>
    <row r="10" spans="1:23" ht="18.75" customHeight="1">
      <c r="A10" s="53">
        <v>1</v>
      </c>
      <c r="B10" s="54" t="str">
        <f>ПРОТОКОЛ!A14</f>
        <v>КОМАНДА 1 класс</v>
      </c>
      <c r="C10" s="55" t="str">
        <f>ПРОТОКОЛ!P14</f>
        <v>Субъект Рф 1</v>
      </c>
      <c r="D10" s="53">
        <f ca="1">ПРОТОКОЛ!T22</f>
        <v>286</v>
      </c>
      <c r="E10" s="53">
        <f ca="1">ПРОТОКОЛ!T27</f>
        <v>415</v>
      </c>
      <c r="F10" s="53">
        <f ca="1">ПРОТОКОЛ!T28</f>
        <v>701</v>
      </c>
      <c r="G10" s="53">
        <f ca="1">SUMPRODUCT(--($F$10:$F$104+$L$10:$L$104/1000&gt;F10+L10/1000))+1</f>
        <v>4</v>
      </c>
      <c r="H10" s="52">
        <f ca="1">SUM(G10*2)</f>
        <v>8</v>
      </c>
      <c r="J10" s="7">
        <f>SUM(ПРОТОКОЛ!E19:E21)</f>
        <v>13</v>
      </c>
      <c r="K10" s="7">
        <f>SUM(ПРОТОКОЛ!E24:E26)</f>
        <v>33</v>
      </c>
      <c r="L10" s="7">
        <f>SUM(J10+K10)</f>
        <v>46</v>
      </c>
      <c r="M10" s="40"/>
    </row>
    <row r="11" spans="1:23" ht="16.5">
      <c r="A11" s="53">
        <v>2</v>
      </c>
      <c r="B11" s="54" t="str">
        <f>ПРОТОКОЛ!A50</f>
        <v>КОМАНДА 2 кл</v>
      </c>
      <c r="C11" s="54" t="str">
        <f>ПРОТОКОЛ!P50</f>
        <v>Субъект РФ 2</v>
      </c>
      <c r="D11" s="53">
        <f ca="1">ПРОТОКОЛ!T58</f>
        <v>390</v>
      </c>
      <c r="E11" s="56">
        <f ca="1">ПРОТОКОЛ!T63</f>
        <v>302</v>
      </c>
      <c r="F11" s="56">
        <f ca="1">ПРОТОКОЛ!T64</f>
        <v>692</v>
      </c>
      <c r="G11" s="53">
        <f t="shared" ref="G11:G74" ca="1" si="0">SUMPRODUCT(--($F$10:$F$104+$L$10:$L$104/1000&gt;F11+L11/1000))+1</f>
        <v>5</v>
      </c>
      <c r="H11" s="52">
        <f t="shared" ref="H11:H74" ca="1" si="1">SUM(G11*2)</f>
        <v>10</v>
      </c>
      <c r="J11" s="7">
        <f>SUM(ПРОТОКОЛ!E55:E57)</f>
        <v>58</v>
      </c>
      <c r="K11" s="7">
        <f>SUM(ПРОТОКОЛ!E60:E62)</f>
        <v>50</v>
      </c>
      <c r="L11" s="7">
        <f t="shared" ref="L11:L74" si="2">SUM(J11+K11)</f>
        <v>108</v>
      </c>
      <c r="M11" s="40"/>
    </row>
    <row r="12" spans="1:23" ht="16.5">
      <c r="A12" s="53">
        <v>3</v>
      </c>
      <c r="B12" s="54" t="str">
        <f>ПРОТОКОЛ!A86</f>
        <v>КОМАНДА 3кл</v>
      </c>
      <c r="C12" s="54" t="str">
        <f>ПРОТОКОЛ!P86</f>
        <v>Субъект РФ 3</v>
      </c>
      <c r="D12" s="53">
        <f ca="1">ПРОТОКОЛ!T94</f>
        <v>309</v>
      </c>
      <c r="E12" s="53">
        <f ca="1">ПРОТОКОЛ!T99</f>
        <v>420</v>
      </c>
      <c r="F12" s="53">
        <f ca="1">ПРОТОКОЛ!T100</f>
        <v>729</v>
      </c>
      <c r="G12" s="53">
        <f t="shared" ca="1" si="0"/>
        <v>3</v>
      </c>
      <c r="H12" s="52">
        <f t="shared" ca="1" si="1"/>
        <v>6</v>
      </c>
      <c r="J12" s="7">
        <f>SUM(ПРОТОКОЛ!E91:E93)</f>
        <v>42</v>
      </c>
      <c r="K12" s="7">
        <f>SUM(ПРОТОКОЛ!E96:E98)</f>
        <v>69</v>
      </c>
      <c r="L12" s="7">
        <f t="shared" si="2"/>
        <v>111</v>
      </c>
      <c r="M12" s="40"/>
    </row>
    <row r="13" spans="1:23" ht="16.5">
      <c r="A13" s="53">
        <v>4</v>
      </c>
      <c r="B13" s="39" t="str">
        <f>ПРОТОКОЛ!A122</f>
        <v>КОМАНДА 4 кл</v>
      </c>
      <c r="C13" s="39" t="str">
        <f>ПРОТОКОЛ!P122</f>
        <v>Субъект РФ 4</v>
      </c>
      <c r="D13" s="7">
        <f ca="1">ПРОТОКОЛ!T130</f>
        <v>327</v>
      </c>
      <c r="E13" s="7">
        <f ca="1">ПРОТОКОЛ!T135</f>
        <v>331</v>
      </c>
      <c r="F13" s="7">
        <f ca="1">ПРОТОКОЛ!T136</f>
        <v>658</v>
      </c>
      <c r="G13" s="53">
        <f t="shared" ca="1" si="0"/>
        <v>6</v>
      </c>
      <c r="H13" s="52">
        <f t="shared" ca="1" si="1"/>
        <v>12</v>
      </c>
      <c r="J13" s="7">
        <f>SUM(ПРОТОКОЛ!E127:E129)</f>
        <v>67</v>
      </c>
      <c r="K13" s="7">
        <f>SUM(ПРОТОКОЛ!E132:E134)</f>
        <v>11</v>
      </c>
      <c r="L13" s="7">
        <f t="shared" si="2"/>
        <v>78</v>
      </c>
      <c r="M13" s="40"/>
    </row>
    <row r="14" spans="1:23" ht="16.5">
      <c r="A14" s="53">
        <v>5</v>
      </c>
      <c r="B14" s="39" t="str">
        <f>ПРОТОКОЛ!A158</f>
        <v>КОМАНДА 5 кл.</v>
      </c>
      <c r="C14" s="39" t="str">
        <f>ПРОТОКОЛ!P158</f>
        <v>Субъект РФ 5</v>
      </c>
      <c r="D14" s="7">
        <f ca="1">ПРОТОКОЛ!T166</f>
        <v>220</v>
      </c>
      <c r="E14" s="7">
        <f ca="1">ПРОТОКОЛ!T171</f>
        <v>346</v>
      </c>
      <c r="F14" s="7">
        <f ca="1">ПРОТОКОЛ!T172</f>
        <v>566</v>
      </c>
      <c r="G14" s="53">
        <f t="shared" ca="1" si="0"/>
        <v>9</v>
      </c>
      <c r="H14" s="52">
        <f t="shared" ca="1" si="1"/>
        <v>18</v>
      </c>
      <c r="J14" s="7">
        <f>SUM(ПРОТОКОЛ!E163:E165)</f>
        <v>36</v>
      </c>
      <c r="K14" s="7">
        <f>SUM(ПРОТОКОЛ!E168:E170)</f>
        <v>77</v>
      </c>
      <c r="L14" s="7">
        <f t="shared" si="2"/>
        <v>113</v>
      </c>
      <c r="M14" s="40"/>
    </row>
    <row r="15" spans="1:23" ht="16.5">
      <c r="A15" s="53">
        <v>6</v>
      </c>
      <c r="B15" s="39" t="str">
        <f>ПРОТОКОЛ!A194</f>
        <v>КОМАНДА 6кл.</v>
      </c>
      <c r="C15" s="39" t="str">
        <f>ПРОТОКОЛ!P194</f>
        <v>Субъект РФ 6</v>
      </c>
      <c r="D15" s="7">
        <f ca="1">ПРОТОКОЛ!T202</f>
        <v>264</v>
      </c>
      <c r="E15" s="7">
        <f ca="1">ПРОТОКОЛ!T207</f>
        <v>360</v>
      </c>
      <c r="F15" s="7">
        <f ca="1">ПРОТОКОЛ!T208</f>
        <v>624</v>
      </c>
      <c r="G15" s="53">
        <f t="shared" ca="1" si="0"/>
        <v>7</v>
      </c>
      <c r="H15" s="52">
        <f t="shared" ca="1" si="1"/>
        <v>14</v>
      </c>
      <c r="J15" s="7">
        <f>SUM(ПРОТОКОЛ!E199:E201)</f>
        <v>38</v>
      </c>
      <c r="K15" s="7">
        <f>SUM(ПРОТОКОЛ!E204:E206)</f>
        <v>68</v>
      </c>
      <c r="L15" s="7">
        <f t="shared" si="2"/>
        <v>106</v>
      </c>
      <c r="M15" s="40"/>
    </row>
    <row r="16" spans="1:23" ht="16.5">
      <c r="A16" s="53">
        <v>7</v>
      </c>
      <c r="B16" s="39" t="str">
        <f>ПРОТОКОЛ!A230</f>
        <v>КОМАНДА 7кл</v>
      </c>
      <c r="C16" s="39" t="str">
        <f>ПРОТОКОЛ!P230</f>
        <v>Субъект РФ 7</v>
      </c>
      <c r="D16" s="7">
        <f ca="1">ПРОТОКОЛ!T238</f>
        <v>240</v>
      </c>
      <c r="E16" s="7">
        <f ca="1">ПРОТОКОЛ!T243</f>
        <v>363</v>
      </c>
      <c r="F16" s="7">
        <f ca="1">ПРОТОКОЛ!T244</f>
        <v>603</v>
      </c>
      <c r="G16" s="53">
        <f t="shared" ca="1" si="0"/>
        <v>8</v>
      </c>
      <c r="H16" s="52">
        <f t="shared" ca="1" si="1"/>
        <v>16</v>
      </c>
      <c r="J16" s="7">
        <f>SUM(ПРОТОКОЛ!E235:E237)</f>
        <v>36</v>
      </c>
      <c r="K16" s="7">
        <f>SUM(ПРОТОКОЛ!E240:E242)</f>
        <v>90</v>
      </c>
      <c r="L16" s="7">
        <f t="shared" si="2"/>
        <v>126</v>
      </c>
      <c r="M16" s="40"/>
    </row>
    <row r="17" spans="1:13" ht="16.5">
      <c r="A17" s="53">
        <v>8</v>
      </c>
      <c r="B17" s="39" t="str">
        <f>ПРОТОКОЛ!A266</f>
        <v>КОМАНДА 8</v>
      </c>
      <c r="C17" s="39" t="str">
        <f>ПРОТОКОЛ!P266</f>
        <v>Субъект РФ 8</v>
      </c>
      <c r="D17" s="7">
        <f ca="1">ПРОТОКОЛ!T274</f>
        <v>423</v>
      </c>
      <c r="E17" s="7">
        <f ca="1">ПРОТОКОЛ!T279</f>
        <v>376</v>
      </c>
      <c r="F17" s="7">
        <f ca="1">ПРОТОКОЛ!T280</f>
        <v>799</v>
      </c>
      <c r="G17" s="53">
        <f t="shared" ca="1" si="0"/>
        <v>2</v>
      </c>
      <c r="H17" s="52">
        <f t="shared" ca="1" si="1"/>
        <v>4</v>
      </c>
      <c r="J17" s="7">
        <f>SUM(ПРОТОКОЛ!E271:E273)</f>
        <v>81</v>
      </c>
      <c r="K17" s="7">
        <f>SUM(ПРОТОКОЛ!E276:E278)</f>
        <v>82</v>
      </c>
      <c r="L17" s="7">
        <f t="shared" si="2"/>
        <v>163</v>
      </c>
      <c r="M17" s="40"/>
    </row>
    <row r="18" spans="1:13" ht="16.5">
      <c r="A18" s="53">
        <v>9</v>
      </c>
      <c r="B18" s="39" t="str">
        <f>ПРОТОКОЛ!A302</f>
        <v>КОМАНДА 9кл.</v>
      </c>
      <c r="C18" s="39" t="str">
        <f>ПРОТОКОЛ!P302</f>
        <v>Субъект РФ 9</v>
      </c>
      <c r="D18" s="7">
        <f ca="1">ПРОТОКОЛ!T310</f>
        <v>406</v>
      </c>
      <c r="E18" s="7">
        <f ca="1">ПРОТОКОЛ!T315</f>
        <v>407</v>
      </c>
      <c r="F18" s="7">
        <f ca="1">ПРОТОКОЛ!T316</f>
        <v>813</v>
      </c>
      <c r="G18" s="53">
        <f t="shared" ca="1" si="0"/>
        <v>1</v>
      </c>
      <c r="H18" s="52">
        <f t="shared" ca="1" si="1"/>
        <v>2</v>
      </c>
      <c r="J18" s="7">
        <f>SUM(ПРОТОКОЛ!E307:E309)</f>
        <v>72</v>
      </c>
      <c r="K18" s="7">
        <f>SUM(ПРОТОКОЛ!E312:E314)</f>
        <v>82</v>
      </c>
      <c r="L18" s="7">
        <f t="shared" si="2"/>
        <v>154</v>
      </c>
      <c r="M18" s="40"/>
    </row>
    <row r="19" spans="1:13" ht="16.5">
      <c r="A19" s="53">
        <v>10</v>
      </c>
      <c r="B19" s="39" t="str">
        <f>ПРОТОКОЛ!A338</f>
        <v>КОМАНДА 10</v>
      </c>
      <c r="C19" s="39" t="str">
        <f>ПРОТОКОЛ!P338</f>
        <v>Субъект РФ 10</v>
      </c>
      <c r="D19" s="7">
        <f ca="1">ПРОТОКОЛ!T346</f>
        <v>100</v>
      </c>
      <c r="E19" s="7">
        <f ca="1">ПРОТОКОЛ!T351</f>
        <v>70</v>
      </c>
      <c r="F19" s="7">
        <f ca="1">ПРОТОКОЛ!T352</f>
        <v>170</v>
      </c>
      <c r="G19" s="53">
        <f t="shared" ca="1" si="0"/>
        <v>10</v>
      </c>
      <c r="H19" s="52">
        <f t="shared" ca="1" si="1"/>
        <v>20</v>
      </c>
      <c r="J19" s="7">
        <f>SUM(ПРОТОКОЛ!E343:E345)</f>
        <v>0</v>
      </c>
      <c r="K19" s="7">
        <f>SUM(ПРОТОКОЛ!E348:E350)</f>
        <v>0</v>
      </c>
      <c r="L19" s="7">
        <f t="shared" si="2"/>
        <v>0</v>
      </c>
      <c r="M19" s="40"/>
    </row>
    <row r="20" spans="1:13" ht="16.5">
      <c r="A20" s="53">
        <v>11</v>
      </c>
      <c r="B20" s="39" t="str">
        <f>ПРОТОКОЛ!A374</f>
        <v>КОМАНДА 11</v>
      </c>
      <c r="C20" s="39" t="str">
        <f>ПРОТОКОЛ!P374</f>
        <v>Субъект РФ 11</v>
      </c>
      <c r="D20" s="7">
        <f ca="1">ПРОТОКОЛ!T382</f>
        <v>100</v>
      </c>
      <c r="E20" s="7">
        <f ca="1">ПРОТОКОЛ!T387</f>
        <v>70</v>
      </c>
      <c r="F20" s="7">
        <f ca="1">ПРОТОКОЛ!T388</f>
        <v>170</v>
      </c>
      <c r="G20" s="53">
        <f t="shared" ca="1" si="0"/>
        <v>10</v>
      </c>
      <c r="H20" s="52">
        <f t="shared" ca="1" si="1"/>
        <v>20</v>
      </c>
      <c r="J20" s="7">
        <f>SUM(ПРОТОКОЛ!E379:E381)</f>
        <v>0</v>
      </c>
      <c r="K20" s="7">
        <f>SUM(ПРОТОКОЛ!E384:E386)</f>
        <v>0</v>
      </c>
      <c r="L20" s="7">
        <f t="shared" si="2"/>
        <v>0</v>
      </c>
      <c r="M20" s="40"/>
    </row>
    <row r="21" spans="1:13" ht="16.5">
      <c r="A21" s="53">
        <v>12</v>
      </c>
      <c r="B21" s="39" t="str">
        <f>ПРОТОКОЛ!A410</f>
        <v>КОМАНДА 12</v>
      </c>
      <c r="C21" s="39" t="str">
        <f>ПРОТОКОЛ!P410</f>
        <v>Субъект РФ 12</v>
      </c>
      <c r="D21" s="7">
        <f ca="1">ПРОТОКОЛ!T418</f>
        <v>100</v>
      </c>
      <c r="E21" s="7">
        <f ca="1">ПРОТОКОЛ!T423</f>
        <v>70</v>
      </c>
      <c r="F21" s="7">
        <f ca="1">ПРОТОКОЛ!T424</f>
        <v>170</v>
      </c>
      <c r="G21" s="53">
        <f t="shared" ca="1" si="0"/>
        <v>10</v>
      </c>
      <c r="H21" s="52">
        <f t="shared" ca="1" si="1"/>
        <v>20</v>
      </c>
      <c r="J21" s="7">
        <f>SUM(ПРОТОКОЛ!E415:E417)</f>
        <v>0</v>
      </c>
      <c r="K21" s="7">
        <f>SUM(ПРОТОКОЛ!E420:E422)</f>
        <v>0</v>
      </c>
      <c r="L21" s="7">
        <f t="shared" si="2"/>
        <v>0</v>
      </c>
      <c r="M21" s="40"/>
    </row>
    <row r="22" spans="1:13" ht="16.5">
      <c r="A22" s="53">
        <v>13</v>
      </c>
      <c r="B22" s="39" t="str">
        <f>ПРОТОКОЛ!A446</f>
        <v>КОМАНДА 13</v>
      </c>
      <c r="C22" s="39" t="str">
        <f>ПРОТОКОЛ!P446</f>
        <v>Субъект РФ 13</v>
      </c>
      <c r="D22" s="7">
        <f ca="1">ПРОТОКОЛ!T454</f>
        <v>100</v>
      </c>
      <c r="E22" s="7">
        <f ca="1">ПРОТОКОЛ!T459</f>
        <v>70</v>
      </c>
      <c r="F22" s="7">
        <f ca="1">ПРОТОКОЛ!T460</f>
        <v>170</v>
      </c>
      <c r="G22" s="53">
        <f t="shared" ca="1" si="0"/>
        <v>10</v>
      </c>
      <c r="H22" s="52">
        <f t="shared" ca="1" si="1"/>
        <v>20</v>
      </c>
      <c r="J22" s="7">
        <f>SUM(ПРОТОКОЛ!E451:E453)</f>
        <v>0</v>
      </c>
      <c r="K22" s="7">
        <f>SUM(ПРОТОКОЛ!E456:E458)</f>
        <v>0</v>
      </c>
      <c r="L22" s="7">
        <f t="shared" si="2"/>
        <v>0</v>
      </c>
      <c r="M22" s="40"/>
    </row>
    <row r="23" spans="1:13" ht="16.5">
      <c r="A23" s="53">
        <v>14</v>
      </c>
      <c r="B23" s="39" t="str">
        <f>ПРОТОКОЛ!A482</f>
        <v>КОМАНДА 14</v>
      </c>
      <c r="C23" s="39" t="str">
        <f>ПРОТОКОЛ!P482</f>
        <v>Субъект РФ 14</v>
      </c>
      <c r="D23" s="7">
        <f ca="1">ПРОТОКОЛ!T490</f>
        <v>100</v>
      </c>
      <c r="E23" s="7">
        <f ca="1">ПРОТОКОЛ!T495</f>
        <v>70</v>
      </c>
      <c r="F23" s="7">
        <f ca="1">ПРОТОКОЛ!T496</f>
        <v>170</v>
      </c>
      <c r="G23" s="53">
        <f t="shared" ca="1" si="0"/>
        <v>10</v>
      </c>
      <c r="H23" s="52">
        <f t="shared" ca="1" si="1"/>
        <v>20</v>
      </c>
      <c r="J23" s="7">
        <f>SUM(ПРОТОКОЛ!E487:E489)</f>
        <v>0</v>
      </c>
      <c r="K23" s="7">
        <f>SUM(ПРОТОКОЛ!E492:E494)</f>
        <v>0</v>
      </c>
      <c r="L23" s="7">
        <f t="shared" si="2"/>
        <v>0</v>
      </c>
      <c r="M23" s="40"/>
    </row>
    <row r="24" spans="1:13" ht="16.5">
      <c r="A24" s="53">
        <v>15</v>
      </c>
      <c r="B24" s="39" t="str">
        <f>ПРОТОКОЛ!A518</f>
        <v>КОМАНДА 15</v>
      </c>
      <c r="C24" s="39" t="str">
        <f>ПРОТОКОЛ!P518</f>
        <v>Субъект РФ 15</v>
      </c>
      <c r="D24" s="7">
        <f ca="1">ПРОТОКОЛ!T526</f>
        <v>100</v>
      </c>
      <c r="E24" s="7">
        <f ca="1">ПРОТОКОЛ!T531</f>
        <v>70</v>
      </c>
      <c r="F24" s="7">
        <f ca="1">ПРОТОКОЛ!T532</f>
        <v>170</v>
      </c>
      <c r="G24" s="53">
        <f t="shared" ca="1" si="0"/>
        <v>10</v>
      </c>
      <c r="H24" s="52">
        <f t="shared" ca="1" si="1"/>
        <v>20</v>
      </c>
      <c r="J24" s="7">
        <f>SUM(ПРОТОКОЛ!E523:E525)</f>
        <v>0</v>
      </c>
      <c r="K24" s="7">
        <f>SUM(ПРОТОКОЛ!E528:E530)</f>
        <v>0</v>
      </c>
      <c r="L24" s="7">
        <f t="shared" si="2"/>
        <v>0</v>
      </c>
      <c r="M24" s="40"/>
    </row>
    <row r="25" spans="1:13" ht="16.5">
      <c r="A25" s="53">
        <v>16</v>
      </c>
      <c r="B25" s="39" t="str">
        <f>ПРОТОКОЛ!A554</f>
        <v>КОМАНДА 16</v>
      </c>
      <c r="C25" s="39" t="str">
        <f>ПРОТОКОЛ!P554</f>
        <v>Субъект РФ 16</v>
      </c>
      <c r="D25" s="7">
        <f ca="1">ПРОТОКОЛ!T562</f>
        <v>100</v>
      </c>
      <c r="E25" s="7">
        <f ca="1">ПРОТОКОЛ!T567</f>
        <v>70</v>
      </c>
      <c r="F25" s="7">
        <f ca="1">ПРОТОКОЛ!T568</f>
        <v>170</v>
      </c>
      <c r="G25" s="53">
        <f t="shared" ca="1" si="0"/>
        <v>10</v>
      </c>
      <c r="H25" s="52">
        <f t="shared" ca="1" si="1"/>
        <v>20</v>
      </c>
      <c r="J25" s="7">
        <f>SUM(ПРОТОКОЛ!E559:E561)</f>
        <v>0</v>
      </c>
      <c r="K25" s="7">
        <f>SUM(ПРОТОКОЛ!E564:E566)</f>
        <v>0</v>
      </c>
      <c r="L25" s="7">
        <f t="shared" si="2"/>
        <v>0</v>
      </c>
      <c r="M25" s="40"/>
    </row>
    <row r="26" spans="1:13" ht="16.5">
      <c r="A26" s="53">
        <v>17</v>
      </c>
      <c r="B26" s="39" t="str">
        <f>ПРОТОКОЛ!A590</f>
        <v>КОМАНДА 17</v>
      </c>
      <c r="C26" s="39" t="str">
        <f>ПРОТОКОЛ!P590</f>
        <v>Субъект РФ 17</v>
      </c>
      <c r="D26" s="7">
        <f ca="1">ПРОТОКОЛ!T598</f>
        <v>100</v>
      </c>
      <c r="E26" s="7">
        <f ca="1">ПРОТОКОЛ!T603</f>
        <v>70</v>
      </c>
      <c r="F26" s="7">
        <f ca="1">ПРОТОКОЛ!T604</f>
        <v>170</v>
      </c>
      <c r="G26" s="53">
        <f t="shared" ca="1" si="0"/>
        <v>10</v>
      </c>
      <c r="H26" s="52">
        <f t="shared" ca="1" si="1"/>
        <v>20</v>
      </c>
      <c r="J26" s="7">
        <f>SUM(ПРОТОКОЛ!E595:E597)</f>
        <v>0</v>
      </c>
      <c r="K26" s="7">
        <f>SUM(ПРОТОКОЛ!E600:E602)</f>
        <v>0</v>
      </c>
      <c r="L26" s="7">
        <f t="shared" si="2"/>
        <v>0</v>
      </c>
      <c r="M26" s="40"/>
    </row>
    <row r="27" spans="1:13" ht="16.5">
      <c r="A27" s="53">
        <v>18</v>
      </c>
      <c r="B27" s="39" t="str">
        <f>ПРОТОКОЛ!A626</f>
        <v>КОМАНДА 18</v>
      </c>
      <c r="C27" s="39" t="str">
        <f>ПРОТОКОЛ!P626</f>
        <v>Субъект РФ 18</v>
      </c>
      <c r="D27" s="7">
        <f ca="1">ПРОТОКОЛ!T634</f>
        <v>100</v>
      </c>
      <c r="E27" s="7">
        <f ca="1">ПРОТОКОЛ!T639</f>
        <v>70</v>
      </c>
      <c r="F27" s="7">
        <f ca="1">ПРОТОКОЛ!T640</f>
        <v>170</v>
      </c>
      <c r="G27" s="53">
        <f t="shared" ca="1" si="0"/>
        <v>10</v>
      </c>
      <c r="H27" s="52">
        <f t="shared" ca="1" si="1"/>
        <v>20</v>
      </c>
      <c r="J27" s="7">
        <f>SUM(ПРОТОКОЛ!E631:E633)</f>
        <v>0</v>
      </c>
      <c r="K27" s="7">
        <f>SUM(ПРОТОКОЛ!E636:E638)</f>
        <v>0</v>
      </c>
      <c r="L27" s="7">
        <f t="shared" si="2"/>
        <v>0</v>
      </c>
      <c r="M27" s="40"/>
    </row>
    <row r="28" spans="1:13" ht="16.5">
      <c r="A28" s="53">
        <v>19</v>
      </c>
      <c r="B28" s="39" t="str">
        <f>ПРОТОКОЛ!A662</f>
        <v>КОМАНДА 19</v>
      </c>
      <c r="C28" s="39" t="str">
        <f>ПРОТОКОЛ!P662</f>
        <v>Субъект РФ 19</v>
      </c>
      <c r="D28" s="7">
        <f ca="1">ПРОТОКОЛ!T670</f>
        <v>100</v>
      </c>
      <c r="E28" s="7">
        <f ca="1">ПРОТОКОЛ!T675</f>
        <v>70</v>
      </c>
      <c r="F28" s="7">
        <f ca="1">ПРОТОКОЛ!T676</f>
        <v>170</v>
      </c>
      <c r="G28" s="53">
        <f t="shared" ca="1" si="0"/>
        <v>10</v>
      </c>
      <c r="H28" s="52">
        <f t="shared" ca="1" si="1"/>
        <v>20</v>
      </c>
      <c r="J28" s="7">
        <f>SUM(ПРОТОКОЛ!E667:E669)</f>
        <v>0</v>
      </c>
      <c r="K28" s="7">
        <f>SUM(ПРОТОКОЛ!E672:E674)</f>
        <v>0</v>
      </c>
      <c r="L28" s="7">
        <f t="shared" si="2"/>
        <v>0</v>
      </c>
      <c r="M28" s="40"/>
    </row>
    <row r="29" spans="1:13" ht="16.5">
      <c r="A29" s="53">
        <v>20</v>
      </c>
      <c r="B29" s="39" t="str">
        <f>ПРОТОКОЛ!A698</f>
        <v>КОМАНДА 20</v>
      </c>
      <c r="C29" s="39" t="str">
        <f>ПРОТОКОЛ!P698</f>
        <v>Субъект РФ 20</v>
      </c>
      <c r="D29" s="7">
        <f ca="1">ПРОТОКОЛ!T706</f>
        <v>100</v>
      </c>
      <c r="E29" s="7">
        <f ca="1">ПРОТОКОЛ!T711</f>
        <v>70</v>
      </c>
      <c r="F29" s="7">
        <f ca="1">ПРОТОКОЛ!T712</f>
        <v>170</v>
      </c>
      <c r="G29" s="53">
        <f t="shared" ca="1" si="0"/>
        <v>10</v>
      </c>
      <c r="H29" s="52">
        <f t="shared" ca="1" si="1"/>
        <v>20</v>
      </c>
      <c r="J29" s="7">
        <f>SUM(ПРОТОКОЛ!E703:E705)</f>
        <v>0</v>
      </c>
      <c r="K29" s="7">
        <f>SUM(ПРОТОКОЛ!E708:E710)</f>
        <v>0</v>
      </c>
      <c r="L29" s="7">
        <f t="shared" si="2"/>
        <v>0</v>
      </c>
      <c r="M29" s="40"/>
    </row>
    <row r="30" spans="1:13" ht="16.5">
      <c r="A30" s="53">
        <v>21</v>
      </c>
      <c r="B30" s="39" t="str">
        <f>ПРОТОКОЛ!A734</f>
        <v>КОМАНДА 21</v>
      </c>
      <c r="C30" s="39" t="str">
        <f>ПРОТОКОЛ!P734</f>
        <v>Субъект РФ 21</v>
      </c>
      <c r="D30" s="7">
        <f ca="1">ПРОТОКОЛ!T742</f>
        <v>100</v>
      </c>
      <c r="E30" s="7">
        <f ca="1">ПРОТОКОЛ!T747</f>
        <v>70</v>
      </c>
      <c r="F30" s="7">
        <f ca="1">ПРОТОКОЛ!T748</f>
        <v>170</v>
      </c>
      <c r="G30" s="53">
        <f t="shared" ca="1" si="0"/>
        <v>10</v>
      </c>
      <c r="H30" s="52">
        <f t="shared" ca="1" si="1"/>
        <v>20</v>
      </c>
      <c r="J30" s="7">
        <f>SUM(ПРОТОКОЛ!E739:E741)</f>
        <v>0</v>
      </c>
      <c r="K30" s="7">
        <f>SUM(ПРОТОКОЛ!E744:E746)</f>
        <v>0</v>
      </c>
      <c r="L30" s="7">
        <f t="shared" si="2"/>
        <v>0</v>
      </c>
      <c r="M30" s="40"/>
    </row>
    <row r="31" spans="1:13" ht="16.5">
      <c r="A31" s="53">
        <v>22</v>
      </c>
      <c r="B31" s="39" t="str">
        <f>ПРОТОКОЛ!A770</f>
        <v>КОМАНДА 22</v>
      </c>
      <c r="C31" s="39" t="str">
        <f>ПРОТОКОЛ!P770</f>
        <v>Субъект РФ 22</v>
      </c>
      <c r="D31" s="7">
        <f ca="1">ПРОТОКОЛ!T778</f>
        <v>100</v>
      </c>
      <c r="E31" s="7">
        <f ca="1">ПРОТОКОЛ!T783</f>
        <v>70</v>
      </c>
      <c r="F31" s="7">
        <f ca="1">ПРОТОКОЛ!T784</f>
        <v>170</v>
      </c>
      <c r="G31" s="53">
        <f t="shared" ca="1" si="0"/>
        <v>10</v>
      </c>
      <c r="H31" s="52">
        <f t="shared" ca="1" si="1"/>
        <v>20</v>
      </c>
      <c r="J31" s="7">
        <f>SUM(ПРОТОКОЛ!E775:E777)</f>
        <v>0</v>
      </c>
      <c r="K31" s="7">
        <f>SUM(ПРОТОКОЛ!E780:E782)</f>
        <v>0</v>
      </c>
      <c r="L31" s="7">
        <f t="shared" si="2"/>
        <v>0</v>
      </c>
      <c r="M31" s="40"/>
    </row>
    <row r="32" spans="1:13" ht="16.5">
      <c r="A32" s="53">
        <v>23</v>
      </c>
      <c r="B32" s="39" t="str">
        <f>ПРОТОКОЛ!A806</f>
        <v>КОМАНДА 23</v>
      </c>
      <c r="C32" s="39" t="str">
        <f>ПРОТОКОЛ!P806</f>
        <v>Субъект РФ 23</v>
      </c>
      <c r="D32" s="7">
        <f ca="1">ПРОТОКОЛ!T814</f>
        <v>100</v>
      </c>
      <c r="E32" s="7">
        <f ca="1">ПРОТОКОЛ!T819</f>
        <v>70</v>
      </c>
      <c r="F32" s="7">
        <f ca="1">ПРОТОКОЛ!T820</f>
        <v>170</v>
      </c>
      <c r="G32" s="53">
        <f t="shared" ca="1" si="0"/>
        <v>10</v>
      </c>
      <c r="H32" s="52">
        <f t="shared" ca="1" si="1"/>
        <v>20</v>
      </c>
      <c r="J32" s="7">
        <f>SUM(ПРОТОКОЛ!E811:E813)</f>
        <v>0</v>
      </c>
      <c r="K32" s="7">
        <f>SUM(ПРОТОКОЛ!E816:E818)</f>
        <v>0</v>
      </c>
      <c r="L32" s="7">
        <f t="shared" si="2"/>
        <v>0</v>
      </c>
      <c r="M32" s="40"/>
    </row>
    <row r="33" spans="1:13" ht="16.5">
      <c r="A33" s="53">
        <v>24</v>
      </c>
      <c r="B33" s="39" t="str">
        <f>ПРОТОКОЛ!A842</f>
        <v>КОМАНДА 24</v>
      </c>
      <c r="C33" s="39" t="str">
        <f>ПРОТОКОЛ!P842</f>
        <v>Субъект РФ 24</v>
      </c>
      <c r="D33" s="7">
        <f ca="1">ПРОТОКОЛ!T850</f>
        <v>100</v>
      </c>
      <c r="E33" s="7">
        <f ca="1">ПРОТОКОЛ!T855</f>
        <v>70</v>
      </c>
      <c r="F33" s="7">
        <f ca="1">ПРОТОКОЛ!T856</f>
        <v>170</v>
      </c>
      <c r="G33" s="53">
        <f t="shared" ca="1" si="0"/>
        <v>10</v>
      </c>
      <c r="H33" s="52">
        <f t="shared" ca="1" si="1"/>
        <v>20</v>
      </c>
      <c r="J33" s="7">
        <f>SUM(ПРОТОКОЛ!E847:E849)</f>
        <v>0</v>
      </c>
      <c r="K33" s="7">
        <f>SUM(ПРОТОКОЛ!E852:E854)</f>
        <v>0</v>
      </c>
      <c r="L33" s="7">
        <f t="shared" si="2"/>
        <v>0</v>
      </c>
      <c r="M33" s="40"/>
    </row>
    <row r="34" spans="1:13" ht="16.5">
      <c r="A34" s="53">
        <v>25</v>
      </c>
      <c r="B34" s="39" t="str">
        <f>ПРОТОКОЛ!A878</f>
        <v>КОМАНДА 25</v>
      </c>
      <c r="C34" s="39" t="str">
        <f>ПРОТОКОЛ!P878</f>
        <v>Субъект РФ 25</v>
      </c>
      <c r="D34" s="7">
        <f ca="1">ПРОТОКОЛ!T886</f>
        <v>100</v>
      </c>
      <c r="E34" s="7">
        <f ca="1">ПРОТОКОЛ!T891</f>
        <v>70</v>
      </c>
      <c r="F34" s="7">
        <f ca="1">ПРОТОКОЛ!T892</f>
        <v>170</v>
      </c>
      <c r="G34" s="53">
        <f t="shared" ca="1" si="0"/>
        <v>10</v>
      </c>
      <c r="H34" s="52">
        <f t="shared" ca="1" si="1"/>
        <v>20</v>
      </c>
      <c r="J34" s="7">
        <f>SUM(ПРОТОКОЛ!E883:E885)</f>
        <v>0</v>
      </c>
      <c r="K34" s="7">
        <f>SUM(ПРОТОКОЛ!E888:E890)</f>
        <v>0</v>
      </c>
      <c r="L34" s="7">
        <f t="shared" si="2"/>
        <v>0</v>
      </c>
      <c r="M34" s="40"/>
    </row>
    <row r="35" spans="1:13" ht="16.5">
      <c r="A35" s="53">
        <v>26</v>
      </c>
      <c r="B35" s="39" t="str">
        <f>ПРОТОКОЛ!A914</f>
        <v>КОМАНДА 26</v>
      </c>
      <c r="C35" s="39" t="str">
        <f>ПРОТОКОЛ!P914</f>
        <v>Субъект РФ 26</v>
      </c>
      <c r="D35" s="7">
        <f ca="1">ПРОТОКОЛ!T922</f>
        <v>100</v>
      </c>
      <c r="E35" s="7">
        <f ca="1">ПРОТОКОЛ!T927</f>
        <v>70</v>
      </c>
      <c r="F35" s="7">
        <f ca="1">ПРОТОКОЛ!T928</f>
        <v>170</v>
      </c>
      <c r="G35" s="53">
        <f t="shared" ca="1" si="0"/>
        <v>10</v>
      </c>
      <c r="H35" s="52">
        <f t="shared" ca="1" si="1"/>
        <v>20</v>
      </c>
      <c r="J35" s="7">
        <f>SUM(ПРОТОКОЛ!E919:E921)</f>
        <v>0</v>
      </c>
      <c r="K35" s="7">
        <f>SUM(ПРОТОКОЛ!E924:E926)</f>
        <v>0</v>
      </c>
      <c r="L35" s="7">
        <f t="shared" si="2"/>
        <v>0</v>
      </c>
      <c r="M35" s="40"/>
    </row>
    <row r="36" spans="1:13" ht="16.5">
      <c r="A36" s="53">
        <v>27</v>
      </c>
      <c r="B36" s="39" t="str">
        <f>ПРОТОКОЛ!A950</f>
        <v>КОМАНДА 27</v>
      </c>
      <c r="C36" s="39" t="str">
        <f>ПРОТОКОЛ!P950</f>
        <v>Субъект РФ 27</v>
      </c>
      <c r="D36" s="7">
        <f ca="1">ПРОТОКОЛ!T958</f>
        <v>100</v>
      </c>
      <c r="E36" s="7">
        <f ca="1">ПРОТОКОЛ!T963</f>
        <v>70</v>
      </c>
      <c r="F36" s="7">
        <f ca="1">ПРОТОКОЛ!T964</f>
        <v>170</v>
      </c>
      <c r="G36" s="53">
        <f t="shared" ca="1" si="0"/>
        <v>10</v>
      </c>
      <c r="H36" s="52">
        <f t="shared" ca="1" si="1"/>
        <v>20</v>
      </c>
      <c r="J36" s="7">
        <f>SUM(ПРОТОКОЛ!E955:E957)</f>
        <v>0</v>
      </c>
      <c r="K36" s="7">
        <f>SUM(ПРОТОКОЛ!E960:E962)</f>
        <v>0</v>
      </c>
      <c r="L36" s="7">
        <f t="shared" si="2"/>
        <v>0</v>
      </c>
      <c r="M36" s="40"/>
    </row>
    <row r="37" spans="1:13" ht="16.5">
      <c r="A37" s="53">
        <v>28</v>
      </c>
      <c r="B37" s="39" t="str">
        <f>ПРОТОКОЛ!A986</f>
        <v>КОМАНДА 28</v>
      </c>
      <c r="C37" s="39" t="str">
        <f>ПРОТОКОЛ!P986</f>
        <v>Субъект РФ 28</v>
      </c>
      <c r="D37" s="7">
        <f ca="1">ПРОТОКОЛ!T994</f>
        <v>100</v>
      </c>
      <c r="E37" s="7">
        <f ca="1">ПРОТОКОЛ!T999</f>
        <v>70</v>
      </c>
      <c r="F37" s="7">
        <f ca="1">ПРОТОКОЛ!T1000</f>
        <v>170</v>
      </c>
      <c r="G37" s="53">
        <f t="shared" ca="1" si="0"/>
        <v>10</v>
      </c>
      <c r="H37" s="52">
        <f t="shared" ca="1" si="1"/>
        <v>20</v>
      </c>
      <c r="J37" s="7">
        <f>SUM(ПРОТОКОЛ!D991:D993)</f>
        <v>0</v>
      </c>
      <c r="K37" s="7">
        <f>SUM(ПРОТОКОЛ!E996:E998)</f>
        <v>0</v>
      </c>
      <c r="L37" s="7">
        <f t="shared" si="2"/>
        <v>0</v>
      </c>
      <c r="M37" s="40"/>
    </row>
    <row r="38" spans="1:13" ht="16.5">
      <c r="A38" s="53">
        <v>29</v>
      </c>
      <c r="B38" s="39" t="str">
        <f>ПРОТОКОЛ!A1022</f>
        <v>КОМАНДА 29</v>
      </c>
      <c r="C38" s="39" t="str">
        <f>ПРОТОКОЛ!P1022</f>
        <v>Субъект РФ 29</v>
      </c>
      <c r="D38" s="7">
        <f ca="1">ПРОТОКОЛ!T1030</f>
        <v>100</v>
      </c>
      <c r="E38" s="7">
        <f ca="1">ПРОТОКОЛ!T1035</f>
        <v>70</v>
      </c>
      <c r="F38" s="7">
        <f ca="1">ПРОТОКОЛ!T1036</f>
        <v>170</v>
      </c>
      <c r="G38" s="53">
        <f t="shared" ca="1" si="0"/>
        <v>10</v>
      </c>
      <c r="H38" s="52">
        <f t="shared" ca="1" si="1"/>
        <v>20</v>
      </c>
      <c r="J38" s="7">
        <f>SUM(ПРОТОКОЛ!E1027:E1029)</f>
        <v>0</v>
      </c>
      <c r="K38" s="7">
        <f>SUM(ПРОТОКОЛ!E1032:E1034)</f>
        <v>0</v>
      </c>
      <c r="L38" s="7">
        <f t="shared" si="2"/>
        <v>0</v>
      </c>
      <c r="M38" s="40"/>
    </row>
    <row r="39" spans="1:13" ht="16.5">
      <c r="A39" s="53">
        <v>30</v>
      </c>
      <c r="B39" s="39" t="str">
        <f>ПРОТОКОЛ!A1058</f>
        <v>КОМАНДА 30</v>
      </c>
      <c r="C39" s="39" t="str">
        <f>ПРОТОКОЛ!P1058</f>
        <v>Субъект РФ 30</v>
      </c>
      <c r="D39" s="7">
        <f ca="1">ПРОТОКОЛ!T1066</f>
        <v>100</v>
      </c>
      <c r="E39" s="7">
        <f ca="1">ПРОТОКОЛ!T1071</f>
        <v>70</v>
      </c>
      <c r="F39" s="7">
        <f ca="1">ПРОТОКОЛ!T1072</f>
        <v>170</v>
      </c>
      <c r="G39" s="53">
        <f t="shared" ca="1" si="0"/>
        <v>10</v>
      </c>
      <c r="H39" s="52">
        <f t="shared" ca="1" si="1"/>
        <v>20</v>
      </c>
      <c r="J39" s="7">
        <f>SUM(ПРОТОКОЛ!E1063:E1065)</f>
        <v>0</v>
      </c>
      <c r="K39" s="7">
        <f>SUM(ПРОТОКОЛ!E1068:E1070)</f>
        <v>0</v>
      </c>
      <c r="L39" s="7">
        <f t="shared" si="2"/>
        <v>0</v>
      </c>
      <c r="M39" s="40"/>
    </row>
    <row r="40" spans="1:13" ht="16.5">
      <c r="A40" s="53">
        <v>31</v>
      </c>
      <c r="B40" s="39" t="str">
        <f>ПРОТОКОЛ!A1094</f>
        <v>КОМАНДА 31</v>
      </c>
      <c r="C40" s="39" t="str">
        <f>ПРОТОКОЛ!P1094</f>
        <v>Субъект РФ 31</v>
      </c>
      <c r="D40" s="7">
        <f ca="1">ПРОТОКОЛ!T1102</f>
        <v>100</v>
      </c>
      <c r="E40" s="7">
        <f ca="1">ПРОТОКОЛ!T1107</f>
        <v>70</v>
      </c>
      <c r="F40" s="7">
        <f ca="1">ПРОТОКОЛ!T1108</f>
        <v>170</v>
      </c>
      <c r="G40" s="53">
        <f t="shared" ca="1" si="0"/>
        <v>10</v>
      </c>
      <c r="H40" s="52">
        <f t="shared" ca="1" si="1"/>
        <v>20</v>
      </c>
      <c r="J40" s="7">
        <f>SUM(ПРОТОКОЛ!E1099:E1101)</f>
        <v>0</v>
      </c>
      <c r="K40" s="7">
        <f>SUM(ПРОТОКОЛ!E1104:E1106)</f>
        <v>0</v>
      </c>
      <c r="L40" s="7">
        <f t="shared" si="2"/>
        <v>0</v>
      </c>
      <c r="M40" s="40"/>
    </row>
    <row r="41" spans="1:13" ht="16.5">
      <c r="A41" s="53">
        <v>32</v>
      </c>
      <c r="B41" s="39" t="str">
        <f>ПРОТОКОЛ!A1130</f>
        <v>КОМАНДА 32</v>
      </c>
      <c r="C41" s="39" t="str">
        <f>ПРОТОКОЛ!P1130</f>
        <v>Субъект РФ 32</v>
      </c>
      <c r="D41" s="7">
        <f ca="1">ПРОТОКОЛ!T1138</f>
        <v>100</v>
      </c>
      <c r="E41" s="7">
        <f ca="1">ПРОТОКОЛ!T1143</f>
        <v>70</v>
      </c>
      <c r="F41" s="7">
        <f ca="1">ПРОТОКОЛ!T1144</f>
        <v>170</v>
      </c>
      <c r="G41" s="53">
        <f t="shared" ca="1" si="0"/>
        <v>10</v>
      </c>
      <c r="H41" s="52">
        <f t="shared" ca="1" si="1"/>
        <v>20</v>
      </c>
      <c r="J41" s="7">
        <f>SUM(ПРОТОКОЛ!E1135:E1137)</f>
        <v>0</v>
      </c>
      <c r="K41" s="7">
        <f>SUM(ПРОТОКОЛ!E1140:E1142)</f>
        <v>0</v>
      </c>
      <c r="L41" s="7">
        <f t="shared" si="2"/>
        <v>0</v>
      </c>
      <c r="M41" s="40"/>
    </row>
    <row r="42" spans="1:13" ht="16.5">
      <c r="A42" s="53">
        <v>33</v>
      </c>
      <c r="B42" s="39" t="str">
        <f>ПРОТОКОЛ!A1166</f>
        <v>КОМАНДА 33</v>
      </c>
      <c r="C42" s="39" t="str">
        <f>ПРОТОКОЛ!P1166</f>
        <v>Субъект РФ 33</v>
      </c>
      <c r="D42" s="7">
        <f ca="1">ПРОТОКОЛ!T1174</f>
        <v>100</v>
      </c>
      <c r="E42" s="7">
        <f ca="1">ПРОТОКОЛ!T1179</f>
        <v>70</v>
      </c>
      <c r="F42" s="7">
        <f ca="1">ПРОТОКОЛ!T1180</f>
        <v>170</v>
      </c>
      <c r="G42" s="53">
        <f t="shared" ca="1" si="0"/>
        <v>10</v>
      </c>
      <c r="H42" s="52">
        <f t="shared" ca="1" si="1"/>
        <v>20</v>
      </c>
      <c r="J42" s="7">
        <f>SUM(ПРОТОКОЛ!E1171:E1173)</f>
        <v>0</v>
      </c>
      <c r="K42" s="7">
        <f>SUM(ПРОТОКОЛ!E1176:E1178)</f>
        <v>0</v>
      </c>
      <c r="L42" s="7">
        <f t="shared" si="2"/>
        <v>0</v>
      </c>
      <c r="M42" s="40"/>
    </row>
    <row r="43" spans="1:13" ht="16.5">
      <c r="A43" s="53">
        <v>34</v>
      </c>
      <c r="B43" s="39" t="str">
        <f>ПРОТОКОЛ!A1202</f>
        <v>КОМАНДА 34</v>
      </c>
      <c r="C43" s="39" t="str">
        <f>ПРОТОКОЛ!P1202</f>
        <v>Субъект РФ 34</v>
      </c>
      <c r="D43" s="7">
        <f ca="1">ПРОТОКОЛ!T1210</f>
        <v>100</v>
      </c>
      <c r="E43" s="7">
        <f ca="1">ПРОТОКОЛ!T1215</f>
        <v>70</v>
      </c>
      <c r="F43" s="7">
        <f ca="1">ПРОТОКОЛ!T1216</f>
        <v>170</v>
      </c>
      <c r="G43" s="53">
        <f t="shared" ca="1" si="0"/>
        <v>10</v>
      </c>
      <c r="H43" s="52">
        <f t="shared" ca="1" si="1"/>
        <v>20</v>
      </c>
      <c r="J43" s="7">
        <f>SUM(ПРОТОКОЛ!E1207:E1209)</f>
        <v>0</v>
      </c>
      <c r="K43" s="7">
        <f>SUM(ПРОТОКОЛ!E1212:E1214)</f>
        <v>0</v>
      </c>
      <c r="L43" s="7">
        <f t="shared" si="2"/>
        <v>0</v>
      </c>
      <c r="M43" s="40"/>
    </row>
    <row r="44" spans="1:13" ht="16.5">
      <c r="A44" s="53">
        <v>35</v>
      </c>
      <c r="B44" s="39" t="str">
        <f>ПРОТОКОЛ!A1238</f>
        <v>КОМАНДА 35</v>
      </c>
      <c r="C44" s="39" t="str">
        <f>ПРОТОКОЛ!P1238</f>
        <v>Субъект РФ 35</v>
      </c>
      <c r="D44" s="7">
        <f ca="1">ПРОТОКОЛ!T1246</f>
        <v>100</v>
      </c>
      <c r="E44" s="7">
        <f ca="1">ПРОТОКОЛ!T1251</f>
        <v>70</v>
      </c>
      <c r="F44" s="7">
        <f ca="1">ПРОТОКОЛ!T1252</f>
        <v>170</v>
      </c>
      <c r="G44" s="53">
        <f t="shared" ca="1" si="0"/>
        <v>10</v>
      </c>
      <c r="H44" s="52">
        <f t="shared" ca="1" si="1"/>
        <v>20</v>
      </c>
      <c r="J44" s="7">
        <f>SUM(ПРОТОКОЛ!E1243:E1245)</f>
        <v>0</v>
      </c>
      <c r="K44" s="7">
        <f>SUM(ПРОТОКОЛ!E1248:E1250)</f>
        <v>0</v>
      </c>
      <c r="L44" s="7">
        <f t="shared" si="2"/>
        <v>0</v>
      </c>
      <c r="M44" s="40"/>
    </row>
    <row r="45" spans="1:13" ht="16.5">
      <c r="A45" s="53">
        <v>36</v>
      </c>
      <c r="B45" s="39" t="str">
        <f>ПРОТОКОЛ!A1274</f>
        <v>КОМАНДА 36</v>
      </c>
      <c r="C45" s="39" t="str">
        <f>ПРОТОКОЛ!P1274</f>
        <v>Субъект РФ 36</v>
      </c>
      <c r="D45" s="7">
        <f ca="1">ПРОТОКОЛ!T1282</f>
        <v>100</v>
      </c>
      <c r="E45" s="7">
        <f ca="1">ПРОТОКОЛ!T1287</f>
        <v>70</v>
      </c>
      <c r="F45" s="7">
        <f ca="1">ПРОТОКОЛ!T1288</f>
        <v>170</v>
      </c>
      <c r="G45" s="53">
        <f t="shared" ca="1" si="0"/>
        <v>10</v>
      </c>
      <c r="H45" s="52">
        <f t="shared" ca="1" si="1"/>
        <v>20</v>
      </c>
      <c r="J45" s="7">
        <f>SUM(ПРОТОКОЛ!E1279:E1281)</f>
        <v>0</v>
      </c>
      <c r="K45" s="7">
        <f>SUM(ПРОТОКОЛ!E1284:E1286)</f>
        <v>0</v>
      </c>
      <c r="L45" s="7">
        <f t="shared" si="2"/>
        <v>0</v>
      </c>
      <c r="M45" s="40"/>
    </row>
    <row r="46" spans="1:13" ht="16.5">
      <c r="A46" s="53">
        <v>37</v>
      </c>
      <c r="B46" s="39" t="str">
        <f>ПРОТОКОЛ!A1310</f>
        <v>КОМАНДА 37</v>
      </c>
      <c r="C46" s="39" t="str">
        <f>ПРОТОКОЛ!P1310</f>
        <v>Субъект РФ 37</v>
      </c>
      <c r="D46" s="7">
        <f ca="1">ПРОТОКОЛ!T1318</f>
        <v>100</v>
      </c>
      <c r="E46" s="7">
        <f ca="1">ПРОТОКОЛ!T1323</f>
        <v>70</v>
      </c>
      <c r="F46" s="7">
        <f ca="1">ПРОТОКОЛ!T1324</f>
        <v>170</v>
      </c>
      <c r="G46" s="53">
        <f t="shared" ca="1" si="0"/>
        <v>10</v>
      </c>
      <c r="H46" s="52">
        <f t="shared" ca="1" si="1"/>
        <v>20</v>
      </c>
      <c r="J46" s="7">
        <f>SUM(ПРОТОКОЛ!E1315:E1317)</f>
        <v>0</v>
      </c>
      <c r="K46" s="7">
        <f>SUM(ПРОТОКОЛ!E1320:E1322)</f>
        <v>0</v>
      </c>
      <c r="L46" s="7">
        <f t="shared" si="2"/>
        <v>0</v>
      </c>
      <c r="M46" s="40"/>
    </row>
    <row r="47" spans="1:13" ht="16.5">
      <c r="A47" s="53">
        <v>38</v>
      </c>
      <c r="B47" s="39" t="str">
        <f>ПРОТОКОЛ!A1346</f>
        <v>КОМАНДА 38</v>
      </c>
      <c r="C47" s="39" t="str">
        <f>ПРОТОКОЛ!P1346</f>
        <v>Субъект РФ 38</v>
      </c>
      <c r="D47" s="7">
        <f ca="1">ПРОТОКОЛ!T1354</f>
        <v>100</v>
      </c>
      <c r="E47" s="7">
        <f ca="1">ПРОТОКОЛ!T1359</f>
        <v>70</v>
      </c>
      <c r="F47" s="7">
        <f ca="1">ПРОТОКОЛ!T1360</f>
        <v>170</v>
      </c>
      <c r="G47" s="53">
        <f t="shared" ca="1" si="0"/>
        <v>10</v>
      </c>
      <c r="H47" s="52">
        <f t="shared" ca="1" si="1"/>
        <v>20</v>
      </c>
      <c r="J47" s="7">
        <f>SUM(ПРОТОКОЛ!E1351:E1353)</f>
        <v>0</v>
      </c>
      <c r="K47" s="7">
        <f>SUM(ПРОТОКОЛ!E1356:E1358)</f>
        <v>0</v>
      </c>
      <c r="L47" s="7">
        <f t="shared" si="2"/>
        <v>0</v>
      </c>
      <c r="M47" s="40"/>
    </row>
    <row r="48" spans="1:13" ht="16.5">
      <c r="A48" s="53">
        <v>39</v>
      </c>
      <c r="B48" s="39" t="str">
        <f>ПРОТОКОЛ!A1382</f>
        <v>КОМАНДА 39</v>
      </c>
      <c r="C48" s="39" t="str">
        <f>ПРОТОКОЛ!P1382</f>
        <v>Субъект РФ 39</v>
      </c>
      <c r="D48" s="7">
        <f ca="1">ПРОТОКОЛ!T1390</f>
        <v>100</v>
      </c>
      <c r="E48" s="7">
        <f ca="1">ПРОТОКОЛ!T1395</f>
        <v>70</v>
      </c>
      <c r="F48" s="7">
        <f ca="1">ПРОТОКОЛ!T1396</f>
        <v>170</v>
      </c>
      <c r="G48" s="53">
        <f t="shared" ca="1" si="0"/>
        <v>10</v>
      </c>
      <c r="H48" s="52">
        <f t="shared" ca="1" si="1"/>
        <v>20</v>
      </c>
      <c r="J48" s="7">
        <f>SUM(ПРОТОКОЛ!E1387:E1389)</f>
        <v>0</v>
      </c>
      <c r="K48" s="7">
        <f>SUM(ПРОТОКОЛ!E1392:E1394)</f>
        <v>0</v>
      </c>
      <c r="L48" s="7">
        <f t="shared" si="2"/>
        <v>0</v>
      </c>
      <c r="M48" s="40"/>
    </row>
    <row r="49" spans="1:13" ht="16.5">
      <c r="A49" s="53">
        <v>40</v>
      </c>
      <c r="B49" s="39" t="str">
        <f>ПРОТОКОЛ!A1418</f>
        <v>КОМАНДА 40</v>
      </c>
      <c r="C49" s="39" t="str">
        <f>ПРОТОКОЛ!P1418</f>
        <v>Субъект РФ 40</v>
      </c>
      <c r="D49" s="7">
        <f ca="1">ПРОТОКОЛ!T1426</f>
        <v>100</v>
      </c>
      <c r="E49" s="7">
        <f ca="1">ПРОТОКОЛ!T1431</f>
        <v>70</v>
      </c>
      <c r="F49" s="7">
        <f ca="1">ПРОТОКОЛ!T1432</f>
        <v>170</v>
      </c>
      <c r="G49" s="53">
        <f t="shared" ca="1" si="0"/>
        <v>10</v>
      </c>
      <c r="H49" s="52">
        <f t="shared" ca="1" si="1"/>
        <v>20</v>
      </c>
      <c r="J49" s="7">
        <f>SUM(ПРОТОКОЛ!E1423:E1425)</f>
        <v>0</v>
      </c>
      <c r="K49" s="7">
        <f>SUM(ПРОТОКОЛ!E1428:E1430)</f>
        <v>0</v>
      </c>
      <c r="L49" s="7">
        <f t="shared" si="2"/>
        <v>0</v>
      </c>
      <c r="M49" s="40"/>
    </row>
    <row r="50" spans="1:13" ht="16.5">
      <c r="A50" s="53">
        <v>41</v>
      </c>
      <c r="B50" s="39" t="str">
        <f>ПРОТОКОЛ!A1454</f>
        <v>КОМАНДА 41</v>
      </c>
      <c r="C50" s="39" t="str">
        <f>ПРОТОКОЛ!P1454</f>
        <v>Субъект РФ 41</v>
      </c>
      <c r="D50" s="7">
        <f ca="1">ПРОТОКОЛ!T1462</f>
        <v>100</v>
      </c>
      <c r="E50" s="7">
        <f ca="1">ПРОТОКОЛ!T1467</f>
        <v>70</v>
      </c>
      <c r="F50" s="7">
        <f ca="1">ПРОТОКОЛ!T1468</f>
        <v>170</v>
      </c>
      <c r="G50" s="53">
        <f t="shared" ca="1" si="0"/>
        <v>10</v>
      </c>
      <c r="H50" s="52">
        <f t="shared" ca="1" si="1"/>
        <v>20</v>
      </c>
      <c r="J50" s="7">
        <f>SUM(ПРОТОКОЛ!E1459:E1461)</f>
        <v>0</v>
      </c>
      <c r="K50" s="7">
        <f>SUM(ПРОТОКОЛ!E1464:E1466)</f>
        <v>0</v>
      </c>
      <c r="L50" s="7">
        <f t="shared" si="2"/>
        <v>0</v>
      </c>
      <c r="M50" s="40"/>
    </row>
    <row r="51" spans="1:13" ht="16.5">
      <c r="A51" s="53">
        <v>42</v>
      </c>
      <c r="B51" s="39" t="str">
        <f>ПРОТОКОЛ!A1490</f>
        <v>КОМАНДА 42</v>
      </c>
      <c r="C51" s="39" t="str">
        <f>ПРОТОКОЛ!P1490</f>
        <v>Субъект РФ 42</v>
      </c>
      <c r="D51" s="7">
        <f ca="1">ПРОТОКОЛ!T1498</f>
        <v>100</v>
      </c>
      <c r="E51" s="7">
        <f ca="1">ПРОТОКОЛ!T1503</f>
        <v>70</v>
      </c>
      <c r="F51" s="7">
        <f ca="1">ПРОТОКОЛ!T1504</f>
        <v>170</v>
      </c>
      <c r="G51" s="53">
        <f t="shared" ca="1" si="0"/>
        <v>10</v>
      </c>
      <c r="H51" s="52">
        <f t="shared" ca="1" si="1"/>
        <v>20</v>
      </c>
      <c r="J51" s="7">
        <f>SUM(ПРОТОКОЛ!E1495:E1497)</f>
        <v>0</v>
      </c>
      <c r="K51" s="7">
        <f>SUM(ПРОТОКОЛ!E1500:E1502)</f>
        <v>0</v>
      </c>
      <c r="L51" s="7">
        <f t="shared" si="2"/>
        <v>0</v>
      </c>
      <c r="M51" s="40"/>
    </row>
    <row r="52" spans="1:13" ht="16.5">
      <c r="A52" s="53">
        <v>43</v>
      </c>
      <c r="B52" s="39" t="str">
        <f>ПРОТОКОЛ!A1526</f>
        <v>КОМАНДА 43</v>
      </c>
      <c r="C52" s="39" t="str">
        <f>ПРОТОКОЛ!P1526</f>
        <v>Субъект РФ 43</v>
      </c>
      <c r="D52" s="7">
        <f ca="1">ПРОТОКОЛ!T1534</f>
        <v>100</v>
      </c>
      <c r="E52" s="7">
        <f ca="1">ПРОТОКОЛ!T1539</f>
        <v>70</v>
      </c>
      <c r="F52" s="7">
        <f ca="1">ПРОТОКОЛ!T1540</f>
        <v>170</v>
      </c>
      <c r="G52" s="53">
        <f t="shared" ca="1" si="0"/>
        <v>10</v>
      </c>
      <c r="H52" s="52">
        <f t="shared" ca="1" si="1"/>
        <v>20</v>
      </c>
      <c r="J52" s="7">
        <f>SUM(ПРОТОКОЛ!E1531:E1533)</f>
        <v>0</v>
      </c>
      <c r="K52" s="7">
        <f>SUM(ПРОТОКОЛ!E1536:E1538)</f>
        <v>0</v>
      </c>
      <c r="L52" s="7">
        <f t="shared" si="2"/>
        <v>0</v>
      </c>
      <c r="M52" s="40"/>
    </row>
    <row r="53" spans="1:13" ht="16.5">
      <c r="A53" s="53">
        <v>44</v>
      </c>
      <c r="B53" s="39" t="str">
        <f>ПРОТОКОЛ!A1562</f>
        <v>КОМАНДА 44</v>
      </c>
      <c r="C53" s="39" t="str">
        <f>ПРОТОКОЛ!P1562</f>
        <v>Субъект РФ 44</v>
      </c>
      <c r="D53" s="7">
        <f ca="1">ПРОТОКОЛ!T1570</f>
        <v>100</v>
      </c>
      <c r="E53" s="7">
        <f ca="1">ПРОТОКОЛ!T1575</f>
        <v>70</v>
      </c>
      <c r="F53" s="7">
        <f ca="1">ПРОТОКОЛ!T1576</f>
        <v>170</v>
      </c>
      <c r="G53" s="53">
        <f t="shared" ca="1" si="0"/>
        <v>10</v>
      </c>
      <c r="H53" s="52">
        <f t="shared" ca="1" si="1"/>
        <v>20</v>
      </c>
      <c r="J53" s="7">
        <f>SUM(ПРОТОКОЛ!E1567:E1569)</f>
        <v>0</v>
      </c>
      <c r="K53" s="7">
        <f>SUM(ПРОТОКОЛ!E1572:E1574)</f>
        <v>0</v>
      </c>
      <c r="L53" s="7">
        <f t="shared" si="2"/>
        <v>0</v>
      </c>
      <c r="M53" s="40"/>
    </row>
    <row r="54" spans="1:13" ht="16.5">
      <c r="A54" s="53">
        <v>45</v>
      </c>
      <c r="B54" s="39" t="str">
        <f>ПРОТОКОЛ!A1598</f>
        <v>КОМАНДА 45</v>
      </c>
      <c r="C54" s="39" t="str">
        <f>ПРОТОКОЛ!P1598</f>
        <v>Субъект РФ 45</v>
      </c>
      <c r="D54" s="7">
        <f ca="1">ПРОТОКОЛ!T1606</f>
        <v>100</v>
      </c>
      <c r="E54" s="7">
        <f ca="1">ПРОТОКОЛ!T1611</f>
        <v>70</v>
      </c>
      <c r="F54" s="7">
        <f ca="1">ПРОТОКОЛ!T1612</f>
        <v>170</v>
      </c>
      <c r="G54" s="53">
        <f t="shared" ca="1" si="0"/>
        <v>10</v>
      </c>
      <c r="H54" s="52">
        <f t="shared" ca="1" si="1"/>
        <v>20</v>
      </c>
      <c r="J54" s="7">
        <f>SUM(ПРОТОКОЛ!E1603:E1605)</f>
        <v>0</v>
      </c>
      <c r="K54" s="7">
        <f>SUM(ПРОТОКОЛ!E1608:E1610)</f>
        <v>0</v>
      </c>
      <c r="L54" s="7">
        <f t="shared" si="2"/>
        <v>0</v>
      </c>
      <c r="M54" s="40"/>
    </row>
    <row r="55" spans="1:13" ht="16.5">
      <c r="A55" s="53">
        <v>46</v>
      </c>
      <c r="B55" s="39" t="str">
        <f>ПРОТОКОЛ!A1634</f>
        <v>КОМАНДА 46</v>
      </c>
      <c r="C55" s="39" t="str">
        <f>ПРОТОКОЛ!P1634</f>
        <v>Субъект РФ 46</v>
      </c>
      <c r="D55" s="7">
        <f ca="1">ПРОТОКОЛ!T1642</f>
        <v>100</v>
      </c>
      <c r="E55" s="7">
        <f ca="1">ПРОТОКОЛ!T1647</f>
        <v>70</v>
      </c>
      <c r="F55" s="7">
        <f ca="1">ПРОТОКОЛ!T1648</f>
        <v>170</v>
      </c>
      <c r="G55" s="53">
        <f t="shared" ca="1" si="0"/>
        <v>10</v>
      </c>
      <c r="H55" s="52">
        <f t="shared" ca="1" si="1"/>
        <v>20</v>
      </c>
      <c r="J55" s="7">
        <f>SUM(ПРОТОКОЛ!E1639:E1641)</f>
        <v>0</v>
      </c>
      <c r="K55" s="7">
        <f>SUM(ПРОТОКОЛ!E1644:E1646)</f>
        <v>0</v>
      </c>
      <c r="L55" s="7">
        <f t="shared" si="2"/>
        <v>0</v>
      </c>
      <c r="M55" s="40"/>
    </row>
    <row r="56" spans="1:13" ht="16.5">
      <c r="A56" s="53">
        <v>47</v>
      </c>
      <c r="B56" s="39" t="str">
        <f>ПРОТОКОЛ!A1670</f>
        <v>КОМАНДА 47</v>
      </c>
      <c r="C56" s="39" t="str">
        <f>ПРОТОКОЛ!P1670</f>
        <v>Субъект РФ 47</v>
      </c>
      <c r="D56" s="7">
        <f ca="1">ПРОТОКОЛ!T1678</f>
        <v>100</v>
      </c>
      <c r="E56" s="7">
        <f ca="1">ПРОТОКОЛ!T1683</f>
        <v>70</v>
      </c>
      <c r="F56" s="7">
        <f ca="1">ПРОТОКОЛ!T1684</f>
        <v>170</v>
      </c>
      <c r="G56" s="53">
        <f t="shared" ca="1" si="0"/>
        <v>10</v>
      </c>
      <c r="H56" s="52">
        <f t="shared" ca="1" si="1"/>
        <v>20</v>
      </c>
      <c r="J56" s="7">
        <f>SUM(ПРОТОКОЛ!E1675:E1677)</f>
        <v>0</v>
      </c>
      <c r="K56" s="7">
        <f>SUM(ПРОТОКОЛ!E1680:E1682)</f>
        <v>0</v>
      </c>
      <c r="L56" s="7">
        <f t="shared" si="2"/>
        <v>0</v>
      </c>
      <c r="M56" s="40"/>
    </row>
    <row r="57" spans="1:13" ht="16.5">
      <c r="A57" s="53">
        <v>48</v>
      </c>
      <c r="B57" s="39" t="str">
        <f>ПРОТОКОЛ!A1706</f>
        <v>КОМАНДА 48</v>
      </c>
      <c r="C57" s="39" t="str">
        <f>ПРОТОКОЛ!P1706</f>
        <v>Субъект РФ 48</v>
      </c>
      <c r="D57" s="7">
        <f ca="1">ПРОТОКОЛ!T1714</f>
        <v>100</v>
      </c>
      <c r="E57" s="7">
        <f ca="1">ПРОТОКОЛ!T1719</f>
        <v>70</v>
      </c>
      <c r="F57" s="7">
        <f ca="1">ПРОТОКОЛ!T1720</f>
        <v>170</v>
      </c>
      <c r="G57" s="53">
        <f t="shared" ca="1" si="0"/>
        <v>10</v>
      </c>
      <c r="H57" s="52">
        <f t="shared" ca="1" si="1"/>
        <v>20</v>
      </c>
      <c r="J57" s="7">
        <f>SUM(ПРОТОКОЛ!E1711:E1713)</f>
        <v>0</v>
      </c>
      <c r="K57" s="7">
        <f>SUM(ПРОТОКОЛ!E1716:E1718)</f>
        <v>0</v>
      </c>
      <c r="L57" s="7">
        <f t="shared" si="2"/>
        <v>0</v>
      </c>
      <c r="M57" s="40"/>
    </row>
    <row r="58" spans="1:13" ht="16.5">
      <c r="A58" s="53">
        <v>49</v>
      </c>
      <c r="B58" s="39" t="str">
        <f>ПРОТОКОЛ!A1742</f>
        <v>КОМАНДА 49</v>
      </c>
      <c r="C58" s="39" t="str">
        <f>ПРОТОКОЛ!P1742</f>
        <v>Субъект РФ 49</v>
      </c>
      <c r="D58" s="7">
        <f ca="1">ПРОТОКОЛ!T1750</f>
        <v>100</v>
      </c>
      <c r="E58" s="7">
        <f ca="1">ПРОТОКОЛ!T1755</f>
        <v>70</v>
      </c>
      <c r="F58" s="7">
        <f ca="1">ПРОТОКОЛ!T1756</f>
        <v>170</v>
      </c>
      <c r="G58" s="53">
        <f t="shared" ca="1" si="0"/>
        <v>10</v>
      </c>
      <c r="H58" s="52">
        <f t="shared" ca="1" si="1"/>
        <v>20</v>
      </c>
      <c r="J58" s="7">
        <f>SUM(ПРОТОКОЛ!E1747:E1749)</f>
        <v>0</v>
      </c>
      <c r="K58" s="7">
        <f>SUM(ПРОТОКОЛ!E1752:E1754)</f>
        <v>0</v>
      </c>
      <c r="L58" s="7">
        <f t="shared" si="2"/>
        <v>0</v>
      </c>
      <c r="M58" s="40"/>
    </row>
    <row r="59" spans="1:13" ht="16.5">
      <c r="A59" s="53">
        <v>50</v>
      </c>
      <c r="B59" s="39" t="str">
        <f>ПРОТОКОЛ!A1778</f>
        <v>КОМАНДА 50</v>
      </c>
      <c r="C59" s="39" t="str">
        <f>ПРОТОКОЛ!P1778</f>
        <v>Субъект РФ 50</v>
      </c>
      <c r="D59" s="7">
        <f ca="1">ПРОТОКОЛ!T1786</f>
        <v>100</v>
      </c>
      <c r="E59" s="7">
        <f ca="1">ПРОТОКОЛ!T1791</f>
        <v>70</v>
      </c>
      <c r="F59" s="7">
        <f ca="1">ПРОТОКОЛ!T1792</f>
        <v>170</v>
      </c>
      <c r="G59" s="53">
        <f t="shared" ca="1" si="0"/>
        <v>10</v>
      </c>
      <c r="H59" s="52">
        <f t="shared" ca="1" si="1"/>
        <v>20</v>
      </c>
      <c r="J59" s="7">
        <f>SUM(ПРОТОКОЛ!E1783:E1785)</f>
        <v>0</v>
      </c>
      <c r="K59" s="7">
        <f>SUM(ПРОТОКОЛ!E1788:E1790)</f>
        <v>0</v>
      </c>
      <c r="L59" s="7">
        <f t="shared" si="2"/>
        <v>0</v>
      </c>
      <c r="M59" s="40"/>
    </row>
    <row r="60" spans="1:13" ht="16.5">
      <c r="A60" s="53">
        <v>51</v>
      </c>
      <c r="B60" s="39" t="str">
        <f>ПРОТОКОЛ!A1814</f>
        <v>КОМАНДА 51</v>
      </c>
      <c r="C60" s="39" t="str">
        <f>ПРОТОКОЛ!P1814</f>
        <v>Субъект РФ 51</v>
      </c>
      <c r="D60" s="7">
        <f ca="1">ПРОТОКОЛ!T1822</f>
        <v>100</v>
      </c>
      <c r="E60" s="7">
        <f ca="1">ПРОТОКОЛ!T1827</f>
        <v>70</v>
      </c>
      <c r="F60" s="7">
        <f ca="1">ПРОТОКОЛ!T1828</f>
        <v>170</v>
      </c>
      <c r="G60" s="53">
        <f t="shared" ca="1" si="0"/>
        <v>10</v>
      </c>
      <c r="H60" s="52">
        <f t="shared" ca="1" si="1"/>
        <v>20</v>
      </c>
      <c r="J60" s="7">
        <f>SUM(ПРОТОКОЛ!E1819:E1821)</f>
        <v>0</v>
      </c>
      <c r="K60" s="7">
        <f>SUM(ПРОТОКОЛ!E1824:E1826)</f>
        <v>0</v>
      </c>
      <c r="L60" s="7">
        <f t="shared" si="2"/>
        <v>0</v>
      </c>
      <c r="M60" s="40"/>
    </row>
    <row r="61" spans="1:13" ht="16.5">
      <c r="A61" s="53">
        <v>52</v>
      </c>
      <c r="B61" s="39" t="str">
        <f>ПРОТОКОЛ!A1850</f>
        <v>КОМАНДА 52</v>
      </c>
      <c r="C61" s="39" t="str">
        <f>ПРОТОКОЛ!P1850</f>
        <v>Субъект РФ 52</v>
      </c>
      <c r="D61" s="7">
        <f ca="1">ПРОТОКОЛ!T1858</f>
        <v>100</v>
      </c>
      <c r="E61" s="7">
        <f ca="1">ПРОТОКОЛ!T1863</f>
        <v>70</v>
      </c>
      <c r="F61" s="7">
        <f ca="1">ПРОТОКОЛ!T1864</f>
        <v>170</v>
      </c>
      <c r="G61" s="53">
        <f t="shared" ca="1" si="0"/>
        <v>10</v>
      </c>
      <c r="H61" s="52">
        <f t="shared" ca="1" si="1"/>
        <v>20</v>
      </c>
      <c r="J61" s="7">
        <f>SUM(ПРОТОКОЛ!E1855:E1857)</f>
        <v>0</v>
      </c>
      <c r="K61" s="7">
        <f>SUM(ПРОТОКОЛ!E1860:E1862)</f>
        <v>0</v>
      </c>
      <c r="L61" s="7">
        <f t="shared" si="2"/>
        <v>0</v>
      </c>
      <c r="M61" s="40"/>
    </row>
    <row r="62" spans="1:13" ht="16.5">
      <c r="A62" s="53">
        <v>53</v>
      </c>
      <c r="B62" s="39" t="str">
        <f>ПРОТОКОЛ!A1886</f>
        <v>КОМАНДА 53</v>
      </c>
      <c r="C62" s="39" t="str">
        <f>ПРОТОКОЛ!P1886</f>
        <v>Субъект РФ 53</v>
      </c>
      <c r="D62" s="7">
        <f ca="1">ПРОТОКОЛ!T1894</f>
        <v>100</v>
      </c>
      <c r="E62" s="7">
        <f ca="1">ПРОТОКОЛ!T1899</f>
        <v>70</v>
      </c>
      <c r="F62" s="7">
        <f ca="1">ПРОТОКОЛ!T1900</f>
        <v>170</v>
      </c>
      <c r="G62" s="53">
        <f t="shared" ca="1" si="0"/>
        <v>10</v>
      </c>
      <c r="H62" s="52">
        <f t="shared" ca="1" si="1"/>
        <v>20</v>
      </c>
      <c r="J62" s="7">
        <f>SUM(ПРОТОКОЛ!E1891:E1893)</f>
        <v>0</v>
      </c>
      <c r="K62" s="7">
        <f>SUM(ПРОТОКОЛ!E1896:E1898)</f>
        <v>0</v>
      </c>
      <c r="L62" s="7">
        <f t="shared" si="2"/>
        <v>0</v>
      </c>
      <c r="M62" s="40"/>
    </row>
    <row r="63" spans="1:13" ht="16.5">
      <c r="A63" s="53">
        <v>54</v>
      </c>
      <c r="B63" s="39" t="str">
        <f>ПРОТОКОЛ!A1922</f>
        <v>КОМАНДА 54</v>
      </c>
      <c r="C63" s="39" t="str">
        <f>ПРОТОКОЛ!P1922</f>
        <v>Субъект РФ 54</v>
      </c>
      <c r="D63" s="7">
        <f ca="1">ПРОТОКОЛ!T1930</f>
        <v>100</v>
      </c>
      <c r="E63" s="7">
        <f ca="1">ПРОТОКОЛ!T1935</f>
        <v>70</v>
      </c>
      <c r="F63" s="7">
        <f ca="1">ПРОТОКОЛ!T1936</f>
        <v>170</v>
      </c>
      <c r="G63" s="53">
        <f t="shared" ca="1" si="0"/>
        <v>10</v>
      </c>
      <c r="H63" s="52">
        <f t="shared" ca="1" si="1"/>
        <v>20</v>
      </c>
      <c r="J63" s="7">
        <f>SUM(ПРОТОКОЛ!E1927:E1929)</f>
        <v>0</v>
      </c>
      <c r="K63" s="7">
        <f>SUM(ПРОТОКОЛ!E1932:E1934)</f>
        <v>0</v>
      </c>
      <c r="L63" s="7">
        <f t="shared" si="2"/>
        <v>0</v>
      </c>
      <c r="M63" s="40"/>
    </row>
    <row r="64" spans="1:13" ht="16.5">
      <c r="A64" s="53">
        <v>55</v>
      </c>
      <c r="B64" s="39" t="str">
        <f>ПРОТОКОЛ!A1958</f>
        <v>КОМАНДА 55</v>
      </c>
      <c r="C64" s="39" t="str">
        <f>ПРОТОКОЛ!P1958</f>
        <v>Субъект РФ 55</v>
      </c>
      <c r="D64" s="7">
        <f ca="1">ПРОТОКОЛ!T1966</f>
        <v>100</v>
      </c>
      <c r="E64" s="7">
        <f ca="1">ПРОТОКОЛ!T1971</f>
        <v>70</v>
      </c>
      <c r="F64" s="7">
        <f ca="1">ПРОТОКОЛ!T1972</f>
        <v>170</v>
      </c>
      <c r="G64" s="53">
        <f t="shared" ca="1" si="0"/>
        <v>10</v>
      </c>
      <c r="H64" s="52">
        <f t="shared" ca="1" si="1"/>
        <v>20</v>
      </c>
      <c r="J64" s="7">
        <f>SUM(ПРОТОКОЛ!E1963:E1965)</f>
        <v>0</v>
      </c>
      <c r="K64" s="7">
        <f>SUM(ПРОТОКОЛ!E1968:E1970)</f>
        <v>0</v>
      </c>
      <c r="L64" s="7">
        <f t="shared" si="2"/>
        <v>0</v>
      </c>
      <c r="M64" s="40"/>
    </row>
    <row r="65" spans="1:13" ht="16.5">
      <c r="A65" s="53">
        <v>56</v>
      </c>
      <c r="B65" s="39" t="str">
        <f>ПРОТОКОЛ!A1994</f>
        <v>КОМАНДА 56</v>
      </c>
      <c r="C65" s="39" t="str">
        <f>ПРОТОКОЛ!P1994</f>
        <v>Субъект РФ 56</v>
      </c>
      <c r="D65" s="7">
        <f ca="1">ПРОТОКОЛ!T2002</f>
        <v>100</v>
      </c>
      <c r="E65" s="7">
        <f ca="1">ПРОТОКОЛ!T2007</f>
        <v>70</v>
      </c>
      <c r="F65" s="7">
        <f ca="1">ПРОТОКОЛ!T2008</f>
        <v>170</v>
      </c>
      <c r="G65" s="53">
        <f t="shared" ca="1" si="0"/>
        <v>10</v>
      </c>
      <c r="H65" s="52">
        <f t="shared" ca="1" si="1"/>
        <v>20</v>
      </c>
      <c r="J65" s="7">
        <f>SUM(ПРОТОКОЛ!E1999:E2001)</f>
        <v>0</v>
      </c>
      <c r="K65" s="7">
        <f>SUM(ПРОТОКОЛ!E2004:E2006)</f>
        <v>0</v>
      </c>
      <c r="L65" s="7">
        <f t="shared" si="2"/>
        <v>0</v>
      </c>
      <c r="M65" s="40"/>
    </row>
    <row r="66" spans="1:13" ht="16.5">
      <c r="A66" s="53">
        <v>57</v>
      </c>
      <c r="B66" s="39" t="str">
        <f>ПРОТОКОЛ!A2030</f>
        <v>КОМАНДА 57</v>
      </c>
      <c r="C66" s="39" t="str">
        <f>ПРОТОКОЛ!P2030</f>
        <v>Субъект РФ 57</v>
      </c>
      <c r="D66" s="7">
        <f ca="1">ПРОТОКОЛ!T2038</f>
        <v>100</v>
      </c>
      <c r="E66" s="7">
        <f ca="1">ПРОТОКОЛ!T2043</f>
        <v>70</v>
      </c>
      <c r="F66" s="7">
        <f ca="1">ПРОТОКОЛ!T2044</f>
        <v>170</v>
      </c>
      <c r="G66" s="53">
        <f t="shared" ca="1" si="0"/>
        <v>10</v>
      </c>
      <c r="H66" s="52">
        <f t="shared" ca="1" si="1"/>
        <v>20</v>
      </c>
      <c r="J66" s="7">
        <f>SUM(ПРОТОКОЛ!E2035:E2037)</f>
        <v>0</v>
      </c>
      <c r="K66" s="7">
        <f>SUM(ПРОТОКОЛ!E2040:E2042)</f>
        <v>0</v>
      </c>
      <c r="L66" s="7">
        <f t="shared" si="2"/>
        <v>0</v>
      </c>
      <c r="M66" s="40"/>
    </row>
    <row r="67" spans="1:13" ht="16.5">
      <c r="A67" s="53">
        <v>58</v>
      </c>
      <c r="B67" s="39" t="str">
        <f>ПРОТОКОЛ!A2066</f>
        <v>КОМАНДА 58</v>
      </c>
      <c r="C67" s="39" t="str">
        <f>ПРОТОКОЛ!P2066</f>
        <v>Субъект РФ 58</v>
      </c>
      <c r="D67" s="7">
        <f ca="1">ПРОТОКОЛ!T2074</f>
        <v>100</v>
      </c>
      <c r="E67" s="7">
        <f ca="1">ПРОТОКОЛ!T2079</f>
        <v>70</v>
      </c>
      <c r="F67" s="7">
        <f ca="1">ПРОТОКОЛ!T2080</f>
        <v>170</v>
      </c>
      <c r="G67" s="53">
        <f t="shared" ca="1" si="0"/>
        <v>10</v>
      </c>
      <c r="H67" s="52">
        <f t="shared" ca="1" si="1"/>
        <v>20</v>
      </c>
      <c r="J67" s="7">
        <f>SUM(ПРОТОКОЛ!E2071:E2073)</f>
        <v>0</v>
      </c>
      <c r="K67" s="7">
        <f>SUM(ПРОТОКОЛ!E2076:E2078)</f>
        <v>0</v>
      </c>
      <c r="L67" s="7">
        <f t="shared" si="2"/>
        <v>0</v>
      </c>
      <c r="M67" s="40"/>
    </row>
    <row r="68" spans="1:13" ht="16.5">
      <c r="A68" s="53">
        <v>59</v>
      </c>
      <c r="B68" s="39" t="str">
        <f>ПРОТОКОЛ!A2102</f>
        <v>КОМАНДА 59</v>
      </c>
      <c r="C68" s="39" t="str">
        <f>ПРОТОКОЛ!P2102</f>
        <v>Субъект РФ 59</v>
      </c>
      <c r="D68" s="7">
        <f ca="1">ПРОТОКОЛ!T2110</f>
        <v>100</v>
      </c>
      <c r="E68" s="7">
        <f ca="1">ПРОТОКОЛ!T2115</f>
        <v>70</v>
      </c>
      <c r="F68" s="7">
        <f ca="1">ПРОТОКОЛ!T2116</f>
        <v>170</v>
      </c>
      <c r="G68" s="53">
        <f t="shared" ca="1" si="0"/>
        <v>10</v>
      </c>
      <c r="H68" s="52">
        <f t="shared" ca="1" si="1"/>
        <v>20</v>
      </c>
      <c r="J68" s="7">
        <f>SUM(ПРОТОКОЛ!E2107:E2109)</f>
        <v>0</v>
      </c>
      <c r="K68" s="7">
        <f>SUM(ПРОТОКОЛ!E2112:E2114)</f>
        <v>0</v>
      </c>
      <c r="L68" s="7">
        <f t="shared" si="2"/>
        <v>0</v>
      </c>
      <c r="M68" s="40"/>
    </row>
    <row r="69" spans="1:13" ht="16.5">
      <c r="A69" s="53">
        <v>60</v>
      </c>
      <c r="B69" s="39" t="str">
        <f>ПРОТОКОЛ!A2138</f>
        <v>КОМАНДА 60</v>
      </c>
      <c r="C69" s="39" t="str">
        <f>ПРОТОКОЛ!P2138</f>
        <v>Субъект РФ 60</v>
      </c>
      <c r="D69" s="7">
        <f ca="1">ПРОТОКОЛ!T2146</f>
        <v>100</v>
      </c>
      <c r="E69" s="7">
        <f ca="1">ПРОТОКОЛ!T2151</f>
        <v>70</v>
      </c>
      <c r="F69" s="7">
        <f ca="1">ПРОТОКОЛ!T2152</f>
        <v>170</v>
      </c>
      <c r="G69" s="53">
        <f t="shared" ca="1" si="0"/>
        <v>10</v>
      </c>
      <c r="H69" s="52">
        <f t="shared" ca="1" si="1"/>
        <v>20</v>
      </c>
      <c r="J69" s="7">
        <f>SUM(ПРОТОКОЛ!E2143:E2145)</f>
        <v>0</v>
      </c>
      <c r="K69" s="7">
        <f>SUM(ПРОТОКОЛ!E2148:E2150)</f>
        <v>0</v>
      </c>
      <c r="L69" s="7">
        <f t="shared" si="2"/>
        <v>0</v>
      </c>
      <c r="M69" s="40"/>
    </row>
    <row r="70" spans="1:13" ht="16.5">
      <c r="A70" s="53">
        <v>61</v>
      </c>
      <c r="B70" s="39" t="str">
        <f>ПРОТОКОЛ!A2174</f>
        <v>КОМАНДА 61</v>
      </c>
      <c r="C70" s="39" t="str">
        <f>ПРОТОКОЛ!P2174</f>
        <v>Субъект РФ 61</v>
      </c>
      <c r="D70" s="7">
        <f ca="1">ПРОТОКОЛ!T2182</f>
        <v>100</v>
      </c>
      <c r="E70" s="7">
        <f ca="1">ПРОТОКОЛ!T2187</f>
        <v>70</v>
      </c>
      <c r="F70" s="7">
        <f ca="1">ПРОТОКОЛ!T2188</f>
        <v>170</v>
      </c>
      <c r="G70" s="53">
        <f t="shared" ca="1" si="0"/>
        <v>10</v>
      </c>
      <c r="H70" s="52">
        <f t="shared" ca="1" si="1"/>
        <v>20</v>
      </c>
      <c r="J70" s="7">
        <f>SUM(ПРОТОКОЛ!E2179:E2181)</f>
        <v>0</v>
      </c>
      <c r="K70" s="7">
        <f>SUM(ПРОТОКОЛ!E2184:E2186)</f>
        <v>0</v>
      </c>
      <c r="L70" s="7">
        <f t="shared" si="2"/>
        <v>0</v>
      </c>
      <c r="M70" s="40"/>
    </row>
    <row r="71" spans="1:13" ht="16.5">
      <c r="A71" s="53">
        <v>62</v>
      </c>
      <c r="B71" s="39" t="str">
        <f>ПРОТОКОЛ!A2210</f>
        <v>КОМАНДА 62</v>
      </c>
      <c r="C71" s="39" t="str">
        <f>ПРОТОКОЛ!P2210</f>
        <v>Субъект РФ 62</v>
      </c>
      <c r="D71" s="7">
        <f ca="1">ПРОТОКОЛ!T2218</f>
        <v>100</v>
      </c>
      <c r="E71" s="7">
        <f ca="1">ПРОТОКОЛ!T2223</f>
        <v>70</v>
      </c>
      <c r="F71" s="7">
        <f ca="1">ПРОТОКОЛ!T2224</f>
        <v>170</v>
      </c>
      <c r="G71" s="53">
        <f t="shared" ca="1" si="0"/>
        <v>10</v>
      </c>
      <c r="H71" s="52">
        <f t="shared" ca="1" si="1"/>
        <v>20</v>
      </c>
      <c r="J71" s="7">
        <f>SUM(ПРОТОКОЛ!E2215:E2217)</f>
        <v>0</v>
      </c>
      <c r="K71" s="7">
        <f>SUM(ПРОТОКОЛ!E2220:E2222)</f>
        <v>0</v>
      </c>
      <c r="L71" s="7">
        <f t="shared" si="2"/>
        <v>0</v>
      </c>
      <c r="M71" s="40"/>
    </row>
    <row r="72" spans="1:13" ht="16.5">
      <c r="A72" s="53">
        <v>63</v>
      </c>
      <c r="B72" s="39" t="str">
        <f>ПРОТОКОЛ!A2246</f>
        <v>КОМАНДА 63</v>
      </c>
      <c r="C72" s="39" t="str">
        <f>ПРОТОКОЛ!P2246</f>
        <v>Субъект РФ 63</v>
      </c>
      <c r="D72" s="7">
        <f ca="1">ПРОТОКОЛ!T2254</f>
        <v>100</v>
      </c>
      <c r="E72" s="7">
        <f ca="1">ПРОТОКОЛ!T2259</f>
        <v>70</v>
      </c>
      <c r="F72" s="7">
        <f ca="1">ПРОТОКОЛ!T2260</f>
        <v>170</v>
      </c>
      <c r="G72" s="53">
        <f t="shared" ca="1" si="0"/>
        <v>10</v>
      </c>
      <c r="H72" s="52">
        <f t="shared" ca="1" si="1"/>
        <v>20</v>
      </c>
      <c r="J72" s="7">
        <f>SUM(ПРОТОКОЛ!E2251:E2253)</f>
        <v>0</v>
      </c>
      <c r="K72" s="7">
        <f>SUM(ПРОТОКОЛ!E2256:E2258)</f>
        <v>0</v>
      </c>
      <c r="L72" s="7">
        <f t="shared" si="2"/>
        <v>0</v>
      </c>
      <c r="M72" s="40"/>
    </row>
    <row r="73" spans="1:13" ht="16.5">
      <c r="A73" s="53">
        <v>64</v>
      </c>
      <c r="B73" s="39" t="str">
        <f>ПРОТОКОЛ!A2282</f>
        <v>КОМАНДА 64</v>
      </c>
      <c r="C73" s="39" t="str">
        <f>ПРОТОКОЛ!P2282</f>
        <v>Субъект РФ 64</v>
      </c>
      <c r="D73" s="7">
        <f ca="1">ПРОТОКОЛ!T2290</f>
        <v>100</v>
      </c>
      <c r="E73" s="7">
        <f ca="1">ПРОТОКОЛ!T2295</f>
        <v>70</v>
      </c>
      <c r="F73" s="7">
        <f ca="1">ПРОТОКОЛ!T2296</f>
        <v>170</v>
      </c>
      <c r="G73" s="53">
        <f t="shared" ca="1" si="0"/>
        <v>10</v>
      </c>
      <c r="H73" s="52">
        <f t="shared" ca="1" si="1"/>
        <v>20</v>
      </c>
      <c r="J73" s="7">
        <f>SUM(ПРОТОКОЛ!E2287:E2289)</f>
        <v>0</v>
      </c>
      <c r="K73" s="7">
        <f>SUM(ПРОТОКОЛ!E2292:E2294)</f>
        <v>0</v>
      </c>
      <c r="L73" s="7">
        <f t="shared" si="2"/>
        <v>0</v>
      </c>
      <c r="M73" s="40"/>
    </row>
    <row r="74" spans="1:13" ht="16.5">
      <c r="A74" s="53">
        <v>65</v>
      </c>
      <c r="B74" s="39" t="str">
        <f>ПРОТОКОЛ!A2317</f>
        <v>КОМАНДА 65</v>
      </c>
      <c r="C74" s="39" t="str">
        <f>ПРОТОКОЛ!P2317</f>
        <v>Субъект РФ 65</v>
      </c>
      <c r="D74" s="7">
        <f ca="1">ПРОТОКОЛ!T2325</f>
        <v>100</v>
      </c>
      <c r="E74" s="7">
        <f ca="1">ПРОТОКОЛ!T2330</f>
        <v>70</v>
      </c>
      <c r="F74" s="7">
        <f ca="1">ПРОТОКОЛ!T2331</f>
        <v>170</v>
      </c>
      <c r="G74" s="53">
        <f t="shared" ca="1" si="0"/>
        <v>10</v>
      </c>
      <c r="H74" s="52">
        <f t="shared" ca="1" si="1"/>
        <v>20</v>
      </c>
      <c r="J74" s="7">
        <f>SUM(ПРОТОКОЛ!E2322:E2324)</f>
        <v>0</v>
      </c>
      <c r="K74" s="7">
        <f>SUM(ПРОТОКОЛ!E2327:E2329)</f>
        <v>0</v>
      </c>
      <c r="L74" s="7">
        <f t="shared" si="2"/>
        <v>0</v>
      </c>
      <c r="M74" s="40"/>
    </row>
    <row r="75" spans="1:13" ht="16.5">
      <c r="A75" s="53">
        <v>66</v>
      </c>
      <c r="B75" s="39" t="str">
        <f>ПРОТОКОЛ!A2353</f>
        <v>КОМАНДА 66</v>
      </c>
      <c r="C75" s="39" t="str">
        <f>ПРОТОКОЛ!P2353</f>
        <v>Субъект РФ 66</v>
      </c>
      <c r="D75" s="7">
        <f ca="1">ПРОТОКОЛ!T2361</f>
        <v>100</v>
      </c>
      <c r="E75" s="7">
        <f ca="1">ПРОТОКОЛ!T2366</f>
        <v>70</v>
      </c>
      <c r="F75" s="7">
        <f ca="1">ПРОТОКОЛ!T2367</f>
        <v>170</v>
      </c>
      <c r="G75" s="53">
        <f t="shared" ref="G75:G104" ca="1" si="3">SUMPRODUCT(--($F$10:$F$104+$L$10:$L$104/1000&gt;F75+L75/1000))+1</f>
        <v>10</v>
      </c>
      <c r="H75" s="52">
        <f t="shared" ref="H75:H104" ca="1" si="4">SUM(G75*2)</f>
        <v>20</v>
      </c>
      <c r="J75" s="7">
        <f>SUM(ПРОТОКОЛ!E2358:E2360)</f>
        <v>0</v>
      </c>
      <c r="K75" s="7">
        <f>SUM(ПРОТОКОЛ!E2363:E2365)</f>
        <v>0</v>
      </c>
      <c r="L75" s="7">
        <f t="shared" ref="L75:L104" si="5">SUM(J75+K75)</f>
        <v>0</v>
      </c>
      <c r="M75" s="40"/>
    </row>
    <row r="76" spans="1:13" ht="16.5">
      <c r="A76" s="53">
        <v>67</v>
      </c>
      <c r="B76" s="39" t="str">
        <f>ПРОТОКОЛ!A2389</f>
        <v>КОМАНДА 67</v>
      </c>
      <c r="C76" s="39" t="str">
        <f>ПРОТОКОЛ!P2389</f>
        <v>Субъект РФ 67</v>
      </c>
      <c r="D76" s="7">
        <f ca="1">ПРОТОКОЛ!T2397</f>
        <v>100</v>
      </c>
      <c r="E76" s="7">
        <f ca="1">ПРОТОКОЛ!T2402</f>
        <v>70</v>
      </c>
      <c r="F76" s="7">
        <f ca="1">ПРОТОКОЛ!T2403</f>
        <v>170</v>
      </c>
      <c r="G76" s="53">
        <f t="shared" ca="1" si="3"/>
        <v>10</v>
      </c>
      <c r="H76" s="52">
        <f t="shared" ca="1" si="4"/>
        <v>20</v>
      </c>
      <c r="J76" s="7">
        <f>SUM(ПРОТОКОЛ!E2394:E2396)</f>
        <v>0</v>
      </c>
      <c r="K76" s="7">
        <f>SUM(ПРОТОКОЛ!E2399:E2401)</f>
        <v>0</v>
      </c>
      <c r="L76" s="7">
        <f t="shared" si="5"/>
        <v>0</v>
      </c>
      <c r="M76" s="40"/>
    </row>
    <row r="77" spans="1:13" ht="16.5">
      <c r="A77" s="53">
        <v>68</v>
      </c>
      <c r="B77" s="39" t="str">
        <f>ПРОТОКОЛ!A2425</f>
        <v>КОМАНДА 68</v>
      </c>
      <c r="C77" s="39" t="str">
        <f>ПРОТОКОЛ!P2425</f>
        <v>Субъект РФ 68</v>
      </c>
      <c r="D77" s="7">
        <f ca="1">ПРОТОКОЛ!T2433</f>
        <v>100</v>
      </c>
      <c r="E77" s="7">
        <f ca="1">ПРОТОКОЛ!T2438</f>
        <v>70</v>
      </c>
      <c r="F77" s="7">
        <f ca="1">ПРОТОКОЛ!T2439</f>
        <v>170</v>
      </c>
      <c r="G77" s="53">
        <f t="shared" ca="1" si="3"/>
        <v>10</v>
      </c>
      <c r="H77" s="52">
        <f t="shared" ca="1" si="4"/>
        <v>20</v>
      </c>
      <c r="J77" s="7">
        <f>SUM(ПРОТОКОЛ!E2430:E2432)</f>
        <v>0</v>
      </c>
      <c r="K77" s="7">
        <f>SUM(ПРОТОКОЛ!E2435:E2437)</f>
        <v>0</v>
      </c>
      <c r="L77" s="7">
        <f t="shared" si="5"/>
        <v>0</v>
      </c>
      <c r="M77" s="40"/>
    </row>
    <row r="78" spans="1:13" ht="16.5">
      <c r="A78" s="53">
        <v>69</v>
      </c>
      <c r="B78" s="39" t="str">
        <f>ПРОТОКОЛ!A2461</f>
        <v>КОМАНДА 69</v>
      </c>
      <c r="C78" s="39" t="str">
        <f>ПРОТОКОЛ!P2461</f>
        <v>Субъект РФ 69</v>
      </c>
      <c r="D78" s="7">
        <f ca="1">ПРОТОКОЛ!T2469</f>
        <v>100</v>
      </c>
      <c r="E78" s="7">
        <f ca="1">ПРОТОКОЛ!T2474</f>
        <v>70</v>
      </c>
      <c r="F78" s="7">
        <f ca="1">ПРОТОКОЛ!T2475</f>
        <v>170</v>
      </c>
      <c r="G78" s="53">
        <f t="shared" ca="1" si="3"/>
        <v>10</v>
      </c>
      <c r="H78" s="52">
        <f t="shared" ca="1" si="4"/>
        <v>20</v>
      </c>
      <c r="J78" s="7">
        <f>SUM(ПРОТОКОЛ!E2466:E2468)</f>
        <v>0</v>
      </c>
      <c r="K78" s="7">
        <f>SUM(ПРОТОКОЛ!E2471:E2473)</f>
        <v>0</v>
      </c>
      <c r="L78" s="7">
        <f t="shared" si="5"/>
        <v>0</v>
      </c>
      <c r="M78" s="40"/>
    </row>
    <row r="79" spans="1:13" ht="16.5">
      <c r="A79" s="53">
        <v>70</v>
      </c>
      <c r="B79" s="39" t="str">
        <f>ПРОТОКОЛ!A2497</f>
        <v>КОМАНДА 70</v>
      </c>
      <c r="C79" s="39" t="str">
        <f>ПРОТОКОЛ!P2497</f>
        <v>Субъект РФ 70</v>
      </c>
      <c r="D79" s="7">
        <f ca="1">ПРОТОКОЛ!T2505</f>
        <v>100</v>
      </c>
      <c r="E79" s="7">
        <f ca="1">ПРОТОКОЛ!T2510</f>
        <v>70</v>
      </c>
      <c r="F79" s="7">
        <f ca="1">ПРОТОКОЛ!T2511</f>
        <v>170</v>
      </c>
      <c r="G79" s="53">
        <f t="shared" ca="1" si="3"/>
        <v>10</v>
      </c>
      <c r="H79" s="52">
        <f t="shared" ca="1" si="4"/>
        <v>20</v>
      </c>
      <c r="J79" s="7">
        <f>SUM(ПРОТОКОЛ!E2502:E2504)</f>
        <v>0</v>
      </c>
      <c r="K79" s="7">
        <f>SUM(ПРОТОКОЛ!E2507:E2509)</f>
        <v>0</v>
      </c>
      <c r="L79" s="7">
        <f t="shared" si="5"/>
        <v>0</v>
      </c>
      <c r="M79" s="40"/>
    </row>
    <row r="80" spans="1:13" ht="16.5">
      <c r="A80" s="53">
        <v>71</v>
      </c>
      <c r="B80" s="39" t="str">
        <f>ПРОТОКОЛ!A2533</f>
        <v>КОМАНДА 71</v>
      </c>
      <c r="C80" s="39" t="str">
        <f>ПРОТОКОЛ!P2533</f>
        <v>Субъект РФ 71</v>
      </c>
      <c r="D80" s="7">
        <f ca="1">ПРОТОКОЛ!T2541</f>
        <v>100</v>
      </c>
      <c r="E80" s="7">
        <f ca="1">ПРОТОКОЛ!T2546</f>
        <v>70</v>
      </c>
      <c r="F80" s="7">
        <f ca="1">ПРОТОКОЛ!T2547</f>
        <v>170</v>
      </c>
      <c r="G80" s="53">
        <f t="shared" ca="1" si="3"/>
        <v>10</v>
      </c>
      <c r="H80" s="52">
        <f t="shared" ca="1" si="4"/>
        <v>20</v>
      </c>
      <c r="J80" s="7">
        <f>SUM(ПРОТОКОЛ!E2538:E2540)</f>
        <v>0</v>
      </c>
      <c r="K80" s="7">
        <f>SUM(ПРОТОКОЛ!E2543:E2545)</f>
        <v>0</v>
      </c>
      <c r="L80" s="7">
        <f t="shared" si="5"/>
        <v>0</v>
      </c>
      <c r="M80" s="40"/>
    </row>
    <row r="81" spans="1:13" ht="16.5">
      <c r="A81" s="53">
        <v>72</v>
      </c>
      <c r="B81" s="39" t="str">
        <f>ПРОТОКОЛ!A2569</f>
        <v>КОМАНДА 72</v>
      </c>
      <c r="C81" s="39" t="str">
        <f>ПРОТОКОЛ!P2569</f>
        <v>Субъект РФ 72</v>
      </c>
      <c r="D81" s="7">
        <f ca="1">ПРОТОКОЛ!T2577</f>
        <v>100</v>
      </c>
      <c r="E81" s="7">
        <f ca="1">ПРОТОКОЛ!T2582</f>
        <v>70</v>
      </c>
      <c r="F81" s="7">
        <f ca="1">ПРОТОКОЛ!T2583</f>
        <v>170</v>
      </c>
      <c r="G81" s="53">
        <f t="shared" ca="1" si="3"/>
        <v>10</v>
      </c>
      <c r="H81" s="52">
        <f t="shared" ca="1" si="4"/>
        <v>20</v>
      </c>
      <c r="J81" s="7">
        <f>SUM(ПРОТОКОЛ!E2574:E2576)</f>
        <v>0</v>
      </c>
      <c r="K81" s="7">
        <f>SUM(ПРОТОКОЛ!E2579:E2581)</f>
        <v>0</v>
      </c>
      <c r="L81" s="7">
        <f t="shared" si="5"/>
        <v>0</v>
      </c>
      <c r="M81" s="40"/>
    </row>
    <row r="82" spans="1:13" ht="16.5">
      <c r="A82" s="53">
        <v>73</v>
      </c>
      <c r="B82" s="39" t="str">
        <f>ПРОТОКОЛ!A2605</f>
        <v>КОМАНДА 73</v>
      </c>
      <c r="C82" s="39" t="str">
        <f>ПРОТОКОЛ!P2605</f>
        <v>Субъект РФ 73</v>
      </c>
      <c r="D82" s="7">
        <f ca="1">ПРОТОКОЛ!T2613</f>
        <v>100</v>
      </c>
      <c r="E82" s="7">
        <f ca="1">ПРОТОКОЛ!T2618</f>
        <v>70</v>
      </c>
      <c r="F82" s="7">
        <f ca="1">ПРОТОКОЛ!T2619</f>
        <v>170</v>
      </c>
      <c r="G82" s="53">
        <f t="shared" ca="1" si="3"/>
        <v>10</v>
      </c>
      <c r="H82" s="52">
        <f t="shared" ca="1" si="4"/>
        <v>20</v>
      </c>
      <c r="J82" s="7">
        <f>SUM(ПРОТОКОЛ!E2610:E2612)</f>
        <v>0</v>
      </c>
      <c r="K82" s="7">
        <f>SUM(ПРОТОКОЛ!E2615:E2617)</f>
        <v>0</v>
      </c>
      <c r="L82" s="7">
        <f t="shared" si="5"/>
        <v>0</v>
      </c>
      <c r="M82" s="40"/>
    </row>
    <row r="83" spans="1:13" ht="16.5">
      <c r="A83" s="53">
        <v>74</v>
      </c>
      <c r="B83" s="39" t="str">
        <f>ПРОТОКОЛ!A2641</f>
        <v>КОМАНДА 74</v>
      </c>
      <c r="C83" s="39" t="str">
        <f>ПРОТОКОЛ!P2641</f>
        <v>Субъект РФ 74</v>
      </c>
      <c r="D83" s="7">
        <f ca="1">ПРОТОКОЛ!T2649</f>
        <v>100</v>
      </c>
      <c r="E83" s="7">
        <f ca="1">ПРОТОКОЛ!T2654</f>
        <v>70</v>
      </c>
      <c r="F83" s="7">
        <f ca="1">ПРОТОКОЛ!T2655</f>
        <v>170</v>
      </c>
      <c r="G83" s="53">
        <f t="shared" ca="1" si="3"/>
        <v>10</v>
      </c>
      <c r="H83" s="52">
        <f t="shared" ca="1" si="4"/>
        <v>20</v>
      </c>
      <c r="J83" s="7">
        <f>SUM(ПРОТОКОЛ!E2646:E2648)</f>
        <v>0</v>
      </c>
      <c r="K83" s="7">
        <f>SUM(ПРОТОКОЛ!E2651:E2653)</f>
        <v>0</v>
      </c>
      <c r="L83" s="7">
        <f t="shared" si="5"/>
        <v>0</v>
      </c>
      <c r="M83" s="40"/>
    </row>
    <row r="84" spans="1:13" ht="16.5">
      <c r="A84" s="53">
        <v>75</v>
      </c>
      <c r="B84" s="39" t="str">
        <f>ПРОТОКОЛ!A2677</f>
        <v>КОМАНДА 75</v>
      </c>
      <c r="C84" s="39" t="str">
        <f>ПРОТОКОЛ!P2677</f>
        <v>Субъект РФ 75</v>
      </c>
      <c r="D84" s="7">
        <f ca="1">ПРОТОКОЛ!T2685</f>
        <v>100</v>
      </c>
      <c r="E84" s="7">
        <f ca="1">ПРОТОКОЛ!T2690</f>
        <v>70</v>
      </c>
      <c r="F84" s="7">
        <f ca="1">ПРОТОКОЛ!T2691</f>
        <v>170</v>
      </c>
      <c r="G84" s="53">
        <f t="shared" ca="1" si="3"/>
        <v>10</v>
      </c>
      <c r="H84" s="52">
        <f t="shared" ca="1" si="4"/>
        <v>20</v>
      </c>
      <c r="J84" s="7">
        <f>SUM(ПРОТОКОЛ!E2682:E2684)</f>
        <v>0</v>
      </c>
      <c r="K84" s="7">
        <f>SUM(ПРОТОКОЛ!E2687:E2689)</f>
        <v>0</v>
      </c>
      <c r="L84" s="7">
        <f t="shared" si="5"/>
        <v>0</v>
      </c>
      <c r="M84" s="40"/>
    </row>
    <row r="85" spans="1:13" ht="16.5">
      <c r="A85" s="53">
        <v>76</v>
      </c>
      <c r="B85" s="39" t="str">
        <f>ПРОТОКОЛ!A2713</f>
        <v>КОМАНДА 76</v>
      </c>
      <c r="C85" s="39" t="str">
        <f>ПРОТОКОЛ!P2713</f>
        <v>Субъект РФ 76</v>
      </c>
      <c r="D85" s="7">
        <f ca="1">ПРОТОКОЛ!T2721</f>
        <v>100</v>
      </c>
      <c r="E85" s="7">
        <f ca="1">ПРОТОКОЛ!T2726</f>
        <v>70</v>
      </c>
      <c r="F85" s="7">
        <f ca="1">ПРОТОКОЛ!T2727</f>
        <v>170</v>
      </c>
      <c r="G85" s="53">
        <f t="shared" ca="1" si="3"/>
        <v>10</v>
      </c>
      <c r="H85" s="52">
        <f t="shared" ca="1" si="4"/>
        <v>20</v>
      </c>
      <c r="J85" s="7">
        <f>SUM(ПРОТОКОЛ!E2718:E2720)</f>
        <v>0</v>
      </c>
      <c r="K85" s="7">
        <f>SUM(ПРОТОКОЛ!E2723:E2725)</f>
        <v>0</v>
      </c>
      <c r="L85" s="7">
        <f t="shared" si="5"/>
        <v>0</v>
      </c>
      <c r="M85" s="40"/>
    </row>
    <row r="86" spans="1:13" ht="16.5">
      <c r="A86" s="53">
        <v>77</v>
      </c>
      <c r="B86" s="39" t="str">
        <f>ПРОТОКОЛ!A2749</f>
        <v>КОМАНДА 77</v>
      </c>
      <c r="C86" s="39" t="str">
        <f>ПРОТОКОЛ!P2749</f>
        <v>Субъект РФ 77</v>
      </c>
      <c r="D86" s="7">
        <f ca="1">ПРОТОКОЛ!T2757</f>
        <v>100</v>
      </c>
      <c r="E86" s="7">
        <f ca="1">ПРОТОКОЛ!T2762</f>
        <v>70</v>
      </c>
      <c r="F86" s="7">
        <f ca="1">ПРОТОКОЛ!T2763</f>
        <v>170</v>
      </c>
      <c r="G86" s="53">
        <f t="shared" ca="1" si="3"/>
        <v>10</v>
      </c>
      <c r="H86" s="52">
        <f t="shared" ca="1" si="4"/>
        <v>20</v>
      </c>
      <c r="J86" s="7">
        <f>SUM(ПРОТОКОЛ!E2754:E2756)</f>
        <v>0</v>
      </c>
      <c r="K86" s="7">
        <f>SUM(ПРОТОКОЛ!E2759:E2761)</f>
        <v>0</v>
      </c>
      <c r="L86" s="7">
        <f t="shared" si="5"/>
        <v>0</v>
      </c>
      <c r="M86" s="40"/>
    </row>
    <row r="87" spans="1:13" ht="16.5">
      <c r="A87" s="53">
        <v>78</v>
      </c>
      <c r="B87" s="39" t="str">
        <f>ПРОТОКОЛ!A2785</f>
        <v>КОМАНДА 78</v>
      </c>
      <c r="C87" s="39" t="str">
        <f>ПРОТОКОЛ!P2785</f>
        <v>Субъект РФ 78</v>
      </c>
      <c r="D87" s="7">
        <f ca="1">ПРОТОКОЛ!T2793</f>
        <v>100</v>
      </c>
      <c r="E87" s="7">
        <f ca="1">ПРОТОКОЛ!T2798</f>
        <v>70</v>
      </c>
      <c r="F87" s="7">
        <f ca="1">ПРОТОКОЛ!T2799</f>
        <v>170</v>
      </c>
      <c r="G87" s="53">
        <f t="shared" ca="1" si="3"/>
        <v>10</v>
      </c>
      <c r="H87" s="52">
        <f t="shared" ca="1" si="4"/>
        <v>20</v>
      </c>
      <c r="J87" s="7">
        <f>SUM(ПРОТОКОЛ!E2790:E2792)</f>
        <v>0</v>
      </c>
      <c r="K87" s="7">
        <f>SUM(ПРОТОКОЛ!E2795:E2797)</f>
        <v>0</v>
      </c>
      <c r="L87" s="7">
        <f t="shared" si="5"/>
        <v>0</v>
      </c>
      <c r="M87" s="40"/>
    </row>
    <row r="88" spans="1:13" ht="16.5">
      <c r="A88" s="53">
        <v>79</v>
      </c>
      <c r="B88" s="39" t="str">
        <f>ПРОТОКОЛ!A2821</f>
        <v>КОМАНДА 79</v>
      </c>
      <c r="C88" s="39" t="str">
        <f>ПРОТОКОЛ!P2821</f>
        <v>Субъект РФ 79</v>
      </c>
      <c r="D88" s="7">
        <f ca="1">ПРОТОКОЛ!T2829</f>
        <v>100</v>
      </c>
      <c r="E88" s="7">
        <f ca="1">ПРОТОКОЛ!T2834</f>
        <v>70</v>
      </c>
      <c r="F88" s="7">
        <f ca="1">ПРОТОКОЛ!T2835</f>
        <v>170</v>
      </c>
      <c r="G88" s="53">
        <f t="shared" ca="1" si="3"/>
        <v>10</v>
      </c>
      <c r="H88" s="52">
        <f t="shared" ca="1" si="4"/>
        <v>20</v>
      </c>
      <c r="J88" s="7">
        <f>SUM(ПРОТОКОЛ!E2826:E2828)</f>
        <v>0</v>
      </c>
      <c r="K88" s="7">
        <f>SUM(ПРОТОКОЛ!E2831:E2833)</f>
        <v>0</v>
      </c>
      <c r="L88" s="7">
        <f t="shared" si="5"/>
        <v>0</v>
      </c>
      <c r="M88" s="40"/>
    </row>
    <row r="89" spans="1:13" ht="16.5">
      <c r="A89" s="53">
        <v>80</v>
      </c>
      <c r="B89" s="39" t="str">
        <f>ПРОТОКОЛ!A2857</f>
        <v>КОМАНДА 80</v>
      </c>
      <c r="C89" s="39" t="str">
        <f>ПРОТОКОЛ!P2857</f>
        <v>Субъект РФ 80</v>
      </c>
      <c r="D89" s="7">
        <f ca="1">ПРОТОКОЛ!T2865</f>
        <v>100</v>
      </c>
      <c r="E89" s="7">
        <f ca="1">ПРОТОКОЛ!T2870</f>
        <v>70</v>
      </c>
      <c r="F89" s="7">
        <f ca="1">ПРОТОКОЛ!T2871</f>
        <v>170</v>
      </c>
      <c r="G89" s="53">
        <f t="shared" ca="1" si="3"/>
        <v>10</v>
      </c>
      <c r="H89" s="52">
        <f t="shared" ca="1" si="4"/>
        <v>20</v>
      </c>
      <c r="J89" s="7">
        <f>SUM(ПРОТОКОЛ!E2862:E2864)</f>
        <v>0</v>
      </c>
      <c r="K89" s="7">
        <f>SUM(ПРОТОКОЛ!E2867:E2869)</f>
        <v>0</v>
      </c>
      <c r="L89" s="7">
        <f t="shared" si="5"/>
        <v>0</v>
      </c>
      <c r="M89" s="40"/>
    </row>
    <row r="90" spans="1:13" ht="16.5">
      <c r="A90" s="53">
        <v>81</v>
      </c>
      <c r="B90" s="39" t="str">
        <f>ПРОТОКОЛ!A2893</f>
        <v>КОМАНДА 81</v>
      </c>
      <c r="C90" s="39" t="str">
        <f>ПРОТОКОЛ!P2893</f>
        <v>Субъект РФ 81</v>
      </c>
      <c r="D90" s="7">
        <f ca="1">ПРОТОКОЛ!T2901</f>
        <v>100</v>
      </c>
      <c r="E90" s="7">
        <f ca="1">ПРОТОКОЛ!T2906</f>
        <v>70</v>
      </c>
      <c r="F90" s="7">
        <f ca="1">ПРОТОКОЛ!T2907</f>
        <v>170</v>
      </c>
      <c r="G90" s="53">
        <f t="shared" ca="1" si="3"/>
        <v>10</v>
      </c>
      <c r="H90" s="52">
        <f t="shared" ca="1" si="4"/>
        <v>20</v>
      </c>
      <c r="J90" s="7">
        <f>SUM(ПРОТОКОЛ!E2898:E2900)</f>
        <v>0</v>
      </c>
      <c r="K90" s="7">
        <f>SUM(ПРОТОКОЛ!E2903:E2905)</f>
        <v>0</v>
      </c>
      <c r="L90" s="7">
        <f t="shared" si="5"/>
        <v>0</v>
      </c>
      <c r="M90" s="40"/>
    </row>
    <row r="91" spans="1:13" ht="16.5">
      <c r="A91" s="53">
        <v>82</v>
      </c>
      <c r="B91" s="39" t="str">
        <f>ПРОТОКОЛ!A2929</f>
        <v>КОМАНДА 82</v>
      </c>
      <c r="C91" s="39" t="str">
        <f>ПРОТОКОЛ!P2929</f>
        <v>Субъект РФ 82</v>
      </c>
      <c r="D91" s="7">
        <f ca="1">ПРОТОКОЛ!T2937</f>
        <v>100</v>
      </c>
      <c r="E91" s="7">
        <f ca="1">ПРОТОКОЛ!T2942</f>
        <v>70</v>
      </c>
      <c r="F91" s="7">
        <f ca="1">ПРОТОКОЛ!T2943</f>
        <v>170</v>
      </c>
      <c r="G91" s="53">
        <f t="shared" ca="1" si="3"/>
        <v>10</v>
      </c>
      <c r="H91" s="52">
        <f t="shared" ca="1" si="4"/>
        <v>20</v>
      </c>
      <c r="J91" s="7">
        <f>SUM(ПРОТОКОЛ!E2934:E2936)</f>
        <v>0</v>
      </c>
      <c r="K91" s="7">
        <f>SUM(ПРОТОКОЛ!E2939:E2941)</f>
        <v>0</v>
      </c>
      <c r="L91" s="7">
        <f t="shared" si="5"/>
        <v>0</v>
      </c>
      <c r="M91" s="40"/>
    </row>
    <row r="92" spans="1:13" ht="16.5">
      <c r="A92" s="53">
        <v>83</v>
      </c>
      <c r="B92" s="39" t="str">
        <f>ПРОТОКОЛ!A2965</f>
        <v>КОМАНДА 83</v>
      </c>
      <c r="C92" s="39" t="str">
        <f>ПРОТОКОЛ!P2965</f>
        <v>Субъект РФ 83</v>
      </c>
      <c r="D92" s="7">
        <f ca="1">ПРОТОКОЛ!T2973</f>
        <v>100</v>
      </c>
      <c r="E92" s="7">
        <f ca="1">ПРОТОКОЛ!T2978</f>
        <v>70</v>
      </c>
      <c r="F92" s="7">
        <f ca="1">ПРОТОКОЛ!T2979</f>
        <v>170</v>
      </c>
      <c r="G92" s="53">
        <f t="shared" ca="1" si="3"/>
        <v>10</v>
      </c>
      <c r="H92" s="52">
        <f t="shared" ca="1" si="4"/>
        <v>20</v>
      </c>
      <c r="J92" s="7">
        <f>SUM(ПРОТОКОЛ!E2970:E2972)</f>
        <v>0</v>
      </c>
      <c r="K92" s="7">
        <f>SUM(ПРОТОКОЛ!E2975:E2977)</f>
        <v>0</v>
      </c>
      <c r="L92" s="7">
        <f t="shared" si="5"/>
        <v>0</v>
      </c>
      <c r="M92" s="40"/>
    </row>
    <row r="93" spans="1:13" ht="16.5">
      <c r="A93" s="53">
        <v>84</v>
      </c>
      <c r="B93" s="39" t="str">
        <f>ПРОТОКОЛ!A3001</f>
        <v>КОМАНДА 84</v>
      </c>
      <c r="C93" s="39" t="str">
        <f>ПРОТОКОЛ!P3001</f>
        <v>Субъект РФ 84</v>
      </c>
      <c r="D93" s="7">
        <f ca="1">ПРОТОКОЛ!T3009</f>
        <v>100</v>
      </c>
      <c r="E93" s="7">
        <f ca="1">ПРОТОКОЛ!T3014</f>
        <v>70</v>
      </c>
      <c r="F93" s="7">
        <f ca="1">ПРОТОКОЛ!T3015</f>
        <v>170</v>
      </c>
      <c r="G93" s="53">
        <f t="shared" ca="1" si="3"/>
        <v>10</v>
      </c>
      <c r="H93" s="52">
        <f t="shared" ca="1" si="4"/>
        <v>20</v>
      </c>
      <c r="J93" s="7">
        <f>SUM(ПРОТОКОЛ!E3006:E3008)</f>
        <v>0</v>
      </c>
      <c r="K93" s="7">
        <f>SUM(ПРОТОКОЛ!E3011:E3013)</f>
        <v>0</v>
      </c>
      <c r="L93" s="7">
        <f t="shared" si="5"/>
        <v>0</v>
      </c>
      <c r="M93" s="40"/>
    </row>
    <row r="94" spans="1:13" ht="16.5">
      <c r="A94" s="53">
        <v>85</v>
      </c>
      <c r="B94" s="39" t="str">
        <f>ПРОТОКОЛ!A3037</f>
        <v>КОМАНДА 85</v>
      </c>
      <c r="C94" s="39" t="str">
        <f>ПРОТОКОЛ!P3037</f>
        <v>Субъект РФ 85</v>
      </c>
      <c r="D94" s="7">
        <f ca="1">ПРОТОКОЛ!T3045</f>
        <v>100</v>
      </c>
      <c r="E94" s="7">
        <f ca="1">ПРОТОКОЛ!T3050</f>
        <v>70</v>
      </c>
      <c r="F94" s="7">
        <f ca="1">ПРОТОКОЛ!T3051</f>
        <v>170</v>
      </c>
      <c r="G94" s="53">
        <f t="shared" ca="1" si="3"/>
        <v>10</v>
      </c>
      <c r="H94" s="52">
        <f t="shared" ca="1" si="4"/>
        <v>20</v>
      </c>
      <c r="J94" s="7">
        <f>SUM(ПРОТОКОЛ!E3042:E3044)</f>
        <v>0</v>
      </c>
      <c r="K94" s="7">
        <f>SUM(ПРОТОКОЛ!E3047:E3049)</f>
        <v>0</v>
      </c>
      <c r="L94" s="7">
        <f t="shared" si="5"/>
        <v>0</v>
      </c>
      <c r="M94" s="40"/>
    </row>
    <row r="95" spans="1:13" ht="16.5">
      <c r="A95" s="53">
        <v>86</v>
      </c>
      <c r="B95" s="39" t="str">
        <f>ПРОТОКОЛ!A3073</f>
        <v>КОМАНДА 86</v>
      </c>
      <c r="C95" s="39" t="str">
        <f>ПРОТОКОЛ!P3073</f>
        <v>Субъект РФ 86</v>
      </c>
      <c r="D95" s="7">
        <f ca="1">ПРОТОКОЛ!T3081</f>
        <v>100</v>
      </c>
      <c r="E95" s="7">
        <f ca="1">ПРОТОКОЛ!T3086</f>
        <v>70</v>
      </c>
      <c r="F95" s="7">
        <f ca="1">ПРОТОКОЛ!T3087</f>
        <v>170</v>
      </c>
      <c r="G95" s="53">
        <f t="shared" ca="1" si="3"/>
        <v>10</v>
      </c>
      <c r="H95" s="52">
        <f t="shared" ca="1" si="4"/>
        <v>20</v>
      </c>
      <c r="J95" s="7">
        <f>SUM(ПРОТОКОЛ!E3078:E3080)</f>
        <v>0</v>
      </c>
      <c r="K95" s="7">
        <f>SUM(ПРОТОКОЛ!E3083:E3085)</f>
        <v>0</v>
      </c>
      <c r="L95" s="7">
        <f t="shared" si="5"/>
        <v>0</v>
      </c>
      <c r="M95" s="40"/>
    </row>
    <row r="96" spans="1:13" ht="16.5">
      <c r="A96" s="53">
        <v>87</v>
      </c>
      <c r="B96" s="39" t="str">
        <f>ПРОТОКОЛ!A3109</f>
        <v>КОМАНДА 87</v>
      </c>
      <c r="C96" s="39" t="str">
        <f>ПРОТОКОЛ!P3109</f>
        <v>Субъект РФ 87</v>
      </c>
      <c r="D96" s="7">
        <f ca="1">ПРОТОКОЛ!T3117</f>
        <v>100</v>
      </c>
      <c r="E96" s="7">
        <f ca="1">ПРОТОКОЛ!T3122</f>
        <v>70</v>
      </c>
      <c r="F96" s="7">
        <f ca="1">ПРОТОКОЛ!T3123</f>
        <v>170</v>
      </c>
      <c r="G96" s="53">
        <f t="shared" ca="1" si="3"/>
        <v>10</v>
      </c>
      <c r="H96" s="52">
        <f t="shared" ca="1" si="4"/>
        <v>20</v>
      </c>
      <c r="J96" s="7">
        <f>SUM(ПРОТОКОЛ!E3114:E3116)</f>
        <v>0</v>
      </c>
      <c r="K96" s="7">
        <f>SUM(ПРОТОКОЛ!E3119:E3121)</f>
        <v>0</v>
      </c>
      <c r="L96" s="7">
        <f t="shared" si="5"/>
        <v>0</v>
      </c>
      <c r="M96" s="40"/>
    </row>
    <row r="97" spans="1:13" ht="16.5">
      <c r="A97" s="53">
        <v>88</v>
      </c>
      <c r="B97" s="39" t="str">
        <f>ПРОТОКОЛ!A3145</f>
        <v>КОМАНДА 88</v>
      </c>
      <c r="C97" s="39" t="str">
        <f>ПРОТОКОЛ!P3145</f>
        <v>Субъект РФ 88</v>
      </c>
      <c r="D97" s="7">
        <f ca="1">ПРОТОКОЛ!T3153</f>
        <v>100</v>
      </c>
      <c r="E97" s="7">
        <f ca="1">ПРОТОКОЛ!T3158</f>
        <v>70</v>
      </c>
      <c r="F97" s="7">
        <f ca="1">ПРОТОКОЛ!T3159</f>
        <v>170</v>
      </c>
      <c r="G97" s="53">
        <f t="shared" ca="1" si="3"/>
        <v>10</v>
      </c>
      <c r="H97" s="52">
        <f t="shared" ca="1" si="4"/>
        <v>20</v>
      </c>
      <c r="J97" s="7">
        <f>SUM(ПРОТОКОЛ!E3150:E3152)</f>
        <v>0</v>
      </c>
      <c r="K97" s="7">
        <f>SUM(ПРОТОКОЛ!E3155:E3157)</f>
        <v>0</v>
      </c>
      <c r="L97" s="7">
        <f t="shared" si="5"/>
        <v>0</v>
      </c>
      <c r="M97" s="40"/>
    </row>
    <row r="98" spans="1:13" ht="16.5">
      <c r="A98" s="53">
        <v>89</v>
      </c>
      <c r="B98" s="39" t="str">
        <f>ПРОТОКОЛ!A3181</f>
        <v>КОМАНДА 89</v>
      </c>
      <c r="C98" s="39" t="str">
        <f>ПРОТОКОЛ!P3181</f>
        <v>Субъект РФ 89</v>
      </c>
      <c r="D98" s="7">
        <f ca="1">ПРОТОКОЛ!T3189</f>
        <v>100</v>
      </c>
      <c r="E98" s="7">
        <f ca="1">ПРОТОКОЛ!T3194</f>
        <v>70</v>
      </c>
      <c r="F98" s="7">
        <f ca="1">ПРОТОКОЛ!T3195</f>
        <v>170</v>
      </c>
      <c r="G98" s="53">
        <f t="shared" ca="1" si="3"/>
        <v>10</v>
      </c>
      <c r="H98" s="52">
        <f t="shared" ca="1" si="4"/>
        <v>20</v>
      </c>
      <c r="J98" s="7">
        <f>SUM(ПРОТОКОЛ!E3186:E3188)</f>
        <v>0</v>
      </c>
      <c r="K98" s="7">
        <f>SUM(ПРОТОКОЛ!E3191:E3193)</f>
        <v>0</v>
      </c>
      <c r="L98" s="7">
        <f t="shared" si="5"/>
        <v>0</v>
      </c>
      <c r="M98" s="40"/>
    </row>
    <row r="99" spans="1:13" ht="16.5">
      <c r="A99" s="53">
        <v>90</v>
      </c>
      <c r="B99" s="39" t="str">
        <f>ПРОТОКОЛ!A3217</f>
        <v>КОМАНДА 90</v>
      </c>
      <c r="C99" s="39" t="str">
        <f>ПРОТОКОЛ!P3217</f>
        <v>Субъект РФ 90</v>
      </c>
      <c r="D99" s="7">
        <f ca="1">ПРОТОКОЛ!T3225</f>
        <v>100</v>
      </c>
      <c r="E99" s="7">
        <f ca="1">ПРОТОКОЛ!T3230</f>
        <v>70</v>
      </c>
      <c r="F99" s="7">
        <f ca="1">ПРОТОКОЛ!T3231</f>
        <v>170</v>
      </c>
      <c r="G99" s="53">
        <f t="shared" ca="1" si="3"/>
        <v>10</v>
      </c>
      <c r="H99" s="52">
        <f t="shared" ca="1" si="4"/>
        <v>20</v>
      </c>
      <c r="J99" s="7">
        <f>SUM(ПРОТОКОЛ!E3222:E3224)</f>
        <v>0</v>
      </c>
      <c r="K99" s="7">
        <f>SUM(ПРОТОКОЛ!E3227:E3229)</f>
        <v>0</v>
      </c>
      <c r="L99" s="7">
        <f t="shared" si="5"/>
        <v>0</v>
      </c>
      <c r="M99" s="40"/>
    </row>
    <row r="100" spans="1:13" ht="16.5">
      <c r="A100" s="53">
        <v>91</v>
      </c>
      <c r="B100" s="39" t="str">
        <f>ПРОТОКОЛ!A3253</f>
        <v>КОМАНДА 91</v>
      </c>
      <c r="C100" s="39" t="str">
        <f>ПРОТОКОЛ!P3253</f>
        <v>Субъект РФ 91</v>
      </c>
      <c r="D100" s="7">
        <f ca="1">ПРОТОКОЛ!T3261</f>
        <v>100</v>
      </c>
      <c r="E100" s="7">
        <f ca="1">ПРОТОКОЛ!T3266</f>
        <v>70</v>
      </c>
      <c r="F100" s="7">
        <f ca="1">ПРОТОКОЛ!T3267</f>
        <v>170</v>
      </c>
      <c r="G100" s="53">
        <f t="shared" ca="1" si="3"/>
        <v>10</v>
      </c>
      <c r="H100" s="52">
        <f t="shared" ca="1" si="4"/>
        <v>20</v>
      </c>
      <c r="J100" s="7">
        <f>SUM(ПРОТОКОЛ!E3258:E3260)</f>
        <v>0</v>
      </c>
      <c r="K100" s="7">
        <f>SUM(ПРОТОКОЛ!E3263:E3265)</f>
        <v>0</v>
      </c>
      <c r="L100" s="7">
        <f t="shared" si="5"/>
        <v>0</v>
      </c>
      <c r="M100" s="40"/>
    </row>
    <row r="101" spans="1:13" ht="16.5">
      <c r="A101" s="53">
        <v>92</v>
      </c>
      <c r="B101" s="39" t="str">
        <f>ПРОТОКОЛ!A3289</f>
        <v>КОМАНДА 92</v>
      </c>
      <c r="C101" s="39" t="str">
        <f>ПРОТОКОЛ!P3289</f>
        <v>Субъект РФ 92</v>
      </c>
      <c r="D101" s="7">
        <f ca="1">ПРОТОКОЛ!T3297</f>
        <v>100</v>
      </c>
      <c r="E101" s="7">
        <f ca="1">ПРОТОКОЛ!T3302</f>
        <v>70</v>
      </c>
      <c r="F101" s="7">
        <f ca="1">ПРОТОКОЛ!T3303</f>
        <v>170</v>
      </c>
      <c r="G101" s="53">
        <f t="shared" ca="1" si="3"/>
        <v>10</v>
      </c>
      <c r="H101" s="52">
        <f t="shared" ca="1" si="4"/>
        <v>20</v>
      </c>
      <c r="J101" s="7">
        <f>SUM(ПРОТОКОЛ!E3294:E3296)</f>
        <v>0</v>
      </c>
      <c r="K101" s="7">
        <f>SUM(ПРОТОКОЛ!E3299:E3301)</f>
        <v>0</v>
      </c>
      <c r="L101" s="7">
        <f t="shared" si="5"/>
        <v>0</v>
      </c>
      <c r="M101" s="40"/>
    </row>
    <row r="102" spans="1:13" ht="16.5">
      <c r="A102" s="53">
        <v>93</v>
      </c>
      <c r="B102" s="39" t="str">
        <f>ПРОТОКОЛ!A3325</f>
        <v>КОМАНДА 93</v>
      </c>
      <c r="C102" s="39" t="str">
        <f>ПРОТОКОЛ!P3325</f>
        <v>Субъект РФ 93</v>
      </c>
      <c r="D102" s="7">
        <f ca="1">ПРОТОКОЛ!T3333</f>
        <v>100</v>
      </c>
      <c r="E102" s="7">
        <f ca="1">ПРОТОКОЛ!T3338</f>
        <v>70</v>
      </c>
      <c r="F102" s="7">
        <f ca="1">ПРОТОКОЛ!T3339</f>
        <v>170</v>
      </c>
      <c r="G102" s="53">
        <f t="shared" ca="1" si="3"/>
        <v>10</v>
      </c>
      <c r="H102" s="52">
        <f t="shared" ca="1" si="4"/>
        <v>20</v>
      </c>
      <c r="J102" s="7">
        <f>SUM(ПРОТОКОЛ!E3330:E3332)</f>
        <v>0</v>
      </c>
      <c r="K102" s="7">
        <f>SUM(ПРОТОКОЛ!E3335:E3337)</f>
        <v>0</v>
      </c>
      <c r="L102" s="7">
        <f t="shared" si="5"/>
        <v>0</v>
      </c>
      <c r="M102" s="40"/>
    </row>
    <row r="103" spans="1:13" ht="16.5">
      <c r="A103" s="53">
        <v>94</v>
      </c>
      <c r="B103" s="39" t="str">
        <f>ПРОТОКОЛ!A3361</f>
        <v>КОМАНДА 94</v>
      </c>
      <c r="C103" s="39" t="str">
        <f>ПРОТОКОЛ!P3361</f>
        <v>Субъект РФ 94</v>
      </c>
      <c r="D103" s="7">
        <f ca="1">ПРОТОКОЛ!T3369</f>
        <v>100</v>
      </c>
      <c r="E103" s="7">
        <f ca="1">ПРОТОКОЛ!T3374</f>
        <v>70</v>
      </c>
      <c r="F103" s="7">
        <f ca="1">ПРОТОКОЛ!T3375</f>
        <v>170</v>
      </c>
      <c r="G103" s="53">
        <f t="shared" ca="1" si="3"/>
        <v>10</v>
      </c>
      <c r="H103" s="52">
        <f t="shared" ca="1" si="4"/>
        <v>20</v>
      </c>
      <c r="J103" s="7">
        <f>SUM(ПРОТОКОЛ!E3366:E3368)</f>
        <v>0</v>
      </c>
      <c r="K103" s="7">
        <f>SUM(ПРОТОКОЛ!E3371:E3373)</f>
        <v>0</v>
      </c>
      <c r="L103" s="7">
        <f t="shared" si="5"/>
        <v>0</v>
      </c>
      <c r="M103" s="40"/>
    </row>
    <row r="104" spans="1:13" ht="16.5">
      <c r="A104" s="53">
        <v>95</v>
      </c>
      <c r="B104" s="39" t="str">
        <f>ПРОТОКОЛ!A3397</f>
        <v>КОМАНДА 95</v>
      </c>
      <c r="C104" s="39" t="str">
        <f>ПРОТОКОЛ!P3397</f>
        <v>Субъект РФ 95</v>
      </c>
      <c r="D104" s="7">
        <f ca="1">ПРОТОКОЛ!T3405</f>
        <v>100</v>
      </c>
      <c r="E104" s="7">
        <f ca="1">ПРОТОКОЛ!T3410</f>
        <v>70</v>
      </c>
      <c r="F104" s="7">
        <f ca="1">ПРОТОКОЛ!T3411</f>
        <v>170</v>
      </c>
      <c r="G104" s="53">
        <f t="shared" ca="1" si="3"/>
        <v>10</v>
      </c>
      <c r="H104" s="52">
        <f t="shared" ca="1" si="4"/>
        <v>20</v>
      </c>
      <c r="J104" s="7">
        <f>SUM(ПРОТОКОЛ!E3402:E3404)</f>
        <v>0</v>
      </c>
      <c r="K104" s="7">
        <f>SUM(ПРОТОКОЛ!E3407:E3409)</f>
        <v>0</v>
      </c>
      <c r="L104" s="7">
        <f t="shared" si="5"/>
        <v>0</v>
      </c>
      <c r="M104" s="40"/>
    </row>
    <row r="105" spans="1:13" ht="18.75">
      <c r="A105" s="29"/>
      <c r="B105" s="44"/>
      <c r="C105" s="44"/>
      <c r="D105" s="45"/>
      <c r="E105" s="45"/>
      <c r="F105" s="45"/>
      <c r="G105" s="29"/>
    </row>
    <row r="106" spans="1:13" ht="18.75">
      <c r="A106" s="29"/>
      <c r="B106" s="14"/>
      <c r="C106" s="14"/>
      <c r="D106" s="14"/>
      <c r="E106" s="14"/>
      <c r="F106" s="14"/>
      <c r="G106" s="14"/>
    </row>
    <row r="107" spans="1:13" ht="18.75">
      <c r="A107" s="14"/>
      <c r="B107" s="106" t="s">
        <v>181</v>
      </c>
      <c r="C107" s="106"/>
      <c r="D107" s="106"/>
      <c r="E107" s="106"/>
      <c r="F107" s="106"/>
      <c r="G107" s="106"/>
    </row>
    <row r="108" spans="1:13" ht="18.75">
      <c r="A108" s="14"/>
      <c r="B108" s="26"/>
      <c r="C108" s="26"/>
      <c r="D108" s="14"/>
      <c r="E108" s="14"/>
      <c r="F108" s="14"/>
      <c r="G108" s="14"/>
    </row>
    <row r="109" spans="1:13" ht="18.75">
      <c r="A109" s="14"/>
      <c r="B109" s="143" t="s">
        <v>182</v>
      </c>
      <c r="C109" s="143"/>
      <c r="D109" s="143"/>
      <c r="E109" s="143"/>
      <c r="F109" s="143"/>
      <c r="G109" s="143"/>
    </row>
    <row r="110" spans="1:13">
      <c r="A110" s="14"/>
    </row>
  </sheetData>
  <sheetProtection deleteRows="0"/>
  <mergeCells count="10">
    <mergeCell ref="A4:H4"/>
    <mergeCell ref="B1:G1"/>
    <mergeCell ref="B2:G2"/>
    <mergeCell ref="B107:G107"/>
    <mergeCell ref="B109:G109"/>
    <mergeCell ref="A6:B7"/>
    <mergeCell ref="G6:H7"/>
    <mergeCell ref="C5:F5"/>
    <mergeCell ref="C6:F6"/>
    <mergeCell ref="C7:F7"/>
  </mergeCells>
  <pageMargins left="0.30208333333333331" right="0.20833333333333334" top="0.75" bottom="0.75" header="0.3" footer="0.3"/>
  <pageSetup paperSize="9" orientation="landscape" r:id="rId1"/>
  <drawing r:id="rId2"/>
</worksheet>
</file>

<file path=xl/worksheets/sheet14.xml><?xml version="1.0" encoding="utf-8"?>
<worksheet xmlns="http://schemas.openxmlformats.org/spreadsheetml/2006/main" xmlns:r="http://schemas.openxmlformats.org/officeDocument/2006/relationships">
  <sheetPr codeName="Лист14"/>
  <dimension ref="A1:AD304"/>
  <sheetViews>
    <sheetView view="pageLayout" topLeftCell="A286" workbookViewId="0">
      <selection activeCell="X296" sqref="X296"/>
    </sheetView>
  </sheetViews>
  <sheetFormatPr defaultRowHeight="15.75"/>
  <cols>
    <col min="1" max="1" width="24.5" customWidth="1"/>
    <col min="2" max="2" width="3.75" customWidth="1"/>
    <col min="3" max="3" width="33.5" customWidth="1"/>
    <col min="4" max="4" width="5.75" customWidth="1"/>
    <col min="5" max="5" width="6" customWidth="1"/>
    <col min="6" max="10" width="5.625" customWidth="1"/>
    <col min="11" max="11" width="4.5" customWidth="1"/>
    <col min="12" max="12" width="3.875" customWidth="1"/>
    <col min="13" max="13" width="5.5" customWidth="1"/>
    <col min="14" max="14" width="5.375" customWidth="1"/>
    <col min="15" max="15" width="4.125" customWidth="1"/>
    <col min="16" max="16" width="3.375" customWidth="1"/>
    <col min="17" max="17" width="4.25" customWidth="1"/>
    <col min="18" max="18" width="4.875" customWidth="1"/>
    <col min="19" max="19" width="4.125" customWidth="1"/>
    <col min="20" max="20" width="5" customWidth="1"/>
    <col min="21" max="21" width="4.875" customWidth="1"/>
    <col min="29" max="29" width="9" customWidth="1"/>
  </cols>
  <sheetData>
    <row r="1" spans="1:30" ht="18.75">
      <c r="A1" s="102" t="s">
        <v>991</v>
      </c>
      <c r="B1" s="102"/>
      <c r="C1" s="102"/>
      <c r="D1" s="102"/>
      <c r="E1" s="102"/>
      <c r="F1" s="102"/>
      <c r="G1" s="102"/>
      <c r="H1" s="102"/>
      <c r="I1" s="102"/>
      <c r="J1" s="102"/>
      <c r="K1" s="102"/>
      <c r="L1" s="102"/>
      <c r="M1" s="102"/>
      <c r="N1" s="102"/>
      <c r="O1" s="102"/>
      <c r="P1" s="102"/>
      <c r="Q1" s="102"/>
      <c r="R1" s="102"/>
      <c r="S1" s="102"/>
      <c r="T1" s="102"/>
      <c r="U1" s="102"/>
    </row>
    <row r="2" spans="1:30" ht="18.75">
      <c r="A2" s="102" t="s">
        <v>990</v>
      </c>
      <c r="B2" s="102"/>
      <c r="C2" s="102"/>
      <c r="D2" s="102"/>
      <c r="E2" s="102"/>
      <c r="F2" s="102"/>
      <c r="G2" s="102"/>
      <c r="H2" s="102"/>
      <c r="I2" s="102"/>
      <c r="J2" s="102"/>
      <c r="K2" s="102"/>
      <c r="L2" s="102"/>
      <c r="M2" s="102"/>
      <c r="N2" s="102"/>
      <c r="O2" s="102"/>
      <c r="P2" s="102"/>
      <c r="Q2" s="102"/>
      <c r="R2" s="102"/>
      <c r="S2" s="102"/>
      <c r="T2" s="102"/>
      <c r="U2" s="102"/>
    </row>
    <row r="4" spans="1:30" ht="15.75" customHeight="1">
      <c r="A4" s="103" t="s">
        <v>169</v>
      </c>
      <c r="B4" s="103"/>
      <c r="C4" s="103"/>
      <c r="D4" s="103"/>
      <c r="E4" s="103"/>
      <c r="F4" s="103"/>
      <c r="G4" s="103"/>
      <c r="H4" s="103"/>
      <c r="I4" s="103"/>
      <c r="J4" s="103"/>
      <c r="K4" s="103"/>
      <c r="L4" s="103"/>
      <c r="M4" s="103"/>
      <c r="N4" s="103"/>
      <c r="O4" s="103"/>
      <c r="P4" s="103"/>
      <c r="Q4" s="103"/>
      <c r="R4" s="103"/>
      <c r="S4" s="103"/>
      <c r="T4" s="103"/>
      <c r="U4" s="103"/>
    </row>
    <row r="5" spans="1:30" ht="15.75" customHeight="1">
      <c r="A5" s="43"/>
      <c r="B5" s="43"/>
      <c r="C5" s="43"/>
      <c r="D5" s="43"/>
      <c r="E5" s="43"/>
      <c r="F5" s="43"/>
      <c r="G5" s="43"/>
      <c r="H5" s="43"/>
      <c r="I5" s="43"/>
      <c r="J5" s="43"/>
      <c r="K5" s="43"/>
      <c r="L5" s="43"/>
      <c r="M5" s="43"/>
      <c r="N5" s="43"/>
      <c r="O5" s="43"/>
      <c r="P5" s="43"/>
      <c r="Q5" s="43"/>
      <c r="R5" s="43"/>
      <c r="S5" s="43"/>
      <c r="T5" s="43"/>
      <c r="U5" s="43"/>
    </row>
    <row r="6" spans="1:30" ht="15.75" customHeight="1">
      <c r="A6" s="146" t="s">
        <v>1001</v>
      </c>
      <c r="B6" s="146"/>
      <c r="C6" s="146"/>
      <c r="D6" s="146"/>
      <c r="E6" s="146"/>
      <c r="F6" s="146"/>
      <c r="G6" s="146"/>
      <c r="H6" s="146"/>
      <c r="I6" s="146"/>
      <c r="J6" s="146"/>
      <c r="K6" s="146"/>
      <c r="L6" s="146"/>
      <c r="M6" s="146"/>
      <c r="N6" s="146"/>
      <c r="O6" s="146"/>
      <c r="P6" s="146"/>
      <c r="Q6" s="146"/>
      <c r="R6" s="146"/>
      <c r="S6" s="146"/>
      <c r="T6" s="146"/>
      <c r="U6" s="146"/>
    </row>
    <row r="7" spans="1:30" ht="18.75" customHeight="1">
      <c r="A7" s="144" t="str">
        <f>ПРОТОКОЛ!A12</f>
        <v>Место проведения</v>
      </c>
      <c r="B7" s="104" t="s">
        <v>989</v>
      </c>
      <c r="C7" s="104"/>
      <c r="D7" s="104"/>
      <c r="E7" s="104"/>
      <c r="F7" s="104"/>
      <c r="G7" s="104"/>
      <c r="H7" s="104"/>
      <c r="I7" s="104"/>
      <c r="J7" s="104"/>
      <c r="K7" s="104"/>
      <c r="L7" s="104"/>
      <c r="M7" s="104"/>
      <c r="N7" s="104"/>
      <c r="O7" s="104"/>
      <c r="P7" s="104"/>
      <c r="Q7" s="104"/>
      <c r="R7" s="104"/>
      <c r="S7" s="151" t="str">
        <f>ПРОТОКОЛ!A11</f>
        <v>Дата проведения</v>
      </c>
      <c r="T7" s="151"/>
      <c r="U7" s="151"/>
    </row>
    <row r="8" spans="1:30" ht="18.75">
      <c r="A8" s="144"/>
      <c r="B8" s="105" t="s">
        <v>1058</v>
      </c>
      <c r="C8" s="105"/>
      <c r="D8" s="105"/>
      <c r="E8" s="105"/>
      <c r="F8" s="105"/>
      <c r="G8" s="105"/>
      <c r="H8" s="105"/>
      <c r="I8" s="105"/>
      <c r="J8" s="105"/>
      <c r="K8" s="105"/>
      <c r="L8" s="105"/>
      <c r="M8" s="105"/>
      <c r="N8" s="105"/>
      <c r="O8" s="105"/>
      <c r="P8" s="105"/>
      <c r="Q8" s="105"/>
      <c r="R8" s="105"/>
      <c r="S8" s="151"/>
      <c r="T8" s="151"/>
      <c r="U8" s="151"/>
    </row>
    <row r="9" spans="1:30" ht="18.75" customHeight="1">
      <c r="A9" s="153" t="s">
        <v>1002</v>
      </c>
      <c r="B9" s="153"/>
      <c r="C9" s="153"/>
      <c r="D9" s="153"/>
      <c r="E9" s="153"/>
      <c r="F9" s="153"/>
      <c r="G9" s="153"/>
      <c r="H9" s="153"/>
      <c r="I9" s="153"/>
      <c r="J9" s="153"/>
      <c r="K9" s="153"/>
      <c r="L9" s="153"/>
      <c r="M9" s="153"/>
      <c r="N9" s="153"/>
      <c r="O9" s="153"/>
      <c r="P9" s="153"/>
      <c r="Q9" s="153"/>
      <c r="R9" s="153"/>
      <c r="S9" s="153"/>
      <c r="T9" s="153"/>
      <c r="U9" s="153"/>
    </row>
    <row r="10" spans="1:30" ht="18.75">
      <c r="A10" s="152"/>
      <c r="B10" s="152"/>
      <c r="C10" s="152"/>
      <c r="D10" s="152"/>
      <c r="E10" s="152"/>
      <c r="F10" s="152"/>
      <c r="G10" s="152"/>
      <c r="H10" s="152"/>
      <c r="I10" s="152"/>
      <c r="J10" s="152"/>
      <c r="K10" s="152"/>
      <c r="L10" s="152"/>
      <c r="M10" s="152"/>
      <c r="N10" s="152"/>
      <c r="O10" s="152"/>
      <c r="P10" s="152"/>
      <c r="Q10" s="152"/>
      <c r="R10" s="152"/>
      <c r="S10" s="152"/>
      <c r="T10" s="152"/>
      <c r="U10" s="152"/>
    </row>
    <row r="11" spans="1:30">
      <c r="A11" s="154" t="s">
        <v>999</v>
      </c>
      <c r="B11" s="155" t="s">
        <v>997</v>
      </c>
      <c r="C11" s="154" t="s">
        <v>196</v>
      </c>
      <c r="D11" s="154" t="s">
        <v>1000</v>
      </c>
      <c r="E11" s="154"/>
      <c r="F11" s="154"/>
      <c r="G11" s="154"/>
      <c r="H11" s="154"/>
      <c r="I11" s="154"/>
      <c r="J11" s="154"/>
      <c r="K11" s="154"/>
      <c r="L11" s="156" t="s">
        <v>9</v>
      </c>
      <c r="M11" s="157"/>
      <c r="N11" s="157"/>
      <c r="O11" s="157"/>
      <c r="P11" s="157"/>
      <c r="Q11" s="157"/>
      <c r="R11" s="157"/>
      <c r="S11" s="158"/>
      <c r="T11" s="147" t="s">
        <v>279</v>
      </c>
      <c r="U11" s="149" t="s">
        <v>195</v>
      </c>
    </row>
    <row r="12" spans="1:30" ht="87" customHeight="1">
      <c r="A12" s="154"/>
      <c r="B12" s="155"/>
      <c r="C12" s="154"/>
      <c r="D12" s="57" t="s">
        <v>274</v>
      </c>
      <c r="E12" s="57" t="s">
        <v>275</v>
      </c>
      <c r="F12" s="57" t="s">
        <v>1007</v>
      </c>
      <c r="G12" s="57" t="s">
        <v>280</v>
      </c>
      <c r="H12" s="57" t="s">
        <v>276</v>
      </c>
      <c r="I12" s="57" t="s">
        <v>277</v>
      </c>
      <c r="J12" s="57" t="s">
        <v>1008</v>
      </c>
      <c r="K12" s="58" t="s">
        <v>278</v>
      </c>
      <c r="L12" s="57" t="s">
        <v>274</v>
      </c>
      <c r="M12" s="57" t="s">
        <v>275</v>
      </c>
      <c r="N12" s="57" t="s">
        <v>1007</v>
      </c>
      <c r="O12" s="57" t="s">
        <v>280</v>
      </c>
      <c r="P12" s="57" t="s">
        <v>276</v>
      </c>
      <c r="Q12" s="57" t="s">
        <v>277</v>
      </c>
      <c r="R12" s="57" t="s">
        <v>1008</v>
      </c>
      <c r="S12" s="58" t="s">
        <v>278</v>
      </c>
      <c r="T12" s="148"/>
      <c r="U12" s="150"/>
    </row>
    <row r="13" spans="1:30" ht="16.5" customHeight="1">
      <c r="A13" s="63" t="str">
        <f>ПРОТОКОЛ!B19</f>
        <v>Африкян Арсен Арменович</v>
      </c>
      <c r="B13" s="65">
        <f>ПРОТОКОЛ!C19</f>
        <v>7</v>
      </c>
      <c r="C13" s="69" t="str">
        <f>ПРОТОКОЛ!X18</f>
        <v>Субъект Рф 1</v>
      </c>
      <c r="D13" s="82" t="str">
        <f>ПРОТОКОЛ!D19</f>
        <v>7,23,14</v>
      </c>
      <c r="E13" s="59">
        <f>ПРОТОКОЛ!F19</f>
        <v>115</v>
      </c>
      <c r="F13" s="59">
        <f>ПРОТОКОЛ!H19</f>
        <v>15</v>
      </c>
      <c r="G13" s="59">
        <f>ПРОТОКОЛ!J19</f>
        <v>6.9</v>
      </c>
      <c r="H13" s="59">
        <f>ПРОТОКОЛ!L19</f>
        <v>0</v>
      </c>
      <c r="I13" s="59">
        <f>ПРОТОКОЛ!N19</f>
        <v>0</v>
      </c>
      <c r="J13" s="60">
        <f>ПРОТОКОЛ!P19</f>
        <v>3</v>
      </c>
      <c r="K13" s="59">
        <f>ПРОТОКОЛ!R19</f>
        <v>0</v>
      </c>
      <c r="L13" s="7">
        <f>ПРОТОКОЛ!E19</f>
        <v>5</v>
      </c>
      <c r="M13" s="7">
        <f>ПРОТОКОЛ!G19</f>
        <v>22</v>
      </c>
      <c r="N13" s="7">
        <f>ПРОТОКОЛ!I19</f>
        <v>41</v>
      </c>
      <c r="O13" s="7">
        <f>ПРОТОКОЛ!K19</f>
        <v>26</v>
      </c>
      <c r="P13" s="7" t="str">
        <f>ПРОТОКОЛ!M19</f>
        <v>0</v>
      </c>
      <c r="Q13" s="7" t="str">
        <f>ПРОТОКОЛ!O19</f>
        <v>0</v>
      </c>
      <c r="R13" s="7">
        <f>ПРОТОКОЛ!Q19</f>
        <v>60</v>
      </c>
      <c r="S13" s="7">
        <f>ПРОТОКОЛ!S19</f>
        <v>0</v>
      </c>
      <c r="T13" s="7">
        <f>ПРОТОКОЛ!T19</f>
        <v>154</v>
      </c>
      <c r="U13" s="52">
        <f>SUMPRODUCT(--($T$13:$T$297+$L$13:$L$297/1000&gt;T13+L13/1000))+1</f>
        <v>11</v>
      </c>
      <c r="X13" s="86"/>
      <c r="AC13">
        <f>_xlfn.NUMBERVALUE(W13)</f>
        <v>0</v>
      </c>
      <c r="AD13">
        <f t="shared" ref="AD13:AD18" si="0">IF(OR(T13&lt;&gt;$T$13:$T$297,T13=$T$13:$T$297),U13,(U13+Y13))</f>
        <v>11</v>
      </c>
    </row>
    <row r="14" spans="1:30" ht="16.5" customHeight="1">
      <c r="A14" s="63" t="str">
        <f>ПРОТОКОЛ!B20</f>
        <v>Жижко Юрий Александрович</v>
      </c>
      <c r="B14" s="65">
        <f>ПРОТОКОЛ!C20</f>
        <v>8</v>
      </c>
      <c r="C14" s="69" t="str">
        <f>ПРОТОКОЛ!X19</f>
        <v>Субъект Рф 1</v>
      </c>
      <c r="D14" s="82" t="str">
        <f>ПРОТОКОЛ!D20</f>
        <v>7,25,32</v>
      </c>
      <c r="E14" s="59">
        <f>ПРОТОКОЛ!F20</f>
        <v>119</v>
      </c>
      <c r="F14" s="59">
        <f>ПРОТОКОЛ!H20</f>
        <v>14</v>
      </c>
      <c r="G14" s="59">
        <f>ПРОТОКОЛ!J20</f>
        <v>7.1</v>
      </c>
      <c r="H14" s="59">
        <f>ПРОТОКОЛ!L20</f>
        <v>0</v>
      </c>
      <c r="I14" s="59">
        <f>ПРОТОКОЛ!N20</f>
        <v>0</v>
      </c>
      <c r="J14" s="60">
        <f>ПРОТОКОЛ!P20</f>
        <v>5</v>
      </c>
      <c r="K14" s="59">
        <f>ПРОТОКОЛ!R20</f>
        <v>0</v>
      </c>
      <c r="L14" s="7">
        <f>ПРОТОКОЛ!E20</f>
        <v>3</v>
      </c>
      <c r="M14" s="7">
        <f>ПРОТОКОЛ!G20</f>
        <v>22</v>
      </c>
      <c r="N14" s="7">
        <f>ПРОТОКОЛ!I20</f>
        <v>33</v>
      </c>
      <c r="O14" s="7">
        <f>ПРОТОКОЛ!K20</f>
        <v>14</v>
      </c>
      <c r="P14" s="7" t="str">
        <f>ПРОТОКОЛ!M20</f>
        <v>0</v>
      </c>
      <c r="Q14" s="7" t="str">
        <f>ПРОТОКОЛ!O20</f>
        <v>0</v>
      </c>
      <c r="R14" s="7">
        <f>ПРОТОКОЛ!Q20</f>
        <v>60</v>
      </c>
      <c r="S14" s="7">
        <f>ПРОТОКОЛ!S20</f>
        <v>0</v>
      </c>
      <c r="T14" s="7">
        <f>ПРОТОКОЛ!T20</f>
        <v>132</v>
      </c>
      <c r="U14" s="52">
        <f t="shared" ref="U14:U77" si="1">SUMPRODUCT(--($T$13:$T$297+$L$13:$L$297/1000&gt;T14+L14/1000))+1</f>
        <v>18</v>
      </c>
      <c r="X14" s="86"/>
      <c r="AD14">
        <f t="shared" si="0"/>
        <v>18</v>
      </c>
    </row>
    <row r="15" spans="1:30" ht="16.5" customHeight="1">
      <c r="A15" s="63" t="str">
        <f>ПРОТОКОЛ!B21</f>
        <v>Кудряков Роман Александрович</v>
      </c>
      <c r="B15" s="65">
        <f>ПРОТОКОЛ!C21</f>
        <v>7</v>
      </c>
      <c r="C15" s="69" t="str">
        <f>ПРОТОКОЛ!X20</f>
        <v>Субъект Рф 1</v>
      </c>
      <c r="D15" s="82" t="str">
        <f>ПРОТОКОЛ!D21</f>
        <v>7,25,17</v>
      </c>
      <c r="E15" s="59">
        <f>ПРОТОКОЛ!F21</f>
        <v>100</v>
      </c>
      <c r="F15" s="59">
        <f>ПРОТОКОЛ!H21</f>
        <v>10</v>
      </c>
      <c r="G15" s="59">
        <f>ПРОТОКОЛ!J21</f>
        <v>7.2</v>
      </c>
      <c r="H15" s="59">
        <f>ПРОТОКОЛ!L21</f>
        <v>0</v>
      </c>
      <c r="I15" s="59">
        <f>ПРОТОКОЛ!N21</f>
        <v>0</v>
      </c>
      <c r="J15" s="60">
        <f>ПРОТОКОЛ!P21</f>
        <v>6</v>
      </c>
      <c r="K15" s="59">
        <f>ПРОТОКОЛ!R21</f>
        <v>0</v>
      </c>
      <c r="L15" s="7">
        <f>ПРОТОКОЛ!E21</f>
        <v>5</v>
      </c>
      <c r="M15" s="7">
        <f>ПРОТОКОЛ!G21</f>
        <v>15</v>
      </c>
      <c r="N15" s="7">
        <f>ПРОТОКОЛ!I21</f>
        <v>28</v>
      </c>
      <c r="O15" s="7">
        <f>ПРОТОКОЛ!K21</f>
        <v>17</v>
      </c>
      <c r="P15" s="7" t="str">
        <f>ПРОТОКОЛ!M21</f>
        <v>0</v>
      </c>
      <c r="Q15" s="7" t="str">
        <f>ПРОТОКОЛ!O21</f>
        <v>0</v>
      </c>
      <c r="R15" s="7">
        <f>ПРОТОКОЛ!Q21</f>
        <v>64</v>
      </c>
      <c r="S15" s="7">
        <f>ПРОТОКОЛ!S21</f>
        <v>0</v>
      </c>
      <c r="T15" s="7">
        <f>ПРОТОКОЛ!T21</f>
        <v>129</v>
      </c>
      <c r="U15" s="52">
        <f t="shared" si="1"/>
        <v>19</v>
      </c>
      <c r="X15" s="86"/>
      <c r="AD15">
        <f t="shared" si="0"/>
        <v>19</v>
      </c>
    </row>
    <row r="16" spans="1:30" ht="16.5" customHeight="1">
      <c r="A16" s="64" t="str">
        <f>ПРОТОКОЛ!B55</f>
        <v>Ковшов Кирилл  Юрьевич</v>
      </c>
      <c r="B16" s="66">
        <f>ПРОТОКОЛ!C55</f>
        <v>9</v>
      </c>
      <c r="C16" s="70" t="str">
        <f>ПРОТОКОЛ!X55</f>
        <v>Субъект РФ 2</v>
      </c>
      <c r="D16" s="83" t="str">
        <f>ПРОТОКОЛ!D55</f>
        <v>6,23,14</v>
      </c>
      <c r="E16" s="61">
        <f>ПРОТОКОЛ!F55</f>
        <v>135</v>
      </c>
      <c r="F16" s="61">
        <f>ПРОТОКОЛ!H55</f>
        <v>19</v>
      </c>
      <c r="G16" s="61">
        <f>ПРОТОКОЛ!J55</f>
        <v>5.9</v>
      </c>
      <c r="H16" s="61">
        <f>ПРОТОКОЛ!L55</f>
        <v>0</v>
      </c>
      <c r="I16" s="61">
        <f>ПРОТОКОЛ!N55</f>
        <v>0</v>
      </c>
      <c r="J16" s="73">
        <f>ПРОТОКОЛ!P55</f>
        <v>3</v>
      </c>
      <c r="K16" s="61">
        <f>ПРОТОКОЛ!R55</f>
        <v>0</v>
      </c>
      <c r="L16" s="31">
        <f>ПРОТОКОЛ!E55</f>
        <v>14</v>
      </c>
      <c r="M16" s="31">
        <f>ПРОТОКОЛ!G55</f>
        <v>22</v>
      </c>
      <c r="N16" s="31">
        <f>ПРОТОКОЛ!I55</f>
        <v>41</v>
      </c>
      <c r="O16" s="31">
        <f>ПРОТОКОЛ!K55</f>
        <v>46</v>
      </c>
      <c r="P16" s="31" t="str">
        <f>ПРОТОКОЛ!M55</f>
        <v>0</v>
      </c>
      <c r="Q16" s="31" t="str">
        <f>ПРОТОКОЛ!O55</f>
        <v>0</v>
      </c>
      <c r="R16" s="31">
        <f>ПРОТОКОЛ!Q55</f>
        <v>42</v>
      </c>
      <c r="S16" s="31">
        <f>ПРОТОКОЛ!S55</f>
        <v>0</v>
      </c>
      <c r="T16" s="31">
        <f>ПРОТОКОЛ!T55</f>
        <v>165</v>
      </c>
      <c r="U16" s="52">
        <f t="shared" si="1"/>
        <v>8</v>
      </c>
      <c r="X16" s="86"/>
      <c r="AD16">
        <f t="shared" si="0"/>
        <v>8</v>
      </c>
    </row>
    <row r="17" spans="1:30" ht="16.5" customHeight="1">
      <c r="A17" s="64" t="str">
        <f>ПРОТОКОЛ!B56</f>
        <v>Кулик Артём Павлович</v>
      </c>
      <c r="B17" s="66">
        <f>ПРОТОКОЛ!C56</f>
        <v>9</v>
      </c>
      <c r="C17" s="70" t="str">
        <f>ПРОТОКОЛ!X56</f>
        <v>Субъект РФ 2</v>
      </c>
      <c r="D17" s="83" t="str">
        <f>ПРОТОКОЛ!D56</f>
        <v>6,25,32</v>
      </c>
      <c r="E17" s="61">
        <f>ПРОТОКОЛ!F56</f>
        <v>119</v>
      </c>
      <c r="F17" s="61">
        <f>ПРОТОКОЛ!H56</f>
        <v>22</v>
      </c>
      <c r="G17" s="61">
        <f>ПРОТОКОЛ!J56</f>
        <v>6</v>
      </c>
      <c r="H17" s="61">
        <f>ПРОТОКОЛ!L56</f>
        <v>0</v>
      </c>
      <c r="I17" s="61">
        <f>ПРОТОКОЛ!N56</f>
        <v>0</v>
      </c>
      <c r="J17" s="73">
        <f>ПРОТОКОЛ!P56</f>
        <v>5</v>
      </c>
      <c r="K17" s="61">
        <f>ПРОТОКОЛ!R56</f>
        <v>1</v>
      </c>
      <c r="L17" s="31">
        <f>ПРОТОКОЛ!E56</f>
        <v>14</v>
      </c>
      <c r="M17" s="31">
        <f>ПРОТОКОЛ!G56</f>
        <v>14</v>
      </c>
      <c r="N17" s="31">
        <f>ПРОТОКОЛ!I56</f>
        <v>50</v>
      </c>
      <c r="O17" s="31">
        <f>ПРОТОКОЛ!K56</f>
        <v>42</v>
      </c>
      <c r="P17" s="31" t="str">
        <f>ПРОТОКОЛ!M56</f>
        <v>0</v>
      </c>
      <c r="Q17" s="31" t="str">
        <f>ПРОТОКОЛ!O56</f>
        <v>0</v>
      </c>
      <c r="R17" s="31">
        <f>ПРОТОКОЛ!Q56</f>
        <v>50</v>
      </c>
      <c r="S17" s="31">
        <f>ПРОТОКОЛ!S56</f>
        <v>20</v>
      </c>
      <c r="T17" s="31">
        <f>ПРОТОКОЛ!T56</f>
        <v>190</v>
      </c>
      <c r="U17" s="52">
        <f t="shared" si="1"/>
        <v>5</v>
      </c>
      <c r="X17" s="86"/>
      <c r="AD17">
        <f t="shared" si="0"/>
        <v>5</v>
      </c>
    </row>
    <row r="18" spans="1:30" ht="16.5" customHeight="1">
      <c r="A18" s="64" t="str">
        <f>ПРОТОКОЛ!B57</f>
        <v>Шабельский Александр Викторович</v>
      </c>
      <c r="B18" s="66">
        <f>ПРОТОКОЛ!C57</f>
        <v>9</v>
      </c>
      <c r="C18" s="70" t="str">
        <f>ПРОТОКОЛ!X57</f>
        <v>Субъект РФ 2</v>
      </c>
      <c r="D18" s="83" t="str">
        <f>ПРОТОКОЛ!D57</f>
        <v>5,25,17</v>
      </c>
      <c r="E18" s="61">
        <f>ПРОТОКОЛ!F57</f>
        <v>137</v>
      </c>
      <c r="F18" s="61">
        <f>ПРОТОКОЛ!H57</f>
        <v>15</v>
      </c>
      <c r="G18" s="61">
        <f>ПРОТОКОЛ!J57</f>
        <v>6.2</v>
      </c>
      <c r="H18" s="61">
        <f>ПРОТОКОЛ!L57</f>
        <v>0</v>
      </c>
      <c r="I18" s="61">
        <f>ПРОТОКОЛ!N57</f>
        <v>0</v>
      </c>
      <c r="J18" s="73">
        <f>ПРОТОКОЛ!P57</f>
        <v>10</v>
      </c>
      <c r="K18" s="61">
        <f>ПРОТОКОЛ!R57</f>
        <v>1</v>
      </c>
      <c r="L18" s="31">
        <f>ПРОТОКОЛ!E57</f>
        <v>30</v>
      </c>
      <c r="M18" s="31">
        <f>ПРОТОКОЛ!G57</f>
        <v>23</v>
      </c>
      <c r="N18" s="31">
        <f>ПРОТОКОЛ!I57</f>
        <v>30</v>
      </c>
      <c r="O18" s="31">
        <f>ПРОТОКОЛ!K57</f>
        <v>35</v>
      </c>
      <c r="P18" s="31" t="str">
        <f>ПРОТОКОЛ!M57</f>
        <v>0</v>
      </c>
      <c r="Q18" s="31" t="str">
        <f>ПРОТОКОЛ!O57</f>
        <v>0</v>
      </c>
      <c r="R18" s="31">
        <f>ПРОТОКОЛ!Q57</f>
        <v>62</v>
      </c>
      <c r="S18" s="31">
        <f>ПРОТОКОЛ!S57</f>
        <v>20</v>
      </c>
      <c r="T18" s="31">
        <f>ПРОТОКОЛ!T57</f>
        <v>200</v>
      </c>
      <c r="U18" s="52">
        <f t="shared" si="1"/>
        <v>3</v>
      </c>
      <c r="X18" s="86"/>
      <c r="AD18">
        <f t="shared" si="0"/>
        <v>3</v>
      </c>
    </row>
    <row r="19" spans="1:30" ht="16.5" customHeight="1">
      <c r="A19" s="63" t="str">
        <f>ПРОТОКОЛ!B91</f>
        <v>Воронов Константин  Витальевич</v>
      </c>
      <c r="B19" s="67">
        <f>ПРОТОКОЛ!C91</f>
        <v>9</v>
      </c>
      <c r="C19" s="71" t="str">
        <f>ПРОТОКОЛ!X91</f>
        <v>Субъект РФ 3</v>
      </c>
      <c r="D19" s="84" t="str">
        <f>ПРОТОКОЛ!D91</f>
        <v>6,44,85</v>
      </c>
      <c r="E19" s="30">
        <f>ПРОТОКОЛ!F91</f>
        <v>142</v>
      </c>
      <c r="F19" s="30">
        <f>ПРОТОКОЛ!H91</f>
        <v>24</v>
      </c>
      <c r="G19" s="30">
        <f>ПРОТОКОЛ!J91</f>
        <v>6.5</v>
      </c>
      <c r="H19" s="30">
        <f>ПРОТОКОЛ!L91</f>
        <v>0</v>
      </c>
      <c r="I19" s="30">
        <f>ПРОТОКОЛ!N91</f>
        <v>19.100000000000001</v>
      </c>
      <c r="J19" s="74">
        <f>ПРОТОКОЛ!P91</f>
        <v>-3</v>
      </c>
      <c r="K19" s="30">
        <f>ПРОТОКОЛ!R91</f>
        <v>1</v>
      </c>
      <c r="L19" s="7">
        <f>ПРОТОКОЛ!E91</f>
        <v>14</v>
      </c>
      <c r="M19" s="7">
        <f>ПРОТОКОЛ!G91</f>
        <v>26</v>
      </c>
      <c r="N19" s="7">
        <f>ПРОТОКОЛ!I91</f>
        <v>55</v>
      </c>
      <c r="O19" s="7">
        <f>ПРОТОКОЛ!K91</f>
        <v>26</v>
      </c>
      <c r="P19" s="7" t="str">
        <f>ПРОТОКОЛ!M91</f>
        <v>0</v>
      </c>
      <c r="Q19" s="7" t="str">
        <f>ПРОТОКОЛ!O91</f>
        <v>0</v>
      </c>
      <c r="R19" s="7">
        <f>ПРОТОКОЛ!Q91</f>
        <v>18</v>
      </c>
      <c r="S19" s="7">
        <f>ПРОТОКОЛ!S91</f>
        <v>20</v>
      </c>
      <c r="T19" s="7">
        <f>ПРОТОКОЛ!T91</f>
        <v>159</v>
      </c>
      <c r="U19" s="52">
        <f t="shared" si="1"/>
        <v>9</v>
      </c>
      <c r="X19" s="86"/>
      <c r="AD19">
        <f t="shared" ref="AD19:AD43" si="2">IF(OR(T19&lt;&gt;$T$13:$T$297,T19=$T$13:$T$297),RANK(T19,$T$13:$T$297),(RANK(T19,$T$13:$T$297)+(Y19)))</f>
        <v>9</v>
      </c>
    </row>
    <row r="20" spans="1:30" ht="16.5" customHeight="1">
      <c r="A20" s="63" t="str">
        <f>ПРОТОКОЛ!B92</f>
        <v>Мельников Степан   Олегович</v>
      </c>
      <c r="B20" s="67">
        <f>ПРОТОКОЛ!C92</f>
        <v>9</v>
      </c>
      <c r="C20" s="71" t="str">
        <f>ПРОТОКОЛ!X92</f>
        <v>Субъект РФ 3</v>
      </c>
      <c r="D20" s="84" t="str">
        <f>ПРОТОКОЛ!D92</f>
        <v>6,59,22</v>
      </c>
      <c r="E20" s="30">
        <f>ПРОТОКОЛ!F92</f>
        <v>130</v>
      </c>
      <c r="F20" s="30">
        <f>ПРОТОКОЛ!H92</f>
        <v>23</v>
      </c>
      <c r="G20" s="30">
        <f>ПРОТОКОЛ!J92</f>
        <v>7.1</v>
      </c>
      <c r="H20" s="30">
        <f>ПРОТОКОЛ!L92</f>
        <v>0</v>
      </c>
      <c r="I20" s="30">
        <f>ПРОТОКОЛ!N92</f>
        <v>0</v>
      </c>
      <c r="J20" s="74">
        <f>ПРОТОКОЛ!P92</f>
        <v>-4</v>
      </c>
      <c r="K20" s="30">
        <f>ПРОТОКОЛ!R92</f>
        <v>0</v>
      </c>
      <c r="L20" s="7">
        <f>ПРОТОКОЛ!E92</f>
        <v>14</v>
      </c>
      <c r="M20" s="7">
        <f>ПРОТОКОЛ!G92</f>
        <v>20</v>
      </c>
      <c r="N20" s="7">
        <f>ПРОТОКОЛ!I92</f>
        <v>53</v>
      </c>
      <c r="O20" s="7">
        <f>ПРОТОКОЛ!K92</f>
        <v>8</v>
      </c>
      <c r="P20" s="7" t="str">
        <f>ПРОТОКОЛ!M92</f>
        <v>0</v>
      </c>
      <c r="Q20" s="7" t="str">
        <f>ПРОТОКОЛ!O92</f>
        <v>0</v>
      </c>
      <c r="R20" s="7">
        <f>ПРОТОКОЛ!Q92</f>
        <v>14</v>
      </c>
      <c r="S20" s="7">
        <f>ПРОТОКОЛ!S92</f>
        <v>0</v>
      </c>
      <c r="T20" s="7">
        <f>ПРОТОКОЛ!T92</f>
        <v>109</v>
      </c>
      <c r="U20" s="52">
        <f t="shared" si="1"/>
        <v>23</v>
      </c>
      <c r="X20" s="86"/>
      <c r="AD20">
        <f t="shared" si="2"/>
        <v>23</v>
      </c>
    </row>
    <row r="21" spans="1:30" ht="16.5" customHeight="1">
      <c r="A21" s="63" t="str">
        <f>ПРОТОКОЛ!B93</f>
        <v>Третьяков Лев   Денисович</v>
      </c>
      <c r="B21" s="67">
        <f>ПРОТОКОЛ!C93</f>
        <v>9</v>
      </c>
      <c r="C21" s="71" t="str">
        <f>ПРОТОКОЛ!X93</f>
        <v>Субъект РФ 3</v>
      </c>
      <c r="D21" s="84" t="str">
        <f>ПРОТОКОЛ!D93</f>
        <v>6,59,35</v>
      </c>
      <c r="E21" s="30">
        <f>ПРОТОКОЛ!F93</f>
        <v>126</v>
      </c>
      <c r="F21" s="30">
        <f>ПРОТОКОЛ!H93</f>
        <v>14</v>
      </c>
      <c r="G21" s="30">
        <f>ПРОТОКОЛ!J93</f>
        <v>6.7</v>
      </c>
      <c r="H21" s="30">
        <f>ПРОТОКОЛ!L93</f>
        <v>0</v>
      </c>
      <c r="I21" s="30">
        <f>ПРОТОКОЛ!N93</f>
        <v>0</v>
      </c>
      <c r="J21" s="74">
        <f>ПРОТОКОЛ!P93</f>
        <v>5</v>
      </c>
      <c r="K21" s="30">
        <f>ПРОТОКОЛ!R93</f>
        <v>1</v>
      </c>
      <c r="L21" s="7">
        <f>ПРОТОКОЛ!E93</f>
        <v>14</v>
      </c>
      <c r="M21" s="7">
        <f>ПРОТОКОЛ!G93</f>
        <v>18</v>
      </c>
      <c r="N21" s="7">
        <f>ПРОТОКОЛ!I93</f>
        <v>28</v>
      </c>
      <c r="O21" s="7">
        <f>ПРОТОКОЛ!K93</f>
        <v>20</v>
      </c>
      <c r="P21" s="7" t="str">
        <f>ПРОТОКОЛ!M93</f>
        <v>0</v>
      </c>
      <c r="Q21" s="7" t="str">
        <f>ПРОТОКОЛ!O93</f>
        <v>0</v>
      </c>
      <c r="R21" s="7">
        <f>ПРОТОКОЛ!Q93</f>
        <v>50</v>
      </c>
      <c r="S21" s="7">
        <f>ПРОТОКОЛ!S93</f>
        <v>20</v>
      </c>
      <c r="T21" s="7">
        <f>ПРОТОКОЛ!T93</f>
        <v>150</v>
      </c>
      <c r="U21" s="52">
        <f t="shared" si="1"/>
        <v>13</v>
      </c>
      <c r="X21" s="86"/>
      <c r="AD21">
        <f t="shared" si="2"/>
        <v>13</v>
      </c>
    </row>
    <row r="22" spans="1:30" ht="16.5" customHeight="1">
      <c r="A22" s="64" t="str">
        <f>ПРОТОКОЛ!B127</f>
        <v>Африкян Гарник  Арменович</v>
      </c>
      <c r="B22" s="66">
        <f>ПРОТОКОЛ!C127</f>
        <v>11</v>
      </c>
      <c r="C22" s="70" t="str">
        <f>ПРОТОКОЛ!X127</f>
        <v>Субъект РФ 4</v>
      </c>
      <c r="D22" s="83" t="str">
        <f>ПРОТОКОЛ!D127</f>
        <v>5,22.45</v>
      </c>
      <c r="E22" s="61">
        <f>ПРОТОКОЛ!F127</f>
        <v>165</v>
      </c>
      <c r="F22" s="61">
        <f>ПРОТОКОЛ!H127</f>
        <v>25</v>
      </c>
      <c r="G22" s="61">
        <f>ПРОТОКОЛ!J127</f>
        <v>5.7</v>
      </c>
      <c r="H22" s="61">
        <f>ПРОТОКОЛ!L127</f>
        <v>0</v>
      </c>
      <c r="I22" s="61">
        <f>ПРОТОКОЛ!N127</f>
        <v>0</v>
      </c>
      <c r="J22" s="73">
        <f>ПРОТОКОЛ!P127</f>
        <v>10</v>
      </c>
      <c r="K22" s="61">
        <f>ПРОТОКОЛ!R127</f>
        <v>2</v>
      </c>
      <c r="L22" s="31">
        <f>ПРОТОКОЛ!E127</f>
        <v>23</v>
      </c>
      <c r="M22" s="31">
        <f>ПРОТОКОЛ!G127</f>
        <v>22</v>
      </c>
      <c r="N22" s="31">
        <f>ПРОТОКОЛ!I127</f>
        <v>39</v>
      </c>
      <c r="O22" s="31">
        <f>ПРОТОКОЛ!K127</f>
        <v>32</v>
      </c>
      <c r="P22" s="31" t="str">
        <f>ПРОТОКОЛ!M127</f>
        <v>0</v>
      </c>
      <c r="Q22" s="31" t="str">
        <f>ПРОТОКОЛ!O127</f>
        <v>0</v>
      </c>
      <c r="R22" s="31">
        <f>ПРОТОКОЛ!Q127</f>
        <v>42</v>
      </c>
      <c r="S22" s="31">
        <f>ПРОТОКОЛ!S127</f>
        <v>17</v>
      </c>
      <c r="T22" s="31">
        <f>ПРОТОКОЛ!T127</f>
        <v>175</v>
      </c>
      <c r="U22" s="52">
        <f t="shared" si="1"/>
        <v>7</v>
      </c>
      <c r="X22" s="86"/>
      <c r="AD22">
        <f t="shared" si="2"/>
        <v>6</v>
      </c>
    </row>
    <row r="23" spans="1:30" ht="16.5" customHeight="1">
      <c r="A23" s="64" t="str">
        <f>ПРОТОКОЛ!B128</f>
        <v>Каракай Михаил Сергеевич</v>
      </c>
      <c r="B23" s="66">
        <f>ПРОТОКОЛ!C128</f>
        <v>11</v>
      </c>
      <c r="C23" s="70" t="str">
        <f>ПРОТОКОЛ!X128</f>
        <v>Субъект РФ 4</v>
      </c>
      <c r="D23" s="83" t="str">
        <f>ПРОТОКОЛ!D128</f>
        <v>5,25.01</v>
      </c>
      <c r="E23" s="61">
        <f>ПРОТОКОЛ!F128</f>
        <v>165.45</v>
      </c>
      <c r="F23" s="61">
        <f>ПРОТОКОЛ!H128</f>
        <v>20</v>
      </c>
      <c r="G23" s="61">
        <f>ПРОТОКОЛ!J128</f>
        <v>6.1</v>
      </c>
      <c r="H23" s="61">
        <f>ПРОТОКОЛ!L128</f>
        <v>0</v>
      </c>
      <c r="I23" s="61">
        <f>ПРОТОКОЛ!N128</f>
        <v>0</v>
      </c>
      <c r="J23" s="73">
        <f>ПРОТОКОЛ!P128</f>
        <v>9</v>
      </c>
      <c r="K23" s="61">
        <f>ПРОТОКОЛ!R128</f>
        <v>1</v>
      </c>
      <c r="L23" s="31">
        <f>ПРОТОКОЛ!E128</f>
        <v>23</v>
      </c>
      <c r="M23" s="31">
        <f>ПРОТОКОЛ!G128</f>
        <v>22</v>
      </c>
      <c r="N23" s="31">
        <f>ПРОТОКОЛ!I128</f>
        <v>29</v>
      </c>
      <c r="O23" s="31">
        <f>ПРОТОКОЛ!K128</f>
        <v>20</v>
      </c>
      <c r="P23" s="31" t="str">
        <f>ПРОТОКОЛ!M128</f>
        <v>0</v>
      </c>
      <c r="Q23" s="31" t="str">
        <f>ПРОТОКОЛ!O128</f>
        <v>0</v>
      </c>
      <c r="R23" s="31">
        <f>ПРОТОКОЛ!Q128</f>
        <v>38</v>
      </c>
      <c r="S23" s="31">
        <f>ПРОТОКОЛ!S128</f>
        <v>13</v>
      </c>
      <c r="T23" s="31">
        <f>ПРОТОКОЛ!T128</f>
        <v>145</v>
      </c>
      <c r="U23" s="52">
        <f t="shared" si="1"/>
        <v>15</v>
      </c>
      <c r="X23" s="86"/>
      <c r="AD23">
        <f t="shared" si="2"/>
        <v>15</v>
      </c>
    </row>
    <row r="24" spans="1:30" ht="16.5" customHeight="1">
      <c r="A24" s="64" t="str">
        <f>ПРОТОКОЛ!B129</f>
        <v>Торосян Степан  Арсенович</v>
      </c>
      <c r="B24" s="66">
        <f>ПРОТОКОЛ!C129</f>
        <v>10</v>
      </c>
      <c r="C24" s="70" t="str">
        <f>ПРОТОКОЛ!X129</f>
        <v>Субъект РФ 4</v>
      </c>
      <c r="D24" s="83" t="str">
        <f>ПРОТОКОЛ!D129</f>
        <v>5.24.10</v>
      </c>
      <c r="E24" s="61">
        <f>ПРОТОКОЛ!F129</f>
        <v>160</v>
      </c>
      <c r="F24" s="61">
        <f>ПРОТОКОЛ!H129</f>
        <v>20</v>
      </c>
      <c r="G24" s="61">
        <f>ПРОТОКОЛ!J129</f>
        <v>5.9</v>
      </c>
      <c r="H24" s="61">
        <f>ПРОТОКОЛ!L129</f>
        <v>0</v>
      </c>
      <c r="I24" s="61">
        <f>ПРОТОКОЛ!N129</f>
        <v>0</v>
      </c>
      <c r="J24" s="73">
        <f>ПРОТОКОЛ!P129</f>
        <v>5</v>
      </c>
      <c r="K24" s="61">
        <f>ПРОТОКОЛ!R129</f>
        <v>0</v>
      </c>
      <c r="L24" s="31">
        <f>ПРОТОКОЛ!E129</f>
        <v>21</v>
      </c>
      <c r="M24" s="31">
        <f>ПРОТОКОЛ!G129</f>
        <v>27</v>
      </c>
      <c r="N24" s="31">
        <f>ПРОТОКОЛ!I129</f>
        <v>32</v>
      </c>
      <c r="O24" s="31">
        <f>ПРОТОКОЛ!K129</f>
        <v>38</v>
      </c>
      <c r="P24" s="31" t="str">
        <f>ПРОТОКОЛ!M129</f>
        <v>0</v>
      </c>
      <c r="Q24" s="31" t="str">
        <f>ПРОТОКОЛ!O129</f>
        <v>0</v>
      </c>
      <c r="R24" s="31">
        <f>ПРОТОКОЛ!Q129</f>
        <v>34</v>
      </c>
      <c r="S24" s="31">
        <f>ПРОТОКОЛ!S129</f>
        <v>0</v>
      </c>
      <c r="T24" s="31">
        <f>ПРОТОКОЛ!T129</f>
        <v>152</v>
      </c>
      <c r="U24" s="52">
        <f t="shared" si="1"/>
        <v>12</v>
      </c>
      <c r="X24" s="86"/>
      <c r="AD24">
        <f t="shared" si="2"/>
        <v>12</v>
      </c>
    </row>
    <row r="25" spans="1:30" ht="16.5" customHeight="1">
      <c r="A25" s="63" t="str">
        <f>ПРОТОКОЛ!B163</f>
        <v>Тиунов Станислав Викторович</v>
      </c>
      <c r="B25" s="65">
        <f>ПРОТОКОЛ!C163</f>
        <v>11</v>
      </c>
      <c r="C25" s="69" t="str">
        <f>ПРОТОКОЛ!X163</f>
        <v>Субъект РФ 5</v>
      </c>
      <c r="D25" s="82" t="str">
        <f>ПРОТОКОЛ!D168</f>
        <v>6,45,12</v>
      </c>
      <c r="E25" s="59">
        <f>ПРОТОКОЛ!F163</f>
        <v>164</v>
      </c>
      <c r="F25" s="59">
        <f>ПРОТОКОЛ!H163</f>
        <v>26</v>
      </c>
      <c r="G25" s="59">
        <f>ПРОТОКОЛ!J163</f>
        <v>5.7</v>
      </c>
      <c r="H25" s="59">
        <f>ПРОТОКОЛ!L163</f>
        <v>0</v>
      </c>
      <c r="I25" s="59">
        <f>ПРОТОКОЛ!N163</f>
        <v>0</v>
      </c>
      <c r="J25" s="60">
        <f>ПРОТОКОЛ!P163</f>
        <v>4</v>
      </c>
      <c r="K25" s="59">
        <f>ПРОТОКОЛ!R163</f>
        <v>0</v>
      </c>
      <c r="L25" s="7">
        <f>ПРОТОКОЛ!E163</f>
        <v>23</v>
      </c>
      <c r="M25" s="7">
        <f>ПРОТОКОЛ!G163</f>
        <v>22</v>
      </c>
      <c r="N25" s="7">
        <f>ПРОТОКОЛ!I163</f>
        <v>41</v>
      </c>
      <c r="O25" s="7">
        <f>ПРОТОКОЛ!K163</f>
        <v>32</v>
      </c>
      <c r="P25" s="7" t="str">
        <f>ПРОТОКОЛ!M163</f>
        <v>0</v>
      </c>
      <c r="Q25" s="7" t="str">
        <f>ПРОТОКОЛ!O163</f>
        <v>0</v>
      </c>
      <c r="R25" s="7">
        <f>ПРОТОКОЛ!Q163</f>
        <v>21</v>
      </c>
      <c r="S25" s="7">
        <f>ПРОТОКОЛ!S163</f>
        <v>0</v>
      </c>
      <c r="T25" s="7">
        <f>ПРОТОКОЛ!T163</f>
        <v>139</v>
      </c>
      <c r="U25" s="52">
        <f t="shared" si="1"/>
        <v>17</v>
      </c>
      <c r="X25" s="86"/>
      <c r="AD25">
        <f t="shared" si="2"/>
        <v>17</v>
      </c>
    </row>
    <row r="26" spans="1:30" ht="16.5" customHeight="1">
      <c r="A26" s="63" t="str">
        <f>ПРОТОКОЛ!B164</f>
        <v>Полушкин Арсений Сергеевич</v>
      </c>
      <c r="B26" s="65">
        <f>ПРОТОКОЛ!C164</f>
        <v>11</v>
      </c>
      <c r="C26" s="69" t="str">
        <f>ПРОТОКОЛ!X164</f>
        <v>Субъект РФ 5</v>
      </c>
      <c r="D26" s="82" t="str">
        <f>ПРОТОКОЛ!D169</f>
        <v>5,37,23</v>
      </c>
      <c r="E26" s="59">
        <f>ПРОТОКОЛ!F164</f>
        <v>156</v>
      </c>
      <c r="F26" s="59">
        <f>ПРОТОКОЛ!H164</f>
        <v>24</v>
      </c>
      <c r="G26" s="59">
        <f>ПРОТОКОЛ!J164</f>
        <v>6.3</v>
      </c>
      <c r="H26" s="59">
        <f>ПРОТОКОЛ!L164</f>
        <v>0</v>
      </c>
      <c r="I26" s="59">
        <f>ПРОТОКОЛ!N164</f>
        <v>0</v>
      </c>
      <c r="J26" s="60">
        <f>ПРОТОКОЛ!P164</f>
        <v>-3</v>
      </c>
      <c r="K26" s="59">
        <f>ПРОТОКОЛ!R164</f>
        <v>0</v>
      </c>
      <c r="L26" s="7">
        <f>ПРОТОКОЛ!E164</f>
        <v>9</v>
      </c>
      <c r="M26" s="7">
        <f>ПРОТОКОЛ!G164</f>
        <v>18</v>
      </c>
      <c r="N26" s="7">
        <f>ПРОТОКОЛ!I164</f>
        <v>37</v>
      </c>
      <c r="O26" s="7">
        <f>ПРОТОКОЛ!K164</f>
        <v>14</v>
      </c>
      <c r="P26" s="7" t="str">
        <f>ПРОТОКОЛ!M164</f>
        <v>0</v>
      </c>
      <c r="Q26" s="7" t="str">
        <f>ПРОТОКОЛ!O164</f>
        <v>0</v>
      </c>
      <c r="R26" s="7">
        <f>ПРОТОКОЛ!Q164</f>
        <v>3</v>
      </c>
      <c r="S26" s="7">
        <f>ПРОТОКОЛ!S164</f>
        <v>0</v>
      </c>
      <c r="T26" s="7">
        <f>ПРОТОКОЛ!T164</f>
        <v>81</v>
      </c>
      <c r="U26" s="52">
        <f t="shared" si="1"/>
        <v>25</v>
      </c>
      <c r="X26" s="86"/>
      <c r="AD26">
        <f t="shared" si="2"/>
        <v>25</v>
      </c>
    </row>
    <row r="27" spans="1:30" ht="16.5" customHeight="1">
      <c r="A27" s="63" t="str">
        <f>ПРОТОКОЛ!B165</f>
        <v>Антонов Денис Антонович</v>
      </c>
      <c r="B27" s="65">
        <f>ПРОТОКОЛ!C165</f>
        <v>12</v>
      </c>
      <c r="C27" s="69" t="str">
        <f>ПРОТОКОЛ!X165</f>
        <v>Субъект РФ 5</v>
      </c>
      <c r="D27" s="82" t="str">
        <f>ПРОТОКОЛ!D170</f>
        <v>5,41,15</v>
      </c>
      <c r="E27" s="59">
        <f>ПРОТОКОЛ!F165</f>
        <v>160</v>
      </c>
      <c r="F27" s="59">
        <f>ПРОТОКОЛ!H165</f>
        <v>19</v>
      </c>
      <c r="G27" s="59">
        <f>ПРОТОКОЛ!J165</f>
        <v>6.6</v>
      </c>
      <c r="H27" s="59">
        <f>ПРОТОКОЛ!L165</f>
        <v>0</v>
      </c>
      <c r="I27" s="59">
        <f>ПРОТОКОЛ!N165</f>
        <v>0</v>
      </c>
      <c r="J27" s="60">
        <f>ПРОТОКОЛ!P165</f>
        <v>4</v>
      </c>
      <c r="K27" s="59">
        <f>ПРОТОКОЛ!R165</f>
        <v>0</v>
      </c>
      <c r="L27" s="7">
        <f>ПРОТОКОЛ!E165</f>
        <v>4</v>
      </c>
      <c r="M27" s="7">
        <f>ПРОТОКОЛ!G165</f>
        <v>15</v>
      </c>
      <c r="N27" s="7">
        <f>ПРОТОКОЛ!I165</f>
        <v>22</v>
      </c>
      <c r="O27" s="7">
        <f>ПРОТОКОЛ!K165</f>
        <v>1</v>
      </c>
      <c r="P27" s="7">
        <f>ПРОТОКОЛ!M165</f>
        <v>0</v>
      </c>
      <c r="Q27" s="7" t="str">
        <f>ПРОТОКОЛ!O165</f>
        <v>0</v>
      </c>
      <c r="R27" s="7">
        <f>ПРОТОКОЛ!Q165</f>
        <v>18</v>
      </c>
      <c r="S27" s="7">
        <f>ПРОТОКОЛ!S165</f>
        <v>0</v>
      </c>
      <c r="T27" s="7">
        <f>ПРОТОКОЛ!T165</f>
        <v>60</v>
      </c>
      <c r="U27" s="52">
        <f t="shared" si="1"/>
        <v>27</v>
      </c>
      <c r="X27" s="86"/>
      <c r="AD27">
        <f t="shared" si="2"/>
        <v>27</v>
      </c>
    </row>
    <row r="28" spans="1:30" ht="16.5" customHeight="1">
      <c r="A28" s="64" t="str">
        <f>ПРОТОКОЛ!B199</f>
        <v xml:space="preserve">Низамов Артём Рустамович </v>
      </c>
      <c r="B28" s="68">
        <f>ПРОТОКОЛ!C199</f>
        <v>12</v>
      </c>
      <c r="C28" s="72" t="str">
        <f>ПРОТОКОЛ!X199</f>
        <v>Субъект РФ 6</v>
      </c>
      <c r="D28" s="85" t="str">
        <f>ПРОТОКОЛ!D199</f>
        <v>5.09,3</v>
      </c>
      <c r="E28" s="62">
        <f>ПРОТОКОЛ!F199</f>
        <v>172</v>
      </c>
      <c r="F28" s="62">
        <f>ПРОТОКОЛ!H199</f>
        <v>22</v>
      </c>
      <c r="G28" s="62">
        <f>ПРОТОКОЛ!J199</f>
        <v>5.7</v>
      </c>
      <c r="H28" s="62">
        <f>ПРОТОКОЛ!L199</f>
        <v>0</v>
      </c>
      <c r="I28" s="62">
        <f>ПРОТОКОЛ!N199</f>
        <v>0</v>
      </c>
      <c r="J28" s="75">
        <f>ПРОТОКОЛ!P199</f>
        <v>11</v>
      </c>
      <c r="K28" s="62">
        <f>ПРОТОКОЛ!R199</f>
        <v>4</v>
      </c>
      <c r="L28" s="31">
        <f>ПРОТОКОЛ!E199</f>
        <v>15</v>
      </c>
      <c r="M28" s="31">
        <f>ПРОТОКОЛ!G199</f>
        <v>21</v>
      </c>
      <c r="N28" s="31">
        <f>ПРОТОКОЛ!I199</f>
        <v>28</v>
      </c>
      <c r="O28" s="31">
        <f>ПРОТОКОЛ!K199</f>
        <v>22</v>
      </c>
      <c r="P28" s="31">
        <f>ПРОТОКОЛ!M199</f>
        <v>0</v>
      </c>
      <c r="Q28" s="31" t="str">
        <f>ПРОТОКОЛ!O199</f>
        <v>0</v>
      </c>
      <c r="R28" s="31">
        <f>ПРОТОКОЛ!Q199</f>
        <v>35</v>
      </c>
      <c r="S28" s="31">
        <f>ПРОТОКОЛ!S199</f>
        <v>21</v>
      </c>
      <c r="T28" s="31">
        <f>ПРОТОКОЛ!T199</f>
        <v>142</v>
      </c>
      <c r="U28" s="52">
        <f t="shared" si="1"/>
        <v>16</v>
      </c>
      <c r="X28" s="86"/>
      <c r="AD28">
        <f t="shared" si="2"/>
        <v>16</v>
      </c>
    </row>
    <row r="29" spans="1:30" ht="16.5" customHeight="1">
      <c r="A29" s="64" t="str">
        <f>ПРОТОКОЛ!B200</f>
        <v>Свиридов Никита Владимирович</v>
      </c>
      <c r="B29" s="68">
        <f>ПРОТОКОЛ!C200</f>
        <v>12</v>
      </c>
      <c r="C29" s="72" t="str">
        <f>ПРОТОКОЛ!X200</f>
        <v>Субъект РФ 6</v>
      </c>
      <c r="D29" s="85" t="str">
        <f>ПРОТОКОЛ!D200</f>
        <v>5.07,0</v>
      </c>
      <c r="E29" s="62">
        <f>ПРОТОКОЛ!F200</f>
        <v>173</v>
      </c>
      <c r="F29" s="62">
        <f>ПРОТОКОЛ!H200</f>
        <v>22</v>
      </c>
      <c r="G29" s="62">
        <f>ПРОТОКОЛ!J200</f>
        <v>5.6</v>
      </c>
      <c r="H29" s="62">
        <f>ПРОТОКОЛ!L200</f>
        <v>0</v>
      </c>
      <c r="I29" s="62">
        <f>ПРОТОКОЛ!N200</f>
        <v>0</v>
      </c>
      <c r="J29" s="75">
        <f>ПРОТОКОЛ!P200</f>
        <v>6</v>
      </c>
      <c r="K29" s="62">
        <f>ПРОТОКОЛ!R200</f>
        <v>1</v>
      </c>
      <c r="L29" s="31">
        <f>ПРОТОКОЛ!E200</f>
        <v>15</v>
      </c>
      <c r="M29" s="31">
        <f>ПРОТОКОЛ!G200</f>
        <v>21</v>
      </c>
      <c r="N29" s="31">
        <f>ПРОТОКОЛ!I200</f>
        <v>28</v>
      </c>
      <c r="O29" s="31">
        <f>ПРОТОКОЛ!K200</f>
        <v>26</v>
      </c>
      <c r="P29" s="31">
        <f>ПРОТОКОЛ!M200</f>
        <v>0</v>
      </c>
      <c r="Q29" s="31" t="str">
        <f>ПРОТОКОЛ!O200</f>
        <v>0</v>
      </c>
      <c r="R29" s="31">
        <f>ПРОТОКОЛ!Q200</f>
        <v>22</v>
      </c>
      <c r="S29" s="31">
        <f>ПРОТОКОЛ!S200</f>
        <v>10</v>
      </c>
      <c r="T29" s="31">
        <f>ПРОТОКОЛ!T200</f>
        <v>122</v>
      </c>
      <c r="U29" s="52">
        <f t="shared" si="1"/>
        <v>21</v>
      </c>
      <c r="X29" s="86"/>
      <c r="AD29">
        <f t="shared" si="2"/>
        <v>21</v>
      </c>
    </row>
    <row r="30" spans="1:30" ht="16.5" customHeight="1">
      <c r="A30" s="64" t="str">
        <f>ПРОТОКОЛ!B201</f>
        <v>Шувырь Захар Алексеевич</v>
      </c>
      <c r="B30" s="68">
        <f>ПРОТОКОЛ!C201</f>
        <v>13</v>
      </c>
      <c r="C30" s="72" t="str">
        <f>ПРОТОКОЛ!X201</f>
        <v>Субъект РФ 6</v>
      </c>
      <c r="D30" s="85" t="str">
        <f>ПРОТОКОЛ!D201</f>
        <v>5.16.2</v>
      </c>
      <c r="E30" s="62">
        <f>ПРОТОКОЛ!F201</f>
        <v>170</v>
      </c>
      <c r="F30" s="62">
        <f>ПРОТОКОЛ!H201</f>
        <v>26</v>
      </c>
      <c r="G30" s="62">
        <f>ПРОТОКОЛ!J201</f>
        <v>6</v>
      </c>
      <c r="H30" s="62">
        <f>ПРОТОКОЛ!L201</f>
        <v>0</v>
      </c>
      <c r="I30" s="62">
        <f>ПРОТОКОЛ!N201</f>
        <v>0</v>
      </c>
      <c r="J30" s="75">
        <f>ПРОТОКОЛ!P201</f>
        <v>3</v>
      </c>
      <c r="K30" s="62">
        <f>ПРОТОКОЛ!R201</f>
        <v>0</v>
      </c>
      <c r="L30" s="31">
        <f>ПРОТОКОЛ!E201</f>
        <v>8</v>
      </c>
      <c r="M30" s="31">
        <f>ПРОТОКОЛ!G201</f>
        <v>14</v>
      </c>
      <c r="N30" s="31">
        <f>ПРОТОКОЛ!I201</f>
        <v>30</v>
      </c>
      <c r="O30" s="31">
        <f>ПРОТОКОЛ!K201</f>
        <v>9</v>
      </c>
      <c r="P30" s="31">
        <f>ПРОТОКОЛ!M201</f>
        <v>0</v>
      </c>
      <c r="Q30" s="31" t="str">
        <f>ПРОТОКОЛ!O201</f>
        <v>0</v>
      </c>
      <c r="R30" s="31">
        <f>ПРОТОКОЛ!Q201</f>
        <v>16</v>
      </c>
      <c r="S30" s="31">
        <f>ПРОТОКОЛ!S201</f>
        <v>0</v>
      </c>
      <c r="T30" s="31">
        <f>ПРОТОКОЛ!T201</f>
        <v>77</v>
      </c>
      <c r="U30" s="52">
        <f t="shared" si="1"/>
        <v>26</v>
      </c>
      <c r="X30" s="86"/>
      <c r="AD30">
        <f t="shared" si="2"/>
        <v>26</v>
      </c>
    </row>
    <row r="31" spans="1:30" ht="16.5" customHeight="1">
      <c r="A31" s="63" t="str">
        <f>ПРОТОКОЛ!B235</f>
        <v>Глушко Данил  Витальевич</v>
      </c>
      <c r="B31" s="65">
        <f>ПРОТОКОЛ!C235</f>
        <v>13</v>
      </c>
      <c r="C31" s="69" t="str">
        <f>ПРОТОКОЛ!X235</f>
        <v>Субъект РФ 7</v>
      </c>
      <c r="D31" s="82" t="str">
        <f>ПРОТОКОЛ!D235</f>
        <v>5,15,12</v>
      </c>
      <c r="E31" s="59">
        <f>ПРОТОКОЛ!F235</f>
        <v>185</v>
      </c>
      <c r="F31" s="59">
        <f>ПРОТОКОЛ!H235</f>
        <v>22</v>
      </c>
      <c r="G31" s="59">
        <f>ПРОТОКОЛ!J235</f>
        <v>5.2</v>
      </c>
      <c r="H31" s="59">
        <f>ПРОТОКОЛ!L235</f>
        <v>0</v>
      </c>
      <c r="I31" s="59">
        <f>ПРОТОКОЛ!N235</f>
        <v>0</v>
      </c>
      <c r="J31" s="60">
        <f>ПРОТОКОЛ!P235</f>
        <v>-5</v>
      </c>
      <c r="K31" s="59">
        <f>ПРОТОКОЛ!R235</f>
        <v>7</v>
      </c>
      <c r="L31" s="7">
        <f>ПРОТОКОЛ!E235</f>
        <v>12</v>
      </c>
      <c r="M31" s="7">
        <f>ПРОТОКОЛ!G235</f>
        <v>20</v>
      </c>
      <c r="N31" s="7">
        <f>ПРОТОКОЛ!I235</f>
        <v>22</v>
      </c>
      <c r="O31" s="7">
        <f>ПРОТОКОЛ!K235</f>
        <v>36</v>
      </c>
      <c r="P31" s="7">
        <f>ПРОТОКОЛ!M235</f>
        <v>0</v>
      </c>
      <c r="Q31" s="7" t="str">
        <f>ПРОТОКОЛ!O235</f>
        <v>0</v>
      </c>
      <c r="R31" s="7">
        <f>ПРОТОКОЛ!Q235</f>
        <v>1</v>
      </c>
      <c r="S31" s="7">
        <f>ПРОТОКОЛ!S235</f>
        <v>26</v>
      </c>
      <c r="T31" s="7">
        <f>ПРОТОКОЛ!T235</f>
        <v>117</v>
      </c>
      <c r="U31" s="52">
        <f t="shared" si="1"/>
        <v>22</v>
      </c>
      <c r="X31" s="86"/>
      <c r="AD31">
        <f t="shared" si="2"/>
        <v>22</v>
      </c>
    </row>
    <row r="32" spans="1:30" ht="16.5" customHeight="1">
      <c r="A32" s="63" t="str">
        <f>ПРОТОКОЛ!B236</f>
        <v>Логинов  Роман  Александрович</v>
      </c>
      <c r="B32" s="65">
        <f>ПРОТОКОЛ!C236</f>
        <v>13</v>
      </c>
      <c r="C32" s="69" t="str">
        <f>ПРОТОКОЛ!X236</f>
        <v>Субъект РФ 7</v>
      </c>
      <c r="D32" s="82" t="str">
        <f>ПРОТОКОЛ!D236</f>
        <v>5,32,54</v>
      </c>
      <c r="E32" s="59">
        <f>ПРОТОКОЛ!F236</f>
        <v>175</v>
      </c>
      <c r="F32" s="59">
        <f>ПРОТОКОЛ!H236</f>
        <v>22</v>
      </c>
      <c r="G32" s="59">
        <f>ПРОТОКОЛ!J236</f>
        <v>5.8</v>
      </c>
      <c r="H32" s="59">
        <f>ПРОТОКОЛ!L236</f>
        <v>0</v>
      </c>
      <c r="I32" s="59">
        <f>ПРОТОКОЛ!N236</f>
        <v>0</v>
      </c>
      <c r="J32" s="60">
        <f>ПРОТОКОЛ!P236</f>
        <v>1</v>
      </c>
      <c r="K32" s="59">
        <f>ПРОТОКОЛ!R236</f>
        <v>7</v>
      </c>
      <c r="L32" s="7">
        <f>ПРОТОКОЛ!E236</f>
        <v>12</v>
      </c>
      <c r="M32" s="7">
        <f>ПРОТОКОЛ!G236</f>
        <v>15</v>
      </c>
      <c r="N32" s="7">
        <f>ПРОТОКОЛ!I236</f>
        <v>22</v>
      </c>
      <c r="O32" s="7">
        <f>ПРОТОКОЛ!K236</f>
        <v>15</v>
      </c>
      <c r="P32" s="7">
        <f>ПРОТОКОЛ!M236</f>
        <v>0</v>
      </c>
      <c r="Q32" s="7" t="str">
        <f>ПРОТОКОЛ!O236</f>
        <v>0</v>
      </c>
      <c r="R32" s="7">
        <f>ПРОТОКОЛ!Q236</f>
        <v>12</v>
      </c>
      <c r="S32" s="7">
        <f>ПРОТОКОЛ!S236</f>
        <v>26</v>
      </c>
      <c r="T32" s="7">
        <f>ПРОТОКОЛ!T236</f>
        <v>102</v>
      </c>
      <c r="U32" s="52">
        <f t="shared" si="1"/>
        <v>24</v>
      </c>
      <c r="X32" s="86"/>
      <c r="AD32">
        <f t="shared" si="2"/>
        <v>24</v>
      </c>
    </row>
    <row r="33" spans="1:30" ht="16.5" customHeight="1">
      <c r="A33" s="63" t="str">
        <f>ПРОТОКОЛ!B237</f>
        <v>Шабельский   Платон  Евгкньевич</v>
      </c>
      <c r="B33" s="65">
        <f>ПРОТОКОЛ!C237</f>
        <v>13</v>
      </c>
      <c r="C33" s="69" t="str">
        <f>ПРОТОКОЛ!X237</f>
        <v>Субъект РФ 7</v>
      </c>
      <c r="D33" s="82" t="str">
        <f>ПРОТОКОЛ!D237</f>
        <v>5,46,21</v>
      </c>
      <c r="E33" s="59">
        <f>ПРОТОКОЛ!F237</f>
        <v>175</v>
      </c>
      <c r="F33" s="59">
        <f>ПРОТОКОЛ!H237</f>
        <v>20</v>
      </c>
      <c r="G33" s="59">
        <f>ПРОТОКОЛ!J237</f>
        <v>5.4</v>
      </c>
      <c r="H33" s="59">
        <f>ПРОТОКОЛ!L237</f>
        <v>0</v>
      </c>
      <c r="I33" s="59">
        <f>ПРОТОКОЛ!N237</f>
        <v>0</v>
      </c>
      <c r="J33" s="60">
        <f>ПРОТОКОЛ!P237</f>
        <v>5</v>
      </c>
      <c r="K33" s="59">
        <f>ПРОТОКОЛ!R237</f>
        <v>8</v>
      </c>
      <c r="L33" s="7">
        <f>ПРОТОКОЛ!E237</f>
        <v>12</v>
      </c>
      <c r="M33" s="7">
        <f>ПРОТОКОЛ!G237</f>
        <v>15</v>
      </c>
      <c r="N33" s="7">
        <f>ПРОТОКОЛ!I237</f>
        <v>18</v>
      </c>
      <c r="O33" s="7">
        <f>ПРОТОКОЛ!K237</f>
        <v>28</v>
      </c>
      <c r="P33" s="7">
        <f>ПРОТОКОЛ!M237</f>
        <v>0</v>
      </c>
      <c r="Q33" s="7" t="str">
        <f>ПРОТОКОЛ!O237</f>
        <v>0</v>
      </c>
      <c r="R33" s="7">
        <f>ПРОТОКОЛ!Q237</f>
        <v>20</v>
      </c>
      <c r="S33" s="7">
        <f>ПРОТОКОЛ!S237</f>
        <v>30</v>
      </c>
      <c r="T33" s="7">
        <f>ПРОТОКОЛ!T237</f>
        <v>123</v>
      </c>
      <c r="U33" s="52">
        <f t="shared" si="1"/>
        <v>20</v>
      </c>
      <c r="X33" s="86"/>
      <c r="AD33">
        <f t="shared" si="2"/>
        <v>20</v>
      </c>
    </row>
    <row r="34" spans="1:30" ht="16.5" customHeight="1">
      <c r="A34" s="64" t="str">
        <f>ПРОТОКОЛ!B271</f>
        <v>Победённый Максим Давидович</v>
      </c>
      <c r="B34" s="68">
        <f>ПРОТОКОЛ!C271</f>
        <v>14</v>
      </c>
      <c r="C34" s="72" t="str">
        <f>ПРОТОКОЛ!X271</f>
        <v>Субъект РФ 8</v>
      </c>
      <c r="D34" s="85" t="str">
        <f>ПРОТОКОЛ!D271</f>
        <v>4,45,23</v>
      </c>
      <c r="E34" s="62">
        <f>ПРОТОКОЛ!F271</f>
        <v>225</v>
      </c>
      <c r="F34" s="62">
        <f>ПРОТОКОЛ!H271</f>
        <v>25</v>
      </c>
      <c r="G34" s="62">
        <f>ПРОТОКОЛ!J271</f>
        <v>4.9000000000000004</v>
      </c>
      <c r="H34" s="62">
        <f>ПРОТОКОЛ!L271</f>
        <v>0</v>
      </c>
      <c r="I34" s="62">
        <f>ПРОТОКОЛ!N271</f>
        <v>0</v>
      </c>
      <c r="J34" s="75">
        <f>ПРОТОКОЛ!P271</f>
        <v>10</v>
      </c>
      <c r="K34" s="62">
        <f>ПРОТОКОЛ!R271</f>
        <v>1</v>
      </c>
      <c r="L34" s="31">
        <f>ПРОТОКОЛ!E271</f>
        <v>27</v>
      </c>
      <c r="M34" s="31">
        <f>ПРОТОКОЛ!G271</f>
        <v>45</v>
      </c>
      <c r="N34" s="31">
        <f>ПРОТОКОЛ!I271</f>
        <v>24</v>
      </c>
      <c r="O34" s="31">
        <f>ПРОТОКОЛ!K271</f>
        <v>45</v>
      </c>
      <c r="P34" s="31">
        <f>ПРОТОКОЛ!M271</f>
        <v>0</v>
      </c>
      <c r="Q34" s="31" t="str">
        <f>ПРОТОКОЛ!O271</f>
        <v>0</v>
      </c>
      <c r="R34" s="31">
        <f>ПРОТОКОЛ!Q271</f>
        <v>30</v>
      </c>
      <c r="S34" s="31">
        <f>ПРОТОКОЛ!S271</f>
        <v>4</v>
      </c>
      <c r="T34" s="31">
        <f>ПРОТОКОЛ!T271</f>
        <v>175</v>
      </c>
      <c r="U34" s="52">
        <f t="shared" si="1"/>
        <v>6</v>
      </c>
      <c r="X34" s="86"/>
      <c r="AD34">
        <f t="shared" si="2"/>
        <v>6</v>
      </c>
    </row>
    <row r="35" spans="1:30" ht="16.5" customHeight="1">
      <c r="A35" s="64" t="str">
        <f>ПРОТОКОЛ!B272</f>
        <v>Заичкин Павел Игоревич</v>
      </c>
      <c r="B35" s="68">
        <f>ПРОТОКОЛ!C272</f>
        <v>14</v>
      </c>
      <c r="C35" s="72" t="str">
        <f>ПРОТОКОЛ!X272</f>
        <v>Субъект РФ 8</v>
      </c>
      <c r="D35" s="85" t="str">
        <f>ПРОТОКОЛ!D272</f>
        <v>4,26,35</v>
      </c>
      <c r="E35" s="62">
        <f>ПРОТОКОЛ!F272</f>
        <v>256</v>
      </c>
      <c r="F35" s="62">
        <f>ПРОТОКОЛ!H272</f>
        <v>30</v>
      </c>
      <c r="G35" s="62">
        <f>ПРОТОКОЛ!J272</f>
        <v>4.5999999999999996</v>
      </c>
      <c r="H35" s="62">
        <f>ПРОТОКОЛ!L272</f>
        <v>0</v>
      </c>
      <c r="I35" s="62">
        <f>ПРОТОКОЛ!N272</f>
        <v>0</v>
      </c>
      <c r="J35" s="75">
        <f>ПРОТОКОЛ!P272</f>
        <v>2</v>
      </c>
      <c r="K35" s="62">
        <f>ПРОТОКОЛ!R272</f>
        <v>14</v>
      </c>
      <c r="L35" s="31">
        <f>ПРОТОКОЛ!E272</f>
        <v>27</v>
      </c>
      <c r="M35" s="31">
        <f>ПРОТОКОЛ!G272</f>
        <v>65</v>
      </c>
      <c r="N35" s="31">
        <f>ПРОТОКОЛ!I272</f>
        <v>34</v>
      </c>
      <c r="O35" s="31">
        <f>ПРОТОКОЛ!K272</f>
        <v>58</v>
      </c>
      <c r="P35" s="31">
        <f>ПРОТОКОЛ!M272</f>
        <v>0</v>
      </c>
      <c r="Q35" s="31" t="str">
        <f>ПРОТОКОЛ!O272</f>
        <v>0</v>
      </c>
      <c r="R35" s="31">
        <f>ПРОТОКОЛ!Q272</f>
        <v>14</v>
      </c>
      <c r="S35" s="31">
        <f>ПРОТОКОЛ!S272</f>
        <v>50</v>
      </c>
      <c r="T35" s="31">
        <f>ПРОТОКОЛ!T272</f>
        <v>248</v>
      </c>
      <c r="U35" s="52">
        <f t="shared" si="1"/>
        <v>1</v>
      </c>
      <c r="X35" s="86"/>
      <c r="AD35">
        <f t="shared" si="2"/>
        <v>1</v>
      </c>
    </row>
    <row r="36" spans="1:30" ht="16.5" customHeight="1">
      <c r="A36" s="64" t="str">
        <f>ПРОТОКОЛ!B273</f>
        <v>Шевчнеко Вадим  Юрьевич</v>
      </c>
      <c r="B36" s="68">
        <f>ПРОТОКОЛ!C273</f>
        <v>14</v>
      </c>
      <c r="C36" s="72" t="str">
        <f>ПРОТОКОЛ!X273</f>
        <v>Субъект РФ 8</v>
      </c>
      <c r="D36" s="85" t="str">
        <f>ПРОТОКОЛ!D273</f>
        <v>4,33,56</v>
      </c>
      <c r="E36" s="62">
        <f>ПРОТОКОЛ!F273</f>
        <v>180</v>
      </c>
      <c r="F36" s="62">
        <f>ПРОТОКОЛ!H273</f>
        <v>23</v>
      </c>
      <c r="G36" s="62">
        <f>ПРОТОКОЛ!J273</f>
        <v>5</v>
      </c>
      <c r="H36" s="62">
        <f>ПРОТОКОЛ!L273</f>
        <v>0</v>
      </c>
      <c r="I36" s="62">
        <f>ПРОТОКОЛ!N273</f>
        <v>0</v>
      </c>
      <c r="J36" s="75">
        <f>ПРОТОКОЛ!P273</f>
        <v>10</v>
      </c>
      <c r="K36" s="62">
        <f>ПРОТОКОЛ!R273</f>
        <v>5</v>
      </c>
      <c r="L36" s="31">
        <f>ПРОТОКОЛ!E273</f>
        <v>27</v>
      </c>
      <c r="M36" s="31">
        <f>ПРОТОКОЛ!G273</f>
        <v>13</v>
      </c>
      <c r="N36" s="31">
        <f>ПРОТОКОЛ!I273</f>
        <v>20</v>
      </c>
      <c r="O36" s="31">
        <f>ПРОТОКОЛ!K273</f>
        <v>40</v>
      </c>
      <c r="P36" s="31">
        <f>ПРОТОКОЛ!M273</f>
        <v>0</v>
      </c>
      <c r="Q36" s="31" t="str">
        <f>ПРОТОКОЛ!O273</f>
        <v>0</v>
      </c>
      <c r="R36" s="31">
        <f>ПРОТОКОЛ!Q273</f>
        <v>30</v>
      </c>
      <c r="S36" s="31">
        <f>ПРОТОКОЛ!S273</f>
        <v>16</v>
      </c>
      <c r="T36" s="31">
        <f>ПРОТОКОЛ!T273</f>
        <v>146</v>
      </c>
      <c r="U36" s="52">
        <f t="shared" si="1"/>
        <v>14</v>
      </c>
      <c r="X36" s="86"/>
      <c r="AD36">
        <f t="shared" si="2"/>
        <v>14</v>
      </c>
    </row>
    <row r="37" spans="1:30" ht="16.5" customHeight="1">
      <c r="A37" s="63" t="str">
        <f>ПРОТОКОЛ!B307</f>
        <v>Аксинин Илларион  Владимирович</v>
      </c>
      <c r="B37" s="65">
        <f>ПРОТОКОЛ!C307</f>
        <v>15</v>
      </c>
      <c r="C37" s="69" t="str">
        <f>ПРОТОКОЛ!X307</f>
        <v>Субъект РФ 9</v>
      </c>
      <c r="D37" s="82" t="str">
        <f>ПРОТОКОЛ!D307</f>
        <v>4,25,78</v>
      </c>
      <c r="E37" s="59">
        <f>ПРОТОКОЛ!F307</f>
        <v>210</v>
      </c>
      <c r="F37" s="59">
        <f>ПРОТОКОЛ!H307</f>
        <v>30</v>
      </c>
      <c r="G37" s="59">
        <f>ПРОТОКОЛ!J307</f>
        <v>0</v>
      </c>
      <c r="H37" s="59">
        <f>ПРОТОКОЛ!L307</f>
        <v>0</v>
      </c>
      <c r="I37" s="59">
        <f>ПРОТОКОЛ!N307</f>
        <v>15.2</v>
      </c>
      <c r="J37" s="60">
        <f>ПРОТОКОЛ!P307</f>
        <v>20</v>
      </c>
      <c r="K37" s="59">
        <f>ПРОТОКОЛ!R307</f>
        <v>15</v>
      </c>
      <c r="L37" s="7">
        <f>ПРОТОКОЛ!E307</f>
        <v>25</v>
      </c>
      <c r="M37" s="7">
        <f>ПРОТОКОЛ!G307</f>
        <v>25</v>
      </c>
      <c r="N37" s="7">
        <f>ПРОТОКОЛ!I307</f>
        <v>32</v>
      </c>
      <c r="O37" s="7" t="str">
        <f>ПРОТОКОЛ!K307</f>
        <v>0</v>
      </c>
      <c r="P37" s="7">
        <f>ПРОТОКОЛ!M307</f>
        <v>0</v>
      </c>
      <c r="Q37" s="7">
        <f>ПРОТОКОЛ!O307</f>
        <v>26</v>
      </c>
      <c r="R37" s="7">
        <f>ПРОТОКОЛ!Q307</f>
        <v>54</v>
      </c>
      <c r="S37" s="7">
        <f>ПРОТОКОЛ!S307</f>
        <v>50</v>
      </c>
      <c r="T37" s="7">
        <f>ПРОТОКОЛ!T307</f>
        <v>212</v>
      </c>
      <c r="U37" s="52">
        <f t="shared" si="1"/>
        <v>2</v>
      </c>
      <c r="X37" s="86"/>
      <c r="AD37">
        <f t="shared" si="2"/>
        <v>2</v>
      </c>
    </row>
    <row r="38" spans="1:30" ht="16.5" customHeight="1">
      <c r="A38" s="63" t="str">
        <f>ПРОТОКОЛ!B308</f>
        <v>Овчинников Марк  Дмитриевич</v>
      </c>
      <c r="B38" s="65">
        <f>ПРОТОКОЛ!C308</f>
        <v>15</v>
      </c>
      <c r="C38" s="69" t="str">
        <f>ПРОТОКОЛ!X308</f>
        <v>Субъект РФ 9</v>
      </c>
      <c r="D38" s="82" t="str">
        <f>ПРОТОКОЛ!D308</f>
        <v>4,15,56</v>
      </c>
      <c r="E38" s="59">
        <f>ПРОТОКОЛ!F308</f>
        <v>220</v>
      </c>
      <c r="F38" s="59">
        <f>ПРОТОКОЛ!H308</f>
        <v>25</v>
      </c>
      <c r="G38" s="59">
        <f>ПРОТОКОЛ!J308</f>
        <v>0</v>
      </c>
      <c r="H38" s="59">
        <f>ПРОТОКОЛ!L308</f>
        <v>0</v>
      </c>
      <c r="I38" s="59">
        <f>ПРОТОКОЛ!N308</f>
        <v>15.4</v>
      </c>
      <c r="J38" s="60">
        <f>ПРОТОКОЛ!P308</f>
        <v>5</v>
      </c>
      <c r="K38" s="59">
        <f>ПРОТОКОЛ!R308</f>
        <v>11</v>
      </c>
      <c r="L38" s="7">
        <f>ПРОТОКОЛ!E308</f>
        <v>25</v>
      </c>
      <c r="M38" s="7">
        <f>ПРОТОКОЛ!G308</f>
        <v>35</v>
      </c>
      <c r="N38" s="7">
        <f>ПРОТОКОЛ!I308</f>
        <v>22</v>
      </c>
      <c r="O38" s="7" t="str">
        <f>ПРОТОКОЛ!K308</f>
        <v>0</v>
      </c>
      <c r="P38" s="7">
        <f>ПРОТОКОЛ!M308</f>
        <v>0</v>
      </c>
      <c r="Q38" s="7">
        <f>ПРОТОКОЛ!O308</f>
        <v>24</v>
      </c>
      <c r="R38" s="7">
        <f>ПРОТОКОЛ!Q308</f>
        <v>18</v>
      </c>
      <c r="S38" s="7">
        <f>ПРОТОКОЛ!S308</f>
        <v>34</v>
      </c>
      <c r="T38" s="7">
        <f>ПРОТОКОЛ!T308</f>
        <v>158</v>
      </c>
      <c r="U38" s="52">
        <f t="shared" si="1"/>
        <v>10</v>
      </c>
      <c r="X38" s="86"/>
      <c r="AD38">
        <f t="shared" si="2"/>
        <v>10</v>
      </c>
    </row>
    <row r="39" spans="1:30" ht="16.5" customHeight="1">
      <c r="A39" s="63" t="str">
        <f>ПРОТОКОЛ!B309</f>
        <v>Черкасов  Александр Николаевич</v>
      </c>
      <c r="B39" s="65">
        <f>ПРОТОКОЛ!C309</f>
        <v>16</v>
      </c>
      <c r="C39" s="69" t="str">
        <f>ПРОТОКОЛ!X309</f>
        <v>Субъект РФ 9</v>
      </c>
      <c r="D39" s="82" t="str">
        <f>ПРОТОКОЛ!D309</f>
        <v>4,21,23</v>
      </c>
      <c r="E39" s="59">
        <f>ПРОТОКОЛ!F309</f>
        <v>220</v>
      </c>
      <c r="F39" s="59">
        <f>ПРОТОКОЛ!H309</f>
        <v>34</v>
      </c>
      <c r="G39" s="59">
        <f>ПРОТОКОЛ!J309</f>
        <v>0</v>
      </c>
      <c r="H39" s="59">
        <f>ПРОТОКОЛ!L309</f>
        <v>0</v>
      </c>
      <c r="I39" s="59">
        <f>ПРОТОКОЛ!N309</f>
        <v>15.2</v>
      </c>
      <c r="J39" s="60">
        <f>ПРОТОКОЛ!P309</f>
        <v>5</v>
      </c>
      <c r="K39" s="59">
        <f>ПРОТОКОЛ!R309</f>
        <v>20</v>
      </c>
      <c r="L39" s="7">
        <f>ПРОТОКОЛ!E309</f>
        <v>22</v>
      </c>
      <c r="M39" s="7">
        <f>ПРОТОКОЛ!G309</f>
        <v>30</v>
      </c>
      <c r="N39" s="7">
        <f>ПРОТОКОЛ!I309</f>
        <v>40</v>
      </c>
      <c r="O39" s="7" t="str">
        <f>ПРОТОКОЛ!K309</f>
        <v>0</v>
      </c>
      <c r="P39" s="7">
        <f>ПРОТОКОЛ!M309</f>
        <v>0</v>
      </c>
      <c r="Q39" s="7">
        <f>ПРОТОКОЛ!O309</f>
        <v>23</v>
      </c>
      <c r="R39" s="7">
        <f>ПРОТОКОЛ!Q309</f>
        <v>18</v>
      </c>
      <c r="S39" s="7">
        <f>ПРОТОКОЛ!S309</f>
        <v>61</v>
      </c>
      <c r="T39" s="7">
        <f>ПРОТОКОЛ!T309</f>
        <v>194</v>
      </c>
      <c r="U39" s="52">
        <f t="shared" si="1"/>
        <v>4</v>
      </c>
      <c r="X39" s="86"/>
      <c r="AD39">
        <f t="shared" si="2"/>
        <v>4</v>
      </c>
    </row>
    <row r="40" spans="1:30" ht="16.5" customHeight="1">
      <c r="A40" s="64">
        <f>ПРОТОКОЛ!B343</f>
        <v>0</v>
      </c>
      <c r="B40" s="68">
        <f>ПРОТОКОЛ!C343</f>
        <v>0</v>
      </c>
      <c r="C40" s="72" t="str">
        <f>ПРОТОКОЛ!X343</f>
        <v>Субъект РФ 10</v>
      </c>
      <c r="D40" s="85">
        <f>ПРОТОКОЛ!D343</f>
        <v>0</v>
      </c>
      <c r="E40" s="62">
        <f>ПРОТОКОЛ!F343</f>
        <v>0</v>
      </c>
      <c r="F40" s="62">
        <f>ПРОТОКОЛ!H343</f>
        <v>0</v>
      </c>
      <c r="G40" s="62">
        <f>ПРОТОКОЛ!J343</f>
        <v>0</v>
      </c>
      <c r="H40" s="62">
        <f>ПРОТОКОЛ!L343</f>
        <v>0</v>
      </c>
      <c r="I40" s="62">
        <f>ПРОТОКОЛ!N343</f>
        <v>0</v>
      </c>
      <c r="J40" s="75">
        <f>ПРОТОКОЛ!P343</f>
        <v>0</v>
      </c>
      <c r="K40" s="62">
        <f>ПРОТОКОЛ!R343</f>
        <v>0</v>
      </c>
      <c r="L40" s="31">
        <f>ПРОТОКОЛ!E343</f>
        <v>0</v>
      </c>
      <c r="M40" s="31">
        <f>ПРОТОКОЛ!G343</f>
        <v>0</v>
      </c>
      <c r="N40" s="31">
        <f>ПРОТОКОЛ!I343</f>
        <v>0</v>
      </c>
      <c r="O40" s="31">
        <f>ПРОТОКОЛ!K343</f>
        <v>0</v>
      </c>
      <c r="P40" s="31" t="str">
        <f>ПРОТОКОЛ!M343</f>
        <v>0</v>
      </c>
      <c r="Q40" s="31" t="str">
        <f>ПРОТОКОЛ!O343</f>
        <v>0</v>
      </c>
      <c r="R40" s="31">
        <f>ПРОТОКОЛ!Q343</f>
        <v>50</v>
      </c>
      <c r="S40" s="31">
        <f>ПРОТОКОЛ!S343</f>
        <v>0</v>
      </c>
      <c r="T40" s="31">
        <f>ПРОТОКОЛ!T343</f>
        <v>50</v>
      </c>
      <c r="U40" s="52">
        <f t="shared" si="1"/>
        <v>28</v>
      </c>
      <c r="X40" s="86"/>
      <c r="AD40">
        <f t="shared" si="2"/>
        <v>28</v>
      </c>
    </row>
    <row r="41" spans="1:30" ht="16.5" customHeight="1">
      <c r="A41" s="64">
        <f>ПРОТОКОЛ!B344</f>
        <v>0</v>
      </c>
      <c r="B41" s="68">
        <f>ПРОТОКОЛ!C344</f>
        <v>0</v>
      </c>
      <c r="C41" s="72" t="str">
        <f>ПРОТОКОЛ!X344</f>
        <v>Субъект РФ 10</v>
      </c>
      <c r="D41" s="85">
        <f>ПРОТОКОЛ!D344</f>
        <v>0</v>
      </c>
      <c r="E41" s="62">
        <f>ПРОТОКОЛ!F344</f>
        <v>0</v>
      </c>
      <c r="F41" s="62">
        <f>ПРОТОКОЛ!H344</f>
        <v>0</v>
      </c>
      <c r="G41" s="62">
        <f>ПРОТОКОЛ!J344</f>
        <v>0</v>
      </c>
      <c r="H41" s="62">
        <f>ПРОТОКОЛ!L344</f>
        <v>0</v>
      </c>
      <c r="I41" s="62">
        <f>ПРОТОКОЛ!N344</f>
        <v>0</v>
      </c>
      <c r="J41" s="75">
        <f>ПРОТОКОЛ!P344</f>
        <v>0</v>
      </c>
      <c r="K41" s="62">
        <f>ПРОТОКОЛ!R344</f>
        <v>0</v>
      </c>
      <c r="L41" s="31">
        <f>ПРОТОКОЛ!E344</f>
        <v>0</v>
      </c>
      <c r="M41" s="31">
        <f>ПРОТОКОЛ!G344</f>
        <v>0</v>
      </c>
      <c r="N41" s="31">
        <f>ПРОТОКОЛ!I344</f>
        <v>0</v>
      </c>
      <c r="O41" s="31">
        <f>ПРОТОКОЛ!K344</f>
        <v>0</v>
      </c>
      <c r="P41" s="31" t="str">
        <f>ПРОТОКОЛ!M344</f>
        <v>0</v>
      </c>
      <c r="Q41" s="31" t="str">
        <f>ПРОТОКОЛ!O344</f>
        <v>0</v>
      </c>
      <c r="R41" s="31">
        <f>ПРОТОКОЛ!Q344</f>
        <v>50</v>
      </c>
      <c r="S41" s="31">
        <f>ПРОТОКОЛ!S344</f>
        <v>0</v>
      </c>
      <c r="T41" s="31">
        <f>ПРОТОКОЛ!T344</f>
        <v>50</v>
      </c>
      <c r="U41" s="52">
        <f t="shared" si="1"/>
        <v>28</v>
      </c>
      <c r="X41" s="86"/>
      <c r="AD41">
        <f t="shared" si="2"/>
        <v>28</v>
      </c>
    </row>
    <row r="42" spans="1:30" ht="16.5" customHeight="1">
      <c r="A42" s="64">
        <f>ПРОТОКОЛ!B345</f>
        <v>0</v>
      </c>
      <c r="B42" s="68">
        <f>ПРОТОКОЛ!C345</f>
        <v>0</v>
      </c>
      <c r="C42" s="72" t="str">
        <f>ПРОТОКОЛ!X345</f>
        <v>Субъект РФ 10</v>
      </c>
      <c r="D42" s="85">
        <f>ПРОТОКОЛ!D345</f>
        <v>0</v>
      </c>
      <c r="E42" s="62">
        <f>ПРОТОКОЛ!F345</f>
        <v>0</v>
      </c>
      <c r="F42" s="62">
        <f>ПРОТОКОЛ!H345</f>
        <v>0</v>
      </c>
      <c r="G42" s="62">
        <f>ПРОТОКОЛ!J345</f>
        <v>0</v>
      </c>
      <c r="H42" s="62">
        <f>ПРОТОКОЛ!L345</f>
        <v>0</v>
      </c>
      <c r="I42" s="62">
        <f>ПРОТОКОЛ!N345</f>
        <v>0</v>
      </c>
      <c r="J42" s="75">
        <f>ПРОТОКОЛ!P345</f>
        <v>0</v>
      </c>
      <c r="K42" s="62">
        <f>ПРОТОКОЛ!R345</f>
        <v>0</v>
      </c>
      <c r="L42" s="31">
        <f>ПРОТОКОЛ!E345</f>
        <v>0</v>
      </c>
      <c r="M42" s="31">
        <f>ПРОТОКОЛ!G345</f>
        <v>0</v>
      </c>
      <c r="N42" s="31">
        <f>ПРОТОКОЛ!I345</f>
        <v>0</v>
      </c>
      <c r="O42" s="31">
        <f>ПРОТОКОЛ!K345</f>
        <v>0</v>
      </c>
      <c r="P42" s="31" t="str">
        <f>ПРОТОКОЛ!M345</f>
        <v>0</v>
      </c>
      <c r="Q42" s="31" t="str">
        <f>ПРОТОКОЛ!O345</f>
        <v>0</v>
      </c>
      <c r="R42" s="31">
        <f>ПРОТОКОЛ!Q345</f>
        <v>50</v>
      </c>
      <c r="S42" s="31">
        <f>ПРОТОКОЛ!S345</f>
        <v>0</v>
      </c>
      <c r="T42" s="31">
        <f>ПРОТОКОЛ!T345</f>
        <v>50</v>
      </c>
      <c r="U42" s="52">
        <f t="shared" si="1"/>
        <v>28</v>
      </c>
      <c r="X42" s="86"/>
      <c r="AD42">
        <f t="shared" si="2"/>
        <v>28</v>
      </c>
    </row>
    <row r="43" spans="1:30" ht="16.5" customHeight="1">
      <c r="A43" s="63">
        <f>ПРОТОКОЛ!B379</f>
        <v>0</v>
      </c>
      <c r="B43" s="65">
        <f>ПРОТОКОЛ!C379</f>
        <v>0</v>
      </c>
      <c r="C43" s="69" t="str">
        <f>ПРОТОКОЛ!X379</f>
        <v>Субъект РФ 11</v>
      </c>
      <c r="D43" s="82">
        <f>ПРОТОКОЛ!D379</f>
        <v>0</v>
      </c>
      <c r="E43" s="59">
        <f>ПРОТОКОЛ!F379</f>
        <v>0</v>
      </c>
      <c r="F43" s="59">
        <f>ПРОТОКОЛ!H379</f>
        <v>0</v>
      </c>
      <c r="G43" s="59">
        <f>ПРОТОКОЛ!J379</f>
        <v>0</v>
      </c>
      <c r="H43" s="59">
        <f>ПРОТОКОЛ!L379</f>
        <v>0</v>
      </c>
      <c r="I43" s="59">
        <f>ПРОТОКОЛ!N379</f>
        <v>0</v>
      </c>
      <c r="J43" s="60">
        <f>ПРОТОКОЛ!P379</f>
        <v>0</v>
      </c>
      <c r="K43" s="59">
        <f>ПРОТОКОЛ!R379</f>
        <v>0</v>
      </c>
      <c r="L43" s="7">
        <f>ПРОТОКОЛ!E379</f>
        <v>0</v>
      </c>
      <c r="M43" s="7">
        <f>ПРОТОКОЛ!G379</f>
        <v>0</v>
      </c>
      <c r="N43" s="7">
        <f>ПРОТОКОЛ!I379</f>
        <v>0</v>
      </c>
      <c r="O43" s="7">
        <f>ПРОТОКОЛ!K379</f>
        <v>0</v>
      </c>
      <c r="P43" s="7" t="str">
        <f>ПРОТОКОЛ!M379</f>
        <v>0</v>
      </c>
      <c r="Q43" s="7" t="str">
        <f>ПРОТОКОЛ!O379</f>
        <v>0</v>
      </c>
      <c r="R43" s="7">
        <f>ПРОТОКОЛ!Q379</f>
        <v>50</v>
      </c>
      <c r="S43" s="7">
        <f>ПРОТОКОЛ!S379</f>
        <v>0</v>
      </c>
      <c r="T43" s="7">
        <f>ПРОТОКОЛ!T379</f>
        <v>50</v>
      </c>
      <c r="U43" s="52">
        <f t="shared" si="1"/>
        <v>28</v>
      </c>
      <c r="X43" s="86"/>
      <c r="AD43">
        <f t="shared" si="2"/>
        <v>28</v>
      </c>
    </row>
    <row r="44" spans="1:30" ht="16.5" customHeight="1">
      <c r="A44" s="63">
        <f>ПРОТОКОЛ!B380</f>
        <v>0</v>
      </c>
      <c r="B44" s="65">
        <f>ПРОТОКОЛ!C380</f>
        <v>0</v>
      </c>
      <c r="C44" s="69" t="str">
        <f>ПРОТОКОЛ!X380</f>
        <v>Субъект РФ 11</v>
      </c>
      <c r="D44" s="82">
        <f>ПРОТОКОЛ!D380</f>
        <v>0</v>
      </c>
      <c r="E44" s="59">
        <f>ПРОТОКОЛ!F380</f>
        <v>0</v>
      </c>
      <c r="F44" s="59">
        <f>ПРОТОКОЛ!H380</f>
        <v>0</v>
      </c>
      <c r="G44" s="59">
        <f>ПРОТОКОЛ!J380</f>
        <v>0</v>
      </c>
      <c r="H44" s="59">
        <f>ПРОТОКОЛ!L380</f>
        <v>0</v>
      </c>
      <c r="I44" s="59">
        <f>ПРОТОКОЛ!N380</f>
        <v>0</v>
      </c>
      <c r="J44" s="60">
        <f>ПРОТОКОЛ!P380</f>
        <v>0</v>
      </c>
      <c r="K44" s="59">
        <f>ПРОТОКОЛ!R380</f>
        <v>0</v>
      </c>
      <c r="L44" s="7">
        <f>ПРОТОКОЛ!E380</f>
        <v>0</v>
      </c>
      <c r="M44" s="7">
        <f>ПРОТОКОЛ!G380</f>
        <v>0</v>
      </c>
      <c r="N44" s="7">
        <f>ПРОТОКОЛ!I380</f>
        <v>0</v>
      </c>
      <c r="O44" s="7">
        <f>ПРОТОКОЛ!K380</f>
        <v>0</v>
      </c>
      <c r="P44" s="7" t="str">
        <f>ПРОТОКОЛ!M380</f>
        <v>0</v>
      </c>
      <c r="Q44" s="7" t="str">
        <f>ПРОТОКОЛ!O380</f>
        <v>0</v>
      </c>
      <c r="R44" s="7">
        <f>ПРОТОКОЛ!Q380</f>
        <v>50</v>
      </c>
      <c r="S44" s="7">
        <f>ПРОТОКОЛ!S380</f>
        <v>0</v>
      </c>
      <c r="T44" s="7">
        <f>ПРОТОКОЛ!T380</f>
        <v>50</v>
      </c>
      <c r="U44" s="52">
        <f t="shared" si="1"/>
        <v>28</v>
      </c>
      <c r="X44" s="86"/>
    </row>
    <row r="45" spans="1:30" ht="16.5" customHeight="1">
      <c r="A45" s="63">
        <f>ПРОТОКОЛ!B381</f>
        <v>0</v>
      </c>
      <c r="B45" s="65">
        <f>ПРОТОКОЛ!C381</f>
        <v>0</v>
      </c>
      <c r="C45" s="69" t="str">
        <f>ПРОТОКОЛ!X381</f>
        <v>Субъект РФ 11</v>
      </c>
      <c r="D45" s="82">
        <f>ПРОТОКОЛ!D381</f>
        <v>0</v>
      </c>
      <c r="E45" s="59">
        <f>ПРОТОКОЛ!F381</f>
        <v>0</v>
      </c>
      <c r="F45" s="59">
        <f>ПРОТОКОЛ!H381</f>
        <v>0</v>
      </c>
      <c r="G45" s="59">
        <f>ПРОТОКОЛ!J381</f>
        <v>0</v>
      </c>
      <c r="H45" s="59">
        <f>ПРОТОКОЛ!L381</f>
        <v>0</v>
      </c>
      <c r="I45" s="59">
        <f>ПРОТОКОЛ!N381</f>
        <v>0</v>
      </c>
      <c r="J45" s="60">
        <f>ПРОТОКОЛ!P381</f>
        <v>0</v>
      </c>
      <c r="K45" s="59">
        <f>ПРОТОКОЛ!R381</f>
        <v>0</v>
      </c>
      <c r="L45" s="7">
        <f>ПРОТОКОЛ!E381</f>
        <v>0</v>
      </c>
      <c r="M45" s="7">
        <f>ПРОТОКОЛ!G381</f>
        <v>0</v>
      </c>
      <c r="N45" s="7">
        <f>ПРОТОКОЛ!I381</f>
        <v>0</v>
      </c>
      <c r="O45" s="7">
        <f>ПРОТОКОЛ!K381</f>
        <v>0</v>
      </c>
      <c r="P45" s="7" t="str">
        <f>ПРОТОКОЛ!M381</f>
        <v>0</v>
      </c>
      <c r="Q45" s="7" t="str">
        <f>ПРОТОКОЛ!O381</f>
        <v>0</v>
      </c>
      <c r="R45" s="7">
        <f>ПРОТОКОЛ!Q381</f>
        <v>50</v>
      </c>
      <c r="S45" s="7">
        <f>ПРОТОКОЛ!S381</f>
        <v>0</v>
      </c>
      <c r="T45" s="7">
        <f>ПРОТОКОЛ!T381</f>
        <v>50</v>
      </c>
      <c r="U45" s="52">
        <f t="shared" si="1"/>
        <v>28</v>
      </c>
      <c r="X45" s="86"/>
    </row>
    <row r="46" spans="1:30" ht="16.5" customHeight="1">
      <c r="A46" s="64">
        <f>ПРОТОКОЛ!B415</f>
        <v>0</v>
      </c>
      <c r="B46" s="68">
        <f>ПРОТОКОЛ!C415</f>
        <v>0</v>
      </c>
      <c r="C46" s="72" t="str">
        <f>ПРОТОКОЛ!X415</f>
        <v>Субъект РФ 12</v>
      </c>
      <c r="D46" s="85">
        <f>ПРОТОКОЛ!D415</f>
        <v>0</v>
      </c>
      <c r="E46" s="62">
        <f>ПРОТОКОЛ!F415</f>
        <v>0</v>
      </c>
      <c r="F46" s="62">
        <f>ПРОТОКОЛ!H415</f>
        <v>0</v>
      </c>
      <c r="G46" s="62">
        <f>ПРОТОКОЛ!J415</f>
        <v>0</v>
      </c>
      <c r="H46" s="62">
        <f>ПРОТОКОЛ!L415</f>
        <v>0</v>
      </c>
      <c r="I46" s="62">
        <f>ПРОТОКОЛ!N415</f>
        <v>0</v>
      </c>
      <c r="J46" s="75">
        <f>ПРОТОКОЛ!P415</f>
        <v>0</v>
      </c>
      <c r="K46" s="62">
        <f>ПРОТОКОЛ!R415</f>
        <v>0</v>
      </c>
      <c r="L46" s="31">
        <f>ПРОТОКОЛ!E415</f>
        <v>0</v>
      </c>
      <c r="M46" s="31">
        <f>ПРОТОКОЛ!G415</f>
        <v>0</v>
      </c>
      <c r="N46" s="31">
        <f>ПРОТОКОЛ!I415</f>
        <v>0</v>
      </c>
      <c r="O46" s="31">
        <f>ПРОТОКОЛ!K415</f>
        <v>0</v>
      </c>
      <c r="P46" s="31" t="str">
        <f>ПРОТОКОЛ!M415</f>
        <v>0</v>
      </c>
      <c r="Q46" s="31" t="str">
        <f>ПРОТОКОЛ!O415</f>
        <v>0</v>
      </c>
      <c r="R46" s="31">
        <f>ПРОТОКОЛ!Q415</f>
        <v>50</v>
      </c>
      <c r="S46" s="31">
        <f>ПРОТОКОЛ!S415</f>
        <v>0</v>
      </c>
      <c r="T46" s="31">
        <f>ПРОТОКОЛ!T415</f>
        <v>50</v>
      </c>
      <c r="U46" s="52">
        <f t="shared" si="1"/>
        <v>28</v>
      </c>
      <c r="X46" s="86"/>
    </row>
    <row r="47" spans="1:30" ht="16.5" customHeight="1">
      <c r="A47" s="64">
        <f>ПРОТОКОЛ!B416</f>
        <v>0</v>
      </c>
      <c r="B47" s="68">
        <f>ПРОТОКОЛ!C416</f>
        <v>0</v>
      </c>
      <c r="C47" s="72" t="str">
        <f>ПРОТОКОЛ!X416</f>
        <v>Субъект РФ 12</v>
      </c>
      <c r="D47" s="85">
        <f>ПРОТОКОЛ!D416</f>
        <v>0</v>
      </c>
      <c r="E47" s="62">
        <f>ПРОТОКОЛ!F416</f>
        <v>0</v>
      </c>
      <c r="F47" s="62">
        <f>ПРОТОКОЛ!H416</f>
        <v>0</v>
      </c>
      <c r="G47" s="62">
        <f>ПРОТОКОЛ!J416</f>
        <v>0</v>
      </c>
      <c r="H47" s="62">
        <f>ПРОТОКОЛ!L416</f>
        <v>0</v>
      </c>
      <c r="I47" s="62">
        <f>ПРОТОКОЛ!N416</f>
        <v>0</v>
      </c>
      <c r="J47" s="75">
        <f>ПРОТОКОЛ!P416</f>
        <v>0</v>
      </c>
      <c r="K47" s="62">
        <f>ПРОТОКОЛ!R416</f>
        <v>0</v>
      </c>
      <c r="L47" s="31">
        <f>ПРОТОКОЛ!E416</f>
        <v>0</v>
      </c>
      <c r="M47" s="31">
        <f>ПРОТОКОЛ!G416</f>
        <v>0</v>
      </c>
      <c r="N47" s="31">
        <f>ПРОТОКОЛ!I416</f>
        <v>0</v>
      </c>
      <c r="O47" s="31">
        <f>ПРОТОКОЛ!K416</f>
        <v>0</v>
      </c>
      <c r="P47" s="31" t="str">
        <f>ПРОТОКОЛ!M416</f>
        <v>0</v>
      </c>
      <c r="Q47" s="31" t="str">
        <f>ПРОТОКОЛ!O416</f>
        <v>0</v>
      </c>
      <c r="R47" s="31">
        <f>ПРОТОКОЛ!Q416</f>
        <v>50</v>
      </c>
      <c r="S47" s="31">
        <f>ПРОТОКОЛ!S416</f>
        <v>0</v>
      </c>
      <c r="T47" s="31">
        <f>ПРОТОКОЛ!T416</f>
        <v>50</v>
      </c>
      <c r="U47" s="52">
        <f t="shared" si="1"/>
        <v>28</v>
      </c>
      <c r="X47" s="86"/>
    </row>
    <row r="48" spans="1:30" ht="16.5" customHeight="1">
      <c r="A48" s="64">
        <f>ПРОТОКОЛ!B417</f>
        <v>0</v>
      </c>
      <c r="B48" s="66">
        <f>ПРОТОКОЛ!C417</f>
        <v>0</v>
      </c>
      <c r="C48" s="70" t="str">
        <f>ПРОТОКОЛ!X417</f>
        <v>Субъект РФ 12</v>
      </c>
      <c r="D48" s="83">
        <f>ПРОТОКОЛ!D417</f>
        <v>0</v>
      </c>
      <c r="E48" s="61">
        <f>ПРОТОКОЛ!F417</f>
        <v>0</v>
      </c>
      <c r="F48" s="61">
        <f>ПРОТОКОЛ!H417</f>
        <v>0</v>
      </c>
      <c r="G48" s="61">
        <f>ПРОТОКОЛ!J417</f>
        <v>0</v>
      </c>
      <c r="H48" s="61">
        <f>ПРОТОКОЛ!L417</f>
        <v>0</v>
      </c>
      <c r="I48" s="61">
        <f>ПРОТОКОЛ!N417</f>
        <v>0</v>
      </c>
      <c r="J48" s="73">
        <f>ПРОТОКОЛ!P417</f>
        <v>0</v>
      </c>
      <c r="K48" s="61">
        <f>ПРОТОКОЛ!R417</f>
        <v>0</v>
      </c>
      <c r="L48" s="31">
        <f>ПРОТОКОЛ!E417</f>
        <v>0</v>
      </c>
      <c r="M48" s="31">
        <f>ПРОТОКОЛ!G417</f>
        <v>0</v>
      </c>
      <c r="N48" s="31">
        <f>ПРОТОКОЛ!I417</f>
        <v>0</v>
      </c>
      <c r="O48" s="31">
        <f>ПРОТОКОЛ!K417</f>
        <v>0</v>
      </c>
      <c r="P48" s="31" t="str">
        <f>ПРОТОКОЛ!M417</f>
        <v>0</v>
      </c>
      <c r="Q48" s="31" t="str">
        <f>ПРОТОКОЛ!O417</f>
        <v>0</v>
      </c>
      <c r="R48" s="31">
        <f>ПРОТОКОЛ!Q417</f>
        <v>50</v>
      </c>
      <c r="S48" s="31">
        <f>ПРОТОКОЛ!S417</f>
        <v>0</v>
      </c>
      <c r="T48" s="31">
        <f>ПРОТОКОЛ!T417</f>
        <v>50</v>
      </c>
      <c r="U48" s="52">
        <f t="shared" si="1"/>
        <v>28</v>
      </c>
      <c r="X48" s="86"/>
    </row>
    <row r="49" spans="1:24" ht="16.5" customHeight="1">
      <c r="A49" s="63">
        <f>ПРОТОКОЛ!B451</f>
        <v>0</v>
      </c>
      <c r="B49" s="65">
        <f>ПРОТОКОЛ!C451</f>
        <v>0</v>
      </c>
      <c r="C49" s="69" t="str">
        <f>ПРОТОКОЛ!X451</f>
        <v>Субъект РФ 13</v>
      </c>
      <c r="D49" s="82">
        <f>ПРОТОКОЛ!D451</f>
        <v>0</v>
      </c>
      <c r="E49" s="59">
        <f>ПРОТОКОЛ!F451</f>
        <v>0</v>
      </c>
      <c r="F49" s="59">
        <f>ПРОТОКОЛ!H451</f>
        <v>0</v>
      </c>
      <c r="G49" s="59">
        <f>ПРОТОКОЛ!J451</f>
        <v>0</v>
      </c>
      <c r="H49" s="59">
        <f>ПРОТОКОЛ!L451</f>
        <v>0</v>
      </c>
      <c r="I49" s="59">
        <f>ПРОТОКОЛ!N451</f>
        <v>0</v>
      </c>
      <c r="J49" s="60">
        <f>ПРОТОКОЛ!P451</f>
        <v>0</v>
      </c>
      <c r="K49" s="59">
        <f>ПРОТОКОЛ!R451</f>
        <v>0</v>
      </c>
      <c r="L49" s="7">
        <f>ПРОТОКОЛ!E451</f>
        <v>0</v>
      </c>
      <c r="M49" s="7">
        <f>ПРОТОКОЛ!G451</f>
        <v>0</v>
      </c>
      <c r="N49" s="7">
        <f>ПРОТОКОЛ!I451</f>
        <v>0</v>
      </c>
      <c r="O49" s="7">
        <f>ПРОТОКОЛ!K451</f>
        <v>0</v>
      </c>
      <c r="P49" s="7" t="str">
        <f>ПРОТОКОЛ!M451</f>
        <v>0</v>
      </c>
      <c r="Q49" s="7" t="str">
        <f>ПРОТОКОЛ!O451</f>
        <v>0</v>
      </c>
      <c r="R49" s="7">
        <f>ПРОТОКОЛ!Q451</f>
        <v>50</v>
      </c>
      <c r="S49" s="7">
        <f>ПРОТОКОЛ!S451</f>
        <v>0</v>
      </c>
      <c r="T49" s="7">
        <f>ПРОТОКОЛ!T451</f>
        <v>50</v>
      </c>
      <c r="U49" s="52">
        <f t="shared" si="1"/>
        <v>28</v>
      </c>
      <c r="X49" s="86"/>
    </row>
    <row r="50" spans="1:24" ht="16.5" customHeight="1">
      <c r="A50" s="63">
        <f>ПРОТОКОЛ!B452</f>
        <v>0</v>
      </c>
      <c r="B50" s="65">
        <f>ПРОТОКОЛ!C452</f>
        <v>0</v>
      </c>
      <c r="C50" s="69" t="str">
        <f>ПРОТОКОЛ!X452</f>
        <v>Субъект РФ 13</v>
      </c>
      <c r="D50" s="82">
        <f>ПРОТОКОЛ!D452</f>
        <v>0</v>
      </c>
      <c r="E50" s="59">
        <f>ПРОТОКОЛ!F452</f>
        <v>0</v>
      </c>
      <c r="F50" s="59">
        <f>ПРОТОКОЛ!H452</f>
        <v>0</v>
      </c>
      <c r="G50" s="59">
        <f>ПРОТОКОЛ!J452</f>
        <v>0</v>
      </c>
      <c r="H50" s="59">
        <f>ПРОТОКОЛ!L452</f>
        <v>0</v>
      </c>
      <c r="I50" s="59">
        <f>ПРОТОКОЛ!N452</f>
        <v>0</v>
      </c>
      <c r="J50" s="60">
        <f>ПРОТОКОЛ!P452</f>
        <v>0</v>
      </c>
      <c r="K50" s="59">
        <f>ПРОТОКОЛ!R452</f>
        <v>0</v>
      </c>
      <c r="L50" s="7">
        <f>ПРОТОКОЛ!E452</f>
        <v>0</v>
      </c>
      <c r="M50" s="7">
        <f>ПРОТОКОЛ!G452</f>
        <v>0</v>
      </c>
      <c r="N50" s="7">
        <f>ПРОТОКОЛ!I452</f>
        <v>0</v>
      </c>
      <c r="O50" s="7">
        <f>ПРОТОКОЛ!K452</f>
        <v>0</v>
      </c>
      <c r="P50" s="7" t="str">
        <f>ПРОТОКОЛ!M452</f>
        <v>0</v>
      </c>
      <c r="Q50" s="7" t="str">
        <f>ПРОТОКОЛ!O452</f>
        <v>0</v>
      </c>
      <c r="R50" s="7">
        <f>ПРОТОКОЛ!Q452</f>
        <v>50</v>
      </c>
      <c r="S50" s="7">
        <f>ПРОТОКОЛ!S452</f>
        <v>0</v>
      </c>
      <c r="T50" s="7">
        <f>ПРОТОКОЛ!T452</f>
        <v>50</v>
      </c>
      <c r="U50" s="52">
        <f t="shared" si="1"/>
        <v>28</v>
      </c>
      <c r="X50" s="86"/>
    </row>
    <row r="51" spans="1:24" ht="16.5" customHeight="1">
      <c r="A51" s="63">
        <f>ПРОТОКОЛ!B453</f>
        <v>0</v>
      </c>
      <c r="B51" s="65">
        <f>ПРОТОКОЛ!C453</f>
        <v>0</v>
      </c>
      <c r="C51" s="69" t="str">
        <f>ПРОТОКОЛ!X453</f>
        <v>Субъект РФ 13</v>
      </c>
      <c r="D51" s="82">
        <f>ПРОТОКОЛ!D453</f>
        <v>0</v>
      </c>
      <c r="E51" s="59">
        <f>ПРОТОКОЛ!F453</f>
        <v>0</v>
      </c>
      <c r="F51" s="59">
        <f>ПРОТОКОЛ!H453</f>
        <v>0</v>
      </c>
      <c r="G51" s="59">
        <f>ПРОТОКОЛ!J453</f>
        <v>0</v>
      </c>
      <c r="H51" s="59">
        <f>ПРОТОКОЛ!L453</f>
        <v>0</v>
      </c>
      <c r="I51" s="59">
        <f>ПРОТОКОЛ!N453</f>
        <v>0</v>
      </c>
      <c r="J51" s="60">
        <f>ПРОТОКОЛ!P453</f>
        <v>0</v>
      </c>
      <c r="K51" s="59">
        <f>ПРОТОКОЛ!R453</f>
        <v>0</v>
      </c>
      <c r="L51" s="7">
        <f>ПРОТОКОЛ!E453</f>
        <v>0</v>
      </c>
      <c r="M51" s="7">
        <f>ПРОТОКОЛ!G453</f>
        <v>0</v>
      </c>
      <c r="N51" s="7">
        <f>ПРОТОКОЛ!I453</f>
        <v>0</v>
      </c>
      <c r="O51" s="7">
        <f>ПРОТОКОЛ!K453</f>
        <v>0</v>
      </c>
      <c r="P51" s="7" t="str">
        <f>ПРОТОКОЛ!M453</f>
        <v>0</v>
      </c>
      <c r="Q51" s="7" t="str">
        <f>ПРОТОКОЛ!O453</f>
        <v>0</v>
      </c>
      <c r="R51" s="7">
        <f>ПРОТОКОЛ!Q453</f>
        <v>50</v>
      </c>
      <c r="S51" s="7">
        <f>ПРОТОКОЛ!S453</f>
        <v>0</v>
      </c>
      <c r="T51" s="7">
        <f>ПРОТОКОЛ!T453</f>
        <v>50</v>
      </c>
      <c r="U51" s="52">
        <f t="shared" si="1"/>
        <v>28</v>
      </c>
      <c r="X51" s="86"/>
    </row>
    <row r="52" spans="1:24" ht="16.5" customHeight="1">
      <c r="A52" s="64">
        <f>ПРОТОКОЛ!B487</f>
        <v>0</v>
      </c>
      <c r="B52" s="68">
        <f>ПРОТОКОЛ!C487</f>
        <v>0</v>
      </c>
      <c r="C52" s="72" t="str">
        <f>ПРОТОКОЛ!X487</f>
        <v>Субъект РФ 14</v>
      </c>
      <c r="D52" s="85">
        <f>ПРОТОКОЛ!D487</f>
        <v>0</v>
      </c>
      <c r="E52" s="62">
        <f>ПРОТОКОЛ!F487</f>
        <v>0</v>
      </c>
      <c r="F52" s="62">
        <f>ПРОТОКОЛ!H487</f>
        <v>0</v>
      </c>
      <c r="G52" s="62">
        <f>ПРОТОКОЛ!J487</f>
        <v>0</v>
      </c>
      <c r="H52" s="62">
        <f>ПРОТОКОЛ!L487</f>
        <v>0</v>
      </c>
      <c r="I52" s="62">
        <f>ПРОТОКОЛ!N487</f>
        <v>0</v>
      </c>
      <c r="J52" s="75">
        <f>ПРОТОКОЛ!P487</f>
        <v>0</v>
      </c>
      <c r="K52" s="62">
        <f>ПРОТОКОЛ!R487</f>
        <v>0</v>
      </c>
      <c r="L52" s="31">
        <f>ПРОТОКОЛ!E487</f>
        <v>0</v>
      </c>
      <c r="M52" s="31">
        <f>ПРОТОКОЛ!G487</f>
        <v>0</v>
      </c>
      <c r="N52" s="31">
        <f>ПРОТОКОЛ!I487</f>
        <v>0</v>
      </c>
      <c r="O52" s="31">
        <f>ПРОТОКОЛ!K487</f>
        <v>0</v>
      </c>
      <c r="P52" s="31" t="str">
        <f>ПРОТОКОЛ!M487</f>
        <v>0</v>
      </c>
      <c r="Q52" s="31" t="str">
        <f>ПРОТОКОЛ!O487</f>
        <v>0</v>
      </c>
      <c r="R52" s="31">
        <f>ПРОТОКОЛ!Q487</f>
        <v>50</v>
      </c>
      <c r="S52" s="31">
        <f>ПРОТОКОЛ!S487</f>
        <v>0</v>
      </c>
      <c r="T52" s="31">
        <f>ПРОТОКОЛ!T487</f>
        <v>50</v>
      </c>
      <c r="U52" s="52">
        <f t="shared" si="1"/>
        <v>28</v>
      </c>
      <c r="X52" s="86"/>
    </row>
    <row r="53" spans="1:24" ht="16.5" customHeight="1">
      <c r="A53" s="64">
        <f>ПРОТОКОЛ!B488</f>
        <v>0</v>
      </c>
      <c r="B53" s="66">
        <f>ПРОТОКОЛ!C488</f>
        <v>0</v>
      </c>
      <c r="C53" s="70" t="str">
        <f>ПРОТОКОЛ!X488</f>
        <v>Субъект РФ 14</v>
      </c>
      <c r="D53" s="83">
        <f>ПРОТОКОЛ!D488</f>
        <v>0</v>
      </c>
      <c r="E53" s="61">
        <f>ПРОТОКОЛ!F488</f>
        <v>0</v>
      </c>
      <c r="F53" s="61">
        <f>ПРОТОКОЛ!H488</f>
        <v>0</v>
      </c>
      <c r="G53" s="61">
        <f>ПРОТОКОЛ!J488</f>
        <v>0</v>
      </c>
      <c r="H53" s="61">
        <f>ПРОТОКОЛ!L488</f>
        <v>0</v>
      </c>
      <c r="I53" s="61">
        <f>ПРОТОКОЛ!N488</f>
        <v>0</v>
      </c>
      <c r="J53" s="73">
        <f>ПРОТОКОЛ!P488</f>
        <v>0</v>
      </c>
      <c r="K53" s="61">
        <f>ПРОТОКОЛ!R488</f>
        <v>0</v>
      </c>
      <c r="L53" s="31">
        <f>ПРОТОКОЛ!E488</f>
        <v>0</v>
      </c>
      <c r="M53" s="31">
        <f>ПРОТОКОЛ!G488</f>
        <v>0</v>
      </c>
      <c r="N53" s="31">
        <f>ПРОТОКОЛ!I488</f>
        <v>0</v>
      </c>
      <c r="O53" s="31">
        <f>ПРОТОКОЛ!K488</f>
        <v>0</v>
      </c>
      <c r="P53" s="31" t="str">
        <f>ПРОТОКОЛ!M488</f>
        <v>0</v>
      </c>
      <c r="Q53" s="31" t="str">
        <f>ПРОТОКОЛ!O488</f>
        <v>0</v>
      </c>
      <c r="R53" s="31">
        <f>ПРОТОКОЛ!Q488</f>
        <v>50</v>
      </c>
      <c r="S53" s="31">
        <f>ПРОТОКОЛ!S488</f>
        <v>0</v>
      </c>
      <c r="T53" s="31">
        <f>ПРОТОКОЛ!T488</f>
        <v>50</v>
      </c>
      <c r="U53" s="52">
        <f t="shared" si="1"/>
        <v>28</v>
      </c>
      <c r="X53" s="86"/>
    </row>
    <row r="54" spans="1:24" ht="16.5" customHeight="1">
      <c r="A54" s="64">
        <f>ПРОТОКОЛ!B489</f>
        <v>0</v>
      </c>
      <c r="B54" s="68">
        <f>ПРОТОКОЛ!C489</f>
        <v>0</v>
      </c>
      <c r="C54" s="72" t="str">
        <f>ПРОТОКОЛ!X489</f>
        <v>Субъект РФ 14</v>
      </c>
      <c r="D54" s="85">
        <f>ПРОТОКОЛ!D489</f>
        <v>0</v>
      </c>
      <c r="E54" s="62">
        <f>ПРОТОКОЛ!F489</f>
        <v>0</v>
      </c>
      <c r="F54" s="62">
        <f>ПРОТОКОЛ!H489</f>
        <v>0</v>
      </c>
      <c r="G54" s="62">
        <f>ПРОТОКОЛ!J489</f>
        <v>0</v>
      </c>
      <c r="H54" s="62">
        <f>ПРОТОКОЛ!L489</f>
        <v>0</v>
      </c>
      <c r="I54" s="62">
        <f>ПРОТОКОЛ!N489</f>
        <v>0</v>
      </c>
      <c r="J54" s="75">
        <f>ПРОТОКОЛ!P489</f>
        <v>0</v>
      </c>
      <c r="K54" s="62">
        <f>ПРОТОКОЛ!R489</f>
        <v>0</v>
      </c>
      <c r="L54" s="31">
        <f>ПРОТОКОЛ!E489</f>
        <v>0</v>
      </c>
      <c r="M54" s="31">
        <f>ПРОТОКОЛ!G489</f>
        <v>0</v>
      </c>
      <c r="N54" s="31">
        <f>ПРОТОКОЛ!I489</f>
        <v>0</v>
      </c>
      <c r="O54" s="31">
        <f>ПРОТОКОЛ!K489</f>
        <v>0</v>
      </c>
      <c r="P54" s="31" t="str">
        <f>ПРОТОКОЛ!M489</f>
        <v>0</v>
      </c>
      <c r="Q54" s="31" t="str">
        <f>ПРОТОКОЛ!O489</f>
        <v>0</v>
      </c>
      <c r="R54" s="31">
        <f>ПРОТОКОЛ!Q489</f>
        <v>50</v>
      </c>
      <c r="S54" s="31">
        <f>ПРОТОКОЛ!S489</f>
        <v>0</v>
      </c>
      <c r="T54" s="31">
        <f>ПРОТОКОЛ!T489</f>
        <v>50</v>
      </c>
      <c r="U54" s="52">
        <f t="shared" si="1"/>
        <v>28</v>
      </c>
      <c r="X54" s="86"/>
    </row>
    <row r="55" spans="1:24" ht="16.5" customHeight="1">
      <c r="A55" s="63">
        <f>ПРОТОКОЛ!B523</f>
        <v>0</v>
      </c>
      <c r="B55" s="65">
        <f>ПРОТОКОЛ!C523</f>
        <v>0</v>
      </c>
      <c r="C55" s="69" t="str">
        <f>ПРОТОКОЛ!X523</f>
        <v>Субъект РФ 15</v>
      </c>
      <c r="D55" s="82">
        <f>ПРОТОКОЛ!D523</f>
        <v>0</v>
      </c>
      <c r="E55" s="59">
        <f>ПРОТОКОЛ!F523</f>
        <v>0</v>
      </c>
      <c r="F55" s="59">
        <f>ПРОТОКОЛ!H523</f>
        <v>0</v>
      </c>
      <c r="G55" s="59">
        <f>ПРОТОКОЛ!J523</f>
        <v>0</v>
      </c>
      <c r="H55" s="59">
        <f>ПРОТОКОЛ!L523</f>
        <v>0</v>
      </c>
      <c r="I55" s="59">
        <f>ПРОТОКОЛ!N523</f>
        <v>0</v>
      </c>
      <c r="J55" s="60">
        <f>ПРОТОКОЛ!P523</f>
        <v>0</v>
      </c>
      <c r="K55" s="59">
        <f>ПРОТОКОЛ!R523</f>
        <v>0</v>
      </c>
      <c r="L55" s="7">
        <f>ПРОТОКОЛ!E523</f>
        <v>0</v>
      </c>
      <c r="M55" s="7">
        <f>ПРОТОКОЛ!G523</f>
        <v>0</v>
      </c>
      <c r="N55" s="7">
        <f>ПРОТОКОЛ!I523</f>
        <v>0</v>
      </c>
      <c r="O55" s="7">
        <f>ПРОТОКОЛ!K523</f>
        <v>0</v>
      </c>
      <c r="P55" s="7" t="str">
        <f>ПРОТОКОЛ!M523</f>
        <v>0</v>
      </c>
      <c r="Q55" s="7" t="str">
        <f>ПРОТОКОЛ!O523</f>
        <v>0</v>
      </c>
      <c r="R55" s="7">
        <f>ПРОТОКОЛ!Q523</f>
        <v>50</v>
      </c>
      <c r="S55" s="7">
        <f>ПРОТОКОЛ!S523</f>
        <v>0</v>
      </c>
      <c r="T55" s="7">
        <f>ПРОТОКОЛ!T523</f>
        <v>50</v>
      </c>
      <c r="U55" s="52">
        <f t="shared" si="1"/>
        <v>28</v>
      </c>
      <c r="X55" s="86"/>
    </row>
    <row r="56" spans="1:24" ht="16.5" customHeight="1">
      <c r="A56" s="63">
        <f>ПРОТОКОЛ!B524</f>
        <v>0</v>
      </c>
      <c r="B56" s="65">
        <f>ПРОТОКОЛ!C524</f>
        <v>0</v>
      </c>
      <c r="C56" s="69" t="str">
        <f>ПРОТОКОЛ!X524</f>
        <v>Субъект РФ 15</v>
      </c>
      <c r="D56" s="82">
        <f>ПРОТОКОЛ!D524</f>
        <v>0</v>
      </c>
      <c r="E56" s="59">
        <f>ПРОТОКОЛ!F524</f>
        <v>0</v>
      </c>
      <c r="F56" s="59">
        <f>ПРОТОКОЛ!H524</f>
        <v>0</v>
      </c>
      <c r="G56" s="59">
        <f>ПРОТОКОЛ!J524</f>
        <v>0</v>
      </c>
      <c r="H56" s="59">
        <f>ПРОТОКОЛ!L524</f>
        <v>0</v>
      </c>
      <c r="I56" s="59">
        <f>ПРОТОКОЛ!N524</f>
        <v>0</v>
      </c>
      <c r="J56" s="60">
        <f>ПРОТОКОЛ!P524</f>
        <v>0</v>
      </c>
      <c r="K56" s="59">
        <f>ПРОТОКОЛ!R524</f>
        <v>0</v>
      </c>
      <c r="L56" s="7">
        <f>ПРОТОКОЛ!E524</f>
        <v>0</v>
      </c>
      <c r="M56" s="7">
        <f>ПРОТОКОЛ!G524</f>
        <v>0</v>
      </c>
      <c r="N56" s="7">
        <f>ПРОТОКОЛ!I524</f>
        <v>0</v>
      </c>
      <c r="O56" s="7">
        <f>ПРОТОКОЛ!K524</f>
        <v>0</v>
      </c>
      <c r="P56" s="7" t="str">
        <f>ПРОТОКОЛ!M524</f>
        <v>0</v>
      </c>
      <c r="Q56" s="7" t="str">
        <f>ПРОТОКОЛ!O524</f>
        <v>0</v>
      </c>
      <c r="R56" s="7">
        <f>ПРОТОКОЛ!Q524</f>
        <v>50</v>
      </c>
      <c r="S56" s="7">
        <f>ПРОТОКОЛ!S524</f>
        <v>0</v>
      </c>
      <c r="T56" s="7">
        <f>ПРОТОКОЛ!T524</f>
        <v>50</v>
      </c>
      <c r="U56" s="52">
        <f t="shared" si="1"/>
        <v>28</v>
      </c>
      <c r="X56" s="86"/>
    </row>
    <row r="57" spans="1:24" ht="16.5" customHeight="1">
      <c r="A57" s="63">
        <f>ПРОТОКОЛ!B525</f>
        <v>0</v>
      </c>
      <c r="B57" s="65">
        <f>ПРОТОКОЛ!C525</f>
        <v>0</v>
      </c>
      <c r="C57" s="69" t="str">
        <f>ПРОТОКОЛ!X525</f>
        <v>Субъект РФ 15</v>
      </c>
      <c r="D57" s="82">
        <f>ПРОТОКОЛ!D525</f>
        <v>0</v>
      </c>
      <c r="E57" s="59">
        <f>ПРОТОКОЛ!F525</f>
        <v>0</v>
      </c>
      <c r="F57" s="59">
        <f>ПРОТОКОЛ!H525</f>
        <v>0</v>
      </c>
      <c r="G57" s="59">
        <f>ПРОТОКОЛ!J525</f>
        <v>0</v>
      </c>
      <c r="H57" s="59">
        <f>ПРОТОКОЛ!L525</f>
        <v>0</v>
      </c>
      <c r="I57" s="59">
        <f>ПРОТОКОЛ!N525</f>
        <v>0</v>
      </c>
      <c r="J57" s="60">
        <f>ПРОТОКОЛ!P525</f>
        <v>0</v>
      </c>
      <c r="K57" s="59">
        <f>ПРОТОКОЛ!R525</f>
        <v>0</v>
      </c>
      <c r="L57" s="7">
        <f>ПРОТОКОЛ!E525</f>
        <v>0</v>
      </c>
      <c r="M57" s="7">
        <f>ПРОТОКОЛ!G525</f>
        <v>0</v>
      </c>
      <c r="N57" s="7">
        <f>ПРОТОКОЛ!I525</f>
        <v>0</v>
      </c>
      <c r="O57" s="7">
        <f>ПРОТОКОЛ!K525</f>
        <v>0</v>
      </c>
      <c r="P57" s="7" t="str">
        <f>ПРОТОКОЛ!M525</f>
        <v>0</v>
      </c>
      <c r="Q57" s="7" t="str">
        <f>ПРОТОКОЛ!O525</f>
        <v>0</v>
      </c>
      <c r="R57" s="7">
        <f>ПРОТОКОЛ!Q525</f>
        <v>50</v>
      </c>
      <c r="S57" s="7">
        <f>ПРОТОКОЛ!S525</f>
        <v>0</v>
      </c>
      <c r="T57" s="7">
        <f>ПРОТОКОЛ!T525</f>
        <v>50</v>
      </c>
      <c r="U57" s="52">
        <f t="shared" si="1"/>
        <v>28</v>
      </c>
      <c r="X57" s="86"/>
    </row>
    <row r="58" spans="1:24" ht="16.5" customHeight="1">
      <c r="A58" s="64">
        <f>ПРОТОКОЛ!B559</f>
        <v>0</v>
      </c>
      <c r="B58" s="68">
        <f>ПРОТОКОЛ!C559</f>
        <v>0</v>
      </c>
      <c r="C58" s="72" t="str">
        <f>ПРОТОКОЛ!X559</f>
        <v>Субъект РФ 16</v>
      </c>
      <c r="D58" s="85">
        <f>ПРОТОКОЛ!D559</f>
        <v>0</v>
      </c>
      <c r="E58" s="62">
        <f>ПРОТОКОЛ!F559</f>
        <v>0</v>
      </c>
      <c r="F58" s="62">
        <f>ПРОТОКОЛ!H559</f>
        <v>0</v>
      </c>
      <c r="G58" s="62">
        <f>ПРОТОКОЛ!J559</f>
        <v>0</v>
      </c>
      <c r="H58" s="62">
        <f>ПРОТОКОЛ!L559</f>
        <v>0</v>
      </c>
      <c r="I58" s="62">
        <f>ПРОТОКОЛ!N559</f>
        <v>0</v>
      </c>
      <c r="J58" s="75">
        <f>ПРОТОКОЛ!P559</f>
        <v>0</v>
      </c>
      <c r="K58" s="62">
        <f>ПРОТОКОЛ!R559</f>
        <v>0</v>
      </c>
      <c r="L58" s="31">
        <f>ПРОТОКОЛ!E559</f>
        <v>0</v>
      </c>
      <c r="M58" s="31">
        <f>ПРОТОКОЛ!G559</f>
        <v>0</v>
      </c>
      <c r="N58" s="31">
        <f>ПРОТОКОЛ!I559</f>
        <v>0</v>
      </c>
      <c r="O58" s="31">
        <f>ПРОТОКОЛ!K559</f>
        <v>0</v>
      </c>
      <c r="P58" s="31" t="str">
        <f>ПРОТОКОЛ!M559</f>
        <v>0</v>
      </c>
      <c r="Q58" s="31" t="str">
        <f>ПРОТОКОЛ!O559</f>
        <v>0</v>
      </c>
      <c r="R58" s="31">
        <f>ПРОТОКОЛ!Q559</f>
        <v>50</v>
      </c>
      <c r="S58" s="31">
        <f>ПРОТОКОЛ!S559</f>
        <v>0</v>
      </c>
      <c r="T58" s="31">
        <f>ПРОТОКОЛ!T559</f>
        <v>50</v>
      </c>
      <c r="U58" s="52">
        <f t="shared" si="1"/>
        <v>28</v>
      </c>
      <c r="X58" s="86"/>
    </row>
    <row r="59" spans="1:24" ht="16.5" customHeight="1">
      <c r="A59" s="64">
        <f>ПРОТОКОЛ!B560</f>
        <v>0</v>
      </c>
      <c r="B59" s="68">
        <f>ПРОТОКОЛ!C560</f>
        <v>0</v>
      </c>
      <c r="C59" s="72" t="str">
        <f>ПРОТОКОЛ!X560</f>
        <v>Субъект РФ 16</v>
      </c>
      <c r="D59" s="85">
        <f>ПРОТОКОЛ!D560</f>
        <v>0</v>
      </c>
      <c r="E59" s="62">
        <f>ПРОТОКОЛ!F560</f>
        <v>0</v>
      </c>
      <c r="F59" s="62">
        <f>ПРОТОКОЛ!H560</f>
        <v>0</v>
      </c>
      <c r="G59" s="62">
        <f>ПРОТОКОЛ!J560</f>
        <v>0</v>
      </c>
      <c r="H59" s="62">
        <f>ПРОТОКОЛ!L560</f>
        <v>0</v>
      </c>
      <c r="I59" s="62">
        <f>ПРОТОКОЛ!N560</f>
        <v>0</v>
      </c>
      <c r="J59" s="75">
        <f>ПРОТОКОЛ!P560</f>
        <v>0</v>
      </c>
      <c r="K59" s="62">
        <f>ПРОТОКОЛ!R560</f>
        <v>0</v>
      </c>
      <c r="L59" s="31">
        <f>ПРОТОКОЛ!E560</f>
        <v>0</v>
      </c>
      <c r="M59" s="31">
        <f>ПРОТОКОЛ!G560</f>
        <v>0</v>
      </c>
      <c r="N59" s="31">
        <f>ПРОТОКОЛ!I560</f>
        <v>0</v>
      </c>
      <c r="O59" s="31">
        <f>ПРОТОКОЛ!K560</f>
        <v>0</v>
      </c>
      <c r="P59" s="31" t="str">
        <f>ПРОТОКОЛ!M560</f>
        <v>0</v>
      </c>
      <c r="Q59" s="31" t="str">
        <f>ПРОТОКОЛ!O560</f>
        <v>0</v>
      </c>
      <c r="R59" s="31">
        <f>ПРОТОКОЛ!Q560</f>
        <v>50</v>
      </c>
      <c r="S59" s="31">
        <f>ПРОТОКОЛ!S560</f>
        <v>0</v>
      </c>
      <c r="T59" s="31">
        <f>ПРОТОКОЛ!T560</f>
        <v>50</v>
      </c>
      <c r="U59" s="52">
        <f t="shared" si="1"/>
        <v>28</v>
      </c>
      <c r="X59" s="86"/>
    </row>
    <row r="60" spans="1:24" ht="16.5" customHeight="1">
      <c r="A60" s="64">
        <f>ПРОТОКОЛ!B561</f>
        <v>0</v>
      </c>
      <c r="B60" s="68">
        <f>ПРОТОКОЛ!C561</f>
        <v>0</v>
      </c>
      <c r="C60" s="72" t="str">
        <f>ПРОТОКОЛ!X561</f>
        <v>Субъект РФ 16</v>
      </c>
      <c r="D60" s="85">
        <f>ПРОТОКОЛ!D561</f>
        <v>0</v>
      </c>
      <c r="E60" s="62">
        <f>ПРОТОКОЛ!F561</f>
        <v>0</v>
      </c>
      <c r="F60" s="62">
        <f>ПРОТОКОЛ!H561</f>
        <v>0</v>
      </c>
      <c r="G60" s="62">
        <f>ПРОТОКОЛ!J561</f>
        <v>0</v>
      </c>
      <c r="H60" s="62">
        <f>ПРОТОКОЛ!L561</f>
        <v>0</v>
      </c>
      <c r="I60" s="62">
        <f>ПРОТОКОЛ!N561</f>
        <v>0</v>
      </c>
      <c r="J60" s="75">
        <f>ПРОТОКОЛ!P561</f>
        <v>0</v>
      </c>
      <c r="K60" s="62">
        <f>ПРОТОКОЛ!R561</f>
        <v>0</v>
      </c>
      <c r="L60" s="31">
        <f>ПРОТОКОЛ!E561</f>
        <v>0</v>
      </c>
      <c r="M60" s="31">
        <f>ПРОТОКОЛ!G561</f>
        <v>0</v>
      </c>
      <c r="N60" s="31">
        <f>ПРОТОКОЛ!I561</f>
        <v>0</v>
      </c>
      <c r="O60" s="31">
        <f>ПРОТОКОЛ!K561</f>
        <v>0</v>
      </c>
      <c r="P60" s="31" t="str">
        <f>ПРОТОКОЛ!M561</f>
        <v>0</v>
      </c>
      <c r="Q60" s="31" t="str">
        <f>ПРОТОКОЛ!O561</f>
        <v>0</v>
      </c>
      <c r="R60" s="31">
        <f>ПРОТОКОЛ!Q561</f>
        <v>50</v>
      </c>
      <c r="S60" s="31">
        <f>ПРОТОКОЛ!S561</f>
        <v>0</v>
      </c>
      <c r="T60" s="31">
        <f>ПРОТОКОЛ!T561</f>
        <v>50</v>
      </c>
      <c r="U60" s="52">
        <f t="shared" si="1"/>
        <v>28</v>
      </c>
      <c r="X60" s="86"/>
    </row>
    <row r="61" spans="1:24" ht="16.5" customHeight="1">
      <c r="A61" s="63">
        <f>ПРОТОКОЛ!B595</f>
        <v>0</v>
      </c>
      <c r="B61" s="65">
        <f>ПРОТОКОЛ!C595</f>
        <v>0</v>
      </c>
      <c r="C61" s="69" t="str">
        <f>ПРОТОКОЛ!X595</f>
        <v>Субъект РФ 17</v>
      </c>
      <c r="D61" s="82">
        <f>ПРОТОКОЛ!D595</f>
        <v>0</v>
      </c>
      <c r="E61" s="59">
        <f>ПРОТОКОЛ!F595</f>
        <v>0</v>
      </c>
      <c r="F61" s="59">
        <f>ПРОТОКОЛ!H595</f>
        <v>0</v>
      </c>
      <c r="G61" s="59">
        <f>ПРОТОКОЛ!J595</f>
        <v>0</v>
      </c>
      <c r="H61" s="59">
        <f>ПРОТОКОЛ!L595</f>
        <v>0</v>
      </c>
      <c r="I61" s="59">
        <f>ПРОТОКОЛ!N595</f>
        <v>0</v>
      </c>
      <c r="J61" s="60">
        <f>ПРОТОКОЛ!P595</f>
        <v>0</v>
      </c>
      <c r="K61" s="59">
        <f>ПРОТОКОЛ!R595</f>
        <v>0</v>
      </c>
      <c r="L61" s="7">
        <f>ПРОТОКОЛ!E595</f>
        <v>0</v>
      </c>
      <c r="M61" s="7">
        <f>ПРОТОКОЛ!G595</f>
        <v>0</v>
      </c>
      <c r="N61" s="7">
        <f>ПРОТОКОЛ!I595</f>
        <v>0</v>
      </c>
      <c r="O61" s="7">
        <f>ПРОТОКОЛ!K595</f>
        <v>0</v>
      </c>
      <c r="P61" s="7" t="str">
        <f>ПРОТОКОЛ!M595</f>
        <v>0</v>
      </c>
      <c r="Q61" s="7" t="str">
        <f>ПРОТОКОЛ!O595</f>
        <v>0</v>
      </c>
      <c r="R61" s="7">
        <f>ПРОТОКОЛ!Q595</f>
        <v>50</v>
      </c>
      <c r="S61" s="7">
        <f>ПРОТОКОЛ!S595</f>
        <v>0</v>
      </c>
      <c r="T61" s="7">
        <f>ПРОТОКОЛ!T595</f>
        <v>50</v>
      </c>
      <c r="U61" s="52">
        <f t="shared" si="1"/>
        <v>28</v>
      </c>
      <c r="X61" s="86"/>
    </row>
    <row r="62" spans="1:24" ht="16.5" customHeight="1">
      <c r="A62" s="63">
        <f>ПРОТОКОЛ!B596</f>
        <v>0</v>
      </c>
      <c r="B62" s="67">
        <f>ПРОТОКОЛ!C596</f>
        <v>0</v>
      </c>
      <c r="C62" s="71" t="str">
        <f>ПРОТОКОЛ!X596</f>
        <v>Субъект РФ 17</v>
      </c>
      <c r="D62" s="84">
        <f>ПРОТОКОЛ!D596</f>
        <v>0</v>
      </c>
      <c r="E62" s="30">
        <f>ПРОТОКОЛ!F596</f>
        <v>0</v>
      </c>
      <c r="F62" s="30">
        <f>ПРОТОКОЛ!H596</f>
        <v>0</v>
      </c>
      <c r="G62" s="30">
        <f>ПРОТОКОЛ!J596</f>
        <v>0</v>
      </c>
      <c r="H62" s="30">
        <f>ПРОТОКОЛ!L596</f>
        <v>0</v>
      </c>
      <c r="I62" s="30">
        <f>ПРОТОКОЛ!N596</f>
        <v>0</v>
      </c>
      <c r="J62" s="74">
        <f>ПРОТОКОЛ!P596</f>
        <v>0</v>
      </c>
      <c r="K62" s="30">
        <f>ПРОТОКОЛ!R596</f>
        <v>0</v>
      </c>
      <c r="L62" s="7">
        <f>ПРОТОКОЛ!E596</f>
        <v>0</v>
      </c>
      <c r="M62" s="7">
        <f>ПРОТОКОЛ!G596</f>
        <v>0</v>
      </c>
      <c r="N62" s="7">
        <f>ПРОТОКОЛ!I596</f>
        <v>0</v>
      </c>
      <c r="O62" s="7">
        <f>ПРОТОКОЛ!K596</f>
        <v>0</v>
      </c>
      <c r="P62" s="7" t="str">
        <f>ПРОТОКОЛ!M596</f>
        <v>0</v>
      </c>
      <c r="Q62" s="7" t="str">
        <f>ПРОТОКОЛ!O596</f>
        <v>0</v>
      </c>
      <c r="R62" s="7">
        <f>ПРОТОКОЛ!Q596</f>
        <v>50</v>
      </c>
      <c r="S62" s="7">
        <f>ПРОТОКОЛ!S596</f>
        <v>0</v>
      </c>
      <c r="T62" s="7">
        <f>ПРОТОКОЛ!T596</f>
        <v>50</v>
      </c>
      <c r="U62" s="52">
        <f t="shared" si="1"/>
        <v>28</v>
      </c>
      <c r="X62" s="86"/>
    </row>
    <row r="63" spans="1:24" ht="16.5" customHeight="1">
      <c r="A63" s="63">
        <f>ПРОТОКОЛ!B597</f>
        <v>0</v>
      </c>
      <c r="B63" s="65">
        <f>ПРОТОКОЛ!C597</f>
        <v>0</v>
      </c>
      <c r="C63" s="69" t="str">
        <f>ПРОТОКОЛ!X597</f>
        <v>Субъект РФ 17</v>
      </c>
      <c r="D63" s="82">
        <f>ПРОТОКОЛ!D597</f>
        <v>0</v>
      </c>
      <c r="E63" s="59">
        <f>ПРОТОКОЛ!F597</f>
        <v>0</v>
      </c>
      <c r="F63" s="59">
        <f>ПРОТОКОЛ!H597</f>
        <v>0</v>
      </c>
      <c r="G63" s="59">
        <f>ПРОТОКОЛ!J597</f>
        <v>0</v>
      </c>
      <c r="H63" s="59">
        <f>ПРОТОКОЛ!L597</f>
        <v>0</v>
      </c>
      <c r="I63" s="59">
        <f>ПРОТОКОЛ!N597</f>
        <v>0</v>
      </c>
      <c r="J63" s="60">
        <f>ПРОТОКОЛ!P597</f>
        <v>0</v>
      </c>
      <c r="K63" s="59">
        <f>ПРОТОКОЛ!R597</f>
        <v>0</v>
      </c>
      <c r="L63" s="7">
        <f>ПРОТОКОЛ!E597</f>
        <v>0</v>
      </c>
      <c r="M63" s="7">
        <f>ПРОТОКОЛ!G597</f>
        <v>0</v>
      </c>
      <c r="N63" s="7">
        <f>ПРОТОКОЛ!I597</f>
        <v>0</v>
      </c>
      <c r="O63" s="7">
        <f>ПРОТОКОЛ!K597</f>
        <v>0</v>
      </c>
      <c r="P63" s="7" t="str">
        <f>ПРОТОКОЛ!M597</f>
        <v>0</v>
      </c>
      <c r="Q63" s="7" t="str">
        <f>ПРОТОКОЛ!O597</f>
        <v>0</v>
      </c>
      <c r="R63" s="7">
        <f>ПРОТОКОЛ!Q597</f>
        <v>50</v>
      </c>
      <c r="S63" s="7">
        <f>ПРОТОКОЛ!S597</f>
        <v>0</v>
      </c>
      <c r="T63" s="7">
        <f>ПРОТОКОЛ!T597</f>
        <v>50</v>
      </c>
      <c r="U63" s="52">
        <f t="shared" si="1"/>
        <v>28</v>
      </c>
      <c r="X63" s="86"/>
    </row>
    <row r="64" spans="1:24" ht="16.5" customHeight="1">
      <c r="A64" s="64">
        <f>ПРОТОКОЛ!B631</f>
        <v>0</v>
      </c>
      <c r="B64" s="68">
        <f>ПРОТОКОЛ!C631</f>
        <v>0</v>
      </c>
      <c r="C64" s="72" t="str">
        <f>ПРОТОКОЛ!X631</f>
        <v>Субъект РФ 18</v>
      </c>
      <c r="D64" s="85">
        <f>ПРОТОКОЛ!D631</f>
        <v>0</v>
      </c>
      <c r="E64" s="62">
        <f>ПРОТОКОЛ!F631</f>
        <v>0</v>
      </c>
      <c r="F64" s="62">
        <f>ПРОТОКОЛ!H631</f>
        <v>0</v>
      </c>
      <c r="G64" s="62">
        <f>ПРОТОКОЛ!J631</f>
        <v>0</v>
      </c>
      <c r="H64" s="62">
        <f>ПРОТОКОЛ!L631</f>
        <v>0</v>
      </c>
      <c r="I64" s="62">
        <f>ПРОТОКОЛ!N631</f>
        <v>0</v>
      </c>
      <c r="J64" s="75">
        <f>ПРОТОКОЛ!P631</f>
        <v>0</v>
      </c>
      <c r="K64" s="62">
        <f>ПРОТОКОЛ!R631</f>
        <v>0</v>
      </c>
      <c r="L64" s="31">
        <f>ПРОТОКОЛ!E631</f>
        <v>0</v>
      </c>
      <c r="M64" s="31">
        <f>ПРОТОКОЛ!G631</f>
        <v>0</v>
      </c>
      <c r="N64" s="31">
        <f>ПРОТОКОЛ!I631</f>
        <v>0</v>
      </c>
      <c r="O64" s="31">
        <f>ПРОТОКОЛ!K631</f>
        <v>0</v>
      </c>
      <c r="P64" s="31" t="str">
        <f>ПРОТОКОЛ!M631</f>
        <v>0</v>
      </c>
      <c r="Q64" s="31" t="str">
        <f>ПРОТОКОЛ!O631</f>
        <v>0</v>
      </c>
      <c r="R64" s="31">
        <f>ПРОТОКОЛ!Q631</f>
        <v>50</v>
      </c>
      <c r="S64" s="31">
        <f>ПРОТОКОЛ!S631</f>
        <v>0</v>
      </c>
      <c r="T64" s="31">
        <f>ПРОТОКОЛ!T631</f>
        <v>50</v>
      </c>
      <c r="U64" s="52">
        <f t="shared" si="1"/>
        <v>28</v>
      </c>
      <c r="X64" s="86"/>
    </row>
    <row r="65" spans="1:24" ht="16.5" customHeight="1">
      <c r="A65" s="64">
        <f>ПРОТОКОЛ!B632</f>
        <v>0</v>
      </c>
      <c r="B65" s="68">
        <f>ПРОТОКОЛ!C632</f>
        <v>0</v>
      </c>
      <c r="C65" s="72" t="str">
        <f>ПРОТОКОЛ!X632</f>
        <v>Субъект РФ 18</v>
      </c>
      <c r="D65" s="85">
        <f>ПРОТОКОЛ!D632</f>
        <v>0</v>
      </c>
      <c r="E65" s="62">
        <f>ПРОТОКОЛ!F632</f>
        <v>0</v>
      </c>
      <c r="F65" s="62">
        <f>ПРОТОКОЛ!H632</f>
        <v>0</v>
      </c>
      <c r="G65" s="62">
        <f>ПРОТОКОЛ!J632</f>
        <v>0</v>
      </c>
      <c r="H65" s="62">
        <f>ПРОТОКОЛ!L632</f>
        <v>0</v>
      </c>
      <c r="I65" s="62">
        <f>ПРОТОКОЛ!N632</f>
        <v>0</v>
      </c>
      <c r="J65" s="75">
        <f>ПРОТОКОЛ!P632</f>
        <v>0</v>
      </c>
      <c r="K65" s="62">
        <f>ПРОТОКОЛ!R632</f>
        <v>0</v>
      </c>
      <c r="L65" s="31">
        <f>ПРОТОКОЛ!E632</f>
        <v>0</v>
      </c>
      <c r="M65" s="31">
        <f>ПРОТОКОЛ!G632</f>
        <v>0</v>
      </c>
      <c r="N65" s="31">
        <f>ПРОТОКОЛ!I632</f>
        <v>0</v>
      </c>
      <c r="O65" s="31">
        <f>ПРОТОКОЛ!K632</f>
        <v>0</v>
      </c>
      <c r="P65" s="31" t="str">
        <f>ПРОТОКОЛ!M632</f>
        <v>0</v>
      </c>
      <c r="Q65" s="31" t="str">
        <f>ПРОТОКОЛ!O632</f>
        <v>0</v>
      </c>
      <c r="R65" s="31">
        <f>ПРОТОКОЛ!Q632</f>
        <v>50</v>
      </c>
      <c r="S65" s="31">
        <f>ПРОТОКОЛ!S632</f>
        <v>0</v>
      </c>
      <c r="T65" s="31">
        <f>ПРОТОКОЛ!T632</f>
        <v>50</v>
      </c>
      <c r="U65" s="52">
        <f t="shared" si="1"/>
        <v>28</v>
      </c>
      <c r="X65" s="86"/>
    </row>
    <row r="66" spans="1:24" ht="16.5" customHeight="1">
      <c r="A66" s="64">
        <f>ПРОТОКОЛ!B633</f>
        <v>0</v>
      </c>
      <c r="B66" s="68">
        <f>ПРОТОКОЛ!C633</f>
        <v>0</v>
      </c>
      <c r="C66" s="72" t="str">
        <f>ПРОТОКОЛ!X633</f>
        <v>Субъект РФ 18</v>
      </c>
      <c r="D66" s="85">
        <f>ПРОТОКОЛ!D633</f>
        <v>0</v>
      </c>
      <c r="E66" s="62">
        <f>ПРОТОКОЛ!F633</f>
        <v>0</v>
      </c>
      <c r="F66" s="62">
        <f>ПРОТОКОЛ!H633</f>
        <v>0</v>
      </c>
      <c r="G66" s="62">
        <f>ПРОТОКОЛ!J633</f>
        <v>0</v>
      </c>
      <c r="H66" s="62">
        <f>ПРОТОКОЛ!L633</f>
        <v>0</v>
      </c>
      <c r="I66" s="62">
        <f>ПРОТОКОЛ!N633</f>
        <v>0</v>
      </c>
      <c r="J66" s="75">
        <f>ПРОТОКОЛ!P633</f>
        <v>0</v>
      </c>
      <c r="K66" s="62">
        <f>ПРОТОКОЛ!R633</f>
        <v>0</v>
      </c>
      <c r="L66" s="31">
        <f>ПРОТОКОЛ!E633</f>
        <v>0</v>
      </c>
      <c r="M66" s="31">
        <f>ПРОТОКОЛ!G633</f>
        <v>0</v>
      </c>
      <c r="N66" s="31">
        <f>ПРОТОКОЛ!I633</f>
        <v>0</v>
      </c>
      <c r="O66" s="31">
        <f>ПРОТОКОЛ!K633</f>
        <v>0</v>
      </c>
      <c r="P66" s="31" t="str">
        <f>ПРОТОКОЛ!M633</f>
        <v>0</v>
      </c>
      <c r="Q66" s="31" t="str">
        <f>ПРОТОКОЛ!O633</f>
        <v>0</v>
      </c>
      <c r="R66" s="31">
        <f>ПРОТОКОЛ!Q633</f>
        <v>50</v>
      </c>
      <c r="S66" s="31">
        <f>ПРОТОКОЛ!S633</f>
        <v>0</v>
      </c>
      <c r="T66" s="31">
        <f>ПРОТОКОЛ!T633</f>
        <v>50</v>
      </c>
      <c r="U66" s="52">
        <f t="shared" si="1"/>
        <v>28</v>
      </c>
      <c r="X66" s="86"/>
    </row>
    <row r="67" spans="1:24" ht="16.5" customHeight="1">
      <c r="A67" s="63">
        <f>ПРОТОКОЛ!B667</f>
        <v>0</v>
      </c>
      <c r="B67" s="65">
        <f>ПРОТОКОЛ!C667</f>
        <v>0</v>
      </c>
      <c r="C67" s="69" t="str">
        <f>ПРОТОКОЛ!X667</f>
        <v>Субъект РФ 19</v>
      </c>
      <c r="D67" s="82">
        <f>ПРОТОКОЛ!D667</f>
        <v>0</v>
      </c>
      <c r="E67" s="59">
        <f>ПРОТОКОЛ!F667</f>
        <v>0</v>
      </c>
      <c r="F67" s="59">
        <f>ПРОТОКОЛ!H667</f>
        <v>0</v>
      </c>
      <c r="G67" s="59">
        <f>ПРОТОКОЛ!J667</f>
        <v>0</v>
      </c>
      <c r="H67" s="59">
        <f>ПРОТОКОЛ!L667</f>
        <v>0</v>
      </c>
      <c r="I67" s="59">
        <f>ПРОТОКОЛ!N667</f>
        <v>0</v>
      </c>
      <c r="J67" s="60">
        <f>ПРОТОКОЛ!P667</f>
        <v>0</v>
      </c>
      <c r="K67" s="59">
        <f>ПРОТОКОЛ!R667</f>
        <v>0</v>
      </c>
      <c r="L67" s="7">
        <f>ПРОТОКОЛ!E667</f>
        <v>0</v>
      </c>
      <c r="M67" s="7">
        <f>ПРОТОКОЛ!I667</f>
        <v>0</v>
      </c>
      <c r="N67" s="7">
        <f>ПРОТОКОЛ!I667</f>
        <v>0</v>
      </c>
      <c r="O67" s="7">
        <f>ПРОТОКОЛ!K667</f>
        <v>0</v>
      </c>
      <c r="P67" s="7" t="str">
        <f>ПРОТОКОЛ!M667</f>
        <v>0</v>
      </c>
      <c r="Q67" s="7" t="str">
        <f>ПРОТОКОЛ!O667</f>
        <v>0</v>
      </c>
      <c r="R67" s="7">
        <f>ПРОТОКОЛ!Q667</f>
        <v>50</v>
      </c>
      <c r="S67" s="7">
        <f>ПРОТОКОЛ!S667</f>
        <v>0</v>
      </c>
      <c r="T67" s="7">
        <f>ПРОТОКОЛ!T667</f>
        <v>50</v>
      </c>
      <c r="U67" s="52">
        <f t="shared" si="1"/>
        <v>28</v>
      </c>
      <c r="X67" s="86"/>
    </row>
    <row r="68" spans="1:24" ht="16.5" customHeight="1">
      <c r="A68" s="63">
        <f>ПРОТОКОЛ!B668</f>
        <v>0</v>
      </c>
      <c r="B68" s="65">
        <f>ПРОТОКОЛ!C668</f>
        <v>0</v>
      </c>
      <c r="C68" s="69" t="str">
        <f>ПРОТОКОЛ!X668</f>
        <v>Субъект РФ 19</v>
      </c>
      <c r="D68" s="82">
        <f>ПРОТОКОЛ!D668</f>
        <v>0</v>
      </c>
      <c r="E68" s="59">
        <f>ПРОТОКОЛ!F668</f>
        <v>0</v>
      </c>
      <c r="F68" s="59">
        <f>ПРОТОКОЛ!H668</f>
        <v>0</v>
      </c>
      <c r="G68" s="59">
        <f>ПРОТОКОЛ!J668</f>
        <v>0</v>
      </c>
      <c r="H68" s="59">
        <f>ПРОТОКОЛ!L668</f>
        <v>0</v>
      </c>
      <c r="I68" s="59">
        <f>ПРОТОКОЛ!N668</f>
        <v>0</v>
      </c>
      <c r="J68" s="60">
        <f>ПРОТОКОЛ!P668</f>
        <v>0</v>
      </c>
      <c r="K68" s="59">
        <f>ПРОТОКОЛ!R668</f>
        <v>0</v>
      </c>
      <c r="L68" s="7">
        <f>ПРОТОКОЛ!E668</f>
        <v>0</v>
      </c>
      <c r="M68" s="7">
        <f>ПРОТОКОЛ!I668</f>
        <v>0</v>
      </c>
      <c r="N68" s="7">
        <f>ПРОТОКОЛ!I668</f>
        <v>0</v>
      </c>
      <c r="O68" s="7">
        <f>ПРОТОКОЛ!K668</f>
        <v>0</v>
      </c>
      <c r="P68" s="7" t="str">
        <f>ПРОТОКОЛ!M668</f>
        <v>0</v>
      </c>
      <c r="Q68" s="7" t="str">
        <f>ПРОТОКОЛ!O668</f>
        <v>0</v>
      </c>
      <c r="R68" s="7">
        <f>ПРОТОКОЛ!Q668</f>
        <v>50</v>
      </c>
      <c r="S68" s="7">
        <f>ПРОТОКОЛ!S668</f>
        <v>0</v>
      </c>
      <c r="T68" s="7">
        <f>ПРОТОКОЛ!T668</f>
        <v>50</v>
      </c>
      <c r="U68" s="52">
        <f t="shared" si="1"/>
        <v>28</v>
      </c>
      <c r="X68" s="86"/>
    </row>
    <row r="69" spans="1:24" ht="16.5" customHeight="1">
      <c r="A69" s="63">
        <f>ПРОТОКОЛ!B669</f>
        <v>0</v>
      </c>
      <c r="B69" s="65">
        <f>ПРОТОКОЛ!C669</f>
        <v>0</v>
      </c>
      <c r="C69" s="69" t="str">
        <f>ПРОТОКОЛ!X669</f>
        <v>Субъект РФ 19</v>
      </c>
      <c r="D69" s="82">
        <f>ПРОТОКОЛ!D669</f>
        <v>0</v>
      </c>
      <c r="E69" s="59">
        <f>ПРОТОКОЛ!F669</f>
        <v>0</v>
      </c>
      <c r="F69" s="59">
        <f>ПРОТОКОЛ!H669</f>
        <v>0</v>
      </c>
      <c r="G69" s="59">
        <f>ПРОТОКОЛ!J669</f>
        <v>0</v>
      </c>
      <c r="H69" s="59">
        <f>ПРОТОКОЛ!L669</f>
        <v>0</v>
      </c>
      <c r="I69" s="59">
        <f>ПРОТОКОЛ!N669</f>
        <v>0</v>
      </c>
      <c r="J69" s="60">
        <f>ПРОТОКОЛ!P669</f>
        <v>0</v>
      </c>
      <c r="K69" s="59">
        <f>ПРОТОКОЛ!R669</f>
        <v>0</v>
      </c>
      <c r="L69" s="7">
        <f>ПРОТОКОЛ!E669</f>
        <v>0</v>
      </c>
      <c r="M69" s="7">
        <f>ПРОТОКОЛ!I669</f>
        <v>0</v>
      </c>
      <c r="N69" s="7">
        <f>ПРОТОКОЛ!I669</f>
        <v>0</v>
      </c>
      <c r="O69" s="7">
        <f>ПРОТОКОЛ!K669</f>
        <v>0</v>
      </c>
      <c r="P69" s="7" t="str">
        <f>ПРОТОКОЛ!M669</f>
        <v>0</v>
      </c>
      <c r="Q69" s="7" t="str">
        <f>ПРОТОКОЛ!O669</f>
        <v>0</v>
      </c>
      <c r="R69" s="7">
        <f>ПРОТОКОЛ!Q669</f>
        <v>50</v>
      </c>
      <c r="S69" s="7">
        <f>ПРОТОКОЛ!S669</f>
        <v>0</v>
      </c>
      <c r="T69" s="7">
        <f>ПРОТОКОЛ!T669</f>
        <v>50</v>
      </c>
      <c r="U69" s="52">
        <f t="shared" si="1"/>
        <v>28</v>
      </c>
      <c r="X69" s="86"/>
    </row>
    <row r="70" spans="1:24" ht="16.5" customHeight="1">
      <c r="A70" s="64">
        <f>ПРОТОКОЛ!B703</f>
        <v>0</v>
      </c>
      <c r="B70" s="68">
        <f>ПРОТОКОЛ!C703</f>
        <v>0</v>
      </c>
      <c r="C70" s="72" t="str">
        <f>ПРОТОКОЛ!X703</f>
        <v>Субъект РФ 20</v>
      </c>
      <c r="D70" s="85">
        <f>ПРОТОКОЛ!D703</f>
        <v>0</v>
      </c>
      <c r="E70" s="62">
        <f>ПРОТОКОЛ!F703</f>
        <v>0</v>
      </c>
      <c r="F70" s="62">
        <f>ПРОТОКОЛ!H703</f>
        <v>0</v>
      </c>
      <c r="G70" s="62">
        <f>ПРОТОКОЛ!J703</f>
        <v>0</v>
      </c>
      <c r="H70" s="62">
        <f>ПРОТОКОЛ!L703</f>
        <v>0</v>
      </c>
      <c r="I70" s="62">
        <f>ПРОТОКОЛ!N703</f>
        <v>0</v>
      </c>
      <c r="J70" s="75">
        <f>ПРОТОКОЛ!P703</f>
        <v>0</v>
      </c>
      <c r="K70" s="62">
        <f>ПРОТОКОЛ!R703</f>
        <v>0</v>
      </c>
      <c r="L70" s="31">
        <f>ПРОТОКОЛ!E703</f>
        <v>0</v>
      </c>
      <c r="M70" s="31">
        <f>ПРОТОКОЛ!G703</f>
        <v>0</v>
      </c>
      <c r="N70" s="31">
        <f>ПРОТОКОЛ!I703</f>
        <v>0</v>
      </c>
      <c r="O70" s="31">
        <f>ПРОТОКОЛ!K703</f>
        <v>0</v>
      </c>
      <c r="P70" s="31" t="str">
        <f>ПРОТОКОЛ!M703</f>
        <v>0</v>
      </c>
      <c r="Q70" s="31" t="str">
        <f>ПРОТОКОЛ!O703</f>
        <v>0</v>
      </c>
      <c r="R70" s="31">
        <f>ПРОТОКОЛ!Q703</f>
        <v>50</v>
      </c>
      <c r="S70" s="31">
        <f>ПРОТОКОЛ!S703</f>
        <v>0</v>
      </c>
      <c r="T70" s="31">
        <f>ПРОТОКОЛ!T703</f>
        <v>50</v>
      </c>
      <c r="U70" s="52">
        <f t="shared" si="1"/>
        <v>28</v>
      </c>
      <c r="X70" s="86"/>
    </row>
    <row r="71" spans="1:24" ht="16.5" customHeight="1">
      <c r="A71" s="64">
        <f>ПРОТОКОЛ!B704</f>
        <v>0</v>
      </c>
      <c r="B71" s="68">
        <f>ПРОТОКОЛ!C704</f>
        <v>0</v>
      </c>
      <c r="C71" s="72" t="str">
        <f>ПРОТОКОЛ!X704</f>
        <v>Субъект РФ 20</v>
      </c>
      <c r="D71" s="85">
        <f>ПРОТОКОЛ!D704</f>
        <v>0</v>
      </c>
      <c r="E71" s="62">
        <f>ПРОТОКОЛ!F704</f>
        <v>0</v>
      </c>
      <c r="F71" s="62">
        <f>ПРОТОКОЛ!H704</f>
        <v>0</v>
      </c>
      <c r="G71" s="62">
        <f>ПРОТОКОЛ!J704</f>
        <v>0</v>
      </c>
      <c r="H71" s="62">
        <f>ПРОТОКОЛ!L704</f>
        <v>0</v>
      </c>
      <c r="I71" s="62">
        <f>ПРОТОКОЛ!N704</f>
        <v>0</v>
      </c>
      <c r="J71" s="75">
        <f>ПРОТОКОЛ!P704</f>
        <v>0</v>
      </c>
      <c r="K71" s="62">
        <f>ПРОТОКОЛ!R704</f>
        <v>0</v>
      </c>
      <c r="L71" s="31">
        <f>ПРОТОКОЛ!E704</f>
        <v>0</v>
      </c>
      <c r="M71" s="31">
        <f>ПРОТОКОЛ!G704</f>
        <v>0</v>
      </c>
      <c r="N71" s="31">
        <f>ПРОТОКОЛ!I704</f>
        <v>0</v>
      </c>
      <c r="O71" s="31">
        <f>ПРОТОКОЛ!K704</f>
        <v>0</v>
      </c>
      <c r="P71" s="31" t="str">
        <f>ПРОТОКОЛ!M704</f>
        <v>0</v>
      </c>
      <c r="Q71" s="31" t="str">
        <f>ПРОТОКОЛ!O704</f>
        <v>0</v>
      </c>
      <c r="R71" s="31">
        <f>ПРОТОКОЛ!Q704</f>
        <v>50</v>
      </c>
      <c r="S71" s="31">
        <f>ПРОТОКОЛ!S704</f>
        <v>0</v>
      </c>
      <c r="T71" s="31">
        <f>ПРОТОКОЛ!T704</f>
        <v>50</v>
      </c>
      <c r="U71" s="52">
        <f t="shared" si="1"/>
        <v>28</v>
      </c>
      <c r="X71" s="86"/>
    </row>
    <row r="72" spans="1:24" ht="16.5" customHeight="1">
      <c r="A72" s="64">
        <f>ПРОТОКОЛ!B705</f>
        <v>0</v>
      </c>
      <c r="B72" s="68">
        <f>ПРОТОКОЛ!C705</f>
        <v>0</v>
      </c>
      <c r="C72" s="72" t="str">
        <f>ПРОТОКОЛ!X705</f>
        <v>Субъект РФ 20</v>
      </c>
      <c r="D72" s="85">
        <f>ПРОТОКОЛ!D705</f>
        <v>0</v>
      </c>
      <c r="E72" s="62">
        <f>ПРОТОКОЛ!F705</f>
        <v>0</v>
      </c>
      <c r="F72" s="62">
        <f>ПРОТОКОЛ!H705</f>
        <v>0</v>
      </c>
      <c r="G72" s="62">
        <f>ПРОТОКОЛ!J705</f>
        <v>0</v>
      </c>
      <c r="H72" s="62">
        <f>ПРОТОКОЛ!L705</f>
        <v>0</v>
      </c>
      <c r="I72" s="62">
        <f>ПРОТОКОЛ!N705</f>
        <v>0</v>
      </c>
      <c r="J72" s="75">
        <f>ПРОТОКОЛ!P705</f>
        <v>0</v>
      </c>
      <c r="K72" s="62">
        <f>ПРОТОКОЛ!R705</f>
        <v>0</v>
      </c>
      <c r="L72" s="31">
        <f>ПРОТОКОЛ!E705</f>
        <v>0</v>
      </c>
      <c r="M72" s="31">
        <f>ПРОТОКОЛ!G705</f>
        <v>0</v>
      </c>
      <c r="N72" s="31">
        <f>ПРОТОКОЛ!I705</f>
        <v>0</v>
      </c>
      <c r="O72" s="31">
        <f>ПРОТОКОЛ!K705</f>
        <v>0</v>
      </c>
      <c r="P72" s="31" t="str">
        <f>ПРОТОКОЛ!M705</f>
        <v>0</v>
      </c>
      <c r="Q72" s="31" t="str">
        <f>ПРОТОКОЛ!O705</f>
        <v>0</v>
      </c>
      <c r="R72" s="31">
        <f>ПРОТОКОЛ!Q705</f>
        <v>50</v>
      </c>
      <c r="S72" s="31">
        <f>ПРОТОКОЛ!S705</f>
        <v>0</v>
      </c>
      <c r="T72" s="31">
        <f>ПРОТОКОЛ!T705</f>
        <v>50</v>
      </c>
      <c r="U72" s="52">
        <f t="shared" si="1"/>
        <v>28</v>
      </c>
      <c r="X72" s="86"/>
    </row>
    <row r="73" spans="1:24" ht="16.5" customHeight="1">
      <c r="A73" s="63">
        <f>ПРОТОКОЛ!B739</f>
        <v>0</v>
      </c>
      <c r="B73" s="65">
        <f>ПРОТОКОЛ!C739</f>
        <v>0</v>
      </c>
      <c r="C73" s="69" t="str">
        <f>ПРОТОКОЛ!X739</f>
        <v>Субъект РФ 21</v>
      </c>
      <c r="D73" s="82">
        <f>ПРОТОКОЛ!D739</f>
        <v>0</v>
      </c>
      <c r="E73" s="59">
        <f>ПРОТОКОЛ!F739</f>
        <v>0</v>
      </c>
      <c r="F73" s="59">
        <f>ПРОТОКОЛ!H739</f>
        <v>0</v>
      </c>
      <c r="G73" s="59">
        <f>ПРОТОКОЛ!J739</f>
        <v>0</v>
      </c>
      <c r="H73" s="59">
        <f>ПРОТОКОЛ!L739</f>
        <v>0</v>
      </c>
      <c r="I73" s="59">
        <f>ПРОТОКОЛ!N739</f>
        <v>0</v>
      </c>
      <c r="J73" s="60">
        <f>ПРОТОКОЛ!P739</f>
        <v>0</v>
      </c>
      <c r="K73" s="59">
        <f>ПРОТОКОЛ!R739</f>
        <v>0</v>
      </c>
      <c r="L73" s="7">
        <f>ПРОТОКОЛ!E739</f>
        <v>0</v>
      </c>
      <c r="M73" s="7">
        <f>ПРОТОКОЛ!G739</f>
        <v>0</v>
      </c>
      <c r="N73" s="7">
        <f>ПРОТОКОЛ!I739</f>
        <v>0</v>
      </c>
      <c r="O73" s="7">
        <f>ПРОТОКОЛ!K739</f>
        <v>0</v>
      </c>
      <c r="P73" s="7" t="str">
        <f>ПРОТОКОЛ!M739</f>
        <v>0</v>
      </c>
      <c r="Q73" s="7" t="str">
        <f>ПРОТОКОЛ!O739</f>
        <v>0</v>
      </c>
      <c r="R73" s="7">
        <f>ПРОТОКОЛ!Q739</f>
        <v>50</v>
      </c>
      <c r="S73" s="7">
        <f>ПРОТОКОЛ!S739</f>
        <v>0</v>
      </c>
      <c r="T73" s="7">
        <f>ПРОТОКОЛ!T739</f>
        <v>50</v>
      </c>
      <c r="U73" s="52">
        <f t="shared" si="1"/>
        <v>28</v>
      </c>
      <c r="X73" s="86"/>
    </row>
    <row r="74" spans="1:24" ht="16.5" customHeight="1">
      <c r="A74" s="63">
        <f>ПРОТОКОЛ!B740</f>
        <v>0</v>
      </c>
      <c r="B74" s="65">
        <f>ПРОТОКОЛ!C740</f>
        <v>0</v>
      </c>
      <c r="C74" s="69" t="str">
        <f>ПРОТОКОЛ!X740</f>
        <v>Субъект РФ 21</v>
      </c>
      <c r="D74" s="82">
        <f>ПРОТОКОЛ!D740</f>
        <v>0</v>
      </c>
      <c r="E74" s="59">
        <f>ПРОТОКОЛ!F740</f>
        <v>0</v>
      </c>
      <c r="F74" s="59">
        <f>ПРОТОКОЛ!H740</f>
        <v>0</v>
      </c>
      <c r="G74" s="59">
        <f>ПРОТОКОЛ!J740</f>
        <v>0</v>
      </c>
      <c r="H74" s="59">
        <f>ПРОТОКОЛ!L740</f>
        <v>0</v>
      </c>
      <c r="I74" s="59">
        <f>ПРОТОКОЛ!N740</f>
        <v>0</v>
      </c>
      <c r="J74" s="60">
        <f>ПРОТОКОЛ!P740</f>
        <v>0</v>
      </c>
      <c r="K74" s="59">
        <f>ПРОТОКОЛ!R740</f>
        <v>0</v>
      </c>
      <c r="L74" s="7">
        <f>ПРОТОКОЛ!E740</f>
        <v>0</v>
      </c>
      <c r="M74" s="7">
        <f>ПРОТОКОЛ!G740</f>
        <v>0</v>
      </c>
      <c r="N74" s="7">
        <f>ПРОТОКОЛ!I740</f>
        <v>0</v>
      </c>
      <c r="O74" s="7">
        <f>ПРОТОКОЛ!K740</f>
        <v>0</v>
      </c>
      <c r="P74" s="7" t="str">
        <f>ПРОТОКОЛ!M740</f>
        <v>0</v>
      </c>
      <c r="Q74" s="7" t="str">
        <f>ПРОТОКОЛ!O740</f>
        <v>0</v>
      </c>
      <c r="R74" s="7">
        <f>ПРОТОКОЛ!Q740</f>
        <v>50</v>
      </c>
      <c r="S74" s="7">
        <f>ПРОТОКОЛ!S740</f>
        <v>0</v>
      </c>
      <c r="T74" s="7">
        <f>ПРОТОКОЛ!T740</f>
        <v>50</v>
      </c>
      <c r="U74" s="52">
        <f t="shared" si="1"/>
        <v>28</v>
      </c>
      <c r="X74" s="86"/>
    </row>
    <row r="75" spans="1:24" ht="16.5" customHeight="1">
      <c r="A75" s="63">
        <f>ПРОТОКОЛ!B741</f>
        <v>0</v>
      </c>
      <c r="B75" s="65">
        <f>ПРОТОКОЛ!C741</f>
        <v>0</v>
      </c>
      <c r="C75" s="69" t="str">
        <f>ПРОТОКОЛ!X741</f>
        <v>Субъект РФ 21</v>
      </c>
      <c r="D75" s="82">
        <f>ПРОТОКОЛ!D741</f>
        <v>0</v>
      </c>
      <c r="E75" s="59">
        <f>ПРОТОКОЛ!F741</f>
        <v>0</v>
      </c>
      <c r="F75" s="59">
        <f>ПРОТОКОЛ!H741</f>
        <v>0</v>
      </c>
      <c r="G75" s="59">
        <f>ПРОТОКОЛ!J741</f>
        <v>0</v>
      </c>
      <c r="H75" s="59">
        <f>ПРОТОКОЛ!L741</f>
        <v>0</v>
      </c>
      <c r="I75" s="59">
        <f>ПРОТОКОЛ!N741</f>
        <v>0</v>
      </c>
      <c r="J75" s="60">
        <f>ПРОТОКОЛ!P741</f>
        <v>0</v>
      </c>
      <c r="K75" s="59">
        <f>ПРОТОКОЛ!R741</f>
        <v>0</v>
      </c>
      <c r="L75" s="7">
        <f>ПРОТОКОЛ!E741</f>
        <v>0</v>
      </c>
      <c r="M75" s="7">
        <f>ПРОТОКОЛ!G741</f>
        <v>0</v>
      </c>
      <c r="N75" s="7">
        <f>ПРОТОКОЛ!I741</f>
        <v>0</v>
      </c>
      <c r="O75" s="7">
        <f>ПРОТОКОЛ!K741</f>
        <v>0</v>
      </c>
      <c r="P75" s="7" t="str">
        <f>ПРОТОКОЛ!M741</f>
        <v>0</v>
      </c>
      <c r="Q75" s="7" t="str">
        <f>ПРОТОКОЛ!O741</f>
        <v>0</v>
      </c>
      <c r="R75" s="7">
        <f>ПРОТОКОЛ!Q741</f>
        <v>50</v>
      </c>
      <c r="S75" s="7">
        <f>ПРОТОКОЛ!S741</f>
        <v>0</v>
      </c>
      <c r="T75" s="7">
        <f>ПРОТОКОЛ!T741</f>
        <v>50</v>
      </c>
      <c r="U75" s="52">
        <f t="shared" si="1"/>
        <v>28</v>
      </c>
      <c r="X75" s="86"/>
    </row>
    <row r="76" spans="1:24" ht="16.5" customHeight="1">
      <c r="A76" s="64">
        <f>ПРОТОКОЛ!B775</f>
        <v>0</v>
      </c>
      <c r="B76" s="66">
        <f>ПРОТОКОЛ!C775</f>
        <v>0</v>
      </c>
      <c r="C76" s="70" t="str">
        <f>ПРОТОКОЛ!X775</f>
        <v>Субъект РФ 22</v>
      </c>
      <c r="D76" s="83">
        <f>ПРОТОКОЛ!D775</f>
        <v>0</v>
      </c>
      <c r="E76" s="61">
        <f>ПРОТОКОЛ!F775</f>
        <v>0</v>
      </c>
      <c r="F76" s="61">
        <f>ПРОТОКОЛ!H775</f>
        <v>0</v>
      </c>
      <c r="G76" s="61">
        <f>ПРОТОКОЛ!J775</f>
        <v>0</v>
      </c>
      <c r="H76" s="61">
        <f>ПРОТОКОЛ!L775</f>
        <v>0</v>
      </c>
      <c r="I76" s="61">
        <f>ПРОТОКОЛ!N775</f>
        <v>0</v>
      </c>
      <c r="J76" s="73">
        <f>ПРОТОКОЛ!P775</f>
        <v>0</v>
      </c>
      <c r="K76" s="61">
        <f>ПРОТОКОЛ!R775</f>
        <v>0</v>
      </c>
      <c r="L76" s="31">
        <f>ПРОТОКОЛ!E775</f>
        <v>0</v>
      </c>
      <c r="M76" s="31">
        <f>ПРОТОКОЛ!G775</f>
        <v>0</v>
      </c>
      <c r="N76" s="31">
        <f>ПРОТОКОЛ!I775</f>
        <v>0</v>
      </c>
      <c r="O76" s="31">
        <f>ПРОТОКОЛ!K775</f>
        <v>0</v>
      </c>
      <c r="P76" s="31" t="str">
        <f>ПРОТОКОЛ!M775</f>
        <v>0</v>
      </c>
      <c r="Q76" s="31" t="str">
        <f>ПРОТОКОЛ!O775</f>
        <v>0</v>
      </c>
      <c r="R76" s="31">
        <f>ПРОТОКОЛ!Q775</f>
        <v>50</v>
      </c>
      <c r="S76" s="31">
        <f>ПРОТОКОЛ!S775</f>
        <v>0</v>
      </c>
      <c r="T76" s="31">
        <f>ПРОТОКОЛ!T775</f>
        <v>50</v>
      </c>
      <c r="U76" s="52">
        <f t="shared" si="1"/>
        <v>28</v>
      </c>
      <c r="X76" s="86"/>
    </row>
    <row r="77" spans="1:24" ht="16.5" customHeight="1">
      <c r="A77" s="64">
        <f>ПРОТОКОЛ!B776</f>
        <v>0</v>
      </c>
      <c r="B77" s="68">
        <f>ПРОТОКОЛ!C776</f>
        <v>0</v>
      </c>
      <c r="C77" s="72" t="str">
        <f>ПРОТОКОЛ!X776</f>
        <v>Субъект РФ 22</v>
      </c>
      <c r="D77" s="85">
        <f>ПРОТОКОЛ!D776</f>
        <v>0</v>
      </c>
      <c r="E77" s="62">
        <f>ПРОТОКОЛ!F776</f>
        <v>0</v>
      </c>
      <c r="F77" s="62">
        <f>ПРОТОКОЛ!H776</f>
        <v>0</v>
      </c>
      <c r="G77" s="62">
        <f>ПРОТОКОЛ!J776</f>
        <v>0</v>
      </c>
      <c r="H77" s="62">
        <f>ПРОТОКОЛ!L776</f>
        <v>0</v>
      </c>
      <c r="I77" s="62">
        <f>ПРОТОКОЛ!N776</f>
        <v>0</v>
      </c>
      <c r="J77" s="75">
        <f>ПРОТОКОЛ!P776</f>
        <v>0</v>
      </c>
      <c r="K77" s="62">
        <f>ПРОТОКОЛ!R776</f>
        <v>0</v>
      </c>
      <c r="L77" s="31">
        <f>ПРОТОКОЛ!E776</f>
        <v>0</v>
      </c>
      <c r="M77" s="31">
        <f>ПРОТОКОЛ!G776</f>
        <v>0</v>
      </c>
      <c r="N77" s="31">
        <f>ПРОТОКОЛ!I776</f>
        <v>0</v>
      </c>
      <c r="O77" s="31">
        <f>ПРОТОКОЛ!K776</f>
        <v>0</v>
      </c>
      <c r="P77" s="31" t="str">
        <f>ПРОТОКОЛ!M776</f>
        <v>0</v>
      </c>
      <c r="Q77" s="31" t="str">
        <f>ПРОТОКОЛ!O776</f>
        <v>0</v>
      </c>
      <c r="R77" s="31">
        <f>ПРОТОКОЛ!Q776</f>
        <v>50</v>
      </c>
      <c r="S77" s="31">
        <f>ПРОТОКОЛ!S776</f>
        <v>0</v>
      </c>
      <c r="T77" s="31">
        <f>ПРОТОКОЛ!T776</f>
        <v>50</v>
      </c>
      <c r="U77" s="52">
        <f t="shared" si="1"/>
        <v>28</v>
      </c>
      <c r="X77" s="86"/>
    </row>
    <row r="78" spans="1:24" ht="16.5" customHeight="1">
      <c r="A78" s="64">
        <f>ПРОТОКОЛ!B777</f>
        <v>0</v>
      </c>
      <c r="B78" s="68">
        <f>ПРОТОКОЛ!C777</f>
        <v>0</v>
      </c>
      <c r="C78" s="72" t="str">
        <f>ПРОТОКОЛ!X777</f>
        <v>Субъект РФ 22</v>
      </c>
      <c r="D78" s="85">
        <f>ПРОТОКОЛ!D777</f>
        <v>0</v>
      </c>
      <c r="E78" s="62">
        <f>ПРОТОКОЛ!F777</f>
        <v>0</v>
      </c>
      <c r="F78" s="62">
        <f>ПРОТОКОЛ!H777</f>
        <v>0</v>
      </c>
      <c r="G78" s="62">
        <f>ПРОТОКОЛ!J777</f>
        <v>0</v>
      </c>
      <c r="H78" s="62">
        <f>ПРОТОКОЛ!L777</f>
        <v>0</v>
      </c>
      <c r="I78" s="62">
        <f>ПРОТОКОЛ!N777</f>
        <v>0</v>
      </c>
      <c r="J78" s="75">
        <f>ПРОТОКОЛ!P777</f>
        <v>0</v>
      </c>
      <c r="K78" s="62">
        <f>ПРОТОКОЛ!R777</f>
        <v>0</v>
      </c>
      <c r="L78" s="31">
        <f>ПРОТОКОЛ!E777</f>
        <v>0</v>
      </c>
      <c r="M78" s="31">
        <f>ПРОТОКОЛ!G777</f>
        <v>0</v>
      </c>
      <c r="N78" s="31">
        <f>ПРОТОКОЛ!I777</f>
        <v>0</v>
      </c>
      <c r="O78" s="31">
        <f>ПРОТОКОЛ!K777</f>
        <v>0</v>
      </c>
      <c r="P78" s="31" t="str">
        <f>ПРОТОКОЛ!M777</f>
        <v>0</v>
      </c>
      <c r="Q78" s="31" t="str">
        <f>ПРОТОКОЛ!O777</f>
        <v>0</v>
      </c>
      <c r="R78" s="31">
        <f>ПРОТОКОЛ!Q777</f>
        <v>50</v>
      </c>
      <c r="S78" s="31">
        <f>ПРОТОКОЛ!S777</f>
        <v>0</v>
      </c>
      <c r="T78" s="31">
        <f>ПРОТОКОЛ!T777</f>
        <v>50</v>
      </c>
      <c r="U78" s="52">
        <f t="shared" ref="U78:U141" si="3">SUMPRODUCT(--($T$13:$T$297+$L$13:$L$297/1000&gt;T78+L78/1000))+1</f>
        <v>28</v>
      </c>
      <c r="X78" s="86"/>
    </row>
    <row r="79" spans="1:24" ht="16.5" customHeight="1">
      <c r="A79" s="63">
        <f>ПРОТОКОЛ!B811</f>
        <v>0</v>
      </c>
      <c r="B79" s="65">
        <f>ПРОТОКОЛ!C811</f>
        <v>0</v>
      </c>
      <c r="C79" s="69" t="str">
        <f>ПРОТОКОЛ!X811</f>
        <v>Субъект РФ 23</v>
      </c>
      <c r="D79" s="82">
        <f>ПРОТОКОЛ!D811</f>
        <v>0</v>
      </c>
      <c r="E79" s="59">
        <f>ПРОТОКОЛ!F811</f>
        <v>0</v>
      </c>
      <c r="F79" s="59">
        <f>ПРОТОКОЛ!H811</f>
        <v>0</v>
      </c>
      <c r="G79" s="59">
        <f>ПРОТОКОЛ!J811</f>
        <v>0</v>
      </c>
      <c r="H79" s="59">
        <f>ПРОТОКОЛ!L811</f>
        <v>0</v>
      </c>
      <c r="I79" s="59">
        <f>ПРОТОКОЛ!N811</f>
        <v>0</v>
      </c>
      <c r="J79" s="60">
        <f>ПРОТОКОЛ!P811</f>
        <v>0</v>
      </c>
      <c r="K79" s="59">
        <f>ПРОТОКОЛ!R811</f>
        <v>0</v>
      </c>
      <c r="L79" s="7">
        <f>ПРОТОКОЛ!E811</f>
        <v>0</v>
      </c>
      <c r="M79" s="7">
        <f>ПРОТОКОЛ!G811</f>
        <v>0</v>
      </c>
      <c r="N79" s="7">
        <f>ПРОТОКОЛ!I811</f>
        <v>0</v>
      </c>
      <c r="O79" s="7">
        <f>ПРОТОКОЛ!K811</f>
        <v>0</v>
      </c>
      <c r="P79" s="7" t="str">
        <f>ПРОТОКОЛ!M811</f>
        <v>0</v>
      </c>
      <c r="Q79" s="7" t="str">
        <f>ПРОТОКОЛ!O811</f>
        <v>0</v>
      </c>
      <c r="R79" s="7">
        <f>ПРОТОКОЛ!Q811</f>
        <v>50</v>
      </c>
      <c r="S79" s="7">
        <f>ПРОТОКОЛ!S811</f>
        <v>0</v>
      </c>
      <c r="T79" s="7">
        <f>ПРОТОКОЛ!T811</f>
        <v>50</v>
      </c>
      <c r="U79" s="52">
        <f t="shared" si="3"/>
        <v>28</v>
      </c>
      <c r="X79" s="86"/>
    </row>
    <row r="80" spans="1:24" ht="16.5" customHeight="1">
      <c r="A80" s="63">
        <f>ПРОТОКОЛ!B812</f>
        <v>0</v>
      </c>
      <c r="B80" s="65">
        <f>ПРОТОКОЛ!C812</f>
        <v>0</v>
      </c>
      <c r="C80" s="69" t="str">
        <f>ПРОТОКОЛ!X812</f>
        <v>Субъект РФ 23</v>
      </c>
      <c r="D80" s="82">
        <f>ПРОТОКОЛ!D812</f>
        <v>0</v>
      </c>
      <c r="E80" s="59">
        <f>ПРОТОКОЛ!F812</f>
        <v>0</v>
      </c>
      <c r="F80" s="59">
        <f>ПРОТОКОЛ!H812</f>
        <v>0</v>
      </c>
      <c r="G80" s="59">
        <f>ПРОТОКОЛ!J812</f>
        <v>0</v>
      </c>
      <c r="H80" s="59">
        <f>ПРОТОКОЛ!L812</f>
        <v>0</v>
      </c>
      <c r="I80" s="59">
        <f>ПРОТОКОЛ!N812</f>
        <v>0</v>
      </c>
      <c r="J80" s="60">
        <f>ПРОТОКОЛ!P812</f>
        <v>0</v>
      </c>
      <c r="K80" s="59">
        <f>ПРОТОКОЛ!R812</f>
        <v>0</v>
      </c>
      <c r="L80" s="7">
        <f>ПРОТОКОЛ!E812</f>
        <v>0</v>
      </c>
      <c r="M80" s="7">
        <f>ПРОТОКОЛ!G812</f>
        <v>0</v>
      </c>
      <c r="N80" s="7">
        <f>ПРОТОКОЛ!I812</f>
        <v>0</v>
      </c>
      <c r="O80" s="7">
        <f>ПРОТОКОЛ!K812</f>
        <v>0</v>
      </c>
      <c r="P80" s="7" t="str">
        <f>ПРОТОКОЛ!M812</f>
        <v>0</v>
      </c>
      <c r="Q80" s="7" t="str">
        <f>ПРОТОКОЛ!O812</f>
        <v>0</v>
      </c>
      <c r="R80" s="7">
        <f>ПРОТОКОЛ!Q812</f>
        <v>50</v>
      </c>
      <c r="S80" s="7">
        <f>ПРОТОКОЛ!S812</f>
        <v>0</v>
      </c>
      <c r="T80" s="7">
        <f>ПРОТОКОЛ!T812</f>
        <v>50</v>
      </c>
      <c r="U80" s="52">
        <f t="shared" si="3"/>
        <v>28</v>
      </c>
      <c r="X80" s="86"/>
    </row>
    <row r="81" spans="1:24" ht="16.5" customHeight="1">
      <c r="A81" s="63">
        <f>ПРОТОКОЛ!B813</f>
        <v>0</v>
      </c>
      <c r="B81" s="65">
        <f>ПРОТОКОЛ!C813</f>
        <v>0</v>
      </c>
      <c r="C81" s="69" t="str">
        <f>ПРОТОКОЛ!X813</f>
        <v>Субъект РФ 23</v>
      </c>
      <c r="D81" s="82">
        <f>ПРОТОКОЛ!D813</f>
        <v>0</v>
      </c>
      <c r="E81" s="59">
        <f>ПРОТОКОЛ!F813</f>
        <v>0</v>
      </c>
      <c r="F81" s="59">
        <f>ПРОТОКОЛ!H813</f>
        <v>0</v>
      </c>
      <c r="G81" s="59">
        <f>ПРОТОКОЛ!J813</f>
        <v>0</v>
      </c>
      <c r="H81" s="59">
        <f>ПРОТОКОЛ!L813</f>
        <v>0</v>
      </c>
      <c r="I81" s="59">
        <f>ПРОТОКОЛ!N813</f>
        <v>0</v>
      </c>
      <c r="J81" s="60">
        <f>ПРОТОКОЛ!P813</f>
        <v>0</v>
      </c>
      <c r="K81" s="59">
        <f>ПРОТОКОЛ!R813</f>
        <v>0</v>
      </c>
      <c r="L81" s="7">
        <f>ПРОТОКОЛ!E813</f>
        <v>0</v>
      </c>
      <c r="M81" s="7">
        <f>ПРОТОКОЛ!G813</f>
        <v>0</v>
      </c>
      <c r="N81" s="7">
        <f>ПРОТОКОЛ!I813</f>
        <v>0</v>
      </c>
      <c r="O81" s="7">
        <f>ПРОТОКОЛ!K813</f>
        <v>0</v>
      </c>
      <c r="P81" s="7" t="str">
        <f>ПРОТОКОЛ!M813</f>
        <v>0</v>
      </c>
      <c r="Q81" s="7" t="str">
        <f>ПРОТОКОЛ!O813</f>
        <v>0</v>
      </c>
      <c r="R81" s="7">
        <f>ПРОТОКОЛ!Q813</f>
        <v>50</v>
      </c>
      <c r="S81" s="7">
        <f>ПРОТОКОЛ!S813</f>
        <v>0</v>
      </c>
      <c r="T81" s="7">
        <f>ПРОТОКОЛ!T813</f>
        <v>50</v>
      </c>
      <c r="U81" s="52">
        <f t="shared" si="3"/>
        <v>28</v>
      </c>
      <c r="X81" s="86"/>
    </row>
    <row r="82" spans="1:24" ht="16.5" customHeight="1">
      <c r="A82" s="64">
        <f>ПРОТОКОЛ!B847</f>
        <v>0</v>
      </c>
      <c r="B82" s="66">
        <f>ПРОТОКОЛ!C847</f>
        <v>0</v>
      </c>
      <c r="C82" s="70" t="str">
        <f>ПРОТОКОЛ!X847</f>
        <v>Субъект РФ 24</v>
      </c>
      <c r="D82" s="83">
        <f>ПРОТОКОЛ!D847</f>
        <v>0</v>
      </c>
      <c r="E82" s="61">
        <f>ПРОТОКОЛ!F847</f>
        <v>0</v>
      </c>
      <c r="F82" s="61">
        <f>ПРОТОКОЛ!H847</f>
        <v>0</v>
      </c>
      <c r="G82" s="61">
        <f>ПРОТОКОЛ!J847</f>
        <v>0</v>
      </c>
      <c r="H82" s="61">
        <f>ПРОТОКОЛ!L847</f>
        <v>0</v>
      </c>
      <c r="I82" s="61">
        <f>ПРОТОКОЛ!N847</f>
        <v>0</v>
      </c>
      <c r="J82" s="73">
        <f>ПРОТОКОЛ!P847</f>
        <v>0</v>
      </c>
      <c r="K82" s="61">
        <f>ПРОТОКОЛ!R847</f>
        <v>0</v>
      </c>
      <c r="L82" s="31">
        <f>ПРОТОКОЛ!E847</f>
        <v>0</v>
      </c>
      <c r="M82" s="31">
        <f>ПРОТОКОЛ!G847</f>
        <v>0</v>
      </c>
      <c r="N82" s="31">
        <f>ПРОТОКОЛ!I847</f>
        <v>0</v>
      </c>
      <c r="O82" s="31">
        <f>ПРОТОКОЛ!K847</f>
        <v>0</v>
      </c>
      <c r="P82" s="31" t="str">
        <f>ПРОТОКОЛ!M847</f>
        <v>0</v>
      </c>
      <c r="Q82" s="31" t="str">
        <f>ПРОТОКОЛ!O847</f>
        <v>0</v>
      </c>
      <c r="R82" s="31">
        <f>ПРОТОКОЛ!Q847</f>
        <v>50</v>
      </c>
      <c r="S82" s="31">
        <f>ПРОТОКОЛ!S847</f>
        <v>0</v>
      </c>
      <c r="T82" s="31">
        <f>ПРОТОКОЛ!T847</f>
        <v>50</v>
      </c>
      <c r="U82" s="52">
        <f t="shared" si="3"/>
        <v>28</v>
      </c>
      <c r="X82" s="86"/>
    </row>
    <row r="83" spans="1:24" ht="16.5" customHeight="1">
      <c r="A83" s="64">
        <f>ПРОТОКОЛ!B848</f>
        <v>0</v>
      </c>
      <c r="B83" s="68">
        <f>ПРОТОКОЛ!C848</f>
        <v>0</v>
      </c>
      <c r="C83" s="72" t="str">
        <f>ПРОТОКОЛ!X848</f>
        <v>Субъект РФ 24</v>
      </c>
      <c r="D83" s="85">
        <f>ПРОТОКОЛ!D848</f>
        <v>0</v>
      </c>
      <c r="E83" s="62">
        <f>ПРОТОКОЛ!F848</f>
        <v>0</v>
      </c>
      <c r="F83" s="62">
        <f>ПРОТОКОЛ!H848</f>
        <v>0</v>
      </c>
      <c r="G83" s="62">
        <f>ПРОТОКОЛ!J848</f>
        <v>0</v>
      </c>
      <c r="H83" s="62">
        <f>ПРОТОКОЛ!L848</f>
        <v>0</v>
      </c>
      <c r="I83" s="62">
        <f>ПРОТОКОЛ!N848</f>
        <v>0</v>
      </c>
      <c r="J83" s="75">
        <f>ПРОТОКОЛ!P848</f>
        <v>0</v>
      </c>
      <c r="K83" s="62">
        <f>ПРОТОКОЛ!R848</f>
        <v>0</v>
      </c>
      <c r="L83" s="31">
        <f>ПРОТОКОЛ!E848</f>
        <v>0</v>
      </c>
      <c r="M83" s="31">
        <f>ПРОТОКОЛ!G848</f>
        <v>0</v>
      </c>
      <c r="N83" s="31">
        <f>ПРОТОКОЛ!I848</f>
        <v>0</v>
      </c>
      <c r="O83" s="31">
        <f>ПРОТОКОЛ!K848</f>
        <v>0</v>
      </c>
      <c r="P83" s="31" t="str">
        <f>ПРОТОКОЛ!M848</f>
        <v>0</v>
      </c>
      <c r="Q83" s="31" t="str">
        <f>ПРОТОКОЛ!O848</f>
        <v>0</v>
      </c>
      <c r="R83" s="31">
        <f>ПРОТОКОЛ!Q848</f>
        <v>50</v>
      </c>
      <c r="S83" s="31">
        <f>ПРОТОКОЛ!S848</f>
        <v>0</v>
      </c>
      <c r="T83" s="31">
        <f>ПРОТОКОЛ!T848</f>
        <v>50</v>
      </c>
      <c r="U83" s="52">
        <f t="shared" si="3"/>
        <v>28</v>
      </c>
      <c r="X83" s="86"/>
    </row>
    <row r="84" spans="1:24" ht="16.5" customHeight="1">
      <c r="A84" s="64">
        <f>ПРОТОКОЛ!B849</f>
        <v>0</v>
      </c>
      <c r="B84" s="68">
        <f>ПРОТОКОЛ!C849</f>
        <v>0</v>
      </c>
      <c r="C84" s="72" t="str">
        <f>ПРОТОКОЛ!X849</f>
        <v>Субъект РФ 24</v>
      </c>
      <c r="D84" s="85">
        <f>ПРОТОКОЛ!D849</f>
        <v>0</v>
      </c>
      <c r="E84" s="62">
        <f>ПРОТОКОЛ!F849</f>
        <v>0</v>
      </c>
      <c r="F84" s="62">
        <f>ПРОТОКОЛ!H849</f>
        <v>0</v>
      </c>
      <c r="G84" s="62">
        <f>ПРОТОКОЛ!J849</f>
        <v>0</v>
      </c>
      <c r="H84" s="62">
        <f>ПРОТОКОЛ!L849</f>
        <v>0</v>
      </c>
      <c r="I84" s="62">
        <f>ПРОТОКОЛ!N849</f>
        <v>0</v>
      </c>
      <c r="J84" s="75">
        <f>ПРОТОКОЛ!P849</f>
        <v>0</v>
      </c>
      <c r="K84" s="62">
        <f>ПРОТОКОЛ!R849</f>
        <v>0</v>
      </c>
      <c r="L84" s="31">
        <f>ПРОТОКОЛ!E849</f>
        <v>0</v>
      </c>
      <c r="M84" s="31">
        <f>ПРОТОКОЛ!G849</f>
        <v>0</v>
      </c>
      <c r="N84" s="31">
        <f>ПРОТОКОЛ!I849</f>
        <v>0</v>
      </c>
      <c r="O84" s="31">
        <f>ПРОТОКОЛ!K849</f>
        <v>0</v>
      </c>
      <c r="P84" s="31" t="str">
        <f>ПРОТОКОЛ!M849</f>
        <v>0</v>
      </c>
      <c r="Q84" s="31" t="str">
        <f>ПРОТОКОЛ!O849</f>
        <v>0</v>
      </c>
      <c r="R84" s="31">
        <f>ПРОТОКОЛ!Q849</f>
        <v>50</v>
      </c>
      <c r="S84" s="31">
        <f>ПРОТОКОЛ!S849</f>
        <v>0</v>
      </c>
      <c r="T84" s="31">
        <f>ПРОТОКОЛ!T849</f>
        <v>50</v>
      </c>
      <c r="U84" s="52">
        <f t="shared" si="3"/>
        <v>28</v>
      </c>
      <c r="X84" s="86"/>
    </row>
    <row r="85" spans="1:24" ht="16.5" customHeight="1">
      <c r="A85" s="63">
        <f>ПРОТОКОЛ!B883</f>
        <v>0</v>
      </c>
      <c r="B85" s="65">
        <f>ПРОТОКОЛ!C883</f>
        <v>0</v>
      </c>
      <c r="C85" s="69" t="str">
        <f>ПРОТОКОЛ!X883</f>
        <v>Субъект РФ 25</v>
      </c>
      <c r="D85" s="82">
        <f>ПРОТОКОЛ!D883</f>
        <v>0</v>
      </c>
      <c r="E85" s="59">
        <f>ПРОТОКОЛ!F883</f>
        <v>0</v>
      </c>
      <c r="F85" s="59">
        <f>ПРОТОКОЛ!H883</f>
        <v>0</v>
      </c>
      <c r="G85" s="59">
        <f>ПРОТОКОЛ!J883</f>
        <v>0</v>
      </c>
      <c r="H85" s="59">
        <f>ПРОТОКОЛ!L883</f>
        <v>0</v>
      </c>
      <c r="I85" s="59">
        <f>ПРОТОКОЛ!N883</f>
        <v>0</v>
      </c>
      <c r="J85" s="60">
        <f>ПРОТОКОЛ!P883</f>
        <v>0</v>
      </c>
      <c r="K85" s="59">
        <f>ПРОТОКОЛ!R883</f>
        <v>0</v>
      </c>
      <c r="L85" s="7">
        <f>ПРОТОКОЛ!E883</f>
        <v>0</v>
      </c>
      <c r="M85" s="7">
        <f>ПРОТОКОЛ!G883</f>
        <v>0</v>
      </c>
      <c r="N85" s="7">
        <f>ПРОТОКОЛ!I883</f>
        <v>0</v>
      </c>
      <c r="O85" s="7">
        <f>ПРОТОКОЛ!K883</f>
        <v>0</v>
      </c>
      <c r="P85" s="7" t="str">
        <f>ПРОТОКОЛ!M883</f>
        <v>0</v>
      </c>
      <c r="Q85" s="7" t="str">
        <f>ПРОТОКОЛ!O883</f>
        <v>0</v>
      </c>
      <c r="R85" s="7">
        <f>ПРОТОКОЛ!Q883</f>
        <v>50</v>
      </c>
      <c r="S85" s="7">
        <f>ПРОТОКОЛ!S883</f>
        <v>0</v>
      </c>
      <c r="T85" s="7">
        <f>ПРОТОКОЛ!T883</f>
        <v>50</v>
      </c>
      <c r="U85" s="52">
        <f t="shared" si="3"/>
        <v>28</v>
      </c>
      <c r="X85" s="86"/>
    </row>
    <row r="86" spans="1:24" ht="16.5" customHeight="1">
      <c r="A86" s="63">
        <f>ПРОТОКОЛ!B884</f>
        <v>0</v>
      </c>
      <c r="B86" s="65">
        <f>ПРОТОКОЛ!C884</f>
        <v>0</v>
      </c>
      <c r="C86" s="69" t="str">
        <f>ПРОТОКОЛ!X884</f>
        <v>Субъект РФ 25</v>
      </c>
      <c r="D86" s="82">
        <f>ПРОТОКОЛ!D884</f>
        <v>0</v>
      </c>
      <c r="E86" s="59">
        <f>ПРОТОКОЛ!F884</f>
        <v>0</v>
      </c>
      <c r="F86" s="59">
        <f>ПРОТОКОЛ!H884</f>
        <v>0</v>
      </c>
      <c r="G86" s="59">
        <f>ПРОТОКОЛ!J884</f>
        <v>0</v>
      </c>
      <c r="H86" s="59">
        <f>ПРОТОКОЛ!L884</f>
        <v>0</v>
      </c>
      <c r="I86" s="59">
        <f>ПРОТОКОЛ!N884</f>
        <v>0</v>
      </c>
      <c r="J86" s="60">
        <f>ПРОТОКОЛ!P884</f>
        <v>0</v>
      </c>
      <c r="K86" s="59">
        <f>ПРОТОКОЛ!R884</f>
        <v>0</v>
      </c>
      <c r="L86" s="7">
        <f>ПРОТОКОЛ!E884</f>
        <v>0</v>
      </c>
      <c r="M86" s="7">
        <f>ПРОТОКОЛ!G884</f>
        <v>0</v>
      </c>
      <c r="N86" s="7">
        <f>ПРОТОКОЛ!I884</f>
        <v>0</v>
      </c>
      <c r="O86" s="7">
        <f>ПРОТОКОЛ!K884</f>
        <v>0</v>
      </c>
      <c r="P86" s="7" t="str">
        <f>ПРОТОКОЛ!M884</f>
        <v>0</v>
      </c>
      <c r="Q86" s="7" t="str">
        <f>ПРОТОКОЛ!O884</f>
        <v>0</v>
      </c>
      <c r="R86" s="7">
        <f>ПРОТОКОЛ!Q884</f>
        <v>50</v>
      </c>
      <c r="S86" s="7">
        <f>ПРОТОКОЛ!S884</f>
        <v>0</v>
      </c>
      <c r="T86" s="7">
        <f>ПРОТОКОЛ!T884</f>
        <v>50</v>
      </c>
      <c r="U86" s="52">
        <f t="shared" si="3"/>
        <v>28</v>
      </c>
      <c r="X86" s="86"/>
    </row>
    <row r="87" spans="1:24" ht="16.5" customHeight="1">
      <c r="A87" s="63">
        <f>ПРОТОКОЛ!B885</f>
        <v>0</v>
      </c>
      <c r="B87" s="65">
        <f>ПРОТОКОЛ!C885</f>
        <v>0</v>
      </c>
      <c r="C87" s="69" t="str">
        <f>ПРОТОКОЛ!X885</f>
        <v>Субъект РФ 25</v>
      </c>
      <c r="D87" s="82">
        <f>ПРОТОКОЛ!D885</f>
        <v>0</v>
      </c>
      <c r="E87" s="59">
        <f>ПРОТОКОЛ!F885</f>
        <v>0</v>
      </c>
      <c r="F87" s="59">
        <f>ПРОТОКОЛ!H885</f>
        <v>0</v>
      </c>
      <c r="G87" s="59">
        <f>ПРОТОКОЛ!J885</f>
        <v>0</v>
      </c>
      <c r="H87" s="59">
        <f>ПРОТОКОЛ!L885</f>
        <v>0</v>
      </c>
      <c r="I87" s="59">
        <f>ПРОТОКОЛ!N885</f>
        <v>0</v>
      </c>
      <c r="J87" s="60">
        <f>ПРОТОКОЛ!P885</f>
        <v>0</v>
      </c>
      <c r="K87" s="59">
        <f>ПРОТОКОЛ!R885</f>
        <v>0</v>
      </c>
      <c r="L87" s="7">
        <f>ПРОТОКОЛ!E885</f>
        <v>0</v>
      </c>
      <c r="M87" s="7">
        <f>ПРОТОКОЛ!G885</f>
        <v>0</v>
      </c>
      <c r="N87" s="7">
        <f>ПРОТОКОЛ!I885</f>
        <v>0</v>
      </c>
      <c r="O87" s="7">
        <f>ПРОТОКОЛ!K885</f>
        <v>0</v>
      </c>
      <c r="P87" s="7" t="str">
        <f>ПРОТОКОЛ!M885</f>
        <v>0</v>
      </c>
      <c r="Q87" s="7" t="str">
        <f>ПРОТОКОЛ!O885</f>
        <v>0</v>
      </c>
      <c r="R87" s="7">
        <f>ПРОТОКОЛ!Q885</f>
        <v>50</v>
      </c>
      <c r="S87" s="7">
        <f>ПРОТОКОЛ!S885</f>
        <v>0</v>
      </c>
      <c r="T87" s="7">
        <f>ПРОТОКОЛ!T885</f>
        <v>50</v>
      </c>
      <c r="U87" s="52">
        <f t="shared" si="3"/>
        <v>28</v>
      </c>
      <c r="X87" s="86"/>
    </row>
    <row r="88" spans="1:24" ht="16.5" customHeight="1">
      <c r="A88" s="64">
        <f>ПРОТОКОЛ!B919</f>
        <v>0</v>
      </c>
      <c r="B88" s="68">
        <f>ПРОТОКОЛ!C919</f>
        <v>0</v>
      </c>
      <c r="C88" s="72" t="str">
        <f>ПРОТОКОЛ!X919</f>
        <v>Субъект РФ 26</v>
      </c>
      <c r="D88" s="85">
        <f>ПРОТОКОЛ!D919</f>
        <v>0</v>
      </c>
      <c r="E88" s="62">
        <f>ПРОТОКОЛ!F919</f>
        <v>0</v>
      </c>
      <c r="F88" s="62">
        <f>ПРОТОКОЛ!H919</f>
        <v>0</v>
      </c>
      <c r="G88" s="62">
        <f>ПРОТОКОЛ!J919</f>
        <v>0</v>
      </c>
      <c r="H88" s="62">
        <f>ПРОТОКОЛ!L919</f>
        <v>0</v>
      </c>
      <c r="I88" s="62">
        <f>ПРОТОКОЛ!N919</f>
        <v>0</v>
      </c>
      <c r="J88" s="75">
        <f>ПРОТОКОЛ!P919</f>
        <v>0</v>
      </c>
      <c r="K88" s="62">
        <f>ПРОТОКОЛ!R919</f>
        <v>0</v>
      </c>
      <c r="L88" s="31">
        <f>ПРОТОКОЛ!E919</f>
        <v>0</v>
      </c>
      <c r="M88" s="31">
        <f>ПРОТОКОЛ!G919</f>
        <v>0</v>
      </c>
      <c r="N88" s="31">
        <f>ПРОТОКОЛ!I919</f>
        <v>0</v>
      </c>
      <c r="O88" s="31">
        <f>ПРОТОКОЛ!K919</f>
        <v>0</v>
      </c>
      <c r="P88" s="31" t="str">
        <f>ПРОТОКОЛ!M919</f>
        <v>0</v>
      </c>
      <c r="Q88" s="31" t="str">
        <f>ПРОТОКОЛ!O919</f>
        <v>0</v>
      </c>
      <c r="R88" s="31">
        <f>ПРОТОКОЛ!Q919</f>
        <v>50</v>
      </c>
      <c r="S88" s="31">
        <f>ПРОТОКОЛ!S919</f>
        <v>0</v>
      </c>
      <c r="T88" s="31">
        <f>ПРОТОКОЛ!T919</f>
        <v>50</v>
      </c>
      <c r="U88" s="52">
        <f t="shared" si="3"/>
        <v>28</v>
      </c>
      <c r="X88" s="86"/>
    </row>
    <row r="89" spans="1:24" ht="16.5" customHeight="1">
      <c r="A89" s="64">
        <f>ПРОТОКОЛ!B920</f>
        <v>0</v>
      </c>
      <c r="B89" s="68">
        <f>ПРОТОКОЛ!C920</f>
        <v>0</v>
      </c>
      <c r="C89" s="72" t="str">
        <f>ПРОТОКОЛ!X920</f>
        <v>Субъект РФ 26</v>
      </c>
      <c r="D89" s="85">
        <f>ПРОТОКОЛ!D920</f>
        <v>0</v>
      </c>
      <c r="E89" s="62">
        <f>ПРОТОКОЛ!F920</f>
        <v>0</v>
      </c>
      <c r="F89" s="62">
        <f>ПРОТОКОЛ!H920</f>
        <v>0</v>
      </c>
      <c r="G89" s="62">
        <f>ПРОТОКОЛ!J920</f>
        <v>0</v>
      </c>
      <c r="H89" s="62">
        <f>ПРОТОКОЛ!L920</f>
        <v>0</v>
      </c>
      <c r="I89" s="62">
        <f>ПРОТОКОЛ!N920</f>
        <v>0</v>
      </c>
      <c r="J89" s="75">
        <f>ПРОТОКОЛ!P920</f>
        <v>0</v>
      </c>
      <c r="K89" s="62">
        <f>ПРОТОКОЛ!R920</f>
        <v>0</v>
      </c>
      <c r="L89" s="31">
        <f>ПРОТОКОЛ!E920</f>
        <v>0</v>
      </c>
      <c r="M89" s="31">
        <f>ПРОТОКОЛ!G920</f>
        <v>0</v>
      </c>
      <c r="N89" s="31">
        <f>ПРОТОКОЛ!I920</f>
        <v>0</v>
      </c>
      <c r="O89" s="31">
        <f>ПРОТОКОЛ!K920</f>
        <v>0</v>
      </c>
      <c r="P89" s="31" t="str">
        <f>ПРОТОКОЛ!M920</f>
        <v>0</v>
      </c>
      <c r="Q89" s="31" t="str">
        <f>ПРОТОКОЛ!O920</f>
        <v>0</v>
      </c>
      <c r="R89" s="31">
        <f>ПРОТОКОЛ!Q920</f>
        <v>50</v>
      </c>
      <c r="S89" s="31">
        <f>ПРОТОКОЛ!S920</f>
        <v>0</v>
      </c>
      <c r="T89" s="31">
        <f>ПРОТОКОЛ!T920</f>
        <v>50</v>
      </c>
      <c r="U89" s="52">
        <f t="shared" si="3"/>
        <v>28</v>
      </c>
      <c r="X89" s="86"/>
    </row>
    <row r="90" spans="1:24" ht="16.5" customHeight="1">
      <c r="A90" s="64">
        <f>ПРОТОКОЛ!B921</f>
        <v>0</v>
      </c>
      <c r="B90" s="68">
        <f>ПРОТОКОЛ!C921</f>
        <v>0</v>
      </c>
      <c r="C90" s="72" t="str">
        <f>ПРОТОКОЛ!X921</f>
        <v>Субъект РФ 26</v>
      </c>
      <c r="D90" s="85">
        <f>ПРОТОКОЛ!D921</f>
        <v>0</v>
      </c>
      <c r="E90" s="62">
        <f>ПРОТОКОЛ!F921</f>
        <v>0</v>
      </c>
      <c r="F90" s="62">
        <f>ПРОТОКОЛ!H921</f>
        <v>0</v>
      </c>
      <c r="G90" s="62">
        <f>ПРОТОКОЛ!J921</f>
        <v>0</v>
      </c>
      <c r="H90" s="62">
        <f>ПРОТОКОЛ!L921</f>
        <v>0</v>
      </c>
      <c r="I90" s="62">
        <f>ПРОТОКОЛ!N921</f>
        <v>0</v>
      </c>
      <c r="J90" s="75">
        <f>ПРОТОКОЛ!P921</f>
        <v>0</v>
      </c>
      <c r="K90" s="62">
        <f>ПРОТОКОЛ!R921</f>
        <v>0</v>
      </c>
      <c r="L90" s="31">
        <f>ПРОТОКОЛ!E921</f>
        <v>0</v>
      </c>
      <c r="M90" s="31">
        <f>ПРОТОКОЛ!G921</f>
        <v>0</v>
      </c>
      <c r="N90" s="31">
        <f>ПРОТОКОЛ!I921</f>
        <v>0</v>
      </c>
      <c r="O90" s="31">
        <f>ПРОТОКОЛ!K921</f>
        <v>0</v>
      </c>
      <c r="P90" s="31" t="str">
        <f>ПРОТОКОЛ!M921</f>
        <v>0</v>
      </c>
      <c r="Q90" s="31" t="str">
        <f>ПРОТОКОЛ!O921</f>
        <v>0</v>
      </c>
      <c r="R90" s="31">
        <f>ПРОТОКОЛ!Q921</f>
        <v>50</v>
      </c>
      <c r="S90" s="31">
        <f>ПРОТОКОЛ!S921</f>
        <v>0</v>
      </c>
      <c r="T90" s="31">
        <f>ПРОТОКОЛ!T921</f>
        <v>50</v>
      </c>
      <c r="U90" s="52">
        <f t="shared" si="3"/>
        <v>28</v>
      </c>
      <c r="X90" s="86"/>
    </row>
    <row r="91" spans="1:24" ht="16.5" customHeight="1">
      <c r="A91" s="63">
        <f>ПРОТОКОЛ!B955</f>
        <v>0</v>
      </c>
      <c r="B91" s="65">
        <f>ПРОТОКОЛ!C955</f>
        <v>0</v>
      </c>
      <c r="C91" s="69" t="str">
        <f>ПРОТОКОЛ!X955</f>
        <v>Субъект РФ 27</v>
      </c>
      <c r="D91" s="82">
        <f>ПРОТОКОЛ!D955</f>
        <v>0</v>
      </c>
      <c r="E91" s="59">
        <f>ПРОТОКОЛ!F955</f>
        <v>0</v>
      </c>
      <c r="F91" s="59">
        <f>ПРОТОКОЛ!H955</f>
        <v>0</v>
      </c>
      <c r="G91" s="59">
        <f>ПРОТОКОЛ!J955</f>
        <v>0</v>
      </c>
      <c r="H91" s="59">
        <f>ПРОТОКОЛ!L955</f>
        <v>0</v>
      </c>
      <c r="I91" s="59">
        <f>ПРОТОКОЛ!N955</f>
        <v>0</v>
      </c>
      <c r="J91" s="60">
        <f>ПРОТОКОЛ!P955</f>
        <v>0</v>
      </c>
      <c r="K91" s="59">
        <f>ПРОТОКОЛ!R955</f>
        <v>0</v>
      </c>
      <c r="L91" s="7">
        <f>ПРОТОКОЛ!E955</f>
        <v>0</v>
      </c>
      <c r="M91" s="7">
        <f>ПРОТОКОЛ!G955</f>
        <v>0</v>
      </c>
      <c r="N91" s="7">
        <f>ПРОТОКОЛ!I955</f>
        <v>0</v>
      </c>
      <c r="O91" s="7">
        <f>ПРОТОКОЛ!K955</f>
        <v>0</v>
      </c>
      <c r="P91" s="7" t="str">
        <f>ПРОТОКОЛ!M955</f>
        <v>0</v>
      </c>
      <c r="Q91" s="7" t="str">
        <f>ПРОТОКОЛ!O955</f>
        <v>0</v>
      </c>
      <c r="R91" s="7">
        <f>ПРОТОКОЛ!Q955</f>
        <v>50</v>
      </c>
      <c r="S91" s="7">
        <f>ПРОТОКОЛ!S955</f>
        <v>0</v>
      </c>
      <c r="T91" s="7">
        <f>ПРОТОКОЛ!T955</f>
        <v>50</v>
      </c>
      <c r="U91" s="52">
        <f t="shared" si="3"/>
        <v>28</v>
      </c>
      <c r="X91" s="86"/>
    </row>
    <row r="92" spans="1:24" ht="16.5" customHeight="1">
      <c r="A92" s="63">
        <f>ПРОТОКОЛ!B956</f>
        <v>0</v>
      </c>
      <c r="B92" s="65">
        <f>ПРОТОКОЛ!C956</f>
        <v>0</v>
      </c>
      <c r="C92" s="69" t="str">
        <f>ПРОТОКОЛ!X956</f>
        <v>Субъект РФ 27</v>
      </c>
      <c r="D92" s="82">
        <f>ПРОТОКОЛ!D956</f>
        <v>0</v>
      </c>
      <c r="E92" s="59">
        <f>ПРОТОКОЛ!F956</f>
        <v>0</v>
      </c>
      <c r="F92" s="59">
        <f>ПРОТОКОЛ!H956</f>
        <v>0</v>
      </c>
      <c r="G92" s="59">
        <f>ПРОТОКОЛ!J956</f>
        <v>0</v>
      </c>
      <c r="H92" s="59">
        <f>ПРОТОКОЛ!L956</f>
        <v>0</v>
      </c>
      <c r="I92" s="59">
        <f>ПРОТОКОЛ!N956</f>
        <v>0</v>
      </c>
      <c r="J92" s="60">
        <f>ПРОТОКОЛ!P956</f>
        <v>0</v>
      </c>
      <c r="K92" s="59">
        <f>ПРОТОКОЛ!R956</f>
        <v>0</v>
      </c>
      <c r="L92" s="7">
        <f>ПРОТОКОЛ!E956</f>
        <v>0</v>
      </c>
      <c r="M92" s="7">
        <f>ПРОТОКОЛ!G956</f>
        <v>0</v>
      </c>
      <c r="N92" s="7">
        <f>ПРОТОКОЛ!I956</f>
        <v>0</v>
      </c>
      <c r="O92" s="7">
        <f>ПРОТОКОЛ!K956</f>
        <v>0</v>
      </c>
      <c r="P92" s="7" t="str">
        <f>ПРОТОКОЛ!M956</f>
        <v>0</v>
      </c>
      <c r="Q92" s="7" t="str">
        <f>ПРОТОКОЛ!O956</f>
        <v>0</v>
      </c>
      <c r="R92" s="7">
        <f>ПРОТОКОЛ!Q956</f>
        <v>50</v>
      </c>
      <c r="S92" s="7">
        <f>ПРОТОКОЛ!S956</f>
        <v>0</v>
      </c>
      <c r="T92" s="7">
        <f>ПРОТОКОЛ!T956</f>
        <v>50</v>
      </c>
      <c r="U92" s="52">
        <f t="shared" si="3"/>
        <v>28</v>
      </c>
      <c r="X92" s="86"/>
    </row>
    <row r="93" spans="1:24" ht="16.5" customHeight="1">
      <c r="A93" s="63">
        <f>ПРОТОКОЛ!B957</f>
        <v>0</v>
      </c>
      <c r="B93" s="65">
        <f>ПРОТОКОЛ!C957</f>
        <v>0</v>
      </c>
      <c r="C93" s="69" t="str">
        <f>ПРОТОКОЛ!X957</f>
        <v>Субъект РФ 27</v>
      </c>
      <c r="D93" s="82">
        <f>ПРОТОКОЛ!D957</f>
        <v>0</v>
      </c>
      <c r="E93" s="59">
        <f>ПРОТОКОЛ!F957</f>
        <v>0</v>
      </c>
      <c r="F93" s="59">
        <f>ПРОТОКОЛ!H957</f>
        <v>0</v>
      </c>
      <c r="G93" s="59">
        <f>ПРОТОКОЛ!J957</f>
        <v>0</v>
      </c>
      <c r="H93" s="59">
        <f>ПРОТОКОЛ!L957</f>
        <v>0</v>
      </c>
      <c r="I93" s="59">
        <f>ПРОТОКОЛ!N957</f>
        <v>0</v>
      </c>
      <c r="J93" s="60">
        <f>ПРОТОКОЛ!P957</f>
        <v>0</v>
      </c>
      <c r="K93" s="59">
        <f>ПРОТОКОЛ!R957</f>
        <v>0</v>
      </c>
      <c r="L93" s="7">
        <f>ПРОТОКОЛ!E957</f>
        <v>0</v>
      </c>
      <c r="M93" s="7">
        <f>ПРОТОКОЛ!G957</f>
        <v>0</v>
      </c>
      <c r="N93" s="7">
        <f>ПРОТОКОЛ!I957</f>
        <v>0</v>
      </c>
      <c r="O93" s="7">
        <f>ПРОТОКОЛ!K957</f>
        <v>0</v>
      </c>
      <c r="P93" s="7" t="str">
        <f>ПРОТОКОЛ!M957</f>
        <v>0</v>
      </c>
      <c r="Q93" s="7" t="str">
        <f>ПРОТОКОЛ!O957</f>
        <v>0</v>
      </c>
      <c r="R93" s="7">
        <f>ПРОТОКОЛ!Q957</f>
        <v>50</v>
      </c>
      <c r="S93" s="7">
        <f>ПРОТОКОЛ!S957</f>
        <v>0</v>
      </c>
      <c r="T93" s="7">
        <f>ПРОТОКОЛ!T957</f>
        <v>50</v>
      </c>
      <c r="U93" s="52">
        <f t="shared" si="3"/>
        <v>28</v>
      </c>
      <c r="X93" s="86"/>
    </row>
    <row r="94" spans="1:24" ht="16.5" customHeight="1">
      <c r="A94" s="64">
        <f>ПРОТОКОЛ!B991</f>
        <v>0</v>
      </c>
      <c r="B94" s="68">
        <f>ПРОТОКОЛ!C991</f>
        <v>0</v>
      </c>
      <c r="C94" s="72" t="str">
        <f>ПРОТОКОЛ!X991</f>
        <v>Субъект РФ 28</v>
      </c>
      <c r="D94" s="85">
        <f>ПРОТОКОЛ!D991</f>
        <v>0</v>
      </c>
      <c r="E94" s="62">
        <f>ПРОТОКОЛ!F991</f>
        <v>0</v>
      </c>
      <c r="F94" s="62">
        <f>ПРОТОКОЛ!H991</f>
        <v>0</v>
      </c>
      <c r="G94" s="62">
        <f>ПРОТОКОЛ!J991</f>
        <v>0</v>
      </c>
      <c r="H94" s="62">
        <f>ПРОТОКОЛ!L991</f>
        <v>0</v>
      </c>
      <c r="I94" s="62">
        <f>ПРОТОКОЛ!N991</f>
        <v>0</v>
      </c>
      <c r="J94" s="75">
        <f>ПРОТОКОЛ!P991</f>
        <v>0</v>
      </c>
      <c r="K94" s="62">
        <f>ПРОТОКОЛ!R991</f>
        <v>0</v>
      </c>
      <c r="L94" s="31">
        <f>ПРОТОКОЛ!E991</f>
        <v>0</v>
      </c>
      <c r="M94" s="31">
        <f>ПРОТОКОЛ!G991</f>
        <v>0</v>
      </c>
      <c r="N94" s="31">
        <f>ПРОТОКОЛ!I991</f>
        <v>0</v>
      </c>
      <c r="O94" s="31">
        <f>ПРОТОКОЛ!K991</f>
        <v>0</v>
      </c>
      <c r="P94" s="31" t="str">
        <f>ПРОТОКОЛ!M991</f>
        <v>0</v>
      </c>
      <c r="Q94" s="31" t="str">
        <f>ПРОТОКОЛ!O991</f>
        <v>0</v>
      </c>
      <c r="R94" s="31">
        <f>ПРОТОКОЛ!Q991</f>
        <v>50</v>
      </c>
      <c r="S94" s="31">
        <f>ПРОТОКОЛ!S991</f>
        <v>0</v>
      </c>
      <c r="T94" s="31">
        <f>ПРОТОКОЛ!T991</f>
        <v>50</v>
      </c>
      <c r="U94" s="52">
        <f t="shared" si="3"/>
        <v>28</v>
      </c>
      <c r="X94" s="86"/>
    </row>
    <row r="95" spans="1:24" ht="16.5" customHeight="1">
      <c r="A95" s="64">
        <f>ПРОТОКОЛ!B992</f>
        <v>0</v>
      </c>
      <c r="B95" s="68">
        <f>ПРОТОКОЛ!C992</f>
        <v>0</v>
      </c>
      <c r="C95" s="72" t="str">
        <f>ПРОТОКОЛ!X992</f>
        <v>Субъект РФ 28</v>
      </c>
      <c r="D95" s="85">
        <f>ПРОТОКОЛ!D992</f>
        <v>0</v>
      </c>
      <c r="E95" s="62">
        <f>ПРОТОКОЛ!F992</f>
        <v>0</v>
      </c>
      <c r="F95" s="62">
        <f>ПРОТОКОЛ!H992</f>
        <v>0</v>
      </c>
      <c r="G95" s="62">
        <f>ПРОТОКОЛ!J992</f>
        <v>0</v>
      </c>
      <c r="H95" s="62">
        <f>ПРОТОКОЛ!L992</f>
        <v>0</v>
      </c>
      <c r="I95" s="62">
        <f>ПРОТОКОЛ!N992</f>
        <v>0</v>
      </c>
      <c r="J95" s="75">
        <f>ПРОТОКОЛ!P992</f>
        <v>0</v>
      </c>
      <c r="K95" s="62">
        <f>ПРОТОКОЛ!R992</f>
        <v>0</v>
      </c>
      <c r="L95" s="31">
        <f>ПРОТОКОЛ!E992</f>
        <v>0</v>
      </c>
      <c r="M95" s="31">
        <f>ПРОТОКОЛ!G992</f>
        <v>0</v>
      </c>
      <c r="N95" s="31">
        <f>ПРОТОКОЛ!I992</f>
        <v>0</v>
      </c>
      <c r="O95" s="31">
        <f>ПРОТОКОЛ!K992</f>
        <v>0</v>
      </c>
      <c r="P95" s="31" t="str">
        <f>ПРОТОКОЛ!M992</f>
        <v>0</v>
      </c>
      <c r="Q95" s="31" t="str">
        <f>ПРОТОКОЛ!O992</f>
        <v>0</v>
      </c>
      <c r="R95" s="31">
        <f>ПРОТОКОЛ!Q992</f>
        <v>50</v>
      </c>
      <c r="S95" s="31">
        <f>ПРОТОКОЛ!S992</f>
        <v>0</v>
      </c>
      <c r="T95" s="31">
        <f>ПРОТОКОЛ!T992</f>
        <v>50</v>
      </c>
      <c r="U95" s="52">
        <f t="shared" si="3"/>
        <v>28</v>
      </c>
      <c r="X95" s="86"/>
    </row>
    <row r="96" spans="1:24" ht="16.5" customHeight="1">
      <c r="A96" s="64">
        <f>ПРОТОКОЛ!B993</f>
        <v>0</v>
      </c>
      <c r="B96" s="68">
        <f>ПРОТОКОЛ!C993</f>
        <v>0</v>
      </c>
      <c r="C96" s="72" t="str">
        <f>ПРОТОКОЛ!X993</f>
        <v>Субъект РФ 28</v>
      </c>
      <c r="D96" s="85">
        <f>ПРОТОКОЛ!D993</f>
        <v>0</v>
      </c>
      <c r="E96" s="62">
        <f>ПРОТОКОЛ!F993</f>
        <v>0</v>
      </c>
      <c r="F96" s="62">
        <f>ПРОТОКОЛ!H993</f>
        <v>0</v>
      </c>
      <c r="G96" s="62">
        <f>ПРОТОКОЛ!J993</f>
        <v>0</v>
      </c>
      <c r="H96" s="62">
        <f>ПРОТОКОЛ!L993</f>
        <v>0</v>
      </c>
      <c r="I96" s="62">
        <f>ПРОТОКОЛ!N993</f>
        <v>0</v>
      </c>
      <c r="J96" s="75">
        <f>ПРОТОКОЛ!P993</f>
        <v>0</v>
      </c>
      <c r="K96" s="62">
        <f>ПРОТОКОЛ!R993</f>
        <v>0</v>
      </c>
      <c r="L96" s="31">
        <f>ПРОТОКОЛ!E993</f>
        <v>0</v>
      </c>
      <c r="M96" s="31">
        <f>ПРОТОКОЛ!G993</f>
        <v>0</v>
      </c>
      <c r="N96" s="31">
        <f>ПРОТОКОЛ!I993</f>
        <v>0</v>
      </c>
      <c r="O96" s="31">
        <f>ПРОТОКОЛ!K993</f>
        <v>0</v>
      </c>
      <c r="P96" s="31" t="str">
        <f>ПРОТОКОЛ!M993</f>
        <v>0</v>
      </c>
      <c r="Q96" s="31" t="str">
        <f>ПРОТОКОЛ!O993</f>
        <v>0</v>
      </c>
      <c r="R96" s="31">
        <f>ПРОТОКОЛ!Q993</f>
        <v>50</v>
      </c>
      <c r="S96" s="31">
        <f>ПРОТОКОЛ!S993</f>
        <v>0</v>
      </c>
      <c r="T96" s="31">
        <f>ПРОТОКОЛ!T993</f>
        <v>50</v>
      </c>
      <c r="U96" s="52">
        <f t="shared" si="3"/>
        <v>28</v>
      </c>
      <c r="X96" s="86"/>
    </row>
    <row r="97" spans="1:24" ht="16.5" customHeight="1">
      <c r="A97" s="63">
        <f>ПРОТОКОЛ!B1027</f>
        <v>0</v>
      </c>
      <c r="B97" s="65">
        <f>ПРОТОКОЛ!C1027</f>
        <v>0</v>
      </c>
      <c r="C97" s="69" t="str">
        <f>ПРОТОКОЛ!X1027</f>
        <v>Субъект РФ 29</v>
      </c>
      <c r="D97" s="82">
        <f>ПРОТОКОЛ!D1027</f>
        <v>0</v>
      </c>
      <c r="E97" s="59">
        <f>ПРОТОКОЛ!F1027</f>
        <v>0</v>
      </c>
      <c r="F97" s="59">
        <f>ПРОТОКОЛ!H1027</f>
        <v>0</v>
      </c>
      <c r="G97" s="59">
        <f>ПРОТОКОЛ!J1027</f>
        <v>0</v>
      </c>
      <c r="H97" s="59">
        <f>ПРОТОКОЛ!L1027</f>
        <v>0</v>
      </c>
      <c r="I97" s="59">
        <f>ПРОТОКОЛ!N1027</f>
        <v>0</v>
      </c>
      <c r="J97" s="60">
        <f>ПРОТОКОЛ!P1027</f>
        <v>0</v>
      </c>
      <c r="K97" s="59">
        <f>ПРОТОКОЛ!R1027</f>
        <v>0</v>
      </c>
      <c r="L97" s="7">
        <f>ПРОТОКОЛ!E1027</f>
        <v>0</v>
      </c>
      <c r="M97" s="7">
        <f>ПРОТОКОЛ!G1027</f>
        <v>0</v>
      </c>
      <c r="N97" s="7">
        <f>ПРОТОКОЛ!I1027</f>
        <v>0</v>
      </c>
      <c r="O97" s="7">
        <f>ПРОТОКОЛ!K1027</f>
        <v>0</v>
      </c>
      <c r="P97" s="7" t="str">
        <f>ПРОТОКОЛ!M1027</f>
        <v>0</v>
      </c>
      <c r="Q97" s="7" t="str">
        <f>ПРОТОКОЛ!O1027</f>
        <v>0</v>
      </c>
      <c r="R97" s="7">
        <f>ПРОТОКОЛ!Q1027</f>
        <v>50</v>
      </c>
      <c r="S97" s="7">
        <f>ПРОТОКОЛ!S1027</f>
        <v>0</v>
      </c>
      <c r="T97" s="7">
        <f>ПРОТОКОЛ!T1027</f>
        <v>50</v>
      </c>
      <c r="U97" s="52">
        <f t="shared" si="3"/>
        <v>28</v>
      </c>
      <c r="X97" s="86"/>
    </row>
    <row r="98" spans="1:24" ht="16.5" customHeight="1">
      <c r="A98" s="63">
        <f>ПРОТОКОЛ!B1028</f>
        <v>0</v>
      </c>
      <c r="B98" s="65">
        <f>ПРОТОКОЛ!C1028</f>
        <v>0</v>
      </c>
      <c r="C98" s="69" t="str">
        <f>ПРОТОКОЛ!X1028</f>
        <v>Субъект РФ 29</v>
      </c>
      <c r="D98" s="82">
        <f>ПРОТОКОЛ!D1028</f>
        <v>0</v>
      </c>
      <c r="E98" s="59">
        <f>ПРОТОКОЛ!F1028</f>
        <v>0</v>
      </c>
      <c r="F98" s="59">
        <f>ПРОТОКОЛ!H1028</f>
        <v>0</v>
      </c>
      <c r="G98" s="59">
        <f>ПРОТОКОЛ!J1028</f>
        <v>0</v>
      </c>
      <c r="H98" s="59">
        <f>ПРОТОКОЛ!L1028</f>
        <v>0</v>
      </c>
      <c r="I98" s="59">
        <f>ПРОТОКОЛ!N1028</f>
        <v>0</v>
      </c>
      <c r="J98" s="60">
        <f>ПРОТОКОЛ!P1028</f>
        <v>0</v>
      </c>
      <c r="K98" s="59">
        <f>ПРОТОКОЛ!R1028</f>
        <v>0</v>
      </c>
      <c r="L98" s="7">
        <f>ПРОТОКОЛ!E1028</f>
        <v>0</v>
      </c>
      <c r="M98" s="7">
        <f>ПРОТОКОЛ!G1028</f>
        <v>0</v>
      </c>
      <c r="N98" s="7">
        <f>ПРОТОКОЛ!I1028</f>
        <v>0</v>
      </c>
      <c r="O98" s="7">
        <f>ПРОТОКОЛ!K1028</f>
        <v>0</v>
      </c>
      <c r="P98" s="7" t="str">
        <f>ПРОТОКОЛ!M1028</f>
        <v>0</v>
      </c>
      <c r="Q98" s="7" t="str">
        <f>ПРОТОКОЛ!O1028</f>
        <v>0</v>
      </c>
      <c r="R98" s="7">
        <f>ПРОТОКОЛ!Q1028</f>
        <v>50</v>
      </c>
      <c r="S98" s="7">
        <f>ПРОТОКОЛ!S1028</f>
        <v>0</v>
      </c>
      <c r="T98" s="7">
        <f>ПРОТОКОЛ!T1028</f>
        <v>50</v>
      </c>
      <c r="U98" s="52">
        <f t="shared" si="3"/>
        <v>28</v>
      </c>
      <c r="X98" s="86"/>
    </row>
    <row r="99" spans="1:24" ht="16.5" customHeight="1">
      <c r="A99" s="63">
        <f>ПРОТОКОЛ!B1029</f>
        <v>0</v>
      </c>
      <c r="B99" s="65">
        <f>ПРОТОКОЛ!C1029</f>
        <v>0</v>
      </c>
      <c r="C99" s="69" t="str">
        <f>ПРОТОКОЛ!X1029</f>
        <v>Субъект РФ 29</v>
      </c>
      <c r="D99" s="82">
        <f>ПРОТОКОЛ!D1029</f>
        <v>0</v>
      </c>
      <c r="E99" s="59">
        <f>ПРОТОКОЛ!F1029</f>
        <v>0</v>
      </c>
      <c r="F99" s="59">
        <f>ПРОТОКОЛ!H1029</f>
        <v>0</v>
      </c>
      <c r="G99" s="59">
        <f>ПРОТОКОЛ!J1029</f>
        <v>0</v>
      </c>
      <c r="H99" s="59">
        <f>ПРОТОКОЛ!L1029</f>
        <v>0</v>
      </c>
      <c r="I99" s="59">
        <f>ПРОТОКОЛ!N1029</f>
        <v>0</v>
      </c>
      <c r="J99" s="60">
        <f>ПРОТОКОЛ!P1029</f>
        <v>0</v>
      </c>
      <c r="K99" s="59">
        <f>ПРОТОКОЛ!R1029</f>
        <v>0</v>
      </c>
      <c r="L99" s="7">
        <f>ПРОТОКОЛ!E1029</f>
        <v>0</v>
      </c>
      <c r="M99" s="7">
        <f>ПРОТОКОЛ!G1029</f>
        <v>0</v>
      </c>
      <c r="N99" s="7">
        <f>ПРОТОКОЛ!I1029</f>
        <v>0</v>
      </c>
      <c r="O99" s="7">
        <f>ПРОТОКОЛ!K1029</f>
        <v>0</v>
      </c>
      <c r="P99" s="7" t="str">
        <f>ПРОТОКОЛ!M1029</f>
        <v>0</v>
      </c>
      <c r="Q99" s="7" t="str">
        <f>ПРОТОКОЛ!O1029</f>
        <v>0</v>
      </c>
      <c r="R99" s="7">
        <f>ПРОТОКОЛ!Q1029</f>
        <v>50</v>
      </c>
      <c r="S99" s="7">
        <f>ПРОТОКОЛ!S1029</f>
        <v>0</v>
      </c>
      <c r="T99" s="7">
        <f>ПРОТОКОЛ!T1029</f>
        <v>50</v>
      </c>
      <c r="U99" s="52">
        <f t="shared" si="3"/>
        <v>28</v>
      </c>
      <c r="X99" s="86"/>
    </row>
    <row r="100" spans="1:24" ht="16.5" customHeight="1">
      <c r="A100" s="64">
        <f>ПРОТОКОЛ!B1063</f>
        <v>0</v>
      </c>
      <c r="B100" s="68">
        <f>ПРОТОКОЛ!C1063</f>
        <v>0</v>
      </c>
      <c r="C100" s="72" t="str">
        <f>ПРОТОКОЛ!X1063</f>
        <v>Субъект РФ 30</v>
      </c>
      <c r="D100" s="85">
        <f>ПРОТОКОЛ!D1063</f>
        <v>0</v>
      </c>
      <c r="E100" s="62">
        <f>ПРОТОКОЛ!F1063</f>
        <v>0</v>
      </c>
      <c r="F100" s="62">
        <f>ПРОТОКОЛ!H1063</f>
        <v>0</v>
      </c>
      <c r="G100" s="62">
        <f>ПРОТОКОЛ!J1063</f>
        <v>0</v>
      </c>
      <c r="H100" s="62">
        <f>ПРОТОКОЛ!L1063</f>
        <v>0</v>
      </c>
      <c r="I100" s="62">
        <f>ПРОТОКОЛ!N1063</f>
        <v>0</v>
      </c>
      <c r="J100" s="75">
        <f>ПРОТОКОЛ!P1063</f>
        <v>0</v>
      </c>
      <c r="K100" s="62">
        <f>ПРОТОКОЛ!R1063</f>
        <v>0</v>
      </c>
      <c r="L100" s="31">
        <f>ПРОТОКОЛ!E1063</f>
        <v>0</v>
      </c>
      <c r="M100" s="31">
        <f>ПРОТОКОЛ!G1063</f>
        <v>0</v>
      </c>
      <c r="N100" s="31">
        <f>ПРОТОКОЛ!I1063</f>
        <v>0</v>
      </c>
      <c r="O100" s="31">
        <f>ПРОТОКОЛ!K1063</f>
        <v>0</v>
      </c>
      <c r="P100" s="31" t="str">
        <f>ПРОТОКОЛ!M1063</f>
        <v>0</v>
      </c>
      <c r="Q100" s="31" t="str">
        <f>ПРОТОКОЛ!O1063</f>
        <v>0</v>
      </c>
      <c r="R100" s="31">
        <f>ПРОТОКОЛ!Q1063</f>
        <v>50</v>
      </c>
      <c r="S100" s="31">
        <f>ПРОТОКОЛ!S1063</f>
        <v>0</v>
      </c>
      <c r="T100" s="31">
        <f>ПРОТОКОЛ!T1063</f>
        <v>50</v>
      </c>
      <c r="U100" s="52">
        <f t="shared" si="3"/>
        <v>28</v>
      </c>
      <c r="X100" s="86"/>
    </row>
    <row r="101" spans="1:24" ht="16.5" customHeight="1">
      <c r="A101" s="64">
        <f>ПРОТОКОЛ!B1064</f>
        <v>0</v>
      </c>
      <c r="B101" s="68">
        <f>ПРОТОКОЛ!C1064</f>
        <v>0</v>
      </c>
      <c r="C101" s="72" t="str">
        <f>ПРОТОКОЛ!X1064</f>
        <v>Субъект РФ 30</v>
      </c>
      <c r="D101" s="85">
        <f>ПРОТОКОЛ!D1064</f>
        <v>0</v>
      </c>
      <c r="E101" s="62">
        <f>ПРОТОКОЛ!F1064</f>
        <v>0</v>
      </c>
      <c r="F101" s="62">
        <f>ПРОТОКОЛ!H1064</f>
        <v>0</v>
      </c>
      <c r="G101" s="62">
        <f>ПРОТОКОЛ!J1064</f>
        <v>0</v>
      </c>
      <c r="H101" s="62">
        <f>ПРОТОКОЛ!L1064</f>
        <v>0</v>
      </c>
      <c r="I101" s="62">
        <f>ПРОТОКОЛ!N1064</f>
        <v>0</v>
      </c>
      <c r="J101" s="75">
        <f>ПРОТОКОЛ!P1064</f>
        <v>0</v>
      </c>
      <c r="K101" s="62">
        <f>ПРОТОКОЛ!R1064</f>
        <v>0</v>
      </c>
      <c r="L101" s="31">
        <f>ПРОТОКОЛ!E1064</f>
        <v>0</v>
      </c>
      <c r="M101" s="31">
        <f>ПРОТОКОЛ!G1064</f>
        <v>0</v>
      </c>
      <c r="N101" s="31">
        <f>ПРОТОКОЛ!I1064</f>
        <v>0</v>
      </c>
      <c r="O101" s="31">
        <f>ПРОТОКОЛ!K1064</f>
        <v>0</v>
      </c>
      <c r="P101" s="31" t="str">
        <f>ПРОТОКОЛ!M1064</f>
        <v>0</v>
      </c>
      <c r="Q101" s="31" t="str">
        <f>ПРОТОКОЛ!O1064</f>
        <v>0</v>
      </c>
      <c r="R101" s="31">
        <f>ПРОТОКОЛ!Q1064</f>
        <v>50</v>
      </c>
      <c r="S101" s="31">
        <f>ПРОТОКОЛ!S1064</f>
        <v>0</v>
      </c>
      <c r="T101" s="31">
        <f>ПРОТОКОЛ!T1064</f>
        <v>50</v>
      </c>
      <c r="U101" s="52">
        <f t="shared" si="3"/>
        <v>28</v>
      </c>
      <c r="X101" s="86"/>
    </row>
    <row r="102" spans="1:24" ht="16.5" customHeight="1">
      <c r="A102" s="64">
        <f>ПРОТОКОЛ!B1065</f>
        <v>0</v>
      </c>
      <c r="B102" s="68">
        <f>ПРОТОКОЛ!C1065</f>
        <v>0</v>
      </c>
      <c r="C102" s="72" t="str">
        <f>ПРОТОКОЛ!X1065</f>
        <v>Субъект РФ 30</v>
      </c>
      <c r="D102" s="85">
        <f>ПРОТОКОЛ!D1065</f>
        <v>0</v>
      </c>
      <c r="E102" s="62">
        <f>ПРОТОКОЛ!F1065</f>
        <v>0</v>
      </c>
      <c r="F102" s="62">
        <f>ПРОТОКОЛ!H1065</f>
        <v>0</v>
      </c>
      <c r="G102" s="62">
        <f>ПРОТОКОЛ!J1065</f>
        <v>0</v>
      </c>
      <c r="H102" s="62">
        <f>ПРОТОКОЛ!L1065</f>
        <v>0</v>
      </c>
      <c r="I102" s="62">
        <f>ПРОТОКОЛ!N1065</f>
        <v>0</v>
      </c>
      <c r="J102" s="75">
        <f>ПРОТОКОЛ!P1065</f>
        <v>0</v>
      </c>
      <c r="K102" s="62">
        <f>ПРОТОКОЛ!R1065</f>
        <v>0</v>
      </c>
      <c r="L102" s="31">
        <f>ПРОТОКОЛ!E1065</f>
        <v>0</v>
      </c>
      <c r="M102" s="31">
        <f>ПРОТОКОЛ!G1065</f>
        <v>0</v>
      </c>
      <c r="N102" s="31">
        <f>ПРОТОКОЛ!I1065</f>
        <v>0</v>
      </c>
      <c r="O102" s="31">
        <f>ПРОТОКОЛ!K1065</f>
        <v>0</v>
      </c>
      <c r="P102" s="31" t="str">
        <f>ПРОТОКОЛ!M1065</f>
        <v>0</v>
      </c>
      <c r="Q102" s="31" t="str">
        <f>ПРОТОКОЛ!O1065</f>
        <v>0</v>
      </c>
      <c r="R102" s="31">
        <f>ПРОТОКОЛ!Q1065</f>
        <v>50</v>
      </c>
      <c r="S102" s="31">
        <f>ПРОТОКОЛ!S1065</f>
        <v>0</v>
      </c>
      <c r="T102" s="31">
        <f>ПРОТОКОЛ!T1065</f>
        <v>50</v>
      </c>
      <c r="U102" s="52">
        <f t="shared" si="3"/>
        <v>28</v>
      </c>
      <c r="X102" s="86"/>
    </row>
    <row r="103" spans="1:24" ht="16.5" customHeight="1">
      <c r="A103" s="63">
        <f>ПРОТОКОЛ!B1099</f>
        <v>0</v>
      </c>
      <c r="B103" s="65">
        <f>ПРОТОКОЛ!C1099</f>
        <v>0</v>
      </c>
      <c r="C103" s="69" t="str">
        <f>ПРОТОКОЛ!X1099</f>
        <v>Субъект РФ 31</v>
      </c>
      <c r="D103" s="82">
        <f>ПРОТОКОЛ!D1099</f>
        <v>0</v>
      </c>
      <c r="E103" s="59">
        <f>ПРОТОКОЛ!F1099</f>
        <v>0</v>
      </c>
      <c r="F103" s="59">
        <f>ПРОТОКОЛ!H1099</f>
        <v>0</v>
      </c>
      <c r="G103" s="59">
        <f>ПРОТОКОЛ!J1099</f>
        <v>0</v>
      </c>
      <c r="H103" s="59">
        <f>ПРОТОКОЛ!L1099</f>
        <v>0</v>
      </c>
      <c r="I103" s="59">
        <f>ПРОТОКОЛ!N1099</f>
        <v>0</v>
      </c>
      <c r="J103" s="60">
        <f>ПРОТОКОЛ!P1099</f>
        <v>0</v>
      </c>
      <c r="K103" s="59">
        <f>ПРОТОКОЛ!R1099</f>
        <v>0</v>
      </c>
      <c r="L103" s="7">
        <f>ПРОТОКОЛ!E1099</f>
        <v>0</v>
      </c>
      <c r="M103" s="7">
        <f>ПРОТОКОЛ!G1099</f>
        <v>0</v>
      </c>
      <c r="N103" s="7">
        <f>ПРОТОКОЛ!I1099</f>
        <v>0</v>
      </c>
      <c r="O103" s="7">
        <f>ПРОТОКОЛ!K1099</f>
        <v>0</v>
      </c>
      <c r="P103" s="7" t="str">
        <f>ПРОТОКОЛ!M1099</f>
        <v>0</v>
      </c>
      <c r="Q103" s="7" t="str">
        <f>ПРОТОКОЛ!O1099</f>
        <v>0</v>
      </c>
      <c r="R103" s="7">
        <f>ПРОТОКОЛ!Q1099</f>
        <v>50</v>
      </c>
      <c r="S103" s="7">
        <f>ПРОТОКОЛ!S1099</f>
        <v>0</v>
      </c>
      <c r="T103" s="7">
        <f>ПРОТОКОЛ!T1099</f>
        <v>50</v>
      </c>
      <c r="U103" s="52">
        <f t="shared" si="3"/>
        <v>28</v>
      </c>
      <c r="X103" s="86"/>
    </row>
    <row r="104" spans="1:24" ht="16.5" customHeight="1">
      <c r="A104" s="63">
        <f>ПРОТОКОЛ!B1100</f>
        <v>0</v>
      </c>
      <c r="B104" s="65">
        <f>ПРОТОКОЛ!C1100</f>
        <v>0</v>
      </c>
      <c r="C104" s="69" t="str">
        <f>ПРОТОКОЛ!X1100</f>
        <v>Субъект РФ 31</v>
      </c>
      <c r="D104" s="82">
        <f>ПРОТОКОЛ!D1100</f>
        <v>0</v>
      </c>
      <c r="E104" s="59">
        <f>ПРОТОКОЛ!F1100</f>
        <v>0</v>
      </c>
      <c r="F104" s="59">
        <f>ПРОТОКОЛ!H1100</f>
        <v>0</v>
      </c>
      <c r="G104" s="59">
        <f>ПРОТОКОЛ!J1100</f>
        <v>0</v>
      </c>
      <c r="H104" s="59">
        <f>ПРОТОКОЛ!L1100</f>
        <v>0</v>
      </c>
      <c r="I104" s="59">
        <f>ПРОТОКОЛ!N1100</f>
        <v>0</v>
      </c>
      <c r="J104" s="60">
        <f>ПРОТОКОЛ!P1100</f>
        <v>0</v>
      </c>
      <c r="K104" s="59">
        <f>ПРОТОКОЛ!R1100</f>
        <v>0</v>
      </c>
      <c r="L104" s="7">
        <f>ПРОТОКОЛ!E1100</f>
        <v>0</v>
      </c>
      <c r="M104" s="7">
        <f>ПРОТОКОЛ!G1100</f>
        <v>0</v>
      </c>
      <c r="N104" s="7">
        <f>ПРОТОКОЛ!I1100</f>
        <v>0</v>
      </c>
      <c r="O104" s="7">
        <f>ПРОТОКОЛ!K1100</f>
        <v>0</v>
      </c>
      <c r="P104" s="7" t="str">
        <f>ПРОТОКОЛ!M1100</f>
        <v>0</v>
      </c>
      <c r="Q104" s="7" t="str">
        <f>ПРОТОКОЛ!O1100</f>
        <v>0</v>
      </c>
      <c r="R104" s="7">
        <f>ПРОТОКОЛ!Q1100</f>
        <v>50</v>
      </c>
      <c r="S104" s="7">
        <f>ПРОТОКОЛ!S1100</f>
        <v>0</v>
      </c>
      <c r="T104" s="7">
        <f>ПРОТОКОЛ!T1100</f>
        <v>50</v>
      </c>
      <c r="U104" s="52">
        <f t="shared" si="3"/>
        <v>28</v>
      </c>
      <c r="X104" s="86"/>
    </row>
    <row r="105" spans="1:24" ht="16.5" customHeight="1">
      <c r="A105" s="63">
        <f>ПРОТОКОЛ!B1101</f>
        <v>0</v>
      </c>
      <c r="B105" s="65">
        <f>ПРОТОКОЛ!C1101</f>
        <v>0</v>
      </c>
      <c r="C105" s="69" t="str">
        <f>ПРОТОКОЛ!X1101</f>
        <v>Субъект РФ 31</v>
      </c>
      <c r="D105" s="82">
        <f>ПРОТОКОЛ!D1101</f>
        <v>0</v>
      </c>
      <c r="E105" s="59">
        <f>ПРОТОКОЛ!F1101</f>
        <v>0</v>
      </c>
      <c r="F105" s="59">
        <f>ПРОТОКОЛ!H1101</f>
        <v>0</v>
      </c>
      <c r="G105" s="59">
        <f>ПРОТОКОЛ!J1101</f>
        <v>0</v>
      </c>
      <c r="H105" s="59">
        <f>ПРОТОКОЛ!L1101</f>
        <v>0</v>
      </c>
      <c r="I105" s="59">
        <f>ПРОТОКОЛ!N1101</f>
        <v>0</v>
      </c>
      <c r="J105" s="60">
        <f>ПРОТОКОЛ!P1101</f>
        <v>0</v>
      </c>
      <c r="K105" s="59">
        <f>ПРОТОКОЛ!R1101</f>
        <v>0</v>
      </c>
      <c r="L105" s="7">
        <f>ПРОТОКОЛ!E1101</f>
        <v>0</v>
      </c>
      <c r="M105" s="7">
        <f>ПРОТОКОЛ!G1101</f>
        <v>0</v>
      </c>
      <c r="N105" s="7">
        <f>ПРОТОКОЛ!I1101</f>
        <v>0</v>
      </c>
      <c r="O105" s="7">
        <f>ПРОТОКОЛ!K1101</f>
        <v>0</v>
      </c>
      <c r="P105" s="7" t="str">
        <f>ПРОТОКОЛ!M1101</f>
        <v>0</v>
      </c>
      <c r="Q105" s="7" t="str">
        <f>ПРОТОКОЛ!O1101</f>
        <v>0</v>
      </c>
      <c r="R105" s="7">
        <f>ПРОТОКОЛ!Q1101</f>
        <v>50</v>
      </c>
      <c r="S105" s="7">
        <f>ПРОТОКОЛ!S1101</f>
        <v>0</v>
      </c>
      <c r="T105" s="7">
        <f>ПРОТОКОЛ!T1101</f>
        <v>50</v>
      </c>
      <c r="U105" s="52">
        <f t="shared" si="3"/>
        <v>28</v>
      </c>
      <c r="X105" s="86"/>
    </row>
    <row r="106" spans="1:24" ht="16.5" customHeight="1">
      <c r="A106" s="64">
        <f>ПРОТОКОЛ!B1135</f>
        <v>0</v>
      </c>
      <c r="B106" s="68">
        <f>ПРОТОКОЛ!C1135</f>
        <v>0</v>
      </c>
      <c r="C106" s="72" t="str">
        <f>ПРОТОКОЛ!X1135</f>
        <v>Субъект РФ 32</v>
      </c>
      <c r="D106" s="85">
        <f>ПРОТОКОЛ!D1135</f>
        <v>0</v>
      </c>
      <c r="E106" s="62">
        <f>ПРОТОКОЛ!F1135</f>
        <v>0</v>
      </c>
      <c r="F106" s="62">
        <f>ПРОТОКОЛ!H1135</f>
        <v>0</v>
      </c>
      <c r="G106" s="62">
        <f>ПРОТОКОЛ!J1135</f>
        <v>0</v>
      </c>
      <c r="H106" s="62">
        <f>ПРОТОКОЛ!L1135</f>
        <v>0</v>
      </c>
      <c r="I106" s="62">
        <f>ПРОТОКОЛ!N1135</f>
        <v>0</v>
      </c>
      <c r="J106" s="75">
        <f>ПРОТОКОЛ!P1135</f>
        <v>0</v>
      </c>
      <c r="K106" s="62">
        <f>ПРОТОКОЛ!R1135</f>
        <v>0</v>
      </c>
      <c r="L106" s="31">
        <f>ПРОТОКОЛ!E1135</f>
        <v>0</v>
      </c>
      <c r="M106" s="31">
        <f>ПРОТОКОЛ!G1135</f>
        <v>0</v>
      </c>
      <c r="N106" s="31">
        <f>ПРОТОКОЛ!I1135</f>
        <v>0</v>
      </c>
      <c r="O106" s="31">
        <f>ПРОТОКОЛ!K1135</f>
        <v>0</v>
      </c>
      <c r="P106" s="31" t="str">
        <f>ПРОТОКОЛ!M1135</f>
        <v>0</v>
      </c>
      <c r="Q106" s="31" t="str">
        <f>ПРОТОКОЛ!O1135</f>
        <v>0</v>
      </c>
      <c r="R106" s="31">
        <f>ПРОТОКОЛ!Q1135</f>
        <v>50</v>
      </c>
      <c r="S106" s="31">
        <f>ПРОТОКОЛ!S1135</f>
        <v>0</v>
      </c>
      <c r="T106" s="31">
        <f>ПРОТОКОЛ!T1135</f>
        <v>50</v>
      </c>
      <c r="U106" s="52">
        <f t="shared" si="3"/>
        <v>28</v>
      </c>
      <c r="X106" s="86"/>
    </row>
    <row r="107" spans="1:24" ht="16.5" customHeight="1">
      <c r="A107" s="64">
        <f>ПРОТОКОЛ!B1136</f>
        <v>0</v>
      </c>
      <c r="B107" s="68">
        <f>ПРОТОКОЛ!C1136</f>
        <v>0</v>
      </c>
      <c r="C107" s="72" t="str">
        <f>ПРОТОКОЛ!X1136</f>
        <v>Субъект РФ 32</v>
      </c>
      <c r="D107" s="85">
        <f>ПРОТОКОЛ!D1136</f>
        <v>0</v>
      </c>
      <c r="E107" s="62">
        <f>ПРОТОКОЛ!F1136</f>
        <v>0</v>
      </c>
      <c r="F107" s="62">
        <f>ПРОТОКОЛ!H1136</f>
        <v>0</v>
      </c>
      <c r="G107" s="62">
        <f>ПРОТОКОЛ!J1136</f>
        <v>0</v>
      </c>
      <c r="H107" s="62">
        <f>ПРОТОКОЛ!L1136</f>
        <v>0</v>
      </c>
      <c r="I107" s="62">
        <f>ПРОТОКОЛ!N1136</f>
        <v>0</v>
      </c>
      <c r="J107" s="75">
        <f>ПРОТОКОЛ!P1136</f>
        <v>0</v>
      </c>
      <c r="K107" s="62">
        <f>ПРОТОКОЛ!R1136</f>
        <v>0</v>
      </c>
      <c r="L107" s="31">
        <f>ПРОТОКОЛ!E1136</f>
        <v>0</v>
      </c>
      <c r="M107" s="31">
        <f>ПРОТОКОЛ!G1136</f>
        <v>0</v>
      </c>
      <c r="N107" s="31">
        <f>ПРОТОКОЛ!I1136</f>
        <v>0</v>
      </c>
      <c r="O107" s="31">
        <f>ПРОТОКОЛ!K1136</f>
        <v>0</v>
      </c>
      <c r="P107" s="31" t="str">
        <f>ПРОТОКОЛ!M1136</f>
        <v>0</v>
      </c>
      <c r="Q107" s="31" t="str">
        <f>ПРОТОКОЛ!O1136</f>
        <v>0</v>
      </c>
      <c r="R107" s="31">
        <f>ПРОТОКОЛ!Q1136</f>
        <v>50</v>
      </c>
      <c r="S107" s="31">
        <f>ПРОТОКОЛ!S1136</f>
        <v>0</v>
      </c>
      <c r="T107" s="31">
        <f>ПРОТОКОЛ!T1136</f>
        <v>50</v>
      </c>
      <c r="U107" s="52">
        <f t="shared" si="3"/>
        <v>28</v>
      </c>
      <c r="X107" s="86"/>
    </row>
    <row r="108" spans="1:24" ht="16.5" customHeight="1">
      <c r="A108" s="64">
        <f>ПРОТОКОЛ!B1137</f>
        <v>0</v>
      </c>
      <c r="B108" s="68">
        <f>ПРОТОКОЛ!C1137</f>
        <v>0</v>
      </c>
      <c r="C108" s="72" t="str">
        <f>ПРОТОКОЛ!X1137</f>
        <v>Субъект РФ 32</v>
      </c>
      <c r="D108" s="85">
        <f>ПРОТОКОЛ!D1137</f>
        <v>0</v>
      </c>
      <c r="E108" s="62">
        <f>ПРОТОКОЛ!F1137</f>
        <v>0</v>
      </c>
      <c r="F108" s="62">
        <f>ПРОТОКОЛ!H1137</f>
        <v>0</v>
      </c>
      <c r="G108" s="62">
        <f>ПРОТОКОЛ!J1137</f>
        <v>0</v>
      </c>
      <c r="H108" s="62">
        <f>ПРОТОКОЛ!L1137</f>
        <v>0</v>
      </c>
      <c r="I108" s="62">
        <f>ПРОТОКОЛ!N1137</f>
        <v>0</v>
      </c>
      <c r="J108" s="75">
        <f>ПРОТОКОЛ!P1137</f>
        <v>0</v>
      </c>
      <c r="K108" s="62">
        <f>ПРОТОКОЛ!R1137</f>
        <v>0</v>
      </c>
      <c r="L108" s="31">
        <f>ПРОТОКОЛ!E1137</f>
        <v>0</v>
      </c>
      <c r="M108" s="31">
        <f>ПРОТОКОЛ!G1137</f>
        <v>0</v>
      </c>
      <c r="N108" s="31">
        <f>ПРОТОКОЛ!I1137</f>
        <v>0</v>
      </c>
      <c r="O108" s="31">
        <f>ПРОТОКОЛ!K1137</f>
        <v>0</v>
      </c>
      <c r="P108" s="31" t="str">
        <f>ПРОТОКОЛ!M1137</f>
        <v>0</v>
      </c>
      <c r="Q108" s="31" t="str">
        <f>ПРОТОКОЛ!O1137</f>
        <v>0</v>
      </c>
      <c r="R108" s="31">
        <f>ПРОТОКОЛ!Q1137</f>
        <v>50</v>
      </c>
      <c r="S108" s="31">
        <f>ПРОТОКОЛ!S1137</f>
        <v>0</v>
      </c>
      <c r="T108" s="31">
        <f>ПРОТОКОЛ!T1137</f>
        <v>50</v>
      </c>
      <c r="U108" s="52">
        <f t="shared" si="3"/>
        <v>28</v>
      </c>
      <c r="X108" s="86"/>
    </row>
    <row r="109" spans="1:24" ht="16.5" customHeight="1">
      <c r="A109" s="63">
        <f>ПРОТОКОЛ!B1171</f>
        <v>0</v>
      </c>
      <c r="B109" s="65">
        <f>ПРОТОКОЛ!C1171</f>
        <v>0</v>
      </c>
      <c r="C109" s="69" t="str">
        <f>ПРОТОКОЛ!X1171</f>
        <v>Субъект РФ 33</v>
      </c>
      <c r="D109" s="82">
        <f>ПРОТОКОЛ!D1171</f>
        <v>0</v>
      </c>
      <c r="E109" s="59">
        <f>ПРОТОКОЛ!F1171</f>
        <v>0</v>
      </c>
      <c r="F109" s="59">
        <f>ПРОТОКОЛ!H1171</f>
        <v>0</v>
      </c>
      <c r="G109" s="59">
        <f>ПРОТОКОЛ!J1171</f>
        <v>0</v>
      </c>
      <c r="H109" s="59">
        <f>ПРОТОКОЛ!L1171</f>
        <v>0</v>
      </c>
      <c r="I109" s="59">
        <f>ПРОТОКОЛ!N1171</f>
        <v>0</v>
      </c>
      <c r="J109" s="60">
        <f>ПРОТОКОЛ!P1171</f>
        <v>0</v>
      </c>
      <c r="K109" s="59">
        <f>ПРОТОКОЛ!R1171</f>
        <v>0</v>
      </c>
      <c r="L109" s="7">
        <f>ПРОТОКОЛ!E1171</f>
        <v>0</v>
      </c>
      <c r="M109" s="7">
        <f>ПРОТОКОЛ!G1171</f>
        <v>0</v>
      </c>
      <c r="N109" s="7">
        <f>ПРОТОКОЛ!I1171</f>
        <v>0</v>
      </c>
      <c r="O109" s="7">
        <f>ПРОТОКОЛ!K1171</f>
        <v>0</v>
      </c>
      <c r="P109" s="7" t="str">
        <f>ПРОТОКОЛ!M1171</f>
        <v>0</v>
      </c>
      <c r="Q109" s="7" t="str">
        <f>ПРОТОКОЛ!O1171</f>
        <v>0</v>
      </c>
      <c r="R109" s="7">
        <f>ПРОТОКОЛ!Q1171</f>
        <v>50</v>
      </c>
      <c r="S109" s="7">
        <f>ПРОТОКОЛ!S1171</f>
        <v>0</v>
      </c>
      <c r="T109" s="7">
        <f>ПРОТОКОЛ!T1171</f>
        <v>50</v>
      </c>
      <c r="U109" s="52">
        <f t="shared" si="3"/>
        <v>28</v>
      </c>
      <c r="X109" s="86"/>
    </row>
    <row r="110" spans="1:24" ht="16.5" customHeight="1">
      <c r="A110" s="63">
        <f>ПРОТОКОЛ!B1172</f>
        <v>0</v>
      </c>
      <c r="B110" s="65">
        <f>ПРОТОКОЛ!C1172</f>
        <v>0</v>
      </c>
      <c r="C110" s="69" t="str">
        <f>ПРОТОКОЛ!X1172</f>
        <v>Субъект РФ 33</v>
      </c>
      <c r="D110" s="82">
        <f>ПРОТОКОЛ!D1172</f>
        <v>0</v>
      </c>
      <c r="E110" s="59">
        <f>ПРОТОКОЛ!F1172</f>
        <v>0</v>
      </c>
      <c r="F110" s="59">
        <f>ПРОТОКОЛ!H1172</f>
        <v>0</v>
      </c>
      <c r="G110" s="59">
        <f>ПРОТОКОЛ!J1172</f>
        <v>0</v>
      </c>
      <c r="H110" s="59">
        <f>ПРОТОКОЛ!L1172</f>
        <v>0</v>
      </c>
      <c r="I110" s="59">
        <f>ПРОТОКОЛ!N1172</f>
        <v>0</v>
      </c>
      <c r="J110" s="60">
        <f>ПРОТОКОЛ!P1172</f>
        <v>0</v>
      </c>
      <c r="K110" s="59">
        <f>ПРОТОКОЛ!R1172</f>
        <v>0</v>
      </c>
      <c r="L110" s="7">
        <f>ПРОТОКОЛ!E1172</f>
        <v>0</v>
      </c>
      <c r="M110" s="7">
        <f>ПРОТОКОЛ!G1172</f>
        <v>0</v>
      </c>
      <c r="N110" s="7">
        <f>ПРОТОКОЛ!I1172</f>
        <v>0</v>
      </c>
      <c r="O110" s="7">
        <f>ПРОТОКОЛ!K1172</f>
        <v>0</v>
      </c>
      <c r="P110" s="7" t="str">
        <f>ПРОТОКОЛ!M1172</f>
        <v>0</v>
      </c>
      <c r="Q110" s="7" t="str">
        <f>ПРОТОКОЛ!O1172</f>
        <v>0</v>
      </c>
      <c r="R110" s="7">
        <f>ПРОТОКОЛ!Q1172</f>
        <v>50</v>
      </c>
      <c r="S110" s="7">
        <f>ПРОТОКОЛ!S1172</f>
        <v>0</v>
      </c>
      <c r="T110" s="7">
        <f>ПРОТОКОЛ!T1172</f>
        <v>50</v>
      </c>
      <c r="U110" s="52">
        <f t="shared" si="3"/>
        <v>28</v>
      </c>
      <c r="X110" s="86"/>
    </row>
    <row r="111" spans="1:24" ht="16.5" customHeight="1">
      <c r="A111" s="63">
        <f>ПРОТОКОЛ!B1173</f>
        <v>0</v>
      </c>
      <c r="B111" s="67">
        <f>ПРОТОКОЛ!C1173</f>
        <v>0</v>
      </c>
      <c r="C111" s="71" t="str">
        <f>ПРОТОКОЛ!X1173</f>
        <v>Субъект РФ 33</v>
      </c>
      <c r="D111" s="84">
        <f>ПРОТОКОЛ!D1173</f>
        <v>0</v>
      </c>
      <c r="E111" s="30">
        <f>ПРОТОКОЛ!F1173</f>
        <v>0</v>
      </c>
      <c r="F111" s="30">
        <f>ПРОТОКОЛ!H1173</f>
        <v>0</v>
      </c>
      <c r="G111" s="30">
        <f>ПРОТОКОЛ!J1173</f>
        <v>0</v>
      </c>
      <c r="H111" s="30">
        <f>ПРОТОКОЛ!L1173</f>
        <v>0</v>
      </c>
      <c r="I111" s="30">
        <f>ПРОТОКОЛ!N1173</f>
        <v>0</v>
      </c>
      <c r="J111" s="74">
        <f>ПРОТОКОЛ!P1173</f>
        <v>0</v>
      </c>
      <c r="K111" s="30">
        <f>ПРОТОКОЛ!R1173</f>
        <v>0</v>
      </c>
      <c r="L111" s="7">
        <f>ПРОТОКОЛ!E1173</f>
        <v>0</v>
      </c>
      <c r="M111" s="7">
        <f>ПРОТОКОЛ!G1173</f>
        <v>0</v>
      </c>
      <c r="N111" s="7">
        <f>ПРОТОКОЛ!I1173</f>
        <v>0</v>
      </c>
      <c r="O111" s="7">
        <f>ПРОТОКОЛ!K1173</f>
        <v>0</v>
      </c>
      <c r="P111" s="7" t="str">
        <f>ПРОТОКОЛ!M1173</f>
        <v>0</v>
      </c>
      <c r="Q111" s="7" t="str">
        <f>ПРОТОКОЛ!O1173</f>
        <v>0</v>
      </c>
      <c r="R111" s="7">
        <f>ПРОТОКОЛ!Q1173</f>
        <v>50</v>
      </c>
      <c r="S111" s="7">
        <f>ПРОТОКОЛ!S1173</f>
        <v>0</v>
      </c>
      <c r="T111" s="7">
        <f>ПРОТОКОЛ!T1173</f>
        <v>50</v>
      </c>
      <c r="U111" s="52">
        <f t="shared" si="3"/>
        <v>28</v>
      </c>
      <c r="X111" s="86"/>
    </row>
    <row r="112" spans="1:24" ht="16.5" customHeight="1">
      <c r="A112" s="64">
        <f>ПРОТОКОЛ!B1207</f>
        <v>0</v>
      </c>
      <c r="B112" s="68">
        <f>ПРОТОКОЛ!C1207</f>
        <v>0</v>
      </c>
      <c r="C112" s="72" t="str">
        <f>ПРОТОКОЛ!X1207</f>
        <v>Субъект РФ 34</v>
      </c>
      <c r="D112" s="85">
        <f>ПРОТОКОЛ!D1207</f>
        <v>0</v>
      </c>
      <c r="E112" s="62">
        <f>ПРОТОКОЛ!F1207</f>
        <v>0</v>
      </c>
      <c r="F112" s="62">
        <f>ПРОТОКОЛ!H1207</f>
        <v>0</v>
      </c>
      <c r="G112" s="62">
        <f>ПРОТОКОЛ!J1207</f>
        <v>0</v>
      </c>
      <c r="H112" s="62">
        <f>ПРОТОКОЛ!L1207</f>
        <v>0</v>
      </c>
      <c r="I112" s="62">
        <f>ПРОТОКОЛ!N1207</f>
        <v>0</v>
      </c>
      <c r="J112" s="75">
        <f>ПРОТОКОЛ!P1207</f>
        <v>0</v>
      </c>
      <c r="K112" s="62">
        <f>ПРОТОКОЛ!R1207</f>
        <v>0</v>
      </c>
      <c r="L112" s="31">
        <f>ПРОТОКОЛ!E1207</f>
        <v>0</v>
      </c>
      <c r="M112" s="31">
        <f>ПРОТОКОЛ!G1207</f>
        <v>0</v>
      </c>
      <c r="N112" s="31">
        <f>ПРОТОКОЛ!I1207</f>
        <v>0</v>
      </c>
      <c r="O112" s="31">
        <f>ПРОТОКОЛ!K1207</f>
        <v>0</v>
      </c>
      <c r="P112" s="31" t="str">
        <f>ПРОТОКОЛ!M1207</f>
        <v>0</v>
      </c>
      <c r="Q112" s="31" t="str">
        <f>ПРОТОКОЛ!O1207</f>
        <v>0</v>
      </c>
      <c r="R112" s="31">
        <f>ПРОТОКОЛ!Q1207</f>
        <v>50</v>
      </c>
      <c r="S112" s="31">
        <f>ПРОТОКОЛ!S1207</f>
        <v>0</v>
      </c>
      <c r="T112" s="31">
        <f>ПРОТОКОЛ!T1207</f>
        <v>50</v>
      </c>
      <c r="U112" s="52">
        <f t="shared" si="3"/>
        <v>28</v>
      </c>
      <c r="X112" s="86"/>
    </row>
    <row r="113" spans="1:24" ht="16.5" customHeight="1">
      <c r="A113" s="64">
        <f>ПРОТОКОЛ!B1208</f>
        <v>0</v>
      </c>
      <c r="B113" s="68">
        <f>ПРОТОКОЛ!C1208</f>
        <v>0</v>
      </c>
      <c r="C113" s="72" t="str">
        <f>ПРОТОКОЛ!X1208</f>
        <v>Субъект РФ 34</v>
      </c>
      <c r="D113" s="85">
        <f>ПРОТОКОЛ!D1208</f>
        <v>0</v>
      </c>
      <c r="E113" s="62">
        <f>ПРОТОКОЛ!F1208</f>
        <v>0</v>
      </c>
      <c r="F113" s="62">
        <f>ПРОТОКОЛ!H1208</f>
        <v>0</v>
      </c>
      <c r="G113" s="62">
        <f>ПРОТОКОЛ!J1208</f>
        <v>0</v>
      </c>
      <c r="H113" s="62">
        <f>ПРОТОКОЛ!L1208</f>
        <v>0</v>
      </c>
      <c r="I113" s="62">
        <f>ПРОТОКОЛ!N1208</f>
        <v>0</v>
      </c>
      <c r="J113" s="75">
        <f>ПРОТОКОЛ!P1208</f>
        <v>0</v>
      </c>
      <c r="K113" s="62">
        <f>ПРОТОКОЛ!R1208</f>
        <v>0</v>
      </c>
      <c r="L113" s="31">
        <f>ПРОТОКОЛ!E1208</f>
        <v>0</v>
      </c>
      <c r="M113" s="31">
        <f>ПРОТОКОЛ!G1208</f>
        <v>0</v>
      </c>
      <c r="N113" s="31">
        <f>ПРОТОКОЛ!I1208</f>
        <v>0</v>
      </c>
      <c r="O113" s="31">
        <f>ПРОТОКОЛ!K1208</f>
        <v>0</v>
      </c>
      <c r="P113" s="31" t="str">
        <f>ПРОТОКОЛ!M1208</f>
        <v>0</v>
      </c>
      <c r="Q113" s="31" t="str">
        <f>ПРОТОКОЛ!O1208</f>
        <v>0</v>
      </c>
      <c r="R113" s="31">
        <f>ПРОТОКОЛ!Q1208</f>
        <v>50</v>
      </c>
      <c r="S113" s="31">
        <f>ПРОТОКОЛ!S1208</f>
        <v>0</v>
      </c>
      <c r="T113" s="31">
        <f>ПРОТОКОЛ!T1208</f>
        <v>50</v>
      </c>
      <c r="U113" s="52">
        <f t="shared" si="3"/>
        <v>28</v>
      </c>
      <c r="X113" s="86"/>
    </row>
    <row r="114" spans="1:24" ht="16.5" customHeight="1">
      <c r="A114" s="64">
        <f>ПРОТОКОЛ!B1209</f>
        <v>0</v>
      </c>
      <c r="B114" s="68">
        <f>ПРОТОКОЛ!C1209</f>
        <v>0</v>
      </c>
      <c r="C114" s="72" t="str">
        <f>ПРОТОКОЛ!X1209</f>
        <v>Субъект РФ 34</v>
      </c>
      <c r="D114" s="85">
        <f>ПРОТОКОЛ!D1209</f>
        <v>0</v>
      </c>
      <c r="E114" s="62">
        <f>ПРОТОКОЛ!F1209</f>
        <v>0</v>
      </c>
      <c r="F114" s="62">
        <f>ПРОТОКОЛ!H1209</f>
        <v>0</v>
      </c>
      <c r="G114" s="62">
        <f>ПРОТОКОЛ!J1209</f>
        <v>0</v>
      </c>
      <c r="H114" s="62">
        <f>ПРОТОКОЛ!L1209</f>
        <v>0</v>
      </c>
      <c r="I114" s="62">
        <f>ПРОТОКОЛ!N1209</f>
        <v>0</v>
      </c>
      <c r="J114" s="75">
        <f>ПРОТОКОЛ!P1209</f>
        <v>0</v>
      </c>
      <c r="K114" s="62">
        <f>ПРОТОКОЛ!R1209</f>
        <v>0</v>
      </c>
      <c r="L114" s="31">
        <f>ПРОТОКОЛ!E1209</f>
        <v>0</v>
      </c>
      <c r="M114" s="31">
        <f>ПРОТОКОЛ!G1209</f>
        <v>0</v>
      </c>
      <c r="N114" s="31">
        <f>ПРОТОКОЛ!I1209</f>
        <v>0</v>
      </c>
      <c r="O114" s="31">
        <f>ПРОТОКОЛ!K1209</f>
        <v>0</v>
      </c>
      <c r="P114" s="31" t="str">
        <f>ПРОТОКОЛ!M1209</f>
        <v>0</v>
      </c>
      <c r="Q114" s="31" t="str">
        <f>ПРОТОКОЛ!O1209</f>
        <v>0</v>
      </c>
      <c r="R114" s="31">
        <f>ПРОТОКОЛ!Q1209</f>
        <v>50</v>
      </c>
      <c r="S114" s="31">
        <f>ПРОТОКОЛ!S1209</f>
        <v>0</v>
      </c>
      <c r="T114" s="31">
        <f>ПРОТОКОЛ!T1209</f>
        <v>50</v>
      </c>
      <c r="U114" s="52">
        <f t="shared" si="3"/>
        <v>28</v>
      </c>
      <c r="X114" s="86"/>
    </row>
    <row r="115" spans="1:24" ht="16.5" customHeight="1">
      <c r="A115" s="63">
        <f>ПРОТОКОЛ!B1243</f>
        <v>0</v>
      </c>
      <c r="B115" s="65">
        <f>ПРОТОКОЛ!C1243</f>
        <v>0</v>
      </c>
      <c r="C115" s="69" t="str">
        <f>ПРОТОКОЛ!X1243</f>
        <v>Субъект РФ 35</v>
      </c>
      <c r="D115" s="82">
        <f>ПРОТОКОЛ!D1243</f>
        <v>0</v>
      </c>
      <c r="E115" s="59">
        <f>ПРОТОКОЛ!F1243</f>
        <v>0</v>
      </c>
      <c r="F115" s="59">
        <f>ПРОТОКОЛ!H1243</f>
        <v>0</v>
      </c>
      <c r="G115" s="59">
        <f>ПРОТОКОЛ!J1243</f>
        <v>0</v>
      </c>
      <c r="H115" s="59">
        <f>ПРОТОКОЛ!L1243</f>
        <v>0</v>
      </c>
      <c r="I115" s="59">
        <f>ПРОТОКОЛ!N1243</f>
        <v>0</v>
      </c>
      <c r="J115" s="60">
        <f>ПРОТОКОЛ!P1243</f>
        <v>0</v>
      </c>
      <c r="K115" s="59">
        <f>ПРОТОКОЛ!R1243</f>
        <v>0</v>
      </c>
      <c r="L115" s="7">
        <f>ПРОТОКОЛ!E1243</f>
        <v>0</v>
      </c>
      <c r="M115" s="7">
        <f>ПРОТОКОЛ!G1243</f>
        <v>0</v>
      </c>
      <c r="N115" s="7">
        <f>ПРОТОКОЛ!I1243</f>
        <v>0</v>
      </c>
      <c r="O115" s="7">
        <f>ПРОТОКОЛ!K1243</f>
        <v>0</v>
      </c>
      <c r="P115" s="7" t="str">
        <f>ПРОТОКОЛ!M1243</f>
        <v>0</v>
      </c>
      <c r="Q115" s="7" t="str">
        <f>ПРОТОКОЛ!O1243</f>
        <v>0</v>
      </c>
      <c r="R115" s="7">
        <f>ПРОТОКОЛ!Q1243</f>
        <v>50</v>
      </c>
      <c r="S115" s="7">
        <f>ПРОТОКОЛ!S1243</f>
        <v>0</v>
      </c>
      <c r="T115" s="7">
        <f>ПРОТОКОЛ!T1243</f>
        <v>50</v>
      </c>
      <c r="U115" s="52">
        <f t="shared" si="3"/>
        <v>28</v>
      </c>
      <c r="X115" s="86"/>
    </row>
    <row r="116" spans="1:24" ht="16.5" customHeight="1">
      <c r="A116" s="63">
        <f>ПРОТОКОЛ!B1244</f>
        <v>0</v>
      </c>
      <c r="B116" s="65">
        <f>ПРОТОКОЛ!C1244</f>
        <v>0</v>
      </c>
      <c r="C116" s="69" t="str">
        <f>ПРОТОКОЛ!X1244</f>
        <v>Субъект РФ 35</v>
      </c>
      <c r="D116" s="82">
        <f>ПРОТОКОЛ!D1244</f>
        <v>0</v>
      </c>
      <c r="E116" s="59">
        <f>ПРОТОКОЛ!F1244</f>
        <v>0</v>
      </c>
      <c r="F116" s="59">
        <f>ПРОТОКОЛ!H1244</f>
        <v>0</v>
      </c>
      <c r="G116" s="59">
        <f>ПРОТОКОЛ!J1244</f>
        <v>0</v>
      </c>
      <c r="H116" s="59">
        <f>ПРОТОКОЛ!L1244</f>
        <v>0</v>
      </c>
      <c r="I116" s="59">
        <f>ПРОТОКОЛ!N1244</f>
        <v>0</v>
      </c>
      <c r="J116" s="60">
        <f>ПРОТОКОЛ!P1244</f>
        <v>0</v>
      </c>
      <c r="K116" s="59">
        <f>ПРОТОКОЛ!R1244</f>
        <v>0</v>
      </c>
      <c r="L116" s="7">
        <f>ПРОТОКОЛ!E1244</f>
        <v>0</v>
      </c>
      <c r="M116" s="7">
        <f>ПРОТОКОЛ!G1244</f>
        <v>0</v>
      </c>
      <c r="N116" s="7">
        <f>ПРОТОКОЛ!I1244</f>
        <v>0</v>
      </c>
      <c r="O116" s="7">
        <f>ПРОТОКОЛ!K1244</f>
        <v>0</v>
      </c>
      <c r="P116" s="7" t="str">
        <f>ПРОТОКОЛ!M1244</f>
        <v>0</v>
      </c>
      <c r="Q116" s="7" t="str">
        <f>ПРОТОКОЛ!O1244</f>
        <v>0</v>
      </c>
      <c r="R116" s="7">
        <f>ПРОТОКОЛ!Q1244</f>
        <v>50</v>
      </c>
      <c r="S116" s="7">
        <f>ПРОТОКОЛ!S1244</f>
        <v>0</v>
      </c>
      <c r="T116" s="7">
        <f>ПРОТОКОЛ!T1244</f>
        <v>50</v>
      </c>
      <c r="U116" s="52">
        <f t="shared" si="3"/>
        <v>28</v>
      </c>
      <c r="X116" s="86"/>
    </row>
    <row r="117" spans="1:24" ht="16.5" customHeight="1">
      <c r="A117" s="63">
        <f>ПРОТОКОЛ!B1245</f>
        <v>0</v>
      </c>
      <c r="B117" s="65">
        <f>ПРОТОКОЛ!C1245</f>
        <v>0</v>
      </c>
      <c r="C117" s="69" t="str">
        <f>ПРОТОКОЛ!X1245</f>
        <v>Субъект РФ 35</v>
      </c>
      <c r="D117" s="82">
        <f>ПРОТОКОЛ!D1245</f>
        <v>0</v>
      </c>
      <c r="E117" s="59">
        <f>ПРОТОКОЛ!F1245</f>
        <v>0</v>
      </c>
      <c r="F117" s="59">
        <f>ПРОТОКОЛ!H1245</f>
        <v>0</v>
      </c>
      <c r="G117" s="59">
        <f>ПРОТОКОЛ!J1245</f>
        <v>0</v>
      </c>
      <c r="H117" s="59">
        <f>ПРОТОКОЛ!L1245</f>
        <v>0</v>
      </c>
      <c r="I117" s="59">
        <f>ПРОТОКОЛ!N1245</f>
        <v>0</v>
      </c>
      <c r="J117" s="60">
        <f>ПРОТОКОЛ!P1245</f>
        <v>0</v>
      </c>
      <c r="K117" s="59">
        <f>ПРОТОКОЛ!R1245</f>
        <v>0</v>
      </c>
      <c r="L117" s="7">
        <f>ПРОТОКОЛ!E1245</f>
        <v>0</v>
      </c>
      <c r="M117" s="7">
        <f>ПРОТОКОЛ!G1245</f>
        <v>0</v>
      </c>
      <c r="N117" s="7">
        <f>ПРОТОКОЛ!I1245</f>
        <v>0</v>
      </c>
      <c r="O117" s="7">
        <f>ПРОТОКОЛ!K1245</f>
        <v>0</v>
      </c>
      <c r="P117" s="7" t="str">
        <f>ПРОТОКОЛ!M1245</f>
        <v>0</v>
      </c>
      <c r="Q117" s="7" t="str">
        <f>ПРОТОКОЛ!O1245</f>
        <v>0</v>
      </c>
      <c r="R117" s="7">
        <f>ПРОТОКОЛ!Q1245</f>
        <v>50</v>
      </c>
      <c r="S117" s="7">
        <f>ПРОТОКОЛ!S1245</f>
        <v>0</v>
      </c>
      <c r="T117" s="7">
        <f>ПРОТОКОЛ!T1245</f>
        <v>50</v>
      </c>
      <c r="U117" s="52">
        <f t="shared" si="3"/>
        <v>28</v>
      </c>
      <c r="X117" s="86"/>
    </row>
    <row r="118" spans="1:24" ht="16.5" customHeight="1">
      <c r="A118" s="64">
        <f>ПРОТОКОЛ!B1279</f>
        <v>0</v>
      </c>
      <c r="B118" s="68">
        <f>ПРОТОКОЛ!C1279</f>
        <v>0</v>
      </c>
      <c r="C118" s="72" t="str">
        <f>ПРОТОКОЛ!X1279</f>
        <v>Субъект РФ 36</v>
      </c>
      <c r="D118" s="85">
        <f>ПРОТОКОЛ!D1279</f>
        <v>0</v>
      </c>
      <c r="E118" s="62">
        <f>ПРОТОКОЛ!F1279</f>
        <v>0</v>
      </c>
      <c r="F118" s="62">
        <f>ПРОТОКОЛ!H1279</f>
        <v>0</v>
      </c>
      <c r="G118" s="62">
        <f>ПРОТОКОЛ!J1279</f>
        <v>0</v>
      </c>
      <c r="H118" s="62">
        <f>ПРОТОКОЛ!L1279</f>
        <v>0</v>
      </c>
      <c r="I118" s="62">
        <f>ПРОТОКОЛ!N1279</f>
        <v>0</v>
      </c>
      <c r="J118" s="75">
        <f>ПРОТОКОЛ!P1279</f>
        <v>0</v>
      </c>
      <c r="K118" s="62">
        <f>ПРОТОКОЛ!R1279</f>
        <v>0</v>
      </c>
      <c r="L118" s="31">
        <f>ПРОТОКОЛ!E1279</f>
        <v>0</v>
      </c>
      <c r="M118" s="31">
        <f>ПРОТОКОЛ!G1279</f>
        <v>0</v>
      </c>
      <c r="N118" s="31">
        <f>ПРОТОКОЛ!I1279</f>
        <v>0</v>
      </c>
      <c r="O118" s="31">
        <f>ПРОТОКОЛ!K1279</f>
        <v>0</v>
      </c>
      <c r="P118" s="31" t="str">
        <f>ПРОТОКОЛ!M1279</f>
        <v>0</v>
      </c>
      <c r="Q118" s="31" t="str">
        <f>ПРОТОКОЛ!O1279</f>
        <v>0</v>
      </c>
      <c r="R118" s="31">
        <f>ПРОТОКОЛ!Q1279</f>
        <v>50</v>
      </c>
      <c r="S118" s="31">
        <f>ПРОТОКОЛ!S1279</f>
        <v>0</v>
      </c>
      <c r="T118" s="31">
        <f>ПРОТОКОЛ!T1279</f>
        <v>50</v>
      </c>
      <c r="U118" s="52">
        <f t="shared" si="3"/>
        <v>28</v>
      </c>
      <c r="X118" s="86"/>
    </row>
    <row r="119" spans="1:24" ht="16.5" customHeight="1">
      <c r="A119" s="64">
        <f>ПРОТОКОЛ!B1280</f>
        <v>0</v>
      </c>
      <c r="B119" s="68">
        <f>ПРОТОКОЛ!C1280</f>
        <v>0</v>
      </c>
      <c r="C119" s="72" t="str">
        <f>ПРОТОКОЛ!X1280</f>
        <v>Субъект РФ 36</v>
      </c>
      <c r="D119" s="85">
        <f>ПРОТОКОЛ!D1280</f>
        <v>0</v>
      </c>
      <c r="E119" s="62">
        <f>ПРОТОКОЛ!F1280</f>
        <v>0</v>
      </c>
      <c r="F119" s="62">
        <f>ПРОТОКОЛ!H1280</f>
        <v>0</v>
      </c>
      <c r="G119" s="62">
        <f>ПРОТОКОЛ!J1280</f>
        <v>0</v>
      </c>
      <c r="H119" s="62">
        <f>ПРОТОКОЛ!L1280</f>
        <v>0</v>
      </c>
      <c r="I119" s="62">
        <f>ПРОТОКОЛ!N1280</f>
        <v>0</v>
      </c>
      <c r="J119" s="75">
        <f>ПРОТОКОЛ!P1280</f>
        <v>0</v>
      </c>
      <c r="K119" s="62">
        <f>ПРОТОКОЛ!R1280</f>
        <v>0</v>
      </c>
      <c r="L119" s="31">
        <f>ПРОТОКОЛ!E1280</f>
        <v>0</v>
      </c>
      <c r="M119" s="31">
        <f>ПРОТОКОЛ!G1280</f>
        <v>0</v>
      </c>
      <c r="N119" s="31">
        <f>ПРОТОКОЛ!I1280</f>
        <v>0</v>
      </c>
      <c r="O119" s="31">
        <f>ПРОТОКОЛ!K1280</f>
        <v>0</v>
      </c>
      <c r="P119" s="31" t="str">
        <f>ПРОТОКОЛ!M1280</f>
        <v>0</v>
      </c>
      <c r="Q119" s="31" t="str">
        <f>ПРОТОКОЛ!O1280</f>
        <v>0</v>
      </c>
      <c r="R119" s="31">
        <f>ПРОТОКОЛ!Q1280</f>
        <v>50</v>
      </c>
      <c r="S119" s="31">
        <f>ПРОТОКОЛ!S1280</f>
        <v>0</v>
      </c>
      <c r="T119" s="31">
        <f>ПРОТОКОЛ!T1280</f>
        <v>50</v>
      </c>
      <c r="U119" s="52">
        <f t="shared" si="3"/>
        <v>28</v>
      </c>
      <c r="X119" s="86"/>
    </row>
    <row r="120" spans="1:24" ht="16.5" customHeight="1">
      <c r="A120" s="64">
        <f>ПРОТОКОЛ!B1281</f>
        <v>0</v>
      </c>
      <c r="B120" s="68">
        <f>ПРОТОКОЛ!C1281</f>
        <v>0</v>
      </c>
      <c r="C120" s="72" t="str">
        <f>ПРОТОКОЛ!X1281</f>
        <v>Субъект РФ 36</v>
      </c>
      <c r="D120" s="85">
        <f>ПРОТОКОЛ!D1281</f>
        <v>0</v>
      </c>
      <c r="E120" s="62">
        <f>ПРОТОКОЛ!F1281</f>
        <v>0</v>
      </c>
      <c r="F120" s="62">
        <f>ПРОТОКОЛ!H1281</f>
        <v>0</v>
      </c>
      <c r="G120" s="62">
        <f>ПРОТОКОЛ!J1281</f>
        <v>0</v>
      </c>
      <c r="H120" s="62">
        <f>ПРОТОКОЛ!L1281</f>
        <v>0</v>
      </c>
      <c r="I120" s="62">
        <f>ПРОТОКОЛ!N1281</f>
        <v>0</v>
      </c>
      <c r="J120" s="75">
        <f>ПРОТОКОЛ!P1281</f>
        <v>0</v>
      </c>
      <c r="K120" s="62">
        <f>ПРОТОКОЛ!R1281</f>
        <v>0</v>
      </c>
      <c r="L120" s="31">
        <f>ПРОТОКОЛ!E1281</f>
        <v>0</v>
      </c>
      <c r="M120" s="31">
        <f>ПРОТОКОЛ!G1281</f>
        <v>0</v>
      </c>
      <c r="N120" s="31">
        <f>ПРОТОКОЛ!I1281</f>
        <v>0</v>
      </c>
      <c r="O120" s="31">
        <f>ПРОТОКОЛ!K1281</f>
        <v>0</v>
      </c>
      <c r="P120" s="31" t="str">
        <f>ПРОТОКОЛ!M1281</f>
        <v>0</v>
      </c>
      <c r="Q120" s="31" t="str">
        <f>ПРОТОКОЛ!O1281</f>
        <v>0</v>
      </c>
      <c r="R120" s="31">
        <f>ПРОТОКОЛ!Q1281</f>
        <v>50</v>
      </c>
      <c r="S120" s="31">
        <f>ПРОТОКОЛ!S1281</f>
        <v>0</v>
      </c>
      <c r="T120" s="31">
        <f>ПРОТОКОЛ!T1281</f>
        <v>50</v>
      </c>
      <c r="U120" s="52">
        <f t="shared" si="3"/>
        <v>28</v>
      </c>
      <c r="X120" s="86"/>
    </row>
    <row r="121" spans="1:24" ht="16.5" customHeight="1">
      <c r="A121" s="63">
        <f>ПРОТОКОЛ!B1315</f>
        <v>0</v>
      </c>
      <c r="B121" s="65">
        <f>ПРОТОКОЛ!C1315</f>
        <v>0</v>
      </c>
      <c r="C121" s="69" t="str">
        <f>ПРОТОКОЛ!X1315</f>
        <v>Субъект РФ 37</v>
      </c>
      <c r="D121" s="82">
        <f>ПРОТОКОЛ!D1315</f>
        <v>0</v>
      </c>
      <c r="E121" s="59">
        <f>ПРОТОКОЛ!F1315</f>
        <v>0</v>
      </c>
      <c r="F121" s="59">
        <f>ПРОТОКОЛ!H1315</f>
        <v>0</v>
      </c>
      <c r="G121" s="59">
        <f>ПРОТОКОЛ!J1315</f>
        <v>0</v>
      </c>
      <c r="H121" s="59">
        <f>ПРОТОКОЛ!L1315</f>
        <v>0</v>
      </c>
      <c r="I121" s="59">
        <f>ПРОТОКОЛ!N1315</f>
        <v>0</v>
      </c>
      <c r="J121" s="60">
        <f>ПРОТОКОЛ!P1315</f>
        <v>0</v>
      </c>
      <c r="K121" s="59">
        <f>ПРОТОКОЛ!R1315</f>
        <v>0</v>
      </c>
      <c r="L121" s="7">
        <f>ПРОТОКОЛ!E1315</f>
        <v>0</v>
      </c>
      <c r="M121" s="7">
        <f>ПРОТОКОЛ!G1315</f>
        <v>0</v>
      </c>
      <c r="N121" s="7">
        <f>ПРОТОКОЛ!I1315</f>
        <v>0</v>
      </c>
      <c r="O121" s="7">
        <f>ПРОТОКОЛ!K1315</f>
        <v>0</v>
      </c>
      <c r="P121" s="7" t="str">
        <f>ПРОТОКОЛ!M1315</f>
        <v>0</v>
      </c>
      <c r="Q121" s="7" t="str">
        <f>ПРОТОКОЛ!O1315</f>
        <v>0</v>
      </c>
      <c r="R121" s="7">
        <f>ПРОТОКОЛ!Q1315</f>
        <v>50</v>
      </c>
      <c r="S121" s="7">
        <f>ПРОТОКОЛ!S1315</f>
        <v>0</v>
      </c>
      <c r="T121" s="7">
        <f>ПРОТОКОЛ!T1315</f>
        <v>50</v>
      </c>
      <c r="U121" s="52">
        <f t="shared" si="3"/>
        <v>28</v>
      </c>
      <c r="X121" s="86"/>
    </row>
    <row r="122" spans="1:24" ht="16.5" customHeight="1">
      <c r="A122" s="63">
        <f>ПРОТОКОЛ!B1316</f>
        <v>0</v>
      </c>
      <c r="B122" s="65">
        <f>ПРОТОКОЛ!C1316</f>
        <v>0</v>
      </c>
      <c r="C122" s="69" t="str">
        <f>ПРОТОКОЛ!X1316</f>
        <v>Субъект РФ 37</v>
      </c>
      <c r="D122" s="82">
        <f>ПРОТОКОЛ!D1316</f>
        <v>0</v>
      </c>
      <c r="E122" s="59">
        <f>ПРОТОКОЛ!F1316</f>
        <v>0</v>
      </c>
      <c r="F122" s="59">
        <f>ПРОТОКОЛ!H1316</f>
        <v>0</v>
      </c>
      <c r="G122" s="59">
        <f>ПРОТОКОЛ!J1316</f>
        <v>0</v>
      </c>
      <c r="H122" s="59">
        <f>ПРОТОКОЛ!L1316</f>
        <v>0</v>
      </c>
      <c r="I122" s="59">
        <f>ПРОТОКОЛ!N1316</f>
        <v>0</v>
      </c>
      <c r="J122" s="60">
        <f>ПРОТОКОЛ!P1316</f>
        <v>0</v>
      </c>
      <c r="K122" s="59">
        <f>ПРОТОКОЛ!R1316</f>
        <v>0</v>
      </c>
      <c r="L122" s="7">
        <f>ПРОТОКОЛ!E1316</f>
        <v>0</v>
      </c>
      <c r="M122" s="7">
        <f>ПРОТОКОЛ!G1316</f>
        <v>0</v>
      </c>
      <c r="N122" s="7">
        <f>ПРОТОКОЛ!I1316</f>
        <v>0</v>
      </c>
      <c r="O122" s="7">
        <f>ПРОТОКОЛ!K1316</f>
        <v>0</v>
      </c>
      <c r="P122" s="7" t="str">
        <f>ПРОТОКОЛ!M1316</f>
        <v>0</v>
      </c>
      <c r="Q122" s="7" t="str">
        <f>ПРОТОКОЛ!O1316</f>
        <v>0</v>
      </c>
      <c r="R122" s="7">
        <f>ПРОТОКОЛ!Q1316</f>
        <v>50</v>
      </c>
      <c r="S122" s="7">
        <f>ПРОТОКОЛ!S1316</f>
        <v>0</v>
      </c>
      <c r="T122" s="7">
        <f>ПРОТОКОЛ!T1316</f>
        <v>50</v>
      </c>
      <c r="U122" s="52">
        <f t="shared" si="3"/>
        <v>28</v>
      </c>
      <c r="X122" s="86"/>
    </row>
    <row r="123" spans="1:24" ht="16.5" customHeight="1">
      <c r="A123" s="63">
        <f>ПРОТОКОЛ!B1317</f>
        <v>0</v>
      </c>
      <c r="B123" s="65">
        <f>ПРОТОКОЛ!C1317</f>
        <v>0</v>
      </c>
      <c r="C123" s="69" t="str">
        <f>ПРОТОКОЛ!X1317</f>
        <v>Субъект РФ 37</v>
      </c>
      <c r="D123" s="82">
        <f>ПРОТОКОЛ!D1317</f>
        <v>0</v>
      </c>
      <c r="E123" s="59">
        <f>ПРОТОКОЛ!F1317</f>
        <v>0</v>
      </c>
      <c r="F123" s="59">
        <f>ПРОТОКОЛ!H1317</f>
        <v>0</v>
      </c>
      <c r="G123" s="59">
        <f>ПРОТОКОЛ!J1317</f>
        <v>0</v>
      </c>
      <c r="H123" s="59">
        <f>ПРОТОКОЛ!L1317</f>
        <v>0</v>
      </c>
      <c r="I123" s="59">
        <f>ПРОТОКОЛ!N1317</f>
        <v>0</v>
      </c>
      <c r="J123" s="60">
        <f>ПРОТОКОЛ!P1317</f>
        <v>0</v>
      </c>
      <c r="K123" s="59">
        <f>ПРОТОКОЛ!R1317</f>
        <v>0</v>
      </c>
      <c r="L123" s="7">
        <f>ПРОТОКОЛ!E1317</f>
        <v>0</v>
      </c>
      <c r="M123" s="7">
        <f>ПРОТОКОЛ!G1317</f>
        <v>0</v>
      </c>
      <c r="N123" s="7">
        <f>ПРОТОКОЛ!I1317</f>
        <v>0</v>
      </c>
      <c r="O123" s="7">
        <f>ПРОТОКОЛ!K1317</f>
        <v>0</v>
      </c>
      <c r="P123" s="7" t="str">
        <f>ПРОТОКОЛ!M1317</f>
        <v>0</v>
      </c>
      <c r="Q123" s="7" t="str">
        <f>ПРОТОКОЛ!O1317</f>
        <v>0</v>
      </c>
      <c r="R123" s="7">
        <f>ПРОТОКОЛ!Q1317</f>
        <v>50</v>
      </c>
      <c r="S123" s="7">
        <f>ПРОТОКОЛ!S1317</f>
        <v>0</v>
      </c>
      <c r="T123" s="7">
        <f>ПРОТОКОЛ!T1317</f>
        <v>50</v>
      </c>
      <c r="U123" s="52">
        <f t="shared" si="3"/>
        <v>28</v>
      </c>
      <c r="X123" s="86"/>
    </row>
    <row r="124" spans="1:24" ht="16.5" customHeight="1">
      <c r="A124" s="64">
        <f>ПРОТОКОЛ!B1351</f>
        <v>0</v>
      </c>
      <c r="B124" s="68">
        <f>ПРОТОКОЛ!C1351</f>
        <v>0</v>
      </c>
      <c r="C124" s="72" t="str">
        <f>ПРОТОКОЛ!X1351</f>
        <v>Субъект РФ 38</v>
      </c>
      <c r="D124" s="85">
        <f>ПРОТОКОЛ!D1351</f>
        <v>0</v>
      </c>
      <c r="E124" s="62">
        <f>ПРОТОКОЛ!F1351</f>
        <v>0</v>
      </c>
      <c r="F124" s="62">
        <f>ПРОТОКОЛ!H1351</f>
        <v>0</v>
      </c>
      <c r="G124" s="62">
        <f>ПРОТОКОЛ!J1351</f>
        <v>0</v>
      </c>
      <c r="H124" s="62">
        <f>ПРОТОКОЛ!L1351</f>
        <v>0</v>
      </c>
      <c r="I124" s="62">
        <f>ПРОТОКОЛ!N1351</f>
        <v>0</v>
      </c>
      <c r="J124" s="75">
        <f>ПРОТОКОЛ!P1351</f>
        <v>0</v>
      </c>
      <c r="K124" s="62">
        <f>ПРОТОКОЛ!R1351</f>
        <v>0</v>
      </c>
      <c r="L124" s="31">
        <f>ПРОТОКОЛ!E1351</f>
        <v>0</v>
      </c>
      <c r="M124" s="31">
        <f>ПРОТОКОЛ!G1351</f>
        <v>0</v>
      </c>
      <c r="N124" s="31">
        <f>ПРОТОКОЛ!I1351</f>
        <v>0</v>
      </c>
      <c r="O124" s="31">
        <f>ПРОТОКОЛ!K1351</f>
        <v>0</v>
      </c>
      <c r="P124" s="31" t="str">
        <f>ПРОТОКОЛ!M1351</f>
        <v>0</v>
      </c>
      <c r="Q124" s="31" t="str">
        <f>ПРОТОКОЛ!O1351</f>
        <v>0</v>
      </c>
      <c r="R124" s="31">
        <f>ПРОТОКОЛ!Q1351</f>
        <v>50</v>
      </c>
      <c r="S124" s="31">
        <f>ПРОТОКОЛ!S1351</f>
        <v>0</v>
      </c>
      <c r="T124" s="31">
        <f>ПРОТОКОЛ!T1351</f>
        <v>50</v>
      </c>
      <c r="U124" s="52">
        <f t="shared" si="3"/>
        <v>28</v>
      </c>
      <c r="X124" s="86"/>
    </row>
    <row r="125" spans="1:24" ht="16.5" customHeight="1">
      <c r="A125" s="64">
        <f>ПРОТОКОЛ!B1352</f>
        <v>0</v>
      </c>
      <c r="B125" s="68">
        <f>ПРОТОКОЛ!C1352</f>
        <v>0</v>
      </c>
      <c r="C125" s="72" t="str">
        <f>ПРОТОКОЛ!X1352</f>
        <v>Субъект РФ 38</v>
      </c>
      <c r="D125" s="85">
        <f>ПРОТОКОЛ!D1352</f>
        <v>0</v>
      </c>
      <c r="E125" s="62">
        <f>ПРОТОКОЛ!F1352</f>
        <v>0</v>
      </c>
      <c r="F125" s="62">
        <f>ПРОТОКОЛ!H1352</f>
        <v>0</v>
      </c>
      <c r="G125" s="62">
        <f>ПРОТОКОЛ!J1352</f>
        <v>0</v>
      </c>
      <c r="H125" s="62">
        <f>ПРОТОКОЛ!L1352</f>
        <v>0</v>
      </c>
      <c r="I125" s="62">
        <f>ПРОТОКОЛ!N1352</f>
        <v>0</v>
      </c>
      <c r="J125" s="75">
        <f>ПРОТОКОЛ!P1352</f>
        <v>0</v>
      </c>
      <c r="K125" s="62">
        <f>ПРОТОКОЛ!R1352</f>
        <v>0</v>
      </c>
      <c r="L125" s="31">
        <f>ПРОТОКОЛ!E1352</f>
        <v>0</v>
      </c>
      <c r="M125" s="31">
        <f>ПРОТОКОЛ!G1352</f>
        <v>0</v>
      </c>
      <c r="N125" s="31">
        <f>ПРОТОКОЛ!I1352</f>
        <v>0</v>
      </c>
      <c r="O125" s="31">
        <f>ПРОТОКОЛ!K1352</f>
        <v>0</v>
      </c>
      <c r="P125" s="31" t="str">
        <f>ПРОТОКОЛ!M1352</f>
        <v>0</v>
      </c>
      <c r="Q125" s="31" t="str">
        <f>ПРОТОКОЛ!O1352</f>
        <v>0</v>
      </c>
      <c r="R125" s="31">
        <f>ПРОТОКОЛ!Q1352</f>
        <v>50</v>
      </c>
      <c r="S125" s="31">
        <f>ПРОТОКОЛ!S1352</f>
        <v>0</v>
      </c>
      <c r="T125" s="31">
        <f>ПРОТОКОЛ!T1352</f>
        <v>50</v>
      </c>
      <c r="U125" s="52">
        <f t="shared" si="3"/>
        <v>28</v>
      </c>
      <c r="X125" s="86"/>
    </row>
    <row r="126" spans="1:24" ht="16.5" customHeight="1">
      <c r="A126" s="64">
        <f>ПРОТОКОЛ!B1353</f>
        <v>0</v>
      </c>
      <c r="B126" s="68">
        <f>ПРОТОКОЛ!C1353</f>
        <v>0</v>
      </c>
      <c r="C126" s="72" t="str">
        <f>ПРОТОКОЛ!X1353</f>
        <v>Субъект РФ 38</v>
      </c>
      <c r="D126" s="85">
        <f>ПРОТОКОЛ!D1353</f>
        <v>0</v>
      </c>
      <c r="E126" s="62">
        <f>ПРОТОКОЛ!F1353</f>
        <v>0</v>
      </c>
      <c r="F126" s="62">
        <f>ПРОТОКОЛ!H1353</f>
        <v>0</v>
      </c>
      <c r="G126" s="62">
        <f>ПРОТОКОЛ!J1353</f>
        <v>0</v>
      </c>
      <c r="H126" s="62">
        <f>ПРОТОКОЛ!L1353</f>
        <v>0</v>
      </c>
      <c r="I126" s="62">
        <f>ПРОТОКОЛ!N1353</f>
        <v>0</v>
      </c>
      <c r="J126" s="75">
        <f>ПРОТОКОЛ!P1353</f>
        <v>0</v>
      </c>
      <c r="K126" s="62">
        <f>ПРОТОКОЛ!R1353</f>
        <v>0</v>
      </c>
      <c r="L126" s="31">
        <f>ПРОТОКОЛ!E1353</f>
        <v>0</v>
      </c>
      <c r="M126" s="31">
        <f>ПРОТОКОЛ!G1353</f>
        <v>0</v>
      </c>
      <c r="N126" s="31">
        <f>ПРОТОКОЛ!I1353</f>
        <v>0</v>
      </c>
      <c r="O126" s="31">
        <f>ПРОТОКОЛ!K1353</f>
        <v>0</v>
      </c>
      <c r="P126" s="31" t="str">
        <f>ПРОТОКОЛ!M1353</f>
        <v>0</v>
      </c>
      <c r="Q126" s="31" t="str">
        <f>ПРОТОКОЛ!O1353</f>
        <v>0</v>
      </c>
      <c r="R126" s="31">
        <f>ПРОТОКОЛ!Q1353</f>
        <v>50</v>
      </c>
      <c r="S126" s="31">
        <f>ПРОТОКОЛ!S1353</f>
        <v>0</v>
      </c>
      <c r="T126" s="31">
        <f>ПРОТОКОЛ!T1353</f>
        <v>50</v>
      </c>
      <c r="U126" s="52">
        <f t="shared" si="3"/>
        <v>28</v>
      </c>
      <c r="X126" s="86"/>
    </row>
    <row r="127" spans="1:24" ht="16.5" customHeight="1">
      <c r="A127" s="63">
        <f>ПРОТОКОЛ!B1387</f>
        <v>0</v>
      </c>
      <c r="B127" s="65">
        <f>ПРОТОКОЛ!C1387</f>
        <v>0</v>
      </c>
      <c r="C127" s="69" t="str">
        <f>ПРОТОКОЛ!X1387</f>
        <v>Субъект РФ 39</v>
      </c>
      <c r="D127" s="82">
        <f>ПРОТОКОЛ!D1387</f>
        <v>0</v>
      </c>
      <c r="E127" s="59">
        <f>ПРОТОКОЛ!F1387</f>
        <v>0</v>
      </c>
      <c r="F127" s="59">
        <f>ПРОТОКОЛ!H1387</f>
        <v>0</v>
      </c>
      <c r="G127" s="59">
        <f>ПРОТОКОЛ!J1387</f>
        <v>0</v>
      </c>
      <c r="H127" s="59">
        <f>ПРОТОКОЛ!L1387</f>
        <v>0</v>
      </c>
      <c r="I127" s="59">
        <f>ПРОТОКОЛ!N1387</f>
        <v>0</v>
      </c>
      <c r="J127" s="60">
        <f>ПРОТОКОЛ!P1387</f>
        <v>0</v>
      </c>
      <c r="K127" s="59">
        <f>ПРОТОКОЛ!R1387</f>
        <v>0</v>
      </c>
      <c r="L127" s="7">
        <f>ПРОТОКОЛ!E1387</f>
        <v>0</v>
      </c>
      <c r="M127" s="7">
        <f>ПРОТОКОЛ!G1387</f>
        <v>0</v>
      </c>
      <c r="N127" s="7">
        <f>ПРОТОКОЛ!I1387</f>
        <v>0</v>
      </c>
      <c r="O127" s="7">
        <f>ПРОТОКОЛ!K1387</f>
        <v>0</v>
      </c>
      <c r="P127" s="7" t="str">
        <f>ПРОТОКОЛ!M1387</f>
        <v>0</v>
      </c>
      <c r="Q127" s="7" t="str">
        <f>ПРОТОКОЛ!O1387</f>
        <v>0</v>
      </c>
      <c r="R127" s="7">
        <f>ПРОТОКОЛ!Q1387</f>
        <v>50</v>
      </c>
      <c r="S127" s="7">
        <f>ПРОТОКОЛ!S1387</f>
        <v>0</v>
      </c>
      <c r="T127" s="7">
        <f>ПРОТОКОЛ!T1387</f>
        <v>50</v>
      </c>
      <c r="U127" s="52">
        <f t="shared" si="3"/>
        <v>28</v>
      </c>
      <c r="X127" s="86"/>
    </row>
    <row r="128" spans="1:24" ht="16.5" customHeight="1">
      <c r="A128" s="63">
        <f>ПРОТОКОЛ!B1388</f>
        <v>0</v>
      </c>
      <c r="B128" s="65">
        <f>ПРОТОКОЛ!C1388</f>
        <v>0</v>
      </c>
      <c r="C128" s="69" t="str">
        <f>ПРОТОКОЛ!X1388</f>
        <v>Субъект РФ 39</v>
      </c>
      <c r="D128" s="82">
        <f>ПРОТОКОЛ!D1388</f>
        <v>0</v>
      </c>
      <c r="E128" s="59">
        <f>ПРОТОКОЛ!F1388</f>
        <v>0</v>
      </c>
      <c r="F128" s="59">
        <f>ПРОТОКОЛ!H1388</f>
        <v>0</v>
      </c>
      <c r="G128" s="59">
        <f>ПРОТОКОЛ!J1388</f>
        <v>0</v>
      </c>
      <c r="H128" s="59">
        <f>ПРОТОКОЛ!L1388</f>
        <v>0</v>
      </c>
      <c r="I128" s="59">
        <f>ПРОТОКОЛ!N1388</f>
        <v>0</v>
      </c>
      <c r="J128" s="60">
        <f>ПРОТОКОЛ!P1388</f>
        <v>0</v>
      </c>
      <c r="K128" s="59">
        <f>ПРОТОКОЛ!R1388</f>
        <v>0</v>
      </c>
      <c r="L128" s="7">
        <f>ПРОТОКОЛ!E1388</f>
        <v>0</v>
      </c>
      <c r="M128" s="7">
        <f>ПРОТОКОЛ!G1388</f>
        <v>0</v>
      </c>
      <c r="N128" s="7">
        <f>ПРОТОКОЛ!I1388</f>
        <v>0</v>
      </c>
      <c r="O128" s="7">
        <f>ПРОТОКОЛ!K1388</f>
        <v>0</v>
      </c>
      <c r="P128" s="7" t="str">
        <f>ПРОТОКОЛ!M1388</f>
        <v>0</v>
      </c>
      <c r="Q128" s="7" t="str">
        <f>ПРОТОКОЛ!O1388</f>
        <v>0</v>
      </c>
      <c r="R128" s="7">
        <f>ПРОТОКОЛ!Q1388</f>
        <v>50</v>
      </c>
      <c r="S128" s="7">
        <f>ПРОТОКОЛ!S1388</f>
        <v>0</v>
      </c>
      <c r="T128" s="7">
        <f>ПРОТОКОЛ!T1388</f>
        <v>50</v>
      </c>
      <c r="U128" s="52">
        <f t="shared" si="3"/>
        <v>28</v>
      </c>
      <c r="X128" s="86"/>
    </row>
    <row r="129" spans="1:24" ht="16.5" customHeight="1">
      <c r="A129" s="63">
        <f>ПРОТОКОЛ!B1389</f>
        <v>0</v>
      </c>
      <c r="B129" s="65">
        <f>ПРОТОКОЛ!C1389</f>
        <v>0</v>
      </c>
      <c r="C129" s="69" t="str">
        <f>ПРОТОКОЛ!X1389</f>
        <v>Субъект РФ 39</v>
      </c>
      <c r="D129" s="82">
        <f>ПРОТОКОЛ!D1389</f>
        <v>0</v>
      </c>
      <c r="E129" s="59">
        <f>ПРОТОКОЛ!F1389</f>
        <v>0</v>
      </c>
      <c r="F129" s="59">
        <f>ПРОТОКОЛ!H1389</f>
        <v>0</v>
      </c>
      <c r="G129" s="59">
        <f>ПРОТОКОЛ!J1389</f>
        <v>0</v>
      </c>
      <c r="H129" s="59">
        <f>ПРОТОКОЛ!L1389</f>
        <v>0</v>
      </c>
      <c r="I129" s="59">
        <f>ПРОТОКОЛ!N1389</f>
        <v>0</v>
      </c>
      <c r="J129" s="60">
        <f>ПРОТОКОЛ!P1389</f>
        <v>0</v>
      </c>
      <c r="K129" s="59">
        <f>ПРОТОКОЛ!R1389</f>
        <v>0</v>
      </c>
      <c r="L129" s="7">
        <f>ПРОТОКОЛ!E1389</f>
        <v>0</v>
      </c>
      <c r="M129" s="7">
        <f>ПРОТОКОЛ!G1389</f>
        <v>0</v>
      </c>
      <c r="N129" s="7">
        <f>ПРОТОКОЛ!I1389</f>
        <v>0</v>
      </c>
      <c r="O129" s="7">
        <f>ПРОТОКОЛ!K1389</f>
        <v>0</v>
      </c>
      <c r="P129" s="7" t="str">
        <f>ПРОТОКОЛ!M1389</f>
        <v>0</v>
      </c>
      <c r="Q129" s="7" t="str">
        <f>ПРОТОКОЛ!O1389</f>
        <v>0</v>
      </c>
      <c r="R129" s="7">
        <f>ПРОТОКОЛ!Q1389</f>
        <v>50</v>
      </c>
      <c r="S129" s="7">
        <f>ПРОТОКОЛ!S1389</f>
        <v>0</v>
      </c>
      <c r="T129" s="7">
        <f>ПРОТОКОЛ!T1389</f>
        <v>50</v>
      </c>
      <c r="U129" s="52">
        <f t="shared" si="3"/>
        <v>28</v>
      </c>
      <c r="X129" s="86"/>
    </row>
    <row r="130" spans="1:24" ht="16.5" customHeight="1">
      <c r="A130" s="64">
        <f>ПРОТОКОЛ!B1423</f>
        <v>0</v>
      </c>
      <c r="B130" s="68">
        <f>ПРОТОКОЛ!C1423</f>
        <v>0</v>
      </c>
      <c r="C130" s="72" t="str">
        <f>ПРОТОКОЛ!X1423</f>
        <v>Субъект РФ 40</v>
      </c>
      <c r="D130" s="85">
        <f>ПРОТОКОЛ!D1423</f>
        <v>0</v>
      </c>
      <c r="E130" s="62">
        <f>ПРОТОКОЛ!F1423</f>
        <v>0</v>
      </c>
      <c r="F130" s="62">
        <f>ПРОТОКОЛ!H1423</f>
        <v>0</v>
      </c>
      <c r="G130" s="62">
        <f>ПРОТОКОЛ!J1423</f>
        <v>0</v>
      </c>
      <c r="H130" s="62">
        <f>ПРОТОКОЛ!L1423</f>
        <v>0</v>
      </c>
      <c r="I130" s="62">
        <f>ПРОТОКОЛ!N1423</f>
        <v>0</v>
      </c>
      <c r="J130" s="75">
        <f>ПРОТОКОЛ!P1423</f>
        <v>0</v>
      </c>
      <c r="K130" s="62">
        <f>ПРОТОКОЛ!R1423</f>
        <v>0</v>
      </c>
      <c r="L130" s="31">
        <f>ПРОТОКОЛ!E1423</f>
        <v>0</v>
      </c>
      <c r="M130" s="31">
        <f>ПРОТОКОЛ!G1423</f>
        <v>0</v>
      </c>
      <c r="N130" s="31">
        <f>ПРОТОКОЛ!I1423</f>
        <v>0</v>
      </c>
      <c r="O130" s="31">
        <f>ПРОТОКОЛ!K1423</f>
        <v>0</v>
      </c>
      <c r="P130" s="31" t="str">
        <f>ПРОТОКОЛ!M1423</f>
        <v>0</v>
      </c>
      <c r="Q130" s="31" t="str">
        <f>ПРОТОКОЛ!O1423</f>
        <v>0</v>
      </c>
      <c r="R130" s="31">
        <f>ПРОТОКОЛ!Q1423</f>
        <v>50</v>
      </c>
      <c r="S130" s="31">
        <f>ПРОТОКОЛ!S1423</f>
        <v>0</v>
      </c>
      <c r="T130" s="31">
        <f>ПРОТОКОЛ!T1423</f>
        <v>50</v>
      </c>
      <c r="U130" s="52">
        <f t="shared" si="3"/>
        <v>28</v>
      </c>
      <c r="X130" s="86"/>
    </row>
    <row r="131" spans="1:24" ht="16.5" customHeight="1">
      <c r="A131" s="64">
        <f>ПРОТОКОЛ!B1424</f>
        <v>0</v>
      </c>
      <c r="B131" s="68">
        <f>ПРОТОКОЛ!C1424</f>
        <v>0</v>
      </c>
      <c r="C131" s="72" t="str">
        <f>ПРОТОКОЛ!X1424</f>
        <v>Субъект РФ 40</v>
      </c>
      <c r="D131" s="85">
        <f>ПРОТОКОЛ!D1424</f>
        <v>0</v>
      </c>
      <c r="E131" s="62">
        <f>ПРОТОКОЛ!F1424</f>
        <v>0</v>
      </c>
      <c r="F131" s="62">
        <f>ПРОТОКОЛ!H1424</f>
        <v>0</v>
      </c>
      <c r="G131" s="62">
        <f>ПРОТОКОЛ!J1424</f>
        <v>0</v>
      </c>
      <c r="H131" s="62">
        <f>ПРОТОКОЛ!L1424</f>
        <v>0</v>
      </c>
      <c r="I131" s="62">
        <f>ПРОТОКОЛ!N1424</f>
        <v>0</v>
      </c>
      <c r="J131" s="75">
        <f>ПРОТОКОЛ!P1424</f>
        <v>0</v>
      </c>
      <c r="K131" s="62">
        <f>ПРОТОКОЛ!R1424</f>
        <v>0</v>
      </c>
      <c r="L131" s="31">
        <f>ПРОТОКОЛ!E1424</f>
        <v>0</v>
      </c>
      <c r="M131" s="31">
        <f>ПРОТОКОЛ!G1424</f>
        <v>0</v>
      </c>
      <c r="N131" s="31">
        <f>ПРОТОКОЛ!I1424</f>
        <v>0</v>
      </c>
      <c r="O131" s="31">
        <f>ПРОТОКОЛ!K1424</f>
        <v>0</v>
      </c>
      <c r="P131" s="31" t="str">
        <f>ПРОТОКОЛ!M1424</f>
        <v>0</v>
      </c>
      <c r="Q131" s="31" t="str">
        <f>ПРОТОКОЛ!O1424</f>
        <v>0</v>
      </c>
      <c r="R131" s="31">
        <f>ПРОТОКОЛ!Q1424</f>
        <v>50</v>
      </c>
      <c r="S131" s="31">
        <f>ПРОТОКОЛ!S1424</f>
        <v>0</v>
      </c>
      <c r="T131" s="31">
        <f>ПРОТОКОЛ!T1424</f>
        <v>50</v>
      </c>
      <c r="U131" s="52">
        <f t="shared" si="3"/>
        <v>28</v>
      </c>
      <c r="X131" s="86"/>
    </row>
    <row r="132" spans="1:24" ht="16.5" customHeight="1">
      <c r="A132" s="64">
        <f>ПРОТОКОЛ!B1425</f>
        <v>0</v>
      </c>
      <c r="B132" s="68">
        <f>ПРОТОКОЛ!C1425</f>
        <v>0</v>
      </c>
      <c r="C132" s="72" t="str">
        <f>ПРОТОКОЛ!X1425</f>
        <v>Субъект РФ 40</v>
      </c>
      <c r="D132" s="85">
        <f>ПРОТОКОЛ!D1425</f>
        <v>0</v>
      </c>
      <c r="E132" s="62">
        <f>ПРОТОКОЛ!F1425</f>
        <v>0</v>
      </c>
      <c r="F132" s="62">
        <f>ПРОТОКОЛ!H1425</f>
        <v>0</v>
      </c>
      <c r="G132" s="62">
        <f>ПРОТОКОЛ!J1425</f>
        <v>0</v>
      </c>
      <c r="H132" s="62">
        <f>ПРОТОКОЛ!L1425</f>
        <v>0</v>
      </c>
      <c r="I132" s="62">
        <f>ПРОТОКОЛ!N1425</f>
        <v>0</v>
      </c>
      <c r="J132" s="75">
        <f>ПРОТОКОЛ!P1425</f>
        <v>0</v>
      </c>
      <c r="K132" s="62">
        <f>ПРОТОКОЛ!R1425</f>
        <v>0</v>
      </c>
      <c r="L132" s="31">
        <f>ПРОТОКОЛ!E1425</f>
        <v>0</v>
      </c>
      <c r="M132" s="31">
        <f>ПРОТОКОЛ!G1425</f>
        <v>0</v>
      </c>
      <c r="N132" s="31">
        <f>ПРОТОКОЛ!I1425</f>
        <v>0</v>
      </c>
      <c r="O132" s="31">
        <f>ПРОТОКОЛ!K1425</f>
        <v>0</v>
      </c>
      <c r="P132" s="31" t="str">
        <f>ПРОТОКОЛ!M1425</f>
        <v>0</v>
      </c>
      <c r="Q132" s="31" t="str">
        <f>ПРОТОКОЛ!O1425</f>
        <v>0</v>
      </c>
      <c r="R132" s="31">
        <f>ПРОТОКОЛ!Q1425</f>
        <v>50</v>
      </c>
      <c r="S132" s="31">
        <f>ПРОТОКОЛ!S1425</f>
        <v>0</v>
      </c>
      <c r="T132" s="31">
        <f>ПРОТОКОЛ!T1425</f>
        <v>50</v>
      </c>
      <c r="U132" s="52">
        <f t="shared" si="3"/>
        <v>28</v>
      </c>
      <c r="X132" s="86"/>
    </row>
    <row r="133" spans="1:24" ht="16.5" customHeight="1">
      <c r="A133" s="63">
        <f>ПРОТОКОЛ!B1459</f>
        <v>0</v>
      </c>
      <c r="B133" s="65">
        <f>ПРОТОКОЛ!C1459</f>
        <v>0</v>
      </c>
      <c r="C133" s="69" t="str">
        <f>ПРОТОКОЛ!X1459</f>
        <v>Субъект РФ 41</v>
      </c>
      <c r="D133" s="82">
        <f>ПРОТОКОЛ!D1459</f>
        <v>0</v>
      </c>
      <c r="E133" s="59">
        <f>ПРОТОКОЛ!F1459</f>
        <v>0</v>
      </c>
      <c r="F133" s="59">
        <f>ПРОТОКОЛ!H1459</f>
        <v>0</v>
      </c>
      <c r="G133" s="59">
        <f>ПРОТОКОЛ!J1459</f>
        <v>0</v>
      </c>
      <c r="H133" s="59">
        <f>ПРОТОКОЛ!L1459</f>
        <v>0</v>
      </c>
      <c r="I133" s="59">
        <f>ПРОТОКОЛ!N1459</f>
        <v>0</v>
      </c>
      <c r="J133" s="60">
        <f>ПРОТОКОЛ!P1459</f>
        <v>0</v>
      </c>
      <c r="K133" s="59">
        <f>ПРОТОКОЛ!R1459</f>
        <v>0</v>
      </c>
      <c r="L133" s="7">
        <f>ПРОТОКОЛ!E1459</f>
        <v>0</v>
      </c>
      <c r="M133" s="7">
        <f>ПРОТОКОЛ!G1459</f>
        <v>0</v>
      </c>
      <c r="N133" s="7">
        <f>ПРОТОКОЛ!I1459</f>
        <v>0</v>
      </c>
      <c r="O133" s="7">
        <f>ПРОТОКОЛ!K1459</f>
        <v>0</v>
      </c>
      <c r="P133" s="7" t="str">
        <f>ПРОТОКОЛ!M1459</f>
        <v>0</v>
      </c>
      <c r="Q133" s="7" t="str">
        <f>ПРОТОКОЛ!O1459</f>
        <v>0</v>
      </c>
      <c r="R133" s="7">
        <f>ПРОТОКОЛ!Q1459</f>
        <v>50</v>
      </c>
      <c r="S133" s="7">
        <f>ПРОТОКОЛ!S1459</f>
        <v>0</v>
      </c>
      <c r="T133" s="7">
        <f>ПРОТОКОЛ!T1459</f>
        <v>50</v>
      </c>
      <c r="U133" s="52">
        <f t="shared" si="3"/>
        <v>28</v>
      </c>
      <c r="X133" s="86"/>
    </row>
    <row r="134" spans="1:24" ht="16.5" customHeight="1">
      <c r="A134" s="63">
        <f>ПРОТОКОЛ!B1460</f>
        <v>0</v>
      </c>
      <c r="B134" s="65">
        <f>ПРОТОКОЛ!C1460</f>
        <v>0</v>
      </c>
      <c r="C134" s="69" t="str">
        <f>ПРОТОКОЛ!X1460</f>
        <v>Субъект РФ 41</v>
      </c>
      <c r="D134" s="82">
        <f>ПРОТОКОЛ!D1460</f>
        <v>0</v>
      </c>
      <c r="E134" s="59">
        <f>ПРОТОКОЛ!F1460</f>
        <v>0</v>
      </c>
      <c r="F134" s="59">
        <f>ПРОТОКОЛ!H1460</f>
        <v>0</v>
      </c>
      <c r="G134" s="59">
        <f>ПРОТОКОЛ!J1460</f>
        <v>0</v>
      </c>
      <c r="H134" s="59">
        <f>ПРОТОКОЛ!L1460</f>
        <v>0</v>
      </c>
      <c r="I134" s="59">
        <f>ПРОТОКОЛ!N1460</f>
        <v>0</v>
      </c>
      <c r="J134" s="60">
        <f>ПРОТОКОЛ!P1460</f>
        <v>0</v>
      </c>
      <c r="K134" s="59">
        <f>ПРОТОКОЛ!R1460</f>
        <v>0</v>
      </c>
      <c r="L134" s="7">
        <f>ПРОТОКОЛ!E1460</f>
        <v>0</v>
      </c>
      <c r="M134" s="7">
        <f>ПРОТОКОЛ!G1460</f>
        <v>0</v>
      </c>
      <c r="N134" s="7">
        <f>ПРОТОКОЛ!I1460</f>
        <v>0</v>
      </c>
      <c r="O134" s="7">
        <f>ПРОТОКОЛ!K1460</f>
        <v>0</v>
      </c>
      <c r="P134" s="7" t="str">
        <f>ПРОТОКОЛ!M1460</f>
        <v>0</v>
      </c>
      <c r="Q134" s="7" t="str">
        <f>ПРОТОКОЛ!O1460</f>
        <v>0</v>
      </c>
      <c r="R134" s="7">
        <f>ПРОТОКОЛ!Q1460</f>
        <v>50</v>
      </c>
      <c r="S134" s="7">
        <f>ПРОТОКОЛ!S1460</f>
        <v>0</v>
      </c>
      <c r="T134" s="7">
        <f>ПРОТОКОЛ!T1460</f>
        <v>50</v>
      </c>
      <c r="U134" s="52">
        <f t="shared" si="3"/>
        <v>28</v>
      </c>
      <c r="X134" s="86"/>
    </row>
    <row r="135" spans="1:24" ht="16.5" customHeight="1">
      <c r="A135" s="63">
        <f>ПРОТОКОЛ!B1461</f>
        <v>0</v>
      </c>
      <c r="B135" s="67">
        <f>ПРОТОКОЛ!C1461</f>
        <v>0</v>
      </c>
      <c r="C135" s="71" t="str">
        <f>ПРОТОКОЛ!X1461</f>
        <v>Субъект РФ 41</v>
      </c>
      <c r="D135" s="84">
        <f>ПРОТОКОЛ!D1461</f>
        <v>0</v>
      </c>
      <c r="E135" s="30">
        <f>ПРОТОКОЛ!F1461</f>
        <v>0</v>
      </c>
      <c r="F135" s="30">
        <f>ПРОТОКОЛ!H1461</f>
        <v>0</v>
      </c>
      <c r="G135" s="30">
        <f>ПРОТОКОЛ!J1461</f>
        <v>0</v>
      </c>
      <c r="H135" s="30">
        <f>ПРОТОКОЛ!L1461</f>
        <v>0</v>
      </c>
      <c r="I135" s="30">
        <f>ПРОТОКОЛ!N1461</f>
        <v>0</v>
      </c>
      <c r="J135" s="74">
        <f>ПРОТОКОЛ!P1461</f>
        <v>0</v>
      </c>
      <c r="K135" s="30">
        <f>ПРОТОКОЛ!R1461</f>
        <v>0</v>
      </c>
      <c r="L135" s="7">
        <f>ПРОТОКОЛ!E1461</f>
        <v>0</v>
      </c>
      <c r="M135" s="7">
        <f>ПРОТОКОЛ!G1461</f>
        <v>0</v>
      </c>
      <c r="N135" s="7">
        <f>ПРОТОКОЛ!I1461</f>
        <v>0</v>
      </c>
      <c r="O135" s="7">
        <f>ПРОТОКОЛ!K1461</f>
        <v>0</v>
      </c>
      <c r="P135" s="7" t="str">
        <f>ПРОТОКОЛ!M1461</f>
        <v>0</v>
      </c>
      <c r="Q135" s="7" t="str">
        <f>ПРОТОКОЛ!O1461</f>
        <v>0</v>
      </c>
      <c r="R135" s="7">
        <f>ПРОТОКОЛ!Q1461</f>
        <v>50</v>
      </c>
      <c r="S135" s="7">
        <f>ПРОТОКОЛ!S1461</f>
        <v>0</v>
      </c>
      <c r="T135" s="7">
        <f>ПРОТОКОЛ!T1461</f>
        <v>50</v>
      </c>
      <c r="U135" s="52">
        <f t="shared" si="3"/>
        <v>28</v>
      </c>
      <c r="X135" s="86"/>
    </row>
    <row r="136" spans="1:24" ht="16.5" customHeight="1">
      <c r="A136" s="64">
        <f>ПРОТОКОЛ!B1495</f>
        <v>0</v>
      </c>
      <c r="B136" s="68">
        <f>ПРОТОКОЛ!C1495</f>
        <v>0</v>
      </c>
      <c r="C136" s="72" t="str">
        <f>ПРОТОКОЛ!X1495</f>
        <v>Субъект РФ 42</v>
      </c>
      <c r="D136" s="85">
        <f>ПРОТОКОЛ!D1495</f>
        <v>0</v>
      </c>
      <c r="E136" s="62">
        <f>ПРОТОКОЛ!F1495</f>
        <v>0</v>
      </c>
      <c r="F136" s="62">
        <f>ПРОТОКОЛ!H1495</f>
        <v>0</v>
      </c>
      <c r="G136" s="62">
        <f>ПРОТОКОЛ!J1495</f>
        <v>0</v>
      </c>
      <c r="H136" s="62">
        <f>ПРОТОКОЛ!L1495</f>
        <v>0</v>
      </c>
      <c r="I136" s="62">
        <f>ПРОТОКОЛ!N1495</f>
        <v>0</v>
      </c>
      <c r="J136" s="75">
        <f>ПРОТОКОЛ!P1495</f>
        <v>0</v>
      </c>
      <c r="K136" s="62">
        <f>ПРОТОКОЛ!R1495</f>
        <v>0</v>
      </c>
      <c r="L136" s="31">
        <f>ПРОТОКОЛ!E1495</f>
        <v>0</v>
      </c>
      <c r="M136" s="31">
        <f>ПРОТОКОЛ!G1495</f>
        <v>0</v>
      </c>
      <c r="N136" s="31">
        <f>ПРОТОКОЛ!I1495</f>
        <v>0</v>
      </c>
      <c r="O136" s="31">
        <f>ПРОТОКОЛ!K1495</f>
        <v>0</v>
      </c>
      <c r="P136" s="31" t="str">
        <f>ПРОТОКОЛ!M1495</f>
        <v>0</v>
      </c>
      <c r="Q136" s="31" t="str">
        <f>ПРОТОКОЛ!O1495</f>
        <v>0</v>
      </c>
      <c r="R136" s="31">
        <f>ПРОТОКОЛ!Q1495</f>
        <v>50</v>
      </c>
      <c r="S136" s="31">
        <f>ПРОТОКОЛ!S1495</f>
        <v>0</v>
      </c>
      <c r="T136" s="31">
        <f>ПРОТОКОЛ!T1495</f>
        <v>50</v>
      </c>
      <c r="U136" s="52">
        <f t="shared" si="3"/>
        <v>28</v>
      </c>
      <c r="X136" s="86"/>
    </row>
    <row r="137" spans="1:24" ht="16.5" customHeight="1">
      <c r="A137" s="64">
        <f>ПРОТОКОЛ!B1496</f>
        <v>0</v>
      </c>
      <c r="B137" s="68">
        <f>ПРОТОКОЛ!C1496</f>
        <v>0</v>
      </c>
      <c r="C137" s="72" t="str">
        <f>ПРОТОКОЛ!X1496</f>
        <v>Субъект РФ 42</v>
      </c>
      <c r="D137" s="85">
        <f>ПРОТОКОЛ!D1496</f>
        <v>0</v>
      </c>
      <c r="E137" s="62">
        <f>ПРОТОКОЛ!F1496</f>
        <v>0</v>
      </c>
      <c r="F137" s="62">
        <f>ПРОТОКОЛ!H1496</f>
        <v>0</v>
      </c>
      <c r="G137" s="62">
        <f>ПРОТОКОЛ!J1496</f>
        <v>0</v>
      </c>
      <c r="H137" s="62">
        <f>ПРОТОКОЛ!L1496</f>
        <v>0</v>
      </c>
      <c r="I137" s="62">
        <f>ПРОТОКОЛ!N1496</f>
        <v>0</v>
      </c>
      <c r="J137" s="75">
        <f>ПРОТОКОЛ!P1496</f>
        <v>0</v>
      </c>
      <c r="K137" s="62">
        <f>ПРОТОКОЛ!R1496</f>
        <v>0</v>
      </c>
      <c r="L137" s="31">
        <f>ПРОТОКОЛ!E1496</f>
        <v>0</v>
      </c>
      <c r="M137" s="31">
        <f>ПРОТОКОЛ!G1496</f>
        <v>0</v>
      </c>
      <c r="N137" s="31">
        <f>ПРОТОКОЛ!I1496</f>
        <v>0</v>
      </c>
      <c r="O137" s="31">
        <f>ПРОТОКОЛ!K1496</f>
        <v>0</v>
      </c>
      <c r="P137" s="31" t="str">
        <f>ПРОТОКОЛ!M1496</f>
        <v>0</v>
      </c>
      <c r="Q137" s="31" t="str">
        <f>ПРОТОКОЛ!O1496</f>
        <v>0</v>
      </c>
      <c r="R137" s="31">
        <f>ПРОТОКОЛ!Q1496</f>
        <v>50</v>
      </c>
      <c r="S137" s="31">
        <f>ПРОТОКОЛ!S1496</f>
        <v>0</v>
      </c>
      <c r="T137" s="31">
        <f>ПРОТОКОЛ!T1496</f>
        <v>50</v>
      </c>
      <c r="U137" s="52">
        <f t="shared" si="3"/>
        <v>28</v>
      </c>
      <c r="X137" s="86"/>
    </row>
    <row r="138" spans="1:24" ht="16.5" customHeight="1">
      <c r="A138" s="64">
        <f>ПРОТОКОЛ!B1497</f>
        <v>0</v>
      </c>
      <c r="B138" s="68">
        <f>ПРОТОКОЛ!C1497</f>
        <v>0</v>
      </c>
      <c r="C138" s="72" t="str">
        <f>ПРОТОКОЛ!X1497</f>
        <v>Субъект РФ 42</v>
      </c>
      <c r="D138" s="85">
        <f>ПРОТОКОЛ!D1497</f>
        <v>0</v>
      </c>
      <c r="E138" s="62">
        <f>ПРОТОКОЛ!F1497</f>
        <v>0</v>
      </c>
      <c r="F138" s="62">
        <f>ПРОТОКОЛ!H1497</f>
        <v>0</v>
      </c>
      <c r="G138" s="62">
        <f>ПРОТОКОЛ!J1497</f>
        <v>0</v>
      </c>
      <c r="H138" s="62">
        <f>ПРОТОКОЛ!L1497</f>
        <v>0</v>
      </c>
      <c r="I138" s="62">
        <f>ПРОТОКОЛ!N1497</f>
        <v>0</v>
      </c>
      <c r="J138" s="75">
        <f>ПРОТОКОЛ!P1497</f>
        <v>0</v>
      </c>
      <c r="K138" s="62">
        <f>ПРОТОКОЛ!R1497</f>
        <v>0</v>
      </c>
      <c r="L138" s="31">
        <f>ПРОТОКОЛ!E1497</f>
        <v>0</v>
      </c>
      <c r="M138" s="31">
        <f>ПРОТОКОЛ!G1497</f>
        <v>0</v>
      </c>
      <c r="N138" s="31">
        <f>ПРОТОКОЛ!I1497</f>
        <v>0</v>
      </c>
      <c r="O138" s="31">
        <f>ПРОТОКОЛ!K1497</f>
        <v>0</v>
      </c>
      <c r="P138" s="31" t="str">
        <f>ПРОТОКОЛ!M1497</f>
        <v>0</v>
      </c>
      <c r="Q138" s="31" t="str">
        <f>ПРОТОКОЛ!O1497</f>
        <v>0</v>
      </c>
      <c r="R138" s="31">
        <f>ПРОТОКОЛ!Q1497</f>
        <v>50</v>
      </c>
      <c r="S138" s="31">
        <f>ПРОТОКОЛ!S1497</f>
        <v>0</v>
      </c>
      <c r="T138" s="31">
        <f>ПРОТОКОЛ!T1497</f>
        <v>50</v>
      </c>
      <c r="U138" s="52">
        <f t="shared" si="3"/>
        <v>28</v>
      </c>
      <c r="X138" s="86"/>
    </row>
    <row r="139" spans="1:24" ht="16.5" customHeight="1">
      <c r="A139" s="63">
        <f>ПРОТОКОЛ!B1531</f>
        <v>0</v>
      </c>
      <c r="B139" s="65">
        <f>ПРОТОКОЛ!C1531</f>
        <v>0</v>
      </c>
      <c r="C139" s="69" t="str">
        <f>ПРОТОКОЛ!X1531</f>
        <v>Субъект РФ 43</v>
      </c>
      <c r="D139" s="82">
        <f>ПРОТОКОЛ!D1531</f>
        <v>0</v>
      </c>
      <c r="E139" s="59">
        <f>ПРОТОКОЛ!F1531</f>
        <v>0</v>
      </c>
      <c r="F139" s="59">
        <f>ПРОТОКОЛ!H1531</f>
        <v>0</v>
      </c>
      <c r="G139" s="59">
        <f>ПРОТОКОЛ!J1531</f>
        <v>0</v>
      </c>
      <c r="H139" s="59">
        <f>ПРОТОКОЛ!L1531</f>
        <v>0</v>
      </c>
      <c r="I139" s="59">
        <f>ПРОТОКОЛ!N1531</f>
        <v>0</v>
      </c>
      <c r="J139" s="60">
        <f>ПРОТОКОЛ!P1531</f>
        <v>0</v>
      </c>
      <c r="K139" s="59">
        <f>ПРОТОКОЛ!R1531</f>
        <v>0</v>
      </c>
      <c r="L139" s="7">
        <f>ПРОТОКОЛ!E1531</f>
        <v>0</v>
      </c>
      <c r="M139" s="7">
        <f>ПРОТОКОЛ!G1531</f>
        <v>0</v>
      </c>
      <c r="N139" s="7">
        <f>ПРОТОКОЛ!I1531</f>
        <v>0</v>
      </c>
      <c r="O139" s="7">
        <f>ПРОТОКОЛ!K1531</f>
        <v>0</v>
      </c>
      <c r="P139" s="7" t="str">
        <f>ПРОТОКОЛ!M1531</f>
        <v>0</v>
      </c>
      <c r="Q139" s="7" t="str">
        <f>ПРОТОКОЛ!O1531</f>
        <v>0</v>
      </c>
      <c r="R139" s="7">
        <f>ПРОТОКОЛ!Q1531</f>
        <v>50</v>
      </c>
      <c r="S139" s="7">
        <f>ПРОТОКОЛ!S1531</f>
        <v>0</v>
      </c>
      <c r="T139" s="7">
        <f>ПРОТОКОЛ!T1531</f>
        <v>50</v>
      </c>
      <c r="U139" s="52">
        <f t="shared" si="3"/>
        <v>28</v>
      </c>
      <c r="X139" s="86"/>
    </row>
    <row r="140" spans="1:24" ht="16.5" customHeight="1">
      <c r="A140" s="63">
        <f>ПРОТОКОЛ!B1532</f>
        <v>0</v>
      </c>
      <c r="B140" s="67">
        <f>ПРОТОКОЛ!C1532</f>
        <v>0</v>
      </c>
      <c r="C140" s="71" t="str">
        <f>ПРОТОКОЛ!X1532</f>
        <v>Субъект РФ 43</v>
      </c>
      <c r="D140" s="84">
        <f>ПРОТОКОЛ!D1532</f>
        <v>0</v>
      </c>
      <c r="E140" s="30">
        <f>ПРОТОКОЛ!F1532</f>
        <v>0</v>
      </c>
      <c r="F140" s="30">
        <f>ПРОТОКОЛ!H1532</f>
        <v>0</v>
      </c>
      <c r="G140" s="30">
        <f>ПРОТОКОЛ!J1532</f>
        <v>0</v>
      </c>
      <c r="H140" s="30">
        <f>ПРОТОКОЛ!L1532</f>
        <v>0</v>
      </c>
      <c r="I140" s="30">
        <f>ПРОТОКОЛ!N1532</f>
        <v>0</v>
      </c>
      <c r="J140" s="74">
        <f>ПРОТОКОЛ!P1532</f>
        <v>0</v>
      </c>
      <c r="K140" s="30">
        <f>ПРОТОКОЛ!R1532</f>
        <v>0</v>
      </c>
      <c r="L140" s="7">
        <f>ПРОТОКОЛ!E1532</f>
        <v>0</v>
      </c>
      <c r="M140" s="7">
        <f>ПРОТОКОЛ!G1532</f>
        <v>0</v>
      </c>
      <c r="N140" s="7">
        <f>ПРОТОКОЛ!I1532</f>
        <v>0</v>
      </c>
      <c r="O140" s="7">
        <f>ПРОТОКОЛ!K1532</f>
        <v>0</v>
      </c>
      <c r="P140" s="7" t="str">
        <f>ПРОТОКОЛ!M1532</f>
        <v>0</v>
      </c>
      <c r="Q140" s="7" t="str">
        <f>ПРОТОКОЛ!O1532</f>
        <v>0</v>
      </c>
      <c r="R140" s="7">
        <f>ПРОТОКОЛ!Q1532</f>
        <v>50</v>
      </c>
      <c r="S140" s="7">
        <f>ПРОТОКОЛ!S1532</f>
        <v>0</v>
      </c>
      <c r="T140" s="7">
        <f>ПРОТОКОЛ!T1532</f>
        <v>50</v>
      </c>
      <c r="U140" s="52">
        <f t="shared" si="3"/>
        <v>28</v>
      </c>
      <c r="X140" s="86"/>
    </row>
    <row r="141" spans="1:24" ht="16.5" customHeight="1">
      <c r="A141" s="63">
        <f>ПРОТОКОЛ!B1533</f>
        <v>0</v>
      </c>
      <c r="B141" s="65">
        <f>ПРОТОКОЛ!C1533</f>
        <v>0</v>
      </c>
      <c r="C141" s="69" t="str">
        <f>ПРОТОКОЛ!X1533</f>
        <v>Субъект РФ 43</v>
      </c>
      <c r="D141" s="82">
        <f>ПРОТОКОЛ!D1533</f>
        <v>0</v>
      </c>
      <c r="E141" s="59">
        <f>ПРОТОКОЛ!F1533</f>
        <v>0</v>
      </c>
      <c r="F141" s="59">
        <f>ПРОТОКОЛ!H1533</f>
        <v>0</v>
      </c>
      <c r="G141" s="59">
        <f>ПРОТОКОЛ!J1533</f>
        <v>0</v>
      </c>
      <c r="H141" s="59">
        <f>ПРОТОКОЛ!L1533</f>
        <v>0</v>
      </c>
      <c r="I141" s="59">
        <f>ПРОТОКОЛ!N1533</f>
        <v>0</v>
      </c>
      <c r="J141" s="60">
        <f>ПРОТОКОЛ!P1533</f>
        <v>0</v>
      </c>
      <c r="K141" s="59">
        <f>ПРОТОКОЛ!R1533</f>
        <v>0</v>
      </c>
      <c r="L141" s="7">
        <f>ПРОТОКОЛ!E1533</f>
        <v>0</v>
      </c>
      <c r="M141" s="7">
        <f>ПРОТОКОЛ!G1533</f>
        <v>0</v>
      </c>
      <c r="N141" s="7">
        <f>ПРОТОКОЛ!I1533</f>
        <v>0</v>
      </c>
      <c r="O141" s="7">
        <f>ПРОТОКОЛ!K1533</f>
        <v>0</v>
      </c>
      <c r="P141" s="7" t="str">
        <f>ПРОТОКОЛ!M1533</f>
        <v>0</v>
      </c>
      <c r="Q141" s="7" t="str">
        <f>ПРОТОКОЛ!O1533</f>
        <v>0</v>
      </c>
      <c r="R141" s="7">
        <f>ПРОТОКОЛ!Q1533</f>
        <v>50</v>
      </c>
      <c r="S141" s="7">
        <f>ПРОТОКОЛ!S1533</f>
        <v>0</v>
      </c>
      <c r="T141" s="7">
        <f>ПРОТОКОЛ!T1533</f>
        <v>50</v>
      </c>
      <c r="U141" s="52">
        <f t="shared" si="3"/>
        <v>28</v>
      </c>
      <c r="X141" s="86"/>
    </row>
    <row r="142" spans="1:24" ht="16.5" customHeight="1">
      <c r="A142" s="64">
        <f>ПРОТОКОЛ!B1567</f>
        <v>0</v>
      </c>
      <c r="B142" s="68">
        <f>ПРОТОКОЛ!C1567</f>
        <v>0</v>
      </c>
      <c r="C142" s="72" t="str">
        <f>ПРОТОКОЛ!X1567</f>
        <v>Субъект РФ 44</v>
      </c>
      <c r="D142" s="85">
        <f>ПРОТОКОЛ!D1567</f>
        <v>0</v>
      </c>
      <c r="E142" s="62">
        <f>ПРОТОКОЛ!F1567</f>
        <v>0</v>
      </c>
      <c r="F142" s="62">
        <f>ПРОТОКОЛ!H1567</f>
        <v>0</v>
      </c>
      <c r="G142" s="62">
        <f>ПРОТОКОЛ!J1567</f>
        <v>0</v>
      </c>
      <c r="H142" s="62">
        <f>ПРОТОКОЛ!L1567</f>
        <v>0</v>
      </c>
      <c r="I142" s="62">
        <f>ПРОТОКОЛ!N1567</f>
        <v>0</v>
      </c>
      <c r="J142" s="75">
        <f>ПРОТОКОЛ!P1567</f>
        <v>0</v>
      </c>
      <c r="K142" s="62">
        <f>ПРОТОКОЛ!R1567</f>
        <v>0</v>
      </c>
      <c r="L142" s="31">
        <f>ПРОТОКОЛ!E1567</f>
        <v>0</v>
      </c>
      <c r="M142" s="31">
        <f>ПРОТОКОЛ!G1567</f>
        <v>0</v>
      </c>
      <c r="N142" s="31">
        <f>ПРОТОКОЛ!I1567</f>
        <v>0</v>
      </c>
      <c r="O142" s="31">
        <f>ПРОТОКОЛ!K1567</f>
        <v>0</v>
      </c>
      <c r="P142" s="31" t="str">
        <f>ПРОТОКОЛ!M1567</f>
        <v>0</v>
      </c>
      <c r="Q142" s="31" t="str">
        <f>ПРОТОКОЛ!O1567</f>
        <v>0</v>
      </c>
      <c r="R142" s="31">
        <f>ПРОТОКОЛ!Q1567</f>
        <v>50</v>
      </c>
      <c r="S142" s="31">
        <f>ПРОТОКОЛ!S1567</f>
        <v>0</v>
      </c>
      <c r="T142" s="31">
        <f>ПРОТОКОЛ!T1567</f>
        <v>50</v>
      </c>
      <c r="U142" s="52">
        <f t="shared" ref="U142:U205" si="4">SUMPRODUCT(--($T$13:$T$297+$L$13:$L$297/1000&gt;T142+L142/1000))+1</f>
        <v>28</v>
      </c>
      <c r="X142" s="86"/>
    </row>
    <row r="143" spans="1:24" ht="16.5" customHeight="1">
      <c r="A143" s="64">
        <f>ПРОТОКОЛ!B1568</f>
        <v>0</v>
      </c>
      <c r="B143" s="68">
        <f>ПРОТОКОЛ!C1568</f>
        <v>0</v>
      </c>
      <c r="C143" s="72" t="str">
        <f>ПРОТОКОЛ!X1568</f>
        <v>Субъект РФ 44</v>
      </c>
      <c r="D143" s="85">
        <f>ПРОТОКОЛ!D1568</f>
        <v>0</v>
      </c>
      <c r="E143" s="62">
        <f>ПРОТОКОЛ!F1568</f>
        <v>0</v>
      </c>
      <c r="F143" s="62">
        <f>ПРОТОКОЛ!H1568</f>
        <v>0</v>
      </c>
      <c r="G143" s="62">
        <f>ПРОТОКОЛ!J1568</f>
        <v>0</v>
      </c>
      <c r="H143" s="62">
        <f>ПРОТОКОЛ!L1568</f>
        <v>0</v>
      </c>
      <c r="I143" s="62">
        <f>ПРОТОКОЛ!N1568</f>
        <v>0</v>
      </c>
      <c r="J143" s="75">
        <f>ПРОТОКОЛ!P1568</f>
        <v>0</v>
      </c>
      <c r="K143" s="62">
        <f>ПРОТОКОЛ!R1568</f>
        <v>0</v>
      </c>
      <c r="L143" s="31">
        <f>ПРОТОКОЛ!E1568</f>
        <v>0</v>
      </c>
      <c r="M143" s="31">
        <f>ПРОТОКОЛ!G1568</f>
        <v>0</v>
      </c>
      <c r="N143" s="31">
        <f>ПРОТОКОЛ!I1568</f>
        <v>0</v>
      </c>
      <c r="O143" s="31">
        <f>ПРОТОКОЛ!K1568</f>
        <v>0</v>
      </c>
      <c r="P143" s="31" t="str">
        <f>ПРОТОКОЛ!M1568</f>
        <v>0</v>
      </c>
      <c r="Q143" s="31" t="str">
        <f>ПРОТОКОЛ!O1568</f>
        <v>0</v>
      </c>
      <c r="R143" s="31">
        <f>ПРОТОКОЛ!Q1568</f>
        <v>50</v>
      </c>
      <c r="S143" s="31">
        <f>ПРОТОКОЛ!S1568</f>
        <v>0</v>
      </c>
      <c r="T143" s="31">
        <f>ПРОТОКОЛ!T1568</f>
        <v>50</v>
      </c>
      <c r="U143" s="52">
        <f t="shared" si="4"/>
        <v>28</v>
      </c>
      <c r="X143" s="86"/>
    </row>
    <row r="144" spans="1:24" ht="16.5" customHeight="1">
      <c r="A144" s="64">
        <f>ПРОТОКОЛ!B1569</f>
        <v>0</v>
      </c>
      <c r="B144" s="68">
        <f>ПРОТОКОЛ!C1569</f>
        <v>0</v>
      </c>
      <c r="C144" s="72" t="str">
        <f>ПРОТОКОЛ!X1569</f>
        <v>Субъект РФ 44</v>
      </c>
      <c r="D144" s="85">
        <f>ПРОТОКОЛ!D1569</f>
        <v>0</v>
      </c>
      <c r="E144" s="62">
        <f>ПРОТОКОЛ!F1569</f>
        <v>0</v>
      </c>
      <c r="F144" s="62">
        <f>ПРОТОКОЛ!H1569</f>
        <v>0</v>
      </c>
      <c r="G144" s="62">
        <f>ПРОТОКОЛ!J1569</f>
        <v>0</v>
      </c>
      <c r="H144" s="62">
        <f>ПРОТОКОЛ!L1569</f>
        <v>0</v>
      </c>
      <c r="I144" s="62">
        <f>ПРОТОКОЛ!N1569</f>
        <v>0</v>
      </c>
      <c r="J144" s="75">
        <f>ПРОТОКОЛ!P1569</f>
        <v>0</v>
      </c>
      <c r="K144" s="62">
        <f>ПРОТОКОЛ!R1569</f>
        <v>0</v>
      </c>
      <c r="L144" s="31">
        <f>ПРОТОКОЛ!E1569</f>
        <v>0</v>
      </c>
      <c r="M144" s="31">
        <f>ПРОТОКОЛ!G1569</f>
        <v>0</v>
      </c>
      <c r="N144" s="31">
        <f>ПРОТОКОЛ!I1569</f>
        <v>0</v>
      </c>
      <c r="O144" s="31">
        <f>ПРОТОКОЛ!K1569</f>
        <v>0</v>
      </c>
      <c r="P144" s="31" t="str">
        <f>ПРОТОКОЛ!M1569</f>
        <v>0</v>
      </c>
      <c r="Q144" s="31" t="str">
        <f>ПРОТОКОЛ!O1569</f>
        <v>0</v>
      </c>
      <c r="R144" s="31">
        <f>ПРОТОКОЛ!Q1569</f>
        <v>50</v>
      </c>
      <c r="S144" s="31">
        <f>ПРОТОКОЛ!S1569</f>
        <v>0</v>
      </c>
      <c r="T144" s="31">
        <f>ПРОТОКОЛ!T1569</f>
        <v>50</v>
      </c>
      <c r="U144" s="52">
        <f t="shared" si="4"/>
        <v>28</v>
      </c>
      <c r="X144" s="86"/>
    </row>
    <row r="145" spans="1:24" ht="16.5" customHeight="1">
      <c r="A145" s="63">
        <f>ПРОТОКОЛ!B1603</f>
        <v>0</v>
      </c>
      <c r="B145" s="65">
        <f>ПРОТОКОЛ!C1603</f>
        <v>0</v>
      </c>
      <c r="C145" s="69" t="str">
        <f>ПРОТОКОЛ!X1603</f>
        <v>Субъект РФ 45</v>
      </c>
      <c r="D145" s="82">
        <f>ПРОТОКОЛ!D1603</f>
        <v>0</v>
      </c>
      <c r="E145" s="59">
        <f>ПРОТОКОЛ!F1603</f>
        <v>0</v>
      </c>
      <c r="F145" s="59">
        <f>ПРОТОКОЛ!H1603</f>
        <v>0</v>
      </c>
      <c r="G145" s="59">
        <f>ПРОТОКОЛ!J1603</f>
        <v>0</v>
      </c>
      <c r="H145" s="59">
        <f>ПРОТОКОЛ!L1603</f>
        <v>0</v>
      </c>
      <c r="I145" s="59">
        <f>ПРОТОКОЛ!N1603</f>
        <v>0</v>
      </c>
      <c r="J145" s="60">
        <f>ПРОТОКОЛ!P1603</f>
        <v>0</v>
      </c>
      <c r="K145" s="59">
        <f>ПРОТОКОЛ!R1603</f>
        <v>0</v>
      </c>
      <c r="L145" s="7">
        <f>ПРОТОКОЛ!E1603</f>
        <v>0</v>
      </c>
      <c r="M145" s="7">
        <f>ПРОТОКОЛ!G1603</f>
        <v>0</v>
      </c>
      <c r="N145" s="7">
        <f>ПРОТОКОЛ!I1603</f>
        <v>0</v>
      </c>
      <c r="O145" s="7">
        <f>ПРОТОКОЛ!K1603</f>
        <v>0</v>
      </c>
      <c r="P145" s="7" t="str">
        <f>ПРОТОКОЛ!M1603</f>
        <v>0</v>
      </c>
      <c r="Q145" s="7" t="str">
        <f>ПРОТОКОЛ!O1603</f>
        <v>0</v>
      </c>
      <c r="R145" s="7">
        <f>ПРОТОКОЛ!Q1603</f>
        <v>50</v>
      </c>
      <c r="S145" s="7">
        <f>ПРОТОКОЛ!S1603</f>
        <v>0</v>
      </c>
      <c r="T145" s="7">
        <f>ПРОТОКОЛ!T1603</f>
        <v>50</v>
      </c>
      <c r="U145" s="52">
        <f t="shared" si="4"/>
        <v>28</v>
      </c>
      <c r="X145" s="86"/>
    </row>
    <row r="146" spans="1:24" ht="16.5" customHeight="1">
      <c r="A146" s="63">
        <f>ПРОТОКОЛ!B1604</f>
        <v>0</v>
      </c>
      <c r="B146" s="65">
        <f>ПРОТОКОЛ!C1604</f>
        <v>0</v>
      </c>
      <c r="C146" s="69" t="str">
        <f>ПРОТОКОЛ!X1604</f>
        <v>Субъект РФ 45</v>
      </c>
      <c r="D146" s="82">
        <f>ПРОТОКОЛ!D1604</f>
        <v>0</v>
      </c>
      <c r="E146" s="59">
        <f>ПРОТОКОЛ!F1604</f>
        <v>0</v>
      </c>
      <c r="F146" s="59">
        <f>ПРОТОКОЛ!H1604</f>
        <v>0</v>
      </c>
      <c r="G146" s="59">
        <f>ПРОТОКОЛ!J1604</f>
        <v>0</v>
      </c>
      <c r="H146" s="59">
        <f>ПРОТОКОЛ!L1604</f>
        <v>0</v>
      </c>
      <c r="I146" s="59">
        <f>ПРОТОКОЛ!N1604</f>
        <v>0</v>
      </c>
      <c r="J146" s="60">
        <f>ПРОТОКОЛ!P1604</f>
        <v>0</v>
      </c>
      <c r="K146" s="59">
        <f>ПРОТОКОЛ!R1604</f>
        <v>0</v>
      </c>
      <c r="L146" s="7">
        <f>ПРОТОКОЛ!E1604</f>
        <v>0</v>
      </c>
      <c r="M146" s="7">
        <f>ПРОТОКОЛ!G1604</f>
        <v>0</v>
      </c>
      <c r="N146" s="7">
        <f>ПРОТОКОЛ!I1604</f>
        <v>0</v>
      </c>
      <c r="O146" s="7">
        <f>ПРОТОКОЛ!K1604</f>
        <v>0</v>
      </c>
      <c r="P146" s="7" t="str">
        <f>ПРОТОКОЛ!M1604</f>
        <v>0</v>
      </c>
      <c r="Q146" s="7" t="str">
        <f>ПРОТОКОЛ!O1604</f>
        <v>0</v>
      </c>
      <c r="R146" s="7">
        <f>ПРОТОКОЛ!Q1604</f>
        <v>50</v>
      </c>
      <c r="S146" s="7">
        <f>ПРОТОКОЛ!S1604</f>
        <v>0</v>
      </c>
      <c r="T146" s="7">
        <f>ПРОТОКОЛ!T1604</f>
        <v>50</v>
      </c>
      <c r="U146" s="52">
        <f t="shared" si="4"/>
        <v>28</v>
      </c>
      <c r="X146" s="86"/>
    </row>
    <row r="147" spans="1:24" ht="16.5" customHeight="1">
      <c r="A147" s="63">
        <f>ПРОТОКОЛ!B1605</f>
        <v>0</v>
      </c>
      <c r="B147" s="65">
        <f>ПРОТОКОЛ!C1605</f>
        <v>0</v>
      </c>
      <c r="C147" s="69" t="str">
        <f>ПРОТОКОЛ!X1605</f>
        <v>Субъект РФ 45</v>
      </c>
      <c r="D147" s="82">
        <f>ПРОТОКОЛ!D1605</f>
        <v>0</v>
      </c>
      <c r="E147" s="59">
        <f>ПРОТОКОЛ!F1605</f>
        <v>0</v>
      </c>
      <c r="F147" s="59">
        <f>ПРОТОКОЛ!H1605</f>
        <v>0</v>
      </c>
      <c r="G147" s="59">
        <f>ПРОТОКОЛ!J1605</f>
        <v>0</v>
      </c>
      <c r="H147" s="59">
        <f>ПРОТОКОЛ!L1605</f>
        <v>0</v>
      </c>
      <c r="I147" s="59">
        <f>ПРОТОКОЛ!N1605</f>
        <v>0</v>
      </c>
      <c r="J147" s="60">
        <f>ПРОТОКОЛ!P1605</f>
        <v>0</v>
      </c>
      <c r="K147" s="59">
        <f>ПРОТОКОЛ!R1605</f>
        <v>0</v>
      </c>
      <c r="L147" s="7">
        <f>ПРОТОКОЛ!E1605</f>
        <v>0</v>
      </c>
      <c r="M147" s="7">
        <f>ПРОТОКОЛ!G1605</f>
        <v>0</v>
      </c>
      <c r="N147" s="7">
        <f>ПРОТОКОЛ!I1605</f>
        <v>0</v>
      </c>
      <c r="O147" s="7">
        <f>ПРОТОКОЛ!K1605</f>
        <v>0</v>
      </c>
      <c r="P147" s="7" t="str">
        <f>ПРОТОКОЛ!M1605</f>
        <v>0</v>
      </c>
      <c r="Q147" s="7" t="str">
        <f>ПРОТОКОЛ!O1605</f>
        <v>0</v>
      </c>
      <c r="R147" s="7">
        <f>ПРОТОКОЛ!Q1605</f>
        <v>50</v>
      </c>
      <c r="S147" s="7">
        <f>ПРОТОКОЛ!S1605</f>
        <v>0</v>
      </c>
      <c r="T147" s="7">
        <f>ПРОТОКОЛ!T1605</f>
        <v>50</v>
      </c>
      <c r="U147" s="52">
        <f t="shared" si="4"/>
        <v>28</v>
      </c>
      <c r="X147" s="86"/>
    </row>
    <row r="148" spans="1:24" ht="16.5" customHeight="1">
      <c r="A148" s="64">
        <f>ПРОТОКОЛ!B1639</f>
        <v>0</v>
      </c>
      <c r="B148" s="68">
        <f>ПРОТОКОЛ!C1639</f>
        <v>0</v>
      </c>
      <c r="C148" s="72" t="str">
        <f>ПРОТОКОЛ!X1639</f>
        <v>Субъект РФ 46</v>
      </c>
      <c r="D148" s="85">
        <f>ПРОТОКОЛ!D1639</f>
        <v>0</v>
      </c>
      <c r="E148" s="62">
        <f>ПРОТОКОЛ!F1639</f>
        <v>0</v>
      </c>
      <c r="F148" s="62">
        <f>ПРОТОКОЛ!H1639</f>
        <v>0</v>
      </c>
      <c r="G148" s="62">
        <f>ПРОТОКОЛ!J1639</f>
        <v>0</v>
      </c>
      <c r="H148" s="62">
        <f>ПРОТОКОЛ!L1639</f>
        <v>0</v>
      </c>
      <c r="I148" s="75">
        <f>ПРОТОКОЛ!N1639</f>
        <v>0</v>
      </c>
      <c r="J148" s="75">
        <f>ПРОТОКОЛ!P1639</f>
        <v>0</v>
      </c>
      <c r="K148" s="62">
        <f>ПРОТОКОЛ!R1639</f>
        <v>0</v>
      </c>
      <c r="L148" s="31">
        <f>ПРОТОКОЛ!E1639</f>
        <v>0</v>
      </c>
      <c r="M148" s="31">
        <f>ПРОТОКОЛ!G1639</f>
        <v>0</v>
      </c>
      <c r="N148" s="31">
        <f>ПРОТОКОЛ!I1639</f>
        <v>0</v>
      </c>
      <c r="O148" s="31">
        <f>ПРОТОКОЛ!K1639</f>
        <v>0</v>
      </c>
      <c r="P148" s="31" t="str">
        <f>ПРОТОКОЛ!M1639</f>
        <v>0</v>
      </c>
      <c r="Q148" s="31" t="str">
        <f>ПРОТОКОЛ!O1639</f>
        <v>0</v>
      </c>
      <c r="R148" s="31">
        <f>ПРОТОКОЛ!Q1639</f>
        <v>50</v>
      </c>
      <c r="S148" s="31">
        <f>ПРОТОКОЛ!S1639</f>
        <v>0</v>
      </c>
      <c r="T148" s="31">
        <f>ПРОТОКОЛ!T1639</f>
        <v>50</v>
      </c>
      <c r="U148" s="52">
        <f t="shared" si="4"/>
        <v>28</v>
      </c>
      <c r="X148" s="86"/>
    </row>
    <row r="149" spans="1:24" ht="16.5" customHeight="1">
      <c r="A149" s="64">
        <f>ПРОТОКОЛ!B1640</f>
        <v>0</v>
      </c>
      <c r="B149" s="66">
        <f>ПРОТОКОЛ!C1640</f>
        <v>0</v>
      </c>
      <c r="C149" s="70" t="str">
        <f>ПРОТОКОЛ!X1640</f>
        <v>Субъект РФ 46</v>
      </c>
      <c r="D149" s="83">
        <f>ПРОТОКОЛ!D1640</f>
        <v>0</v>
      </c>
      <c r="E149" s="61">
        <f>ПРОТОКОЛ!F1640</f>
        <v>0</v>
      </c>
      <c r="F149" s="61">
        <f>ПРОТОКОЛ!H1640</f>
        <v>0</v>
      </c>
      <c r="G149" s="61">
        <f>ПРОТОКОЛ!J1640</f>
        <v>0</v>
      </c>
      <c r="H149" s="61">
        <f>ПРОТОКОЛ!L1640</f>
        <v>0</v>
      </c>
      <c r="I149" s="73">
        <f>ПРОТОКОЛ!N1640</f>
        <v>0</v>
      </c>
      <c r="J149" s="73">
        <f>ПРОТОКОЛ!P1640</f>
        <v>0</v>
      </c>
      <c r="K149" s="61">
        <f>ПРОТОКОЛ!R1640</f>
        <v>0</v>
      </c>
      <c r="L149" s="31">
        <f>ПРОТОКОЛ!E1640</f>
        <v>0</v>
      </c>
      <c r="M149" s="31">
        <f>ПРОТОКОЛ!G1640</f>
        <v>0</v>
      </c>
      <c r="N149" s="31">
        <f>ПРОТОКОЛ!I1640</f>
        <v>0</v>
      </c>
      <c r="O149" s="31">
        <f>ПРОТОКОЛ!K1640</f>
        <v>0</v>
      </c>
      <c r="P149" s="31" t="str">
        <f>ПРОТОКОЛ!M1640</f>
        <v>0</v>
      </c>
      <c r="Q149" s="31" t="str">
        <f>ПРОТОКОЛ!O1640</f>
        <v>0</v>
      </c>
      <c r="R149" s="31">
        <f>ПРОТОКОЛ!Q1640</f>
        <v>50</v>
      </c>
      <c r="S149" s="31">
        <f>ПРОТОКОЛ!S1640</f>
        <v>0</v>
      </c>
      <c r="T149" s="31">
        <f>ПРОТОКОЛ!T1640</f>
        <v>50</v>
      </c>
      <c r="U149" s="52">
        <f t="shared" si="4"/>
        <v>28</v>
      </c>
      <c r="X149" s="86"/>
    </row>
    <row r="150" spans="1:24" ht="16.5" customHeight="1">
      <c r="A150" s="64">
        <f>ПРОТОКОЛ!B1641</f>
        <v>0</v>
      </c>
      <c r="B150" s="68">
        <f>ПРОТОКОЛ!C1641</f>
        <v>0</v>
      </c>
      <c r="C150" s="72" t="str">
        <f>ПРОТОКОЛ!X1641</f>
        <v>Субъект РФ 46</v>
      </c>
      <c r="D150" s="85">
        <f>ПРОТОКОЛ!D1641</f>
        <v>0</v>
      </c>
      <c r="E150" s="62">
        <f>ПРОТОКОЛ!F1641</f>
        <v>0</v>
      </c>
      <c r="F150" s="62">
        <f>ПРОТОКОЛ!H1641</f>
        <v>0</v>
      </c>
      <c r="G150" s="62">
        <f>ПРОТОКОЛ!J1641</f>
        <v>0</v>
      </c>
      <c r="H150" s="62">
        <f>ПРОТОКОЛ!L1641</f>
        <v>0</v>
      </c>
      <c r="I150" s="75">
        <f>ПРОТОКОЛ!N1641</f>
        <v>0</v>
      </c>
      <c r="J150" s="75">
        <f>ПРОТОКОЛ!P1641</f>
        <v>0</v>
      </c>
      <c r="K150" s="62">
        <f>ПРОТОКОЛ!R1641</f>
        <v>0</v>
      </c>
      <c r="L150" s="31">
        <f>ПРОТОКОЛ!E1641</f>
        <v>0</v>
      </c>
      <c r="M150" s="31">
        <f>ПРОТОКОЛ!G1641</f>
        <v>0</v>
      </c>
      <c r="N150" s="31">
        <f>ПРОТОКОЛ!I1641</f>
        <v>0</v>
      </c>
      <c r="O150" s="31">
        <f>ПРОТОКОЛ!K1641</f>
        <v>0</v>
      </c>
      <c r="P150" s="31" t="str">
        <f>ПРОТОКОЛ!M1641</f>
        <v>0</v>
      </c>
      <c r="Q150" s="31" t="str">
        <f>ПРОТОКОЛ!O1641</f>
        <v>0</v>
      </c>
      <c r="R150" s="31">
        <f>ПРОТОКОЛ!Q1641</f>
        <v>50</v>
      </c>
      <c r="S150" s="31">
        <f>ПРОТОКОЛ!S1641</f>
        <v>0</v>
      </c>
      <c r="T150" s="31">
        <f>ПРОТОКОЛ!T1641</f>
        <v>50</v>
      </c>
      <c r="U150" s="52">
        <f t="shared" si="4"/>
        <v>28</v>
      </c>
      <c r="X150" s="86"/>
    </row>
    <row r="151" spans="1:24" ht="16.5" customHeight="1">
      <c r="A151" s="63">
        <f>ПРОТОКОЛ!B1675</f>
        <v>0</v>
      </c>
      <c r="B151" s="65">
        <f>ПРОТОКОЛ!C1675</f>
        <v>0</v>
      </c>
      <c r="C151" s="69" t="str">
        <f>ПРОТОКОЛ!X1675</f>
        <v>Субъект РФ 47</v>
      </c>
      <c r="D151" s="82">
        <f>ПРОТОКОЛ!D1675</f>
        <v>0</v>
      </c>
      <c r="E151" s="59">
        <f>ПРОТОКОЛ!F1675</f>
        <v>0</v>
      </c>
      <c r="F151" s="59">
        <f>ПРОТОКОЛ!H1675</f>
        <v>0</v>
      </c>
      <c r="G151" s="59">
        <f>ПРОТОКОЛ!J1675</f>
        <v>0</v>
      </c>
      <c r="H151" s="59">
        <f>ПРОТОКОЛ!L1675</f>
        <v>0</v>
      </c>
      <c r="I151" s="59">
        <f>ПРОТОКОЛ!N1675</f>
        <v>0</v>
      </c>
      <c r="J151" s="60">
        <f>ПРОТОКОЛ!P1675</f>
        <v>0</v>
      </c>
      <c r="K151" s="59">
        <f>ПРОТОКОЛ!R1675</f>
        <v>0</v>
      </c>
      <c r="L151" s="7">
        <f>ПРОТОКОЛ!E1675</f>
        <v>0</v>
      </c>
      <c r="M151" s="7">
        <f>ПРОТОКОЛ!G1675</f>
        <v>0</v>
      </c>
      <c r="N151" s="7">
        <f>ПРОТОКОЛ!I1675</f>
        <v>0</v>
      </c>
      <c r="O151" s="7">
        <f>ПРОТОКОЛ!K1675</f>
        <v>0</v>
      </c>
      <c r="P151" s="7" t="str">
        <f>ПРОТОКОЛ!M1675</f>
        <v>0</v>
      </c>
      <c r="Q151" s="7" t="str">
        <f>ПРОТОКОЛ!O1675</f>
        <v>0</v>
      </c>
      <c r="R151" s="7">
        <f>ПРОТОКОЛ!Q1675</f>
        <v>50</v>
      </c>
      <c r="S151" s="7">
        <f>ПРОТОКОЛ!S1675</f>
        <v>0</v>
      </c>
      <c r="T151" s="7">
        <f>ПРОТОКОЛ!T1675</f>
        <v>50</v>
      </c>
      <c r="U151" s="52">
        <f t="shared" si="4"/>
        <v>28</v>
      </c>
      <c r="X151" s="86"/>
    </row>
    <row r="152" spans="1:24" ht="16.5" customHeight="1">
      <c r="A152" s="63">
        <f>ПРОТОКОЛ!B1676</f>
        <v>0</v>
      </c>
      <c r="B152" s="65">
        <f>ПРОТОКОЛ!C1676</f>
        <v>0</v>
      </c>
      <c r="C152" s="69" t="str">
        <f>ПРОТОКОЛ!X1676</f>
        <v>Субъект РФ 47</v>
      </c>
      <c r="D152" s="82">
        <f>ПРОТОКОЛ!D1676</f>
        <v>0</v>
      </c>
      <c r="E152" s="59">
        <f>ПРОТОКОЛ!F1676</f>
        <v>0</v>
      </c>
      <c r="F152" s="59">
        <f>ПРОТОКОЛ!H1676</f>
        <v>0</v>
      </c>
      <c r="G152" s="59">
        <f>ПРОТОКОЛ!J1676</f>
        <v>0</v>
      </c>
      <c r="H152" s="59">
        <f>ПРОТОКОЛ!L1676</f>
        <v>0</v>
      </c>
      <c r="I152" s="59">
        <f>ПРОТОКОЛ!N1676</f>
        <v>0</v>
      </c>
      <c r="J152" s="60">
        <f>ПРОТОКОЛ!P1676</f>
        <v>0</v>
      </c>
      <c r="K152" s="59">
        <f>ПРОТОКОЛ!R1676</f>
        <v>0</v>
      </c>
      <c r="L152" s="7">
        <f>ПРОТОКОЛ!E1676</f>
        <v>0</v>
      </c>
      <c r="M152" s="7">
        <f>ПРОТОКОЛ!G1676</f>
        <v>0</v>
      </c>
      <c r="N152" s="7">
        <f>ПРОТОКОЛ!I1676</f>
        <v>0</v>
      </c>
      <c r="O152" s="7">
        <f>ПРОТОКОЛ!K1676</f>
        <v>0</v>
      </c>
      <c r="P152" s="7" t="str">
        <f>ПРОТОКОЛ!M1676</f>
        <v>0</v>
      </c>
      <c r="Q152" s="7" t="str">
        <f>ПРОТОКОЛ!O1676</f>
        <v>0</v>
      </c>
      <c r="R152" s="7">
        <f>ПРОТОКОЛ!Q1676</f>
        <v>50</v>
      </c>
      <c r="S152" s="7">
        <f>ПРОТОКОЛ!S1676</f>
        <v>0</v>
      </c>
      <c r="T152" s="7">
        <f>ПРОТОКОЛ!T1676</f>
        <v>50</v>
      </c>
      <c r="U152" s="52">
        <f t="shared" si="4"/>
        <v>28</v>
      </c>
      <c r="X152" s="86"/>
    </row>
    <row r="153" spans="1:24" ht="16.5" customHeight="1">
      <c r="A153" s="63">
        <f>ПРОТОКОЛ!B1677</f>
        <v>0</v>
      </c>
      <c r="B153" s="65">
        <f>ПРОТОКОЛ!C1677</f>
        <v>0</v>
      </c>
      <c r="C153" s="69" t="str">
        <f>ПРОТОКОЛ!X1677</f>
        <v>Субъект РФ 47</v>
      </c>
      <c r="D153" s="82">
        <f>ПРОТОКОЛ!D1677</f>
        <v>0</v>
      </c>
      <c r="E153" s="59">
        <f>ПРОТОКОЛ!F1677</f>
        <v>0</v>
      </c>
      <c r="F153" s="59">
        <f>ПРОТОКОЛ!H1677</f>
        <v>0</v>
      </c>
      <c r="G153" s="59">
        <f>ПРОТОКОЛ!J1677</f>
        <v>0</v>
      </c>
      <c r="H153" s="59">
        <f>ПРОТОКОЛ!L1677</f>
        <v>0</v>
      </c>
      <c r="I153" s="59">
        <f>ПРОТОКОЛ!N1677</f>
        <v>0</v>
      </c>
      <c r="J153" s="60">
        <f>ПРОТОКОЛ!P1677</f>
        <v>0</v>
      </c>
      <c r="K153" s="59">
        <f>ПРОТОКОЛ!R1677</f>
        <v>0</v>
      </c>
      <c r="L153" s="7">
        <f>ПРОТОКОЛ!E1677</f>
        <v>0</v>
      </c>
      <c r="M153" s="7">
        <f>ПРОТОКОЛ!G1677</f>
        <v>0</v>
      </c>
      <c r="N153" s="7">
        <f>ПРОТОКОЛ!I1677</f>
        <v>0</v>
      </c>
      <c r="O153" s="7">
        <f>ПРОТОКОЛ!K1677</f>
        <v>0</v>
      </c>
      <c r="P153" s="7" t="str">
        <f>ПРОТОКОЛ!M1677</f>
        <v>0</v>
      </c>
      <c r="Q153" s="7" t="str">
        <f>ПРОТОКОЛ!O1677</f>
        <v>0</v>
      </c>
      <c r="R153" s="7">
        <f>ПРОТОКОЛ!Q1677</f>
        <v>50</v>
      </c>
      <c r="S153" s="7">
        <f>ПРОТОКОЛ!S1677</f>
        <v>0</v>
      </c>
      <c r="T153" s="7">
        <f>ПРОТОКОЛ!T1677</f>
        <v>50</v>
      </c>
      <c r="U153" s="52">
        <f t="shared" si="4"/>
        <v>28</v>
      </c>
      <c r="X153" s="86"/>
    </row>
    <row r="154" spans="1:24" ht="16.5" customHeight="1">
      <c r="A154" s="64">
        <f>ПРОТОКОЛ!B1711</f>
        <v>0</v>
      </c>
      <c r="B154" s="68">
        <f>ПРОТОКОЛ!C1711</f>
        <v>0</v>
      </c>
      <c r="C154" s="72" t="str">
        <f>ПРОТОКОЛ!X1711</f>
        <v>Субъект РФ 48</v>
      </c>
      <c r="D154" s="85">
        <f>ПРОТОКОЛ!D1711</f>
        <v>0</v>
      </c>
      <c r="E154" s="62">
        <f>ПРОТОКОЛ!F1711</f>
        <v>0</v>
      </c>
      <c r="F154" s="62">
        <f>ПРОТОКОЛ!H1711</f>
        <v>0</v>
      </c>
      <c r="G154" s="62">
        <f>ПРОТОКОЛ!J1711</f>
        <v>0</v>
      </c>
      <c r="H154" s="62">
        <f>ПРОТОКОЛ!L1711</f>
        <v>0</v>
      </c>
      <c r="I154" s="62">
        <f>ПРОТОКОЛ!N1711</f>
        <v>0</v>
      </c>
      <c r="J154" s="75">
        <f>ПРОТОКОЛ!P1711</f>
        <v>0</v>
      </c>
      <c r="K154" s="62">
        <f>ПРОТОКОЛ!R1711</f>
        <v>0</v>
      </c>
      <c r="L154" s="31">
        <f>ПРОТОКОЛ!E1711</f>
        <v>0</v>
      </c>
      <c r="M154" s="31">
        <f>ПРОТОКОЛ!G1711</f>
        <v>0</v>
      </c>
      <c r="N154" s="31">
        <f>ПРОТОКОЛ!I1711</f>
        <v>0</v>
      </c>
      <c r="O154" s="31">
        <f>ПРОТОКОЛ!K1711</f>
        <v>0</v>
      </c>
      <c r="P154" s="31" t="str">
        <f>ПРОТОКОЛ!M1711</f>
        <v>0</v>
      </c>
      <c r="Q154" s="31" t="str">
        <f>ПРОТОКОЛ!O1711</f>
        <v>0</v>
      </c>
      <c r="R154" s="31">
        <f>ПРОТОКОЛ!Q1711</f>
        <v>50</v>
      </c>
      <c r="S154" s="31">
        <f>ПРОТОКОЛ!S1711</f>
        <v>0</v>
      </c>
      <c r="T154" s="31">
        <f>ПРОТОКОЛ!T1711</f>
        <v>50</v>
      </c>
      <c r="U154" s="52">
        <f t="shared" si="4"/>
        <v>28</v>
      </c>
      <c r="X154" s="86"/>
    </row>
    <row r="155" spans="1:24" ht="16.5" customHeight="1">
      <c r="A155" s="64">
        <f>ПРОТОКОЛ!B1712</f>
        <v>0</v>
      </c>
      <c r="B155" s="68">
        <f>ПРОТОКОЛ!C1712</f>
        <v>0</v>
      </c>
      <c r="C155" s="72" t="str">
        <f>ПРОТОКОЛ!X1712</f>
        <v>Субъект РФ 48</v>
      </c>
      <c r="D155" s="85">
        <f>ПРОТОКОЛ!D1712</f>
        <v>0</v>
      </c>
      <c r="E155" s="62">
        <f>ПРОТОКОЛ!F1712</f>
        <v>0</v>
      </c>
      <c r="F155" s="62">
        <f>ПРОТОКОЛ!H1712</f>
        <v>0</v>
      </c>
      <c r="G155" s="62">
        <f>ПРОТОКОЛ!J1712</f>
        <v>0</v>
      </c>
      <c r="H155" s="62">
        <f>ПРОТОКОЛ!L1712</f>
        <v>0</v>
      </c>
      <c r="I155" s="62">
        <f>ПРОТОКОЛ!N1712</f>
        <v>0</v>
      </c>
      <c r="J155" s="75">
        <f>ПРОТОКОЛ!P1712</f>
        <v>0</v>
      </c>
      <c r="K155" s="62">
        <f>ПРОТОКОЛ!R1712</f>
        <v>0</v>
      </c>
      <c r="L155" s="31">
        <f>ПРОТОКОЛ!E1712</f>
        <v>0</v>
      </c>
      <c r="M155" s="31">
        <f>ПРОТОКОЛ!G1712</f>
        <v>0</v>
      </c>
      <c r="N155" s="31">
        <f>ПРОТОКОЛ!I1712</f>
        <v>0</v>
      </c>
      <c r="O155" s="31">
        <f>ПРОТОКОЛ!K1712</f>
        <v>0</v>
      </c>
      <c r="P155" s="31" t="str">
        <f>ПРОТОКОЛ!M1712</f>
        <v>0</v>
      </c>
      <c r="Q155" s="31" t="str">
        <f>ПРОТОКОЛ!O1712</f>
        <v>0</v>
      </c>
      <c r="R155" s="31">
        <f>ПРОТОКОЛ!Q1712</f>
        <v>50</v>
      </c>
      <c r="S155" s="31">
        <f>ПРОТОКОЛ!S1712</f>
        <v>0</v>
      </c>
      <c r="T155" s="31">
        <f>ПРОТОКОЛ!T1712</f>
        <v>50</v>
      </c>
      <c r="U155" s="52">
        <f t="shared" si="4"/>
        <v>28</v>
      </c>
      <c r="X155" s="86"/>
    </row>
    <row r="156" spans="1:24" ht="16.5" customHeight="1">
      <c r="A156" s="64">
        <f>ПРОТОКОЛ!B1713</f>
        <v>0</v>
      </c>
      <c r="B156" s="68">
        <f>ПРОТОКОЛ!C1713</f>
        <v>0</v>
      </c>
      <c r="C156" s="72" t="str">
        <f>ПРОТОКОЛ!X1713</f>
        <v>Субъект РФ 48</v>
      </c>
      <c r="D156" s="85">
        <f>ПРОТОКОЛ!D1713</f>
        <v>0</v>
      </c>
      <c r="E156" s="62">
        <f>ПРОТОКОЛ!F1713</f>
        <v>0</v>
      </c>
      <c r="F156" s="62">
        <f>ПРОТОКОЛ!H1713</f>
        <v>0</v>
      </c>
      <c r="G156" s="62">
        <f>ПРОТОКОЛ!J1713</f>
        <v>0</v>
      </c>
      <c r="H156" s="62">
        <f>ПРОТОКОЛ!L1713</f>
        <v>0</v>
      </c>
      <c r="I156" s="62">
        <f>ПРОТОКОЛ!N1713</f>
        <v>0</v>
      </c>
      <c r="J156" s="75">
        <f>ПРОТОКОЛ!P1713</f>
        <v>0</v>
      </c>
      <c r="K156" s="62">
        <f>ПРОТОКОЛ!R1713</f>
        <v>0</v>
      </c>
      <c r="L156" s="31">
        <f>ПРОТОКОЛ!E1713</f>
        <v>0</v>
      </c>
      <c r="M156" s="31">
        <f>ПРОТОКОЛ!G1713</f>
        <v>0</v>
      </c>
      <c r="N156" s="31">
        <f>ПРОТОКОЛ!I1713</f>
        <v>0</v>
      </c>
      <c r="O156" s="31">
        <f>ПРОТОКОЛ!K1713</f>
        <v>0</v>
      </c>
      <c r="P156" s="31" t="str">
        <f>ПРОТОКОЛ!M1713</f>
        <v>0</v>
      </c>
      <c r="Q156" s="31" t="str">
        <f>ПРОТОКОЛ!O1713</f>
        <v>0</v>
      </c>
      <c r="R156" s="31">
        <f>ПРОТОКОЛ!Q1713</f>
        <v>50</v>
      </c>
      <c r="S156" s="31">
        <f>ПРОТОКОЛ!S1713</f>
        <v>0</v>
      </c>
      <c r="T156" s="31">
        <f>ПРОТОКОЛ!T1713</f>
        <v>50</v>
      </c>
      <c r="U156" s="52">
        <f t="shared" si="4"/>
        <v>28</v>
      </c>
      <c r="X156" s="86"/>
    </row>
    <row r="157" spans="1:24" ht="16.5" customHeight="1">
      <c r="A157" s="63">
        <f>ПРОТОКОЛ!B1747</f>
        <v>0</v>
      </c>
      <c r="B157" s="65">
        <f>ПРОТОКОЛ!C1747</f>
        <v>0</v>
      </c>
      <c r="C157" s="69" t="str">
        <f>ПРОТОКОЛ!X1747</f>
        <v>Субъект РФ 49</v>
      </c>
      <c r="D157" s="82">
        <f>ПРОТОКОЛ!D1747</f>
        <v>0</v>
      </c>
      <c r="E157" s="59">
        <f>ПРОТОКОЛ!F1747</f>
        <v>0</v>
      </c>
      <c r="F157" s="59">
        <f>ПРОТОКОЛ!H1747</f>
        <v>0</v>
      </c>
      <c r="G157" s="59">
        <f>ПРОТОКОЛ!J1747</f>
        <v>0</v>
      </c>
      <c r="H157" s="59">
        <f>ПРОТОКОЛ!L1747</f>
        <v>0</v>
      </c>
      <c r="I157" s="59">
        <f>ПРОТОКОЛ!N1747</f>
        <v>0</v>
      </c>
      <c r="J157" s="60">
        <f>ПРОТОКОЛ!P1747</f>
        <v>0</v>
      </c>
      <c r="K157" s="59">
        <f>ПРОТОКОЛ!R1747</f>
        <v>0</v>
      </c>
      <c r="L157" s="7">
        <f>ПРОТОКОЛ!E1747</f>
        <v>0</v>
      </c>
      <c r="M157" s="7">
        <f>ПРОТОКОЛ!G1747</f>
        <v>0</v>
      </c>
      <c r="N157" s="7">
        <f>ПРОТОКОЛ!I1747</f>
        <v>0</v>
      </c>
      <c r="O157" s="7">
        <f>ПРОТОКОЛ!K1747</f>
        <v>0</v>
      </c>
      <c r="P157" s="7" t="str">
        <f>ПРОТОКОЛ!M1747</f>
        <v>0</v>
      </c>
      <c r="Q157" s="7" t="str">
        <f>ПРОТОКОЛ!O1747</f>
        <v>0</v>
      </c>
      <c r="R157" s="7">
        <f>ПРОТОКОЛ!Q1747</f>
        <v>50</v>
      </c>
      <c r="S157" s="7">
        <f>ПРОТОКОЛ!S1747</f>
        <v>0</v>
      </c>
      <c r="T157" s="7">
        <f>ПРОТОКОЛ!T1747</f>
        <v>50</v>
      </c>
      <c r="U157" s="52">
        <f t="shared" si="4"/>
        <v>28</v>
      </c>
      <c r="X157" s="86"/>
    </row>
    <row r="158" spans="1:24" ht="16.5" customHeight="1">
      <c r="A158" s="63">
        <f>ПРОТОКОЛ!B1748</f>
        <v>0</v>
      </c>
      <c r="B158" s="65">
        <f>ПРОТОКОЛ!C1748</f>
        <v>0</v>
      </c>
      <c r="C158" s="69" t="str">
        <f>ПРОТОКОЛ!X1748</f>
        <v>Субъект РФ 49</v>
      </c>
      <c r="D158" s="82">
        <f>ПРОТОКОЛ!D1748</f>
        <v>0</v>
      </c>
      <c r="E158" s="59">
        <f>ПРОТОКОЛ!F1748</f>
        <v>0</v>
      </c>
      <c r="F158" s="59">
        <f>ПРОТОКОЛ!H1748</f>
        <v>0</v>
      </c>
      <c r="G158" s="59">
        <f>ПРОТОКОЛ!J1748</f>
        <v>0</v>
      </c>
      <c r="H158" s="59">
        <f>ПРОТОКОЛ!L1748</f>
        <v>0</v>
      </c>
      <c r="I158" s="59">
        <f>ПРОТОКОЛ!N1748</f>
        <v>0</v>
      </c>
      <c r="J158" s="60">
        <f>ПРОТОКОЛ!P1748</f>
        <v>0</v>
      </c>
      <c r="K158" s="59">
        <f>ПРОТОКОЛ!R1748</f>
        <v>0</v>
      </c>
      <c r="L158" s="7">
        <f>ПРОТОКОЛ!E1748</f>
        <v>0</v>
      </c>
      <c r="M158" s="7">
        <f>ПРОТОКОЛ!G1748</f>
        <v>0</v>
      </c>
      <c r="N158" s="7">
        <f>ПРОТОКОЛ!I1748</f>
        <v>0</v>
      </c>
      <c r="O158" s="7">
        <f>ПРОТОКОЛ!K1748</f>
        <v>0</v>
      </c>
      <c r="P158" s="7" t="str">
        <f>ПРОТОКОЛ!M1748</f>
        <v>0</v>
      </c>
      <c r="Q158" s="7" t="str">
        <f>ПРОТОКОЛ!O1748</f>
        <v>0</v>
      </c>
      <c r="R158" s="7">
        <f>ПРОТОКОЛ!Q1748</f>
        <v>50</v>
      </c>
      <c r="S158" s="7">
        <f>ПРОТОКОЛ!S1748</f>
        <v>0</v>
      </c>
      <c r="T158" s="7">
        <f>ПРОТОКОЛ!T1748</f>
        <v>50</v>
      </c>
      <c r="U158" s="52">
        <f t="shared" si="4"/>
        <v>28</v>
      </c>
      <c r="X158" s="86"/>
    </row>
    <row r="159" spans="1:24" ht="16.5" customHeight="1">
      <c r="A159" s="63">
        <f>ПРОТОКОЛ!B1749</f>
        <v>0</v>
      </c>
      <c r="B159" s="65">
        <f>ПРОТОКОЛ!C1749</f>
        <v>0</v>
      </c>
      <c r="C159" s="69" t="str">
        <f>ПРОТОКОЛ!X1749</f>
        <v>Субъект РФ 49</v>
      </c>
      <c r="D159" s="82">
        <f>ПРОТОКОЛ!D1749</f>
        <v>0</v>
      </c>
      <c r="E159" s="59">
        <f>ПРОТОКОЛ!F1749</f>
        <v>0</v>
      </c>
      <c r="F159" s="59">
        <f>ПРОТОКОЛ!H1749</f>
        <v>0</v>
      </c>
      <c r="G159" s="59">
        <f>ПРОТОКОЛ!J1749</f>
        <v>0</v>
      </c>
      <c r="H159" s="59">
        <f>ПРОТОКОЛ!L1749</f>
        <v>0</v>
      </c>
      <c r="I159" s="59">
        <f>ПРОТОКОЛ!N1749</f>
        <v>0</v>
      </c>
      <c r="J159" s="60">
        <f>ПРОТОКОЛ!P1749</f>
        <v>0</v>
      </c>
      <c r="K159" s="59">
        <f>ПРОТОКОЛ!R1749</f>
        <v>0</v>
      </c>
      <c r="L159" s="7">
        <f>ПРОТОКОЛ!E1749</f>
        <v>0</v>
      </c>
      <c r="M159" s="7">
        <f>ПРОТОКОЛ!G1749</f>
        <v>0</v>
      </c>
      <c r="N159" s="7">
        <f>ПРОТОКОЛ!I1749</f>
        <v>0</v>
      </c>
      <c r="O159" s="7">
        <f>ПРОТОКОЛ!K1749</f>
        <v>0</v>
      </c>
      <c r="P159" s="7" t="str">
        <f>ПРОТОКОЛ!M1749</f>
        <v>0</v>
      </c>
      <c r="Q159" s="7" t="str">
        <f>ПРОТОКОЛ!O1749</f>
        <v>0</v>
      </c>
      <c r="R159" s="7">
        <f>ПРОТОКОЛ!Q1749</f>
        <v>50</v>
      </c>
      <c r="S159" s="7">
        <f>ПРОТОКОЛ!S1749</f>
        <v>0</v>
      </c>
      <c r="T159" s="7">
        <f>ПРОТОКОЛ!T1749</f>
        <v>50</v>
      </c>
      <c r="U159" s="52">
        <f t="shared" si="4"/>
        <v>28</v>
      </c>
      <c r="X159" s="86"/>
    </row>
    <row r="160" spans="1:24" ht="16.5" customHeight="1">
      <c r="A160" s="64">
        <f>ПРОТОКОЛ!B1783</f>
        <v>0</v>
      </c>
      <c r="B160" s="68">
        <f>ПРОТОКОЛ!C1783</f>
        <v>0</v>
      </c>
      <c r="C160" s="72" t="str">
        <f>ПРОТОКОЛ!X1783</f>
        <v>Субъект РФ 50</v>
      </c>
      <c r="D160" s="85">
        <f>ПРОТОКОЛ!D1783</f>
        <v>0</v>
      </c>
      <c r="E160" s="62">
        <f>ПРОТОКОЛ!F1783</f>
        <v>0</v>
      </c>
      <c r="F160" s="62">
        <f>ПРОТОКОЛ!H1783</f>
        <v>0</v>
      </c>
      <c r="G160" s="62">
        <f>ПРОТОКОЛ!J1783</f>
        <v>0</v>
      </c>
      <c r="H160" s="62">
        <f>ПРОТОКОЛ!L1783</f>
        <v>0</v>
      </c>
      <c r="I160" s="62">
        <f>ПРОТОКОЛ!N1783</f>
        <v>0</v>
      </c>
      <c r="J160" s="75">
        <f>ПРОТОКОЛ!P1783</f>
        <v>0</v>
      </c>
      <c r="K160" s="62">
        <f>ПРОТОКОЛ!R1783</f>
        <v>0</v>
      </c>
      <c r="L160" s="31">
        <f>ПРОТОКОЛ!E1783</f>
        <v>0</v>
      </c>
      <c r="M160" s="31">
        <f>ПРОТОКОЛ!G1783</f>
        <v>0</v>
      </c>
      <c r="N160" s="31">
        <f>ПРОТОКОЛ!I1783</f>
        <v>0</v>
      </c>
      <c r="O160" s="31">
        <f>ПРОТОКОЛ!K1783</f>
        <v>0</v>
      </c>
      <c r="P160" s="31" t="str">
        <f>ПРОТОКОЛ!M1783</f>
        <v>0</v>
      </c>
      <c r="Q160" s="31" t="str">
        <f>ПРОТОКОЛ!O1783</f>
        <v>0</v>
      </c>
      <c r="R160" s="31">
        <f>ПРОТОКОЛ!Q1783</f>
        <v>50</v>
      </c>
      <c r="S160" s="31">
        <f>ПРОТОКОЛ!S1783</f>
        <v>0</v>
      </c>
      <c r="T160" s="31">
        <f>ПРОТОКОЛ!T1783</f>
        <v>50</v>
      </c>
      <c r="U160" s="52">
        <f t="shared" si="4"/>
        <v>28</v>
      </c>
      <c r="X160" s="86"/>
    </row>
    <row r="161" spans="1:24" ht="16.5" customHeight="1">
      <c r="A161" s="64">
        <f>ПРОТОКОЛ!B1784</f>
        <v>0</v>
      </c>
      <c r="B161" s="68">
        <f>ПРОТОКОЛ!C1784</f>
        <v>0</v>
      </c>
      <c r="C161" s="72" t="str">
        <f>ПРОТОКОЛ!X1784</f>
        <v>Субъект РФ 50</v>
      </c>
      <c r="D161" s="85">
        <f>ПРОТОКОЛ!D1784</f>
        <v>0</v>
      </c>
      <c r="E161" s="62">
        <f>ПРОТОКОЛ!F1784</f>
        <v>0</v>
      </c>
      <c r="F161" s="62">
        <f>ПРОТОКОЛ!H1784</f>
        <v>0</v>
      </c>
      <c r="G161" s="62">
        <f>ПРОТОКОЛ!J1784</f>
        <v>0</v>
      </c>
      <c r="H161" s="62">
        <f>ПРОТОКОЛ!L1784</f>
        <v>0</v>
      </c>
      <c r="I161" s="62">
        <f>ПРОТОКОЛ!N1784</f>
        <v>0</v>
      </c>
      <c r="J161" s="75">
        <f>ПРОТОКОЛ!P1784</f>
        <v>0</v>
      </c>
      <c r="K161" s="62">
        <f>ПРОТОКОЛ!R1784</f>
        <v>0</v>
      </c>
      <c r="L161" s="31">
        <f>ПРОТОКОЛ!E1784</f>
        <v>0</v>
      </c>
      <c r="M161" s="31">
        <f>ПРОТОКОЛ!G1784</f>
        <v>0</v>
      </c>
      <c r="N161" s="31">
        <f>ПРОТОКОЛ!I1784</f>
        <v>0</v>
      </c>
      <c r="O161" s="31">
        <f>ПРОТОКОЛ!K1784</f>
        <v>0</v>
      </c>
      <c r="P161" s="31" t="str">
        <f>ПРОТОКОЛ!M1784</f>
        <v>0</v>
      </c>
      <c r="Q161" s="31" t="str">
        <f>ПРОТОКОЛ!O1784</f>
        <v>0</v>
      </c>
      <c r="R161" s="31">
        <f>ПРОТОКОЛ!Q1784</f>
        <v>50</v>
      </c>
      <c r="S161" s="31">
        <f>ПРОТОКОЛ!S1784</f>
        <v>0</v>
      </c>
      <c r="T161" s="31">
        <f>ПРОТОКОЛ!T1784</f>
        <v>50</v>
      </c>
      <c r="U161" s="52">
        <f t="shared" si="4"/>
        <v>28</v>
      </c>
      <c r="X161" s="86"/>
    </row>
    <row r="162" spans="1:24" ht="16.5" customHeight="1">
      <c r="A162" s="64">
        <f>ПРОТОКОЛ!B1785</f>
        <v>0</v>
      </c>
      <c r="B162" s="68">
        <f>ПРОТОКОЛ!C1785</f>
        <v>0</v>
      </c>
      <c r="C162" s="72" t="str">
        <f>ПРОТОКОЛ!X1785</f>
        <v>Субъект РФ 50</v>
      </c>
      <c r="D162" s="85">
        <f>ПРОТОКОЛ!D1785</f>
        <v>0</v>
      </c>
      <c r="E162" s="62">
        <f>ПРОТОКОЛ!F1785</f>
        <v>0</v>
      </c>
      <c r="F162" s="62">
        <f>ПРОТОКОЛ!H1785</f>
        <v>0</v>
      </c>
      <c r="G162" s="62">
        <f>ПРОТОКОЛ!J1785</f>
        <v>0</v>
      </c>
      <c r="H162" s="62">
        <f>ПРОТОКОЛ!L1785</f>
        <v>0</v>
      </c>
      <c r="I162" s="62">
        <f>ПРОТОКОЛ!N1785</f>
        <v>0</v>
      </c>
      <c r="J162" s="75">
        <f>ПРОТОКОЛ!P1785</f>
        <v>0</v>
      </c>
      <c r="K162" s="62">
        <f>ПРОТОКОЛ!R1785</f>
        <v>0</v>
      </c>
      <c r="L162" s="31">
        <f>ПРОТОКОЛ!E1785</f>
        <v>0</v>
      </c>
      <c r="M162" s="31">
        <f>ПРОТОКОЛ!G1785</f>
        <v>0</v>
      </c>
      <c r="N162" s="31">
        <f>ПРОТОКОЛ!I1785</f>
        <v>0</v>
      </c>
      <c r="O162" s="31">
        <f>ПРОТОКОЛ!K1785</f>
        <v>0</v>
      </c>
      <c r="P162" s="31" t="str">
        <f>ПРОТОКОЛ!M1785</f>
        <v>0</v>
      </c>
      <c r="Q162" s="31" t="str">
        <f>ПРОТОКОЛ!O1785</f>
        <v>0</v>
      </c>
      <c r="R162" s="31">
        <f>ПРОТОКОЛ!Q1785</f>
        <v>50</v>
      </c>
      <c r="S162" s="31">
        <f>ПРОТОКОЛ!S1785</f>
        <v>0</v>
      </c>
      <c r="T162" s="31">
        <f>ПРОТОКОЛ!T1785</f>
        <v>50</v>
      </c>
      <c r="U162" s="52">
        <f t="shared" si="4"/>
        <v>28</v>
      </c>
      <c r="X162" s="86"/>
    </row>
    <row r="163" spans="1:24" ht="16.5" customHeight="1">
      <c r="A163" s="63">
        <f>ПРОТОКОЛ!B1819</f>
        <v>0</v>
      </c>
      <c r="B163" s="67">
        <f>ПРОТОКОЛ!C1819</f>
        <v>0</v>
      </c>
      <c r="C163" s="71" t="str">
        <f>ПРОТОКОЛ!X1819</f>
        <v>Субъект РФ 51</v>
      </c>
      <c r="D163" s="84">
        <f>ПРОТОКОЛ!D1819</f>
        <v>0</v>
      </c>
      <c r="E163" s="30">
        <f>ПРОТОКОЛ!F1819</f>
        <v>0</v>
      </c>
      <c r="F163" s="30">
        <f>ПРОТОКОЛ!H1819</f>
        <v>0</v>
      </c>
      <c r="G163" s="30">
        <f>ПРОТОКОЛ!J1819</f>
        <v>0</v>
      </c>
      <c r="H163" s="30">
        <f>ПРОТОКОЛ!L1819</f>
        <v>0</v>
      </c>
      <c r="I163" s="30">
        <f>ПРОТОКОЛ!N1819</f>
        <v>0</v>
      </c>
      <c r="J163" s="74">
        <f>ПРОТОКОЛ!P1819</f>
        <v>0</v>
      </c>
      <c r="K163" s="30">
        <f>ПРОТОКОЛ!R1819</f>
        <v>0</v>
      </c>
      <c r="L163" s="7">
        <f>ПРОТОКОЛ!E1819</f>
        <v>0</v>
      </c>
      <c r="M163" s="7">
        <f>ПРОТОКОЛ!G1819</f>
        <v>0</v>
      </c>
      <c r="N163" s="7">
        <f>ПРОТОКОЛ!I1819</f>
        <v>0</v>
      </c>
      <c r="O163" s="7">
        <f>ПРОТОКОЛ!K1819</f>
        <v>0</v>
      </c>
      <c r="P163" s="7" t="str">
        <f>ПРОТОКОЛ!M1819</f>
        <v>0</v>
      </c>
      <c r="Q163" s="7" t="str">
        <f>ПРОТОКОЛ!O1819</f>
        <v>0</v>
      </c>
      <c r="R163" s="7">
        <f>ПРОТОКОЛ!Q1819</f>
        <v>50</v>
      </c>
      <c r="S163" s="7">
        <f>ПРОТОКОЛ!S1819</f>
        <v>0</v>
      </c>
      <c r="T163" s="7">
        <f>ПРОТОКОЛ!T1819</f>
        <v>50</v>
      </c>
      <c r="U163" s="52">
        <f t="shared" si="4"/>
        <v>28</v>
      </c>
      <c r="X163" s="86"/>
    </row>
    <row r="164" spans="1:24" ht="16.5" customHeight="1">
      <c r="A164" s="63">
        <f>ПРОТОКОЛ!B1820</f>
        <v>0</v>
      </c>
      <c r="B164" s="65">
        <f>ПРОТОКОЛ!C1820</f>
        <v>0</v>
      </c>
      <c r="C164" s="69" t="str">
        <f>ПРОТОКОЛ!X1820</f>
        <v>Субъект РФ 51</v>
      </c>
      <c r="D164" s="82">
        <f>ПРОТОКОЛ!D1820</f>
        <v>0</v>
      </c>
      <c r="E164" s="59">
        <f>ПРОТОКОЛ!F1820</f>
        <v>0</v>
      </c>
      <c r="F164" s="59">
        <f>ПРОТОКОЛ!H1820</f>
        <v>0</v>
      </c>
      <c r="G164" s="59">
        <f>ПРОТОКОЛ!J1820</f>
        <v>0</v>
      </c>
      <c r="H164" s="59">
        <f>ПРОТОКОЛ!L1820</f>
        <v>0</v>
      </c>
      <c r="I164" s="59">
        <f>ПРОТОКОЛ!N1820</f>
        <v>0</v>
      </c>
      <c r="J164" s="60">
        <f>ПРОТОКОЛ!P1820</f>
        <v>0</v>
      </c>
      <c r="K164" s="59">
        <f>ПРОТОКОЛ!R1820</f>
        <v>0</v>
      </c>
      <c r="L164" s="7">
        <f>ПРОТОКОЛ!E1820</f>
        <v>0</v>
      </c>
      <c r="M164" s="7">
        <f>ПРОТОКОЛ!G1820</f>
        <v>0</v>
      </c>
      <c r="N164" s="7">
        <f>ПРОТОКОЛ!I1820</f>
        <v>0</v>
      </c>
      <c r="O164" s="7">
        <f>ПРОТОКОЛ!K1820</f>
        <v>0</v>
      </c>
      <c r="P164" s="7" t="str">
        <f>ПРОТОКОЛ!M1820</f>
        <v>0</v>
      </c>
      <c r="Q164" s="7" t="str">
        <f>ПРОТОКОЛ!O1820</f>
        <v>0</v>
      </c>
      <c r="R164" s="7">
        <f>ПРОТОКОЛ!Q1820</f>
        <v>50</v>
      </c>
      <c r="S164" s="7">
        <f>ПРОТОКОЛ!S1820</f>
        <v>0</v>
      </c>
      <c r="T164" s="7">
        <f>ПРОТОКОЛ!T1820</f>
        <v>50</v>
      </c>
      <c r="U164" s="52">
        <f t="shared" si="4"/>
        <v>28</v>
      </c>
      <c r="X164" s="86"/>
    </row>
    <row r="165" spans="1:24" ht="16.5" customHeight="1">
      <c r="A165" s="63">
        <f>ПРОТОКОЛ!B1821</f>
        <v>0</v>
      </c>
      <c r="B165" s="65">
        <f>ПРОТОКОЛ!C1821</f>
        <v>0</v>
      </c>
      <c r="C165" s="69" t="str">
        <f>ПРОТОКОЛ!X1821</f>
        <v>Субъект РФ 51</v>
      </c>
      <c r="D165" s="82">
        <f>ПРОТОКОЛ!D1821</f>
        <v>0</v>
      </c>
      <c r="E165" s="59">
        <f>ПРОТОКОЛ!F1821</f>
        <v>0</v>
      </c>
      <c r="F165" s="59">
        <f>ПРОТОКОЛ!H1821</f>
        <v>0</v>
      </c>
      <c r="G165" s="59">
        <f>ПРОТОКОЛ!J1821</f>
        <v>0</v>
      </c>
      <c r="H165" s="59">
        <f>ПРОТОКОЛ!L1821</f>
        <v>0</v>
      </c>
      <c r="I165" s="59">
        <f>ПРОТОКОЛ!N1821</f>
        <v>0</v>
      </c>
      <c r="J165" s="60">
        <f>ПРОТОКОЛ!P1821</f>
        <v>0</v>
      </c>
      <c r="K165" s="59">
        <f>ПРОТОКОЛ!R1821</f>
        <v>0</v>
      </c>
      <c r="L165" s="7">
        <f>ПРОТОКОЛ!E1821</f>
        <v>0</v>
      </c>
      <c r="M165" s="7">
        <f>ПРОТОКОЛ!G1821</f>
        <v>0</v>
      </c>
      <c r="N165" s="7">
        <f>ПРОТОКОЛ!I1821</f>
        <v>0</v>
      </c>
      <c r="O165" s="7">
        <f>ПРОТОКОЛ!K1821</f>
        <v>0</v>
      </c>
      <c r="P165" s="7" t="str">
        <f>ПРОТОКОЛ!M1821</f>
        <v>0</v>
      </c>
      <c r="Q165" s="7" t="str">
        <f>ПРОТОКОЛ!O1821</f>
        <v>0</v>
      </c>
      <c r="R165" s="7">
        <f>ПРОТОКОЛ!Q1821</f>
        <v>50</v>
      </c>
      <c r="S165" s="7">
        <f>ПРОТОКОЛ!S1821</f>
        <v>0</v>
      </c>
      <c r="T165" s="7">
        <f>ПРОТОКОЛ!T1821</f>
        <v>50</v>
      </c>
      <c r="U165" s="52">
        <f t="shared" si="4"/>
        <v>28</v>
      </c>
      <c r="X165" s="86"/>
    </row>
    <row r="166" spans="1:24" ht="16.5" customHeight="1">
      <c r="A166" s="64">
        <f>ПРОТОКОЛ!B1855</f>
        <v>0</v>
      </c>
      <c r="B166" s="68">
        <f>ПРОТОКОЛ!C1855</f>
        <v>0</v>
      </c>
      <c r="C166" s="72" t="str">
        <f>ПРОТОКОЛ!X1855</f>
        <v>Субъект РФ 52</v>
      </c>
      <c r="D166" s="85">
        <f>ПРОТОКОЛ!D1855</f>
        <v>0</v>
      </c>
      <c r="E166" s="62">
        <f>ПРОТОКОЛ!F1855</f>
        <v>0</v>
      </c>
      <c r="F166" s="62">
        <f>ПРОТОКОЛ!H1855</f>
        <v>0</v>
      </c>
      <c r="G166" s="62">
        <f>ПРОТОКОЛ!J1855</f>
        <v>0</v>
      </c>
      <c r="H166" s="62">
        <f>ПРОТОКОЛ!L1855</f>
        <v>0</v>
      </c>
      <c r="I166" s="62">
        <f>ПРОТОКОЛ!N1855</f>
        <v>0</v>
      </c>
      <c r="J166" s="75">
        <f>ПРОТОКОЛ!P1855</f>
        <v>0</v>
      </c>
      <c r="K166" s="62">
        <f>ПРОТОКОЛ!R1855</f>
        <v>0</v>
      </c>
      <c r="L166" s="31">
        <f>ПРОТОКОЛ!E1855</f>
        <v>0</v>
      </c>
      <c r="M166" s="31">
        <f>ПРОТОКОЛ!G1855</f>
        <v>0</v>
      </c>
      <c r="N166" s="31">
        <f>ПРОТОКОЛ!I1855</f>
        <v>0</v>
      </c>
      <c r="O166" s="31">
        <f>ПРОТОКОЛ!K1855</f>
        <v>0</v>
      </c>
      <c r="P166" s="31" t="str">
        <f>ПРОТОКОЛ!M1855</f>
        <v>0</v>
      </c>
      <c r="Q166" s="31" t="str">
        <f>ПРОТОКОЛ!O1855</f>
        <v>0</v>
      </c>
      <c r="R166" s="31">
        <f>ПРОТОКОЛ!Q1855</f>
        <v>50</v>
      </c>
      <c r="S166" s="31">
        <f>ПРОТОКОЛ!S1855</f>
        <v>0</v>
      </c>
      <c r="T166" s="31">
        <f>ПРОТОКОЛ!T1855</f>
        <v>50</v>
      </c>
      <c r="U166" s="52">
        <f t="shared" si="4"/>
        <v>28</v>
      </c>
      <c r="X166" s="86"/>
    </row>
    <row r="167" spans="1:24" ht="16.5" customHeight="1">
      <c r="A167" s="64">
        <f>ПРОТОКОЛ!B1856</f>
        <v>0</v>
      </c>
      <c r="B167" s="68">
        <f>ПРОТОКОЛ!C1856</f>
        <v>0</v>
      </c>
      <c r="C167" s="72" t="str">
        <f>ПРОТОКОЛ!X1856</f>
        <v>Субъект РФ 52</v>
      </c>
      <c r="D167" s="85">
        <f>ПРОТОКОЛ!D1856</f>
        <v>0</v>
      </c>
      <c r="E167" s="62">
        <f>ПРОТОКОЛ!F1856</f>
        <v>0</v>
      </c>
      <c r="F167" s="62">
        <f>ПРОТОКОЛ!H1856</f>
        <v>0</v>
      </c>
      <c r="G167" s="62">
        <f>ПРОТОКОЛ!J1856</f>
        <v>0</v>
      </c>
      <c r="H167" s="62">
        <f>ПРОТОКОЛ!L1856</f>
        <v>0</v>
      </c>
      <c r="I167" s="62">
        <f>ПРОТОКОЛ!N1856</f>
        <v>0</v>
      </c>
      <c r="J167" s="75">
        <f>ПРОТОКОЛ!P1856</f>
        <v>0</v>
      </c>
      <c r="K167" s="62">
        <f>ПРОТОКОЛ!R1856</f>
        <v>0</v>
      </c>
      <c r="L167" s="31">
        <f>ПРОТОКОЛ!E1856</f>
        <v>0</v>
      </c>
      <c r="M167" s="31">
        <f>ПРОТОКОЛ!G1856</f>
        <v>0</v>
      </c>
      <c r="N167" s="31">
        <f>ПРОТОКОЛ!I1856</f>
        <v>0</v>
      </c>
      <c r="O167" s="31">
        <f>ПРОТОКОЛ!K1856</f>
        <v>0</v>
      </c>
      <c r="P167" s="31" t="str">
        <f>ПРОТОКОЛ!M1856</f>
        <v>0</v>
      </c>
      <c r="Q167" s="31" t="str">
        <f>ПРОТОКОЛ!O1856</f>
        <v>0</v>
      </c>
      <c r="R167" s="31">
        <f>ПРОТОКОЛ!Q1856</f>
        <v>50</v>
      </c>
      <c r="S167" s="31">
        <f>ПРОТОКОЛ!S1856</f>
        <v>0</v>
      </c>
      <c r="T167" s="31">
        <f>ПРОТОКОЛ!T1856</f>
        <v>50</v>
      </c>
      <c r="U167" s="52">
        <f t="shared" si="4"/>
        <v>28</v>
      </c>
      <c r="X167" s="86"/>
    </row>
    <row r="168" spans="1:24" ht="16.5" customHeight="1">
      <c r="A168" s="64">
        <f>ПРОТОКОЛ!B1857</f>
        <v>0</v>
      </c>
      <c r="B168" s="68">
        <f>ПРОТОКОЛ!C1857</f>
        <v>0</v>
      </c>
      <c r="C168" s="72" t="str">
        <f>ПРОТОКОЛ!X1857</f>
        <v>Субъект РФ 52</v>
      </c>
      <c r="D168" s="85">
        <f>ПРОТОКОЛ!D1857</f>
        <v>0</v>
      </c>
      <c r="E168" s="62">
        <f>ПРОТОКОЛ!F1857</f>
        <v>0</v>
      </c>
      <c r="F168" s="62">
        <f>ПРОТОКОЛ!H1857</f>
        <v>0</v>
      </c>
      <c r="G168" s="62">
        <f>ПРОТОКОЛ!J1857</f>
        <v>0</v>
      </c>
      <c r="H168" s="62">
        <f>ПРОТОКОЛ!L1857</f>
        <v>0</v>
      </c>
      <c r="I168" s="62">
        <f>ПРОТОКОЛ!N1857</f>
        <v>0</v>
      </c>
      <c r="J168" s="75">
        <f>ПРОТОКОЛ!P1857</f>
        <v>0</v>
      </c>
      <c r="K168" s="62">
        <f>ПРОТОКОЛ!R1857</f>
        <v>0</v>
      </c>
      <c r="L168" s="31">
        <f>ПРОТОКОЛ!E1857</f>
        <v>0</v>
      </c>
      <c r="M168" s="31">
        <f>ПРОТОКОЛ!G1857</f>
        <v>0</v>
      </c>
      <c r="N168" s="31">
        <f>ПРОТОКОЛ!I1857</f>
        <v>0</v>
      </c>
      <c r="O168" s="31">
        <f>ПРОТОКОЛ!K1857</f>
        <v>0</v>
      </c>
      <c r="P168" s="31" t="str">
        <f>ПРОТОКОЛ!M1857</f>
        <v>0</v>
      </c>
      <c r="Q168" s="31" t="str">
        <f>ПРОТОКОЛ!O1857</f>
        <v>0</v>
      </c>
      <c r="R168" s="31">
        <f>ПРОТОКОЛ!Q1857</f>
        <v>50</v>
      </c>
      <c r="S168" s="31">
        <f>ПРОТОКОЛ!S1857</f>
        <v>0</v>
      </c>
      <c r="T168" s="31">
        <f>ПРОТОКОЛ!T1857</f>
        <v>50</v>
      </c>
      <c r="U168" s="52">
        <f t="shared" si="4"/>
        <v>28</v>
      </c>
      <c r="X168" s="86"/>
    </row>
    <row r="169" spans="1:24" ht="16.5" customHeight="1">
      <c r="A169" s="63">
        <f>ПРОТОКОЛ!B1891</f>
        <v>0</v>
      </c>
      <c r="B169" s="67">
        <f>ПРОТОКОЛ!C1891</f>
        <v>0</v>
      </c>
      <c r="C169" s="71" t="str">
        <f>ПРОТОКОЛ!X1891</f>
        <v>Субъект РФ 53</v>
      </c>
      <c r="D169" s="84">
        <f>ПРОТОКОЛ!D1891</f>
        <v>0</v>
      </c>
      <c r="E169" s="30">
        <f>ПРОТОКОЛ!F1891</f>
        <v>0</v>
      </c>
      <c r="F169" s="30">
        <f>ПРОТОКОЛ!H1891</f>
        <v>0</v>
      </c>
      <c r="G169" s="30">
        <f>ПРОТОКОЛ!J1891</f>
        <v>0</v>
      </c>
      <c r="H169" s="30">
        <f>ПРОТОКОЛ!L1891</f>
        <v>0</v>
      </c>
      <c r="I169" s="30">
        <f>ПРОТОКОЛ!N1891</f>
        <v>0</v>
      </c>
      <c r="J169" s="74">
        <f>ПРОТОКОЛ!P1891</f>
        <v>0</v>
      </c>
      <c r="K169" s="30">
        <f>ПРОТОКОЛ!R1891</f>
        <v>0</v>
      </c>
      <c r="L169" s="7">
        <f>ПРОТОКОЛ!E1891</f>
        <v>0</v>
      </c>
      <c r="M169" s="7">
        <f>ПРОТОКОЛ!G1891</f>
        <v>0</v>
      </c>
      <c r="N169" s="7">
        <f>ПРОТОКОЛ!I1891</f>
        <v>0</v>
      </c>
      <c r="O169" s="7">
        <f>ПРОТОКОЛ!K1891</f>
        <v>0</v>
      </c>
      <c r="P169" s="7" t="str">
        <f>ПРОТОКОЛ!M1891</f>
        <v>0</v>
      </c>
      <c r="Q169" s="7" t="str">
        <f>ПРОТОКОЛ!O1891</f>
        <v>0</v>
      </c>
      <c r="R169" s="7">
        <f>ПРОТОКОЛ!Q1891</f>
        <v>50</v>
      </c>
      <c r="S169" s="7">
        <f>ПРОТОКОЛ!S1891</f>
        <v>0</v>
      </c>
      <c r="T169" s="7">
        <f>ПРОТОКОЛ!T1891</f>
        <v>50</v>
      </c>
      <c r="U169" s="52">
        <f t="shared" si="4"/>
        <v>28</v>
      </c>
      <c r="X169" s="86"/>
    </row>
    <row r="170" spans="1:24" ht="16.5" customHeight="1">
      <c r="A170" s="63">
        <f>ПРОТОКОЛ!B1892</f>
        <v>0</v>
      </c>
      <c r="B170" s="65">
        <f>ПРОТОКОЛ!C1892</f>
        <v>0</v>
      </c>
      <c r="C170" s="69" t="str">
        <f>ПРОТОКОЛ!X1892</f>
        <v>Субъект РФ 53</v>
      </c>
      <c r="D170" s="82">
        <f>ПРОТОКОЛ!D1892</f>
        <v>0</v>
      </c>
      <c r="E170" s="59">
        <f>ПРОТОКОЛ!F1892</f>
        <v>0</v>
      </c>
      <c r="F170" s="59">
        <f>ПРОТОКОЛ!H1892</f>
        <v>0</v>
      </c>
      <c r="G170" s="59">
        <f>ПРОТОКОЛ!J1892</f>
        <v>0</v>
      </c>
      <c r="H170" s="59">
        <f>ПРОТОКОЛ!L1892</f>
        <v>0</v>
      </c>
      <c r="I170" s="59">
        <f>ПРОТОКОЛ!N1892</f>
        <v>0</v>
      </c>
      <c r="J170" s="60">
        <f>ПРОТОКОЛ!P1892</f>
        <v>0</v>
      </c>
      <c r="K170" s="59">
        <f>ПРОТОКОЛ!R1892</f>
        <v>0</v>
      </c>
      <c r="L170" s="7">
        <f>ПРОТОКОЛ!E1892</f>
        <v>0</v>
      </c>
      <c r="M170" s="7">
        <f>ПРОТОКОЛ!G1892</f>
        <v>0</v>
      </c>
      <c r="N170" s="7">
        <f>ПРОТОКОЛ!I1892</f>
        <v>0</v>
      </c>
      <c r="O170" s="7">
        <f>ПРОТОКОЛ!K1892</f>
        <v>0</v>
      </c>
      <c r="P170" s="7" t="str">
        <f>ПРОТОКОЛ!M1892</f>
        <v>0</v>
      </c>
      <c r="Q170" s="7" t="str">
        <f>ПРОТОКОЛ!O1892</f>
        <v>0</v>
      </c>
      <c r="R170" s="7">
        <f>ПРОТОКОЛ!Q1892</f>
        <v>50</v>
      </c>
      <c r="S170" s="7">
        <f>ПРОТОКОЛ!S1892</f>
        <v>0</v>
      </c>
      <c r="T170" s="7">
        <f>ПРОТОКОЛ!T1892</f>
        <v>50</v>
      </c>
      <c r="U170" s="52">
        <f t="shared" si="4"/>
        <v>28</v>
      </c>
      <c r="X170" s="86"/>
    </row>
    <row r="171" spans="1:24" ht="16.5" customHeight="1">
      <c r="A171" s="63">
        <f>ПРОТОКОЛ!B1893</f>
        <v>0</v>
      </c>
      <c r="B171" s="65">
        <f>ПРОТОКОЛ!C1893</f>
        <v>0</v>
      </c>
      <c r="C171" s="69" t="str">
        <f>ПРОТОКОЛ!X1893</f>
        <v>Субъект РФ 53</v>
      </c>
      <c r="D171" s="82">
        <f>ПРОТОКОЛ!D1893</f>
        <v>0</v>
      </c>
      <c r="E171" s="59">
        <f>ПРОТОКОЛ!F1893</f>
        <v>0</v>
      </c>
      <c r="F171" s="59">
        <f>ПРОТОКОЛ!H1893</f>
        <v>0</v>
      </c>
      <c r="G171" s="59">
        <f>ПРОТОКОЛ!J1893</f>
        <v>0</v>
      </c>
      <c r="H171" s="59">
        <f>ПРОТОКОЛ!L1893</f>
        <v>0</v>
      </c>
      <c r="I171" s="59">
        <f>ПРОТОКОЛ!N1893</f>
        <v>0</v>
      </c>
      <c r="J171" s="60">
        <f>ПРОТОКОЛ!P1893</f>
        <v>0</v>
      </c>
      <c r="K171" s="59">
        <f>ПРОТОКОЛ!R1893</f>
        <v>0</v>
      </c>
      <c r="L171" s="7">
        <f>ПРОТОКОЛ!E1893</f>
        <v>0</v>
      </c>
      <c r="M171" s="7">
        <f>ПРОТОКОЛ!G1893</f>
        <v>0</v>
      </c>
      <c r="N171" s="7">
        <f>ПРОТОКОЛ!I1893</f>
        <v>0</v>
      </c>
      <c r="O171" s="7">
        <f>ПРОТОКОЛ!K1893</f>
        <v>0</v>
      </c>
      <c r="P171" s="7" t="str">
        <f>ПРОТОКОЛ!M1893</f>
        <v>0</v>
      </c>
      <c r="Q171" s="7" t="str">
        <f>ПРОТОКОЛ!O1893</f>
        <v>0</v>
      </c>
      <c r="R171" s="7">
        <f>ПРОТОКОЛ!Q1893</f>
        <v>50</v>
      </c>
      <c r="S171" s="7">
        <f>ПРОТОКОЛ!S1893</f>
        <v>0</v>
      </c>
      <c r="T171" s="7">
        <f>ПРОТОКОЛ!T1893</f>
        <v>50</v>
      </c>
      <c r="U171" s="52">
        <f t="shared" si="4"/>
        <v>28</v>
      </c>
      <c r="X171" s="86"/>
    </row>
    <row r="172" spans="1:24" ht="16.5" customHeight="1">
      <c r="A172" s="64">
        <f>ПРОТОКОЛ!B1927</f>
        <v>0</v>
      </c>
      <c r="B172" s="68">
        <f>ПРОТОКОЛ!C1927</f>
        <v>0</v>
      </c>
      <c r="C172" s="72" t="str">
        <f>ПРОТОКОЛ!X1927</f>
        <v>Субъект РФ 54</v>
      </c>
      <c r="D172" s="85">
        <f>ПРОТОКОЛ!D1927</f>
        <v>0</v>
      </c>
      <c r="E172" s="62">
        <f>ПРОТОКОЛ!F1927</f>
        <v>0</v>
      </c>
      <c r="F172" s="62">
        <f>ПРОТОКОЛ!H1927</f>
        <v>0</v>
      </c>
      <c r="G172" s="62">
        <f>ПРОТОКОЛ!J1927</f>
        <v>0</v>
      </c>
      <c r="H172" s="62">
        <f>ПРОТОКОЛ!L1927</f>
        <v>0</v>
      </c>
      <c r="I172" s="62">
        <f>ПРОТОКОЛ!N1927</f>
        <v>0</v>
      </c>
      <c r="J172" s="75">
        <f>ПРОТОКОЛ!P1927</f>
        <v>0</v>
      </c>
      <c r="K172" s="62">
        <f>ПРОТОКОЛ!R1927</f>
        <v>0</v>
      </c>
      <c r="L172" s="31">
        <f>ПРОТОКОЛ!E1927</f>
        <v>0</v>
      </c>
      <c r="M172" s="31">
        <f>ПРОТОКОЛ!G1927</f>
        <v>0</v>
      </c>
      <c r="N172" s="31">
        <f>ПРОТОКОЛ!I1927</f>
        <v>0</v>
      </c>
      <c r="O172" s="31">
        <f>ПРОТОКОЛ!K1927</f>
        <v>0</v>
      </c>
      <c r="P172" s="31" t="str">
        <f>ПРОТОКОЛ!M1927</f>
        <v>0</v>
      </c>
      <c r="Q172" s="31" t="str">
        <f>ПРОТОКОЛ!O1927</f>
        <v>0</v>
      </c>
      <c r="R172" s="31">
        <f>ПРОТОКОЛ!Q1927</f>
        <v>50</v>
      </c>
      <c r="S172" s="31">
        <f>ПРОТОКОЛ!S1927</f>
        <v>0</v>
      </c>
      <c r="T172" s="31">
        <f>ПРОТОКОЛ!T1927</f>
        <v>50</v>
      </c>
      <c r="U172" s="52">
        <f t="shared" si="4"/>
        <v>28</v>
      </c>
      <c r="X172" s="86"/>
    </row>
    <row r="173" spans="1:24" ht="16.5" customHeight="1">
      <c r="A173" s="64">
        <f>ПРОТОКОЛ!B1928</f>
        <v>0</v>
      </c>
      <c r="B173" s="68">
        <f>ПРОТОКОЛ!C1928</f>
        <v>0</v>
      </c>
      <c r="C173" s="72" t="str">
        <f>ПРОТОКОЛ!X1928</f>
        <v>Субъект РФ 54</v>
      </c>
      <c r="D173" s="85">
        <f>ПРОТОКОЛ!D1928</f>
        <v>0</v>
      </c>
      <c r="E173" s="62">
        <f>ПРОТОКОЛ!F1928</f>
        <v>0</v>
      </c>
      <c r="F173" s="62">
        <f>ПРОТОКОЛ!H1928</f>
        <v>0</v>
      </c>
      <c r="G173" s="62">
        <f>ПРОТОКОЛ!J1928</f>
        <v>0</v>
      </c>
      <c r="H173" s="62">
        <f>ПРОТОКОЛ!L1928</f>
        <v>0</v>
      </c>
      <c r="I173" s="62">
        <f>ПРОТОКОЛ!N1928</f>
        <v>0</v>
      </c>
      <c r="J173" s="75">
        <f>ПРОТОКОЛ!P1928</f>
        <v>0</v>
      </c>
      <c r="K173" s="62">
        <f>ПРОТОКОЛ!R1928</f>
        <v>0</v>
      </c>
      <c r="L173" s="31">
        <f>ПРОТОКОЛ!E1928</f>
        <v>0</v>
      </c>
      <c r="M173" s="31">
        <f>ПРОТОКОЛ!G1928</f>
        <v>0</v>
      </c>
      <c r="N173" s="31">
        <f>ПРОТОКОЛ!I1928</f>
        <v>0</v>
      </c>
      <c r="O173" s="31">
        <f>ПРОТОКОЛ!K1928</f>
        <v>0</v>
      </c>
      <c r="P173" s="31" t="str">
        <f>ПРОТОКОЛ!M1928</f>
        <v>0</v>
      </c>
      <c r="Q173" s="31" t="str">
        <f>ПРОТОКОЛ!O1928</f>
        <v>0</v>
      </c>
      <c r="R173" s="31">
        <f>ПРОТОКОЛ!Q1928</f>
        <v>50</v>
      </c>
      <c r="S173" s="31">
        <f>ПРОТОКОЛ!S1928</f>
        <v>0</v>
      </c>
      <c r="T173" s="31">
        <f>ПРОТОКОЛ!T1928</f>
        <v>50</v>
      </c>
      <c r="U173" s="52">
        <f t="shared" si="4"/>
        <v>28</v>
      </c>
      <c r="X173" s="86"/>
    </row>
    <row r="174" spans="1:24" ht="16.5" customHeight="1">
      <c r="A174" s="64">
        <f>ПРОТОКОЛ!B1929</f>
        <v>0</v>
      </c>
      <c r="B174" s="68">
        <f>ПРОТОКОЛ!C1929</f>
        <v>0</v>
      </c>
      <c r="C174" s="72" t="str">
        <f>ПРОТОКОЛ!X1929</f>
        <v>Субъект РФ 54</v>
      </c>
      <c r="D174" s="85">
        <f>ПРОТОКОЛ!D1929</f>
        <v>0</v>
      </c>
      <c r="E174" s="62">
        <f>ПРОТОКОЛ!F1929</f>
        <v>0</v>
      </c>
      <c r="F174" s="62">
        <f>ПРОТОКОЛ!H1929</f>
        <v>0</v>
      </c>
      <c r="G174" s="62">
        <f>ПРОТОКОЛ!J1929</f>
        <v>0</v>
      </c>
      <c r="H174" s="62">
        <f>ПРОТОКОЛ!L1929</f>
        <v>0</v>
      </c>
      <c r="I174" s="62">
        <f>ПРОТОКОЛ!N1929</f>
        <v>0</v>
      </c>
      <c r="J174" s="75">
        <f>ПРОТОКОЛ!P1929</f>
        <v>0</v>
      </c>
      <c r="K174" s="62">
        <f>ПРОТОКОЛ!R1929</f>
        <v>0</v>
      </c>
      <c r="L174" s="31">
        <f>ПРОТОКОЛ!E1929</f>
        <v>0</v>
      </c>
      <c r="M174" s="31">
        <f>ПРОТОКОЛ!G1929</f>
        <v>0</v>
      </c>
      <c r="N174" s="31">
        <f>ПРОТОКОЛ!I1929</f>
        <v>0</v>
      </c>
      <c r="O174" s="31">
        <f>ПРОТОКОЛ!K1929</f>
        <v>0</v>
      </c>
      <c r="P174" s="31" t="str">
        <f>ПРОТОКОЛ!M1929</f>
        <v>0</v>
      </c>
      <c r="Q174" s="31" t="str">
        <f>ПРОТОКОЛ!O1929</f>
        <v>0</v>
      </c>
      <c r="R174" s="31">
        <f>ПРОТОКОЛ!Q1929</f>
        <v>50</v>
      </c>
      <c r="S174" s="31">
        <f>ПРОТОКОЛ!S1929</f>
        <v>0</v>
      </c>
      <c r="T174" s="31">
        <f>ПРОТОКОЛ!T1929</f>
        <v>50</v>
      </c>
      <c r="U174" s="52">
        <f t="shared" si="4"/>
        <v>28</v>
      </c>
      <c r="X174" s="86"/>
    </row>
    <row r="175" spans="1:24" ht="16.5" customHeight="1">
      <c r="A175" s="63">
        <f>ПРОТОКОЛ!B1963</f>
        <v>0</v>
      </c>
      <c r="B175" s="65">
        <f>ПРОТОКОЛ!C1963</f>
        <v>0</v>
      </c>
      <c r="C175" s="69" t="str">
        <f>ПРОТОКОЛ!X1963</f>
        <v>Субъект РФ 55</v>
      </c>
      <c r="D175" s="82">
        <f>ПРОТОКОЛ!D1963</f>
        <v>0</v>
      </c>
      <c r="E175" s="59">
        <f>ПРОТОКОЛ!F1963</f>
        <v>0</v>
      </c>
      <c r="F175" s="59">
        <f>ПРОТОКОЛ!H1963</f>
        <v>0</v>
      </c>
      <c r="G175" s="59">
        <f>ПРОТОКОЛ!J1963</f>
        <v>0</v>
      </c>
      <c r="H175" s="59">
        <f>ПРОТОКОЛ!L1963</f>
        <v>0</v>
      </c>
      <c r="I175" s="59">
        <f>ПРОТОКОЛ!N1963</f>
        <v>0</v>
      </c>
      <c r="J175" s="60">
        <f>ПРОТОКОЛ!P1963</f>
        <v>0</v>
      </c>
      <c r="K175" s="59">
        <f>ПРОТОКОЛ!R1963</f>
        <v>0</v>
      </c>
      <c r="L175" s="7">
        <f>ПРОТОКОЛ!E1963</f>
        <v>0</v>
      </c>
      <c r="M175" s="7">
        <f>ПРОТОКОЛ!G1963</f>
        <v>0</v>
      </c>
      <c r="N175" s="7">
        <f>ПРОТОКОЛ!I1963</f>
        <v>0</v>
      </c>
      <c r="O175" s="7">
        <f>ПРОТОКОЛ!K1963</f>
        <v>0</v>
      </c>
      <c r="P175" s="7" t="str">
        <f>ПРОТОКОЛ!M1963</f>
        <v>0</v>
      </c>
      <c r="Q175" s="7" t="str">
        <f>ПРОТОКОЛ!O1963</f>
        <v>0</v>
      </c>
      <c r="R175" s="7">
        <f>ПРОТОКОЛ!Q1963</f>
        <v>50</v>
      </c>
      <c r="S175" s="7">
        <f>ПРОТОКОЛ!S1963</f>
        <v>0</v>
      </c>
      <c r="T175" s="7">
        <f>ПРОТОКОЛ!T1963</f>
        <v>50</v>
      </c>
      <c r="U175" s="52">
        <f t="shared" si="4"/>
        <v>28</v>
      </c>
      <c r="X175" s="86"/>
    </row>
    <row r="176" spans="1:24" ht="16.5" customHeight="1">
      <c r="A176" s="63">
        <f>ПРОТОКОЛ!B1964</f>
        <v>0</v>
      </c>
      <c r="B176" s="65">
        <f>ПРОТОКОЛ!C1964</f>
        <v>0</v>
      </c>
      <c r="C176" s="69" t="str">
        <f>ПРОТОКОЛ!X1964</f>
        <v>Субъект РФ 55</v>
      </c>
      <c r="D176" s="82">
        <f>ПРОТОКОЛ!D1964</f>
        <v>0</v>
      </c>
      <c r="E176" s="59">
        <f>ПРОТОКОЛ!F1964</f>
        <v>0</v>
      </c>
      <c r="F176" s="59">
        <f>ПРОТОКОЛ!H1964</f>
        <v>0</v>
      </c>
      <c r="G176" s="59">
        <f>ПРОТОКОЛ!J1964</f>
        <v>0</v>
      </c>
      <c r="H176" s="59">
        <f>ПРОТОКОЛ!L1964</f>
        <v>0</v>
      </c>
      <c r="I176" s="59">
        <f>ПРОТОКОЛ!N1964</f>
        <v>0</v>
      </c>
      <c r="J176" s="60">
        <f>ПРОТОКОЛ!P1964</f>
        <v>0</v>
      </c>
      <c r="K176" s="59">
        <f>ПРОТОКОЛ!R1964</f>
        <v>0</v>
      </c>
      <c r="L176" s="7">
        <f>ПРОТОКОЛ!E1964</f>
        <v>0</v>
      </c>
      <c r="M176" s="7">
        <f>ПРОТОКОЛ!G1964</f>
        <v>0</v>
      </c>
      <c r="N176" s="7">
        <f>ПРОТОКОЛ!I1964</f>
        <v>0</v>
      </c>
      <c r="O176" s="7">
        <f>ПРОТОКОЛ!K1964</f>
        <v>0</v>
      </c>
      <c r="P176" s="7" t="str">
        <f>ПРОТОКОЛ!M1964</f>
        <v>0</v>
      </c>
      <c r="Q176" s="7" t="str">
        <f>ПРОТОКОЛ!O1964</f>
        <v>0</v>
      </c>
      <c r="R176" s="7">
        <f>ПРОТОКОЛ!Q1964</f>
        <v>50</v>
      </c>
      <c r="S176" s="7">
        <f>ПРОТОКОЛ!S1964</f>
        <v>0</v>
      </c>
      <c r="T176" s="7">
        <f>ПРОТОКОЛ!T1964</f>
        <v>50</v>
      </c>
      <c r="U176" s="52">
        <f t="shared" si="4"/>
        <v>28</v>
      </c>
      <c r="X176" s="86"/>
    </row>
    <row r="177" spans="1:24" ht="16.5" customHeight="1">
      <c r="A177" s="63">
        <f>ПРОТОКОЛ!B1965</f>
        <v>0</v>
      </c>
      <c r="B177" s="65">
        <f>ПРОТОКОЛ!C1965</f>
        <v>0</v>
      </c>
      <c r="C177" s="69" t="str">
        <f>ПРОТОКОЛ!X1965</f>
        <v>Субъект РФ 55</v>
      </c>
      <c r="D177" s="82">
        <f>ПРОТОКОЛ!D1965</f>
        <v>0</v>
      </c>
      <c r="E177" s="59">
        <f>ПРОТОКОЛ!F1965</f>
        <v>0</v>
      </c>
      <c r="F177" s="59">
        <f>ПРОТОКОЛ!H1965</f>
        <v>0</v>
      </c>
      <c r="G177" s="59">
        <f>ПРОТОКОЛ!J1965</f>
        <v>0</v>
      </c>
      <c r="H177" s="59">
        <f>ПРОТОКОЛ!L1965</f>
        <v>0</v>
      </c>
      <c r="I177" s="59">
        <f>ПРОТОКОЛ!N1965</f>
        <v>0</v>
      </c>
      <c r="J177" s="60">
        <f>ПРОТОКОЛ!P1965</f>
        <v>0</v>
      </c>
      <c r="K177" s="59">
        <f>ПРОТОКОЛ!R1965</f>
        <v>0</v>
      </c>
      <c r="L177" s="7">
        <f>ПРОТОКОЛ!E1965</f>
        <v>0</v>
      </c>
      <c r="M177" s="7">
        <f>ПРОТОКОЛ!G1965</f>
        <v>0</v>
      </c>
      <c r="N177" s="7">
        <f>ПРОТОКОЛ!I1965</f>
        <v>0</v>
      </c>
      <c r="O177" s="7">
        <f>ПРОТОКОЛ!K1965</f>
        <v>0</v>
      </c>
      <c r="P177" s="7" t="str">
        <f>ПРОТОКОЛ!M1965</f>
        <v>0</v>
      </c>
      <c r="Q177" s="7" t="str">
        <f>ПРОТОКОЛ!O1965</f>
        <v>0</v>
      </c>
      <c r="R177" s="7">
        <f>ПРОТОКОЛ!Q1965</f>
        <v>50</v>
      </c>
      <c r="S177" s="7">
        <f>ПРОТОКОЛ!S1965</f>
        <v>0</v>
      </c>
      <c r="T177" s="7">
        <f>ПРОТОКОЛ!T1965</f>
        <v>50</v>
      </c>
      <c r="U177" s="52">
        <f t="shared" si="4"/>
        <v>28</v>
      </c>
      <c r="X177" s="86"/>
    </row>
    <row r="178" spans="1:24" ht="16.5" customHeight="1">
      <c r="A178" s="64">
        <f>ПРОТОКОЛ!B1999</f>
        <v>0</v>
      </c>
      <c r="B178" s="68">
        <f>ПРОТОКОЛ!C1999</f>
        <v>0</v>
      </c>
      <c r="C178" s="72" t="str">
        <f>ПРОТОКОЛ!X1999</f>
        <v>Субъект РФ 56</v>
      </c>
      <c r="D178" s="85">
        <f>ПРОТОКОЛ!D1999</f>
        <v>0</v>
      </c>
      <c r="E178" s="62">
        <f>ПРОТОКОЛ!F1999</f>
        <v>0</v>
      </c>
      <c r="F178" s="62">
        <f>ПРОТОКОЛ!H1999</f>
        <v>0</v>
      </c>
      <c r="G178" s="62">
        <f>ПРОТОКОЛ!J1999</f>
        <v>0</v>
      </c>
      <c r="H178" s="62">
        <f>ПРОТОКОЛ!L1999</f>
        <v>0</v>
      </c>
      <c r="I178" s="62">
        <f>ПРОТОКОЛ!N1999</f>
        <v>0</v>
      </c>
      <c r="J178" s="75">
        <f>ПРОТОКОЛ!P1999</f>
        <v>0</v>
      </c>
      <c r="K178" s="62">
        <f>ПРОТОКОЛ!R1999</f>
        <v>0</v>
      </c>
      <c r="L178" s="31">
        <f>ПРОТОКОЛ!E1999</f>
        <v>0</v>
      </c>
      <c r="M178" s="31">
        <f>ПРОТОКОЛ!G1999</f>
        <v>0</v>
      </c>
      <c r="N178" s="31">
        <f>ПРОТОКОЛ!I1999</f>
        <v>0</v>
      </c>
      <c r="O178" s="31">
        <f>ПРОТОКОЛ!K1999</f>
        <v>0</v>
      </c>
      <c r="P178" s="31" t="str">
        <f>ПРОТОКОЛ!M1999</f>
        <v>0</v>
      </c>
      <c r="Q178" s="31" t="str">
        <f>ПРОТОКОЛ!O1999</f>
        <v>0</v>
      </c>
      <c r="R178" s="31">
        <f>ПРОТОКОЛ!Q1999</f>
        <v>50</v>
      </c>
      <c r="S178" s="31">
        <f>ПРОТОКОЛ!S1999</f>
        <v>0</v>
      </c>
      <c r="T178" s="31">
        <f>ПРОТОКОЛ!T1999</f>
        <v>50</v>
      </c>
      <c r="U178" s="52">
        <f t="shared" si="4"/>
        <v>28</v>
      </c>
      <c r="X178" s="86"/>
    </row>
    <row r="179" spans="1:24" ht="16.5" customHeight="1">
      <c r="A179" s="64">
        <f>ПРОТОКОЛ!B2000</f>
        <v>0</v>
      </c>
      <c r="B179" s="68">
        <f>ПРОТОКОЛ!C2000</f>
        <v>0</v>
      </c>
      <c r="C179" s="72" t="str">
        <f>ПРОТОКОЛ!X2000</f>
        <v>Субъект РФ 56</v>
      </c>
      <c r="D179" s="85">
        <f>ПРОТОКОЛ!D2000</f>
        <v>0</v>
      </c>
      <c r="E179" s="62">
        <f>ПРОТОКОЛ!F2000</f>
        <v>0</v>
      </c>
      <c r="F179" s="62">
        <f>ПРОТОКОЛ!H2000</f>
        <v>0</v>
      </c>
      <c r="G179" s="62">
        <f>ПРОТОКОЛ!J2000</f>
        <v>0</v>
      </c>
      <c r="H179" s="62">
        <f>ПРОТОКОЛ!L2000</f>
        <v>0</v>
      </c>
      <c r="I179" s="62">
        <f>ПРОТОКОЛ!N2000</f>
        <v>0</v>
      </c>
      <c r="J179" s="75">
        <f>ПРОТОКОЛ!P2000</f>
        <v>0</v>
      </c>
      <c r="K179" s="62">
        <f>ПРОТОКОЛ!R2000</f>
        <v>0</v>
      </c>
      <c r="L179" s="31">
        <f>ПРОТОКОЛ!E2000</f>
        <v>0</v>
      </c>
      <c r="M179" s="31">
        <f>ПРОТОКОЛ!G2000</f>
        <v>0</v>
      </c>
      <c r="N179" s="31">
        <f>ПРОТОКОЛ!I2000</f>
        <v>0</v>
      </c>
      <c r="O179" s="31">
        <f>ПРОТОКОЛ!K2000</f>
        <v>0</v>
      </c>
      <c r="P179" s="31" t="str">
        <f>ПРОТОКОЛ!M2000</f>
        <v>0</v>
      </c>
      <c r="Q179" s="31" t="str">
        <f>ПРОТОКОЛ!O2000</f>
        <v>0</v>
      </c>
      <c r="R179" s="31">
        <f>ПРОТОКОЛ!Q2000</f>
        <v>50</v>
      </c>
      <c r="S179" s="31">
        <f>ПРОТОКОЛ!S2000</f>
        <v>0</v>
      </c>
      <c r="T179" s="31">
        <f>ПРОТОКОЛ!T2000</f>
        <v>50</v>
      </c>
      <c r="U179" s="52">
        <f t="shared" si="4"/>
        <v>28</v>
      </c>
      <c r="X179" s="86"/>
    </row>
    <row r="180" spans="1:24" ht="16.5" customHeight="1">
      <c r="A180" s="64">
        <f>ПРОТОКОЛ!B2001</f>
        <v>0</v>
      </c>
      <c r="B180" s="68">
        <f>ПРОТОКОЛ!C2001</f>
        <v>0</v>
      </c>
      <c r="C180" s="72" t="str">
        <f>ПРОТОКОЛ!X2001</f>
        <v>Субъект РФ 56</v>
      </c>
      <c r="D180" s="85">
        <f>ПРОТОКОЛ!D2001</f>
        <v>0</v>
      </c>
      <c r="E180" s="62">
        <f>ПРОТОКОЛ!F2001</f>
        <v>0</v>
      </c>
      <c r="F180" s="62">
        <f>ПРОТОКОЛ!H2001</f>
        <v>0</v>
      </c>
      <c r="G180" s="62">
        <f>ПРОТОКОЛ!J2001</f>
        <v>0</v>
      </c>
      <c r="H180" s="62">
        <f>ПРОТОКОЛ!L2001</f>
        <v>0</v>
      </c>
      <c r="I180" s="62">
        <f>ПРОТОКОЛ!N2001</f>
        <v>0</v>
      </c>
      <c r="J180" s="75">
        <f>ПРОТОКОЛ!P2001</f>
        <v>0</v>
      </c>
      <c r="K180" s="62">
        <f>ПРОТОКОЛ!R2001</f>
        <v>0</v>
      </c>
      <c r="L180" s="31">
        <f>ПРОТОКОЛ!E2001</f>
        <v>0</v>
      </c>
      <c r="M180" s="31">
        <f>ПРОТОКОЛ!G2001</f>
        <v>0</v>
      </c>
      <c r="N180" s="31">
        <f>ПРОТОКОЛ!I2001</f>
        <v>0</v>
      </c>
      <c r="O180" s="31">
        <f>ПРОТОКОЛ!K2001</f>
        <v>0</v>
      </c>
      <c r="P180" s="31" t="str">
        <f>ПРОТОКОЛ!M2001</f>
        <v>0</v>
      </c>
      <c r="Q180" s="31" t="str">
        <f>ПРОТОКОЛ!O2001</f>
        <v>0</v>
      </c>
      <c r="R180" s="31">
        <f>ПРОТОКОЛ!Q2001</f>
        <v>50</v>
      </c>
      <c r="S180" s="31">
        <f>ПРОТОКОЛ!S2001</f>
        <v>0</v>
      </c>
      <c r="T180" s="31">
        <f>ПРОТОКОЛ!T2001</f>
        <v>50</v>
      </c>
      <c r="U180" s="52">
        <f t="shared" si="4"/>
        <v>28</v>
      </c>
      <c r="X180" s="86"/>
    </row>
    <row r="181" spans="1:24" ht="16.5" customHeight="1">
      <c r="A181" s="63">
        <f>ПРОТОКОЛ!B2035</f>
        <v>0</v>
      </c>
      <c r="B181" s="65">
        <f>ПРОТОКОЛ!C2035</f>
        <v>0</v>
      </c>
      <c r="C181" s="69" t="str">
        <f>ПРОТОКОЛ!X2035</f>
        <v>Субъект РФ 57</v>
      </c>
      <c r="D181" s="82">
        <f>ПРОТОКОЛ!D2035</f>
        <v>0</v>
      </c>
      <c r="E181" s="59">
        <f>ПРОТОКОЛ!F2035</f>
        <v>0</v>
      </c>
      <c r="F181" s="59">
        <f>ПРОТОКОЛ!H2035</f>
        <v>0</v>
      </c>
      <c r="G181" s="59">
        <f>ПРОТОКОЛ!J2035</f>
        <v>0</v>
      </c>
      <c r="H181" s="59">
        <f>ПРОТОКОЛ!L2035</f>
        <v>0</v>
      </c>
      <c r="I181" s="59">
        <f>ПРОТОКОЛ!N2035</f>
        <v>0</v>
      </c>
      <c r="J181" s="60">
        <f>ПРОТОКОЛ!P2035</f>
        <v>0</v>
      </c>
      <c r="K181" s="59">
        <f>ПРОТОКОЛ!R2035</f>
        <v>0</v>
      </c>
      <c r="L181" s="7">
        <f>ПРОТОКОЛ!E2035</f>
        <v>0</v>
      </c>
      <c r="M181" s="7">
        <f>ПРОТОКОЛ!G2035</f>
        <v>0</v>
      </c>
      <c r="N181" s="7">
        <f>ПРОТОКОЛ!I2035</f>
        <v>0</v>
      </c>
      <c r="O181" s="7">
        <f>ПРОТОКОЛ!K2035</f>
        <v>0</v>
      </c>
      <c r="P181" s="7" t="str">
        <f>ПРОТОКОЛ!M2035</f>
        <v>0</v>
      </c>
      <c r="Q181" s="7" t="str">
        <f>ПРОТОКОЛ!O2035</f>
        <v>0</v>
      </c>
      <c r="R181" s="7">
        <f>ПРОТОКОЛ!Q2035</f>
        <v>50</v>
      </c>
      <c r="S181" s="7">
        <f>ПРОТОКОЛ!S2035</f>
        <v>0</v>
      </c>
      <c r="T181" s="7">
        <f>ПРОТОКОЛ!T2035</f>
        <v>50</v>
      </c>
      <c r="U181" s="52">
        <f t="shared" si="4"/>
        <v>28</v>
      </c>
      <c r="X181" s="86"/>
    </row>
    <row r="182" spans="1:24" ht="16.5" customHeight="1">
      <c r="A182" s="63">
        <f>ПРОТОКОЛ!B2036</f>
        <v>0</v>
      </c>
      <c r="B182" s="65">
        <f>ПРОТОКОЛ!C2036</f>
        <v>0</v>
      </c>
      <c r="C182" s="69" t="str">
        <f>ПРОТОКОЛ!X2036</f>
        <v>Субъект РФ 57</v>
      </c>
      <c r="D182" s="82">
        <f>ПРОТОКОЛ!D2036</f>
        <v>0</v>
      </c>
      <c r="E182" s="59">
        <f>ПРОТОКОЛ!F2036</f>
        <v>0</v>
      </c>
      <c r="F182" s="59">
        <f>ПРОТОКОЛ!H2036</f>
        <v>0</v>
      </c>
      <c r="G182" s="59">
        <f>ПРОТОКОЛ!J2036</f>
        <v>0</v>
      </c>
      <c r="H182" s="59">
        <f>ПРОТОКОЛ!L2036</f>
        <v>0</v>
      </c>
      <c r="I182" s="59">
        <f>ПРОТОКОЛ!N2036</f>
        <v>0</v>
      </c>
      <c r="J182" s="60">
        <f>ПРОТОКОЛ!P2036</f>
        <v>0</v>
      </c>
      <c r="K182" s="59">
        <f>ПРОТОКОЛ!R2036</f>
        <v>0</v>
      </c>
      <c r="L182" s="7">
        <f>ПРОТОКОЛ!E2036</f>
        <v>0</v>
      </c>
      <c r="M182" s="7">
        <f>ПРОТОКОЛ!G2036</f>
        <v>0</v>
      </c>
      <c r="N182" s="7">
        <f>ПРОТОКОЛ!I2036</f>
        <v>0</v>
      </c>
      <c r="O182" s="7">
        <f>ПРОТОКОЛ!K2036</f>
        <v>0</v>
      </c>
      <c r="P182" s="7" t="str">
        <f>ПРОТОКОЛ!M2036</f>
        <v>0</v>
      </c>
      <c r="Q182" s="7" t="str">
        <f>ПРОТОКОЛ!O2036</f>
        <v>0</v>
      </c>
      <c r="R182" s="7">
        <f>ПРОТОКОЛ!Q2036</f>
        <v>50</v>
      </c>
      <c r="S182" s="7">
        <f>ПРОТОКОЛ!S2036</f>
        <v>0</v>
      </c>
      <c r="T182" s="7">
        <f>ПРОТОКОЛ!T2036</f>
        <v>50</v>
      </c>
      <c r="U182" s="52">
        <f t="shared" si="4"/>
        <v>28</v>
      </c>
      <c r="X182" s="86"/>
    </row>
    <row r="183" spans="1:24" ht="16.5" customHeight="1">
      <c r="A183" s="63">
        <f>ПРОТОКОЛ!B2037</f>
        <v>0</v>
      </c>
      <c r="B183" s="65">
        <f>ПРОТОКОЛ!C2037</f>
        <v>0</v>
      </c>
      <c r="C183" s="69" t="str">
        <f>ПРОТОКОЛ!X2037</f>
        <v>Субъект РФ 57</v>
      </c>
      <c r="D183" s="82">
        <f>ПРОТОКОЛ!D2037</f>
        <v>0</v>
      </c>
      <c r="E183" s="59">
        <f>ПРОТОКОЛ!F2037</f>
        <v>0</v>
      </c>
      <c r="F183" s="59">
        <f>ПРОТОКОЛ!H2037</f>
        <v>0</v>
      </c>
      <c r="G183" s="59">
        <f>ПРОТОКОЛ!J2037</f>
        <v>0</v>
      </c>
      <c r="H183" s="59">
        <f>ПРОТОКОЛ!L2037</f>
        <v>0</v>
      </c>
      <c r="I183" s="59">
        <f>ПРОТОКОЛ!N2037</f>
        <v>0</v>
      </c>
      <c r="J183" s="60">
        <f>ПРОТОКОЛ!P2037</f>
        <v>0</v>
      </c>
      <c r="K183" s="59">
        <f>ПРОТОКОЛ!R2037</f>
        <v>0</v>
      </c>
      <c r="L183" s="7">
        <f>ПРОТОКОЛ!E2037</f>
        <v>0</v>
      </c>
      <c r="M183" s="7">
        <f>ПРОТОКОЛ!G2037</f>
        <v>0</v>
      </c>
      <c r="N183" s="7">
        <f>ПРОТОКОЛ!I2037</f>
        <v>0</v>
      </c>
      <c r="O183" s="7">
        <f>ПРОТОКОЛ!K2037</f>
        <v>0</v>
      </c>
      <c r="P183" s="7" t="str">
        <f>ПРОТОКОЛ!M2037</f>
        <v>0</v>
      </c>
      <c r="Q183" s="7" t="str">
        <f>ПРОТОКОЛ!O2037</f>
        <v>0</v>
      </c>
      <c r="R183" s="7">
        <f>ПРОТОКОЛ!Q2037</f>
        <v>50</v>
      </c>
      <c r="S183" s="7">
        <f>ПРОТОКОЛ!S2037</f>
        <v>0</v>
      </c>
      <c r="T183" s="7">
        <f>ПРОТОКОЛ!T2037</f>
        <v>50</v>
      </c>
      <c r="U183" s="52">
        <f t="shared" si="4"/>
        <v>28</v>
      </c>
      <c r="X183" s="86"/>
    </row>
    <row r="184" spans="1:24" ht="16.5" customHeight="1">
      <c r="A184" s="64">
        <f>ПРОТОКОЛ!B2071</f>
        <v>0</v>
      </c>
      <c r="B184" s="68">
        <f>ПРОТОКОЛ!C2071</f>
        <v>0</v>
      </c>
      <c r="C184" s="72" t="str">
        <f>ПРОТОКОЛ!X2071</f>
        <v>Субъект РФ 58</v>
      </c>
      <c r="D184" s="85">
        <f>ПРОТОКОЛ!D2071</f>
        <v>0</v>
      </c>
      <c r="E184" s="62">
        <f>ПРОТОКОЛ!F2071</f>
        <v>0</v>
      </c>
      <c r="F184" s="62">
        <f>ПРОТОКОЛ!H2071</f>
        <v>0</v>
      </c>
      <c r="G184" s="62">
        <f>ПРОТОКОЛ!J2071</f>
        <v>0</v>
      </c>
      <c r="H184" s="62">
        <f>ПРОТОКОЛ!L2071</f>
        <v>0</v>
      </c>
      <c r="I184" s="62">
        <f>ПРОТОКОЛ!N2071</f>
        <v>0</v>
      </c>
      <c r="J184" s="75">
        <f>ПРОТОКОЛ!P2071</f>
        <v>0</v>
      </c>
      <c r="K184" s="62">
        <f>ПРОТОКОЛ!R2071</f>
        <v>0</v>
      </c>
      <c r="L184" s="31">
        <f>ПРОТОКОЛ!E2071</f>
        <v>0</v>
      </c>
      <c r="M184" s="31">
        <f>ПРОТОКОЛ!G2071</f>
        <v>0</v>
      </c>
      <c r="N184" s="31">
        <f>ПРОТОКОЛ!I2071</f>
        <v>0</v>
      </c>
      <c r="O184" s="31">
        <f>ПРОТОКОЛ!K2071</f>
        <v>0</v>
      </c>
      <c r="P184" s="31" t="str">
        <f>ПРОТОКОЛ!M2071</f>
        <v>0</v>
      </c>
      <c r="Q184" s="31" t="str">
        <f>ПРОТОКОЛ!O2071</f>
        <v>0</v>
      </c>
      <c r="R184" s="31">
        <f>ПРОТОКОЛ!Q2071</f>
        <v>50</v>
      </c>
      <c r="S184" s="31">
        <f>ПРОТОКОЛ!S2071</f>
        <v>0</v>
      </c>
      <c r="T184" s="31">
        <f>ПРОТОКОЛ!T2071</f>
        <v>50</v>
      </c>
      <c r="U184" s="52">
        <f t="shared" si="4"/>
        <v>28</v>
      </c>
      <c r="X184" s="86"/>
    </row>
    <row r="185" spans="1:24" ht="16.5" customHeight="1">
      <c r="A185" s="64">
        <f>ПРОТОКОЛ!B2072</f>
        <v>0</v>
      </c>
      <c r="B185" s="68">
        <f>ПРОТОКОЛ!C2072</f>
        <v>0</v>
      </c>
      <c r="C185" s="72" t="str">
        <f>ПРОТОКОЛ!X2072</f>
        <v>Субъект РФ 58</v>
      </c>
      <c r="D185" s="85">
        <f>ПРОТОКОЛ!D2072</f>
        <v>0</v>
      </c>
      <c r="E185" s="62">
        <f>ПРОТОКОЛ!F2072</f>
        <v>0</v>
      </c>
      <c r="F185" s="62">
        <f>ПРОТОКОЛ!H2072</f>
        <v>0</v>
      </c>
      <c r="G185" s="62">
        <f>ПРОТОКОЛ!J2072</f>
        <v>0</v>
      </c>
      <c r="H185" s="62">
        <f>ПРОТОКОЛ!L2072</f>
        <v>0</v>
      </c>
      <c r="I185" s="62">
        <f>ПРОТОКОЛ!N2072</f>
        <v>0</v>
      </c>
      <c r="J185" s="75">
        <f>ПРОТОКОЛ!P2072</f>
        <v>0</v>
      </c>
      <c r="K185" s="62">
        <f>ПРОТОКОЛ!R2072</f>
        <v>0</v>
      </c>
      <c r="L185" s="31">
        <f>ПРОТОКОЛ!E2072</f>
        <v>0</v>
      </c>
      <c r="M185" s="31">
        <f>ПРОТОКОЛ!G2072</f>
        <v>0</v>
      </c>
      <c r="N185" s="31">
        <f>ПРОТОКОЛ!I2072</f>
        <v>0</v>
      </c>
      <c r="O185" s="31">
        <f>ПРОТОКОЛ!K2072</f>
        <v>0</v>
      </c>
      <c r="P185" s="31" t="str">
        <f>ПРОТОКОЛ!M2072</f>
        <v>0</v>
      </c>
      <c r="Q185" s="31" t="str">
        <f>ПРОТОКОЛ!O2072</f>
        <v>0</v>
      </c>
      <c r="R185" s="31">
        <f>ПРОТОКОЛ!Q2072</f>
        <v>50</v>
      </c>
      <c r="S185" s="31">
        <f>ПРОТОКОЛ!S2072</f>
        <v>0</v>
      </c>
      <c r="T185" s="31">
        <f>ПРОТОКОЛ!T2072</f>
        <v>50</v>
      </c>
      <c r="U185" s="52">
        <f t="shared" si="4"/>
        <v>28</v>
      </c>
      <c r="X185" s="86"/>
    </row>
    <row r="186" spans="1:24" ht="16.5" customHeight="1">
      <c r="A186" s="64">
        <f>ПРОТОКОЛ!B2073</f>
        <v>0</v>
      </c>
      <c r="B186" s="68">
        <f>ПРОТОКОЛ!C2073</f>
        <v>0</v>
      </c>
      <c r="C186" s="72" t="str">
        <f>ПРОТОКОЛ!X2073</f>
        <v>Субъект РФ 58</v>
      </c>
      <c r="D186" s="85">
        <f>ПРОТОКОЛ!D2073</f>
        <v>0</v>
      </c>
      <c r="E186" s="62">
        <f>ПРОТОКОЛ!F2073</f>
        <v>0</v>
      </c>
      <c r="F186" s="62">
        <f>ПРОТОКОЛ!H2073</f>
        <v>0</v>
      </c>
      <c r="G186" s="62">
        <f>ПРОТОКОЛ!J2073</f>
        <v>0</v>
      </c>
      <c r="H186" s="62">
        <f>ПРОТОКОЛ!L2073</f>
        <v>0</v>
      </c>
      <c r="I186" s="62">
        <f>ПРОТОКОЛ!N2073</f>
        <v>0</v>
      </c>
      <c r="J186" s="75">
        <f>ПРОТОКОЛ!P2073</f>
        <v>0</v>
      </c>
      <c r="K186" s="62">
        <f>ПРОТОКОЛ!R2073</f>
        <v>0</v>
      </c>
      <c r="L186" s="31">
        <f>ПРОТОКОЛ!E2073</f>
        <v>0</v>
      </c>
      <c r="M186" s="31">
        <f>ПРОТОКОЛ!G2073</f>
        <v>0</v>
      </c>
      <c r="N186" s="31">
        <f>ПРОТОКОЛ!I2073</f>
        <v>0</v>
      </c>
      <c r="O186" s="31">
        <f>ПРОТОКОЛ!K2073</f>
        <v>0</v>
      </c>
      <c r="P186" s="31" t="str">
        <f>ПРОТОКОЛ!M2073</f>
        <v>0</v>
      </c>
      <c r="Q186" s="31" t="str">
        <f>ПРОТОКОЛ!O2073</f>
        <v>0</v>
      </c>
      <c r="R186" s="31">
        <f>ПРОТОКОЛ!Q2073</f>
        <v>50</v>
      </c>
      <c r="S186" s="31">
        <f>ПРОТОКОЛ!S2073</f>
        <v>0</v>
      </c>
      <c r="T186" s="31">
        <f>ПРОТОКОЛ!T2073</f>
        <v>50</v>
      </c>
      <c r="U186" s="52">
        <f t="shared" si="4"/>
        <v>28</v>
      </c>
      <c r="X186" s="86"/>
    </row>
    <row r="187" spans="1:24" ht="16.5" customHeight="1">
      <c r="A187" s="63">
        <f>ПРОТОКОЛ!B2107</f>
        <v>0</v>
      </c>
      <c r="B187" s="65">
        <f>ПРОТОКОЛ!C2107</f>
        <v>0</v>
      </c>
      <c r="C187" s="69" t="str">
        <f>ПРОТОКОЛ!X2107</f>
        <v>Субъект РФ 59</v>
      </c>
      <c r="D187" s="82">
        <f>ПРОТОКОЛ!D2107</f>
        <v>0</v>
      </c>
      <c r="E187" s="59">
        <f>ПРОТОКОЛ!F2107</f>
        <v>0</v>
      </c>
      <c r="F187" s="59">
        <f>ПРОТОКОЛ!H2107</f>
        <v>0</v>
      </c>
      <c r="G187" s="59">
        <f>ПРОТОКОЛ!J2107</f>
        <v>0</v>
      </c>
      <c r="H187" s="59">
        <f>ПРОТОКОЛ!L2107</f>
        <v>0</v>
      </c>
      <c r="I187" s="59">
        <f>ПРОТОКОЛ!N2107</f>
        <v>0</v>
      </c>
      <c r="J187" s="60">
        <f>ПРОТОКОЛ!P2107</f>
        <v>0</v>
      </c>
      <c r="K187" s="59">
        <f>ПРОТОКОЛ!R2107</f>
        <v>0</v>
      </c>
      <c r="L187" s="7">
        <f>ПРОТОКОЛ!E2107</f>
        <v>0</v>
      </c>
      <c r="M187" s="7">
        <f>ПРОТОКОЛ!G2107</f>
        <v>0</v>
      </c>
      <c r="N187" s="7">
        <f>ПРОТОКОЛ!I2107</f>
        <v>0</v>
      </c>
      <c r="O187" s="7">
        <f>ПРОТОКОЛ!K2107</f>
        <v>0</v>
      </c>
      <c r="P187" s="7" t="str">
        <f>ПРОТОКОЛ!M2107</f>
        <v>0</v>
      </c>
      <c r="Q187" s="7" t="str">
        <f>ПРОТОКОЛ!O2107</f>
        <v>0</v>
      </c>
      <c r="R187" s="7">
        <f>ПРОТОКОЛ!Q2107</f>
        <v>50</v>
      </c>
      <c r="S187" s="7">
        <f>ПРОТОКОЛ!S2107</f>
        <v>0</v>
      </c>
      <c r="T187" s="7">
        <f>ПРОТОКОЛ!T2107</f>
        <v>50</v>
      </c>
      <c r="U187" s="52">
        <f t="shared" si="4"/>
        <v>28</v>
      </c>
      <c r="X187" s="86"/>
    </row>
    <row r="188" spans="1:24" ht="16.5" customHeight="1">
      <c r="A188" s="63">
        <f>ПРОТОКОЛ!B2108</f>
        <v>0</v>
      </c>
      <c r="B188" s="65">
        <f>ПРОТОКОЛ!C2108</f>
        <v>0</v>
      </c>
      <c r="C188" s="69" t="str">
        <f>ПРОТОКОЛ!X2108</f>
        <v>Субъект РФ 59</v>
      </c>
      <c r="D188" s="82">
        <f>ПРОТОКОЛ!D2108</f>
        <v>0</v>
      </c>
      <c r="E188" s="59">
        <f>ПРОТОКОЛ!F2108</f>
        <v>0</v>
      </c>
      <c r="F188" s="59">
        <f>ПРОТОКОЛ!H2108</f>
        <v>0</v>
      </c>
      <c r="G188" s="59">
        <f>ПРОТОКОЛ!J2108</f>
        <v>0</v>
      </c>
      <c r="H188" s="59">
        <f>ПРОТОКОЛ!L2108</f>
        <v>0</v>
      </c>
      <c r="I188" s="59">
        <f>ПРОТОКОЛ!N2108</f>
        <v>0</v>
      </c>
      <c r="J188" s="60">
        <f>ПРОТОКОЛ!P2108</f>
        <v>0</v>
      </c>
      <c r="K188" s="59">
        <f>ПРОТОКОЛ!R2108</f>
        <v>0</v>
      </c>
      <c r="L188" s="7">
        <f>ПРОТОКОЛ!E2108</f>
        <v>0</v>
      </c>
      <c r="M188" s="7">
        <f>ПРОТОКОЛ!G2108</f>
        <v>0</v>
      </c>
      <c r="N188" s="7">
        <f>ПРОТОКОЛ!I2108</f>
        <v>0</v>
      </c>
      <c r="O188" s="7">
        <f>ПРОТОКОЛ!K2108</f>
        <v>0</v>
      </c>
      <c r="P188" s="7" t="str">
        <f>ПРОТОКОЛ!M2108</f>
        <v>0</v>
      </c>
      <c r="Q188" s="7" t="str">
        <f>ПРОТОКОЛ!O2108</f>
        <v>0</v>
      </c>
      <c r="R188" s="7">
        <f>ПРОТОКОЛ!Q2108</f>
        <v>50</v>
      </c>
      <c r="S188" s="7">
        <f>ПРОТОКОЛ!S2108</f>
        <v>0</v>
      </c>
      <c r="T188" s="7">
        <f>ПРОТОКОЛ!T2108</f>
        <v>50</v>
      </c>
      <c r="U188" s="52">
        <f t="shared" si="4"/>
        <v>28</v>
      </c>
      <c r="X188" s="86"/>
    </row>
    <row r="189" spans="1:24" ht="16.5" customHeight="1">
      <c r="A189" s="63">
        <f>ПРОТОКОЛ!B2109</f>
        <v>0</v>
      </c>
      <c r="B189" s="65">
        <f>ПРОТОКОЛ!C2109</f>
        <v>0</v>
      </c>
      <c r="C189" s="69" t="str">
        <f>ПРОТОКОЛ!X2109</f>
        <v>Субъект РФ 59</v>
      </c>
      <c r="D189" s="82">
        <f>ПРОТОКОЛ!D2109</f>
        <v>0</v>
      </c>
      <c r="E189" s="59">
        <f>ПРОТОКОЛ!F2109</f>
        <v>0</v>
      </c>
      <c r="F189" s="59">
        <f>ПРОТОКОЛ!H2109</f>
        <v>0</v>
      </c>
      <c r="G189" s="59">
        <f>ПРОТОКОЛ!J2109</f>
        <v>0</v>
      </c>
      <c r="H189" s="59">
        <f>ПРОТОКОЛ!L2109</f>
        <v>0</v>
      </c>
      <c r="I189" s="59">
        <f>ПРОТОКОЛ!N2109</f>
        <v>0</v>
      </c>
      <c r="J189" s="60">
        <f>ПРОТОКОЛ!P2109</f>
        <v>0</v>
      </c>
      <c r="K189" s="59">
        <f>ПРОТОКОЛ!R2109</f>
        <v>0</v>
      </c>
      <c r="L189" s="7">
        <f>ПРОТОКОЛ!E2109</f>
        <v>0</v>
      </c>
      <c r="M189" s="7">
        <f>ПРОТОКОЛ!G2109</f>
        <v>0</v>
      </c>
      <c r="N189" s="7">
        <f>ПРОТОКОЛ!I2109</f>
        <v>0</v>
      </c>
      <c r="O189" s="7">
        <f>ПРОТОКОЛ!K2109</f>
        <v>0</v>
      </c>
      <c r="P189" s="7" t="str">
        <f>ПРОТОКОЛ!M2109</f>
        <v>0</v>
      </c>
      <c r="Q189" s="7" t="str">
        <f>ПРОТОКОЛ!O2109</f>
        <v>0</v>
      </c>
      <c r="R189" s="7">
        <f>ПРОТОКОЛ!Q2109</f>
        <v>50</v>
      </c>
      <c r="S189" s="7">
        <f>ПРОТОКОЛ!S2109</f>
        <v>0</v>
      </c>
      <c r="T189" s="7">
        <f>ПРОТОКОЛ!T2109</f>
        <v>50</v>
      </c>
      <c r="U189" s="52">
        <f t="shared" si="4"/>
        <v>28</v>
      </c>
      <c r="X189" s="86"/>
    </row>
    <row r="190" spans="1:24" ht="16.5" customHeight="1">
      <c r="A190" s="64">
        <f>ПРОТОКОЛ!B2143</f>
        <v>0</v>
      </c>
      <c r="B190" s="68">
        <f>ПРОТОКОЛ!C2143</f>
        <v>0</v>
      </c>
      <c r="C190" s="72" t="str">
        <f>ПРОТОКОЛ!X2143</f>
        <v>Субъект РФ 60</v>
      </c>
      <c r="D190" s="85">
        <f>ПРОТОКОЛ!D2143</f>
        <v>0</v>
      </c>
      <c r="E190" s="62">
        <f>ПРОТОКОЛ!F2143</f>
        <v>0</v>
      </c>
      <c r="F190" s="62">
        <f>ПРОТОКОЛ!H2143</f>
        <v>0</v>
      </c>
      <c r="G190" s="62">
        <f>ПРОТОКОЛ!J2143</f>
        <v>0</v>
      </c>
      <c r="H190" s="62">
        <f>ПРОТОКОЛ!L2143</f>
        <v>0</v>
      </c>
      <c r="I190" s="75">
        <f>ПРОТОКОЛ!N2143</f>
        <v>0</v>
      </c>
      <c r="J190" s="75">
        <f>ПРОТОКОЛ!P2143</f>
        <v>0</v>
      </c>
      <c r="K190" s="62">
        <f>ПРОТОКОЛ!R2143</f>
        <v>0</v>
      </c>
      <c r="L190" s="31">
        <f>ПРОТОКОЛ!E2143</f>
        <v>0</v>
      </c>
      <c r="M190" s="31">
        <f>ПРОТОКОЛ!G2143</f>
        <v>0</v>
      </c>
      <c r="N190" s="31">
        <f>ПРОТОКОЛ!I2143</f>
        <v>0</v>
      </c>
      <c r="O190" s="31">
        <f>ПРОТОКОЛ!K2143</f>
        <v>0</v>
      </c>
      <c r="P190" s="31" t="str">
        <f>ПРОТОКОЛ!M2143</f>
        <v>0</v>
      </c>
      <c r="Q190" s="31" t="str">
        <f>ПРОТОКОЛ!O2143</f>
        <v>0</v>
      </c>
      <c r="R190" s="31">
        <f>ПРОТОКОЛ!Q2143</f>
        <v>50</v>
      </c>
      <c r="S190" s="31">
        <f>ПРОТОКОЛ!S2143</f>
        <v>0</v>
      </c>
      <c r="T190" s="31">
        <f>ПРОТОКОЛ!T2143</f>
        <v>50</v>
      </c>
      <c r="U190" s="52">
        <f t="shared" si="4"/>
        <v>28</v>
      </c>
      <c r="X190" s="86"/>
    </row>
    <row r="191" spans="1:24" ht="16.5" customHeight="1">
      <c r="A191" s="64">
        <f>ПРОТОКОЛ!B2144</f>
        <v>0</v>
      </c>
      <c r="B191" s="68">
        <f>ПРОТОКОЛ!C2144</f>
        <v>0</v>
      </c>
      <c r="C191" s="72" t="str">
        <f>ПРОТОКОЛ!X2144</f>
        <v>Субъект РФ 60</v>
      </c>
      <c r="D191" s="85">
        <f>ПРОТОКОЛ!D2144</f>
        <v>0</v>
      </c>
      <c r="E191" s="62">
        <f>ПРОТОКОЛ!F2144</f>
        <v>0</v>
      </c>
      <c r="F191" s="62">
        <f>ПРОТОКОЛ!H2144</f>
        <v>0</v>
      </c>
      <c r="G191" s="62">
        <f>ПРОТОКОЛ!J2144</f>
        <v>0</v>
      </c>
      <c r="H191" s="62">
        <f>ПРОТОКОЛ!L2144</f>
        <v>0</v>
      </c>
      <c r="I191" s="75">
        <f>ПРОТОКОЛ!N2144</f>
        <v>0</v>
      </c>
      <c r="J191" s="75">
        <f>ПРОТОКОЛ!P2144</f>
        <v>0</v>
      </c>
      <c r="K191" s="62">
        <f>ПРОТОКОЛ!R2144</f>
        <v>0</v>
      </c>
      <c r="L191" s="31">
        <f>ПРОТОКОЛ!E2144</f>
        <v>0</v>
      </c>
      <c r="M191" s="31">
        <f>ПРОТОКОЛ!G2144</f>
        <v>0</v>
      </c>
      <c r="N191" s="31">
        <f>ПРОТОКОЛ!I2144</f>
        <v>0</v>
      </c>
      <c r="O191" s="31">
        <f>ПРОТОКОЛ!K2144</f>
        <v>0</v>
      </c>
      <c r="P191" s="31" t="str">
        <f>ПРОТОКОЛ!M2144</f>
        <v>0</v>
      </c>
      <c r="Q191" s="31" t="str">
        <f>ПРОТОКОЛ!O2144</f>
        <v>0</v>
      </c>
      <c r="R191" s="31">
        <f>ПРОТОКОЛ!Q2144</f>
        <v>50</v>
      </c>
      <c r="S191" s="31">
        <f>ПРОТОКОЛ!S2144</f>
        <v>0</v>
      </c>
      <c r="T191" s="31">
        <f>ПРОТОКОЛ!T2144</f>
        <v>50</v>
      </c>
      <c r="U191" s="52">
        <f t="shared" si="4"/>
        <v>28</v>
      </c>
      <c r="X191" s="86"/>
    </row>
    <row r="192" spans="1:24" ht="16.5" customHeight="1">
      <c r="A192" s="64">
        <f>ПРОТОКОЛ!B2145</f>
        <v>0</v>
      </c>
      <c r="B192" s="68">
        <f>ПРОТОКОЛ!C2145</f>
        <v>0</v>
      </c>
      <c r="C192" s="72" t="str">
        <f>ПРОТОКОЛ!X2145</f>
        <v>Субъект РФ 60</v>
      </c>
      <c r="D192" s="85">
        <f>ПРОТОКОЛ!D2145</f>
        <v>0</v>
      </c>
      <c r="E192" s="62">
        <f>ПРОТОКОЛ!F2145</f>
        <v>0</v>
      </c>
      <c r="F192" s="62">
        <f>ПРОТОКОЛ!H2145</f>
        <v>0</v>
      </c>
      <c r="G192" s="62">
        <f>ПРОТОКОЛ!J2145</f>
        <v>0</v>
      </c>
      <c r="H192" s="62">
        <f>ПРОТОКОЛ!L2145</f>
        <v>0</v>
      </c>
      <c r="I192" s="75">
        <f>ПРОТОКОЛ!N2145</f>
        <v>0</v>
      </c>
      <c r="J192" s="75">
        <f>ПРОТОКОЛ!P2145</f>
        <v>0</v>
      </c>
      <c r="K192" s="62">
        <f>ПРОТОКОЛ!R2145</f>
        <v>0</v>
      </c>
      <c r="L192" s="31">
        <f>ПРОТОКОЛ!E2145</f>
        <v>0</v>
      </c>
      <c r="M192" s="31">
        <f>ПРОТОКОЛ!G2145</f>
        <v>0</v>
      </c>
      <c r="N192" s="31">
        <f>ПРОТОКОЛ!I2145</f>
        <v>0</v>
      </c>
      <c r="O192" s="31">
        <f>ПРОТОКОЛ!K2145</f>
        <v>0</v>
      </c>
      <c r="P192" s="31" t="str">
        <f>ПРОТОКОЛ!M2145</f>
        <v>0</v>
      </c>
      <c r="Q192" s="31" t="str">
        <f>ПРОТОКОЛ!O2145</f>
        <v>0</v>
      </c>
      <c r="R192" s="31">
        <f>ПРОТОКОЛ!Q2145</f>
        <v>50</v>
      </c>
      <c r="S192" s="31">
        <f>ПРОТОКОЛ!S2145</f>
        <v>0</v>
      </c>
      <c r="T192" s="31">
        <f>ПРОТОКОЛ!T2145</f>
        <v>50</v>
      </c>
      <c r="U192" s="52">
        <f t="shared" si="4"/>
        <v>28</v>
      </c>
      <c r="X192" s="86"/>
    </row>
    <row r="193" spans="1:24" ht="16.5" customHeight="1">
      <c r="A193" s="63">
        <f>ПРОТОКОЛ!B2179</f>
        <v>0</v>
      </c>
      <c r="B193" s="65">
        <f>ПРОТОКОЛ!C2179</f>
        <v>0</v>
      </c>
      <c r="C193" s="69" t="str">
        <f>ПРОТОКОЛ!X2179</f>
        <v>Субъект РФ 61</v>
      </c>
      <c r="D193" s="82">
        <f>ПРОТОКОЛ!D2179</f>
        <v>0</v>
      </c>
      <c r="E193" s="59">
        <f>ПРОТОКОЛ!F2179</f>
        <v>0</v>
      </c>
      <c r="F193" s="59">
        <f>ПРОТОКОЛ!H2179</f>
        <v>0</v>
      </c>
      <c r="G193" s="59">
        <f>ПРОТОКОЛ!J2179</f>
        <v>0</v>
      </c>
      <c r="H193" s="59">
        <f>ПРОТОКОЛ!L2179</f>
        <v>0</v>
      </c>
      <c r="I193" s="59">
        <f>ПРОТОКОЛ!N2179</f>
        <v>0</v>
      </c>
      <c r="J193" s="60">
        <f>ПРОТОКОЛ!P2179</f>
        <v>0</v>
      </c>
      <c r="K193" s="59">
        <f>ПРОТОКОЛ!R2179</f>
        <v>0</v>
      </c>
      <c r="L193" s="7">
        <f>ПРОТОКОЛ!E2179</f>
        <v>0</v>
      </c>
      <c r="M193" s="7">
        <f>ПРОТОКОЛ!G2179</f>
        <v>0</v>
      </c>
      <c r="N193" s="7">
        <f>ПРОТОКОЛ!I2179</f>
        <v>0</v>
      </c>
      <c r="O193" s="7">
        <f>ПРОТОКОЛ!K2179</f>
        <v>0</v>
      </c>
      <c r="P193" s="7" t="str">
        <f>ПРОТОКОЛ!M2179</f>
        <v>0</v>
      </c>
      <c r="Q193" s="7" t="str">
        <f>ПРОТОКОЛ!O2179</f>
        <v>0</v>
      </c>
      <c r="R193" s="7">
        <f>ПРОТОКОЛ!Q2179</f>
        <v>50</v>
      </c>
      <c r="S193" s="7">
        <f>ПРОТОКОЛ!S2179</f>
        <v>0</v>
      </c>
      <c r="T193" s="7">
        <f>ПРОТОКОЛ!T2179</f>
        <v>50</v>
      </c>
      <c r="U193" s="52">
        <f t="shared" si="4"/>
        <v>28</v>
      </c>
      <c r="X193" s="86"/>
    </row>
    <row r="194" spans="1:24" ht="16.5" customHeight="1">
      <c r="A194" s="63">
        <f>ПРОТОКОЛ!B2180</f>
        <v>0</v>
      </c>
      <c r="B194" s="65">
        <f>ПРОТОКОЛ!C2180</f>
        <v>0</v>
      </c>
      <c r="C194" s="69" t="str">
        <f>ПРОТОКОЛ!X2180</f>
        <v>Субъект РФ 61</v>
      </c>
      <c r="D194" s="82">
        <f>ПРОТОКОЛ!D2180</f>
        <v>0</v>
      </c>
      <c r="E194" s="59">
        <f>ПРОТОКОЛ!F2180</f>
        <v>0</v>
      </c>
      <c r="F194" s="59">
        <f>ПРОТОКОЛ!H2180</f>
        <v>0</v>
      </c>
      <c r="G194" s="59">
        <f>ПРОТОКОЛ!J2180</f>
        <v>0</v>
      </c>
      <c r="H194" s="59">
        <f>ПРОТОКОЛ!L2180</f>
        <v>0</v>
      </c>
      <c r="I194" s="59">
        <f>ПРОТОКОЛ!N2180</f>
        <v>0</v>
      </c>
      <c r="J194" s="60">
        <f>ПРОТОКОЛ!P2180</f>
        <v>0</v>
      </c>
      <c r="K194" s="59">
        <f>ПРОТОКОЛ!R2180</f>
        <v>0</v>
      </c>
      <c r="L194" s="7">
        <f>ПРОТОКОЛ!E2180</f>
        <v>0</v>
      </c>
      <c r="M194" s="7">
        <f>ПРОТОКОЛ!G2180</f>
        <v>0</v>
      </c>
      <c r="N194" s="7">
        <f>ПРОТОКОЛ!I2180</f>
        <v>0</v>
      </c>
      <c r="O194" s="7">
        <f>ПРОТОКОЛ!K2180</f>
        <v>0</v>
      </c>
      <c r="P194" s="7" t="str">
        <f>ПРОТОКОЛ!M2180</f>
        <v>0</v>
      </c>
      <c r="Q194" s="7" t="str">
        <f>ПРОТОКОЛ!O2180</f>
        <v>0</v>
      </c>
      <c r="R194" s="7">
        <f>ПРОТОКОЛ!Q2180</f>
        <v>50</v>
      </c>
      <c r="S194" s="7">
        <f>ПРОТОКОЛ!S2180</f>
        <v>0</v>
      </c>
      <c r="T194" s="7">
        <f>ПРОТОКОЛ!T2180</f>
        <v>50</v>
      </c>
      <c r="U194" s="52">
        <f t="shared" si="4"/>
        <v>28</v>
      </c>
      <c r="X194" s="86"/>
    </row>
    <row r="195" spans="1:24" ht="16.5" customHeight="1">
      <c r="A195" s="63">
        <f>ПРОТОКОЛ!B2181</f>
        <v>0</v>
      </c>
      <c r="B195" s="65">
        <f>ПРОТОКОЛ!C2181</f>
        <v>0</v>
      </c>
      <c r="C195" s="69" t="str">
        <f>ПРОТОКОЛ!X2181</f>
        <v>Субъект РФ 61</v>
      </c>
      <c r="D195" s="82">
        <f>ПРОТОКОЛ!D2181</f>
        <v>0</v>
      </c>
      <c r="E195" s="59">
        <f>ПРОТОКОЛ!F2181</f>
        <v>0</v>
      </c>
      <c r="F195" s="59">
        <f>ПРОТОКОЛ!H2181</f>
        <v>0</v>
      </c>
      <c r="G195" s="59">
        <f>ПРОТОКОЛ!J2181</f>
        <v>0</v>
      </c>
      <c r="H195" s="59">
        <f>ПРОТОКОЛ!L2181</f>
        <v>0</v>
      </c>
      <c r="I195" s="59">
        <f>ПРОТОКОЛ!N2181</f>
        <v>0</v>
      </c>
      <c r="J195" s="60">
        <f>ПРОТОКОЛ!P2181</f>
        <v>0</v>
      </c>
      <c r="K195" s="59">
        <f>ПРОТОКОЛ!R2181</f>
        <v>0</v>
      </c>
      <c r="L195" s="7">
        <f>ПРОТОКОЛ!E2181</f>
        <v>0</v>
      </c>
      <c r="M195" s="7">
        <f>ПРОТОКОЛ!G2181</f>
        <v>0</v>
      </c>
      <c r="N195" s="7">
        <f>ПРОТОКОЛ!I2181</f>
        <v>0</v>
      </c>
      <c r="O195" s="7">
        <f>ПРОТОКОЛ!K2181</f>
        <v>0</v>
      </c>
      <c r="P195" s="7" t="str">
        <f>ПРОТОКОЛ!M2181</f>
        <v>0</v>
      </c>
      <c r="Q195" s="7" t="str">
        <f>ПРОТОКОЛ!O2181</f>
        <v>0</v>
      </c>
      <c r="R195" s="7">
        <f>ПРОТОКОЛ!Q2181</f>
        <v>50</v>
      </c>
      <c r="S195" s="7">
        <f>ПРОТОКОЛ!S2181</f>
        <v>0</v>
      </c>
      <c r="T195" s="7">
        <f>ПРОТОКОЛ!T2181</f>
        <v>50</v>
      </c>
      <c r="U195" s="52">
        <f t="shared" si="4"/>
        <v>28</v>
      </c>
      <c r="X195" s="86"/>
    </row>
    <row r="196" spans="1:24" ht="16.5" customHeight="1">
      <c r="A196" s="64">
        <f>ПРОТОКОЛ!B2215</f>
        <v>0</v>
      </c>
      <c r="B196" s="68">
        <f>ПРОТОКОЛ!C2215</f>
        <v>0</v>
      </c>
      <c r="C196" s="72" t="str">
        <f>ПРОТОКОЛ!X2215</f>
        <v>Субъект РФ 62</v>
      </c>
      <c r="D196" s="85">
        <f>ПРОТОКОЛ!D2215</f>
        <v>0</v>
      </c>
      <c r="E196" s="62">
        <f>ПРОТОКОЛ!F2215</f>
        <v>0</v>
      </c>
      <c r="F196" s="62">
        <f>ПРОТОКОЛ!H2215</f>
        <v>0</v>
      </c>
      <c r="G196" s="62">
        <f>ПРОТОКОЛ!J2215</f>
        <v>0</v>
      </c>
      <c r="H196" s="62">
        <f>ПРОТОКОЛ!L2215</f>
        <v>0</v>
      </c>
      <c r="I196" s="62">
        <f>ПРОТОКОЛ!N2215</f>
        <v>0</v>
      </c>
      <c r="J196" s="75">
        <f>ПРОТОКОЛ!P2215</f>
        <v>0</v>
      </c>
      <c r="K196" s="62">
        <f>ПРОТОКОЛ!R2215</f>
        <v>0</v>
      </c>
      <c r="L196" s="31">
        <f>ПРОТОКОЛ!E2215</f>
        <v>0</v>
      </c>
      <c r="M196" s="31">
        <f>ПРОТОКОЛ!G2215</f>
        <v>0</v>
      </c>
      <c r="N196" s="31">
        <f>ПРОТОКОЛ!I2215</f>
        <v>0</v>
      </c>
      <c r="O196" s="31">
        <f>ПРОТОКОЛ!K2215</f>
        <v>0</v>
      </c>
      <c r="P196" s="31" t="str">
        <f>ПРОТОКОЛ!M2215</f>
        <v>0</v>
      </c>
      <c r="Q196" s="31" t="str">
        <f>ПРОТОКОЛ!O2215</f>
        <v>0</v>
      </c>
      <c r="R196" s="31">
        <f>ПРОТОКОЛ!Q2215</f>
        <v>50</v>
      </c>
      <c r="S196" s="31">
        <f>ПРОТОКОЛ!S2215</f>
        <v>0</v>
      </c>
      <c r="T196" s="31">
        <f>ПРОТОКОЛ!T2215</f>
        <v>50</v>
      </c>
      <c r="U196" s="52">
        <f t="shared" si="4"/>
        <v>28</v>
      </c>
      <c r="X196" s="86"/>
    </row>
    <row r="197" spans="1:24" ht="16.5" customHeight="1">
      <c r="A197" s="64">
        <f>ПРОТОКОЛ!B2216</f>
        <v>0</v>
      </c>
      <c r="B197" s="68">
        <f>ПРОТОКОЛ!C2216</f>
        <v>0</v>
      </c>
      <c r="C197" s="72" t="str">
        <f>ПРОТОКОЛ!X2216</f>
        <v>Субъект РФ 62</v>
      </c>
      <c r="D197" s="85">
        <f>ПРОТОКОЛ!D2216</f>
        <v>0</v>
      </c>
      <c r="E197" s="62">
        <f>ПРОТОКОЛ!F2216</f>
        <v>0</v>
      </c>
      <c r="F197" s="62">
        <f>ПРОТОКОЛ!H2216</f>
        <v>0</v>
      </c>
      <c r="G197" s="62">
        <f>ПРОТОКОЛ!J2216</f>
        <v>0</v>
      </c>
      <c r="H197" s="62">
        <f>ПРОТОКОЛ!L2216</f>
        <v>0</v>
      </c>
      <c r="I197" s="62">
        <f>ПРОТОКОЛ!N2216</f>
        <v>0</v>
      </c>
      <c r="J197" s="75">
        <f>ПРОТОКОЛ!P2216</f>
        <v>0</v>
      </c>
      <c r="K197" s="62">
        <f>ПРОТОКОЛ!R2216</f>
        <v>0</v>
      </c>
      <c r="L197" s="31">
        <f>ПРОТОКОЛ!E2216</f>
        <v>0</v>
      </c>
      <c r="M197" s="31">
        <f>ПРОТОКОЛ!G2216</f>
        <v>0</v>
      </c>
      <c r="N197" s="31">
        <f>ПРОТОКОЛ!I2216</f>
        <v>0</v>
      </c>
      <c r="O197" s="31">
        <f>ПРОТОКОЛ!K2216</f>
        <v>0</v>
      </c>
      <c r="P197" s="31" t="str">
        <f>ПРОТОКОЛ!M2216</f>
        <v>0</v>
      </c>
      <c r="Q197" s="31" t="str">
        <f>ПРОТОКОЛ!O2216</f>
        <v>0</v>
      </c>
      <c r="R197" s="31">
        <f>ПРОТОКОЛ!Q2216</f>
        <v>50</v>
      </c>
      <c r="S197" s="31">
        <f>ПРОТОКОЛ!S2216</f>
        <v>0</v>
      </c>
      <c r="T197" s="31">
        <f>ПРОТОКОЛ!T2216</f>
        <v>50</v>
      </c>
      <c r="U197" s="52">
        <f t="shared" si="4"/>
        <v>28</v>
      </c>
      <c r="X197" s="86"/>
    </row>
    <row r="198" spans="1:24" ht="16.5" customHeight="1">
      <c r="A198" s="64">
        <f>ПРОТОКОЛ!B2217</f>
        <v>0</v>
      </c>
      <c r="B198" s="66">
        <f>ПРОТОКОЛ!C2217</f>
        <v>0</v>
      </c>
      <c r="C198" s="70" t="str">
        <f>ПРОТОКОЛ!X2217</f>
        <v>Субъект РФ 62</v>
      </c>
      <c r="D198" s="83">
        <f>ПРОТОКОЛ!D2217</f>
        <v>0</v>
      </c>
      <c r="E198" s="61">
        <f>ПРОТОКОЛ!F2217</f>
        <v>0</v>
      </c>
      <c r="F198" s="61">
        <f>ПРОТОКОЛ!H2217</f>
        <v>0</v>
      </c>
      <c r="G198" s="61">
        <f>ПРОТОКОЛ!J2217</f>
        <v>0</v>
      </c>
      <c r="H198" s="61">
        <f>ПРОТОКОЛ!L2217</f>
        <v>0</v>
      </c>
      <c r="I198" s="61">
        <f>ПРОТОКОЛ!N2217</f>
        <v>0</v>
      </c>
      <c r="J198" s="73">
        <f>ПРОТОКОЛ!P2217</f>
        <v>0</v>
      </c>
      <c r="K198" s="61">
        <f>ПРОТОКОЛ!R2217</f>
        <v>0</v>
      </c>
      <c r="L198" s="31">
        <f>ПРОТОКОЛ!E2217</f>
        <v>0</v>
      </c>
      <c r="M198" s="31">
        <f>ПРОТОКОЛ!G2217</f>
        <v>0</v>
      </c>
      <c r="N198" s="31">
        <f>ПРОТОКОЛ!I2217</f>
        <v>0</v>
      </c>
      <c r="O198" s="31">
        <f>ПРОТОКОЛ!K2217</f>
        <v>0</v>
      </c>
      <c r="P198" s="31" t="str">
        <f>ПРОТОКОЛ!M2217</f>
        <v>0</v>
      </c>
      <c r="Q198" s="31" t="str">
        <f>ПРОТОКОЛ!O2217</f>
        <v>0</v>
      </c>
      <c r="R198" s="31">
        <f>ПРОТОКОЛ!Q2217</f>
        <v>50</v>
      </c>
      <c r="S198" s="31">
        <f>ПРОТОКОЛ!S2217</f>
        <v>0</v>
      </c>
      <c r="T198" s="31">
        <f>ПРОТОКОЛ!T2217</f>
        <v>50</v>
      </c>
      <c r="U198" s="52">
        <f t="shared" si="4"/>
        <v>28</v>
      </c>
      <c r="X198" s="86"/>
    </row>
    <row r="199" spans="1:24" ht="16.5" customHeight="1">
      <c r="A199" s="63">
        <f>ПРОТОКОЛ!B2251</f>
        <v>0</v>
      </c>
      <c r="B199" s="65">
        <f>ПРОТОКОЛ!C2251</f>
        <v>0</v>
      </c>
      <c r="C199" s="69" t="str">
        <f>ПРОТОКОЛ!X2251</f>
        <v>Субъект РФ 63</v>
      </c>
      <c r="D199" s="82">
        <f>ПРОТОКОЛ!D2251</f>
        <v>0</v>
      </c>
      <c r="E199" s="59">
        <f>ПРОТОКОЛ!F2251</f>
        <v>0</v>
      </c>
      <c r="F199" s="59">
        <f>ПРОТОКОЛ!H2251</f>
        <v>0</v>
      </c>
      <c r="G199" s="59">
        <f>ПРОТОКОЛ!J2251</f>
        <v>0</v>
      </c>
      <c r="H199" s="59">
        <f>ПРОТОКОЛ!L2251</f>
        <v>0</v>
      </c>
      <c r="I199" s="59">
        <f>ПРОТОКОЛ!N2251</f>
        <v>0</v>
      </c>
      <c r="J199" s="60">
        <f>ПРОТОКОЛ!P2251</f>
        <v>0</v>
      </c>
      <c r="K199" s="59">
        <f>ПРОТОКОЛ!R2251</f>
        <v>0</v>
      </c>
      <c r="L199" s="7">
        <f>ПРОТОКОЛ!E2251</f>
        <v>0</v>
      </c>
      <c r="M199" s="7">
        <f>ПРОТОКОЛ!G2251</f>
        <v>0</v>
      </c>
      <c r="N199" s="7">
        <f>ПРОТОКОЛ!I2251</f>
        <v>0</v>
      </c>
      <c r="O199" s="7">
        <f>ПРОТОКОЛ!K2251</f>
        <v>0</v>
      </c>
      <c r="P199" s="7" t="str">
        <f>ПРОТОКОЛ!M2251</f>
        <v>0</v>
      </c>
      <c r="Q199" s="7" t="str">
        <f>ПРОТОКОЛ!O2251</f>
        <v>0</v>
      </c>
      <c r="R199" s="7">
        <f>ПРОТОКОЛ!Q2251</f>
        <v>50</v>
      </c>
      <c r="S199" s="7">
        <f>ПРОТОКОЛ!S2251</f>
        <v>0</v>
      </c>
      <c r="T199" s="7">
        <f>ПРОТОКОЛ!T2251</f>
        <v>50</v>
      </c>
      <c r="U199" s="52">
        <f t="shared" si="4"/>
        <v>28</v>
      </c>
      <c r="X199" s="86"/>
    </row>
    <row r="200" spans="1:24" ht="16.5" customHeight="1">
      <c r="A200" s="63">
        <f>ПРОТОКОЛ!B2252</f>
        <v>0</v>
      </c>
      <c r="B200" s="65">
        <f>ПРОТОКОЛ!C2252</f>
        <v>0</v>
      </c>
      <c r="C200" s="69" t="str">
        <f>ПРОТОКОЛ!X2252</f>
        <v>Субъект РФ 63</v>
      </c>
      <c r="D200" s="82">
        <f>ПРОТОКОЛ!D2252</f>
        <v>0</v>
      </c>
      <c r="E200" s="59">
        <f>ПРОТОКОЛ!F2252</f>
        <v>0</v>
      </c>
      <c r="F200" s="59">
        <f>ПРОТОКОЛ!H2252</f>
        <v>0</v>
      </c>
      <c r="G200" s="59">
        <f>ПРОТОКОЛ!J2252</f>
        <v>0</v>
      </c>
      <c r="H200" s="59">
        <f>ПРОТОКОЛ!L2252</f>
        <v>0</v>
      </c>
      <c r="I200" s="59">
        <f>ПРОТОКОЛ!N2252</f>
        <v>0</v>
      </c>
      <c r="J200" s="60">
        <f>ПРОТОКОЛ!P2252</f>
        <v>0</v>
      </c>
      <c r="K200" s="59">
        <f>ПРОТОКОЛ!R2252</f>
        <v>0</v>
      </c>
      <c r="L200" s="7">
        <f>ПРОТОКОЛ!E2252</f>
        <v>0</v>
      </c>
      <c r="M200" s="7">
        <f>ПРОТОКОЛ!G2252</f>
        <v>0</v>
      </c>
      <c r="N200" s="7">
        <f>ПРОТОКОЛ!I2252</f>
        <v>0</v>
      </c>
      <c r="O200" s="7">
        <f>ПРОТОКОЛ!K2252</f>
        <v>0</v>
      </c>
      <c r="P200" s="7" t="str">
        <f>ПРОТОКОЛ!M2252</f>
        <v>0</v>
      </c>
      <c r="Q200" s="7" t="str">
        <f>ПРОТОКОЛ!O2252</f>
        <v>0</v>
      </c>
      <c r="R200" s="7">
        <f>ПРОТОКОЛ!Q2252</f>
        <v>50</v>
      </c>
      <c r="S200" s="7">
        <f>ПРОТОКОЛ!S2252</f>
        <v>0</v>
      </c>
      <c r="T200" s="7">
        <f>ПРОТОКОЛ!T2252</f>
        <v>50</v>
      </c>
      <c r="U200" s="52">
        <f t="shared" si="4"/>
        <v>28</v>
      </c>
      <c r="X200" s="86"/>
    </row>
    <row r="201" spans="1:24" ht="16.5" customHeight="1">
      <c r="A201" s="63">
        <f>ПРОТОКОЛ!B2253</f>
        <v>0</v>
      </c>
      <c r="B201" s="65">
        <f>ПРОТОКОЛ!C2253</f>
        <v>0</v>
      </c>
      <c r="C201" s="69" t="str">
        <f>ПРОТОКОЛ!X2253</f>
        <v>Субъект РФ 63</v>
      </c>
      <c r="D201" s="82">
        <f>ПРОТОКОЛ!D2253</f>
        <v>0</v>
      </c>
      <c r="E201" s="59">
        <f>ПРОТОКОЛ!F2253</f>
        <v>0</v>
      </c>
      <c r="F201" s="59">
        <f>ПРОТОКОЛ!H2253</f>
        <v>0</v>
      </c>
      <c r="G201" s="59">
        <f>ПРОТОКОЛ!J2253</f>
        <v>0</v>
      </c>
      <c r="H201" s="59">
        <f>ПРОТОКОЛ!L2253</f>
        <v>0</v>
      </c>
      <c r="I201" s="59">
        <f>ПРОТОКОЛ!N2253</f>
        <v>0</v>
      </c>
      <c r="J201" s="60">
        <f>ПРОТОКОЛ!P2253</f>
        <v>0</v>
      </c>
      <c r="K201" s="59">
        <f>ПРОТОКОЛ!R2253</f>
        <v>0</v>
      </c>
      <c r="L201" s="7">
        <f>ПРОТОКОЛ!E2253</f>
        <v>0</v>
      </c>
      <c r="M201" s="7">
        <f>ПРОТОКОЛ!G2253</f>
        <v>0</v>
      </c>
      <c r="N201" s="7">
        <f>ПРОТОКОЛ!I2253</f>
        <v>0</v>
      </c>
      <c r="O201" s="7">
        <f>ПРОТОКОЛ!K2253</f>
        <v>0</v>
      </c>
      <c r="P201" s="7" t="str">
        <f>ПРОТОКОЛ!M2253</f>
        <v>0</v>
      </c>
      <c r="Q201" s="7" t="str">
        <f>ПРОТОКОЛ!O2253</f>
        <v>0</v>
      </c>
      <c r="R201" s="7">
        <f>ПРОТОКОЛ!Q2253</f>
        <v>50</v>
      </c>
      <c r="S201" s="7">
        <f>ПРОТОКОЛ!S2253</f>
        <v>0</v>
      </c>
      <c r="T201" s="7">
        <f>ПРОТОКОЛ!T2253</f>
        <v>50</v>
      </c>
      <c r="U201" s="52">
        <f t="shared" si="4"/>
        <v>28</v>
      </c>
      <c r="X201" s="86"/>
    </row>
    <row r="202" spans="1:24" ht="16.5" customHeight="1">
      <c r="A202" s="64">
        <f>ПРОТОКОЛ!B2287</f>
        <v>0</v>
      </c>
      <c r="B202" s="68">
        <f>ПРОТОКОЛ!C2287</f>
        <v>0</v>
      </c>
      <c r="C202" s="72" t="str">
        <f>ПРОТОКОЛ!X2287</f>
        <v>Субъект РФ 64</v>
      </c>
      <c r="D202" s="85">
        <f>ПРОТОКОЛ!D2287</f>
        <v>0</v>
      </c>
      <c r="E202" s="62">
        <f>ПРОТОКОЛ!F2287</f>
        <v>0</v>
      </c>
      <c r="F202" s="62">
        <f>ПРОТОКОЛ!H2287</f>
        <v>0</v>
      </c>
      <c r="G202" s="62">
        <f>ПРОТОКОЛ!J2287</f>
        <v>0</v>
      </c>
      <c r="H202" s="62">
        <f>ПРОТОКОЛ!L2287</f>
        <v>0</v>
      </c>
      <c r="I202" s="62">
        <f>ПРОТОКОЛ!N2287</f>
        <v>0</v>
      </c>
      <c r="J202" s="75">
        <f>ПРОТОКОЛ!P2287</f>
        <v>0</v>
      </c>
      <c r="K202" s="62">
        <f>ПРОТОКОЛ!R2287</f>
        <v>0</v>
      </c>
      <c r="L202" s="31">
        <f>ПРОТОКОЛ!E2287</f>
        <v>0</v>
      </c>
      <c r="M202" s="31">
        <f>ПРОТОКОЛ!G2287</f>
        <v>0</v>
      </c>
      <c r="N202" s="31">
        <f>ПРОТОКОЛ!I2287</f>
        <v>0</v>
      </c>
      <c r="O202" s="31">
        <f>ПРОТОКОЛ!K2287</f>
        <v>0</v>
      </c>
      <c r="P202" s="31" t="str">
        <f>ПРОТОКОЛ!M2287</f>
        <v>0</v>
      </c>
      <c r="Q202" s="31" t="str">
        <f>ПРОТОКОЛ!O2287</f>
        <v>0</v>
      </c>
      <c r="R202" s="31">
        <f>ПРОТОКОЛ!Q2287</f>
        <v>50</v>
      </c>
      <c r="S202" s="31">
        <f>ПРОТОКОЛ!S2287</f>
        <v>0</v>
      </c>
      <c r="T202" s="31">
        <f>ПРОТОКОЛ!T2287</f>
        <v>50</v>
      </c>
      <c r="U202" s="52">
        <f t="shared" si="4"/>
        <v>28</v>
      </c>
      <c r="X202" s="86"/>
    </row>
    <row r="203" spans="1:24" ht="16.5" customHeight="1">
      <c r="A203" s="64">
        <f>ПРОТОКОЛ!B2288</f>
        <v>0</v>
      </c>
      <c r="B203" s="68">
        <f>ПРОТОКОЛ!C2288</f>
        <v>0</v>
      </c>
      <c r="C203" s="72" t="str">
        <f>ПРОТОКОЛ!X2288</f>
        <v>Субъект РФ 64</v>
      </c>
      <c r="D203" s="85">
        <f>ПРОТОКОЛ!D2288</f>
        <v>0</v>
      </c>
      <c r="E203" s="62">
        <f>ПРОТОКОЛ!F2288</f>
        <v>0</v>
      </c>
      <c r="F203" s="62">
        <f>ПРОТОКОЛ!H2288</f>
        <v>0</v>
      </c>
      <c r="G203" s="62">
        <f>ПРОТОКОЛ!J2288</f>
        <v>0</v>
      </c>
      <c r="H203" s="62">
        <f>ПРОТОКОЛ!L2288</f>
        <v>0</v>
      </c>
      <c r="I203" s="62">
        <f>ПРОТОКОЛ!N2288</f>
        <v>0</v>
      </c>
      <c r="J203" s="75">
        <f>ПРОТОКОЛ!P2288</f>
        <v>0</v>
      </c>
      <c r="K203" s="62">
        <f>ПРОТОКОЛ!R2288</f>
        <v>0</v>
      </c>
      <c r="L203" s="31">
        <f>ПРОТОКОЛ!E2288</f>
        <v>0</v>
      </c>
      <c r="M203" s="31">
        <f>ПРОТОКОЛ!G2288</f>
        <v>0</v>
      </c>
      <c r="N203" s="31">
        <f>ПРОТОКОЛ!I2288</f>
        <v>0</v>
      </c>
      <c r="O203" s="31">
        <f>ПРОТОКОЛ!K2288</f>
        <v>0</v>
      </c>
      <c r="P203" s="31" t="str">
        <f>ПРОТОКОЛ!M2288</f>
        <v>0</v>
      </c>
      <c r="Q203" s="31" t="str">
        <f>ПРОТОКОЛ!O2288</f>
        <v>0</v>
      </c>
      <c r="R203" s="31">
        <f>ПРОТОКОЛ!Q2288</f>
        <v>50</v>
      </c>
      <c r="S203" s="31">
        <f>ПРОТОКОЛ!S2288</f>
        <v>0</v>
      </c>
      <c r="T203" s="31">
        <f>ПРОТОКОЛ!T2288</f>
        <v>50</v>
      </c>
      <c r="U203" s="52">
        <f t="shared" si="4"/>
        <v>28</v>
      </c>
      <c r="X203" s="86"/>
    </row>
    <row r="204" spans="1:24" ht="16.5" customHeight="1">
      <c r="A204" s="64">
        <f>ПРОТОКОЛ!B2289</f>
        <v>0</v>
      </c>
      <c r="B204" s="68">
        <f>ПРОТОКОЛ!C2289</f>
        <v>0</v>
      </c>
      <c r="C204" s="72" t="str">
        <f>ПРОТОКОЛ!X2289</f>
        <v>Субъект РФ 64</v>
      </c>
      <c r="D204" s="85">
        <f>ПРОТОКОЛ!D2289</f>
        <v>0</v>
      </c>
      <c r="E204" s="62">
        <f>ПРОТОКОЛ!F2289</f>
        <v>0</v>
      </c>
      <c r="F204" s="62">
        <f>ПРОТОКОЛ!H2289</f>
        <v>0</v>
      </c>
      <c r="G204" s="62">
        <f>ПРОТОКОЛ!J2289</f>
        <v>0</v>
      </c>
      <c r="H204" s="62">
        <f>ПРОТОКОЛ!L2289</f>
        <v>0</v>
      </c>
      <c r="I204" s="62">
        <f>ПРОТОКОЛ!N2289</f>
        <v>0</v>
      </c>
      <c r="J204" s="75">
        <f>ПРОТОКОЛ!P2289</f>
        <v>0</v>
      </c>
      <c r="K204" s="62">
        <f>ПРОТОКОЛ!R2289</f>
        <v>0</v>
      </c>
      <c r="L204" s="31">
        <f>ПРОТОКОЛ!E2289</f>
        <v>0</v>
      </c>
      <c r="M204" s="31">
        <f>ПРОТОКОЛ!G2289</f>
        <v>0</v>
      </c>
      <c r="N204" s="31">
        <f>ПРОТОКОЛ!I2289</f>
        <v>0</v>
      </c>
      <c r="O204" s="31">
        <f>ПРОТОКОЛ!K2289</f>
        <v>0</v>
      </c>
      <c r="P204" s="31" t="str">
        <f>ПРОТОКОЛ!M2289</f>
        <v>0</v>
      </c>
      <c r="Q204" s="31" t="str">
        <f>ПРОТОКОЛ!O2289</f>
        <v>0</v>
      </c>
      <c r="R204" s="31">
        <f>ПРОТОКОЛ!Q2289</f>
        <v>50</v>
      </c>
      <c r="S204" s="31">
        <f>ПРОТОКОЛ!S2289</f>
        <v>0</v>
      </c>
      <c r="T204" s="31">
        <f>ПРОТОКОЛ!T2289</f>
        <v>50</v>
      </c>
      <c r="U204" s="52">
        <f t="shared" si="4"/>
        <v>28</v>
      </c>
      <c r="X204" s="86"/>
    </row>
    <row r="205" spans="1:24" ht="16.5" customHeight="1">
      <c r="A205" s="63">
        <f>ПРОТОКОЛ!B2322</f>
        <v>0</v>
      </c>
      <c r="B205" s="65">
        <f>ПРОТОКОЛ!C2322</f>
        <v>0</v>
      </c>
      <c r="C205" s="69" t="str">
        <f>ПРОТОКОЛ!X2322</f>
        <v>Субъект РФ 65</v>
      </c>
      <c r="D205" s="82">
        <f>ПРОТОКОЛ!D2322</f>
        <v>0</v>
      </c>
      <c r="E205" s="59">
        <f>ПРОТОКОЛ!F2322</f>
        <v>0</v>
      </c>
      <c r="F205" s="59">
        <f>ПРОТОКОЛ!H2322</f>
        <v>0</v>
      </c>
      <c r="G205" s="59">
        <f>ПРОТОКОЛ!J2322</f>
        <v>0</v>
      </c>
      <c r="H205" s="59">
        <f>ПРОТОКОЛ!L2322</f>
        <v>0</v>
      </c>
      <c r="I205" s="59">
        <f>ПРОТОКОЛ!N2322</f>
        <v>0</v>
      </c>
      <c r="J205" s="60">
        <f>ПРОТОКОЛ!P2322</f>
        <v>0</v>
      </c>
      <c r="K205" s="59">
        <f>ПРОТОКОЛ!R2322</f>
        <v>0</v>
      </c>
      <c r="L205" s="7">
        <f>ПРОТОКОЛ!E2322</f>
        <v>0</v>
      </c>
      <c r="M205" s="7">
        <f>ПРОТОКОЛ!G2322</f>
        <v>0</v>
      </c>
      <c r="N205" s="7">
        <f>ПРОТОКОЛ!I2322</f>
        <v>0</v>
      </c>
      <c r="O205" s="7">
        <f>ПРОТОКОЛ!K2322</f>
        <v>0</v>
      </c>
      <c r="P205" s="7" t="str">
        <f>ПРОТОКОЛ!M2322</f>
        <v>0</v>
      </c>
      <c r="Q205" s="7" t="str">
        <f>ПРОТОКОЛ!O2322</f>
        <v>0</v>
      </c>
      <c r="R205" s="7">
        <f>ПРОТОКОЛ!Q2322</f>
        <v>50</v>
      </c>
      <c r="S205" s="7">
        <f>ПРОТОКОЛ!S2322</f>
        <v>0</v>
      </c>
      <c r="T205" s="7">
        <f>ПРОТОКОЛ!T2322</f>
        <v>50</v>
      </c>
      <c r="U205" s="52">
        <f t="shared" si="4"/>
        <v>28</v>
      </c>
      <c r="X205" s="86"/>
    </row>
    <row r="206" spans="1:24" ht="16.5" customHeight="1">
      <c r="A206" s="63">
        <f>ПРОТОКОЛ!B2323</f>
        <v>0</v>
      </c>
      <c r="B206" s="65">
        <f>ПРОТОКОЛ!C2323</f>
        <v>0</v>
      </c>
      <c r="C206" s="69" t="str">
        <f>ПРОТОКОЛ!X2323</f>
        <v>Субъект РФ 65</v>
      </c>
      <c r="D206" s="82">
        <f>ПРОТОКОЛ!D2323</f>
        <v>0</v>
      </c>
      <c r="E206" s="59">
        <f>ПРОТОКОЛ!F2323</f>
        <v>0</v>
      </c>
      <c r="F206" s="59">
        <f>ПРОТОКОЛ!H2323</f>
        <v>0</v>
      </c>
      <c r="G206" s="59">
        <f>ПРОТОКОЛ!J2323</f>
        <v>0</v>
      </c>
      <c r="H206" s="59">
        <f>ПРОТОКОЛ!L2323</f>
        <v>0</v>
      </c>
      <c r="I206" s="59">
        <f>ПРОТОКОЛ!N2323</f>
        <v>0</v>
      </c>
      <c r="J206" s="60">
        <f>ПРОТОКОЛ!P2323</f>
        <v>0</v>
      </c>
      <c r="K206" s="59">
        <f>ПРОТОКОЛ!R2323</f>
        <v>0</v>
      </c>
      <c r="L206" s="7">
        <f>ПРОТОКОЛ!E2323</f>
        <v>0</v>
      </c>
      <c r="M206" s="7">
        <f>ПРОТОКОЛ!G2323</f>
        <v>0</v>
      </c>
      <c r="N206" s="7">
        <f>ПРОТОКОЛ!I2323</f>
        <v>0</v>
      </c>
      <c r="O206" s="7">
        <f>ПРОТОКОЛ!K2323</f>
        <v>0</v>
      </c>
      <c r="P206" s="7" t="str">
        <f>ПРОТОКОЛ!M2323</f>
        <v>0</v>
      </c>
      <c r="Q206" s="7" t="str">
        <f>ПРОТОКОЛ!O2323</f>
        <v>0</v>
      </c>
      <c r="R206" s="7">
        <f>ПРОТОКОЛ!Q2323</f>
        <v>50</v>
      </c>
      <c r="S206" s="7">
        <f>ПРОТОКОЛ!S2323</f>
        <v>0</v>
      </c>
      <c r="T206" s="7">
        <f>ПРОТОКОЛ!T2323</f>
        <v>50</v>
      </c>
      <c r="U206" s="52">
        <f t="shared" ref="U206:U269" si="5">SUMPRODUCT(--($T$13:$T$297+$L$13:$L$297/1000&gt;T206+L206/1000))+1</f>
        <v>28</v>
      </c>
      <c r="X206" s="86"/>
    </row>
    <row r="207" spans="1:24" ht="16.5" customHeight="1">
      <c r="A207" s="63">
        <f>ПРОТОКОЛ!B2324</f>
        <v>0</v>
      </c>
      <c r="B207" s="65">
        <f>ПРОТОКОЛ!C2324</f>
        <v>0</v>
      </c>
      <c r="C207" s="69" t="str">
        <f>ПРОТОКОЛ!X2324</f>
        <v>Субъект РФ 65</v>
      </c>
      <c r="D207" s="82">
        <f>ПРОТОКОЛ!D2324</f>
        <v>0</v>
      </c>
      <c r="E207" s="59">
        <f>ПРОТОКОЛ!F2324</f>
        <v>0</v>
      </c>
      <c r="F207" s="59">
        <f>ПРОТОКОЛ!H2324</f>
        <v>0</v>
      </c>
      <c r="G207" s="59">
        <f>ПРОТОКОЛ!J2324</f>
        <v>0</v>
      </c>
      <c r="H207" s="59">
        <f>ПРОТОКОЛ!L2324</f>
        <v>0</v>
      </c>
      <c r="I207" s="59">
        <f>ПРОТОКОЛ!N2324</f>
        <v>0</v>
      </c>
      <c r="J207" s="60">
        <f>ПРОТОКОЛ!P2324</f>
        <v>0</v>
      </c>
      <c r="K207" s="59">
        <f>ПРОТОКОЛ!R2324</f>
        <v>0</v>
      </c>
      <c r="L207" s="7">
        <f>ПРОТОКОЛ!E2324</f>
        <v>0</v>
      </c>
      <c r="M207" s="7">
        <f>ПРОТОКОЛ!G2324</f>
        <v>0</v>
      </c>
      <c r="N207" s="7">
        <f>ПРОТОКОЛ!I2324</f>
        <v>0</v>
      </c>
      <c r="O207" s="7">
        <f>ПРОТОКОЛ!K2324</f>
        <v>0</v>
      </c>
      <c r="P207" s="7" t="str">
        <f>ПРОТОКОЛ!M2324</f>
        <v>0</v>
      </c>
      <c r="Q207" s="7" t="str">
        <f>ПРОТОКОЛ!O2324</f>
        <v>0</v>
      </c>
      <c r="R207" s="7">
        <f>ПРОТОКОЛ!Q2324</f>
        <v>50</v>
      </c>
      <c r="S207" s="7">
        <f>ПРОТОКОЛ!S2324</f>
        <v>0</v>
      </c>
      <c r="T207" s="7">
        <f>ПРОТОКОЛ!T2324</f>
        <v>50</v>
      </c>
      <c r="U207" s="52">
        <f t="shared" si="5"/>
        <v>28</v>
      </c>
      <c r="X207" s="86"/>
    </row>
    <row r="208" spans="1:24" ht="16.5" customHeight="1">
      <c r="A208" s="64">
        <f>ПРОТОКОЛ!B2358</f>
        <v>0</v>
      </c>
      <c r="B208" s="68">
        <f>ПРОТОКОЛ!C2358</f>
        <v>0</v>
      </c>
      <c r="C208" s="72" t="str">
        <f>ПРОТОКОЛ!X2358</f>
        <v>Субъект РФ 66</v>
      </c>
      <c r="D208" s="85">
        <f>ПРОТОКОЛ!D2358</f>
        <v>0</v>
      </c>
      <c r="E208" s="62">
        <f>ПРОТОКОЛ!F2358</f>
        <v>0</v>
      </c>
      <c r="F208" s="62">
        <f>ПРОТОКОЛ!H2358</f>
        <v>0</v>
      </c>
      <c r="G208" s="62">
        <f>ПРОТОКОЛ!J2358</f>
        <v>0</v>
      </c>
      <c r="H208" s="62">
        <f>ПРОТОКОЛ!L2358</f>
        <v>0</v>
      </c>
      <c r="I208" s="62">
        <f>ПРОТОКОЛ!N2358</f>
        <v>0</v>
      </c>
      <c r="J208" s="75">
        <f>ПРОТОКОЛ!P2358</f>
        <v>0</v>
      </c>
      <c r="K208" s="62">
        <f>ПРОТОКОЛ!R2358</f>
        <v>0</v>
      </c>
      <c r="L208" s="31">
        <f>ПРОТОКОЛ!E2358</f>
        <v>0</v>
      </c>
      <c r="M208" s="31">
        <f>ПРОТОКОЛ!G2358</f>
        <v>0</v>
      </c>
      <c r="N208" s="31">
        <f>ПРОТОКОЛ!I2358</f>
        <v>0</v>
      </c>
      <c r="O208" s="31">
        <f>ПРОТОКОЛ!K2358</f>
        <v>0</v>
      </c>
      <c r="P208" s="31" t="str">
        <f>ПРОТОКОЛ!M2358</f>
        <v>0</v>
      </c>
      <c r="Q208" s="31" t="str">
        <f>ПРОТОКОЛ!O2358</f>
        <v>0</v>
      </c>
      <c r="R208" s="31">
        <f>ПРОТОКОЛ!Q2358</f>
        <v>50</v>
      </c>
      <c r="S208" s="31">
        <f>ПРОТОКОЛ!S2358</f>
        <v>0</v>
      </c>
      <c r="T208" s="31">
        <f>ПРОТОКОЛ!T2358</f>
        <v>50</v>
      </c>
      <c r="U208" s="52">
        <f t="shared" si="5"/>
        <v>28</v>
      </c>
      <c r="X208" s="86"/>
    </row>
    <row r="209" spans="1:24" ht="16.5" customHeight="1">
      <c r="A209" s="64">
        <f>ПРОТОКОЛ!B2359</f>
        <v>0</v>
      </c>
      <c r="B209" s="68">
        <f>ПРОТОКОЛ!C2359</f>
        <v>0</v>
      </c>
      <c r="C209" s="72" t="str">
        <f>ПРОТОКОЛ!X2359</f>
        <v>Субъект РФ 66</v>
      </c>
      <c r="D209" s="85">
        <f>ПРОТОКОЛ!D2359</f>
        <v>0</v>
      </c>
      <c r="E209" s="62">
        <f>ПРОТОКОЛ!F2359</f>
        <v>0</v>
      </c>
      <c r="F209" s="62">
        <f>ПРОТОКОЛ!H2359</f>
        <v>0</v>
      </c>
      <c r="G209" s="62">
        <f>ПРОТОКОЛ!J2359</f>
        <v>0</v>
      </c>
      <c r="H209" s="62">
        <f>ПРОТОКОЛ!L2359</f>
        <v>0</v>
      </c>
      <c r="I209" s="62">
        <f>ПРОТОКОЛ!N2359</f>
        <v>0</v>
      </c>
      <c r="J209" s="75">
        <f>ПРОТОКОЛ!P2359</f>
        <v>0</v>
      </c>
      <c r="K209" s="62">
        <f>ПРОТОКОЛ!R2359</f>
        <v>0</v>
      </c>
      <c r="L209" s="31">
        <f>ПРОТОКОЛ!E2359</f>
        <v>0</v>
      </c>
      <c r="M209" s="31">
        <f>ПРОТОКОЛ!G2359</f>
        <v>0</v>
      </c>
      <c r="N209" s="31">
        <f>ПРОТОКОЛ!I2359</f>
        <v>0</v>
      </c>
      <c r="O209" s="31">
        <f>ПРОТОКОЛ!K2359</f>
        <v>0</v>
      </c>
      <c r="P209" s="31" t="str">
        <f>ПРОТОКОЛ!M2359</f>
        <v>0</v>
      </c>
      <c r="Q209" s="31" t="str">
        <f>ПРОТОКОЛ!O2359</f>
        <v>0</v>
      </c>
      <c r="R209" s="31">
        <f>ПРОТОКОЛ!Q2359</f>
        <v>50</v>
      </c>
      <c r="S209" s="31">
        <f>ПРОТОКОЛ!S2359</f>
        <v>0</v>
      </c>
      <c r="T209" s="31">
        <f>ПРОТОКОЛ!T2359</f>
        <v>50</v>
      </c>
      <c r="U209" s="52">
        <f t="shared" si="5"/>
        <v>28</v>
      </c>
      <c r="X209" s="86"/>
    </row>
    <row r="210" spans="1:24" ht="16.5" customHeight="1">
      <c r="A210" s="64">
        <f>ПРОТОКОЛ!B2360</f>
        <v>0</v>
      </c>
      <c r="B210" s="68">
        <f>ПРОТОКОЛ!C2360</f>
        <v>0</v>
      </c>
      <c r="C210" s="72" t="str">
        <f>ПРОТОКОЛ!X2360</f>
        <v>Субъект РФ 66</v>
      </c>
      <c r="D210" s="85">
        <f>ПРОТОКОЛ!D2360</f>
        <v>0</v>
      </c>
      <c r="E210" s="62">
        <f>ПРОТОКОЛ!F2360</f>
        <v>0</v>
      </c>
      <c r="F210" s="62">
        <f>ПРОТОКОЛ!H2360</f>
        <v>0</v>
      </c>
      <c r="G210" s="62">
        <f>ПРОТОКОЛ!J2360</f>
        <v>0</v>
      </c>
      <c r="H210" s="62">
        <f>ПРОТОКОЛ!L2360</f>
        <v>0</v>
      </c>
      <c r="I210" s="62">
        <f>ПРОТОКОЛ!N2360</f>
        <v>0</v>
      </c>
      <c r="J210" s="75">
        <f>ПРОТОКОЛ!P2360</f>
        <v>0</v>
      </c>
      <c r="K210" s="62">
        <f>ПРОТОКОЛ!R2360</f>
        <v>0</v>
      </c>
      <c r="L210" s="31">
        <f>ПРОТОКОЛ!E2360</f>
        <v>0</v>
      </c>
      <c r="M210" s="31">
        <f>ПРОТОКОЛ!G2360</f>
        <v>0</v>
      </c>
      <c r="N210" s="31">
        <f>ПРОТОКОЛ!I2360</f>
        <v>0</v>
      </c>
      <c r="O210" s="31">
        <f>ПРОТОКОЛ!K2360</f>
        <v>0</v>
      </c>
      <c r="P210" s="31" t="str">
        <f>ПРОТОКОЛ!M2360</f>
        <v>0</v>
      </c>
      <c r="Q210" s="31" t="str">
        <f>ПРОТОКОЛ!O2360</f>
        <v>0</v>
      </c>
      <c r="R210" s="31">
        <f>ПРОТОКОЛ!Q2360</f>
        <v>50</v>
      </c>
      <c r="S210" s="31">
        <f>ПРОТОКОЛ!S2360</f>
        <v>0</v>
      </c>
      <c r="T210" s="31">
        <f>ПРОТОКОЛ!T2360</f>
        <v>50</v>
      </c>
      <c r="U210" s="52">
        <f t="shared" si="5"/>
        <v>28</v>
      </c>
      <c r="X210" s="86"/>
    </row>
    <row r="211" spans="1:24" ht="16.5" customHeight="1">
      <c r="A211" s="63">
        <f>ПРОТОКОЛ!B2394</f>
        <v>0</v>
      </c>
      <c r="B211" s="65">
        <f>ПРОТОКОЛ!C2394</f>
        <v>0</v>
      </c>
      <c r="C211" s="69" t="str">
        <f>ПРОТОКОЛ!X2394</f>
        <v>Субъект РФ 67</v>
      </c>
      <c r="D211" s="82">
        <f>ПРОТОКОЛ!D2394</f>
        <v>0</v>
      </c>
      <c r="E211" s="59">
        <f>ПРОТОКОЛ!F2394</f>
        <v>0</v>
      </c>
      <c r="F211" s="59">
        <f>ПРОТОКОЛ!H2394</f>
        <v>0</v>
      </c>
      <c r="G211" s="59">
        <f>ПРОТОКОЛ!J2394</f>
        <v>0</v>
      </c>
      <c r="H211" s="59">
        <f>ПРОТОКОЛ!L2394</f>
        <v>0</v>
      </c>
      <c r="I211" s="59">
        <f>ПРОТОКОЛ!N2394</f>
        <v>0</v>
      </c>
      <c r="J211" s="60">
        <f>ПРОТОКОЛ!P2394</f>
        <v>0</v>
      </c>
      <c r="K211" s="59">
        <f>ПРОТОКОЛ!R2394</f>
        <v>0</v>
      </c>
      <c r="L211" s="7">
        <f>ПРОТОКОЛ!E2394</f>
        <v>0</v>
      </c>
      <c r="M211" s="7">
        <f>ПРОТОКОЛ!G2394</f>
        <v>0</v>
      </c>
      <c r="N211" s="7">
        <f>ПРОТОКОЛ!I2394</f>
        <v>0</v>
      </c>
      <c r="O211" s="7">
        <f>ПРОТОКОЛ!K2394</f>
        <v>0</v>
      </c>
      <c r="P211" s="7" t="str">
        <f>ПРОТОКОЛ!M2394</f>
        <v>0</v>
      </c>
      <c r="Q211" s="7" t="str">
        <f>ПРОТОКОЛ!O2394</f>
        <v>0</v>
      </c>
      <c r="R211" s="7">
        <f>ПРОТОКОЛ!Q2394</f>
        <v>50</v>
      </c>
      <c r="S211" s="7">
        <f>ПРОТОКОЛ!S2394</f>
        <v>0</v>
      </c>
      <c r="T211" s="7">
        <f>ПРОТОКОЛ!T2394</f>
        <v>50</v>
      </c>
      <c r="U211" s="52">
        <f t="shared" si="5"/>
        <v>28</v>
      </c>
      <c r="X211" s="86"/>
    </row>
    <row r="212" spans="1:24" ht="16.5" customHeight="1">
      <c r="A212" s="63">
        <f>ПРОТОКОЛ!B2395</f>
        <v>0</v>
      </c>
      <c r="B212" s="65">
        <f>ПРОТОКОЛ!C2395</f>
        <v>0</v>
      </c>
      <c r="C212" s="69" t="str">
        <f>ПРОТОКОЛ!X2395</f>
        <v>Субъект РФ 67</v>
      </c>
      <c r="D212" s="82">
        <f>ПРОТОКОЛ!D2395</f>
        <v>0</v>
      </c>
      <c r="E212" s="59">
        <f>ПРОТОКОЛ!F2395</f>
        <v>0</v>
      </c>
      <c r="F212" s="59">
        <f>ПРОТОКОЛ!H2395</f>
        <v>0</v>
      </c>
      <c r="G212" s="59">
        <f>ПРОТОКОЛ!J2395</f>
        <v>0</v>
      </c>
      <c r="H212" s="59">
        <f>ПРОТОКОЛ!L2395</f>
        <v>0</v>
      </c>
      <c r="I212" s="59">
        <f>ПРОТОКОЛ!N2395</f>
        <v>0</v>
      </c>
      <c r="J212" s="60">
        <f>ПРОТОКОЛ!P2395</f>
        <v>0</v>
      </c>
      <c r="K212" s="59">
        <f>ПРОТОКОЛ!R2395</f>
        <v>0</v>
      </c>
      <c r="L212" s="7">
        <f>ПРОТОКОЛ!E2395</f>
        <v>0</v>
      </c>
      <c r="M212" s="7">
        <f>ПРОТОКОЛ!G2395</f>
        <v>0</v>
      </c>
      <c r="N212" s="7">
        <f>ПРОТОКОЛ!I2395</f>
        <v>0</v>
      </c>
      <c r="O212" s="7">
        <f>ПРОТОКОЛ!K2395</f>
        <v>0</v>
      </c>
      <c r="P212" s="7" t="str">
        <f>ПРОТОКОЛ!M2395</f>
        <v>0</v>
      </c>
      <c r="Q212" s="7" t="str">
        <f>ПРОТОКОЛ!O2395</f>
        <v>0</v>
      </c>
      <c r="R212" s="7">
        <f>ПРОТОКОЛ!Q2395</f>
        <v>50</v>
      </c>
      <c r="S212" s="7">
        <f>ПРОТОКОЛ!S2395</f>
        <v>0</v>
      </c>
      <c r="T212" s="7">
        <f>ПРОТОКОЛ!T2395</f>
        <v>50</v>
      </c>
      <c r="U212" s="52">
        <f t="shared" si="5"/>
        <v>28</v>
      </c>
      <c r="X212" s="86"/>
    </row>
    <row r="213" spans="1:24" ht="16.5" customHeight="1">
      <c r="A213" s="63">
        <f>ПРОТОКОЛ!B2396</f>
        <v>0</v>
      </c>
      <c r="B213" s="65">
        <f>ПРОТОКОЛ!C2396</f>
        <v>0</v>
      </c>
      <c r="C213" s="69" t="str">
        <f>ПРОТОКОЛ!X2396</f>
        <v>Субъект РФ 67</v>
      </c>
      <c r="D213" s="82">
        <f>ПРОТОКОЛ!D2396</f>
        <v>0</v>
      </c>
      <c r="E213" s="59">
        <f>ПРОТОКОЛ!F2396</f>
        <v>0</v>
      </c>
      <c r="F213" s="59">
        <f>ПРОТОКОЛ!H2396</f>
        <v>0</v>
      </c>
      <c r="G213" s="59">
        <f>ПРОТОКОЛ!J2396</f>
        <v>0</v>
      </c>
      <c r="H213" s="59">
        <f>ПРОТОКОЛ!L2396</f>
        <v>0</v>
      </c>
      <c r="I213" s="59">
        <f>ПРОТОКОЛ!N2396</f>
        <v>0</v>
      </c>
      <c r="J213" s="60">
        <f>ПРОТОКОЛ!P2396</f>
        <v>0</v>
      </c>
      <c r="K213" s="59">
        <f>ПРОТОКОЛ!R2396</f>
        <v>0</v>
      </c>
      <c r="L213" s="7">
        <f>ПРОТОКОЛ!E2396</f>
        <v>0</v>
      </c>
      <c r="M213" s="7">
        <f>ПРОТОКОЛ!G2396</f>
        <v>0</v>
      </c>
      <c r="N213" s="7">
        <f>ПРОТОКОЛ!I2396</f>
        <v>0</v>
      </c>
      <c r="O213" s="7">
        <f>ПРОТОКОЛ!K2396</f>
        <v>0</v>
      </c>
      <c r="P213" s="7" t="str">
        <f>ПРОТОКОЛ!M2396</f>
        <v>0</v>
      </c>
      <c r="Q213" s="7" t="str">
        <f>ПРОТОКОЛ!O2396</f>
        <v>0</v>
      </c>
      <c r="R213" s="7">
        <f>ПРОТОКОЛ!Q2396</f>
        <v>50</v>
      </c>
      <c r="S213" s="7">
        <f>ПРОТОКОЛ!S2396</f>
        <v>0</v>
      </c>
      <c r="T213" s="7">
        <f>ПРОТОКОЛ!T2396</f>
        <v>50</v>
      </c>
      <c r="U213" s="52">
        <f t="shared" si="5"/>
        <v>28</v>
      </c>
      <c r="X213" s="86"/>
    </row>
    <row r="214" spans="1:24" ht="16.5" customHeight="1">
      <c r="A214" s="64">
        <f>ПРОТОКОЛ!B2430</f>
        <v>0</v>
      </c>
      <c r="B214" s="68">
        <f>ПРОТОКОЛ!C2430</f>
        <v>0</v>
      </c>
      <c r="C214" s="72" t="str">
        <f>ПРОТОКОЛ!X2430</f>
        <v>Субъект РФ 68</v>
      </c>
      <c r="D214" s="85">
        <f>ПРОТОКОЛ!D2430</f>
        <v>0</v>
      </c>
      <c r="E214" s="62">
        <f>ПРОТОКОЛ!F2430</f>
        <v>0</v>
      </c>
      <c r="F214" s="62">
        <f>ПРОТОКОЛ!H2430</f>
        <v>0</v>
      </c>
      <c r="G214" s="62">
        <f>ПРОТОКОЛ!J2430</f>
        <v>0</v>
      </c>
      <c r="H214" s="62">
        <f>ПРОТОКОЛ!L2430</f>
        <v>0</v>
      </c>
      <c r="I214" s="62">
        <f>ПРОТОКОЛ!N2430</f>
        <v>0</v>
      </c>
      <c r="J214" s="75">
        <f>ПРОТОКОЛ!P2430</f>
        <v>0</v>
      </c>
      <c r="K214" s="62">
        <f>ПРОТОКОЛ!R2430</f>
        <v>0</v>
      </c>
      <c r="L214" s="31">
        <f>ПРОТОКОЛ!E2430</f>
        <v>0</v>
      </c>
      <c r="M214" s="31">
        <f>ПРОТОКОЛ!G2430</f>
        <v>0</v>
      </c>
      <c r="N214" s="31">
        <f>ПРОТОКОЛ!I2430</f>
        <v>0</v>
      </c>
      <c r="O214" s="31">
        <f>ПРОТОКОЛ!K2430</f>
        <v>0</v>
      </c>
      <c r="P214" s="31" t="str">
        <f>ПРОТОКОЛ!M2430</f>
        <v>0</v>
      </c>
      <c r="Q214" s="31" t="str">
        <f>ПРОТОКОЛ!O2430</f>
        <v>0</v>
      </c>
      <c r="R214" s="31">
        <f>ПРОТОКОЛ!Q2430</f>
        <v>50</v>
      </c>
      <c r="S214" s="31">
        <f>ПРОТОКОЛ!S2430</f>
        <v>0</v>
      </c>
      <c r="T214" s="31">
        <f>ПРОТОКОЛ!T2430</f>
        <v>50</v>
      </c>
      <c r="U214" s="52">
        <f t="shared" si="5"/>
        <v>28</v>
      </c>
      <c r="X214" s="86"/>
    </row>
    <row r="215" spans="1:24" ht="16.5" customHeight="1">
      <c r="A215" s="64">
        <f>ПРОТОКОЛ!B2431</f>
        <v>0</v>
      </c>
      <c r="B215" s="68">
        <f>ПРОТОКОЛ!C2431</f>
        <v>0</v>
      </c>
      <c r="C215" s="72" t="str">
        <f>ПРОТОКОЛ!X2431</f>
        <v>Субъект РФ 68</v>
      </c>
      <c r="D215" s="85">
        <f>ПРОТОКОЛ!D2431</f>
        <v>0</v>
      </c>
      <c r="E215" s="62">
        <f>ПРОТОКОЛ!F2431</f>
        <v>0</v>
      </c>
      <c r="F215" s="62">
        <f>ПРОТОКОЛ!H2431</f>
        <v>0</v>
      </c>
      <c r="G215" s="62">
        <f>ПРОТОКОЛ!J2431</f>
        <v>0</v>
      </c>
      <c r="H215" s="62">
        <f>ПРОТОКОЛ!L2431</f>
        <v>0</v>
      </c>
      <c r="I215" s="62">
        <f>ПРОТОКОЛ!N2431</f>
        <v>0</v>
      </c>
      <c r="J215" s="75">
        <f>ПРОТОКОЛ!P2431</f>
        <v>0</v>
      </c>
      <c r="K215" s="62">
        <f>ПРОТОКОЛ!R2431</f>
        <v>0</v>
      </c>
      <c r="L215" s="31">
        <f>ПРОТОКОЛ!E2431</f>
        <v>0</v>
      </c>
      <c r="M215" s="31">
        <f>ПРОТОКОЛ!G2431</f>
        <v>0</v>
      </c>
      <c r="N215" s="31">
        <f>ПРОТОКОЛ!I2431</f>
        <v>0</v>
      </c>
      <c r="O215" s="31">
        <f>ПРОТОКОЛ!K2431</f>
        <v>0</v>
      </c>
      <c r="P215" s="31" t="str">
        <f>ПРОТОКОЛ!M2431</f>
        <v>0</v>
      </c>
      <c r="Q215" s="31" t="str">
        <f>ПРОТОКОЛ!O2431</f>
        <v>0</v>
      </c>
      <c r="R215" s="31">
        <f>ПРОТОКОЛ!Q2431</f>
        <v>50</v>
      </c>
      <c r="S215" s="31">
        <f>ПРОТОКОЛ!S2431</f>
        <v>0</v>
      </c>
      <c r="T215" s="31">
        <f>ПРОТОКОЛ!T2431</f>
        <v>50</v>
      </c>
      <c r="U215" s="52">
        <f t="shared" si="5"/>
        <v>28</v>
      </c>
      <c r="X215" s="86"/>
    </row>
    <row r="216" spans="1:24" ht="16.5" customHeight="1">
      <c r="A216" s="64">
        <f>ПРОТОКОЛ!B2432</f>
        <v>0</v>
      </c>
      <c r="B216" s="68">
        <f>ПРОТОКОЛ!C2432</f>
        <v>0</v>
      </c>
      <c r="C216" s="72" t="str">
        <f>ПРОТОКОЛ!X2432</f>
        <v>Субъект РФ 68</v>
      </c>
      <c r="D216" s="85">
        <f>ПРОТОКОЛ!D2432</f>
        <v>0</v>
      </c>
      <c r="E216" s="62">
        <f>ПРОТОКОЛ!F2432</f>
        <v>0</v>
      </c>
      <c r="F216" s="62">
        <f>ПРОТОКОЛ!H2432</f>
        <v>0</v>
      </c>
      <c r="G216" s="62">
        <f>ПРОТОКОЛ!J2432</f>
        <v>0</v>
      </c>
      <c r="H216" s="62">
        <f>ПРОТОКОЛ!L2432</f>
        <v>0</v>
      </c>
      <c r="I216" s="62">
        <f>ПРОТОКОЛ!N2432</f>
        <v>0</v>
      </c>
      <c r="J216" s="75">
        <f>ПРОТОКОЛ!P2432</f>
        <v>0</v>
      </c>
      <c r="K216" s="62">
        <f>ПРОТОКОЛ!R2432</f>
        <v>0</v>
      </c>
      <c r="L216" s="31">
        <f>ПРОТОКОЛ!E2432</f>
        <v>0</v>
      </c>
      <c r="M216" s="31">
        <f>ПРОТОКОЛ!G2432</f>
        <v>0</v>
      </c>
      <c r="N216" s="31">
        <f>ПРОТОКОЛ!I2432</f>
        <v>0</v>
      </c>
      <c r="O216" s="31">
        <f>ПРОТОКОЛ!K2432</f>
        <v>0</v>
      </c>
      <c r="P216" s="31" t="str">
        <f>ПРОТОКОЛ!M2432</f>
        <v>0</v>
      </c>
      <c r="Q216" s="31" t="str">
        <f>ПРОТОКОЛ!O2432</f>
        <v>0</v>
      </c>
      <c r="R216" s="31">
        <f>ПРОТОКОЛ!Q2432</f>
        <v>50</v>
      </c>
      <c r="S216" s="31">
        <f>ПРОТОКОЛ!S2432</f>
        <v>0</v>
      </c>
      <c r="T216" s="31">
        <f>ПРОТОКОЛ!T2432</f>
        <v>50</v>
      </c>
      <c r="U216" s="52">
        <f t="shared" si="5"/>
        <v>28</v>
      </c>
      <c r="X216" s="86"/>
    </row>
    <row r="217" spans="1:24" ht="16.5" customHeight="1">
      <c r="A217" s="63">
        <f>ПРОТОКОЛ!B2466</f>
        <v>0</v>
      </c>
      <c r="B217" s="65">
        <f>ПРОТОКОЛ!C2466</f>
        <v>0</v>
      </c>
      <c r="C217" s="69" t="str">
        <f>ПРОТОКОЛ!X2466</f>
        <v>Субъект РФ 69</v>
      </c>
      <c r="D217" s="82">
        <f>ПРОТОКОЛ!D2466</f>
        <v>0</v>
      </c>
      <c r="E217" s="59">
        <f>ПРОТОКОЛ!F2466</f>
        <v>0</v>
      </c>
      <c r="F217" s="59">
        <f>ПРОТОКОЛ!H2466</f>
        <v>0</v>
      </c>
      <c r="G217" s="59">
        <f>ПРОТОКОЛ!J2466</f>
        <v>0</v>
      </c>
      <c r="H217" s="59">
        <f>ПРОТОКОЛ!L2466</f>
        <v>0</v>
      </c>
      <c r="I217" s="59">
        <f>ПРОТОКОЛ!N2466</f>
        <v>0</v>
      </c>
      <c r="J217" s="60">
        <f>ПРОТОКОЛ!P2466</f>
        <v>0</v>
      </c>
      <c r="K217" s="59">
        <f>ПРОТОКОЛ!R2466</f>
        <v>0</v>
      </c>
      <c r="L217" s="7">
        <f>ПРОТОКОЛ!E2466</f>
        <v>0</v>
      </c>
      <c r="M217" s="7">
        <f>ПРОТОКОЛ!G2466</f>
        <v>0</v>
      </c>
      <c r="N217" s="7">
        <f>ПРОТОКОЛ!I2466</f>
        <v>0</v>
      </c>
      <c r="O217" s="7">
        <f>ПРОТОКОЛ!K2466</f>
        <v>0</v>
      </c>
      <c r="P217" s="7" t="str">
        <f>ПРОТОКОЛ!M2466</f>
        <v>0</v>
      </c>
      <c r="Q217" s="7" t="str">
        <f>ПРОТОКОЛ!O2466</f>
        <v>0</v>
      </c>
      <c r="R217" s="7">
        <f>ПРОТОКОЛ!Q2466</f>
        <v>50</v>
      </c>
      <c r="S217" s="7">
        <f>ПРОТОКОЛ!S2466</f>
        <v>0</v>
      </c>
      <c r="T217" s="7">
        <f>ПРОТОКОЛ!T2466</f>
        <v>50</v>
      </c>
      <c r="U217" s="52">
        <f t="shared" si="5"/>
        <v>28</v>
      </c>
      <c r="X217" s="86"/>
    </row>
    <row r="218" spans="1:24" ht="16.5" customHeight="1">
      <c r="A218" s="63">
        <f>ПРОТОКОЛ!B2467</f>
        <v>0</v>
      </c>
      <c r="B218" s="65">
        <f>ПРОТОКОЛ!C2467</f>
        <v>0</v>
      </c>
      <c r="C218" s="69" t="str">
        <f>ПРОТОКОЛ!X2467</f>
        <v>Субъект РФ 69</v>
      </c>
      <c r="D218" s="82">
        <f>ПРОТОКОЛ!D2467</f>
        <v>0</v>
      </c>
      <c r="E218" s="59">
        <f>ПРОТОКОЛ!F2467</f>
        <v>0</v>
      </c>
      <c r="F218" s="59">
        <f>ПРОТОКОЛ!H2467</f>
        <v>0</v>
      </c>
      <c r="G218" s="59">
        <f>ПРОТОКОЛ!J2467</f>
        <v>0</v>
      </c>
      <c r="H218" s="59">
        <f>ПРОТОКОЛ!L2467</f>
        <v>0</v>
      </c>
      <c r="I218" s="59">
        <f>ПРОТОКОЛ!N2467</f>
        <v>0</v>
      </c>
      <c r="J218" s="60">
        <f>ПРОТОКОЛ!P2467</f>
        <v>0</v>
      </c>
      <c r="K218" s="59">
        <f>ПРОТОКОЛ!R2467</f>
        <v>0</v>
      </c>
      <c r="L218" s="7">
        <f>ПРОТОКОЛ!E2467</f>
        <v>0</v>
      </c>
      <c r="M218" s="7">
        <f>ПРОТОКОЛ!G2467</f>
        <v>0</v>
      </c>
      <c r="N218" s="7">
        <f>ПРОТОКОЛ!I2467</f>
        <v>0</v>
      </c>
      <c r="O218" s="7">
        <f>ПРОТОКОЛ!K2467</f>
        <v>0</v>
      </c>
      <c r="P218" s="7" t="str">
        <f>ПРОТОКОЛ!M2467</f>
        <v>0</v>
      </c>
      <c r="Q218" s="7" t="str">
        <f>ПРОТОКОЛ!O2467</f>
        <v>0</v>
      </c>
      <c r="R218" s="7">
        <f>ПРОТОКОЛ!Q2467</f>
        <v>50</v>
      </c>
      <c r="S218" s="7">
        <f>ПРОТОКОЛ!S2467</f>
        <v>0</v>
      </c>
      <c r="T218" s="7">
        <f>ПРОТОКОЛ!T2467</f>
        <v>50</v>
      </c>
      <c r="U218" s="52">
        <f t="shared" si="5"/>
        <v>28</v>
      </c>
      <c r="X218" s="86"/>
    </row>
    <row r="219" spans="1:24" ht="16.5" customHeight="1">
      <c r="A219" s="63">
        <f>ПРОТОКОЛ!B2468</f>
        <v>0</v>
      </c>
      <c r="B219" s="65">
        <f>ПРОТОКОЛ!C2468</f>
        <v>0</v>
      </c>
      <c r="C219" s="69" t="str">
        <f>ПРОТОКОЛ!X2468</f>
        <v>Субъект РФ 69</v>
      </c>
      <c r="D219" s="82">
        <f>ПРОТОКОЛ!D2468</f>
        <v>0</v>
      </c>
      <c r="E219" s="59">
        <f>ПРОТОКОЛ!F2468</f>
        <v>0</v>
      </c>
      <c r="F219" s="59">
        <f>ПРОТОКОЛ!H2468</f>
        <v>0</v>
      </c>
      <c r="G219" s="59">
        <f>ПРОТОКОЛ!J2468</f>
        <v>0</v>
      </c>
      <c r="H219" s="59">
        <f>ПРОТОКОЛ!L2468</f>
        <v>0</v>
      </c>
      <c r="I219" s="59">
        <f>ПРОТОКОЛ!N2468</f>
        <v>0</v>
      </c>
      <c r="J219" s="60">
        <f>ПРОТОКОЛ!P2468</f>
        <v>0</v>
      </c>
      <c r="K219" s="59">
        <f>ПРОТОКОЛ!R2468</f>
        <v>0</v>
      </c>
      <c r="L219" s="7">
        <f>ПРОТОКОЛ!E2468</f>
        <v>0</v>
      </c>
      <c r="M219" s="7">
        <f>ПРОТОКОЛ!G2468</f>
        <v>0</v>
      </c>
      <c r="N219" s="7">
        <f>ПРОТОКОЛ!I2468</f>
        <v>0</v>
      </c>
      <c r="O219" s="7">
        <f>ПРОТОКОЛ!K2468</f>
        <v>0</v>
      </c>
      <c r="P219" s="7" t="str">
        <f>ПРОТОКОЛ!M2468</f>
        <v>0</v>
      </c>
      <c r="Q219" s="7" t="str">
        <f>ПРОТОКОЛ!O2468</f>
        <v>0</v>
      </c>
      <c r="R219" s="7">
        <f>ПРОТОКОЛ!Q2468</f>
        <v>50</v>
      </c>
      <c r="S219" s="7">
        <f>ПРОТОКОЛ!S2468</f>
        <v>0</v>
      </c>
      <c r="T219" s="7">
        <f>ПРОТОКОЛ!T2468</f>
        <v>50</v>
      </c>
      <c r="U219" s="52">
        <f t="shared" si="5"/>
        <v>28</v>
      </c>
      <c r="X219" s="86"/>
    </row>
    <row r="220" spans="1:24" ht="16.5" customHeight="1">
      <c r="A220" s="64">
        <f>ПРОТОКОЛ!B2502</f>
        <v>0</v>
      </c>
      <c r="B220" s="68">
        <f>ПРОТОКОЛ!C2502</f>
        <v>0</v>
      </c>
      <c r="C220" s="72" t="str">
        <f>ПРОТОКОЛ!X2502</f>
        <v>Субъект РФ 70</v>
      </c>
      <c r="D220" s="85">
        <f>ПРОТОКОЛ!D2502</f>
        <v>0</v>
      </c>
      <c r="E220" s="62">
        <f>ПРОТОКОЛ!F2502</f>
        <v>0</v>
      </c>
      <c r="F220" s="62">
        <f>ПРОТОКОЛ!H2502</f>
        <v>0</v>
      </c>
      <c r="G220" s="62">
        <f>ПРОТОКОЛ!J2502</f>
        <v>0</v>
      </c>
      <c r="H220" s="62">
        <f>ПРОТОКОЛ!L2502</f>
        <v>0</v>
      </c>
      <c r="I220" s="62">
        <f>ПРОТОКОЛ!N2502</f>
        <v>0</v>
      </c>
      <c r="J220" s="75">
        <f>ПРОТОКОЛ!P2502</f>
        <v>0</v>
      </c>
      <c r="K220" s="62">
        <f>ПРОТОКОЛ!R2502</f>
        <v>0</v>
      </c>
      <c r="L220" s="31">
        <f>ПРОТОКОЛ!E2502</f>
        <v>0</v>
      </c>
      <c r="M220" s="31">
        <f>ПРОТОКОЛ!G2502</f>
        <v>0</v>
      </c>
      <c r="N220" s="31">
        <f>ПРОТОКОЛ!I2502</f>
        <v>0</v>
      </c>
      <c r="O220" s="31">
        <f>ПРОТОКОЛ!K2502</f>
        <v>0</v>
      </c>
      <c r="P220" s="31" t="str">
        <f>ПРОТОКОЛ!M2502</f>
        <v>0</v>
      </c>
      <c r="Q220" s="31" t="str">
        <f>ПРОТОКОЛ!O2502</f>
        <v>0</v>
      </c>
      <c r="R220" s="31">
        <f>ПРОТОКОЛ!Q2502</f>
        <v>50</v>
      </c>
      <c r="S220" s="31">
        <f>ПРОТОКОЛ!S2502</f>
        <v>0</v>
      </c>
      <c r="T220" s="31">
        <f>ПРОТОКОЛ!T2502</f>
        <v>50</v>
      </c>
      <c r="U220" s="52">
        <f t="shared" si="5"/>
        <v>28</v>
      </c>
      <c r="X220" s="86"/>
    </row>
    <row r="221" spans="1:24" ht="16.5" customHeight="1">
      <c r="A221" s="64">
        <f>ПРОТОКОЛ!B2503</f>
        <v>0</v>
      </c>
      <c r="B221" s="68">
        <f>ПРОТОКОЛ!C2503</f>
        <v>0</v>
      </c>
      <c r="C221" s="72" t="str">
        <f>ПРОТОКОЛ!X2503</f>
        <v>Субъект РФ 70</v>
      </c>
      <c r="D221" s="85">
        <f>ПРОТОКОЛ!D2503</f>
        <v>0</v>
      </c>
      <c r="E221" s="62">
        <f>ПРОТОКОЛ!F2503</f>
        <v>0</v>
      </c>
      <c r="F221" s="62">
        <f>ПРОТОКОЛ!H2503</f>
        <v>0</v>
      </c>
      <c r="G221" s="62">
        <f>ПРОТОКОЛ!J2503</f>
        <v>0</v>
      </c>
      <c r="H221" s="62">
        <f>ПРОТОКОЛ!L2503</f>
        <v>0</v>
      </c>
      <c r="I221" s="62">
        <f>ПРОТОКОЛ!N2503</f>
        <v>0</v>
      </c>
      <c r="J221" s="75">
        <f>ПРОТОКОЛ!P2503</f>
        <v>0</v>
      </c>
      <c r="K221" s="62">
        <f>ПРОТОКОЛ!R2503</f>
        <v>0</v>
      </c>
      <c r="L221" s="31">
        <f>ПРОТОКОЛ!E2503</f>
        <v>0</v>
      </c>
      <c r="M221" s="31">
        <f>ПРОТОКОЛ!G2503</f>
        <v>0</v>
      </c>
      <c r="N221" s="31">
        <f>ПРОТОКОЛ!I2503</f>
        <v>0</v>
      </c>
      <c r="O221" s="31">
        <f>ПРОТОКОЛ!K2503</f>
        <v>0</v>
      </c>
      <c r="P221" s="31" t="str">
        <f>ПРОТОКОЛ!M2503</f>
        <v>0</v>
      </c>
      <c r="Q221" s="31" t="str">
        <f>ПРОТОКОЛ!O2503</f>
        <v>0</v>
      </c>
      <c r="R221" s="31">
        <f>ПРОТОКОЛ!Q2503</f>
        <v>50</v>
      </c>
      <c r="S221" s="31">
        <f>ПРОТОКОЛ!S2503</f>
        <v>0</v>
      </c>
      <c r="T221" s="31">
        <f>ПРОТОКОЛ!T2503</f>
        <v>50</v>
      </c>
      <c r="U221" s="52">
        <f t="shared" si="5"/>
        <v>28</v>
      </c>
      <c r="X221" s="86"/>
    </row>
    <row r="222" spans="1:24" ht="16.5" customHeight="1">
      <c r="A222" s="64">
        <f>ПРОТОКОЛ!B2504</f>
        <v>0</v>
      </c>
      <c r="B222" s="66">
        <f>ПРОТОКОЛ!C2504</f>
        <v>0</v>
      </c>
      <c r="C222" s="70" t="str">
        <f>ПРОТОКОЛ!X2504</f>
        <v>Субъект РФ 70</v>
      </c>
      <c r="D222" s="83">
        <f>ПРОТОКОЛ!D2504</f>
        <v>0</v>
      </c>
      <c r="E222" s="61">
        <f>ПРОТОКОЛ!F2504</f>
        <v>0</v>
      </c>
      <c r="F222" s="61">
        <f>ПРОТОКОЛ!H2504</f>
        <v>0</v>
      </c>
      <c r="G222" s="61">
        <f>ПРОТОКОЛ!J2504</f>
        <v>0</v>
      </c>
      <c r="H222" s="61">
        <f>ПРОТОКОЛ!L2504</f>
        <v>0</v>
      </c>
      <c r="I222" s="61">
        <f>ПРОТОКОЛ!N2504</f>
        <v>0</v>
      </c>
      <c r="J222" s="73">
        <f>ПРОТОКОЛ!P2504</f>
        <v>0</v>
      </c>
      <c r="K222" s="61">
        <f>ПРОТОКОЛ!R2504</f>
        <v>0</v>
      </c>
      <c r="L222" s="31">
        <f>ПРОТОКОЛ!E2504</f>
        <v>0</v>
      </c>
      <c r="M222" s="31">
        <f>ПРОТОКОЛ!G2504</f>
        <v>0</v>
      </c>
      <c r="N222" s="31">
        <f>ПРОТОКОЛ!I2504</f>
        <v>0</v>
      </c>
      <c r="O222" s="31">
        <f>ПРОТОКОЛ!K2504</f>
        <v>0</v>
      </c>
      <c r="P222" s="31" t="str">
        <f>ПРОТОКОЛ!M2504</f>
        <v>0</v>
      </c>
      <c r="Q222" s="31" t="str">
        <f>ПРОТОКОЛ!O2504</f>
        <v>0</v>
      </c>
      <c r="R222" s="31">
        <f>ПРОТОКОЛ!Q2504</f>
        <v>50</v>
      </c>
      <c r="S222" s="31">
        <f>ПРОТОКОЛ!S2504</f>
        <v>0</v>
      </c>
      <c r="T222" s="31">
        <f>ПРОТОКОЛ!T2504</f>
        <v>50</v>
      </c>
      <c r="U222" s="52">
        <f t="shared" si="5"/>
        <v>28</v>
      </c>
      <c r="X222" s="86"/>
    </row>
    <row r="223" spans="1:24" ht="16.5" customHeight="1">
      <c r="A223" s="63">
        <f>ПРОТОКОЛ!B2538</f>
        <v>0</v>
      </c>
      <c r="B223" s="65">
        <f>ПРОТОКОЛ!C2538</f>
        <v>0</v>
      </c>
      <c r="C223" s="69" t="str">
        <f>ПРОТОКОЛ!X2538</f>
        <v>Субъект РФ 71</v>
      </c>
      <c r="D223" s="82">
        <f>ПРОТОКОЛ!D2538</f>
        <v>0</v>
      </c>
      <c r="E223" s="59">
        <f>ПРОТОКОЛ!F2538</f>
        <v>0</v>
      </c>
      <c r="F223" s="59">
        <f>ПРОТОКОЛ!H2538</f>
        <v>0</v>
      </c>
      <c r="G223" s="59">
        <f>ПРОТОКОЛ!J2538</f>
        <v>0</v>
      </c>
      <c r="H223" s="59">
        <f>ПРОТОКОЛ!L2538</f>
        <v>0</v>
      </c>
      <c r="I223" s="59">
        <f>ПРОТОКОЛ!N2538</f>
        <v>0</v>
      </c>
      <c r="J223" s="60">
        <f>ПРОТОКОЛ!P2538</f>
        <v>0</v>
      </c>
      <c r="K223" s="59">
        <f>ПРОТОКОЛ!R2538</f>
        <v>0</v>
      </c>
      <c r="L223" s="7">
        <f>ПРОТОКОЛ!E2538</f>
        <v>0</v>
      </c>
      <c r="M223" s="7">
        <f>ПРОТОКОЛ!G2538</f>
        <v>0</v>
      </c>
      <c r="N223" s="7">
        <f>ПРОТОКОЛ!I2538</f>
        <v>0</v>
      </c>
      <c r="O223" s="7">
        <f>ПРОТОКОЛ!K2538</f>
        <v>0</v>
      </c>
      <c r="P223" s="7" t="str">
        <f>ПРОТОКОЛ!M2538</f>
        <v>0</v>
      </c>
      <c r="Q223" s="7" t="str">
        <f>ПРОТОКОЛ!O2538</f>
        <v>0</v>
      </c>
      <c r="R223" s="7">
        <f>ПРОТОКОЛ!Q2538</f>
        <v>50</v>
      </c>
      <c r="S223" s="7">
        <f>ПРОТОКОЛ!S2538</f>
        <v>0</v>
      </c>
      <c r="T223" s="7">
        <f>ПРОТОКОЛ!T2538</f>
        <v>50</v>
      </c>
      <c r="U223" s="52">
        <f t="shared" si="5"/>
        <v>28</v>
      </c>
      <c r="X223" s="86"/>
    </row>
    <row r="224" spans="1:24" ht="16.5" customHeight="1">
      <c r="A224" s="63">
        <f>ПРОТОКОЛ!B2539</f>
        <v>0</v>
      </c>
      <c r="B224" s="65">
        <f>ПРОТОКОЛ!C2539</f>
        <v>0</v>
      </c>
      <c r="C224" s="69" t="str">
        <f>ПРОТОКОЛ!X2539</f>
        <v>Субъект РФ 71</v>
      </c>
      <c r="D224" s="82">
        <f>ПРОТОКОЛ!D2539</f>
        <v>0</v>
      </c>
      <c r="E224" s="59">
        <f>ПРОТОКОЛ!F2539</f>
        <v>0</v>
      </c>
      <c r="F224" s="59">
        <f>ПРОТОКОЛ!H2539</f>
        <v>0</v>
      </c>
      <c r="G224" s="59">
        <f>ПРОТОКОЛ!J2539</f>
        <v>0</v>
      </c>
      <c r="H224" s="59">
        <f>ПРОТОКОЛ!L2539</f>
        <v>0</v>
      </c>
      <c r="I224" s="59">
        <f>ПРОТОКОЛ!N2539</f>
        <v>0</v>
      </c>
      <c r="J224" s="60">
        <f>ПРОТОКОЛ!P2539</f>
        <v>0</v>
      </c>
      <c r="K224" s="59">
        <f>ПРОТОКОЛ!R2539</f>
        <v>0</v>
      </c>
      <c r="L224" s="7">
        <f>ПРОТОКОЛ!E2539</f>
        <v>0</v>
      </c>
      <c r="M224" s="7">
        <f>ПРОТОКОЛ!G2539</f>
        <v>0</v>
      </c>
      <c r="N224" s="7">
        <f>ПРОТОКОЛ!I2539</f>
        <v>0</v>
      </c>
      <c r="O224" s="7">
        <f>ПРОТОКОЛ!K2539</f>
        <v>0</v>
      </c>
      <c r="P224" s="7" t="str">
        <f>ПРОТОКОЛ!M2539</f>
        <v>0</v>
      </c>
      <c r="Q224" s="7" t="str">
        <f>ПРОТОКОЛ!O2539</f>
        <v>0</v>
      </c>
      <c r="R224" s="7">
        <f>ПРОТОКОЛ!Q2539</f>
        <v>50</v>
      </c>
      <c r="S224" s="7">
        <f>ПРОТОКОЛ!S2539</f>
        <v>0</v>
      </c>
      <c r="T224" s="7">
        <f>ПРОТОКОЛ!T2539</f>
        <v>50</v>
      </c>
      <c r="U224" s="52">
        <f t="shared" si="5"/>
        <v>28</v>
      </c>
      <c r="X224" s="86"/>
    </row>
    <row r="225" spans="1:24" ht="16.5" customHeight="1">
      <c r="A225" s="63">
        <f>ПРОТОКОЛ!B2540</f>
        <v>0</v>
      </c>
      <c r="B225" s="65">
        <f>ПРОТОКОЛ!C2540</f>
        <v>0</v>
      </c>
      <c r="C225" s="69" t="str">
        <f>ПРОТОКОЛ!X2540</f>
        <v>Субъект РФ 71</v>
      </c>
      <c r="D225" s="82">
        <f>ПРОТОКОЛ!D2540</f>
        <v>0</v>
      </c>
      <c r="E225" s="59">
        <f>ПРОТОКОЛ!F2540</f>
        <v>0</v>
      </c>
      <c r="F225" s="59">
        <f>ПРОТОКОЛ!H2540</f>
        <v>0</v>
      </c>
      <c r="G225" s="59">
        <f>ПРОТОКОЛ!J2540</f>
        <v>0</v>
      </c>
      <c r="H225" s="59">
        <f>ПРОТОКОЛ!L2540</f>
        <v>0</v>
      </c>
      <c r="I225" s="59">
        <f>ПРОТОКОЛ!N2540</f>
        <v>0</v>
      </c>
      <c r="J225" s="60">
        <f>ПРОТОКОЛ!P2540</f>
        <v>0</v>
      </c>
      <c r="K225" s="59">
        <f>ПРОТОКОЛ!R2540</f>
        <v>0</v>
      </c>
      <c r="L225" s="7">
        <f>ПРОТОКОЛ!E2540</f>
        <v>0</v>
      </c>
      <c r="M225" s="7">
        <f>ПРОТОКОЛ!G2540</f>
        <v>0</v>
      </c>
      <c r="N225" s="7">
        <f>ПРОТОКОЛ!I2540</f>
        <v>0</v>
      </c>
      <c r="O225" s="7">
        <f>ПРОТОКОЛ!K2540</f>
        <v>0</v>
      </c>
      <c r="P225" s="7" t="str">
        <f>ПРОТОКОЛ!M2540</f>
        <v>0</v>
      </c>
      <c r="Q225" s="7" t="str">
        <f>ПРОТОКОЛ!O2540</f>
        <v>0</v>
      </c>
      <c r="R225" s="7">
        <f>ПРОТОКОЛ!Q2540</f>
        <v>50</v>
      </c>
      <c r="S225" s="7">
        <f>ПРОТОКОЛ!S2540</f>
        <v>0</v>
      </c>
      <c r="T225" s="7">
        <f>ПРОТОКОЛ!T2540</f>
        <v>50</v>
      </c>
      <c r="U225" s="52">
        <f t="shared" si="5"/>
        <v>28</v>
      </c>
      <c r="X225" s="86"/>
    </row>
    <row r="226" spans="1:24" ht="16.5" customHeight="1">
      <c r="A226" s="64">
        <f>ПРОТОКОЛ!B2574</f>
        <v>0</v>
      </c>
      <c r="B226" s="68">
        <f>ПРОТОКОЛ!C2574</f>
        <v>0</v>
      </c>
      <c r="C226" s="72" t="str">
        <f>ПРОТОКОЛ!X2574</f>
        <v>Субъект РФ 72</v>
      </c>
      <c r="D226" s="85">
        <f>ПРОТОКОЛ!D2574</f>
        <v>0</v>
      </c>
      <c r="E226" s="62">
        <f>ПРОТОКОЛ!F2574</f>
        <v>0</v>
      </c>
      <c r="F226" s="62">
        <f>ПРОТОКОЛ!H2574</f>
        <v>0</v>
      </c>
      <c r="G226" s="62">
        <f>ПРОТОКОЛ!J2574</f>
        <v>0</v>
      </c>
      <c r="H226" s="62">
        <f>ПРОТОКОЛ!L2574</f>
        <v>0</v>
      </c>
      <c r="I226" s="62">
        <f>ПРОТОКОЛ!N2574</f>
        <v>0</v>
      </c>
      <c r="J226" s="75">
        <f>ПРОТОКОЛ!P2574</f>
        <v>0</v>
      </c>
      <c r="K226" s="62">
        <f>ПРОТОКОЛ!R2574</f>
        <v>0</v>
      </c>
      <c r="L226" s="31">
        <f>ПРОТОКОЛ!E2574</f>
        <v>0</v>
      </c>
      <c r="M226" s="31">
        <f>ПРОТОКОЛ!G2574</f>
        <v>0</v>
      </c>
      <c r="N226" s="31">
        <f>ПРОТОКОЛ!I2574</f>
        <v>0</v>
      </c>
      <c r="O226" s="31">
        <f>ПРОТОКОЛ!K2574</f>
        <v>0</v>
      </c>
      <c r="P226" s="31" t="str">
        <f>ПРОТОКОЛ!M2574</f>
        <v>0</v>
      </c>
      <c r="Q226" s="31" t="str">
        <f>ПРОТОКОЛ!O2574</f>
        <v>0</v>
      </c>
      <c r="R226" s="31">
        <f>ПРОТОКОЛ!Q2574</f>
        <v>50</v>
      </c>
      <c r="S226" s="31">
        <f>ПРОТОКОЛ!S2574</f>
        <v>0</v>
      </c>
      <c r="T226" s="31">
        <f>ПРОТОКОЛ!T2574</f>
        <v>50</v>
      </c>
      <c r="U226" s="52">
        <f t="shared" si="5"/>
        <v>28</v>
      </c>
      <c r="X226" s="86"/>
    </row>
    <row r="227" spans="1:24" ht="16.5" customHeight="1">
      <c r="A227" s="64">
        <f>ПРОТОКОЛ!B2575</f>
        <v>0</v>
      </c>
      <c r="B227" s="66">
        <f>ПРОТОКОЛ!C2575</f>
        <v>0</v>
      </c>
      <c r="C227" s="70" t="str">
        <f>ПРОТОКОЛ!X2575</f>
        <v>Субъект РФ 72</v>
      </c>
      <c r="D227" s="83">
        <f>ПРОТОКОЛ!D2575</f>
        <v>0</v>
      </c>
      <c r="E227" s="61">
        <f>ПРОТОКОЛ!F2575</f>
        <v>0</v>
      </c>
      <c r="F227" s="61">
        <f>ПРОТОКОЛ!H2575</f>
        <v>0</v>
      </c>
      <c r="G227" s="61">
        <f>ПРОТОКОЛ!J2575</f>
        <v>0</v>
      </c>
      <c r="H227" s="61">
        <f>ПРОТОКОЛ!L2575</f>
        <v>0</v>
      </c>
      <c r="I227" s="61">
        <f>ПРОТОКОЛ!N2575</f>
        <v>0</v>
      </c>
      <c r="J227" s="73">
        <f>ПРОТОКОЛ!P2575</f>
        <v>0</v>
      </c>
      <c r="K227" s="61">
        <f>ПРОТОКОЛ!R2575</f>
        <v>0</v>
      </c>
      <c r="L227" s="31">
        <f>ПРОТОКОЛ!E2575</f>
        <v>0</v>
      </c>
      <c r="M227" s="31">
        <f>ПРОТОКОЛ!G2575</f>
        <v>0</v>
      </c>
      <c r="N227" s="31">
        <f>ПРОТОКОЛ!I2575</f>
        <v>0</v>
      </c>
      <c r="O227" s="31">
        <f>ПРОТОКОЛ!K2575</f>
        <v>0</v>
      </c>
      <c r="P227" s="31" t="str">
        <f>ПРОТОКОЛ!M2575</f>
        <v>0</v>
      </c>
      <c r="Q227" s="31" t="str">
        <f>ПРОТОКОЛ!O2575</f>
        <v>0</v>
      </c>
      <c r="R227" s="31">
        <f>ПРОТОКОЛ!Q2575</f>
        <v>50</v>
      </c>
      <c r="S227" s="31">
        <f>ПРОТОКОЛ!S2575</f>
        <v>0</v>
      </c>
      <c r="T227" s="31">
        <f>ПРОТОКОЛ!T2575</f>
        <v>50</v>
      </c>
      <c r="U227" s="52">
        <f t="shared" si="5"/>
        <v>28</v>
      </c>
      <c r="X227" s="86"/>
    </row>
    <row r="228" spans="1:24" ht="16.5" customHeight="1">
      <c r="A228" s="64">
        <f>ПРОТОКОЛ!B2576</f>
        <v>0</v>
      </c>
      <c r="B228" s="68">
        <f>ПРОТОКОЛ!C2576</f>
        <v>0</v>
      </c>
      <c r="C228" s="72" t="str">
        <f>ПРОТОКОЛ!X2576</f>
        <v>Субъект РФ 72</v>
      </c>
      <c r="D228" s="85">
        <f>ПРОТОКОЛ!D2576</f>
        <v>0</v>
      </c>
      <c r="E228" s="62">
        <f>ПРОТОКОЛ!F2576</f>
        <v>0</v>
      </c>
      <c r="F228" s="62">
        <f>ПРОТОКОЛ!H2576</f>
        <v>0</v>
      </c>
      <c r="G228" s="62">
        <f>ПРОТОКОЛ!J2576</f>
        <v>0</v>
      </c>
      <c r="H228" s="62">
        <f>ПРОТОКОЛ!L2576</f>
        <v>0</v>
      </c>
      <c r="I228" s="62">
        <f>ПРОТОКОЛ!N2576</f>
        <v>0</v>
      </c>
      <c r="J228" s="75">
        <f>ПРОТОКОЛ!P2576</f>
        <v>0</v>
      </c>
      <c r="K228" s="62">
        <f>ПРОТОКОЛ!R2576</f>
        <v>0</v>
      </c>
      <c r="L228" s="31">
        <f>ПРОТОКОЛ!E2576</f>
        <v>0</v>
      </c>
      <c r="M228" s="31">
        <f>ПРОТОКОЛ!G2576</f>
        <v>0</v>
      </c>
      <c r="N228" s="31">
        <f>ПРОТОКОЛ!I2576</f>
        <v>0</v>
      </c>
      <c r="O228" s="31">
        <f>ПРОТОКОЛ!K2576</f>
        <v>0</v>
      </c>
      <c r="P228" s="31" t="str">
        <f>ПРОТОКОЛ!M2576</f>
        <v>0</v>
      </c>
      <c r="Q228" s="31" t="str">
        <f>ПРОТОКОЛ!O2576</f>
        <v>0</v>
      </c>
      <c r="R228" s="31">
        <f>ПРОТОКОЛ!Q2576</f>
        <v>50</v>
      </c>
      <c r="S228" s="31">
        <f>ПРОТОКОЛ!S2576</f>
        <v>0</v>
      </c>
      <c r="T228" s="31">
        <f>ПРОТОКОЛ!T2576</f>
        <v>50</v>
      </c>
      <c r="U228" s="52">
        <f t="shared" si="5"/>
        <v>28</v>
      </c>
      <c r="X228" s="86"/>
    </row>
    <row r="229" spans="1:24" ht="16.5" customHeight="1">
      <c r="A229" s="63">
        <f>ПРОТОКОЛ!B2610</f>
        <v>0</v>
      </c>
      <c r="B229" s="65">
        <f>ПРОТОКОЛ!C2610</f>
        <v>0</v>
      </c>
      <c r="C229" s="69" t="str">
        <f>ПРОТОКОЛ!X2610</f>
        <v>Субъект РФ 73</v>
      </c>
      <c r="D229" s="82">
        <f>ПРОТОКОЛ!D2610</f>
        <v>0</v>
      </c>
      <c r="E229" s="59">
        <f>ПРОТОКОЛ!F2610</f>
        <v>0</v>
      </c>
      <c r="F229" s="59">
        <f>ПРОТОКОЛ!H2610</f>
        <v>0</v>
      </c>
      <c r="G229" s="59">
        <f>ПРОТОКОЛ!J2610</f>
        <v>0</v>
      </c>
      <c r="H229" s="59">
        <f>ПРОТОКОЛ!L2610</f>
        <v>0</v>
      </c>
      <c r="I229" s="59">
        <f>ПРОТОКОЛ!N2610</f>
        <v>0</v>
      </c>
      <c r="J229" s="60">
        <f>ПРОТОКОЛ!P2610</f>
        <v>0</v>
      </c>
      <c r="K229" s="59">
        <f>ПРОТОКОЛ!R2610</f>
        <v>0</v>
      </c>
      <c r="L229" s="7">
        <f>ПРОТОКОЛ!E2610</f>
        <v>0</v>
      </c>
      <c r="M229" s="7">
        <f>ПРОТОКОЛ!G2610</f>
        <v>0</v>
      </c>
      <c r="N229" s="7">
        <f>ПРОТОКОЛ!I2610</f>
        <v>0</v>
      </c>
      <c r="O229" s="7">
        <f>ПРОТОКОЛ!K2610</f>
        <v>0</v>
      </c>
      <c r="P229" s="7" t="str">
        <f>ПРОТОКОЛ!M2610</f>
        <v>0</v>
      </c>
      <c r="Q229" s="7" t="str">
        <f>ПРОТОКОЛ!O2610</f>
        <v>0</v>
      </c>
      <c r="R229" s="7">
        <f>ПРОТОКОЛ!Q2610</f>
        <v>50</v>
      </c>
      <c r="S229" s="7">
        <f>ПРОТОКОЛ!S2610</f>
        <v>0</v>
      </c>
      <c r="T229" s="7">
        <f>ПРОТОКОЛ!T2610</f>
        <v>50</v>
      </c>
      <c r="U229" s="52">
        <f t="shared" si="5"/>
        <v>28</v>
      </c>
      <c r="X229" s="86"/>
    </row>
    <row r="230" spans="1:24" ht="16.5" customHeight="1">
      <c r="A230" s="63">
        <f>ПРОТОКОЛ!B2611</f>
        <v>0</v>
      </c>
      <c r="B230" s="65">
        <f>ПРОТОКОЛ!C2611</f>
        <v>0</v>
      </c>
      <c r="C230" s="69" t="str">
        <f>ПРОТОКОЛ!X2611</f>
        <v>Субъект РФ 73</v>
      </c>
      <c r="D230" s="82">
        <f>ПРОТОКОЛ!D2611</f>
        <v>0</v>
      </c>
      <c r="E230" s="59">
        <f>ПРОТОКОЛ!F2611</f>
        <v>0</v>
      </c>
      <c r="F230" s="59">
        <f>ПРОТОКОЛ!H2611</f>
        <v>0</v>
      </c>
      <c r="G230" s="59">
        <f>ПРОТОКОЛ!J2611</f>
        <v>0</v>
      </c>
      <c r="H230" s="59">
        <f>ПРОТОКОЛ!L2611</f>
        <v>0</v>
      </c>
      <c r="I230" s="59">
        <f>ПРОТОКОЛ!N2611</f>
        <v>0</v>
      </c>
      <c r="J230" s="60">
        <f>ПРОТОКОЛ!P2611</f>
        <v>0</v>
      </c>
      <c r="K230" s="59">
        <f>ПРОТОКОЛ!R2611</f>
        <v>0</v>
      </c>
      <c r="L230" s="7">
        <f>ПРОТОКОЛ!E2611</f>
        <v>0</v>
      </c>
      <c r="M230" s="7">
        <f>ПРОТОКОЛ!G2611</f>
        <v>0</v>
      </c>
      <c r="N230" s="7">
        <f>ПРОТОКОЛ!I2611</f>
        <v>0</v>
      </c>
      <c r="O230" s="7">
        <f>ПРОТОКОЛ!K2611</f>
        <v>0</v>
      </c>
      <c r="P230" s="7" t="str">
        <f>ПРОТОКОЛ!M2611</f>
        <v>0</v>
      </c>
      <c r="Q230" s="7" t="str">
        <f>ПРОТОКОЛ!O2611</f>
        <v>0</v>
      </c>
      <c r="R230" s="7">
        <f>ПРОТОКОЛ!Q2611</f>
        <v>50</v>
      </c>
      <c r="S230" s="7">
        <f>ПРОТОКОЛ!S2611</f>
        <v>0</v>
      </c>
      <c r="T230" s="7">
        <f>ПРОТОКОЛ!T2611</f>
        <v>50</v>
      </c>
      <c r="U230" s="52">
        <f t="shared" si="5"/>
        <v>28</v>
      </c>
      <c r="X230" s="86"/>
    </row>
    <row r="231" spans="1:24" ht="16.5" customHeight="1">
      <c r="A231" s="63">
        <f>ПРОТОКОЛ!B2612</f>
        <v>0</v>
      </c>
      <c r="B231" s="65">
        <f>ПРОТОКОЛ!C2612</f>
        <v>0</v>
      </c>
      <c r="C231" s="69" t="str">
        <f>ПРОТОКОЛ!X2612</f>
        <v>Субъект РФ 73</v>
      </c>
      <c r="D231" s="82">
        <f>ПРОТОКОЛ!D2612</f>
        <v>0</v>
      </c>
      <c r="E231" s="59">
        <f>ПРОТОКОЛ!F2612</f>
        <v>0</v>
      </c>
      <c r="F231" s="59">
        <f>ПРОТОКОЛ!H2612</f>
        <v>0</v>
      </c>
      <c r="G231" s="59">
        <f>ПРОТОКОЛ!J2612</f>
        <v>0</v>
      </c>
      <c r="H231" s="59">
        <f>ПРОТОКОЛ!L2612</f>
        <v>0</v>
      </c>
      <c r="I231" s="59">
        <f>ПРОТОКОЛ!N2612</f>
        <v>0</v>
      </c>
      <c r="J231" s="60">
        <f>ПРОТОКОЛ!P2612</f>
        <v>0</v>
      </c>
      <c r="K231" s="59">
        <f>ПРОТОКОЛ!R2612</f>
        <v>0</v>
      </c>
      <c r="L231" s="7">
        <f>ПРОТОКОЛ!E2612</f>
        <v>0</v>
      </c>
      <c r="M231" s="7">
        <f>ПРОТОКОЛ!G2612</f>
        <v>0</v>
      </c>
      <c r="N231" s="7">
        <f>ПРОТОКОЛ!I2612</f>
        <v>0</v>
      </c>
      <c r="O231" s="7">
        <f>ПРОТОКОЛ!K2612</f>
        <v>0</v>
      </c>
      <c r="P231" s="7" t="str">
        <f>ПРОТОКОЛ!M2612</f>
        <v>0</v>
      </c>
      <c r="Q231" s="7" t="str">
        <f>ПРОТОКОЛ!O2612</f>
        <v>0</v>
      </c>
      <c r="R231" s="7">
        <f>ПРОТОКОЛ!Q2612</f>
        <v>50</v>
      </c>
      <c r="S231" s="7">
        <f>ПРОТОКОЛ!S2612</f>
        <v>0</v>
      </c>
      <c r="T231" s="7">
        <f>ПРОТОКОЛ!T2612</f>
        <v>50</v>
      </c>
      <c r="U231" s="52">
        <f t="shared" si="5"/>
        <v>28</v>
      </c>
      <c r="X231" s="86"/>
    </row>
    <row r="232" spans="1:24" ht="16.5" customHeight="1">
      <c r="A232" s="64">
        <f>ПРОТОКОЛ!B2646</f>
        <v>0</v>
      </c>
      <c r="B232" s="68">
        <f>ПРОТОКОЛ!C2646</f>
        <v>0</v>
      </c>
      <c r="C232" s="72" t="str">
        <f>ПРОТОКОЛ!X2646</f>
        <v>Субъект РФ 74</v>
      </c>
      <c r="D232" s="85">
        <f>ПРОТОКОЛ!D2651</f>
        <v>0</v>
      </c>
      <c r="E232" s="62">
        <f>ПРОТОКОЛ!F2651</f>
        <v>0</v>
      </c>
      <c r="F232" s="62">
        <f>ПРОТОКОЛ!H2651</f>
        <v>0</v>
      </c>
      <c r="G232" s="62">
        <f>ПРОТОКОЛ!J2646</f>
        <v>0</v>
      </c>
      <c r="H232" s="62">
        <f>ПРОТОКОЛ!L2646</f>
        <v>0</v>
      </c>
      <c r="I232" s="62">
        <f>ПРОТОКОЛ!N2646</f>
        <v>0</v>
      </c>
      <c r="J232" s="75">
        <f>ПРОТОКОЛ!P2646</f>
        <v>0</v>
      </c>
      <c r="K232" s="62">
        <f>ПРОТОКОЛ!R2646</f>
        <v>0</v>
      </c>
      <c r="L232" s="31">
        <f>ПРОТОКОЛ!E2646</f>
        <v>0</v>
      </c>
      <c r="M232" s="31">
        <f>ПРОТОКОЛ!G2646</f>
        <v>0</v>
      </c>
      <c r="N232" s="31">
        <f>ПРОТОКОЛ!I2646</f>
        <v>0</v>
      </c>
      <c r="O232" s="31">
        <f>ПРОТОКОЛ!K2646</f>
        <v>0</v>
      </c>
      <c r="P232" s="31" t="str">
        <f>ПРОТОКОЛ!M2646</f>
        <v>0</v>
      </c>
      <c r="Q232" s="31" t="str">
        <f>ПРОТОКОЛ!O2646</f>
        <v>0</v>
      </c>
      <c r="R232" s="31">
        <f>ПРОТОКОЛ!Q2646</f>
        <v>50</v>
      </c>
      <c r="S232" s="31">
        <f>ПРОТОКОЛ!S2646</f>
        <v>0</v>
      </c>
      <c r="T232" s="31">
        <f>ПРОТОКОЛ!T2646</f>
        <v>50</v>
      </c>
      <c r="U232" s="52">
        <f t="shared" si="5"/>
        <v>28</v>
      </c>
      <c r="X232" s="86"/>
    </row>
    <row r="233" spans="1:24" ht="16.5" customHeight="1">
      <c r="A233" s="64">
        <f>ПРОТОКОЛ!B2647</f>
        <v>0</v>
      </c>
      <c r="B233" s="68">
        <f>ПРОТОКОЛ!C2647</f>
        <v>0</v>
      </c>
      <c r="C233" s="72" t="str">
        <f>ПРОТОКОЛ!X2647</f>
        <v>Субъект РФ 74</v>
      </c>
      <c r="D233" s="85">
        <f>ПРОТОКОЛ!D2652</f>
        <v>0</v>
      </c>
      <c r="E233" s="62">
        <f>ПРОТОКОЛ!F2652</f>
        <v>0</v>
      </c>
      <c r="F233" s="62">
        <f>ПРОТОКОЛ!H2652</f>
        <v>0</v>
      </c>
      <c r="G233" s="62">
        <f>ПРОТОКОЛ!J2647</f>
        <v>0</v>
      </c>
      <c r="H233" s="62">
        <f>ПРОТОКОЛ!L2647</f>
        <v>0</v>
      </c>
      <c r="I233" s="62">
        <f>ПРОТОКОЛ!N2647</f>
        <v>0</v>
      </c>
      <c r="J233" s="75">
        <f>ПРОТОКОЛ!P2647</f>
        <v>0</v>
      </c>
      <c r="K233" s="62">
        <f>ПРОТОКОЛ!R2647</f>
        <v>0</v>
      </c>
      <c r="L233" s="31">
        <f>ПРОТОКОЛ!E2647</f>
        <v>0</v>
      </c>
      <c r="M233" s="31">
        <f>ПРОТОКОЛ!G2647</f>
        <v>0</v>
      </c>
      <c r="N233" s="31">
        <f>ПРОТОКОЛ!I2647</f>
        <v>0</v>
      </c>
      <c r="O233" s="31">
        <f>ПРОТОКОЛ!K2647</f>
        <v>0</v>
      </c>
      <c r="P233" s="31" t="str">
        <f>ПРОТОКОЛ!M2647</f>
        <v>0</v>
      </c>
      <c r="Q233" s="31" t="str">
        <f>ПРОТОКОЛ!O2647</f>
        <v>0</v>
      </c>
      <c r="R233" s="31">
        <f>ПРОТОКОЛ!Q2647</f>
        <v>50</v>
      </c>
      <c r="S233" s="31">
        <f>ПРОТОКОЛ!S2647</f>
        <v>0</v>
      </c>
      <c r="T233" s="31">
        <f>ПРОТОКОЛ!T2647</f>
        <v>50</v>
      </c>
      <c r="U233" s="52">
        <f t="shared" si="5"/>
        <v>28</v>
      </c>
      <c r="X233" s="86"/>
    </row>
    <row r="234" spans="1:24" ht="16.5" customHeight="1">
      <c r="A234" s="64">
        <f>ПРОТОКОЛ!B2648</f>
        <v>0</v>
      </c>
      <c r="B234" s="68">
        <f>ПРОТОКОЛ!C2648</f>
        <v>0</v>
      </c>
      <c r="C234" s="72" t="str">
        <f>ПРОТОКОЛ!X2648</f>
        <v>Субъект РФ 74</v>
      </c>
      <c r="D234" s="85">
        <f>ПРОТОКОЛ!D2653</f>
        <v>0</v>
      </c>
      <c r="E234" s="62">
        <f>ПРОТОКОЛ!F2653</f>
        <v>0</v>
      </c>
      <c r="F234" s="62">
        <f>ПРОТОКОЛ!H2653</f>
        <v>0</v>
      </c>
      <c r="G234" s="62">
        <f>ПРОТОКОЛ!J2648</f>
        <v>0</v>
      </c>
      <c r="H234" s="62">
        <f>ПРОТОКОЛ!L2648</f>
        <v>0</v>
      </c>
      <c r="I234" s="62">
        <f>ПРОТОКОЛ!N2648</f>
        <v>0</v>
      </c>
      <c r="J234" s="75">
        <f>ПРОТОКОЛ!P2648</f>
        <v>0</v>
      </c>
      <c r="K234" s="62">
        <f>ПРОТОКОЛ!R2648</f>
        <v>0</v>
      </c>
      <c r="L234" s="31">
        <f>ПРОТОКОЛ!E2648</f>
        <v>0</v>
      </c>
      <c r="M234" s="31">
        <f>ПРОТОКОЛ!G2648</f>
        <v>0</v>
      </c>
      <c r="N234" s="31">
        <f>ПРОТОКОЛ!I2648</f>
        <v>0</v>
      </c>
      <c r="O234" s="31">
        <f>ПРОТОКОЛ!K2648</f>
        <v>0</v>
      </c>
      <c r="P234" s="31" t="str">
        <f>ПРОТОКОЛ!M2648</f>
        <v>0</v>
      </c>
      <c r="Q234" s="31" t="str">
        <f>ПРОТОКОЛ!O2648</f>
        <v>0</v>
      </c>
      <c r="R234" s="31">
        <f>ПРОТОКОЛ!Q2648</f>
        <v>50</v>
      </c>
      <c r="S234" s="31">
        <f>ПРОТОКОЛ!S2648</f>
        <v>0</v>
      </c>
      <c r="T234" s="31">
        <f>ПРОТОКОЛ!T2648</f>
        <v>50</v>
      </c>
      <c r="U234" s="52">
        <f t="shared" si="5"/>
        <v>28</v>
      </c>
      <c r="X234" s="86"/>
    </row>
    <row r="235" spans="1:24" ht="16.5" customHeight="1">
      <c r="A235" s="63">
        <f>ПРОТОКОЛ!B2682</f>
        <v>0</v>
      </c>
      <c r="B235" s="65">
        <f>ПРОТОКОЛ!C2682</f>
        <v>0</v>
      </c>
      <c r="C235" s="69" t="str">
        <f>ПРОТОКОЛ!X2682</f>
        <v>Субъект РФ 75</v>
      </c>
      <c r="D235" s="82">
        <f>ПРОТОКОЛ!D2682</f>
        <v>0</v>
      </c>
      <c r="E235" s="59">
        <f>ПРОТОКОЛ!F2682</f>
        <v>0</v>
      </c>
      <c r="F235" s="59">
        <f>ПРОТОКОЛ!H2682</f>
        <v>0</v>
      </c>
      <c r="G235" s="59">
        <f>ПРОТОКОЛ!J2687</f>
        <v>0</v>
      </c>
      <c r="H235" s="59">
        <f>ПРОТОКОЛ!L2682</f>
        <v>0</v>
      </c>
      <c r="I235" s="59">
        <f>ПРОТОКОЛ!N2682</f>
        <v>0</v>
      </c>
      <c r="J235" s="60">
        <f>ПРОТОКОЛ!P2682</f>
        <v>0</v>
      </c>
      <c r="K235" s="59">
        <f>ПРОТОКОЛ!R2682</f>
        <v>0</v>
      </c>
      <c r="L235" s="7">
        <f>ПРОТОКОЛ!E2682</f>
        <v>0</v>
      </c>
      <c r="M235" s="7">
        <f>ПРОТОКОЛ!G2682</f>
        <v>0</v>
      </c>
      <c r="N235" s="7">
        <f>ПРОТОКОЛ!I2682</f>
        <v>0</v>
      </c>
      <c r="O235" s="7">
        <f>ПРОТОКОЛ!K2682</f>
        <v>0</v>
      </c>
      <c r="P235" s="7" t="str">
        <f>ПРОТОКОЛ!M2682</f>
        <v>0</v>
      </c>
      <c r="Q235" s="7" t="str">
        <f>ПРОТОКОЛ!O2682</f>
        <v>0</v>
      </c>
      <c r="R235" s="7">
        <f>ПРОТОКОЛ!Q2682</f>
        <v>50</v>
      </c>
      <c r="S235" s="7">
        <f>ПРОТОКОЛ!S2682</f>
        <v>0</v>
      </c>
      <c r="T235" s="7">
        <f>ПРОТОКОЛ!T2682</f>
        <v>50</v>
      </c>
      <c r="U235" s="52">
        <f t="shared" si="5"/>
        <v>28</v>
      </c>
      <c r="X235" s="86"/>
    </row>
    <row r="236" spans="1:24" ht="16.5" customHeight="1">
      <c r="A236" s="63">
        <f>ПРОТОКОЛ!B2683</f>
        <v>0</v>
      </c>
      <c r="B236" s="67">
        <f>ПРОТОКОЛ!C2683</f>
        <v>0</v>
      </c>
      <c r="C236" s="71" t="str">
        <f>ПРОТОКОЛ!X2683</f>
        <v>Субъект РФ 75</v>
      </c>
      <c r="D236" s="84">
        <f>ПРОТОКОЛ!D2683</f>
        <v>0</v>
      </c>
      <c r="E236" s="30">
        <f>ПРОТОКОЛ!F2683</f>
        <v>0</v>
      </c>
      <c r="F236" s="30">
        <f>ПРОТОКОЛ!H2683</f>
        <v>0</v>
      </c>
      <c r="G236" s="30">
        <f>ПРОТОКОЛ!J2688</f>
        <v>0</v>
      </c>
      <c r="H236" s="30">
        <f>ПРОТОКОЛ!L2683</f>
        <v>0</v>
      </c>
      <c r="I236" s="30">
        <f>ПРОТОКОЛ!N2683</f>
        <v>0</v>
      </c>
      <c r="J236" s="74">
        <f>ПРОТОКОЛ!P2683</f>
        <v>0</v>
      </c>
      <c r="K236" s="30">
        <f>ПРОТОКОЛ!R2683</f>
        <v>0</v>
      </c>
      <c r="L236" s="7">
        <f>ПРОТОКОЛ!E2683</f>
        <v>0</v>
      </c>
      <c r="M236" s="7">
        <f>ПРОТОКОЛ!G2683</f>
        <v>0</v>
      </c>
      <c r="N236" s="7">
        <f>ПРОТОКОЛ!I2683</f>
        <v>0</v>
      </c>
      <c r="O236" s="7">
        <f>ПРОТОКОЛ!K2683</f>
        <v>0</v>
      </c>
      <c r="P236" s="7" t="str">
        <f>ПРОТОКОЛ!M2683</f>
        <v>0</v>
      </c>
      <c r="Q236" s="7" t="str">
        <f>ПРОТОКОЛ!O2683</f>
        <v>0</v>
      </c>
      <c r="R236" s="7">
        <f>ПРОТОКОЛ!Q2683</f>
        <v>50</v>
      </c>
      <c r="S236" s="7">
        <f>ПРОТОКОЛ!S2683</f>
        <v>0</v>
      </c>
      <c r="T236" s="7">
        <f>ПРОТОКОЛ!T2683</f>
        <v>50</v>
      </c>
      <c r="U236" s="52">
        <f t="shared" si="5"/>
        <v>28</v>
      </c>
      <c r="X236" s="86"/>
    </row>
    <row r="237" spans="1:24" ht="16.5" customHeight="1">
      <c r="A237" s="63">
        <f>ПРОТОКОЛ!B2684</f>
        <v>0</v>
      </c>
      <c r="B237" s="65">
        <f>ПРОТОКОЛ!C2684</f>
        <v>0</v>
      </c>
      <c r="C237" s="69" t="str">
        <f>ПРОТОКОЛ!X2684</f>
        <v>Субъект РФ 75</v>
      </c>
      <c r="D237" s="82">
        <f>ПРОТОКОЛ!D2684</f>
        <v>0</v>
      </c>
      <c r="E237" s="59">
        <f>ПРОТОКОЛ!F2684</f>
        <v>0</v>
      </c>
      <c r="F237" s="59">
        <f>ПРОТОКОЛ!H2684</f>
        <v>0</v>
      </c>
      <c r="G237" s="59">
        <f>ПРОТОКОЛ!J2689</f>
        <v>0</v>
      </c>
      <c r="H237" s="59">
        <f>ПРОТОКОЛ!L2684</f>
        <v>0</v>
      </c>
      <c r="I237" s="59">
        <f>ПРОТОКОЛ!N2684</f>
        <v>0</v>
      </c>
      <c r="J237" s="60">
        <f>ПРОТОКОЛ!P2684</f>
        <v>0</v>
      </c>
      <c r="K237" s="59">
        <f>ПРОТОКОЛ!R2684</f>
        <v>0</v>
      </c>
      <c r="L237" s="7">
        <f>ПРОТОКОЛ!E2684</f>
        <v>0</v>
      </c>
      <c r="M237" s="7">
        <f>ПРОТОКОЛ!G2684</f>
        <v>0</v>
      </c>
      <c r="N237" s="7">
        <f>ПРОТОКОЛ!I2684</f>
        <v>0</v>
      </c>
      <c r="O237" s="7">
        <f>ПРОТОКОЛ!K2684</f>
        <v>0</v>
      </c>
      <c r="P237" s="7" t="str">
        <f>ПРОТОКОЛ!M2684</f>
        <v>0</v>
      </c>
      <c r="Q237" s="7" t="str">
        <f>ПРОТОКОЛ!O2684</f>
        <v>0</v>
      </c>
      <c r="R237" s="7">
        <f>ПРОТОКОЛ!Q2684</f>
        <v>50</v>
      </c>
      <c r="S237" s="7">
        <f>ПРОТОКОЛ!S2684</f>
        <v>0</v>
      </c>
      <c r="T237" s="7">
        <f>ПРОТОКОЛ!T2684</f>
        <v>50</v>
      </c>
      <c r="U237" s="52">
        <f t="shared" si="5"/>
        <v>28</v>
      </c>
      <c r="X237" s="86"/>
    </row>
    <row r="238" spans="1:24" ht="16.5" customHeight="1">
      <c r="A238" s="64">
        <f>ПРОТОКОЛ!B2718</f>
        <v>0</v>
      </c>
      <c r="B238" s="68">
        <f>ПРОТОКОЛ!C2718</f>
        <v>0</v>
      </c>
      <c r="C238" s="72" t="str">
        <f>ПРОТОКОЛ!X2718</f>
        <v>Субъект РФ 76</v>
      </c>
      <c r="D238" s="85">
        <f>ПРОТОКОЛ!D2718</f>
        <v>0</v>
      </c>
      <c r="E238" s="62">
        <f>ПРОТОКОЛ!F2718</f>
        <v>0</v>
      </c>
      <c r="F238" s="62">
        <f>ПРОТОКОЛ!H2718</f>
        <v>0</v>
      </c>
      <c r="G238" s="62">
        <f>ПРОТОКОЛ!J2718</f>
        <v>0</v>
      </c>
      <c r="H238" s="62">
        <f>ПРОТОКОЛ!L2718</f>
        <v>0</v>
      </c>
      <c r="I238" s="62">
        <f>ПРОТОКОЛ!N2718</f>
        <v>0</v>
      </c>
      <c r="J238" s="75">
        <f>ПРОТОКОЛ!P2718</f>
        <v>0</v>
      </c>
      <c r="K238" s="62">
        <f>ПРОТОКОЛ!R2718</f>
        <v>0</v>
      </c>
      <c r="L238" s="31">
        <f>ПРОТОКОЛ!E2718</f>
        <v>0</v>
      </c>
      <c r="M238" s="31">
        <f>ПРОТОКОЛ!G2718</f>
        <v>0</v>
      </c>
      <c r="N238" s="31">
        <f>ПРОТОКОЛ!I2718</f>
        <v>0</v>
      </c>
      <c r="O238" s="31">
        <f>ПРОТОКОЛ!K2718</f>
        <v>0</v>
      </c>
      <c r="P238" s="31" t="str">
        <f>ПРОТОКОЛ!M2718</f>
        <v>0</v>
      </c>
      <c r="Q238" s="31" t="str">
        <f>ПРОТОКОЛ!O2718</f>
        <v>0</v>
      </c>
      <c r="R238" s="31">
        <f>ПРОТОКОЛ!Q2718</f>
        <v>50</v>
      </c>
      <c r="S238" s="31">
        <f>ПРОТОКОЛ!S2718</f>
        <v>0</v>
      </c>
      <c r="T238" s="31">
        <f>ПРОТОКОЛ!T2718</f>
        <v>50</v>
      </c>
      <c r="U238" s="52">
        <f t="shared" si="5"/>
        <v>28</v>
      </c>
      <c r="X238" s="86"/>
    </row>
    <row r="239" spans="1:24" ht="16.5" customHeight="1">
      <c r="A239" s="64">
        <f>ПРОТОКОЛ!B2719</f>
        <v>0</v>
      </c>
      <c r="B239" s="68">
        <f>ПРОТОКОЛ!C2719</f>
        <v>0</v>
      </c>
      <c r="C239" s="72" t="str">
        <f>ПРОТОКОЛ!X2719</f>
        <v>Субъект РФ 76</v>
      </c>
      <c r="D239" s="85">
        <f>ПРОТОКОЛ!D2719</f>
        <v>0</v>
      </c>
      <c r="E239" s="62">
        <f>ПРОТОКОЛ!F2719</f>
        <v>0</v>
      </c>
      <c r="F239" s="62">
        <f>ПРОТОКОЛ!H2719</f>
        <v>0</v>
      </c>
      <c r="G239" s="62">
        <f>ПРОТОКОЛ!J2719</f>
        <v>0</v>
      </c>
      <c r="H239" s="62">
        <f>ПРОТОКОЛ!L2719</f>
        <v>0</v>
      </c>
      <c r="I239" s="62">
        <f>ПРОТОКОЛ!N2719</f>
        <v>0</v>
      </c>
      <c r="J239" s="75">
        <f>ПРОТОКОЛ!P2719</f>
        <v>0</v>
      </c>
      <c r="K239" s="62">
        <f>ПРОТОКОЛ!R2719</f>
        <v>0</v>
      </c>
      <c r="L239" s="31">
        <f>ПРОТОКОЛ!E2719</f>
        <v>0</v>
      </c>
      <c r="M239" s="31">
        <f>ПРОТОКОЛ!G2719</f>
        <v>0</v>
      </c>
      <c r="N239" s="31">
        <f>ПРОТОКОЛ!I2719</f>
        <v>0</v>
      </c>
      <c r="O239" s="31">
        <f>ПРОТОКОЛ!K2719</f>
        <v>0</v>
      </c>
      <c r="P239" s="31" t="str">
        <f>ПРОТОКОЛ!M2719</f>
        <v>0</v>
      </c>
      <c r="Q239" s="31" t="str">
        <f>ПРОТОКОЛ!O2719</f>
        <v>0</v>
      </c>
      <c r="R239" s="31">
        <f>ПРОТОКОЛ!Q2719</f>
        <v>50</v>
      </c>
      <c r="S239" s="31">
        <f>ПРОТОКОЛ!S2719</f>
        <v>0</v>
      </c>
      <c r="T239" s="31">
        <f>ПРОТОКОЛ!T2719</f>
        <v>50</v>
      </c>
      <c r="U239" s="52">
        <f t="shared" si="5"/>
        <v>28</v>
      </c>
      <c r="X239" s="86"/>
    </row>
    <row r="240" spans="1:24" ht="16.5" customHeight="1">
      <c r="A240" s="64">
        <f>ПРОТОКОЛ!B2720</f>
        <v>0</v>
      </c>
      <c r="B240" s="68">
        <f>ПРОТОКОЛ!C2720</f>
        <v>0</v>
      </c>
      <c r="C240" s="72" t="str">
        <f>ПРОТОКОЛ!X2720</f>
        <v>Субъект РФ 76</v>
      </c>
      <c r="D240" s="85">
        <f>ПРОТОКОЛ!D2720</f>
        <v>0</v>
      </c>
      <c r="E240" s="62">
        <f>ПРОТОКОЛ!F2720</f>
        <v>0</v>
      </c>
      <c r="F240" s="62">
        <f>ПРОТОКОЛ!H2720</f>
        <v>0</v>
      </c>
      <c r="G240" s="62">
        <f>ПРОТОКОЛ!J2720</f>
        <v>0</v>
      </c>
      <c r="H240" s="62">
        <f>ПРОТОКОЛ!L2720</f>
        <v>0</v>
      </c>
      <c r="I240" s="62">
        <f>ПРОТОКОЛ!N2720</f>
        <v>0</v>
      </c>
      <c r="J240" s="75">
        <f>ПРОТОКОЛ!P2720</f>
        <v>0</v>
      </c>
      <c r="K240" s="62">
        <f>ПРОТОКОЛ!R2720</f>
        <v>0</v>
      </c>
      <c r="L240" s="31">
        <f>ПРОТОКОЛ!E2720</f>
        <v>0</v>
      </c>
      <c r="M240" s="31">
        <f>ПРОТОКОЛ!G2720</f>
        <v>0</v>
      </c>
      <c r="N240" s="31">
        <f>ПРОТОКОЛ!I2720</f>
        <v>0</v>
      </c>
      <c r="O240" s="31">
        <f>ПРОТОКОЛ!K2720</f>
        <v>0</v>
      </c>
      <c r="P240" s="31" t="str">
        <f>ПРОТОКОЛ!M2720</f>
        <v>0</v>
      </c>
      <c r="Q240" s="31" t="str">
        <f>ПРОТОКОЛ!O2720</f>
        <v>0</v>
      </c>
      <c r="R240" s="31">
        <f>ПРОТОКОЛ!Q2720</f>
        <v>50</v>
      </c>
      <c r="S240" s="31">
        <f>ПРОТОКОЛ!S2720</f>
        <v>0</v>
      </c>
      <c r="T240" s="31">
        <f>ПРОТОКОЛ!T2720</f>
        <v>50</v>
      </c>
      <c r="U240" s="52">
        <f t="shared" si="5"/>
        <v>28</v>
      </c>
      <c r="X240" s="86"/>
    </row>
    <row r="241" spans="1:24" ht="16.5" customHeight="1">
      <c r="A241" s="63">
        <f>ПРОТОКОЛ!B2754</f>
        <v>0</v>
      </c>
      <c r="B241" s="65">
        <f>ПРОТОКОЛ!C2754</f>
        <v>0</v>
      </c>
      <c r="C241" s="69" t="str">
        <f>ПРОТОКОЛ!X2754</f>
        <v>Субъект РФ 77</v>
      </c>
      <c r="D241" s="82">
        <f>ПРОТОКОЛ!D2754</f>
        <v>0</v>
      </c>
      <c r="E241" s="59">
        <f>ПРОТОКОЛ!F2754</f>
        <v>0</v>
      </c>
      <c r="F241" s="59">
        <f>ПРОТОКОЛ!H2754</f>
        <v>0</v>
      </c>
      <c r="G241" s="59">
        <f>ПРОТОКОЛ!J2754</f>
        <v>0</v>
      </c>
      <c r="H241" s="59">
        <f>ПРОТОКОЛ!L2754</f>
        <v>0</v>
      </c>
      <c r="I241" s="59">
        <f>ПРОТОКОЛ!N2754</f>
        <v>0</v>
      </c>
      <c r="J241" s="60">
        <f>ПРОТОКОЛ!P2754</f>
        <v>0</v>
      </c>
      <c r="K241" s="59">
        <f>ПРОТОКОЛ!R2754</f>
        <v>0</v>
      </c>
      <c r="L241" s="7">
        <f>ПРОТОКОЛ!E2754</f>
        <v>0</v>
      </c>
      <c r="M241" s="7">
        <f>ПРОТОКОЛ!G2754</f>
        <v>0</v>
      </c>
      <c r="N241" s="7">
        <f>ПРОТОКОЛ!I2754</f>
        <v>0</v>
      </c>
      <c r="O241" s="7">
        <f>ПРОТОКОЛ!K2754</f>
        <v>0</v>
      </c>
      <c r="P241" s="7" t="str">
        <f>ПРОТОКОЛ!M2754</f>
        <v>0</v>
      </c>
      <c r="Q241" s="7" t="str">
        <f>ПРОТОКОЛ!O2754</f>
        <v>0</v>
      </c>
      <c r="R241" s="7">
        <f>ПРОТОКОЛ!Q2754</f>
        <v>50</v>
      </c>
      <c r="S241" s="7">
        <f>ПРОТОКОЛ!S2754</f>
        <v>0</v>
      </c>
      <c r="T241" s="7">
        <f>ПРОТОКОЛ!T2754</f>
        <v>50</v>
      </c>
      <c r="U241" s="52">
        <f t="shared" si="5"/>
        <v>28</v>
      </c>
      <c r="X241" s="86"/>
    </row>
    <row r="242" spans="1:24" ht="16.5" customHeight="1">
      <c r="A242" s="63">
        <f>ПРОТОКОЛ!B2755</f>
        <v>0</v>
      </c>
      <c r="B242" s="65">
        <f>ПРОТОКОЛ!C2755</f>
        <v>0</v>
      </c>
      <c r="C242" s="69" t="str">
        <f>ПРОТОКОЛ!X2755</f>
        <v>Субъект РФ 77</v>
      </c>
      <c r="D242" s="82">
        <f>ПРОТОКОЛ!D2755</f>
        <v>0</v>
      </c>
      <c r="E242" s="59">
        <f>ПРОТОКОЛ!F2755</f>
        <v>0</v>
      </c>
      <c r="F242" s="59">
        <f>ПРОТОКОЛ!H2755</f>
        <v>0</v>
      </c>
      <c r="G242" s="59">
        <f>ПРОТОКОЛ!J2755</f>
        <v>0</v>
      </c>
      <c r="H242" s="59">
        <f>ПРОТОКОЛ!L2755</f>
        <v>0</v>
      </c>
      <c r="I242" s="59">
        <f>ПРОТОКОЛ!N2755</f>
        <v>0</v>
      </c>
      <c r="J242" s="60">
        <f>ПРОТОКОЛ!P2755</f>
        <v>0</v>
      </c>
      <c r="K242" s="59">
        <f>ПРОТОКОЛ!R2755</f>
        <v>0</v>
      </c>
      <c r="L242" s="7">
        <f>ПРОТОКОЛ!E2755</f>
        <v>0</v>
      </c>
      <c r="M242" s="7">
        <f>ПРОТОКОЛ!G2755</f>
        <v>0</v>
      </c>
      <c r="N242" s="7">
        <f>ПРОТОКОЛ!I2755</f>
        <v>0</v>
      </c>
      <c r="O242" s="7">
        <f>ПРОТОКОЛ!K2755</f>
        <v>0</v>
      </c>
      <c r="P242" s="7" t="str">
        <f>ПРОТОКОЛ!M2755</f>
        <v>0</v>
      </c>
      <c r="Q242" s="7" t="str">
        <f>ПРОТОКОЛ!O2755</f>
        <v>0</v>
      </c>
      <c r="R242" s="7">
        <f>ПРОТОКОЛ!Q2755</f>
        <v>50</v>
      </c>
      <c r="S242" s="7">
        <f>ПРОТОКОЛ!S2755</f>
        <v>0</v>
      </c>
      <c r="T242" s="7">
        <f>ПРОТОКОЛ!T2755</f>
        <v>50</v>
      </c>
      <c r="U242" s="52">
        <f t="shared" si="5"/>
        <v>28</v>
      </c>
      <c r="X242" s="86"/>
    </row>
    <row r="243" spans="1:24" ht="16.5" customHeight="1">
      <c r="A243" s="63">
        <f>ПРОТОКОЛ!B2756</f>
        <v>0</v>
      </c>
      <c r="B243" s="65">
        <f>ПРОТОКОЛ!C2756</f>
        <v>0</v>
      </c>
      <c r="C243" s="69" t="str">
        <f>ПРОТОКОЛ!X2756</f>
        <v>Субъект РФ 77</v>
      </c>
      <c r="D243" s="82">
        <f>ПРОТОКОЛ!D2756</f>
        <v>0</v>
      </c>
      <c r="E243" s="59">
        <f>ПРОТОКОЛ!F2756</f>
        <v>0</v>
      </c>
      <c r="F243" s="59">
        <f>ПРОТОКОЛ!H2756</f>
        <v>0</v>
      </c>
      <c r="G243" s="59">
        <f>ПРОТОКОЛ!J2756</f>
        <v>0</v>
      </c>
      <c r="H243" s="59">
        <f>ПРОТОКОЛ!L2756</f>
        <v>0</v>
      </c>
      <c r="I243" s="59">
        <f>ПРОТОКОЛ!N2756</f>
        <v>0</v>
      </c>
      <c r="J243" s="60">
        <f>ПРОТОКОЛ!P2756</f>
        <v>0</v>
      </c>
      <c r="K243" s="59">
        <f>ПРОТОКОЛ!R2756</f>
        <v>0</v>
      </c>
      <c r="L243" s="7">
        <f>ПРОТОКОЛ!E2756</f>
        <v>0</v>
      </c>
      <c r="M243" s="7">
        <f>ПРОТОКОЛ!G2756</f>
        <v>0</v>
      </c>
      <c r="N243" s="7">
        <f>ПРОТОКОЛ!I2756</f>
        <v>0</v>
      </c>
      <c r="O243" s="7">
        <f>ПРОТОКОЛ!K2756</f>
        <v>0</v>
      </c>
      <c r="P243" s="7" t="str">
        <f>ПРОТОКОЛ!M2756</f>
        <v>0</v>
      </c>
      <c r="Q243" s="7" t="str">
        <f>ПРОТОКОЛ!O2756</f>
        <v>0</v>
      </c>
      <c r="R243" s="7">
        <f>ПРОТОКОЛ!Q2756</f>
        <v>50</v>
      </c>
      <c r="S243" s="7">
        <f>ПРОТОКОЛ!S2756</f>
        <v>0</v>
      </c>
      <c r="T243" s="7">
        <f>ПРОТОКОЛ!T2756</f>
        <v>50</v>
      </c>
      <c r="U243" s="52">
        <f t="shared" si="5"/>
        <v>28</v>
      </c>
      <c r="X243" s="86"/>
    </row>
    <row r="244" spans="1:24" ht="16.5" customHeight="1">
      <c r="A244" s="64">
        <f>ПРОТОКОЛ!B2790</f>
        <v>0</v>
      </c>
      <c r="B244" s="68">
        <f>ПРОТОКОЛ!C2790</f>
        <v>0</v>
      </c>
      <c r="C244" s="72" t="str">
        <f>ПРОТОКОЛ!X2790</f>
        <v>Субъект РФ 78</v>
      </c>
      <c r="D244" s="85">
        <f>ПРОТОКОЛ!D2790</f>
        <v>0</v>
      </c>
      <c r="E244" s="62">
        <f>ПРОТОКОЛ!F2790</f>
        <v>0</v>
      </c>
      <c r="F244" s="62">
        <f>ПРОТОКОЛ!H2790</f>
        <v>0</v>
      </c>
      <c r="G244" s="62">
        <f>ПРОТОКОЛ!J2790</f>
        <v>0</v>
      </c>
      <c r="H244" s="62">
        <f>ПРОТОКОЛ!L2790</f>
        <v>0</v>
      </c>
      <c r="I244" s="62">
        <f>ПРОТОКОЛ!N2790</f>
        <v>0</v>
      </c>
      <c r="J244" s="75">
        <f>ПРОТОКОЛ!P2790</f>
        <v>0</v>
      </c>
      <c r="K244" s="62">
        <f>ПРОТОКОЛ!R2790</f>
        <v>0</v>
      </c>
      <c r="L244" s="31">
        <f>ПРОТОКОЛ!E2790</f>
        <v>0</v>
      </c>
      <c r="M244" s="31">
        <f>ПРОТОКОЛ!G2790</f>
        <v>0</v>
      </c>
      <c r="N244" s="31">
        <f>ПРОТОКОЛ!I2790</f>
        <v>0</v>
      </c>
      <c r="O244" s="31">
        <f>ПРОТОКОЛ!K2790</f>
        <v>0</v>
      </c>
      <c r="P244" s="31" t="str">
        <f>ПРОТОКОЛ!M2790</f>
        <v>0</v>
      </c>
      <c r="Q244" s="31" t="str">
        <f>ПРОТОКОЛ!O2790</f>
        <v>0</v>
      </c>
      <c r="R244" s="31">
        <f>ПРОТОКОЛ!Q2790</f>
        <v>50</v>
      </c>
      <c r="S244" s="31">
        <f>ПРОТОКОЛ!S2790</f>
        <v>0</v>
      </c>
      <c r="T244" s="31">
        <f>ПРОТОКОЛ!T2790</f>
        <v>50</v>
      </c>
      <c r="U244" s="52">
        <f t="shared" si="5"/>
        <v>28</v>
      </c>
      <c r="X244" s="86"/>
    </row>
    <row r="245" spans="1:24" ht="16.5" customHeight="1">
      <c r="A245" s="64">
        <f>ПРОТОКОЛ!B2791</f>
        <v>0</v>
      </c>
      <c r="B245" s="68">
        <f>ПРОТОКОЛ!C2791</f>
        <v>0</v>
      </c>
      <c r="C245" s="72" t="str">
        <f>ПРОТОКОЛ!X2791</f>
        <v>Субъект РФ 78</v>
      </c>
      <c r="D245" s="85">
        <f>ПРОТОКОЛ!D2791</f>
        <v>0</v>
      </c>
      <c r="E245" s="62">
        <f>ПРОТОКОЛ!F2791</f>
        <v>0</v>
      </c>
      <c r="F245" s="62">
        <f>ПРОТОКОЛ!H2791</f>
        <v>0</v>
      </c>
      <c r="G245" s="62">
        <f>ПРОТОКОЛ!J2791</f>
        <v>0</v>
      </c>
      <c r="H245" s="62">
        <f>ПРОТОКОЛ!L2791</f>
        <v>0</v>
      </c>
      <c r="I245" s="62">
        <f>ПРОТОКОЛ!N2791</f>
        <v>0</v>
      </c>
      <c r="J245" s="75">
        <f>ПРОТОКОЛ!P2791</f>
        <v>0</v>
      </c>
      <c r="K245" s="62">
        <f>ПРОТОКОЛ!R2791</f>
        <v>0</v>
      </c>
      <c r="L245" s="31">
        <f>ПРОТОКОЛ!E2791</f>
        <v>0</v>
      </c>
      <c r="M245" s="31">
        <f>ПРОТОКОЛ!G2791</f>
        <v>0</v>
      </c>
      <c r="N245" s="31">
        <f>ПРОТОКОЛ!I2791</f>
        <v>0</v>
      </c>
      <c r="O245" s="31">
        <f>ПРОТОКОЛ!K2791</f>
        <v>0</v>
      </c>
      <c r="P245" s="31" t="str">
        <f>ПРОТОКОЛ!M2791</f>
        <v>0</v>
      </c>
      <c r="Q245" s="31" t="str">
        <f>ПРОТОКОЛ!O2791</f>
        <v>0</v>
      </c>
      <c r="R245" s="31">
        <f>ПРОТОКОЛ!Q2791</f>
        <v>50</v>
      </c>
      <c r="S245" s="31">
        <f>ПРОТОКОЛ!S2791</f>
        <v>0</v>
      </c>
      <c r="T245" s="31">
        <f>ПРОТОКОЛ!T2791</f>
        <v>50</v>
      </c>
      <c r="U245" s="52">
        <f t="shared" si="5"/>
        <v>28</v>
      </c>
      <c r="X245" s="86"/>
    </row>
    <row r="246" spans="1:24" ht="16.5" customHeight="1">
      <c r="A246" s="64">
        <f>ПРОТОКОЛ!B2792</f>
        <v>0</v>
      </c>
      <c r="B246" s="68">
        <f>ПРОТОКОЛ!C2792</f>
        <v>0</v>
      </c>
      <c r="C246" s="72" t="str">
        <f>ПРОТОКОЛ!X2792</f>
        <v>Субъект РФ 78</v>
      </c>
      <c r="D246" s="85">
        <f>ПРОТОКОЛ!D2792</f>
        <v>0</v>
      </c>
      <c r="E246" s="62">
        <f>ПРОТОКОЛ!F2792</f>
        <v>0</v>
      </c>
      <c r="F246" s="62">
        <f>ПРОТОКОЛ!H2792</f>
        <v>0</v>
      </c>
      <c r="G246" s="62">
        <f>ПРОТОКОЛ!J2792</f>
        <v>0</v>
      </c>
      <c r="H246" s="62">
        <f>ПРОТОКОЛ!L2792</f>
        <v>0</v>
      </c>
      <c r="I246" s="62">
        <f>ПРОТОКОЛ!N2792</f>
        <v>0</v>
      </c>
      <c r="J246" s="75">
        <f>ПРОТОКОЛ!P2792</f>
        <v>0</v>
      </c>
      <c r="K246" s="62">
        <f>ПРОТОКОЛ!R2792</f>
        <v>0</v>
      </c>
      <c r="L246" s="31">
        <f>ПРОТОКОЛ!E2792</f>
        <v>0</v>
      </c>
      <c r="M246" s="31">
        <f>ПРОТОКОЛ!G2792</f>
        <v>0</v>
      </c>
      <c r="N246" s="31">
        <f>ПРОТОКОЛ!I2792</f>
        <v>0</v>
      </c>
      <c r="O246" s="31">
        <f>ПРОТОКОЛ!K2792</f>
        <v>0</v>
      </c>
      <c r="P246" s="31" t="str">
        <f>ПРОТОКОЛ!M2792</f>
        <v>0</v>
      </c>
      <c r="Q246" s="31" t="str">
        <f>ПРОТОКОЛ!O2792</f>
        <v>0</v>
      </c>
      <c r="R246" s="31">
        <f>ПРОТОКОЛ!Q2792</f>
        <v>50</v>
      </c>
      <c r="S246" s="31">
        <f>ПРОТОКОЛ!S2792</f>
        <v>0</v>
      </c>
      <c r="T246" s="31">
        <f>ПРОТОКОЛ!T2792</f>
        <v>50</v>
      </c>
      <c r="U246" s="52">
        <f t="shared" si="5"/>
        <v>28</v>
      </c>
      <c r="X246" s="86"/>
    </row>
    <row r="247" spans="1:24" ht="16.5" customHeight="1">
      <c r="A247" s="63">
        <f>ПРОТОКОЛ!B2826</f>
        <v>0</v>
      </c>
      <c r="B247" s="65">
        <f>ПРОТОКОЛ!C2826</f>
        <v>0</v>
      </c>
      <c r="C247" s="69" t="str">
        <f>ПРОТОКОЛ!X2826</f>
        <v>Субъект РФ 79</v>
      </c>
      <c r="D247" s="82">
        <f>ПРОТОКОЛ!D2826</f>
        <v>0</v>
      </c>
      <c r="E247" s="59">
        <f>ПРОТОКОЛ!F2826</f>
        <v>0</v>
      </c>
      <c r="F247" s="59">
        <f>ПРОТОКОЛ!H2826</f>
        <v>0</v>
      </c>
      <c r="G247" s="59">
        <f>ПРОТОКОЛ!J2826</f>
        <v>0</v>
      </c>
      <c r="H247" s="59">
        <f>ПРОТОКОЛ!L2826</f>
        <v>0</v>
      </c>
      <c r="I247" s="59">
        <f>ПРОТОКОЛ!N2826</f>
        <v>0</v>
      </c>
      <c r="J247" s="60">
        <f>ПРОТОКОЛ!P2826</f>
        <v>0</v>
      </c>
      <c r="K247" s="59">
        <f>ПРОТОКОЛ!R2826</f>
        <v>0</v>
      </c>
      <c r="L247" s="7">
        <f>ПРОТОКОЛ!E2826</f>
        <v>0</v>
      </c>
      <c r="M247" s="7">
        <f>ПРОТОКОЛ!G2826</f>
        <v>0</v>
      </c>
      <c r="N247" s="7">
        <f>ПРОТОКОЛ!I2826</f>
        <v>0</v>
      </c>
      <c r="O247" s="7">
        <f>ПРОТОКОЛ!K2826</f>
        <v>0</v>
      </c>
      <c r="P247" s="7" t="str">
        <f>ПРОТОКОЛ!M2826</f>
        <v>0</v>
      </c>
      <c r="Q247" s="7" t="str">
        <f>ПРОТОКОЛ!O2826</f>
        <v>0</v>
      </c>
      <c r="R247" s="7">
        <f>ПРОТОКОЛ!Q2826</f>
        <v>50</v>
      </c>
      <c r="S247" s="7">
        <f>ПРОТОКОЛ!S2826</f>
        <v>0</v>
      </c>
      <c r="T247" s="7">
        <f>ПРОТОКОЛ!T2826</f>
        <v>50</v>
      </c>
      <c r="U247" s="52">
        <f t="shared" si="5"/>
        <v>28</v>
      </c>
      <c r="X247" s="86"/>
    </row>
    <row r="248" spans="1:24" ht="16.5" customHeight="1">
      <c r="A248" s="63">
        <f>ПРОТОКОЛ!B2827</f>
        <v>0</v>
      </c>
      <c r="B248" s="65">
        <f>ПРОТОКОЛ!C2827</f>
        <v>0</v>
      </c>
      <c r="C248" s="69" t="str">
        <f>ПРОТОКОЛ!X2827</f>
        <v>Субъект РФ 79</v>
      </c>
      <c r="D248" s="82">
        <f>ПРОТОКОЛ!D2827</f>
        <v>0</v>
      </c>
      <c r="E248" s="59">
        <f>ПРОТОКОЛ!F2827</f>
        <v>0</v>
      </c>
      <c r="F248" s="59">
        <f>ПРОТОКОЛ!H2827</f>
        <v>0</v>
      </c>
      <c r="G248" s="59">
        <f>ПРОТОКОЛ!J2827</f>
        <v>0</v>
      </c>
      <c r="H248" s="59">
        <f>ПРОТОКОЛ!L2827</f>
        <v>0</v>
      </c>
      <c r="I248" s="59">
        <f>ПРОТОКОЛ!N2827</f>
        <v>0</v>
      </c>
      <c r="J248" s="60">
        <f>ПРОТОКОЛ!P2827</f>
        <v>0</v>
      </c>
      <c r="K248" s="59">
        <f>ПРОТОКОЛ!R2827</f>
        <v>0</v>
      </c>
      <c r="L248" s="7">
        <f>ПРОТОКОЛ!E2827</f>
        <v>0</v>
      </c>
      <c r="M248" s="7">
        <f>ПРОТОКОЛ!G2827</f>
        <v>0</v>
      </c>
      <c r="N248" s="7">
        <f>ПРОТОКОЛ!I2827</f>
        <v>0</v>
      </c>
      <c r="O248" s="7">
        <f>ПРОТОКОЛ!K2827</f>
        <v>0</v>
      </c>
      <c r="P248" s="7" t="str">
        <f>ПРОТОКОЛ!M2827</f>
        <v>0</v>
      </c>
      <c r="Q248" s="7" t="str">
        <f>ПРОТОКОЛ!O2827</f>
        <v>0</v>
      </c>
      <c r="R248" s="7">
        <f>ПРОТОКОЛ!Q2827</f>
        <v>50</v>
      </c>
      <c r="S248" s="7">
        <f>ПРОТОКОЛ!S2827</f>
        <v>0</v>
      </c>
      <c r="T248" s="7">
        <f>ПРОТОКОЛ!T2827</f>
        <v>50</v>
      </c>
      <c r="U248" s="52">
        <f t="shared" si="5"/>
        <v>28</v>
      </c>
      <c r="X248" s="86"/>
    </row>
    <row r="249" spans="1:24" ht="16.5" customHeight="1">
      <c r="A249" s="63">
        <f>ПРОТОКОЛ!B2828</f>
        <v>0</v>
      </c>
      <c r="B249" s="65">
        <f>ПРОТОКОЛ!C2828</f>
        <v>0</v>
      </c>
      <c r="C249" s="69" t="str">
        <f>ПРОТОКОЛ!X2828</f>
        <v>Субъект РФ 79</v>
      </c>
      <c r="D249" s="82">
        <f>ПРОТОКОЛ!D2828</f>
        <v>0</v>
      </c>
      <c r="E249" s="59">
        <f>ПРОТОКОЛ!F2828</f>
        <v>0</v>
      </c>
      <c r="F249" s="59">
        <f>ПРОТОКОЛ!H2828</f>
        <v>0</v>
      </c>
      <c r="G249" s="59">
        <f>ПРОТОКОЛ!J2828</f>
        <v>0</v>
      </c>
      <c r="H249" s="59">
        <f>ПРОТОКОЛ!L2828</f>
        <v>0</v>
      </c>
      <c r="I249" s="59">
        <f>ПРОТОКОЛ!N2828</f>
        <v>0</v>
      </c>
      <c r="J249" s="60">
        <f>ПРОТОКОЛ!P2828</f>
        <v>0</v>
      </c>
      <c r="K249" s="59">
        <f>ПРОТОКОЛ!R2828</f>
        <v>0</v>
      </c>
      <c r="L249" s="7">
        <f>ПРОТОКОЛ!E2828</f>
        <v>0</v>
      </c>
      <c r="M249" s="7">
        <f>ПРОТОКОЛ!G2828</f>
        <v>0</v>
      </c>
      <c r="N249" s="7">
        <f>ПРОТОКОЛ!I2828</f>
        <v>0</v>
      </c>
      <c r="O249" s="7">
        <f>ПРОТОКОЛ!K2828</f>
        <v>0</v>
      </c>
      <c r="P249" s="7" t="str">
        <f>ПРОТОКОЛ!M2828</f>
        <v>0</v>
      </c>
      <c r="Q249" s="7" t="str">
        <f>ПРОТОКОЛ!O2828</f>
        <v>0</v>
      </c>
      <c r="R249" s="7">
        <f>ПРОТОКОЛ!Q2828</f>
        <v>50</v>
      </c>
      <c r="S249" s="7">
        <f>ПРОТОКОЛ!S2828</f>
        <v>0</v>
      </c>
      <c r="T249" s="7">
        <f>ПРОТОКОЛ!T2828</f>
        <v>50</v>
      </c>
      <c r="U249" s="52">
        <f t="shared" si="5"/>
        <v>28</v>
      </c>
      <c r="X249" s="86"/>
    </row>
    <row r="250" spans="1:24" ht="16.5" customHeight="1">
      <c r="A250" s="64">
        <f>ПРОТОКОЛ!B2862</f>
        <v>0</v>
      </c>
      <c r="B250" s="66">
        <f>ПРОТОКОЛ!C2862</f>
        <v>0</v>
      </c>
      <c r="C250" s="70" t="str">
        <f>ПРОТОКОЛ!X2862</f>
        <v>Субъект РФ 80</v>
      </c>
      <c r="D250" s="83">
        <f>ПРОТОКОЛ!D2862</f>
        <v>0</v>
      </c>
      <c r="E250" s="61">
        <f>ПРОТОКОЛ!F2862</f>
        <v>0</v>
      </c>
      <c r="F250" s="61">
        <f>ПРОТОКОЛ!H2862</f>
        <v>0</v>
      </c>
      <c r="G250" s="61">
        <f>ПРОТОКОЛ!J2862</f>
        <v>0</v>
      </c>
      <c r="H250" s="61">
        <f>ПРОТОКОЛ!L2862</f>
        <v>0</v>
      </c>
      <c r="I250" s="61">
        <f>ПРОТОКОЛ!N2862</f>
        <v>0</v>
      </c>
      <c r="J250" s="73">
        <f>ПРОТОКОЛ!P2862</f>
        <v>0</v>
      </c>
      <c r="K250" s="61">
        <f>ПРОТОКОЛ!R2862</f>
        <v>0</v>
      </c>
      <c r="L250" s="31">
        <f>ПРОТОКОЛ!E2862</f>
        <v>0</v>
      </c>
      <c r="M250" s="31">
        <f>ПРОТОКОЛ!G2862</f>
        <v>0</v>
      </c>
      <c r="N250" s="31">
        <f>ПРОТОКОЛ!I2862</f>
        <v>0</v>
      </c>
      <c r="O250" s="31">
        <f>ПРОТОКОЛ!K2862</f>
        <v>0</v>
      </c>
      <c r="P250" s="31" t="str">
        <f>ПРОТОКОЛ!M2862</f>
        <v>0</v>
      </c>
      <c r="Q250" s="31" t="str">
        <f>ПРОТОКОЛ!O2862</f>
        <v>0</v>
      </c>
      <c r="R250" s="31">
        <f>ПРОТОКОЛ!Q2862</f>
        <v>50</v>
      </c>
      <c r="S250" s="31">
        <f>ПРОТОКОЛ!S2862</f>
        <v>0</v>
      </c>
      <c r="T250" s="31">
        <f>ПРОТОКОЛ!T2862</f>
        <v>50</v>
      </c>
      <c r="U250" s="52">
        <f t="shared" si="5"/>
        <v>28</v>
      </c>
      <c r="X250" s="86"/>
    </row>
    <row r="251" spans="1:24" ht="16.5" customHeight="1">
      <c r="A251" s="64">
        <f>ПРОТОКОЛ!B2863</f>
        <v>0</v>
      </c>
      <c r="B251" s="68">
        <f>ПРОТОКОЛ!C2863</f>
        <v>0</v>
      </c>
      <c r="C251" s="72" t="str">
        <f>ПРОТОКОЛ!X2863</f>
        <v>Субъект РФ 80</v>
      </c>
      <c r="D251" s="85">
        <f>ПРОТОКОЛ!D2863</f>
        <v>0</v>
      </c>
      <c r="E251" s="62">
        <f>ПРОТОКОЛ!F2863</f>
        <v>0</v>
      </c>
      <c r="F251" s="62">
        <f>ПРОТОКОЛ!H2863</f>
        <v>0</v>
      </c>
      <c r="G251" s="62">
        <f>ПРОТОКОЛ!J2863</f>
        <v>0</v>
      </c>
      <c r="H251" s="62">
        <f>ПРОТОКОЛ!L2863</f>
        <v>0</v>
      </c>
      <c r="I251" s="62">
        <f>ПРОТОКОЛ!N2863</f>
        <v>0</v>
      </c>
      <c r="J251" s="75">
        <f>ПРОТОКОЛ!P2863</f>
        <v>0</v>
      </c>
      <c r="K251" s="62">
        <f>ПРОТОКОЛ!R2863</f>
        <v>0</v>
      </c>
      <c r="L251" s="31">
        <f>ПРОТОКОЛ!E2863</f>
        <v>0</v>
      </c>
      <c r="M251" s="31">
        <f>ПРОТОКОЛ!G2863</f>
        <v>0</v>
      </c>
      <c r="N251" s="31">
        <f>ПРОТОКОЛ!I2863</f>
        <v>0</v>
      </c>
      <c r="O251" s="31">
        <f>ПРОТОКОЛ!K2863</f>
        <v>0</v>
      </c>
      <c r="P251" s="31" t="str">
        <f>ПРОТОКОЛ!M2863</f>
        <v>0</v>
      </c>
      <c r="Q251" s="31" t="str">
        <f>ПРОТОКОЛ!O2863</f>
        <v>0</v>
      </c>
      <c r="R251" s="31">
        <f>ПРОТОКОЛ!Q2863</f>
        <v>50</v>
      </c>
      <c r="S251" s="31">
        <f>ПРОТОКОЛ!S2863</f>
        <v>0</v>
      </c>
      <c r="T251" s="31">
        <f>ПРОТОКОЛ!T2863</f>
        <v>50</v>
      </c>
      <c r="U251" s="52">
        <f t="shared" si="5"/>
        <v>28</v>
      </c>
      <c r="X251" s="86"/>
    </row>
    <row r="252" spans="1:24" ht="16.5" customHeight="1">
      <c r="A252" s="64">
        <f>ПРОТОКОЛ!B2864</f>
        <v>0</v>
      </c>
      <c r="B252" s="68">
        <f>ПРОТОКОЛ!C2864</f>
        <v>0</v>
      </c>
      <c r="C252" s="72" t="str">
        <f>ПРОТОКОЛ!X2864</f>
        <v>Субъект РФ 80</v>
      </c>
      <c r="D252" s="85">
        <f>ПРОТОКОЛ!D2864</f>
        <v>0</v>
      </c>
      <c r="E252" s="62">
        <f>ПРОТОКОЛ!F2864</f>
        <v>0</v>
      </c>
      <c r="F252" s="62">
        <f>ПРОТОКОЛ!H2864</f>
        <v>0</v>
      </c>
      <c r="G252" s="62">
        <f>ПРОТОКОЛ!J2864</f>
        <v>0</v>
      </c>
      <c r="H252" s="62">
        <f>ПРОТОКОЛ!L2864</f>
        <v>0</v>
      </c>
      <c r="I252" s="62">
        <f>ПРОТОКОЛ!N2864</f>
        <v>0</v>
      </c>
      <c r="J252" s="75">
        <f>ПРОТОКОЛ!P2864</f>
        <v>0</v>
      </c>
      <c r="K252" s="62">
        <f>ПРОТОКОЛ!R2864</f>
        <v>0</v>
      </c>
      <c r="L252" s="31">
        <f>ПРОТОКОЛ!E2864</f>
        <v>0</v>
      </c>
      <c r="M252" s="31">
        <f>ПРОТОКОЛ!G2864</f>
        <v>0</v>
      </c>
      <c r="N252" s="31">
        <f>ПРОТОКОЛ!I2864</f>
        <v>0</v>
      </c>
      <c r="O252" s="31">
        <f>ПРОТОКОЛ!K2864</f>
        <v>0</v>
      </c>
      <c r="P252" s="31" t="str">
        <f>ПРОТОКОЛ!M2864</f>
        <v>0</v>
      </c>
      <c r="Q252" s="31" t="str">
        <f>ПРОТОКОЛ!O2864</f>
        <v>0</v>
      </c>
      <c r="R252" s="31">
        <f>ПРОТОКОЛ!Q2864</f>
        <v>50</v>
      </c>
      <c r="S252" s="31">
        <f>ПРОТОКОЛ!S2864</f>
        <v>0</v>
      </c>
      <c r="T252" s="31">
        <f>ПРОТОКОЛ!T2864</f>
        <v>50</v>
      </c>
      <c r="U252" s="52">
        <f t="shared" si="5"/>
        <v>28</v>
      </c>
      <c r="X252" s="86"/>
    </row>
    <row r="253" spans="1:24" ht="16.5" customHeight="1">
      <c r="A253" s="63">
        <f>ПРОТОКОЛ!B2898</f>
        <v>0</v>
      </c>
      <c r="B253" s="65">
        <f>ПРОТОКОЛ!C2898</f>
        <v>0</v>
      </c>
      <c r="C253" s="69" t="str">
        <f>ПРОТОКОЛ!X2898</f>
        <v>Субъект РФ 81</v>
      </c>
      <c r="D253" s="82">
        <f>ПРОТОКОЛ!D2898</f>
        <v>0</v>
      </c>
      <c r="E253" s="59">
        <f>ПРОТОКОЛ!F2898</f>
        <v>0</v>
      </c>
      <c r="F253" s="59">
        <f>ПРОТОКОЛ!H2898</f>
        <v>0</v>
      </c>
      <c r="G253" s="59">
        <f>ПРОТОКОЛ!J2898</f>
        <v>0</v>
      </c>
      <c r="H253" s="59">
        <f>ПРОТОКОЛ!L2898</f>
        <v>0</v>
      </c>
      <c r="I253" s="59">
        <f>ПРОТОКОЛ!N2898</f>
        <v>0</v>
      </c>
      <c r="J253" s="60">
        <f>ПРОТОКОЛ!P2898</f>
        <v>0</v>
      </c>
      <c r="K253" s="59">
        <f>ПРОТОКОЛ!R2898</f>
        <v>0</v>
      </c>
      <c r="L253" s="7">
        <f>ПРОТОКОЛ!E2898</f>
        <v>0</v>
      </c>
      <c r="M253" s="7">
        <f>ПРОТОКОЛ!G2898</f>
        <v>0</v>
      </c>
      <c r="N253" s="7">
        <f>ПРОТОКОЛ!I2898</f>
        <v>0</v>
      </c>
      <c r="O253" s="7">
        <f>ПРОТОКОЛ!K2898</f>
        <v>0</v>
      </c>
      <c r="P253" s="7" t="str">
        <f>ПРОТОКОЛ!M2898</f>
        <v>0</v>
      </c>
      <c r="Q253" s="7" t="str">
        <f>ПРОТОКОЛ!O2898</f>
        <v>0</v>
      </c>
      <c r="R253" s="7">
        <f>ПРОТОКОЛ!Q2898</f>
        <v>50</v>
      </c>
      <c r="S253" s="7">
        <f>ПРОТОКОЛ!S2898</f>
        <v>0</v>
      </c>
      <c r="T253" s="7">
        <f>ПРОТОКОЛ!T2898</f>
        <v>50</v>
      </c>
      <c r="U253" s="52">
        <f t="shared" si="5"/>
        <v>28</v>
      </c>
      <c r="X253" s="86"/>
    </row>
    <row r="254" spans="1:24" ht="16.5" customHeight="1">
      <c r="A254" s="63">
        <f>ПРОТОКОЛ!B2899</f>
        <v>0</v>
      </c>
      <c r="B254" s="65">
        <f>ПРОТОКОЛ!C2899</f>
        <v>0</v>
      </c>
      <c r="C254" s="69" t="str">
        <f>ПРОТОКОЛ!X2899</f>
        <v>Субъект РФ 81</v>
      </c>
      <c r="D254" s="82">
        <f>ПРОТОКОЛ!D2899</f>
        <v>0</v>
      </c>
      <c r="E254" s="59">
        <f>ПРОТОКОЛ!F2899</f>
        <v>0</v>
      </c>
      <c r="F254" s="59">
        <f>ПРОТОКОЛ!H2899</f>
        <v>0</v>
      </c>
      <c r="G254" s="59">
        <f>ПРОТОКОЛ!J2899</f>
        <v>0</v>
      </c>
      <c r="H254" s="59">
        <f>ПРОТОКОЛ!L2899</f>
        <v>0</v>
      </c>
      <c r="I254" s="59">
        <f>ПРОТОКОЛ!N2899</f>
        <v>0</v>
      </c>
      <c r="J254" s="60">
        <f>ПРОТОКОЛ!P2899</f>
        <v>0</v>
      </c>
      <c r="K254" s="59">
        <f>ПРОТОКОЛ!R2899</f>
        <v>0</v>
      </c>
      <c r="L254" s="7">
        <f>ПРОТОКОЛ!E2899</f>
        <v>0</v>
      </c>
      <c r="M254" s="7">
        <f>ПРОТОКОЛ!G2899</f>
        <v>0</v>
      </c>
      <c r="N254" s="7">
        <f>ПРОТОКОЛ!I2899</f>
        <v>0</v>
      </c>
      <c r="O254" s="7">
        <f>ПРОТОКОЛ!K2899</f>
        <v>0</v>
      </c>
      <c r="P254" s="7" t="str">
        <f>ПРОТОКОЛ!M2899</f>
        <v>0</v>
      </c>
      <c r="Q254" s="7" t="str">
        <f>ПРОТОКОЛ!O2899</f>
        <v>0</v>
      </c>
      <c r="R254" s="7">
        <f>ПРОТОКОЛ!Q2899</f>
        <v>50</v>
      </c>
      <c r="S254" s="7">
        <f>ПРОТОКОЛ!S2899</f>
        <v>0</v>
      </c>
      <c r="T254" s="7">
        <f>ПРОТОКОЛ!T2899</f>
        <v>50</v>
      </c>
      <c r="U254" s="52">
        <f t="shared" si="5"/>
        <v>28</v>
      </c>
      <c r="X254" s="86"/>
    </row>
    <row r="255" spans="1:24" ht="16.5" customHeight="1">
      <c r="A255" s="63">
        <f>ПРОТОКОЛ!B2900</f>
        <v>0</v>
      </c>
      <c r="B255" s="65">
        <f>ПРОТОКОЛ!C2900</f>
        <v>0</v>
      </c>
      <c r="C255" s="69" t="str">
        <f>ПРОТОКОЛ!X2900</f>
        <v>Субъект РФ 81</v>
      </c>
      <c r="D255" s="82">
        <f>ПРОТОКОЛ!D2900</f>
        <v>0</v>
      </c>
      <c r="E255" s="59">
        <f>ПРОТОКОЛ!F2900</f>
        <v>0</v>
      </c>
      <c r="F255" s="59">
        <f>ПРОТОКОЛ!H2900</f>
        <v>0</v>
      </c>
      <c r="G255" s="59">
        <f>ПРОТОКОЛ!J2900</f>
        <v>0</v>
      </c>
      <c r="H255" s="59">
        <f>ПРОТОКОЛ!L2900</f>
        <v>0</v>
      </c>
      <c r="I255" s="59">
        <f>ПРОТОКОЛ!N2900</f>
        <v>0</v>
      </c>
      <c r="J255" s="60">
        <f>ПРОТОКОЛ!P2900</f>
        <v>0</v>
      </c>
      <c r="K255" s="59">
        <f>ПРОТОКОЛ!R2900</f>
        <v>0</v>
      </c>
      <c r="L255" s="7">
        <f>ПРОТОКОЛ!E2900</f>
        <v>0</v>
      </c>
      <c r="M255" s="7">
        <f>ПРОТОКОЛ!G2900</f>
        <v>0</v>
      </c>
      <c r="N255" s="7">
        <f>ПРОТОКОЛ!I2900</f>
        <v>0</v>
      </c>
      <c r="O255" s="7">
        <f>ПРОТОКОЛ!K2900</f>
        <v>0</v>
      </c>
      <c r="P255" s="7" t="str">
        <f>ПРОТОКОЛ!M2900</f>
        <v>0</v>
      </c>
      <c r="Q255" s="7" t="str">
        <f>ПРОТОКОЛ!O2900</f>
        <v>0</v>
      </c>
      <c r="R255" s="7">
        <f>ПРОТОКОЛ!Q2900</f>
        <v>50</v>
      </c>
      <c r="S255" s="7">
        <f>ПРОТОКОЛ!S2900</f>
        <v>0</v>
      </c>
      <c r="T255" s="7">
        <f>ПРОТОКОЛ!T2900</f>
        <v>50</v>
      </c>
      <c r="U255" s="52">
        <f t="shared" si="5"/>
        <v>28</v>
      </c>
      <c r="X255" s="86"/>
    </row>
    <row r="256" spans="1:24" ht="16.5" customHeight="1">
      <c r="A256" s="64">
        <f>ПРОТОКОЛ!B2934</f>
        <v>0</v>
      </c>
      <c r="B256" s="66">
        <f>ПРОТОКОЛ!C2934</f>
        <v>0</v>
      </c>
      <c r="C256" s="70" t="str">
        <f>ПРОТОКОЛ!X2934</f>
        <v>Субъект РФ 82</v>
      </c>
      <c r="D256" s="83">
        <f>ПРОТОКОЛ!D2934</f>
        <v>0</v>
      </c>
      <c r="E256" s="61">
        <f>ПРОТОКОЛ!F2934</f>
        <v>0</v>
      </c>
      <c r="F256" s="61">
        <f>ПРОТОКОЛ!H2934</f>
        <v>0</v>
      </c>
      <c r="G256" s="61">
        <f>ПРОТОКОЛ!J2934</f>
        <v>0</v>
      </c>
      <c r="H256" s="61">
        <f>ПРОТОКОЛ!L2934</f>
        <v>0</v>
      </c>
      <c r="I256" s="61">
        <f>ПРОТОКОЛ!N2934</f>
        <v>0</v>
      </c>
      <c r="J256" s="73">
        <f>ПРОТОКОЛ!P2934</f>
        <v>0</v>
      </c>
      <c r="K256" s="61">
        <f>ПРОТОКОЛ!R2934</f>
        <v>0</v>
      </c>
      <c r="L256" s="31">
        <f>ПРОТОКОЛ!E2934</f>
        <v>0</v>
      </c>
      <c r="M256" s="31">
        <f>ПРОТОКОЛ!G2934</f>
        <v>0</v>
      </c>
      <c r="N256" s="31">
        <f>ПРОТОКОЛ!I2934</f>
        <v>0</v>
      </c>
      <c r="O256" s="31">
        <f>ПРОТОКОЛ!K2934</f>
        <v>0</v>
      </c>
      <c r="P256" s="31" t="str">
        <f>ПРОТОКОЛ!M2934</f>
        <v>0</v>
      </c>
      <c r="Q256" s="31" t="str">
        <f>ПРОТОКОЛ!O2934</f>
        <v>0</v>
      </c>
      <c r="R256" s="31">
        <f>ПРОТОКОЛ!Q2934</f>
        <v>50</v>
      </c>
      <c r="S256" s="31">
        <f>ПРОТОКОЛ!S2934</f>
        <v>0</v>
      </c>
      <c r="T256" s="31">
        <f>ПРОТОКОЛ!T2934</f>
        <v>50</v>
      </c>
      <c r="U256" s="52">
        <f t="shared" si="5"/>
        <v>28</v>
      </c>
      <c r="X256" s="86"/>
    </row>
    <row r="257" spans="1:24" ht="16.5" customHeight="1">
      <c r="A257" s="64">
        <f>ПРОТОКОЛ!B2935</f>
        <v>0</v>
      </c>
      <c r="B257" s="68">
        <f>ПРОТОКОЛ!C2935</f>
        <v>0</v>
      </c>
      <c r="C257" s="72" t="str">
        <f>ПРОТОКОЛ!X2935</f>
        <v>Субъект РФ 82</v>
      </c>
      <c r="D257" s="85">
        <f>ПРОТОКОЛ!D2935</f>
        <v>0</v>
      </c>
      <c r="E257" s="62">
        <f>ПРОТОКОЛ!F2935</f>
        <v>0</v>
      </c>
      <c r="F257" s="62">
        <f>ПРОТОКОЛ!H2935</f>
        <v>0</v>
      </c>
      <c r="G257" s="62">
        <f>ПРОТОКОЛ!J2935</f>
        <v>0</v>
      </c>
      <c r="H257" s="62">
        <f>ПРОТОКОЛ!L2935</f>
        <v>0</v>
      </c>
      <c r="I257" s="62">
        <f>ПРОТОКОЛ!N2935</f>
        <v>0</v>
      </c>
      <c r="J257" s="75">
        <f>ПРОТОКОЛ!P2935</f>
        <v>0</v>
      </c>
      <c r="K257" s="62">
        <f>ПРОТОКОЛ!R2935</f>
        <v>0</v>
      </c>
      <c r="L257" s="31">
        <f>ПРОТОКОЛ!E2935</f>
        <v>0</v>
      </c>
      <c r="M257" s="31">
        <f>ПРОТОКОЛ!G2935</f>
        <v>0</v>
      </c>
      <c r="N257" s="31">
        <f>ПРОТОКОЛ!I2935</f>
        <v>0</v>
      </c>
      <c r="O257" s="31">
        <f>ПРОТОКОЛ!K2935</f>
        <v>0</v>
      </c>
      <c r="P257" s="31" t="str">
        <f>ПРОТОКОЛ!M2935</f>
        <v>0</v>
      </c>
      <c r="Q257" s="31" t="str">
        <f>ПРОТОКОЛ!O2935</f>
        <v>0</v>
      </c>
      <c r="R257" s="31">
        <f>ПРОТОКОЛ!Q2935</f>
        <v>50</v>
      </c>
      <c r="S257" s="31">
        <f>ПРОТОКОЛ!S2935</f>
        <v>0</v>
      </c>
      <c r="T257" s="31">
        <f>ПРОТОКОЛ!T2935</f>
        <v>50</v>
      </c>
      <c r="U257" s="52">
        <f t="shared" si="5"/>
        <v>28</v>
      </c>
      <c r="X257" s="86"/>
    </row>
    <row r="258" spans="1:24" ht="16.5" customHeight="1">
      <c r="A258" s="64">
        <f>ПРОТОКОЛ!B2936</f>
        <v>0</v>
      </c>
      <c r="B258" s="68">
        <f>ПРОТОКОЛ!C2936</f>
        <v>0</v>
      </c>
      <c r="C258" s="72" t="str">
        <f>ПРОТОКОЛ!X2936</f>
        <v>Субъект РФ 82</v>
      </c>
      <c r="D258" s="85">
        <f>ПРОТОКОЛ!D2936</f>
        <v>0</v>
      </c>
      <c r="E258" s="62">
        <f>ПРОТОКОЛ!F2936</f>
        <v>0</v>
      </c>
      <c r="F258" s="62">
        <f>ПРОТОКОЛ!H2936</f>
        <v>0</v>
      </c>
      <c r="G258" s="62">
        <f>ПРОТОКОЛ!J2936</f>
        <v>0</v>
      </c>
      <c r="H258" s="62">
        <f>ПРОТОКОЛ!L2936</f>
        <v>0</v>
      </c>
      <c r="I258" s="62">
        <f>ПРОТОКОЛ!N2936</f>
        <v>0</v>
      </c>
      <c r="J258" s="75">
        <f>ПРОТОКОЛ!P2936</f>
        <v>0</v>
      </c>
      <c r="K258" s="62">
        <f>ПРОТОКОЛ!R2936</f>
        <v>0</v>
      </c>
      <c r="L258" s="31">
        <f>ПРОТОКОЛ!E2936</f>
        <v>0</v>
      </c>
      <c r="M258" s="31">
        <f>ПРОТОКОЛ!G2936</f>
        <v>0</v>
      </c>
      <c r="N258" s="31">
        <f>ПРОТОКОЛ!I2936</f>
        <v>0</v>
      </c>
      <c r="O258" s="31">
        <f>ПРОТОКОЛ!K2936</f>
        <v>0</v>
      </c>
      <c r="P258" s="31" t="str">
        <f>ПРОТОКОЛ!M2936</f>
        <v>0</v>
      </c>
      <c r="Q258" s="31" t="str">
        <f>ПРОТОКОЛ!O2936</f>
        <v>0</v>
      </c>
      <c r="R258" s="31">
        <f>ПРОТОКОЛ!Q2936</f>
        <v>50</v>
      </c>
      <c r="S258" s="31">
        <f>ПРОТОКОЛ!S2936</f>
        <v>0</v>
      </c>
      <c r="T258" s="31">
        <f>ПРОТОКОЛ!T2936</f>
        <v>50</v>
      </c>
      <c r="U258" s="52">
        <f t="shared" si="5"/>
        <v>28</v>
      </c>
      <c r="X258" s="86"/>
    </row>
    <row r="259" spans="1:24" ht="16.5" customHeight="1">
      <c r="A259" s="63">
        <f>ПРОТОКОЛ!B2970</f>
        <v>0</v>
      </c>
      <c r="B259" s="65">
        <f>ПРОТОКОЛ!C2970</f>
        <v>0</v>
      </c>
      <c r="C259" s="69" t="str">
        <f>ПРОТОКОЛ!X2970</f>
        <v>Субъект РФ 83</v>
      </c>
      <c r="D259" s="82">
        <f>ПРОТОКОЛ!D2970</f>
        <v>0</v>
      </c>
      <c r="E259" s="59">
        <f>ПРОТОКОЛ!F2970</f>
        <v>0</v>
      </c>
      <c r="F259" s="59">
        <f>ПРОТОКОЛ!H2970</f>
        <v>0</v>
      </c>
      <c r="G259" s="59">
        <f>ПРОТОКОЛ!J2970</f>
        <v>0</v>
      </c>
      <c r="H259" s="59">
        <f>ПРОТОКОЛ!L2970</f>
        <v>0</v>
      </c>
      <c r="I259" s="59">
        <f>ПРОТОКОЛ!N2970</f>
        <v>0</v>
      </c>
      <c r="J259" s="60">
        <f>ПРОТОКОЛ!P2970</f>
        <v>0</v>
      </c>
      <c r="K259" s="59">
        <f>ПРОТОКОЛ!R2970</f>
        <v>0</v>
      </c>
      <c r="L259" s="7">
        <f>ПРОТОКОЛ!E2970</f>
        <v>0</v>
      </c>
      <c r="M259" s="7">
        <f>ПРОТОКОЛ!G2970</f>
        <v>0</v>
      </c>
      <c r="N259" s="7">
        <f>ПРОТОКОЛ!I2970</f>
        <v>0</v>
      </c>
      <c r="O259" s="7">
        <f>ПРОТОКОЛ!K2970</f>
        <v>0</v>
      </c>
      <c r="P259" s="7" t="str">
        <f>ПРОТОКОЛ!M2970</f>
        <v>0</v>
      </c>
      <c r="Q259" s="7" t="str">
        <f>ПРОТОКОЛ!O2970</f>
        <v>0</v>
      </c>
      <c r="R259" s="7">
        <f>ПРОТОКОЛ!Q2970</f>
        <v>50</v>
      </c>
      <c r="S259" s="7">
        <f>ПРОТОКОЛ!S2970</f>
        <v>0</v>
      </c>
      <c r="T259" s="7">
        <f>ПРОТОКОЛ!T2970</f>
        <v>50</v>
      </c>
      <c r="U259" s="52">
        <f t="shared" si="5"/>
        <v>28</v>
      </c>
      <c r="X259" s="86"/>
    </row>
    <row r="260" spans="1:24" ht="16.5" customHeight="1">
      <c r="A260" s="63">
        <f>ПРОТОКОЛ!B2971</f>
        <v>0</v>
      </c>
      <c r="B260" s="65">
        <f>ПРОТОКОЛ!C2971</f>
        <v>0</v>
      </c>
      <c r="C260" s="69" t="str">
        <f>ПРОТОКОЛ!X2971</f>
        <v>Субъект РФ 83</v>
      </c>
      <c r="D260" s="82">
        <f>ПРОТОКОЛ!D2971</f>
        <v>0</v>
      </c>
      <c r="E260" s="59">
        <f>ПРОТОКОЛ!F2971</f>
        <v>0</v>
      </c>
      <c r="F260" s="59">
        <f>ПРОТОКОЛ!H2971</f>
        <v>0</v>
      </c>
      <c r="G260" s="59">
        <f>ПРОТОКОЛ!J2971</f>
        <v>0</v>
      </c>
      <c r="H260" s="59">
        <f>ПРОТОКОЛ!L2971</f>
        <v>0</v>
      </c>
      <c r="I260" s="59">
        <f>ПРОТОКОЛ!N2971</f>
        <v>0</v>
      </c>
      <c r="J260" s="60">
        <f>ПРОТОКОЛ!P2971</f>
        <v>0</v>
      </c>
      <c r="K260" s="59">
        <f>ПРОТОКОЛ!R2971</f>
        <v>0</v>
      </c>
      <c r="L260" s="7">
        <f>ПРОТОКОЛ!E2971</f>
        <v>0</v>
      </c>
      <c r="M260" s="7">
        <f>ПРОТОКОЛ!G2971</f>
        <v>0</v>
      </c>
      <c r="N260" s="7">
        <f>ПРОТОКОЛ!I2971</f>
        <v>0</v>
      </c>
      <c r="O260" s="7">
        <f>ПРОТОКОЛ!K2971</f>
        <v>0</v>
      </c>
      <c r="P260" s="7" t="str">
        <f>ПРОТОКОЛ!M2971</f>
        <v>0</v>
      </c>
      <c r="Q260" s="7" t="str">
        <f>ПРОТОКОЛ!O2971</f>
        <v>0</v>
      </c>
      <c r="R260" s="7">
        <f>ПРОТОКОЛ!Q2971</f>
        <v>50</v>
      </c>
      <c r="S260" s="7">
        <f>ПРОТОКОЛ!S2971</f>
        <v>0</v>
      </c>
      <c r="T260" s="7">
        <f>ПРОТОКОЛ!T2971</f>
        <v>50</v>
      </c>
      <c r="U260" s="52">
        <f t="shared" si="5"/>
        <v>28</v>
      </c>
      <c r="X260" s="86"/>
    </row>
    <row r="261" spans="1:24" ht="16.5" customHeight="1">
      <c r="A261" s="63">
        <f>ПРОТОКОЛ!B2972</f>
        <v>0</v>
      </c>
      <c r="B261" s="65">
        <f>ПРОТОКОЛ!C2972</f>
        <v>0</v>
      </c>
      <c r="C261" s="69" t="str">
        <f>ПРОТОКОЛ!X2972</f>
        <v>Субъект РФ 83</v>
      </c>
      <c r="D261" s="82">
        <f>ПРОТОКОЛ!D2972</f>
        <v>0</v>
      </c>
      <c r="E261" s="59">
        <f>ПРОТОКОЛ!F2972</f>
        <v>0</v>
      </c>
      <c r="F261" s="59">
        <f>ПРОТОКОЛ!H2972</f>
        <v>0</v>
      </c>
      <c r="G261" s="59">
        <f>ПРОТОКОЛ!J2972</f>
        <v>0</v>
      </c>
      <c r="H261" s="59">
        <f>ПРОТОКОЛ!L2972</f>
        <v>0</v>
      </c>
      <c r="I261" s="59">
        <f>ПРОТОКОЛ!N2972</f>
        <v>0</v>
      </c>
      <c r="J261" s="60">
        <f>ПРОТОКОЛ!P2972</f>
        <v>0</v>
      </c>
      <c r="K261" s="59">
        <f>ПРОТОКОЛ!R2972</f>
        <v>0</v>
      </c>
      <c r="L261" s="7">
        <f>ПРОТОКОЛ!E2972</f>
        <v>0</v>
      </c>
      <c r="M261" s="7">
        <f>ПРОТОКОЛ!G2972</f>
        <v>0</v>
      </c>
      <c r="N261" s="7">
        <f>ПРОТОКОЛ!I2972</f>
        <v>0</v>
      </c>
      <c r="O261" s="7">
        <f>ПРОТОКОЛ!K2972</f>
        <v>0</v>
      </c>
      <c r="P261" s="7" t="str">
        <f>ПРОТОКОЛ!M2972</f>
        <v>0</v>
      </c>
      <c r="Q261" s="7" t="str">
        <f>ПРОТОКОЛ!O2972</f>
        <v>0</v>
      </c>
      <c r="R261" s="7">
        <f>ПРОТОКОЛ!Q2972</f>
        <v>50</v>
      </c>
      <c r="S261" s="7">
        <f>ПРОТОКОЛ!S2972</f>
        <v>0</v>
      </c>
      <c r="T261" s="7">
        <f>ПРОТОКОЛ!T2972</f>
        <v>50</v>
      </c>
      <c r="U261" s="52">
        <f t="shared" si="5"/>
        <v>28</v>
      </c>
      <c r="X261" s="86"/>
    </row>
    <row r="262" spans="1:24" ht="16.5" customHeight="1">
      <c r="A262" s="64">
        <f>ПРОТОКОЛ!B3006</f>
        <v>0</v>
      </c>
      <c r="B262" s="68">
        <f>ПРОТОКОЛ!C3006</f>
        <v>0</v>
      </c>
      <c r="C262" s="72" t="str">
        <f>ПРОТОКОЛ!X3006</f>
        <v>Субъект РФ 84</v>
      </c>
      <c r="D262" s="85">
        <f>ПРОТОКОЛ!D3006</f>
        <v>0</v>
      </c>
      <c r="E262" s="62">
        <f>ПРОТОКОЛ!F3006</f>
        <v>0</v>
      </c>
      <c r="F262" s="62">
        <f>ПРОТОКОЛ!H3006</f>
        <v>0</v>
      </c>
      <c r="G262" s="62">
        <f>ПРОТОКОЛ!J3006</f>
        <v>0</v>
      </c>
      <c r="H262" s="62">
        <f>ПРОТОКОЛ!L3006</f>
        <v>0</v>
      </c>
      <c r="I262" s="62">
        <f>ПРОТОКОЛ!N3006</f>
        <v>0</v>
      </c>
      <c r="J262" s="75">
        <f>ПРОТОКОЛ!P3006</f>
        <v>0</v>
      </c>
      <c r="K262" s="62">
        <f>ПРОТОКОЛ!R3006</f>
        <v>0</v>
      </c>
      <c r="L262" s="31">
        <f>ПРОТОКОЛ!E3006</f>
        <v>0</v>
      </c>
      <c r="M262" s="31">
        <f>ПРОТОКОЛ!G3006</f>
        <v>0</v>
      </c>
      <c r="N262" s="31">
        <f>ПРОТОКОЛ!I3006</f>
        <v>0</v>
      </c>
      <c r="O262" s="31">
        <f>ПРОТОКОЛ!K3006</f>
        <v>0</v>
      </c>
      <c r="P262" s="31" t="str">
        <f>ПРОТОКОЛ!M3006</f>
        <v>0</v>
      </c>
      <c r="Q262" s="31" t="str">
        <f>ПРОТОКОЛ!O3006</f>
        <v>0</v>
      </c>
      <c r="R262" s="31">
        <f>ПРОТОКОЛ!Q3006</f>
        <v>50</v>
      </c>
      <c r="S262" s="31">
        <f>ПРОТОКОЛ!S3006</f>
        <v>0</v>
      </c>
      <c r="T262" s="31">
        <f>ПРОТОКОЛ!T3006</f>
        <v>50</v>
      </c>
      <c r="U262" s="52">
        <f t="shared" si="5"/>
        <v>28</v>
      </c>
      <c r="X262" s="86"/>
    </row>
    <row r="263" spans="1:24" ht="16.5" customHeight="1">
      <c r="A263" s="64">
        <f>ПРОТОКОЛ!B3007</f>
        <v>0</v>
      </c>
      <c r="B263" s="68">
        <f>ПРОТОКОЛ!C3007</f>
        <v>0</v>
      </c>
      <c r="C263" s="72" t="str">
        <f>ПРОТОКОЛ!X3007</f>
        <v>Субъект РФ 84</v>
      </c>
      <c r="D263" s="85">
        <f>ПРОТОКОЛ!D3007</f>
        <v>0</v>
      </c>
      <c r="E263" s="62">
        <f>ПРОТОКОЛ!F3007</f>
        <v>0</v>
      </c>
      <c r="F263" s="62">
        <f>ПРОТОКОЛ!H3007</f>
        <v>0</v>
      </c>
      <c r="G263" s="62">
        <f>ПРОТОКОЛ!J3007</f>
        <v>0</v>
      </c>
      <c r="H263" s="62">
        <f>ПРОТОКОЛ!L3007</f>
        <v>0</v>
      </c>
      <c r="I263" s="62">
        <f>ПРОТОКОЛ!N3007</f>
        <v>0</v>
      </c>
      <c r="J263" s="75">
        <f>ПРОТОКОЛ!P3007</f>
        <v>0</v>
      </c>
      <c r="K263" s="62">
        <f>ПРОТОКОЛ!R3007</f>
        <v>0</v>
      </c>
      <c r="L263" s="31">
        <f>ПРОТОКОЛ!E3007</f>
        <v>0</v>
      </c>
      <c r="M263" s="31">
        <f>ПРОТОКОЛ!G3007</f>
        <v>0</v>
      </c>
      <c r="N263" s="31">
        <f>ПРОТОКОЛ!I3007</f>
        <v>0</v>
      </c>
      <c r="O263" s="31">
        <f>ПРОТОКОЛ!K3007</f>
        <v>0</v>
      </c>
      <c r="P263" s="31" t="str">
        <f>ПРОТОКОЛ!M3007</f>
        <v>0</v>
      </c>
      <c r="Q263" s="31" t="str">
        <f>ПРОТОКОЛ!O3007</f>
        <v>0</v>
      </c>
      <c r="R263" s="31">
        <f>ПРОТОКОЛ!Q3007</f>
        <v>50</v>
      </c>
      <c r="S263" s="31">
        <f>ПРОТОКОЛ!S3007</f>
        <v>0</v>
      </c>
      <c r="T263" s="31">
        <f>ПРОТОКОЛ!T3007</f>
        <v>50</v>
      </c>
      <c r="U263" s="52">
        <f t="shared" si="5"/>
        <v>28</v>
      </c>
      <c r="X263" s="86"/>
    </row>
    <row r="264" spans="1:24" ht="16.5" customHeight="1">
      <c r="A264" s="64">
        <f>ПРОТОКОЛ!B3008</f>
        <v>0</v>
      </c>
      <c r="B264" s="68">
        <f>ПРОТОКОЛ!C3008</f>
        <v>0</v>
      </c>
      <c r="C264" s="72" t="str">
        <f>ПРОТОКОЛ!X3008</f>
        <v>Субъект РФ 84</v>
      </c>
      <c r="D264" s="85">
        <f>ПРОТОКОЛ!D3008</f>
        <v>0</v>
      </c>
      <c r="E264" s="62">
        <f>ПРОТОКОЛ!F3008</f>
        <v>0</v>
      </c>
      <c r="F264" s="62">
        <f>ПРОТОКОЛ!H3008</f>
        <v>0</v>
      </c>
      <c r="G264" s="62">
        <f>ПРОТОКОЛ!J3008</f>
        <v>0</v>
      </c>
      <c r="H264" s="62">
        <f>ПРОТОКОЛ!L3008</f>
        <v>0</v>
      </c>
      <c r="I264" s="62">
        <f>ПРОТОКОЛ!N3008</f>
        <v>0</v>
      </c>
      <c r="J264" s="75">
        <f>ПРОТОКОЛ!P3008</f>
        <v>0</v>
      </c>
      <c r="K264" s="62">
        <f>ПРОТОКОЛ!R3008</f>
        <v>0</v>
      </c>
      <c r="L264" s="31">
        <f>ПРОТОКОЛ!E3008</f>
        <v>0</v>
      </c>
      <c r="M264" s="31">
        <f>ПРОТОКОЛ!G3008</f>
        <v>0</v>
      </c>
      <c r="N264" s="31">
        <f>ПРОТОКОЛ!I3008</f>
        <v>0</v>
      </c>
      <c r="O264" s="31">
        <f>ПРОТОКОЛ!K3008</f>
        <v>0</v>
      </c>
      <c r="P264" s="31" t="str">
        <f>ПРОТОКОЛ!M3008</f>
        <v>0</v>
      </c>
      <c r="Q264" s="31" t="str">
        <f>ПРОТОКОЛ!O3008</f>
        <v>0</v>
      </c>
      <c r="R264" s="31">
        <f>ПРОТОКОЛ!Q3008</f>
        <v>50</v>
      </c>
      <c r="S264" s="31">
        <f>ПРОТОКОЛ!S3008</f>
        <v>0</v>
      </c>
      <c r="T264" s="31">
        <f>ПРОТОКОЛ!T3008</f>
        <v>50</v>
      </c>
      <c r="U264" s="52">
        <f t="shared" si="5"/>
        <v>28</v>
      </c>
      <c r="X264" s="86"/>
    </row>
    <row r="265" spans="1:24" ht="16.5" customHeight="1">
      <c r="A265" s="63">
        <f>ПРОТОКОЛ!B3042</f>
        <v>0</v>
      </c>
      <c r="B265" s="65">
        <f>ПРОТОКОЛ!C3042</f>
        <v>0</v>
      </c>
      <c r="C265" s="69" t="str">
        <f>ПРОТОКОЛ!X3042</f>
        <v>Субъект РФ 85</v>
      </c>
      <c r="D265" s="82">
        <f>ПРОТОКОЛ!D3042</f>
        <v>0</v>
      </c>
      <c r="E265" s="59">
        <f>ПРОТОКОЛ!F3042</f>
        <v>0</v>
      </c>
      <c r="F265" s="59">
        <f>ПРОТОКОЛ!H3042</f>
        <v>0</v>
      </c>
      <c r="G265" s="59">
        <f>ПРОТОКОЛ!J3042</f>
        <v>0</v>
      </c>
      <c r="H265" s="59">
        <f>ПРОТОКОЛ!L3042</f>
        <v>0</v>
      </c>
      <c r="I265" s="59">
        <f>ПРОТОКОЛ!N3042</f>
        <v>0</v>
      </c>
      <c r="J265" s="60">
        <f>ПРОТОКОЛ!P3042</f>
        <v>0</v>
      </c>
      <c r="K265" s="59">
        <f>ПРОТОКОЛ!R3042</f>
        <v>0</v>
      </c>
      <c r="L265" s="7">
        <f>ПРОТОКОЛ!E3042</f>
        <v>0</v>
      </c>
      <c r="M265" s="7">
        <f>ПРОТОКОЛ!G3042</f>
        <v>0</v>
      </c>
      <c r="N265" s="7">
        <f>ПРОТОКОЛ!I3042</f>
        <v>0</v>
      </c>
      <c r="O265" s="7">
        <f>ПРОТОКОЛ!K3042</f>
        <v>0</v>
      </c>
      <c r="P265" s="7" t="str">
        <f>ПРОТОКОЛ!M3042</f>
        <v>0</v>
      </c>
      <c r="Q265" s="7" t="str">
        <f>ПРОТОКОЛ!O3042</f>
        <v>0</v>
      </c>
      <c r="R265" s="7">
        <f>ПРОТОКОЛ!Q3042</f>
        <v>50</v>
      </c>
      <c r="S265" s="7">
        <f>ПРОТОКОЛ!S3042</f>
        <v>0</v>
      </c>
      <c r="T265" s="7">
        <f>ПРОТОКОЛ!T3042</f>
        <v>50</v>
      </c>
      <c r="U265" s="52">
        <f t="shared" si="5"/>
        <v>28</v>
      </c>
      <c r="X265" s="86"/>
    </row>
    <row r="266" spans="1:24" ht="16.5" customHeight="1">
      <c r="A266" s="63">
        <f>ПРОТОКОЛ!B3043</f>
        <v>0</v>
      </c>
      <c r="B266" s="65">
        <f>ПРОТОКОЛ!C3043</f>
        <v>0</v>
      </c>
      <c r="C266" s="69" t="str">
        <f>ПРОТОКОЛ!X3043</f>
        <v>Субъект РФ 85</v>
      </c>
      <c r="D266" s="82">
        <f>ПРОТОКОЛ!D3043</f>
        <v>0</v>
      </c>
      <c r="E266" s="59">
        <f>ПРОТОКОЛ!F3043</f>
        <v>0</v>
      </c>
      <c r="F266" s="59">
        <f>ПРОТОКОЛ!H3043</f>
        <v>0</v>
      </c>
      <c r="G266" s="59">
        <f>ПРОТОКОЛ!J3043</f>
        <v>0</v>
      </c>
      <c r="H266" s="59">
        <f>ПРОТОКОЛ!L3043</f>
        <v>0</v>
      </c>
      <c r="I266" s="59">
        <f>ПРОТОКОЛ!N3043</f>
        <v>0</v>
      </c>
      <c r="J266" s="60">
        <f>ПРОТОКОЛ!P3043</f>
        <v>0</v>
      </c>
      <c r="K266" s="59">
        <f>ПРОТОКОЛ!R3043</f>
        <v>0</v>
      </c>
      <c r="L266" s="7">
        <f>ПРОТОКОЛ!E3043</f>
        <v>0</v>
      </c>
      <c r="M266" s="7">
        <f>ПРОТОКОЛ!G3043</f>
        <v>0</v>
      </c>
      <c r="N266" s="7">
        <f>ПРОТОКОЛ!I3043</f>
        <v>0</v>
      </c>
      <c r="O266" s="7">
        <f>ПРОТОКОЛ!K3043</f>
        <v>0</v>
      </c>
      <c r="P266" s="7" t="str">
        <f>ПРОТОКОЛ!M3043</f>
        <v>0</v>
      </c>
      <c r="Q266" s="7" t="str">
        <f>ПРОТОКОЛ!O3043</f>
        <v>0</v>
      </c>
      <c r="R266" s="7">
        <f>ПРОТОКОЛ!Q3043</f>
        <v>50</v>
      </c>
      <c r="S266" s="7">
        <f>ПРОТОКОЛ!S3043</f>
        <v>0</v>
      </c>
      <c r="T266" s="7">
        <f>ПРОТОКОЛ!T3043</f>
        <v>50</v>
      </c>
      <c r="U266" s="52">
        <f t="shared" si="5"/>
        <v>28</v>
      </c>
      <c r="X266" s="86"/>
    </row>
    <row r="267" spans="1:24" ht="16.5" customHeight="1">
      <c r="A267" s="63">
        <f>ПРОТОКОЛ!B3044</f>
        <v>0</v>
      </c>
      <c r="B267" s="65">
        <f>ПРОТОКОЛ!C3044</f>
        <v>0</v>
      </c>
      <c r="C267" s="69" t="str">
        <f>ПРОТОКОЛ!X3044</f>
        <v>Субъект РФ 85</v>
      </c>
      <c r="D267" s="82">
        <f>ПРОТОКОЛ!D3044</f>
        <v>0</v>
      </c>
      <c r="E267" s="59">
        <f>ПРОТОКОЛ!F3044</f>
        <v>0</v>
      </c>
      <c r="F267" s="59">
        <f>ПРОТОКОЛ!H3044</f>
        <v>0</v>
      </c>
      <c r="G267" s="59">
        <f>ПРОТОКОЛ!J3044</f>
        <v>0</v>
      </c>
      <c r="H267" s="59">
        <f>ПРОТОКОЛ!L3044</f>
        <v>0</v>
      </c>
      <c r="I267" s="59">
        <f>ПРОТОКОЛ!N3044</f>
        <v>0</v>
      </c>
      <c r="J267" s="60">
        <f>ПРОТОКОЛ!P3044</f>
        <v>0</v>
      </c>
      <c r="K267" s="59">
        <f>ПРОТОКОЛ!R3044</f>
        <v>0</v>
      </c>
      <c r="L267" s="7">
        <f>ПРОТОКОЛ!E3044</f>
        <v>0</v>
      </c>
      <c r="M267" s="7">
        <f>ПРОТОКОЛ!G3044</f>
        <v>0</v>
      </c>
      <c r="N267" s="7">
        <f>ПРОТОКОЛ!I3044</f>
        <v>0</v>
      </c>
      <c r="O267" s="7">
        <f>ПРОТОКОЛ!K3044</f>
        <v>0</v>
      </c>
      <c r="P267" s="7" t="str">
        <f>ПРОТОКОЛ!M3044</f>
        <v>0</v>
      </c>
      <c r="Q267" s="7" t="str">
        <f>ПРОТОКОЛ!O3044</f>
        <v>0</v>
      </c>
      <c r="R267" s="7">
        <f>ПРОТОКОЛ!Q3044</f>
        <v>50</v>
      </c>
      <c r="S267" s="7">
        <f>ПРОТОКОЛ!S3044</f>
        <v>0</v>
      </c>
      <c r="T267" s="7">
        <f>ПРОТОКОЛ!T3044</f>
        <v>50</v>
      </c>
      <c r="U267" s="52">
        <f t="shared" si="5"/>
        <v>28</v>
      </c>
      <c r="X267" s="86"/>
    </row>
    <row r="268" spans="1:24" ht="16.5" customHeight="1">
      <c r="A268" s="64">
        <f>ПРОТОКОЛ!B3078</f>
        <v>0</v>
      </c>
      <c r="B268" s="68">
        <f>ПРОТОКОЛ!C3078</f>
        <v>0</v>
      </c>
      <c r="C268" s="72" t="str">
        <f>ПРОТОКОЛ!X3078</f>
        <v>Субъект РФ 86</v>
      </c>
      <c r="D268" s="85">
        <f>ПРОТОКОЛ!D3078</f>
        <v>0</v>
      </c>
      <c r="E268" s="62">
        <f>ПРОТОКОЛ!F3078</f>
        <v>0</v>
      </c>
      <c r="F268" s="62">
        <f>ПРОТОКОЛ!H3078</f>
        <v>0</v>
      </c>
      <c r="G268" s="62">
        <f>ПРОТОКОЛ!J3078</f>
        <v>0</v>
      </c>
      <c r="H268" s="62">
        <f>ПРОТОКОЛ!L3078</f>
        <v>0</v>
      </c>
      <c r="I268" s="62">
        <f>ПРОТОКОЛ!N3078</f>
        <v>0</v>
      </c>
      <c r="J268" s="75">
        <f>ПРОТОКОЛ!P3078</f>
        <v>0</v>
      </c>
      <c r="K268" s="62">
        <f>ПРОТОКОЛ!R3078</f>
        <v>0</v>
      </c>
      <c r="L268" s="31">
        <f>ПРОТОКОЛ!E3078</f>
        <v>0</v>
      </c>
      <c r="M268" s="31">
        <f>ПРОТОКОЛ!G3078</f>
        <v>0</v>
      </c>
      <c r="N268" s="31">
        <f>ПРОТОКОЛ!I3078</f>
        <v>0</v>
      </c>
      <c r="O268" s="31">
        <f>ПРОТОКОЛ!K3078</f>
        <v>0</v>
      </c>
      <c r="P268" s="31" t="str">
        <f>ПРОТОКОЛ!M3078</f>
        <v>0</v>
      </c>
      <c r="Q268" s="31" t="str">
        <f>ПРОТОКОЛ!O3078</f>
        <v>0</v>
      </c>
      <c r="R268" s="31">
        <f>ПРОТОКОЛ!Q3078</f>
        <v>50</v>
      </c>
      <c r="S268" s="31">
        <f>ПРОТОКОЛ!S3078</f>
        <v>0</v>
      </c>
      <c r="T268" s="31">
        <f>ПРОТОКОЛ!T3078</f>
        <v>50</v>
      </c>
      <c r="U268" s="52">
        <f t="shared" si="5"/>
        <v>28</v>
      </c>
      <c r="X268" s="86"/>
    </row>
    <row r="269" spans="1:24" ht="16.5" customHeight="1">
      <c r="A269" s="64">
        <f>ПРОТОКОЛ!B3079</f>
        <v>0</v>
      </c>
      <c r="B269" s="68">
        <f>ПРОТОКОЛ!C3079</f>
        <v>0</v>
      </c>
      <c r="C269" s="72" t="str">
        <f>ПРОТОКОЛ!X3079</f>
        <v>Субъект РФ 86</v>
      </c>
      <c r="D269" s="85">
        <f>ПРОТОКОЛ!D3079</f>
        <v>0</v>
      </c>
      <c r="E269" s="62">
        <f>ПРОТОКОЛ!F3079</f>
        <v>0</v>
      </c>
      <c r="F269" s="62">
        <f>ПРОТОКОЛ!H3079</f>
        <v>0</v>
      </c>
      <c r="G269" s="62">
        <f>ПРОТОКОЛ!J3079</f>
        <v>0</v>
      </c>
      <c r="H269" s="62">
        <f>ПРОТОКОЛ!L3079</f>
        <v>0</v>
      </c>
      <c r="I269" s="62">
        <f>ПРОТОКОЛ!N3079</f>
        <v>0</v>
      </c>
      <c r="J269" s="75">
        <f>ПРОТОКОЛ!P3079</f>
        <v>0</v>
      </c>
      <c r="K269" s="62">
        <f>ПРОТОКОЛ!R3079</f>
        <v>0</v>
      </c>
      <c r="L269" s="31">
        <f>ПРОТОКОЛ!E3079</f>
        <v>0</v>
      </c>
      <c r="M269" s="31">
        <f>ПРОТОКОЛ!G3079</f>
        <v>0</v>
      </c>
      <c r="N269" s="31">
        <f>ПРОТОКОЛ!I3079</f>
        <v>0</v>
      </c>
      <c r="O269" s="31">
        <f>ПРОТОКОЛ!K3079</f>
        <v>0</v>
      </c>
      <c r="P269" s="31" t="str">
        <f>ПРОТОКОЛ!M3079</f>
        <v>0</v>
      </c>
      <c r="Q269" s="31" t="str">
        <f>ПРОТОКОЛ!O3079</f>
        <v>0</v>
      </c>
      <c r="R269" s="31">
        <f>ПРОТОКОЛ!Q3079</f>
        <v>50</v>
      </c>
      <c r="S269" s="31">
        <f>ПРОТОКОЛ!S3079</f>
        <v>0</v>
      </c>
      <c r="T269" s="31">
        <f>ПРОТОКОЛ!T3079</f>
        <v>50</v>
      </c>
      <c r="U269" s="52">
        <f t="shared" si="5"/>
        <v>28</v>
      </c>
      <c r="X269" s="86"/>
    </row>
    <row r="270" spans="1:24" ht="16.5" customHeight="1">
      <c r="A270" s="64">
        <f>ПРОТОКОЛ!B3080</f>
        <v>0</v>
      </c>
      <c r="B270" s="68">
        <f>ПРОТОКОЛ!C3080</f>
        <v>0</v>
      </c>
      <c r="C270" s="72" t="str">
        <f>ПРОТОКОЛ!X3080</f>
        <v>Субъект РФ 86</v>
      </c>
      <c r="D270" s="85">
        <f>ПРОТОКОЛ!D3080</f>
        <v>0</v>
      </c>
      <c r="E270" s="62">
        <f>ПРОТОКОЛ!F3080</f>
        <v>0</v>
      </c>
      <c r="F270" s="62">
        <f>ПРОТОКОЛ!H3080</f>
        <v>0</v>
      </c>
      <c r="G270" s="62">
        <f>ПРОТОКОЛ!J3080</f>
        <v>0</v>
      </c>
      <c r="H270" s="62">
        <f>ПРОТОКОЛ!L3080</f>
        <v>0</v>
      </c>
      <c r="I270" s="62">
        <f>ПРОТОКОЛ!N3080</f>
        <v>0</v>
      </c>
      <c r="J270" s="75">
        <f>ПРОТОКОЛ!P3080</f>
        <v>0</v>
      </c>
      <c r="K270" s="62">
        <f>ПРОТОКОЛ!R3080</f>
        <v>0</v>
      </c>
      <c r="L270" s="31">
        <f>ПРОТОКОЛ!E3080</f>
        <v>0</v>
      </c>
      <c r="M270" s="31">
        <f>ПРОТОКОЛ!G3080</f>
        <v>0</v>
      </c>
      <c r="N270" s="31">
        <f>ПРОТОКОЛ!I3080</f>
        <v>0</v>
      </c>
      <c r="O270" s="31">
        <f>ПРОТОКОЛ!K3080</f>
        <v>0</v>
      </c>
      <c r="P270" s="31" t="str">
        <f>ПРОТОКОЛ!M3080</f>
        <v>0</v>
      </c>
      <c r="Q270" s="31" t="str">
        <f>ПРОТОКОЛ!O3080</f>
        <v>0</v>
      </c>
      <c r="R270" s="31">
        <f>ПРОТОКОЛ!Q3080</f>
        <v>50</v>
      </c>
      <c r="S270" s="31">
        <f>ПРОТОКОЛ!S3080</f>
        <v>0</v>
      </c>
      <c r="T270" s="31">
        <f>ПРОТОКОЛ!T3080</f>
        <v>50</v>
      </c>
      <c r="U270" s="52">
        <f t="shared" ref="U270:U297" si="6">SUMPRODUCT(--($T$13:$T$297+$L$13:$L$297/1000&gt;T270+L270/1000))+1</f>
        <v>28</v>
      </c>
      <c r="X270" s="86"/>
    </row>
    <row r="271" spans="1:24" ht="16.5" customHeight="1">
      <c r="A271" s="63">
        <f>ПРОТОКОЛ!B3114</f>
        <v>0</v>
      </c>
      <c r="B271" s="65">
        <f>ПРОТОКОЛ!C3114</f>
        <v>0</v>
      </c>
      <c r="C271" s="69" t="str">
        <f>ПРОТОКОЛ!X3114</f>
        <v>Субъект РФ 87</v>
      </c>
      <c r="D271" s="82">
        <f>ПРОТОКОЛ!D3114</f>
        <v>0</v>
      </c>
      <c r="E271" s="59">
        <f>ПРОТОКОЛ!F3114</f>
        <v>0</v>
      </c>
      <c r="F271" s="59">
        <f>ПРОТОКОЛ!H3114</f>
        <v>0</v>
      </c>
      <c r="G271" s="59">
        <f>ПРОТОКОЛ!J3114</f>
        <v>0</v>
      </c>
      <c r="H271" s="59">
        <f>ПРОТОКОЛ!L3114</f>
        <v>0</v>
      </c>
      <c r="I271" s="59">
        <f>ПРОТОКОЛ!N3114</f>
        <v>0</v>
      </c>
      <c r="J271" s="60">
        <f>ПРОТОКОЛ!P3114</f>
        <v>0</v>
      </c>
      <c r="K271" s="59">
        <f>ПРОТОКОЛ!R3114</f>
        <v>0</v>
      </c>
      <c r="L271" s="7">
        <f>ПРОТОКОЛ!E3114</f>
        <v>0</v>
      </c>
      <c r="M271" s="7">
        <f>ПРОТОКОЛ!G3114</f>
        <v>0</v>
      </c>
      <c r="N271" s="7">
        <f>ПРОТОКОЛ!I3114</f>
        <v>0</v>
      </c>
      <c r="O271" s="7">
        <f>ПРОТОКОЛ!K3114</f>
        <v>0</v>
      </c>
      <c r="P271" s="7" t="str">
        <f>ПРОТОКОЛ!M3114</f>
        <v>0</v>
      </c>
      <c r="Q271" s="7" t="str">
        <f>ПРОТОКОЛ!O3114</f>
        <v>0</v>
      </c>
      <c r="R271" s="7">
        <f>ПРОТОКОЛ!Q3114</f>
        <v>50</v>
      </c>
      <c r="S271" s="7">
        <f>ПРОТОКОЛ!S3114</f>
        <v>0</v>
      </c>
      <c r="T271" s="7">
        <f>ПРОТОКОЛ!T3114</f>
        <v>50</v>
      </c>
      <c r="U271" s="52">
        <f t="shared" si="6"/>
        <v>28</v>
      </c>
      <c r="X271" s="86"/>
    </row>
    <row r="272" spans="1:24" ht="16.5" customHeight="1">
      <c r="A272" s="63">
        <f>ПРОТОКОЛ!B3115</f>
        <v>0</v>
      </c>
      <c r="B272" s="65">
        <f>ПРОТОКОЛ!C3115</f>
        <v>0</v>
      </c>
      <c r="C272" s="69" t="str">
        <f>ПРОТОКОЛ!X3115</f>
        <v>Субъект РФ 87</v>
      </c>
      <c r="D272" s="82">
        <f>ПРОТОКОЛ!D3115</f>
        <v>0</v>
      </c>
      <c r="E272" s="59">
        <f>ПРОТОКОЛ!F3115</f>
        <v>0</v>
      </c>
      <c r="F272" s="59">
        <f>ПРОТОКОЛ!H3115</f>
        <v>0</v>
      </c>
      <c r="G272" s="59">
        <f>ПРОТОКОЛ!J3115</f>
        <v>0</v>
      </c>
      <c r="H272" s="59">
        <f>ПРОТОКОЛ!L3115</f>
        <v>0</v>
      </c>
      <c r="I272" s="59">
        <f>ПРОТОКОЛ!N3115</f>
        <v>0</v>
      </c>
      <c r="J272" s="60">
        <f>ПРОТОКОЛ!P3115</f>
        <v>0</v>
      </c>
      <c r="K272" s="59">
        <f>ПРОТОКОЛ!R3115</f>
        <v>0</v>
      </c>
      <c r="L272" s="7">
        <f>ПРОТОКОЛ!E3115</f>
        <v>0</v>
      </c>
      <c r="M272" s="7">
        <f>ПРОТОКОЛ!G3115</f>
        <v>0</v>
      </c>
      <c r="N272" s="7">
        <f>ПРОТОКОЛ!I3115</f>
        <v>0</v>
      </c>
      <c r="O272" s="7">
        <f>ПРОТОКОЛ!K3115</f>
        <v>0</v>
      </c>
      <c r="P272" s="7" t="str">
        <f>ПРОТОКОЛ!M3115</f>
        <v>0</v>
      </c>
      <c r="Q272" s="7" t="str">
        <f>ПРОТОКОЛ!O3115</f>
        <v>0</v>
      </c>
      <c r="R272" s="7">
        <f>ПРОТОКОЛ!Q3115</f>
        <v>50</v>
      </c>
      <c r="S272" s="7">
        <f>ПРОТОКОЛ!S3115</f>
        <v>0</v>
      </c>
      <c r="T272" s="7">
        <f>ПРОТОКОЛ!T3115</f>
        <v>50</v>
      </c>
      <c r="U272" s="52">
        <f t="shared" si="6"/>
        <v>28</v>
      </c>
      <c r="X272" s="86"/>
    </row>
    <row r="273" spans="1:24" ht="16.5" customHeight="1">
      <c r="A273" s="63">
        <f>ПРОТОКОЛ!B3116</f>
        <v>0</v>
      </c>
      <c r="B273" s="65">
        <f>ПРОТОКОЛ!C3116</f>
        <v>0</v>
      </c>
      <c r="C273" s="69" t="str">
        <f>ПРОТОКОЛ!X3116</f>
        <v>Субъект РФ 87</v>
      </c>
      <c r="D273" s="82">
        <f>ПРОТОКОЛ!D3116</f>
        <v>0</v>
      </c>
      <c r="E273" s="59">
        <f>ПРОТОКОЛ!F3116</f>
        <v>0</v>
      </c>
      <c r="F273" s="59">
        <f>ПРОТОКОЛ!H3116</f>
        <v>0</v>
      </c>
      <c r="G273" s="59">
        <f>ПРОТОКОЛ!J3116</f>
        <v>0</v>
      </c>
      <c r="H273" s="59">
        <f>ПРОТОКОЛ!L3116</f>
        <v>0</v>
      </c>
      <c r="I273" s="59">
        <f>ПРОТОКОЛ!N3116</f>
        <v>0</v>
      </c>
      <c r="J273" s="60">
        <f>ПРОТОКОЛ!P3116</f>
        <v>0</v>
      </c>
      <c r="K273" s="59">
        <f>ПРОТОКОЛ!R3116</f>
        <v>0</v>
      </c>
      <c r="L273" s="7">
        <f>ПРОТОКОЛ!E3116</f>
        <v>0</v>
      </c>
      <c r="M273" s="7">
        <f>ПРОТОКОЛ!G3116</f>
        <v>0</v>
      </c>
      <c r="N273" s="7">
        <f>ПРОТОКОЛ!I3116</f>
        <v>0</v>
      </c>
      <c r="O273" s="7">
        <f>ПРОТОКОЛ!K3116</f>
        <v>0</v>
      </c>
      <c r="P273" s="7" t="str">
        <f>ПРОТОКОЛ!M3116</f>
        <v>0</v>
      </c>
      <c r="Q273" s="7" t="str">
        <f>ПРОТОКОЛ!O3116</f>
        <v>0</v>
      </c>
      <c r="R273" s="7">
        <f>ПРОТОКОЛ!Q3116</f>
        <v>50</v>
      </c>
      <c r="S273" s="7">
        <f>ПРОТОКОЛ!S3116</f>
        <v>0</v>
      </c>
      <c r="T273" s="7">
        <f>ПРОТОКОЛ!T3116</f>
        <v>50</v>
      </c>
      <c r="U273" s="52">
        <f t="shared" si="6"/>
        <v>28</v>
      </c>
      <c r="X273" s="86"/>
    </row>
    <row r="274" spans="1:24" ht="16.5" customHeight="1">
      <c r="A274" s="64">
        <f>ПРОТОКОЛ!B3150</f>
        <v>0</v>
      </c>
      <c r="B274" s="68">
        <f>ПРОТОКОЛ!C3150</f>
        <v>0</v>
      </c>
      <c r="C274" s="72" t="str">
        <f>ПРОТОКОЛ!X3150</f>
        <v>Субъект РФ 88</v>
      </c>
      <c r="D274" s="85">
        <f>ПРОТОКОЛ!D3150</f>
        <v>0</v>
      </c>
      <c r="E274" s="62">
        <f>ПРОТОКОЛ!F3150</f>
        <v>0</v>
      </c>
      <c r="F274" s="62">
        <f>ПРОТОКОЛ!H3150</f>
        <v>0</v>
      </c>
      <c r="G274" s="62">
        <f>ПРОТОКОЛ!J3150</f>
        <v>0</v>
      </c>
      <c r="H274" s="62">
        <f>ПРОТОКОЛ!L3150</f>
        <v>0</v>
      </c>
      <c r="I274" s="62">
        <f>ПРОТОКОЛ!N3150</f>
        <v>0</v>
      </c>
      <c r="J274" s="75">
        <f>ПРОТОКОЛ!P3150</f>
        <v>0</v>
      </c>
      <c r="K274" s="62">
        <f>ПРОТОКОЛ!R3150</f>
        <v>0</v>
      </c>
      <c r="L274" s="31">
        <f>ПРОТОКОЛ!E3150</f>
        <v>0</v>
      </c>
      <c r="M274" s="31">
        <f>ПРОТОКОЛ!G3150</f>
        <v>0</v>
      </c>
      <c r="N274" s="31">
        <f>ПРОТОКОЛ!I3150</f>
        <v>0</v>
      </c>
      <c r="O274" s="31">
        <f>ПРОТОКОЛ!K3150</f>
        <v>0</v>
      </c>
      <c r="P274" s="31" t="str">
        <f>ПРОТОКОЛ!M3150</f>
        <v>0</v>
      </c>
      <c r="Q274" s="31" t="str">
        <f>ПРОТОКОЛ!O3150</f>
        <v>0</v>
      </c>
      <c r="R274" s="31">
        <f>ПРОТОКОЛ!Q3150</f>
        <v>50</v>
      </c>
      <c r="S274" s="31">
        <f>ПРОТОКОЛ!S3150</f>
        <v>0</v>
      </c>
      <c r="T274" s="31">
        <f>ПРОТОКОЛ!T3150</f>
        <v>50</v>
      </c>
      <c r="U274" s="52">
        <f t="shared" si="6"/>
        <v>28</v>
      </c>
      <c r="X274" s="86"/>
    </row>
    <row r="275" spans="1:24" ht="16.5" customHeight="1">
      <c r="A275" s="64">
        <f>ПРОТОКОЛ!B3151</f>
        <v>0</v>
      </c>
      <c r="B275" s="68">
        <f>ПРОТОКОЛ!C3151</f>
        <v>0</v>
      </c>
      <c r="C275" s="72" t="str">
        <f>ПРОТОКОЛ!X3151</f>
        <v>Субъект РФ 88</v>
      </c>
      <c r="D275" s="85">
        <f>ПРОТОКОЛ!D3151</f>
        <v>0</v>
      </c>
      <c r="E275" s="62">
        <f>ПРОТОКОЛ!F3151</f>
        <v>0</v>
      </c>
      <c r="F275" s="62">
        <f>ПРОТОКОЛ!H3151</f>
        <v>0</v>
      </c>
      <c r="G275" s="62">
        <f>ПРОТОКОЛ!J3151</f>
        <v>0</v>
      </c>
      <c r="H275" s="62">
        <f>ПРОТОКОЛ!L3151</f>
        <v>0</v>
      </c>
      <c r="I275" s="62">
        <f>ПРОТОКОЛ!N3151</f>
        <v>0</v>
      </c>
      <c r="J275" s="75">
        <f>ПРОТОКОЛ!P3151</f>
        <v>0</v>
      </c>
      <c r="K275" s="62">
        <f>ПРОТОКОЛ!R3151</f>
        <v>0</v>
      </c>
      <c r="L275" s="31">
        <f>ПРОТОКОЛ!E3151</f>
        <v>0</v>
      </c>
      <c r="M275" s="31">
        <f>ПРОТОКОЛ!G3151</f>
        <v>0</v>
      </c>
      <c r="N275" s="31">
        <f>ПРОТОКОЛ!I3151</f>
        <v>0</v>
      </c>
      <c r="O275" s="31">
        <f>ПРОТОКОЛ!K3151</f>
        <v>0</v>
      </c>
      <c r="P275" s="31" t="str">
        <f>ПРОТОКОЛ!M3151</f>
        <v>0</v>
      </c>
      <c r="Q275" s="31" t="str">
        <f>ПРОТОКОЛ!O3151</f>
        <v>0</v>
      </c>
      <c r="R275" s="31">
        <f>ПРОТОКОЛ!Q3151</f>
        <v>50</v>
      </c>
      <c r="S275" s="31">
        <f>ПРОТОКОЛ!S3151</f>
        <v>0</v>
      </c>
      <c r="T275" s="31">
        <f>ПРОТОКОЛ!T3151</f>
        <v>50</v>
      </c>
      <c r="U275" s="52">
        <f t="shared" si="6"/>
        <v>28</v>
      </c>
      <c r="X275" s="86"/>
    </row>
    <row r="276" spans="1:24" ht="16.5" customHeight="1">
      <c r="A276" s="64">
        <f>ПРОТОКОЛ!B3152</f>
        <v>0</v>
      </c>
      <c r="B276" s="68">
        <f>ПРОТОКОЛ!C3152</f>
        <v>0</v>
      </c>
      <c r="C276" s="72" t="str">
        <f>ПРОТОКОЛ!X3152</f>
        <v>Субъект РФ 88</v>
      </c>
      <c r="D276" s="85">
        <f>ПРОТОКОЛ!D3152</f>
        <v>0</v>
      </c>
      <c r="E276" s="62">
        <f>ПРОТОКОЛ!F3152</f>
        <v>0</v>
      </c>
      <c r="F276" s="62">
        <f>ПРОТОКОЛ!H3152</f>
        <v>0</v>
      </c>
      <c r="G276" s="62">
        <f>ПРОТОКОЛ!J3152</f>
        <v>0</v>
      </c>
      <c r="H276" s="62">
        <f>ПРОТОКОЛ!L3152</f>
        <v>0</v>
      </c>
      <c r="I276" s="62">
        <f>ПРОТОКОЛ!N3152</f>
        <v>0</v>
      </c>
      <c r="J276" s="75">
        <f>ПРОТОКОЛ!P3152</f>
        <v>0</v>
      </c>
      <c r="K276" s="62">
        <f>ПРОТОКОЛ!R3152</f>
        <v>0</v>
      </c>
      <c r="L276" s="31">
        <f>ПРОТОКОЛ!E3152</f>
        <v>0</v>
      </c>
      <c r="M276" s="31">
        <f>ПРОТОКОЛ!G3152</f>
        <v>0</v>
      </c>
      <c r="N276" s="31">
        <f>ПРОТОКОЛ!I3152</f>
        <v>0</v>
      </c>
      <c r="O276" s="31">
        <f>ПРОТОКОЛ!K3152</f>
        <v>0</v>
      </c>
      <c r="P276" s="31" t="str">
        <f>ПРОТОКОЛ!M3152</f>
        <v>0</v>
      </c>
      <c r="Q276" s="31" t="str">
        <f>ПРОТОКОЛ!O3152</f>
        <v>0</v>
      </c>
      <c r="R276" s="31">
        <f>ПРОТОКОЛ!Q3152</f>
        <v>50</v>
      </c>
      <c r="S276" s="31">
        <f>ПРОТОКОЛ!S3152</f>
        <v>0</v>
      </c>
      <c r="T276" s="31">
        <f>ПРОТОКОЛ!T3152</f>
        <v>50</v>
      </c>
      <c r="U276" s="52">
        <f t="shared" si="6"/>
        <v>28</v>
      </c>
      <c r="X276" s="86"/>
    </row>
    <row r="277" spans="1:24" ht="16.5" customHeight="1">
      <c r="A277" s="63">
        <f>ПРОТОКОЛ!B3186</f>
        <v>0</v>
      </c>
      <c r="B277" s="65">
        <f>ПРОТОКОЛ!C3186</f>
        <v>0</v>
      </c>
      <c r="C277" s="69" t="str">
        <f>ПРОТОКОЛ!X3186</f>
        <v>Субъект РФ 89</v>
      </c>
      <c r="D277" s="82">
        <f>ПРОТОКОЛ!D3186</f>
        <v>0</v>
      </c>
      <c r="E277" s="59">
        <f>ПРОТОКОЛ!F3186</f>
        <v>0</v>
      </c>
      <c r="F277" s="59">
        <f>ПРОТОКОЛ!H3186</f>
        <v>0</v>
      </c>
      <c r="G277" s="59">
        <f>ПРОТОКОЛ!J3186</f>
        <v>0</v>
      </c>
      <c r="H277" s="59">
        <f>ПРОТОКОЛ!L3186</f>
        <v>0</v>
      </c>
      <c r="I277" s="59">
        <f>ПРОТОКОЛ!N3186</f>
        <v>0</v>
      </c>
      <c r="J277" s="60">
        <f>ПРОТОКОЛ!P3186</f>
        <v>0</v>
      </c>
      <c r="K277" s="59">
        <f>ПРОТОКОЛ!R3186</f>
        <v>0</v>
      </c>
      <c r="L277" s="7">
        <f>ПРОТОКОЛ!E3186</f>
        <v>0</v>
      </c>
      <c r="M277" s="7">
        <f>ПРОТОКОЛ!G3186</f>
        <v>0</v>
      </c>
      <c r="N277" s="7">
        <f>ПРОТОКОЛ!I3186</f>
        <v>0</v>
      </c>
      <c r="O277" s="7">
        <f>ПРОТОКОЛ!K3186</f>
        <v>0</v>
      </c>
      <c r="P277" s="7" t="str">
        <f>ПРОТОКОЛ!M3186</f>
        <v>0</v>
      </c>
      <c r="Q277" s="7" t="str">
        <f>ПРОТОКОЛ!O3186</f>
        <v>0</v>
      </c>
      <c r="R277" s="7">
        <f>ПРОТОКОЛ!Q3186</f>
        <v>50</v>
      </c>
      <c r="S277" s="7">
        <f>ПРОТОКОЛ!S3186</f>
        <v>0</v>
      </c>
      <c r="T277" s="7">
        <f>ПРОТОКОЛ!T3186</f>
        <v>50</v>
      </c>
      <c r="U277" s="52">
        <f t="shared" si="6"/>
        <v>28</v>
      </c>
      <c r="X277" s="86"/>
    </row>
    <row r="278" spans="1:24" ht="16.5" customHeight="1">
      <c r="A278" s="63">
        <f>ПРОТОКОЛ!B3187</f>
        <v>0</v>
      </c>
      <c r="B278" s="65">
        <f>ПРОТОКОЛ!C3187</f>
        <v>0</v>
      </c>
      <c r="C278" s="69" t="str">
        <f>ПРОТОКОЛ!X3187</f>
        <v>Субъект РФ 89</v>
      </c>
      <c r="D278" s="82">
        <f>ПРОТОКОЛ!D3187</f>
        <v>0</v>
      </c>
      <c r="E278" s="59">
        <f>ПРОТОКОЛ!F3187</f>
        <v>0</v>
      </c>
      <c r="F278" s="59">
        <f>ПРОТОКОЛ!H3187</f>
        <v>0</v>
      </c>
      <c r="G278" s="59">
        <f>ПРОТОКОЛ!J3187</f>
        <v>0</v>
      </c>
      <c r="H278" s="59">
        <f>ПРОТОКОЛ!L3187</f>
        <v>0</v>
      </c>
      <c r="I278" s="59">
        <f>ПРОТОКОЛ!N3187</f>
        <v>0</v>
      </c>
      <c r="J278" s="60">
        <f>ПРОТОКОЛ!P3187</f>
        <v>0</v>
      </c>
      <c r="K278" s="59">
        <f>ПРОТОКОЛ!R3187</f>
        <v>0</v>
      </c>
      <c r="L278" s="7">
        <f>ПРОТОКОЛ!E3187</f>
        <v>0</v>
      </c>
      <c r="M278" s="7">
        <f>ПРОТОКОЛ!G3187</f>
        <v>0</v>
      </c>
      <c r="N278" s="7">
        <f>ПРОТОКОЛ!I3187</f>
        <v>0</v>
      </c>
      <c r="O278" s="7">
        <f>ПРОТОКОЛ!K3187</f>
        <v>0</v>
      </c>
      <c r="P278" s="7" t="str">
        <f>ПРОТОКОЛ!M3187</f>
        <v>0</v>
      </c>
      <c r="Q278" s="7" t="str">
        <f>ПРОТОКОЛ!O3187</f>
        <v>0</v>
      </c>
      <c r="R278" s="7">
        <f>ПРОТОКОЛ!Q3187</f>
        <v>50</v>
      </c>
      <c r="S278" s="7">
        <f>ПРОТОКОЛ!S3187</f>
        <v>0</v>
      </c>
      <c r="T278" s="7">
        <f>ПРОТОКОЛ!T3187</f>
        <v>50</v>
      </c>
      <c r="U278" s="52">
        <f t="shared" si="6"/>
        <v>28</v>
      </c>
      <c r="X278" s="86"/>
    </row>
    <row r="279" spans="1:24" ht="16.5" customHeight="1">
      <c r="A279" s="63">
        <f>ПРОТОКОЛ!B3188</f>
        <v>0</v>
      </c>
      <c r="B279" s="65">
        <f>ПРОТОКОЛ!C3188</f>
        <v>0</v>
      </c>
      <c r="C279" s="69" t="str">
        <f>ПРОТОКОЛ!X3188</f>
        <v>Субъект РФ 89</v>
      </c>
      <c r="D279" s="82">
        <f>ПРОТОКОЛ!D3188</f>
        <v>0</v>
      </c>
      <c r="E279" s="59">
        <f>ПРОТОКОЛ!F3188</f>
        <v>0</v>
      </c>
      <c r="F279" s="59">
        <f>ПРОТОКОЛ!H3188</f>
        <v>0</v>
      </c>
      <c r="G279" s="59">
        <f>ПРОТОКОЛ!J3188</f>
        <v>0</v>
      </c>
      <c r="H279" s="59">
        <f>ПРОТОКОЛ!L3188</f>
        <v>0</v>
      </c>
      <c r="I279" s="59">
        <f>ПРОТОКОЛ!N3188</f>
        <v>0</v>
      </c>
      <c r="J279" s="60">
        <f>ПРОТОКОЛ!P3188</f>
        <v>0</v>
      </c>
      <c r="K279" s="59">
        <f>ПРОТОКОЛ!R3188</f>
        <v>0</v>
      </c>
      <c r="L279" s="7">
        <f>ПРОТОКОЛ!E3188</f>
        <v>0</v>
      </c>
      <c r="M279" s="7">
        <f>ПРОТОКОЛ!G3188</f>
        <v>0</v>
      </c>
      <c r="N279" s="7">
        <f>ПРОТОКОЛ!I3188</f>
        <v>0</v>
      </c>
      <c r="O279" s="7">
        <f>ПРОТОКОЛ!K3188</f>
        <v>0</v>
      </c>
      <c r="P279" s="7" t="str">
        <f>ПРОТОКОЛ!M3188</f>
        <v>0</v>
      </c>
      <c r="Q279" s="7" t="str">
        <f>ПРОТОКОЛ!O3188</f>
        <v>0</v>
      </c>
      <c r="R279" s="7">
        <f>ПРОТОКОЛ!Q3188</f>
        <v>50</v>
      </c>
      <c r="S279" s="7">
        <f>ПРОТОКОЛ!S3188</f>
        <v>0</v>
      </c>
      <c r="T279" s="7">
        <f>ПРОТОКОЛ!T3188</f>
        <v>50</v>
      </c>
      <c r="U279" s="52">
        <f t="shared" si="6"/>
        <v>28</v>
      </c>
      <c r="X279" s="86"/>
    </row>
    <row r="280" spans="1:24" ht="16.5" customHeight="1">
      <c r="A280" s="64">
        <f>ПРОТОКОЛ!B3222</f>
        <v>0</v>
      </c>
      <c r="B280" s="68">
        <f>ПРОТОКОЛ!C3222</f>
        <v>0</v>
      </c>
      <c r="C280" s="72" t="str">
        <f>ПРОТОКОЛ!X3222</f>
        <v>Субъект РФ 90</v>
      </c>
      <c r="D280" s="85">
        <f>ПРОТОКОЛ!D3222</f>
        <v>0</v>
      </c>
      <c r="E280" s="62">
        <f>ПРОТОКОЛ!F3222</f>
        <v>0</v>
      </c>
      <c r="F280" s="62">
        <f>ПРОТОКОЛ!H3222</f>
        <v>0</v>
      </c>
      <c r="G280" s="62">
        <f>ПРОТОКОЛ!L3222</f>
        <v>0</v>
      </c>
      <c r="H280" s="62">
        <f>ПРОТОКОЛ!N3222</f>
        <v>0</v>
      </c>
      <c r="I280" s="75">
        <f>ПРОТОКОЛ!P3222</f>
        <v>0</v>
      </c>
      <c r="J280" s="75">
        <f>ПРОТОКОЛ!P3222</f>
        <v>0</v>
      </c>
      <c r="K280" s="62">
        <f>ПРОТОКОЛ!R3222</f>
        <v>0</v>
      </c>
      <c r="L280" s="31">
        <f>ПРОТОКОЛ!E3222</f>
        <v>0</v>
      </c>
      <c r="M280" s="31">
        <f>ПРОТОКОЛ!G3222</f>
        <v>0</v>
      </c>
      <c r="N280" s="31">
        <f>ПРОТОКОЛ!I3222</f>
        <v>0</v>
      </c>
      <c r="O280" s="31">
        <f>ПРОТОКОЛ!K3222</f>
        <v>0</v>
      </c>
      <c r="P280" s="31" t="str">
        <f>ПРОТОКОЛ!M3222</f>
        <v>0</v>
      </c>
      <c r="Q280" s="31" t="str">
        <f>ПРОТОКОЛ!O3222</f>
        <v>0</v>
      </c>
      <c r="R280" s="31">
        <f>ПРОТОКОЛ!Q3222</f>
        <v>50</v>
      </c>
      <c r="S280" s="31">
        <f>ПРОТОКОЛ!S3222</f>
        <v>0</v>
      </c>
      <c r="T280" s="31">
        <f>ПРОТОКОЛ!T3222</f>
        <v>50</v>
      </c>
      <c r="U280" s="52">
        <f t="shared" si="6"/>
        <v>28</v>
      </c>
      <c r="X280" s="86"/>
    </row>
    <row r="281" spans="1:24" ht="16.5" customHeight="1">
      <c r="A281" s="64">
        <f>ПРОТОКОЛ!B3223</f>
        <v>0</v>
      </c>
      <c r="B281" s="68">
        <f>ПРОТОКОЛ!C3223</f>
        <v>0</v>
      </c>
      <c r="C281" s="72" t="str">
        <f>ПРОТОКОЛ!X3223</f>
        <v>Субъект РФ 90</v>
      </c>
      <c r="D281" s="85">
        <f>ПРОТОКОЛ!D3223</f>
        <v>0</v>
      </c>
      <c r="E281" s="62">
        <f>ПРОТОКОЛ!F3223</f>
        <v>0</v>
      </c>
      <c r="F281" s="62">
        <f>ПРОТОКОЛ!H3223</f>
        <v>0</v>
      </c>
      <c r="G281" s="62">
        <f>ПРОТОКОЛ!L3223</f>
        <v>0</v>
      </c>
      <c r="H281" s="62">
        <f>ПРОТОКОЛ!N3223</f>
        <v>0</v>
      </c>
      <c r="I281" s="75">
        <f>ПРОТОКОЛ!P3223</f>
        <v>0</v>
      </c>
      <c r="J281" s="75">
        <f>ПРОТОКОЛ!P3223</f>
        <v>0</v>
      </c>
      <c r="K281" s="62">
        <f>ПРОТОКОЛ!R3223</f>
        <v>0</v>
      </c>
      <c r="L281" s="31">
        <f>ПРОТОКОЛ!E3223</f>
        <v>0</v>
      </c>
      <c r="M281" s="31">
        <f>ПРОТОКОЛ!G3223</f>
        <v>0</v>
      </c>
      <c r="N281" s="31">
        <f>ПРОТОКОЛ!I3223</f>
        <v>0</v>
      </c>
      <c r="O281" s="31">
        <f>ПРОТОКОЛ!K3223</f>
        <v>0</v>
      </c>
      <c r="P281" s="31" t="str">
        <f>ПРОТОКОЛ!M3223</f>
        <v>0</v>
      </c>
      <c r="Q281" s="31" t="str">
        <f>ПРОТОКОЛ!O3223</f>
        <v>0</v>
      </c>
      <c r="R281" s="31">
        <f>ПРОТОКОЛ!Q3223</f>
        <v>50</v>
      </c>
      <c r="S281" s="31">
        <f>ПРОТОКОЛ!S3223</f>
        <v>0</v>
      </c>
      <c r="T281" s="31">
        <f>ПРОТОКОЛ!T3223</f>
        <v>50</v>
      </c>
      <c r="U281" s="52">
        <f t="shared" si="6"/>
        <v>28</v>
      </c>
      <c r="X281" s="86"/>
    </row>
    <row r="282" spans="1:24" ht="16.5" customHeight="1">
      <c r="A282" s="64">
        <f>ПРОТОКОЛ!B3224</f>
        <v>0</v>
      </c>
      <c r="B282" s="68">
        <f>ПРОТОКОЛ!C3224</f>
        <v>0</v>
      </c>
      <c r="C282" s="72" t="str">
        <f>ПРОТОКОЛ!X3224</f>
        <v>Субъект РФ 90</v>
      </c>
      <c r="D282" s="85">
        <f>ПРОТОКОЛ!D3224</f>
        <v>0</v>
      </c>
      <c r="E282" s="62">
        <f>ПРОТОКОЛ!F3224</f>
        <v>0</v>
      </c>
      <c r="F282" s="62">
        <f>ПРОТОКОЛ!H3224</f>
        <v>0</v>
      </c>
      <c r="G282" s="62">
        <f>ПРОТОКОЛ!L3224</f>
        <v>0</v>
      </c>
      <c r="H282" s="62">
        <f>ПРОТОКОЛ!N3224</f>
        <v>0</v>
      </c>
      <c r="I282" s="75">
        <f>ПРОТОКОЛ!P3224</f>
        <v>0</v>
      </c>
      <c r="J282" s="75">
        <f>ПРОТОКОЛ!P3224</f>
        <v>0</v>
      </c>
      <c r="K282" s="62">
        <f>ПРОТОКОЛ!R3224</f>
        <v>0</v>
      </c>
      <c r="L282" s="31">
        <f>ПРОТОКОЛ!E3224</f>
        <v>0</v>
      </c>
      <c r="M282" s="31">
        <f>ПРОТОКОЛ!G3224</f>
        <v>0</v>
      </c>
      <c r="N282" s="31">
        <f>ПРОТОКОЛ!I3224</f>
        <v>0</v>
      </c>
      <c r="O282" s="31">
        <f>ПРОТОКОЛ!K3224</f>
        <v>0</v>
      </c>
      <c r="P282" s="31" t="str">
        <f>ПРОТОКОЛ!M3224</f>
        <v>0</v>
      </c>
      <c r="Q282" s="31" t="str">
        <f>ПРОТОКОЛ!O3224</f>
        <v>0</v>
      </c>
      <c r="R282" s="31">
        <f>ПРОТОКОЛ!Q3224</f>
        <v>50</v>
      </c>
      <c r="S282" s="31">
        <f>ПРОТОКОЛ!S3224</f>
        <v>0</v>
      </c>
      <c r="T282" s="31">
        <f>ПРОТОКОЛ!T3224</f>
        <v>50</v>
      </c>
      <c r="U282" s="52">
        <f t="shared" si="6"/>
        <v>28</v>
      </c>
      <c r="X282" s="86"/>
    </row>
    <row r="283" spans="1:24" ht="16.5" customHeight="1">
      <c r="A283" s="63">
        <f>ПРОТОКОЛ!B3258</f>
        <v>0</v>
      </c>
      <c r="B283" s="65">
        <f>ПРОТОКОЛ!C3258</f>
        <v>0</v>
      </c>
      <c r="C283" s="69" t="str">
        <f>ПРОТОКОЛ!X3258</f>
        <v>Субъект РФ 91</v>
      </c>
      <c r="D283" s="82">
        <f>ПРОТОКОЛ!D3258</f>
        <v>0</v>
      </c>
      <c r="E283" s="59">
        <f>ПРОТОКОЛ!F3258</f>
        <v>0</v>
      </c>
      <c r="F283" s="59">
        <f>ПРОТОКОЛ!H3258</f>
        <v>0</v>
      </c>
      <c r="G283" s="59">
        <f>ПРОТОКОЛ!J3258</f>
        <v>0</v>
      </c>
      <c r="H283" s="59">
        <f>ПРОТОКОЛ!L3258</f>
        <v>0</v>
      </c>
      <c r="I283" s="59">
        <f>ПРОТОКОЛ!N3258</f>
        <v>0</v>
      </c>
      <c r="J283" s="60">
        <f>ПРОТОКОЛ!P3258</f>
        <v>0</v>
      </c>
      <c r="K283" s="59">
        <f>ПРОТОКОЛ!R3258</f>
        <v>0</v>
      </c>
      <c r="L283" s="7">
        <f>ПРОТОКОЛ!E3258</f>
        <v>0</v>
      </c>
      <c r="M283" s="7">
        <f>ПРОТОКОЛ!G3258</f>
        <v>0</v>
      </c>
      <c r="N283" s="7">
        <f>ПРОТОКОЛ!I3258</f>
        <v>0</v>
      </c>
      <c r="O283" s="7">
        <f>ПРОТОКОЛ!K3258</f>
        <v>0</v>
      </c>
      <c r="P283" s="7" t="str">
        <f>ПРОТОКОЛ!M3258</f>
        <v>0</v>
      </c>
      <c r="Q283" s="7" t="str">
        <f>ПРОТОКОЛ!O3258</f>
        <v>0</v>
      </c>
      <c r="R283" s="7">
        <f>ПРОТОКОЛ!Q3258</f>
        <v>50</v>
      </c>
      <c r="S283" s="7">
        <f>ПРОТОКОЛ!S3258</f>
        <v>0</v>
      </c>
      <c r="T283" s="7">
        <f>ПРОТОКОЛ!T3258</f>
        <v>50</v>
      </c>
      <c r="U283" s="52">
        <f t="shared" si="6"/>
        <v>28</v>
      </c>
      <c r="X283" s="86"/>
    </row>
    <row r="284" spans="1:24" ht="16.5" customHeight="1">
      <c r="A284" s="63">
        <f>ПРОТОКОЛ!B3259</f>
        <v>0</v>
      </c>
      <c r="B284" s="65">
        <f>ПРОТОКОЛ!C3259</f>
        <v>0</v>
      </c>
      <c r="C284" s="69" t="str">
        <f>ПРОТОКОЛ!X3259</f>
        <v>Субъект РФ 91</v>
      </c>
      <c r="D284" s="82">
        <f>ПРОТОКОЛ!D3259</f>
        <v>0</v>
      </c>
      <c r="E284" s="59">
        <f>ПРОТОКОЛ!F3259</f>
        <v>0</v>
      </c>
      <c r="F284" s="59">
        <f>ПРОТОКОЛ!H3259</f>
        <v>0</v>
      </c>
      <c r="G284" s="59">
        <f>ПРОТОКОЛ!J3259</f>
        <v>0</v>
      </c>
      <c r="H284" s="59">
        <f>ПРОТОКОЛ!L3259</f>
        <v>0</v>
      </c>
      <c r="I284" s="59">
        <f>ПРОТОКОЛ!N3259</f>
        <v>0</v>
      </c>
      <c r="J284" s="60">
        <f>ПРОТОКОЛ!P3259</f>
        <v>0</v>
      </c>
      <c r="K284" s="59">
        <f>ПРОТОКОЛ!R3259</f>
        <v>0</v>
      </c>
      <c r="L284" s="7">
        <f>ПРОТОКОЛ!E3259</f>
        <v>0</v>
      </c>
      <c r="M284" s="7">
        <f>ПРОТОКОЛ!G3259</f>
        <v>0</v>
      </c>
      <c r="N284" s="7">
        <f>ПРОТОКОЛ!I3259</f>
        <v>0</v>
      </c>
      <c r="O284" s="7">
        <f>ПРОТОКОЛ!K3259</f>
        <v>0</v>
      </c>
      <c r="P284" s="7" t="str">
        <f>ПРОТОКОЛ!M3259</f>
        <v>0</v>
      </c>
      <c r="Q284" s="7" t="str">
        <f>ПРОТОКОЛ!O3259</f>
        <v>0</v>
      </c>
      <c r="R284" s="7">
        <f>ПРОТОКОЛ!Q3259</f>
        <v>50</v>
      </c>
      <c r="S284" s="7">
        <f>ПРОТОКОЛ!S3259</f>
        <v>0</v>
      </c>
      <c r="T284" s="7">
        <f>ПРОТОКОЛ!T3259</f>
        <v>50</v>
      </c>
      <c r="U284" s="52">
        <f t="shared" si="6"/>
        <v>28</v>
      </c>
      <c r="X284" s="86"/>
    </row>
    <row r="285" spans="1:24" ht="16.5" customHeight="1">
      <c r="A285" s="63">
        <f>ПРОТОКОЛ!B3260</f>
        <v>0</v>
      </c>
      <c r="B285" s="67">
        <f>ПРОТОКОЛ!C3260</f>
        <v>0</v>
      </c>
      <c r="C285" s="71" t="str">
        <f>ПРОТОКОЛ!X3260</f>
        <v>Субъект РФ 91</v>
      </c>
      <c r="D285" s="84">
        <f>ПРОТОКОЛ!D3260</f>
        <v>0</v>
      </c>
      <c r="E285" s="30">
        <f>ПРОТОКОЛ!F3260</f>
        <v>0</v>
      </c>
      <c r="F285" s="30">
        <f>ПРОТОКОЛ!H3260</f>
        <v>0</v>
      </c>
      <c r="G285" s="30">
        <f>ПРОТОКОЛ!J3260</f>
        <v>0</v>
      </c>
      <c r="H285" s="30">
        <f>ПРОТОКОЛ!L3260</f>
        <v>0</v>
      </c>
      <c r="I285" s="30">
        <f>ПРОТОКОЛ!N3260</f>
        <v>0</v>
      </c>
      <c r="J285" s="74">
        <f>ПРОТОКОЛ!P3260</f>
        <v>0</v>
      </c>
      <c r="K285" s="30">
        <f>ПРОТОКОЛ!R3260</f>
        <v>0</v>
      </c>
      <c r="L285" s="7">
        <f>ПРОТОКОЛ!E3260</f>
        <v>0</v>
      </c>
      <c r="M285" s="7">
        <f>ПРОТОКОЛ!G3260</f>
        <v>0</v>
      </c>
      <c r="N285" s="7">
        <f>ПРОТОКОЛ!I3260</f>
        <v>0</v>
      </c>
      <c r="O285" s="7">
        <f>ПРОТОКОЛ!K3260</f>
        <v>0</v>
      </c>
      <c r="P285" s="7" t="str">
        <f>ПРОТОКОЛ!M3260</f>
        <v>0</v>
      </c>
      <c r="Q285" s="7" t="str">
        <f>ПРОТОКОЛ!O3260</f>
        <v>0</v>
      </c>
      <c r="R285" s="7">
        <f>ПРОТОКОЛ!Q3260</f>
        <v>50</v>
      </c>
      <c r="S285" s="7">
        <f>ПРОТОКОЛ!S3260</f>
        <v>0</v>
      </c>
      <c r="T285" s="7">
        <f>ПРОТОКОЛ!T3260</f>
        <v>50</v>
      </c>
      <c r="U285" s="52">
        <f t="shared" si="6"/>
        <v>28</v>
      </c>
      <c r="X285" s="86"/>
    </row>
    <row r="286" spans="1:24" ht="16.5" customHeight="1">
      <c r="A286" s="64">
        <f>ПРОТОКОЛ!B3294</f>
        <v>0</v>
      </c>
      <c r="B286" s="68">
        <f>ПРОТОКОЛ!C3294</f>
        <v>0</v>
      </c>
      <c r="C286" s="72" t="str">
        <f>ПРОТОКОЛ!X3294</f>
        <v>Субъект РФ 92</v>
      </c>
      <c r="D286" s="85">
        <f>ПРОТОКОЛ!D3294</f>
        <v>0</v>
      </c>
      <c r="E286" s="62">
        <f>ПРОТОКОЛ!F3294</f>
        <v>0</v>
      </c>
      <c r="F286" s="62">
        <f>ПРОТОКОЛ!H3294</f>
        <v>0</v>
      </c>
      <c r="G286" s="62">
        <f>ПРОТОКОЛ!J3294</f>
        <v>0</v>
      </c>
      <c r="H286" s="62">
        <f>ПРОТОКОЛ!L3294</f>
        <v>0</v>
      </c>
      <c r="I286" s="62">
        <f>ПРОТОКОЛ!N3294</f>
        <v>0</v>
      </c>
      <c r="J286" s="75">
        <f>ПРОТОКОЛ!P3294</f>
        <v>0</v>
      </c>
      <c r="K286" s="62">
        <f>ПРОТОКОЛ!R3294</f>
        <v>0</v>
      </c>
      <c r="L286" s="31">
        <f>ПРОТОКОЛ!E3294</f>
        <v>0</v>
      </c>
      <c r="M286" s="31">
        <f>ПРОТОКОЛ!G3294</f>
        <v>0</v>
      </c>
      <c r="N286" s="31">
        <f>ПРОТОКОЛ!I3294</f>
        <v>0</v>
      </c>
      <c r="O286" s="31">
        <f>ПРОТОКОЛ!K3294</f>
        <v>0</v>
      </c>
      <c r="P286" s="31" t="str">
        <f>ПРОТОКОЛ!M3294</f>
        <v>0</v>
      </c>
      <c r="Q286" s="31" t="str">
        <f>ПРОТОКОЛ!O3294</f>
        <v>0</v>
      </c>
      <c r="R286" s="31">
        <f>ПРОТОКОЛ!Q3294</f>
        <v>50</v>
      </c>
      <c r="S286" s="31">
        <f>ПРОТОКОЛ!S3294</f>
        <v>0</v>
      </c>
      <c r="T286" s="31">
        <f>ПРОТОКОЛ!T3294</f>
        <v>50</v>
      </c>
      <c r="U286" s="52">
        <f t="shared" si="6"/>
        <v>28</v>
      </c>
      <c r="X286" s="86"/>
    </row>
    <row r="287" spans="1:24" ht="16.5" customHeight="1">
      <c r="A287" s="64">
        <f>ПРОТОКОЛ!B3295</f>
        <v>0</v>
      </c>
      <c r="B287" s="68">
        <f>ПРОТОКОЛ!C3295</f>
        <v>0</v>
      </c>
      <c r="C287" s="72" t="str">
        <f>ПРОТОКОЛ!X3295</f>
        <v>Субъект РФ 92</v>
      </c>
      <c r="D287" s="85">
        <f>ПРОТОКОЛ!D3295</f>
        <v>0</v>
      </c>
      <c r="E287" s="62">
        <f>ПРОТОКОЛ!F3295</f>
        <v>0</v>
      </c>
      <c r="F287" s="62">
        <f>ПРОТОКОЛ!H3295</f>
        <v>0</v>
      </c>
      <c r="G287" s="62">
        <f>ПРОТОКОЛ!J3295</f>
        <v>0</v>
      </c>
      <c r="H287" s="62">
        <f>ПРОТОКОЛ!L3295</f>
        <v>0</v>
      </c>
      <c r="I287" s="62">
        <f>ПРОТОКОЛ!N3295</f>
        <v>0</v>
      </c>
      <c r="J287" s="75">
        <f>ПРОТОКОЛ!P3295</f>
        <v>0</v>
      </c>
      <c r="K287" s="62">
        <f>ПРОТОКОЛ!R3295</f>
        <v>0</v>
      </c>
      <c r="L287" s="31">
        <f>ПРОТОКОЛ!E3295</f>
        <v>0</v>
      </c>
      <c r="M287" s="31">
        <f>ПРОТОКОЛ!G3295</f>
        <v>0</v>
      </c>
      <c r="N287" s="31">
        <f>ПРОТОКОЛ!I3295</f>
        <v>0</v>
      </c>
      <c r="O287" s="31">
        <f>ПРОТОКОЛ!K3295</f>
        <v>0</v>
      </c>
      <c r="P287" s="31" t="str">
        <f>ПРОТОКОЛ!M3295</f>
        <v>0</v>
      </c>
      <c r="Q287" s="31" t="str">
        <f>ПРОТОКОЛ!O3295</f>
        <v>0</v>
      </c>
      <c r="R287" s="31">
        <f>ПРОТОКОЛ!Q3295</f>
        <v>50</v>
      </c>
      <c r="S287" s="31">
        <f>ПРОТОКОЛ!S3295</f>
        <v>0</v>
      </c>
      <c r="T287" s="31">
        <f>ПРОТОКОЛ!T3295</f>
        <v>50</v>
      </c>
      <c r="U287" s="52">
        <f t="shared" si="6"/>
        <v>28</v>
      </c>
      <c r="X287" s="86"/>
    </row>
    <row r="288" spans="1:24" ht="16.5" customHeight="1">
      <c r="A288" s="64">
        <f>ПРОТОКОЛ!B3296</f>
        <v>0</v>
      </c>
      <c r="B288" s="68">
        <f>ПРОТОКОЛ!C3296</f>
        <v>0</v>
      </c>
      <c r="C288" s="72" t="str">
        <f>ПРОТОКОЛ!X3296</f>
        <v>Субъект РФ 92</v>
      </c>
      <c r="D288" s="85">
        <f>ПРОТОКОЛ!D3296</f>
        <v>0</v>
      </c>
      <c r="E288" s="62">
        <f>ПРОТОКОЛ!F3296</f>
        <v>0</v>
      </c>
      <c r="F288" s="62">
        <f>ПРОТОКОЛ!H3296</f>
        <v>0</v>
      </c>
      <c r="G288" s="62">
        <f>ПРОТОКОЛ!J3296</f>
        <v>0</v>
      </c>
      <c r="H288" s="62">
        <f>ПРОТОКОЛ!L3296</f>
        <v>0</v>
      </c>
      <c r="I288" s="62">
        <f>ПРОТОКОЛ!N3296</f>
        <v>0</v>
      </c>
      <c r="J288" s="75">
        <f>ПРОТОКОЛ!P3296</f>
        <v>0</v>
      </c>
      <c r="K288" s="62">
        <f>ПРОТОКОЛ!R3296</f>
        <v>0</v>
      </c>
      <c r="L288" s="31">
        <f>ПРОТОКОЛ!E3296</f>
        <v>0</v>
      </c>
      <c r="M288" s="31">
        <f>ПРОТОКОЛ!G3296</f>
        <v>0</v>
      </c>
      <c r="N288" s="31">
        <f>ПРОТОКОЛ!I3296</f>
        <v>0</v>
      </c>
      <c r="O288" s="31">
        <f>ПРОТОКОЛ!K3296</f>
        <v>0</v>
      </c>
      <c r="P288" s="31" t="str">
        <f>ПРОТОКОЛ!M3296</f>
        <v>0</v>
      </c>
      <c r="Q288" s="31" t="str">
        <f>ПРОТОКОЛ!O3296</f>
        <v>0</v>
      </c>
      <c r="R288" s="31">
        <f>ПРОТОКОЛ!Q3296</f>
        <v>50</v>
      </c>
      <c r="S288" s="31">
        <f>ПРОТОКОЛ!S3296</f>
        <v>0</v>
      </c>
      <c r="T288" s="31">
        <f>ПРОТОКОЛ!T3296</f>
        <v>50</v>
      </c>
      <c r="U288" s="52">
        <f t="shared" si="6"/>
        <v>28</v>
      </c>
      <c r="X288" s="86"/>
    </row>
    <row r="289" spans="1:24" ht="16.5" customHeight="1">
      <c r="A289" s="63">
        <f>ПРОТОКОЛ!B3330</f>
        <v>0</v>
      </c>
      <c r="B289" s="65">
        <f>ПРОТОКОЛ!C3330</f>
        <v>0</v>
      </c>
      <c r="C289" s="69" t="str">
        <f>ПРОТОКОЛ!X3330</f>
        <v>Субъект РФ 93</v>
      </c>
      <c r="D289" s="82">
        <f>ПРОТОКОЛ!D3330</f>
        <v>0</v>
      </c>
      <c r="E289" s="59">
        <f>ПРОТОКОЛ!F3330</f>
        <v>0</v>
      </c>
      <c r="F289" s="59">
        <f>ПРОТОКОЛ!H3330</f>
        <v>0</v>
      </c>
      <c r="G289" s="59">
        <f>ПРОТОКОЛ!J3330</f>
        <v>0</v>
      </c>
      <c r="H289" s="59">
        <f>ПРОТОКОЛ!L3330</f>
        <v>0</v>
      </c>
      <c r="I289" s="59">
        <f>ПРОТОКОЛ!N3330</f>
        <v>0</v>
      </c>
      <c r="J289" s="60">
        <f>ПРОТОКОЛ!P3330</f>
        <v>0</v>
      </c>
      <c r="K289" s="59">
        <f>ПРОТОКОЛ!R3330</f>
        <v>0</v>
      </c>
      <c r="L289" s="7">
        <f>ПРОТОКОЛ!E3330</f>
        <v>0</v>
      </c>
      <c r="M289" s="7">
        <f>ПРОТОКОЛ!G3330</f>
        <v>0</v>
      </c>
      <c r="N289" s="7">
        <f>ПРОТОКОЛ!I3330</f>
        <v>0</v>
      </c>
      <c r="O289" s="7">
        <f>ПРОТОКОЛ!K3330</f>
        <v>0</v>
      </c>
      <c r="P289" s="7" t="str">
        <f>ПРОТОКОЛ!M3330</f>
        <v>0</v>
      </c>
      <c r="Q289" s="7" t="str">
        <f>ПРОТОКОЛ!O3330</f>
        <v>0</v>
      </c>
      <c r="R289" s="7">
        <f>ПРОТОКОЛ!Q3330</f>
        <v>50</v>
      </c>
      <c r="S289" s="7">
        <f>ПРОТОКОЛ!S3330</f>
        <v>0</v>
      </c>
      <c r="T289" s="7">
        <f>ПРОТОКОЛ!T3330</f>
        <v>50</v>
      </c>
      <c r="U289" s="52">
        <f t="shared" si="6"/>
        <v>28</v>
      </c>
      <c r="X289" s="86"/>
    </row>
    <row r="290" spans="1:24" ht="16.5" customHeight="1">
      <c r="A290" s="63">
        <f>ПРОТОКОЛ!B3331</f>
        <v>0</v>
      </c>
      <c r="B290" s="65">
        <f>ПРОТОКОЛ!C3331</f>
        <v>0</v>
      </c>
      <c r="C290" s="69" t="str">
        <f>ПРОТОКОЛ!X3331</f>
        <v>Субъект РФ 93</v>
      </c>
      <c r="D290" s="82">
        <f>ПРОТОКОЛ!D3331</f>
        <v>0</v>
      </c>
      <c r="E290" s="59">
        <f>ПРОТОКОЛ!F3331</f>
        <v>0</v>
      </c>
      <c r="F290" s="59">
        <f>ПРОТОКОЛ!H3331</f>
        <v>0</v>
      </c>
      <c r="G290" s="59">
        <f>ПРОТОКОЛ!J3331</f>
        <v>0</v>
      </c>
      <c r="H290" s="59">
        <f>ПРОТОКОЛ!L3331</f>
        <v>0</v>
      </c>
      <c r="I290" s="59">
        <f>ПРОТОКОЛ!N3331</f>
        <v>0</v>
      </c>
      <c r="J290" s="60">
        <f>ПРОТОКОЛ!P3331</f>
        <v>0</v>
      </c>
      <c r="K290" s="59">
        <f>ПРОТОКОЛ!R3331</f>
        <v>0</v>
      </c>
      <c r="L290" s="7">
        <f>ПРОТОКОЛ!E3331</f>
        <v>0</v>
      </c>
      <c r="M290" s="7">
        <f>ПРОТОКОЛ!G3331</f>
        <v>0</v>
      </c>
      <c r="N290" s="7">
        <f>ПРОТОКОЛ!I3331</f>
        <v>0</v>
      </c>
      <c r="O290" s="7">
        <f>ПРОТОКОЛ!K3331</f>
        <v>0</v>
      </c>
      <c r="P290" s="7" t="str">
        <f>ПРОТОКОЛ!M3331</f>
        <v>0</v>
      </c>
      <c r="Q290" s="7" t="str">
        <f>ПРОТОКОЛ!O3331</f>
        <v>0</v>
      </c>
      <c r="R290" s="7">
        <f>ПРОТОКОЛ!Q3331</f>
        <v>50</v>
      </c>
      <c r="S290" s="7">
        <f>ПРОТОКОЛ!S3331</f>
        <v>0</v>
      </c>
      <c r="T290" s="7">
        <f>ПРОТОКОЛ!T3331</f>
        <v>50</v>
      </c>
      <c r="U290" s="52">
        <f t="shared" si="6"/>
        <v>28</v>
      </c>
      <c r="X290" s="86"/>
    </row>
    <row r="291" spans="1:24" ht="16.5" customHeight="1">
      <c r="A291" s="63">
        <f>ПРОТОКОЛ!B3332</f>
        <v>0</v>
      </c>
      <c r="B291" s="65">
        <f>ПРОТОКОЛ!C3332</f>
        <v>0</v>
      </c>
      <c r="C291" s="69" t="str">
        <f>ПРОТОКОЛ!X3332</f>
        <v>Субъект РФ 93</v>
      </c>
      <c r="D291" s="82">
        <f>ПРОТОКОЛ!D3332</f>
        <v>0</v>
      </c>
      <c r="E291" s="59">
        <f>ПРОТОКОЛ!F3332</f>
        <v>0</v>
      </c>
      <c r="F291" s="59">
        <f>ПРОТОКОЛ!H3332</f>
        <v>0</v>
      </c>
      <c r="G291" s="59">
        <f>ПРОТОКОЛ!J3332</f>
        <v>0</v>
      </c>
      <c r="H291" s="59">
        <f>ПРОТОКОЛ!L3332</f>
        <v>0</v>
      </c>
      <c r="I291" s="59">
        <f>ПРОТОКОЛ!N3332</f>
        <v>0</v>
      </c>
      <c r="J291" s="60">
        <f>ПРОТОКОЛ!P3332</f>
        <v>0</v>
      </c>
      <c r="K291" s="59">
        <f>ПРОТОКОЛ!R3332</f>
        <v>0</v>
      </c>
      <c r="L291" s="7">
        <f>ПРОТОКОЛ!E3332</f>
        <v>0</v>
      </c>
      <c r="M291" s="7">
        <f>ПРОТОКОЛ!G3332</f>
        <v>0</v>
      </c>
      <c r="N291" s="7">
        <f>ПРОТОКОЛ!I3332</f>
        <v>0</v>
      </c>
      <c r="O291" s="7">
        <f>ПРОТОКОЛ!K3332</f>
        <v>0</v>
      </c>
      <c r="P291" s="7" t="str">
        <f>ПРОТОКОЛ!M3332</f>
        <v>0</v>
      </c>
      <c r="Q291" s="7" t="str">
        <f>ПРОТОКОЛ!O3332</f>
        <v>0</v>
      </c>
      <c r="R291" s="7">
        <f>ПРОТОКОЛ!Q3332</f>
        <v>50</v>
      </c>
      <c r="S291" s="7">
        <f>ПРОТОКОЛ!S3332</f>
        <v>0</v>
      </c>
      <c r="T291" s="7">
        <f>ПРОТОКОЛ!T3332</f>
        <v>50</v>
      </c>
      <c r="U291" s="52">
        <f t="shared" si="6"/>
        <v>28</v>
      </c>
      <c r="X291" s="86"/>
    </row>
    <row r="292" spans="1:24" ht="16.5" customHeight="1">
      <c r="A292" s="64">
        <f>ПРОТОКОЛ!B3366</f>
        <v>0</v>
      </c>
      <c r="B292" s="68">
        <f>ПРОТОКОЛ!C3366</f>
        <v>0</v>
      </c>
      <c r="C292" s="72" t="str">
        <f>ПРОТОКОЛ!X3366</f>
        <v>Субъект РФ 94</v>
      </c>
      <c r="D292" s="85">
        <f>ПРОТОКОЛ!D3366</f>
        <v>0</v>
      </c>
      <c r="E292" s="62">
        <f>ПРОТОКОЛ!F3366</f>
        <v>0</v>
      </c>
      <c r="F292" s="62">
        <f>ПРОТОКОЛ!H3366</f>
        <v>0</v>
      </c>
      <c r="G292" s="62">
        <f>ПРОТОКОЛ!J3366</f>
        <v>0</v>
      </c>
      <c r="H292" s="62">
        <f>ПРОТОКОЛ!L3366</f>
        <v>0</v>
      </c>
      <c r="I292" s="62">
        <f>ПРОТОКОЛ!N3366</f>
        <v>0</v>
      </c>
      <c r="J292" s="75">
        <f>ПРОТОКОЛ!P3366</f>
        <v>0</v>
      </c>
      <c r="K292" s="62">
        <f>ПРОТОКОЛ!R3366</f>
        <v>0</v>
      </c>
      <c r="L292" s="31">
        <f>ПРОТОКОЛ!E3366</f>
        <v>0</v>
      </c>
      <c r="M292" s="31">
        <f>ПРОТОКОЛ!G3366</f>
        <v>0</v>
      </c>
      <c r="N292" s="31">
        <f>ПРОТОКОЛ!I3366</f>
        <v>0</v>
      </c>
      <c r="O292" s="31">
        <f>ПРОТОКОЛ!K3366</f>
        <v>0</v>
      </c>
      <c r="P292" s="31" t="str">
        <f>ПРОТОКОЛ!M3366</f>
        <v>0</v>
      </c>
      <c r="Q292" s="31" t="str">
        <f>ПРОТОКОЛ!O3366</f>
        <v>0</v>
      </c>
      <c r="R292" s="31">
        <f>ПРОТОКОЛ!Q3366</f>
        <v>50</v>
      </c>
      <c r="S292" s="31">
        <f>ПРОТОКОЛ!S3366</f>
        <v>0</v>
      </c>
      <c r="T292" s="31">
        <f>ПРОТОКОЛ!T3366</f>
        <v>50</v>
      </c>
      <c r="U292" s="52">
        <f t="shared" si="6"/>
        <v>28</v>
      </c>
      <c r="X292" s="86"/>
    </row>
    <row r="293" spans="1:24" ht="16.5" customHeight="1">
      <c r="A293" s="64">
        <f>ПРОТОКОЛ!B3367</f>
        <v>0</v>
      </c>
      <c r="B293" s="68">
        <f>ПРОТОКОЛ!C3367</f>
        <v>0</v>
      </c>
      <c r="C293" s="72" t="str">
        <f>ПРОТОКОЛ!X3367</f>
        <v>Субъект РФ 94</v>
      </c>
      <c r="D293" s="85">
        <f>ПРОТОКОЛ!D3367</f>
        <v>0</v>
      </c>
      <c r="E293" s="62">
        <f>ПРОТОКОЛ!F3367</f>
        <v>0</v>
      </c>
      <c r="F293" s="62">
        <f>ПРОТОКОЛ!H3367</f>
        <v>0</v>
      </c>
      <c r="G293" s="62">
        <f>ПРОТОКОЛ!J3367</f>
        <v>0</v>
      </c>
      <c r="H293" s="62">
        <f>ПРОТОКОЛ!L3367</f>
        <v>0</v>
      </c>
      <c r="I293" s="62">
        <f>ПРОТОКОЛ!N3367</f>
        <v>0</v>
      </c>
      <c r="J293" s="75">
        <f>ПРОТОКОЛ!P3367</f>
        <v>0</v>
      </c>
      <c r="K293" s="62">
        <f>ПРОТОКОЛ!R3367</f>
        <v>0</v>
      </c>
      <c r="L293" s="31">
        <f>ПРОТОКОЛ!E3367</f>
        <v>0</v>
      </c>
      <c r="M293" s="31">
        <f>ПРОТОКОЛ!G3367</f>
        <v>0</v>
      </c>
      <c r="N293" s="31">
        <f>ПРОТОКОЛ!I3367</f>
        <v>0</v>
      </c>
      <c r="O293" s="31">
        <f>ПРОТОКОЛ!K3367</f>
        <v>0</v>
      </c>
      <c r="P293" s="31" t="str">
        <f>ПРОТОКОЛ!M3367</f>
        <v>0</v>
      </c>
      <c r="Q293" s="31" t="str">
        <f>ПРОТОКОЛ!O3367</f>
        <v>0</v>
      </c>
      <c r="R293" s="31">
        <f>ПРОТОКОЛ!Q3367</f>
        <v>50</v>
      </c>
      <c r="S293" s="31">
        <f>ПРОТОКОЛ!S3367</f>
        <v>0</v>
      </c>
      <c r="T293" s="31">
        <f>ПРОТОКОЛ!T3367</f>
        <v>50</v>
      </c>
      <c r="U293" s="52">
        <f t="shared" si="6"/>
        <v>28</v>
      </c>
      <c r="X293" s="86"/>
    </row>
    <row r="294" spans="1:24" ht="16.5" customHeight="1">
      <c r="A294" s="64">
        <f>ПРОТОКОЛ!B3368</f>
        <v>0</v>
      </c>
      <c r="B294" s="68">
        <f>ПРОТОКОЛ!C3368</f>
        <v>0</v>
      </c>
      <c r="C294" s="72" t="str">
        <f>ПРОТОКОЛ!X3368</f>
        <v>Субъект РФ 94</v>
      </c>
      <c r="D294" s="85">
        <f>ПРОТОКОЛ!D3368</f>
        <v>0</v>
      </c>
      <c r="E294" s="62">
        <f>ПРОТОКОЛ!F3368</f>
        <v>0</v>
      </c>
      <c r="F294" s="62">
        <f>ПРОТОКОЛ!H3368</f>
        <v>0</v>
      </c>
      <c r="G294" s="62">
        <f>ПРОТОКОЛ!J3368</f>
        <v>0</v>
      </c>
      <c r="H294" s="62">
        <f>ПРОТОКОЛ!L3368</f>
        <v>0</v>
      </c>
      <c r="I294" s="62">
        <f>ПРОТОКОЛ!N3368</f>
        <v>0</v>
      </c>
      <c r="J294" s="75">
        <f>ПРОТОКОЛ!P3368</f>
        <v>0</v>
      </c>
      <c r="K294" s="62">
        <f>ПРОТОКОЛ!R3368</f>
        <v>0</v>
      </c>
      <c r="L294" s="31">
        <f>ПРОТОКОЛ!E3368</f>
        <v>0</v>
      </c>
      <c r="M294" s="31">
        <f>ПРОТОКОЛ!G3368</f>
        <v>0</v>
      </c>
      <c r="N294" s="31">
        <f>ПРОТОКОЛ!I3368</f>
        <v>0</v>
      </c>
      <c r="O294" s="31">
        <f>ПРОТОКОЛ!K3368</f>
        <v>0</v>
      </c>
      <c r="P294" s="31" t="str">
        <f>ПРОТОКОЛ!M3368</f>
        <v>0</v>
      </c>
      <c r="Q294" s="31" t="str">
        <f>ПРОТОКОЛ!O3368</f>
        <v>0</v>
      </c>
      <c r="R294" s="31">
        <f>ПРОТОКОЛ!Q3368</f>
        <v>50</v>
      </c>
      <c r="S294" s="31">
        <f>ПРОТОКОЛ!S3368</f>
        <v>0</v>
      </c>
      <c r="T294" s="31">
        <f>ПРОТОКОЛ!T3368</f>
        <v>50</v>
      </c>
      <c r="U294" s="52">
        <f t="shared" si="6"/>
        <v>28</v>
      </c>
      <c r="X294" s="86"/>
    </row>
    <row r="295" spans="1:24" ht="16.5" customHeight="1">
      <c r="A295" s="63">
        <f>ПРОТОКОЛ!B3402</f>
        <v>0</v>
      </c>
      <c r="B295" s="67">
        <f>ПРОТОКОЛ!C3402</f>
        <v>0</v>
      </c>
      <c r="C295" s="71" t="str">
        <f>ПРОТОКОЛ!X3402</f>
        <v>Субъект РФ 95</v>
      </c>
      <c r="D295" s="84">
        <f>ПРОТОКОЛ!D3402</f>
        <v>0</v>
      </c>
      <c r="E295" s="30">
        <f>ПРОТОКОЛ!F3402</f>
        <v>0</v>
      </c>
      <c r="F295" s="30">
        <f>ПРОТОКОЛ!H3402</f>
        <v>0</v>
      </c>
      <c r="G295" s="30">
        <f>ПРОТОКОЛ!J3402</f>
        <v>0</v>
      </c>
      <c r="H295" s="30">
        <f>ПРОТОКОЛ!L3402</f>
        <v>0</v>
      </c>
      <c r="I295" s="30">
        <f>ПРОТОКОЛ!N3402</f>
        <v>0</v>
      </c>
      <c r="J295" s="74">
        <f>ПРОТОКОЛ!P3402</f>
        <v>0</v>
      </c>
      <c r="K295" s="30">
        <f>ПРОТОКОЛ!R3402</f>
        <v>0</v>
      </c>
      <c r="L295" s="7">
        <f>ПРОТОКОЛ!E3402</f>
        <v>0</v>
      </c>
      <c r="M295" s="7">
        <f>ПРОТОКОЛ!G3402</f>
        <v>0</v>
      </c>
      <c r="N295" s="7">
        <f>ПРОТОКОЛ!I3402</f>
        <v>0</v>
      </c>
      <c r="O295" s="7">
        <f>ПРОТОКОЛ!K3402</f>
        <v>0</v>
      </c>
      <c r="P295" s="7" t="str">
        <f>ПРОТОКОЛ!M3402</f>
        <v>0</v>
      </c>
      <c r="Q295" s="7" t="str">
        <f>ПРОТОКОЛ!O3402</f>
        <v>0</v>
      </c>
      <c r="R295" s="7">
        <f>ПРОТОКОЛ!Q3402</f>
        <v>50</v>
      </c>
      <c r="S295" s="7">
        <f>ПРОТОКОЛ!S3402</f>
        <v>0</v>
      </c>
      <c r="T295" s="7">
        <f>ПРОТОКОЛ!T3402</f>
        <v>50</v>
      </c>
      <c r="U295" s="52">
        <f t="shared" si="6"/>
        <v>28</v>
      </c>
      <c r="X295" s="86"/>
    </row>
    <row r="296" spans="1:24" ht="16.5" customHeight="1">
      <c r="A296" s="63">
        <f>ПРОТОКОЛ!B3403</f>
        <v>0</v>
      </c>
      <c r="B296" s="67">
        <f>ПРОТОКОЛ!C3403</f>
        <v>0</v>
      </c>
      <c r="C296" s="69" t="str">
        <f>ПРОТОКОЛ!X3403</f>
        <v>Субъект РФ 95</v>
      </c>
      <c r="D296" s="84">
        <f>ПРОТОКОЛ!D3403</f>
        <v>0</v>
      </c>
      <c r="E296" s="30">
        <f>ПРОТОКОЛ!F3403</f>
        <v>0</v>
      </c>
      <c r="F296" s="30">
        <f>ПРОТОКОЛ!H3403</f>
        <v>0</v>
      </c>
      <c r="G296" s="30">
        <f>ПРОТОКОЛ!J3403</f>
        <v>0</v>
      </c>
      <c r="H296" s="30">
        <f>ПРОТОКОЛ!L3403</f>
        <v>0</v>
      </c>
      <c r="I296" s="30">
        <f>ПРОТОКОЛ!N3403</f>
        <v>0</v>
      </c>
      <c r="J296" s="74">
        <f>ПРОТОКОЛ!P3403</f>
        <v>0</v>
      </c>
      <c r="K296" s="30">
        <f>ПРОТОКОЛ!R3403</f>
        <v>0</v>
      </c>
      <c r="L296" s="7">
        <f>ПРОТОКОЛ!E3403</f>
        <v>0</v>
      </c>
      <c r="M296" s="7">
        <f>ПРОТОКОЛ!G3403</f>
        <v>0</v>
      </c>
      <c r="N296" s="7">
        <f>ПРОТОКОЛ!I3403</f>
        <v>0</v>
      </c>
      <c r="O296" s="7">
        <f>ПРОТОКОЛ!K3403</f>
        <v>0</v>
      </c>
      <c r="P296" s="7" t="str">
        <f>ПРОТОКОЛ!M3403</f>
        <v>0</v>
      </c>
      <c r="Q296" s="7" t="str">
        <f>ПРОТОКОЛ!O3403</f>
        <v>0</v>
      </c>
      <c r="R296" s="7">
        <f>ПРОТОКОЛ!Q3403</f>
        <v>50</v>
      </c>
      <c r="S296" s="7">
        <f>ПРОТОКОЛ!S3403</f>
        <v>0</v>
      </c>
      <c r="T296" s="7">
        <f>ПРОТОКОЛ!T3403</f>
        <v>50</v>
      </c>
      <c r="U296" s="52">
        <f t="shared" si="6"/>
        <v>28</v>
      </c>
      <c r="X296" s="86"/>
    </row>
    <row r="297" spans="1:24" ht="16.5" customHeight="1">
      <c r="A297" s="63">
        <f>ПРОТОКОЛ!B3404</f>
        <v>0</v>
      </c>
      <c r="B297" s="67">
        <f>ПРОТОКОЛ!C3404</f>
        <v>0</v>
      </c>
      <c r="C297" s="71" t="str">
        <f>ПРОТОКОЛ!X3404</f>
        <v>Субъект РФ 95</v>
      </c>
      <c r="D297" s="84">
        <f>ПРОТОКОЛ!D3404</f>
        <v>0</v>
      </c>
      <c r="E297" s="30">
        <f>ПРОТОКОЛ!F3404</f>
        <v>0</v>
      </c>
      <c r="F297" s="30">
        <f>ПРОТОКОЛ!H3404</f>
        <v>0</v>
      </c>
      <c r="G297" s="30">
        <f>ПРОТОКОЛ!J3404</f>
        <v>0</v>
      </c>
      <c r="H297" s="30">
        <f>ПРОТОКОЛ!L3404</f>
        <v>0</v>
      </c>
      <c r="I297" s="30">
        <f>ПРОТОКОЛ!N3404</f>
        <v>0</v>
      </c>
      <c r="J297" s="74">
        <f>ПРОТОКОЛ!P3404</f>
        <v>0</v>
      </c>
      <c r="K297" s="30">
        <f>ПРОТОКОЛ!R3404</f>
        <v>0</v>
      </c>
      <c r="L297" s="7">
        <f>ПРОТОКОЛ!E3404</f>
        <v>0</v>
      </c>
      <c r="M297" s="7">
        <f>ПРОТОКОЛ!G3404</f>
        <v>0</v>
      </c>
      <c r="N297" s="7">
        <f>ПРОТОКОЛ!I3404</f>
        <v>0</v>
      </c>
      <c r="O297" s="7">
        <f>ПРОТОКОЛ!K3404</f>
        <v>0</v>
      </c>
      <c r="P297" s="7" t="str">
        <f>ПРОТОКОЛ!M3404</f>
        <v>0</v>
      </c>
      <c r="Q297" s="7" t="str">
        <f>ПРОТОКОЛ!O3404</f>
        <v>0</v>
      </c>
      <c r="R297" s="7">
        <f>ПРОТОКОЛ!Q3404</f>
        <v>50</v>
      </c>
      <c r="S297" s="7">
        <f>ПРОТОКОЛ!S3404</f>
        <v>0</v>
      </c>
      <c r="T297" s="7">
        <f>ПРОТОКОЛ!T3404</f>
        <v>50</v>
      </c>
      <c r="U297" s="52">
        <f t="shared" si="6"/>
        <v>28</v>
      </c>
      <c r="X297" s="86"/>
    </row>
    <row r="301" spans="1:24" ht="18.75">
      <c r="A301" s="26" t="s">
        <v>181</v>
      </c>
    </row>
    <row r="302" spans="1:24" ht="18.75">
      <c r="A302" s="26"/>
    </row>
    <row r="303" spans="1:24" ht="18.75">
      <c r="A303" s="76"/>
    </row>
    <row r="304" spans="1:24" ht="18.75">
      <c r="A304" s="26" t="s">
        <v>182</v>
      </c>
    </row>
  </sheetData>
  <mergeCells count="17">
    <mergeCell ref="T11:T12"/>
    <mergeCell ref="U11:U12"/>
    <mergeCell ref="S7:U8"/>
    <mergeCell ref="B7:R7"/>
    <mergeCell ref="B8:R8"/>
    <mergeCell ref="A10:U10"/>
    <mergeCell ref="A9:U9"/>
    <mergeCell ref="A11:A12"/>
    <mergeCell ref="B11:B12"/>
    <mergeCell ref="C11:C12"/>
    <mergeCell ref="D11:K11"/>
    <mergeCell ref="L11:S11"/>
    <mergeCell ref="A1:U1"/>
    <mergeCell ref="A2:U2"/>
    <mergeCell ref="A4:U4"/>
    <mergeCell ref="A6:U6"/>
    <mergeCell ref="A7:A8"/>
  </mergeCells>
  <phoneticPr fontId="8" type="noConversion"/>
  <pageMargins left="0.20833333333333334" right="0.17708333333333334"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sheetPr codeName="Лист15"/>
  <dimension ref="A1:U304"/>
  <sheetViews>
    <sheetView view="pageLayout" topLeftCell="A280" workbookViewId="0">
      <selection activeCell="C297" sqref="C297"/>
    </sheetView>
  </sheetViews>
  <sheetFormatPr defaultRowHeight="15.75"/>
  <cols>
    <col min="1" max="1" width="24.5" customWidth="1"/>
    <col min="2" max="2" width="3.75" customWidth="1"/>
    <col min="3" max="3" width="33.5" customWidth="1"/>
    <col min="4" max="4" width="5.75" customWidth="1"/>
    <col min="5" max="5" width="6" customWidth="1"/>
    <col min="6" max="10" width="5.625" customWidth="1"/>
    <col min="11" max="11" width="4.5" customWidth="1"/>
    <col min="12" max="12" width="3.875" customWidth="1"/>
    <col min="13" max="13" width="5.5" customWidth="1"/>
    <col min="14" max="14" width="5.375" customWidth="1"/>
    <col min="15" max="15" width="4.125" customWidth="1"/>
    <col min="16" max="16" width="3.375" customWidth="1"/>
    <col min="17" max="17" width="4.25" customWidth="1"/>
    <col min="18" max="18" width="4.875" customWidth="1"/>
    <col min="19" max="19" width="4.125" customWidth="1"/>
    <col min="20" max="20" width="5" customWidth="1"/>
    <col min="21" max="21" width="4.875" customWidth="1"/>
  </cols>
  <sheetData>
    <row r="1" spans="1:21" ht="18.75">
      <c r="A1" s="102" t="s">
        <v>991</v>
      </c>
      <c r="B1" s="102"/>
      <c r="C1" s="102"/>
      <c r="D1" s="102"/>
      <c r="E1" s="102"/>
      <c r="F1" s="102"/>
      <c r="G1" s="102"/>
      <c r="H1" s="102"/>
      <c r="I1" s="102"/>
      <c r="J1" s="102"/>
      <c r="K1" s="102"/>
      <c r="L1" s="102"/>
      <c r="M1" s="102"/>
      <c r="N1" s="102"/>
      <c r="O1" s="102"/>
      <c r="P1" s="102"/>
      <c r="Q1" s="102"/>
      <c r="R1" s="102"/>
      <c r="S1" s="102"/>
      <c r="T1" s="102"/>
      <c r="U1" s="102"/>
    </row>
    <row r="2" spans="1:21" ht="18.75">
      <c r="A2" s="102" t="s">
        <v>990</v>
      </c>
      <c r="B2" s="102"/>
      <c r="C2" s="102"/>
      <c r="D2" s="102"/>
      <c r="E2" s="102"/>
      <c r="F2" s="102"/>
      <c r="G2" s="102"/>
      <c r="H2" s="102"/>
      <c r="I2" s="102"/>
      <c r="J2" s="102"/>
      <c r="K2" s="102"/>
      <c r="L2" s="102"/>
      <c r="M2" s="102"/>
      <c r="N2" s="102"/>
      <c r="O2" s="102"/>
      <c r="P2" s="102"/>
      <c r="Q2" s="102"/>
      <c r="R2" s="102"/>
      <c r="S2" s="102"/>
      <c r="T2" s="102"/>
      <c r="U2" s="102"/>
    </row>
    <row r="4" spans="1:21" ht="15.75" customHeight="1">
      <c r="A4" s="103" t="s">
        <v>169</v>
      </c>
      <c r="B4" s="103"/>
      <c r="C4" s="103"/>
      <c r="D4" s="103"/>
      <c r="E4" s="103"/>
      <c r="F4" s="103"/>
      <c r="G4" s="103"/>
      <c r="H4" s="103"/>
      <c r="I4" s="103"/>
      <c r="J4" s="103"/>
      <c r="K4" s="103"/>
      <c r="L4" s="103"/>
      <c r="M4" s="103"/>
      <c r="N4" s="103"/>
      <c r="O4" s="103"/>
      <c r="P4" s="103"/>
      <c r="Q4" s="103"/>
      <c r="R4" s="103"/>
      <c r="S4" s="103"/>
      <c r="T4" s="103"/>
      <c r="U4" s="103"/>
    </row>
    <row r="5" spans="1:21">
      <c r="A5" s="43"/>
      <c r="B5" s="43"/>
      <c r="C5" s="43"/>
      <c r="D5" s="43"/>
      <c r="E5" s="43"/>
      <c r="F5" s="43"/>
      <c r="G5" s="43"/>
      <c r="H5" s="43"/>
      <c r="I5" s="43"/>
      <c r="J5" s="43"/>
      <c r="K5" s="43"/>
      <c r="L5" s="43"/>
      <c r="M5" s="43"/>
      <c r="N5" s="43"/>
      <c r="O5" s="43"/>
      <c r="P5" s="43"/>
      <c r="Q5" s="43"/>
      <c r="R5" s="43"/>
      <c r="S5" s="43"/>
      <c r="T5" s="43"/>
      <c r="U5" s="43"/>
    </row>
    <row r="6" spans="1:21">
      <c r="A6" s="146" t="s">
        <v>1001</v>
      </c>
      <c r="B6" s="146"/>
      <c r="C6" s="146"/>
      <c r="D6" s="146"/>
      <c r="E6" s="146"/>
      <c r="F6" s="146"/>
      <c r="G6" s="146"/>
      <c r="H6" s="146"/>
      <c r="I6" s="146"/>
      <c r="J6" s="146"/>
      <c r="K6" s="146"/>
      <c r="L6" s="146"/>
      <c r="M6" s="146"/>
      <c r="N6" s="146"/>
      <c r="O6" s="146"/>
      <c r="P6" s="146"/>
      <c r="Q6" s="146"/>
      <c r="R6" s="146"/>
      <c r="S6" s="146"/>
      <c r="T6" s="146"/>
      <c r="U6" s="146"/>
    </row>
    <row r="7" spans="1:21" ht="18.75" customHeight="1">
      <c r="A7" s="144" t="str">
        <f>ПРОТОКОЛ!A12</f>
        <v>Место проведения</v>
      </c>
      <c r="B7" s="104" t="s">
        <v>989</v>
      </c>
      <c r="C7" s="104"/>
      <c r="D7" s="104"/>
      <c r="E7" s="104"/>
      <c r="F7" s="104"/>
      <c r="G7" s="104"/>
      <c r="H7" s="104"/>
      <c r="I7" s="104"/>
      <c r="J7" s="104"/>
      <c r="K7" s="104"/>
      <c r="L7" s="104"/>
      <c r="M7" s="104"/>
      <c r="N7" s="104"/>
      <c r="O7" s="104"/>
      <c r="P7" s="104"/>
      <c r="Q7" s="104"/>
      <c r="R7" s="104"/>
      <c r="S7" s="151" t="str">
        <f>ПРОТОКОЛ!A11</f>
        <v>Дата проведения</v>
      </c>
      <c r="T7" s="151"/>
      <c r="U7" s="151"/>
    </row>
    <row r="8" spans="1:21" ht="18.75">
      <c r="A8" s="144"/>
      <c r="B8" s="105" t="s">
        <v>1058</v>
      </c>
      <c r="C8" s="105"/>
      <c r="D8" s="105"/>
      <c r="E8" s="105"/>
      <c r="F8" s="105"/>
      <c r="G8" s="105"/>
      <c r="H8" s="105"/>
      <c r="I8" s="105"/>
      <c r="J8" s="105"/>
      <c r="K8" s="105"/>
      <c r="L8" s="105"/>
      <c r="M8" s="105"/>
      <c r="N8" s="105"/>
      <c r="O8" s="105"/>
      <c r="P8" s="105"/>
      <c r="Q8" s="105"/>
      <c r="R8" s="105"/>
      <c r="S8" s="151"/>
      <c r="T8" s="151"/>
      <c r="U8" s="151"/>
    </row>
    <row r="9" spans="1:21" ht="18.75">
      <c r="A9" s="153" t="s">
        <v>1004</v>
      </c>
      <c r="B9" s="153"/>
      <c r="C9" s="153"/>
      <c r="D9" s="153"/>
      <c r="E9" s="153"/>
      <c r="F9" s="153"/>
      <c r="G9" s="153"/>
      <c r="H9" s="153"/>
      <c r="I9" s="153"/>
      <c r="J9" s="153"/>
      <c r="K9" s="153"/>
      <c r="L9" s="153"/>
      <c r="M9" s="153"/>
      <c r="N9" s="153"/>
      <c r="O9" s="153"/>
      <c r="P9" s="153"/>
      <c r="Q9" s="153"/>
      <c r="R9" s="153"/>
      <c r="S9" s="153"/>
      <c r="T9" s="153"/>
      <c r="U9" s="153"/>
    </row>
    <row r="10" spans="1:21" ht="18.75">
      <c r="A10" s="152"/>
      <c r="B10" s="152"/>
      <c r="C10" s="152"/>
      <c r="D10" s="152"/>
      <c r="E10" s="152"/>
      <c r="F10" s="152"/>
      <c r="G10" s="152"/>
      <c r="H10" s="152"/>
      <c r="I10" s="152"/>
      <c r="J10" s="152"/>
      <c r="K10" s="152"/>
      <c r="L10" s="152"/>
      <c r="M10" s="152"/>
      <c r="N10" s="152"/>
      <c r="O10" s="152"/>
      <c r="P10" s="152"/>
      <c r="Q10" s="152"/>
      <c r="R10" s="152"/>
      <c r="S10" s="152"/>
      <c r="T10" s="152"/>
      <c r="U10" s="152"/>
    </row>
    <row r="11" spans="1:21" ht="15.75" customHeight="1">
      <c r="A11" s="159" t="s">
        <v>999</v>
      </c>
      <c r="B11" s="149" t="s">
        <v>997</v>
      </c>
      <c r="C11" s="159" t="s">
        <v>196</v>
      </c>
      <c r="D11" s="156" t="s">
        <v>1000</v>
      </c>
      <c r="E11" s="157"/>
      <c r="F11" s="157"/>
      <c r="G11" s="157"/>
      <c r="H11" s="157"/>
      <c r="I11" s="157"/>
      <c r="J11" s="157"/>
      <c r="K11" s="158"/>
      <c r="L11" s="156" t="s">
        <v>9</v>
      </c>
      <c r="M11" s="157"/>
      <c r="N11" s="157"/>
      <c r="O11" s="157"/>
      <c r="P11" s="157"/>
      <c r="Q11" s="157"/>
      <c r="R11" s="157"/>
      <c r="S11" s="158"/>
      <c r="T11" s="147" t="s">
        <v>279</v>
      </c>
      <c r="U11" s="149" t="s">
        <v>195</v>
      </c>
    </row>
    <row r="12" spans="1:21" ht="87" customHeight="1">
      <c r="A12" s="160"/>
      <c r="B12" s="150"/>
      <c r="C12" s="160"/>
      <c r="D12" s="57" t="s">
        <v>274</v>
      </c>
      <c r="E12" s="57" t="s">
        <v>275</v>
      </c>
      <c r="F12" s="57" t="s">
        <v>1007</v>
      </c>
      <c r="G12" s="57" t="s">
        <v>280</v>
      </c>
      <c r="H12" s="57" t="s">
        <v>276</v>
      </c>
      <c r="I12" s="57" t="s">
        <v>277</v>
      </c>
      <c r="J12" s="57" t="s">
        <v>1008</v>
      </c>
      <c r="K12" s="58" t="s">
        <v>1003</v>
      </c>
      <c r="L12" s="57" t="s">
        <v>274</v>
      </c>
      <c r="M12" s="57" t="s">
        <v>275</v>
      </c>
      <c r="N12" s="57" t="s">
        <v>1007</v>
      </c>
      <c r="O12" s="57" t="s">
        <v>280</v>
      </c>
      <c r="P12" s="57" t="s">
        <v>276</v>
      </c>
      <c r="Q12" s="57" t="s">
        <v>277</v>
      </c>
      <c r="R12" s="57" t="s">
        <v>1008</v>
      </c>
      <c r="S12" s="58" t="s">
        <v>1003</v>
      </c>
      <c r="T12" s="148"/>
      <c r="U12" s="150"/>
    </row>
    <row r="13" spans="1:21" ht="16.5" customHeight="1">
      <c r="A13" s="63" t="str">
        <f>ПРОТОКОЛ!B24</f>
        <v>Макаренко Василиса Евгеньевна</v>
      </c>
      <c r="B13" s="65">
        <f>ПРОТОКОЛ!C24</f>
        <v>7</v>
      </c>
      <c r="C13" s="69" t="str">
        <f>ПРОТОКОЛ!X24</f>
        <v>Субъект Рф 1</v>
      </c>
      <c r="D13" s="59" t="str">
        <f>ПРОТОКОЛ!D24</f>
        <v>7,31,15</v>
      </c>
      <c r="E13" s="59">
        <f>ПРОТОКОЛ!F24</f>
        <v>115</v>
      </c>
      <c r="F13" s="59">
        <f>ПРОТОКОЛ!H24</f>
        <v>12</v>
      </c>
      <c r="G13" s="59">
        <f>ПРОТОКОЛ!J24</f>
        <v>7.3</v>
      </c>
      <c r="H13" s="59">
        <f>ПРОТОКОЛ!L24</f>
        <v>0</v>
      </c>
      <c r="I13" s="59">
        <f>ПРОТОКОЛ!N24</f>
        <v>0</v>
      </c>
      <c r="J13" s="60">
        <f>ПРОТОКОЛ!P24</f>
        <v>10</v>
      </c>
      <c r="K13" s="59">
        <f>ПРОТОКОЛ!R24</f>
        <v>10</v>
      </c>
      <c r="L13" s="7">
        <f>ПРОТОКОЛ!E24</f>
        <v>12</v>
      </c>
      <c r="M13" s="7">
        <f>ПРОТОКОЛ!G24</f>
        <v>30</v>
      </c>
      <c r="N13" s="7">
        <f>ПРОТОКОЛ!I24</f>
        <v>47</v>
      </c>
      <c r="O13" s="7">
        <f>ПРОТОКОЛ!K24</f>
        <v>23</v>
      </c>
      <c r="P13" s="7" t="str">
        <f>ПРОТОКОЛ!M24</f>
        <v>0</v>
      </c>
      <c r="Q13" s="7" t="str">
        <f>ПРОТОКОЛ!O24</f>
        <v>0</v>
      </c>
      <c r="R13" s="7">
        <f>ПРОТОКОЛ!Q24</f>
        <v>64</v>
      </c>
      <c r="S13" s="7">
        <f>ПРОТОКОЛ!S24</f>
        <v>41</v>
      </c>
      <c r="T13" s="7">
        <f>ПРОТОКОЛ!T24</f>
        <v>217</v>
      </c>
      <c r="U13" s="52">
        <f t="shared" ref="U13:U76" si="0">SUMPRODUCT(--($T$13:$T$297+$L$13:$L$297/1000&gt;T13+L13/1000))+1</f>
        <v>3</v>
      </c>
    </row>
    <row r="14" spans="1:21" ht="16.5" customHeight="1">
      <c r="A14" s="63" t="str">
        <f>ПРОТОКОЛ!B25</f>
        <v>Федосеева Василиса Сергеевна</v>
      </c>
      <c r="B14" s="65">
        <f>ПРОТОКОЛ!C25</f>
        <v>8</v>
      </c>
      <c r="C14" s="69" t="str">
        <f>ПРОТОКОЛ!X25</f>
        <v>Субъект Рф 1</v>
      </c>
      <c r="D14" s="59" t="str">
        <f>ПРОТОКОЛ!D25</f>
        <v>67,59,01</v>
      </c>
      <c r="E14" s="59">
        <f>ПРОТОКОЛ!F25</f>
        <v>120</v>
      </c>
      <c r="F14" s="59">
        <f>ПРОТОКОЛ!H25</f>
        <v>15</v>
      </c>
      <c r="G14" s="59">
        <f>ПРОТОКОЛ!J25</f>
        <v>7.4</v>
      </c>
      <c r="H14" s="59">
        <f>ПРОТОКОЛ!L25</f>
        <v>0</v>
      </c>
      <c r="I14" s="59">
        <f>ПРОТОКОЛ!N25</f>
        <v>0</v>
      </c>
      <c r="J14" s="60">
        <f>ПРОТОКОЛ!P25</f>
        <v>5</v>
      </c>
      <c r="K14" s="59">
        <f>ПРОТОКОЛ!R25</f>
        <v>5</v>
      </c>
      <c r="L14" s="7">
        <f>ПРОТОКОЛ!E25</f>
        <v>9</v>
      </c>
      <c r="M14" s="7">
        <f>ПРОТОКОЛ!G25</f>
        <v>30</v>
      </c>
      <c r="N14" s="7">
        <f>ПРОТОКОЛ!I25</f>
        <v>50</v>
      </c>
      <c r="O14" s="7">
        <f>ПРОТОКОЛ!K25</f>
        <v>14</v>
      </c>
      <c r="P14" s="7" t="str">
        <f>ПРОТОКОЛ!M25</f>
        <v>0</v>
      </c>
      <c r="Q14" s="7" t="str">
        <f>ПРОТОКОЛ!O25</f>
        <v>0</v>
      </c>
      <c r="R14" s="7">
        <f>ПРОТОКОЛ!Q25</f>
        <v>46</v>
      </c>
      <c r="S14" s="7">
        <f>ПРОТОКОЛ!S25</f>
        <v>26</v>
      </c>
      <c r="T14" s="7">
        <f>ПРОТОКОЛ!T25</f>
        <v>175</v>
      </c>
      <c r="U14" s="52">
        <f t="shared" si="0"/>
        <v>12</v>
      </c>
    </row>
    <row r="15" spans="1:21" ht="16.5" customHeight="1">
      <c r="A15" s="63" t="str">
        <f>ПРОТОКОЛ!B26</f>
        <v>Шеховцова Екатерина Алексеевна</v>
      </c>
      <c r="B15" s="65">
        <f>ПРОТОКОЛ!C26</f>
        <v>7</v>
      </c>
      <c r="C15" s="69" t="str">
        <f>ПРОТОКОЛ!X26</f>
        <v>Субъект Рф 1</v>
      </c>
      <c r="D15" s="59" t="str">
        <f>ПРОТОКОЛ!D26</f>
        <v>7,59,32</v>
      </c>
      <c r="E15" s="59">
        <f>ПРОТОКОЛ!F26</f>
        <v>117</v>
      </c>
      <c r="F15" s="59">
        <f>ПРОТОКОЛ!H26</f>
        <v>14</v>
      </c>
      <c r="G15" s="59">
        <f>ПРОТОКОЛ!J26</f>
        <v>7.7</v>
      </c>
      <c r="H15" s="59">
        <f>ПРОТОКОЛ!L26</f>
        <v>0</v>
      </c>
      <c r="I15" s="59">
        <f>ПРОТОКОЛ!N26</f>
        <v>0</v>
      </c>
      <c r="J15" s="60">
        <f>ПРОТОКОЛ!P26</f>
        <v>15</v>
      </c>
      <c r="K15" s="59">
        <f>ПРОТОКОЛ!R26</f>
        <v>2</v>
      </c>
      <c r="L15" s="7">
        <f>ПРОТОКОЛ!E26</f>
        <v>12</v>
      </c>
      <c r="M15" s="7">
        <f>ПРОТОКОЛ!G26</f>
        <v>32</v>
      </c>
      <c r="N15" s="7">
        <f>ПРОТОКОЛ!I26</f>
        <v>53</v>
      </c>
      <c r="O15" s="7">
        <f>ПРОТОКОЛ!K26</f>
        <v>11</v>
      </c>
      <c r="P15" s="7" t="str">
        <f>ПРОТОКОЛ!M26</f>
        <v>0</v>
      </c>
      <c r="Q15" s="7" t="str">
        <f>ПРОТОКОЛ!O26</f>
        <v>0</v>
      </c>
      <c r="R15" s="7">
        <f>ПРОТОКОЛ!Q26</f>
        <v>69</v>
      </c>
      <c r="S15" s="7">
        <f>ПРОТОКОЛ!S26</f>
        <v>21</v>
      </c>
      <c r="T15" s="7">
        <f>ПРОТОКОЛ!T26</f>
        <v>198</v>
      </c>
      <c r="U15" s="52">
        <f t="shared" si="0"/>
        <v>8</v>
      </c>
    </row>
    <row r="16" spans="1:21" ht="16.5" customHeight="1">
      <c r="A16" s="64" t="str">
        <f>ПРОТОКОЛ!B60</f>
        <v>Патокина Мирослава</v>
      </c>
      <c r="B16" s="66">
        <f>ПРОТОКОЛ!C60</f>
        <v>9</v>
      </c>
      <c r="C16" s="70" t="str">
        <f>ПРОТОКОЛ!X60</f>
        <v>Субъект РФ 2</v>
      </c>
      <c r="D16" s="61" t="str">
        <f>ПРОТОКОЛ!D60</f>
        <v>7,31,15</v>
      </c>
      <c r="E16" s="61">
        <f>ПРОТОКОЛ!F60</f>
        <v>115</v>
      </c>
      <c r="F16" s="61">
        <f>ПРОТОКОЛ!H60</f>
        <v>12</v>
      </c>
      <c r="G16" s="61">
        <f>ПРОТОКОЛ!J60</f>
        <v>7.3</v>
      </c>
      <c r="H16" s="61">
        <f>ПРОТОКОЛ!L60</f>
        <v>0</v>
      </c>
      <c r="I16" s="61">
        <f>ПРОТОКОЛ!N60</f>
        <v>0</v>
      </c>
      <c r="J16" s="73">
        <f>ПРОТОКОЛ!P60</f>
        <v>10</v>
      </c>
      <c r="K16" s="61">
        <f>ПРОТОКОЛ!R60</f>
        <v>10</v>
      </c>
      <c r="L16" s="31">
        <f>ПРОТОКОЛ!E60</f>
        <v>8</v>
      </c>
      <c r="M16" s="31">
        <f>ПРОТОКОЛ!G60</f>
        <v>20</v>
      </c>
      <c r="N16" s="31">
        <f>ПРОТОКОЛ!I60</f>
        <v>29</v>
      </c>
      <c r="O16" s="31">
        <f>ПРОТОКОЛ!K60</f>
        <v>11</v>
      </c>
      <c r="P16" s="31" t="str">
        <f>ПРОТОКОЛ!M60</f>
        <v>0</v>
      </c>
      <c r="Q16" s="31" t="str">
        <f>ПРОТОКОЛ!O60</f>
        <v>0</v>
      </c>
      <c r="R16" s="31">
        <f>ПРОТОКОЛ!Q60</f>
        <v>50</v>
      </c>
      <c r="S16" s="31">
        <f>ПРОТОКОЛ!S60</f>
        <v>32</v>
      </c>
      <c r="T16" s="31">
        <f>ПРОТОКОЛ!T60</f>
        <v>150</v>
      </c>
      <c r="U16" s="52">
        <f t="shared" si="0"/>
        <v>20</v>
      </c>
    </row>
    <row r="17" spans="1:21" ht="16.5" customHeight="1">
      <c r="A17" s="64" t="str">
        <f>ПРОТОКОЛ!B61</f>
        <v xml:space="preserve">Шклярова Дарья </v>
      </c>
      <c r="B17" s="66">
        <f>ПРОТОКОЛ!C61</f>
        <v>9</v>
      </c>
      <c r="C17" s="70" t="str">
        <f>ПРОТОКОЛ!X61</f>
        <v>Субъект РФ 2</v>
      </c>
      <c r="D17" s="61" t="str">
        <f>ПРОТОКОЛ!D61</f>
        <v>6,59,01</v>
      </c>
      <c r="E17" s="61">
        <f>ПРОТОКОЛ!F61</f>
        <v>120</v>
      </c>
      <c r="F17" s="61">
        <f>ПРОТОКОЛ!H61</f>
        <v>15</v>
      </c>
      <c r="G17" s="61">
        <f>ПРОТОКОЛ!J61</f>
        <v>7.4</v>
      </c>
      <c r="H17" s="61">
        <f>ПРОТОКОЛ!L61</f>
        <v>0</v>
      </c>
      <c r="I17" s="61">
        <f>ПРОТОКОЛ!N61</f>
        <v>0</v>
      </c>
      <c r="J17" s="73">
        <f>ПРОТОКОЛ!P61</f>
        <v>5</v>
      </c>
      <c r="K17" s="61">
        <f>ПРОТОКОЛ!R61</f>
        <v>5</v>
      </c>
      <c r="L17" s="31">
        <f>ПРОТОКОЛ!E61</f>
        <v>21</v>
      </c>
      <c r="M17" s="31">
        <f>ПРОТОКОЛ!G61</f>
        <v>22</v>
      </c>
      <c r="N17" s="31">
        <f>ПРОТОКОЛ!I61</f>
        <v>38</v>
      </c>
      <c r="O17" s="31">
        <f>ПРОТОКОЛ!K61</f>
        <v>8</v>
      </c>
      <c r="P17" s="31" t="str">
        <f>ПРОТОКОЛ!M61</f>
        <v>0</v>
      </c>
      <c r="Q17" s="31" t="str">
        <f>ПРОТОКОЛ!O61</f>
        <v>0</v>
      </c>
      <c r="R17" s="31">
        <f>ПРОТОКОЛ!Q61</f>
        <v>32</v>
      </c>
      <c r="S17" s="31">
        <f>ПРОТОКОЛ!S61</f>
        <v>18</v>
      </c>
      <c r="T17" s="31">
        <f>ПРОТОКОЛ!T61</f>
        <v>139</v>
      </c>
      <c r="U17" s="52">
        <f t="shared" si="0"/>
        <v>22</v>
      </c>
    </row>
    <row r="18" spans="1:21" ht="16.5" customHeight="1">
      <c r="A18" s="64" t="str">
        <f>ПРОТОКОЛ!B62</f>
        <v>Хвалёная Арина Андреевна</v>
      </c>
      <c r="B18" s="66">
        <f>ПРОТОКОЛ!C62</f>
        <v>9</v>
      </c>
      <c r="C18" s="70" t="str">
        <f>ПРОТОКОЛ!X62</f>
        <v>Субъект РФ 2</v>
      </c>
      <c r="D18" s="61" t="str">
        <f>ПРОТОКОЛ!D62</f>
        <v>6,59,32</v>
      </c>
      <c r="E18" s="61">
        <f>ПРОТОКОЛ!F62</f>
        <v>117</v>
      </c>
      <c r="F18" s="61">
        <f>ПРОТОКОЛ!H62</f>
        <v>14</v>
      </c>
      <c r="G18" s="61">
        <f>ПРОТОКОЛ!J62</f>
        <v>7.7</v>
      </c>
      <c r="H18" s="61">
        <f>ПРОТОКОЛ!L62</f>
        <v>0</v>
      </c>
      <c r="I18" s="61">
        <f>ПРОТОКОЛ!N62</f>
        <v>0</v>
      </c>
      <c r="J18" s="73">
        <f>ПРОТОКОЛ!P62</f>
        <v>15</v>
      </c>
      <c r="K18" s="61">
        <f>ПРОТОКОЛ!R62</f>
        <v>2</v>
      </c>
      <c r="L18" s="31">
        <f>ПРОТОКОЛ!E62</f>
        <v>21</v>
      </c>
      <c r="M18" s="31">
        <f>ПРОТОКОЛ!G62</f>
        <v>21</v>
      </c>
      <c r="N18" s="31">
        <f>ПРОТОКОЛ!I62</f>
        <v>35</v>
      </c>
      <c r="O18" s="31">
        <f>ПРОТОКОЛ!K62</f>
        <v>1</v>
      </c>
      <c r="P18" s="31" t="str">
        <f>ПРОТОКОЛ!M62</f>
        <v>0</v>
      </c>
      <c r="Q18" s="31" t="str">
        <f>ПРОТОКОЛ!O62</f>
        <v>0</v>
      </c>
      <c r="R18" s="31">
        <f>ПРОТОКОЛ!Q62</f>
        <v>62</v>
      </c>
      <c r="S18" s="31">
        <f>ПРОТОКОЛ!S62</f>
        <v>12</v>
      </c>
      <c r="T18" s="31">
        <f>ПРОТОКОЛ!T62</f>
        <v>152</v>
      </c>
      <c r="U18" s="52">
        <f t="shared" si="0"/>
        <v>18</v>
      </c>
    </row>
    <row r="19" spans="1:21" ht="16.5" customHeight="1">
      <c r="A19" s="63" t="str">
        <f>ПРОТОКОЛ!B96</f>
        <v>Кирокосян Алина   Вардановна</v>
      </c>
      <c r="B19" s="67">
        <f>ПРОТОКОЛ!C96</f>
        <v>9</v>
      </c>
      <c r="C19" s="71" t="str">
        <f>ПРОТОКОЛ!X96</f>
        <v>Субъект РФ 3</v>
      </c>
      <c r="D19" s="30" t="str">
        <f>ПРОТОКОЛ!D96</f>
        <v>6,29,28</v>
      </c>
      <c r="E19" s="30">
        <f>ПРОТОКОЛ!F96</f>
        <v>152</v>
      </c>
      <c r="F19" s="30">
        <f>ПРОТОКОЛ!H96</f>
        <v>24</v>
      </c>
      <c r="G19" s="30">
        <f>ПРОТОКОЛ!J96</f>
        <v>6.2</v>
      </c>
      <c r="H19" s="30">
        <f>ПРОТОКОЛ!L96</f>
        <v>0</v>
      </c>
      <c r="I19" s="30">
        <f>ПРОТОКОЛ!N96</f>
        <v>0</v>
      </c>
      <c r="J19" s="74">
        <f>ПРОТОКОЛ!P96</f>
        <v>-2</v>
      </c>
      <c r="K19" s="30">
        <f>ПРОТОКОЛ!R96</f>
        <v>10</v>
      </c>
      <c r="L19" s="7">
        <f>ПРОТОКОЛ!E96</f>
        <v>21</v>
      </c>
      <c r="M19" s="7">
        <f>ПРОТОКОЛ!G96</f>
        <v>47</v>
      </c>
      <c r="N19" s="7">
        <f>ПРОТОКОЛ!I96</f>
        <v>61</v>
      </c>
      <c r="O19" s="7">
        <f>ПРОТОКОЛ!K96</f>
        <v>50</v>
      </c>
      <c r="P19" s="7" t="str">
        <f>ПРОТОКОЛ!M96</f>
        <v>0</v>
      </c>
      <c r="Q19" s="7" t="str">
        <f>ПРОТОКОЛ!O96</f>
        <v>0</v>
      </c>
      <c r="R19" s="7">
        <f>ПРОТОКОЛ!Q96</f>
        <v>11</v>
      </c>
      <c r="S19" s="7">
        <f>ПРОТОКОЛ!S96</f>
        <v>32</v>
      </c>
      <c r="T19" s="7">
        <f>ПРОТОКОЛ!T96</f>
        <v>222</v>
      </c>
      <c r="U19" s="52">
        <f t="shared" si="0"/>
        <v>2</v>
      </c>
    </row>
    <row r="20" spans="1:21" ht="16.5" customHeight="1">
      <c r="A20" s="63" t="str">
        <f>ПРОТОКОЛ!B97</f>
        <v>Волошина Варавара   Станиславовна</v>
      </c>
      <c r="B20" s="67">
        <f>ПРОТОКОЛ!C97</f>
        <v>10</v>
      </c>
      <c r="C20" s="71" t="str">
        <f>ПРОТОКОЛ!X97</f>
        <v>Субъект РФ 3</v>
      </c>
      <c r="D20" s="30" t="str">
        <f>ПРОТОКОЛ!D97</f>
        <v>5,58,17</v>
      </c>
      <c r="E20" s="30">
        <f>ПРОТОКОЛ!F97</f>
        <v>140</v>
      </c>
      <c r="F20" s="30">
        <f>ПРОТОКОЛ!H97</f>
        <v>21</v>
      </c>
      <c r="G20" s="30">
        <f>ПРОТОКОЛ!J97</f>
        <v>7</v>
      </c>
      <c r="H20" s="30">
        <f>ПРОТОКОЛ!L97</f>
        <v>0</v>
      </c>
      <c r="I20" s="30">
        <f>ПРОТОКОЛ!N97</f>
        <v>0</v>
      </c>
      <c r="J20" s="74">
        <f>ПРОТОКОЛ!P97</f>
        <v>16</v>
      </c>
      <c r="K20" s="30">
        <f>ПРОТОКОЛ!R97</f>
        <v>8</v>
      </c>
      <c r="L20" s="7">
        <f>ПРОТОКОЛ!E97</f>
        <v>40</v>
      </c>
      <c r="M20" s="7">
        <f>ПРОТОКОЛ!G97</f>
        <v>25</v>
      </c>
      <c r="N20" s="7">
        <f>ПРОТОКОЛ!I97</f>
        <v>41</v>
      </c>
      <c r="O20" s="7">
        <f>ПРОТОКОЛ!K97</f>
        <v>14</v>
      </c>
      <c r="P20" s="7" t="str">
        <f>ПРОТОКОЛ!M97</f>
        <v>0</v>
      </c>
      <c r="Q20" s="7" t="str">
        <f>ПРОТОКОЛ!O97</f>
        <v>0</v>
      </c>
      <c r="R20" s="7">
        <f>ПРОТОКОЛ!Q97</f>
        <v>56</v>
      </c>
      <c r="S20" s="7">
        <f>ПРОТОКОЛ!S97</f>
        <v>22</v>
      </c>
      <c r="T20" s="7">
        <f>ПРОТОКОЛ!T97</f>
        <v>198</v>
      </c>
      <c r="U20" s="52">
        <f t="shared" si="0"/>
        <v>7</v>
      </c>
    </row>
    <row r="21" spans="1:21" ht="16.5" customHeight="1">
      <c r="A21" s="63" t="str">
        <f>ПРОТОКОЛ!B98</f>
        <v>Коваленко Анастасия  Сергеевна</v>
      </c>
      <c r="B21" s="67">
        <f>ПРОТОКОЛ!C98</f>
        <v>9</v>
      </c>
      <c r="C21" s="71" t="str">
        <f>ПРОТОКОЛ!X98</f>
        <v>Субъект РФ 3</v>
      </c>
      <c r="D21" s="30" t="str">
        <f>ПРОТОКОЛ!D98</f>
        <v>7,23,65</v>
      </c>
      <c r="E21" s="30">
        <f>ПРОТОКОЛ!F98</f>
        <v>120</v>
      </c>
      <c r="F21" s="30">
        <f>ПРОТОКОЛ!H98</f>
        <v>20</v>
      </c>
      <c r="G21" s="30">
        <f>ПРОТОКОЛ!J98</f>
        <v>6.9</v>
      </c>
      <c r="H21" s="30">
        <f>ПРОТОКОЛ!L98</f>
        <v>0</v>
      </c>
      <c r="I21" s="30">
        <f>ПРОТОКОЛ!N98</f>
        <v>0</v>
      </c>
      <c r="J21" s="74">
        <f>ПРОТОКОЛ!P98</f>
        <v>9</v>
      </c>
      <c r="K21" s="30">
        <f>ПРОТОКОЛ!R98</f>
        <v>6</v>
      </c>
      <c r="L21" s="7">
        <f>ПРОТОКОЛ!E98</f>
        <v>8</v>
      </c>
      <c r="M21" s="7">
        <f>ПРОТОКОЛ!G98</f>
        <v>22</v>
      </c>
      <c r="N21" s="7">
        <f>ПРОТОКОЛ!I98</f>
        <v>53</v>
      </c>
      <c r="O21" s="7">
        <f>ПРОТОКОЛ!K98</f>
        <v>23</v>
      </c>
      <c r="P21" s="7" t="str">
        <f>ПРОТОКОЛ!M98</f>
        <v>0</v>
      </c>
      <c r="Q21" s="7" t="str">
        <f>ПРОТОКОЛ!O98</f>
        <v>0</v>
      </c>
      <c r="R21" s="7">
        <f>ПРОТОКОЛ!Q98</f>
        <v>46</v>
      </c>
      <c r="S21" s="7">
        <f>ПРОТОКОЛ!S98</f>
        <v>20</v>
      </c>
      <c r="T21" s="7">
        <f>ПРОТОКОЛ!T98</f>
        <v>172</v>
      </c>
      <c r="U21" s="52">
        <f t="shared" si="0"/>
        <v>14</v>
      </c>
    </row>
    <row r="22" spans="1:21" ht="16.5" customHeight="1">
      <c r="A22" s="64" t="str">
        <f>ПРОТОКОЛ!B132</f>
        <v>Карапетян Ангелина  Гариковна</v>
      </c>
      <c r="B22" s="66">
        <f>ПРОТОКОЛ!C132</f>
        <v>10</v>
      </c>
      <c r="C22" s="70" t="str">
        <f>ПРОТОКОЛ!X132</f>
        <v>Субъект РФ 4</v>
      </c>
      <c r="D22" s="61" t="str">
        <f>ПРОТОКОЛ!D132</f>
        <v>7,05.2006</v>
      </c>
      <c r="E22" s="61">
        <f>ПРОТОКОЛ!F132</f>
        <v>145</v>
      </c>
      <c r="F22" s="61">
        <f>ПРОТОКОЛ!H132</f>
        <v>17</v>
      </c>
      <c r="G22" s="61">
        <f>ПРОТОКОЛ!J132</f>
        <v>6.7</v>
      </c>
      <c r="H22" s="61">
        <f>ПРОТОКОЛ!L132</f>
        <v>0</v>
      </c>
      <c r="I22" s="61">
        <f>ПРОТОКОЛ!N132</f>
        <v>0</v>
      </c>
      <c r="J22" s="73">
        <f>ПРОТОКОЛ!P132</f>
        <v>15</v>
      </c>
      <c r="K22" s="61">
        <f>ПРОТОКОЛ!R132</f>
        <v>18</v>
      </c>
      <c r="L22" s="31">
        <f>ПРОТОКОЛ!E132</f>
        <v>7</v>
      </c>
      <c r="M22" s="31">
        <f>ПРОТОКОЛ!G132</f>
        <v>27</v>
      </c>
      <c r="N22" s="31">
        <f>ПРОТОКОЛ!I132</f>
        <v>29</v>
      </c>
      <c r="O22" s="31">
        <f>ПРОТОКОЛ!K132</f>
        <v>23</v>
      </c>
      <c r="P22" s="31" t="str">
        <f>ПРОТОКОЛ!M132</f>
        <v>0</v>
      </c>
      <c r="Q22" s="31" t="str">
        <f>ПРОТОКОЛ!O132</f>
        <v>0</v>
      </c>
      <c r="R22" s="31">
        <f>ПРОТОКОЛ!Q132</f>
        <v>53</v>
      </c>
      <c r="S22" s="31">
        <f>ПРОТОКОЛ!S132</f>
        <v>44</v>
      </c>
      <c r="T22" s="31">
        <f>ПРОТОКОЛ!T132</f>
        <v>183</v>
      </c>
      <c r="U22" s="52">
        <f t="shared" si="0"/>
        <v>10</v>
      </c>
    </row>
    <row r="23" spans="1:21" ht="16.5" customHeight="1">
      <c r="A23" s="64" t="str">
        <f>ПРОТОКОЛ!B133</f>
        <v>Коляда Юнона   Геннадьевна</v>
      </c>
      <c r="B23" s="66">
        <f>ПРОТОКОЛ!C133</f>
        <v>11</v>
      </c>
      <c r="C23" s="70" t="str">
        <f>ПРОТОКОЛ!X133</f>
        <v>Субъект РФ 4</v>
      </c>
      <c r="D23" s="61" t="str">
        <f>ПРОТОКОЛ!D133</f>
        <v>7,10.12</v>
      </c>
      <c r="E23" s="61">
        <f>ПРОТОКОЛ!F133</f>
        <v>144.32</v>
      </c>
      <c r="F23" s="61">
        <f>ПРОТОКОЛ!H133</f>
        <v>11</v>
      </c>
      <c r="G23" s="61">
        <f>ПРОТОКОЛ!J133</f>
        <v>6.8</v>
      </c>
      <c r="H23" s="61">
        <f>ПРОТОКОЛ!L133</f>
        <v>0</v>
      </c>
      <c r="I23" s="61">
        <f>ПРОТОКОЛ!N133</f>
        <v>0</v>
      </c>
      <c r="J23" s="73">
        <f>ПРОТОКОЛ!P133</f>
        <v>9</v>
      </c>
      <c r="K23" s="61">
        <f>ПРОТОКОЛ!R133</f>
        <v>10</v>
      </c>
      <c r="L23" s="31">
        <f>ПРОТОКОЛ!E133</f>
        <v>2</v>
      </c>
      <c r="M23" s="31">
        <f>ПРОТОКОЛ!G133</f>
        <v>22</v>
      </c>
      <c r="N23" s="31">
        <f>ПРОТОКОЛ!I133</f>
        <v>16</v>
      </c>
      <c r="O23" s="31">
        <f>ПРОТОКОЛ!K133</f>
        <v>7</v>
      </c>
      <c r="P23" s="31" t="str">
        <f>ПРОТОКОЛ!M133</f>
        <v>0</v>
      </c>
      <c r="Q23" s="31" t="str">
        <f>ПРОТОКОЛ!O133</f>
        <v>0</v>
      </c>
      <c r="R23" s="31">
        <f>ПРОТОКОЛ!Q133</f>
        <v>24</v>
      </c>
      <c r="S23" s="31">
        <f>ПРОТОКОЛ!S133</f>
        <v>20</v>
      </c>
      <c r="T23" s="31">
        <f>ПРОТОКОЛ!T133</f>
        <v>91</v>
      </c>
      <c r="U23" s="52">
        <f t="shared" si="0"/>
        <v>27</v>
      </c>
    </row>
    <row r="24" spans="1:21" ht="16.5" customHeight="1">
      <c r="A24" s="64" t="str">
        <f>ПРОТОКОЛ!B134</f>
        <v>Кузьменко Милана  Дмитриевна</v>
      </c>
      <c r="B24" s="66">
        <f>ПРОТОКОЛ!C134</f>
        <v>11</v>
      </c>
      <c r="C24" s="70" t="str">
        <f>ПРОТОКОЛ!X134</f>
        <v>Субъект РФ 4</v>
      </c>
      <c r="D24" s="61" t="str">
        <f>ПРОТОКОЛ!D134</f>
        <v>7,01.45</v>
      </c>
      <c r="E24" s="61">
        <f>ПРОТОКОЛ!F134</f>
        <v>160</v>
      </c>
      <c r="F24" s="61">
        <f>ПРОТОКОЛ!H134</f>
        <v>18</v>
      </c>
      <c r="G24" s="61">
        <f>ПРОТОКОЛ!J134</f>
        <v>6.3</v>
      </c>
      <c r="H24" s="61">
        <f>ПРОТОКОЛ!L134</f>
        <v>0</v>
      </c>
      <c r="I24" s="61">
        <f>ПРОТОКОЛ!N134</f>
        <v>0</v>
      </c>
      <c r="J24" s="73">
        <f>ПРОТОКОЛ!P134</f>
        <v>11</v>
      </c>
      <c r="K24" s="61">
        <f>ПРОТОКОЛ!R134</f>
        <v>18</v>
      </c>
      <c r="L24" s="31">
        <f>ПРОТОКОЛ!E134</f>
        <v>2</v>
      </c>
      <c r="M24" s="31">
        <f>ПРОТОКОЛ!G134</f>
        <v>30</v>
      </c>
      <c r="N24" s="31">
        <f>ПРОТОКОЛ!I134</f>
        <v>30</v>
      </c>
      <c r="O24" s="31">
        <f>ПРОТОКОЛ!K134</f>
        <v>20</v>
      </c>
      <c r="P24" s="31" t="str">
        <f>ПРОТОКОЛ!M134</f>
        <v>0</v>
      </c>
      <c r="Q24" s="31" t="str">
        <f>ПРОТОКОЛ!O134</f>
        <v>0</v>
      </c>
      <c r="R24" s="31">
        <f>ПРОТОКОЛ!Q134</f>
        <v>30</v>
      </c>
      <c r="S24" s="31">
        <f>ПРОТОКОЛ!S134</f>
        <v>36</v>
      </c>
      <c r="T24" s="31">
        <f>ПРОТОКОЛ!T134</f>
        <v>148</v>
      </c>
      <c r="U24" s="52">
        <f t="shared" si="0"/>
        <v>21</v>
      </c>
    </row>
    <row r="25" spans="1:21" ht="16.5" customHeight="1">
      <c r="A25" s="63" t="str">
        <f>ПРОТОКОЛ!B168</f>
        <v>Ананьева Вероника Павловна</v>
      </c>
      <c r="B25" s="65">
        <f>ПРОТОКОЛ!C168</f>
        <v>11</v>
      </c>
      <c r="C25" s="69" t="str">
        <f>ПРОТОКОЛ!X168</f>
        <v>Субъект РФ 5</v>
      </c>
      <c r="D25" s="59" t="str">
        <f>ПРОТОКОЛ!D168</f>
        <v>6,45,12</v>
      </c>
      <c r="E25" s="59">
        <f>ПРОТОКОЛ!F168</f>
        <v>167</v>
      </c>
      <c r="F25" s="59">
        <f>ПРОТОКОЛ!H168</f>
        <v>25</v>
      </c>
      <c r="G25" s="59">
        <f>ПРОТОКОЛ!J168</f>
        <v>5.6</v>
      </c>
      <c r="H25" s="59">
        <f>ПРОТОКОЛ!L168</f>
        <v>0</v>
      </c>
      <c r="I25" s="59">
        <f>ПРОТОКОЛ!N168</f>
        <v>0</v>
      </c>
      <c r="J25" s="60">
        <f>ПРОТОКОЛ!P168</f>
        <v>10</v>
      </c>
      <c r="K25" s="59">
        <f>ПРОТОКОЛ!R168</f>
        <v>0</v>
      </c>
      <c r="L25" s="7">
        <f>ПРОТОКОЛ!E168</f>
        <v>15</v>
      </c>
      <c r="M25" s="7">
        <f>ПРОТОКОЛ!G168</f>
        <v>33</v>
      </c>
      <c r="N25" s="7">
        <f>ПРОТОКОЛ!I168</f>
        <v>44</v>
      </c>
      <c r="O25" s="7">
        <f>ПРОТОКОЛ!K168</f>
        <v>50</v>
      </c>
      <c r="P25" s="7" t="str">
        <f>ПРОТОКОЛ!M168</f>
        <v>0</v>
      </c>
      <c r="Q25" s="7" t="str">
        <f>ПРОТОКОЛ!O168</f>
        <v>0</v>
      </c>
      <c r="R25" s="7">
        <f>ПРОТОКОЛ!Q168</f>
        <v>27</v>
      </c>
      <c r="S25" s="7">
        <f>ПРОТОКОЛ!S168</f>
        <v>0</v>
      </c>
      <c r="T25" s="7">
        <f>ПРОТОКОЛ!T168</f>
        <v>169</v>
      </c>
      <c r="U25" s="52">
        <f t="shared" si="0"/>
        <v>16</v>
      </c>
    </row>
    <row r="26" spans="1:21" ht="16.5" customHeight="1">
      <c r="A26" s="63" t="str">
        <f>ПРОТОКОЛ!B169</f>
        <v>Семакина Валерия Анатольевна</v>
      </c>
      <c r="B26" s="65">
        <f>ПРОТОКОЛ!C169</f>
        <v>11</v>
      </c>
      <c r="C26" s="69" t="str">
        <f>ПРОТОКОЛ!X169</f>
        <v>Субъект РФ 5</v>
      </c>
      <c r="D26" s="59" t="str">
        <f>ПРОТОКОЛ!D169</f>
        <v>5,37,23</v>
      </c>
      <c r="E26" s="59">
        <f>ПРОТОКОЛ!F169</f>
        <v>150</v>
      </c>
      <c r="F26" s="59">
        <f>ПРОТОКОЛ!H169</f>
        <v>23</v>
      </c>
      <c r="G26" s="59">
        <f>ПРОТОКОЛ!J169</f>
        <v>5.5</v>
      </c>
      <c r="H26" s="59">
        <f>ПРОТОКОЛ!L169</f>
        <v>0</v>
      </c>
      <c r="I26" s="59">
        <f>ПРОТОКОЛ!N169</f>
        <v>0</v>
      </c>
      <c r="J26" s="60">
        <f>ПРОТОКОЛ!P169</f>
        <v>10</v>
      </c>
      <c r="K26" s="59">
        <f>ПРОТОКОЛ!R169</f>
        <v>0</v>
      </c>
      <c r="L26" s="7">
        <f>ПРОТОКОЛ!E169</f>
        <v>31</v>
      </c>
      <c r="M26" s="7">
        <f>ПРОТОКОЛ!G169</f>
        <v>25</v>
      </c>
      <c r="N26" s="7">
        <f>ПРОТОКОЛ!I169</f>
        <v>40</v>
      </c>
      <c r="O26" s="7">
        <f>ПРОТОКОЛ!K169</f>
        <v>54</v>
      </c>
      <c r="P26" s="7" t="str">
        <f>ПРОТОКОЛ!M169</f>
        <v>0</v>
      </c>
      <c r="Q26" s="7" t="str">
        <f>ПРОТОКОЛ!O169</f>
        <v>0</v>
      </c>
      <c r="R26" s="7">
        <f>ПРОТОКОЛ!Q169</f>
        <v>27</v>
      </c>
      <c r="S26" s="7">
        <f>ПРОТОКОЛ!S169</f>
        <v>0</v>
      </c>
      <c r="T26" s="7">
        <f>ПРОТОКОЛ!T169</f>
        <v>177</v>
      </c>
      <c r="U26" s="52">
        <f t="shared" si="0"/>
        <v>11</v>
      </c>
    </row>
    <row r="27" spans="1:21" ht="16.5" customHeight="1">
      <c r="A27" s="63" t="str">
        <f>ПРОТОКОЛ!B170</f>
        <v>Шабельская Василиса Евгеньевна</v>
      </c>
      <c r="B27" s="65">
        <f>ПРОТОКОЛ!C170</f>
        <v>11</v>
      </c>
      <c r="C27" s="69" t="str">
        <f>ПРОТОКОЛ!X170</f>
        <v>Субъект РФ 5</v>
      </c>
      <c r="D27" s="59" t="str">
        <f>ПРОТОКОЛ!D170</f>
        <v>5,41,15</v>
      </c>
      <c r="E27" s="59">
        <f>ПРОТОКОЛ!F170</f>
        <v>170</v>
      </c>
      <c r="F27" s="59">
        <f>ПРОТОКОЛ!H170</f>
        <v>22</v>
      </c>
      <c r="G27" s="59">
        <f>ПРОТОКОЛ!J170</f>
        <v>6</v>
      </c>
      <c r="H27" s="59">
        <f>ПРОТОКОЛ!L170</f>
        <v>0</v>
      </c>
      <c r="I27" s="59">
        <f>ПРОТОКОЛ!N170</f>
        <v>0</v>
      </c>
      <c r="J27" s="60">
        <f>ПРОТОКОЛ!P170</f>
        <v>-2</v>
      </c>
      <c r="K27" s="59">
        <f>ПРОТОКОЛ!R170</f>
        <v>0</v>
      </c>
      <c r="L27" s="7">
        <f>ПРОТОКОЛ!E170</f>
        <v>31</v>
      </c>
      <c r="M27" s="7">
        <f>ПРОТОКОЛ!G170</f>
        <v>35</v>
      </c>
      <c r="N27" s="7">
        <f>ПРОТОКОЛ!I170</f>
        <v>38</v>
      </c>
      <c r="O27" s="7">
        <f>ПРОТОКОЛ!K170</f>
        <v>31</v>
      </c>
      <c r="P27" s="7" t="str">
        <f>ПРОТОКОЛ!M170</f>
        <v>0</v>
      </c>
      <c r="Q27" s="7" t="str">
        <f>ПРОТОКОЛ!O170</f>
        <v>0</v>
      </c>
      <c r="R27" s="7">
        <f>ПРОТОКОЛ!Q170</f>
        <v>1</v>
      </c>
      <c r="S27" s="7">
        <f>ПРОТОКОЛ!S170</f>
        <v>0</v>
      </c>
      <c r="T27" s="7">
        <f>ПРОТОКОЛ!T170</f>
        <v>136</v>
      </c>
      <c r="U27" s="52">
        <f t="shared" si="0"/>
        <v>24</v>
      </c>
    </row>
    <row r="28" spans="1:21" ht="16.5" customHeight="1">
      <c r="A28" s="64" t="str">
        <f>ПРОТОКОЛ!B204</f>
        <v>Федосеева Лилия Сергеевна</v>
      </c>
      <c r="B28" s="68">
        <f>ПРОТОКОЛ!C204</f>
        <v>12</v>
      </c>
      <c r="C28" s="72" t="str">
        <f>ПРОТОКОЛ!X204</f>
        <v>Субъект РФ 6</v>
      </c>
      <c r="D28" s="62" t="str">
        <f>ПРОТОКОЛ!D204</f>
        <v>4.55,2</v>
      </c>
      <c r="E28" s="62">
        <f>ПРОТОКОЛ!F204</f>
        <v>170</v>
      </c>
      <c r="F28" s="62">
        <f>ПРОТОКОЛ!H204</f>
        <v>23</v>
      </c>
      <c r="G28" s="62">
        <f>ПРОТОКОЛ!J204</f>
        <v>5.5</v>
      </c>
      <c r="H28" s="62">
        <f>ПРОТОКОЛ!L204</f>
        <v>0</v>
      </c>
      <c r="I28" s="62">
        <f>ПРОТОКОЛ!N204</f>
        <v>0</v>
      </c>
      <c r="J28" s="75">
        <f>ПРОТОКОЛ!P204</f>
        <v>12</v>
      </c>
      <c r="K28" s="62">
        <f>ПРОТОКОЛ!R204</f>
        <v>13</v>
      </c>
      <c r="L28" s="31">
        <f>ПРОТОКОЛ!E204</f>
        <v>28</v>
      </c>
      <c r="M28" s="31">
        <f>ПРОТОКОЛ!G204</f>
        <v>30</v>
      </c>
      <c r="N28" s="31">
        <f>ПРОТОКОЛ!I204</f>
        <v>35</v>
      </c>
      <c r="O28" s="31">
        <f>ПРОТОКОЛ!K204</f>
        <v>45</v>
      </c>
      <c r="P28" s="31">
        <f>ПРОТОКОЛ!M204</f>
        <v>0</v>
      </c>
      <c r="Q28" s="31" t="str">
        <f>ПРОТОКОЛ!O204</f>
        <v>0</v>
      </c>
      <c r="R28" s="31">
        <f>ПРОТОКОЛ!Q204</f>
        <v>29</v>
      </c>
      <c r="S28" s="31">
        <f>ПРОТОКОЛ!S204</f>
        <v>20</v>
      </c>
      <c r="T28" s="31">
        <f>ПРОТОКОЛ!T204</f>
        <v>187</v>
      </c>
      <c r="U28" s="52">
        <f t="shared" si="0"/>
        <v>9</v>
      </c>
    </row>
    <row r="29" spans="1:21" ht="16.5" customHeight="1">
      <c r="A29" s="64" t="str">
        <f>ПРОТОКОЛ!B205</f>
        <v>Алексеева Виктория Владимировна</v>
      </c>
      <c r="B29" s="68">
        <f>ПРОТОКОЛ!C205</f>
        <v>12</v>
      </c>
      <c r="C29" s="72" t="str">
        <f>ПРОТОКОЛ!X205</f>
        <v>Субъект РФ 6</v>
      </c>
      <c r="D29" s="62" t="str">
        <f>ПРОТОКОЛ!D205</f>
        <v>4.58,3</v>
      </c>
      <c r="E29" s="62">
        <f>ПРОТОКОЛ!F205</f>
        <v>175</v>
      </c>
      <c r="F29" s="62">
        <f>ПРОТОКОЛ!H205</f>
        <v>23</v>
      </c>
      <c r="G29" s="62">
        <f>ПРОТОКОЛ!J205</f>
        <v>5.6</v>
      </c>
      <c r="H29" s="62">
        <f>ПРОТОКОЛ!L205</f>
        <v>0</v>
      </c>
      <c r="I29" s="62">
        <f>ПРОТОКОЛ!N205</f>
        <v>0</v>
      </c>
      <c r="J29" s="75">
        <f>ПРОТОКОЛ!P205</f>
        <v>7</v>
      </c>
      <c r="K29" s="62">
        <f>ПРОТОКОЛ!R205</f>
        <v>15</v>
      </c>
      <c r="L29" s="31">
        <f>ПРОТОКОЛ!E205</f>
        <v>27</v>
      </c>
      <c r="M29" s="31">
        <f>ПРОТОКОЛ!G205</f>
        <v>32</v>
      </c>
      <c r="N29" s="31">
        <f>ПРОТОКОЛ!I205</f>
        <v>35</v>
      </c>
      <c r="O29" s="31">
        <f>ПРОТОКОЛ!K205</f>
        <v>40</v>
      </c>
      <c r="P29" s="31">
        <f>ПРОТОКОЛ!M205</f>
        <v>0</v>
      </c>
      <c r="Q29" s="31" t="str">
        <f>ПРОТОКОЛ!O205</f>
        <v>0</v>
      </c>
      <c r="R29" s="31">
        <f>ПРОТОКОЛ!Q205</f>
        <v>15</v>
      </c>
      <c r="S29" s="31">
        <f>ПРОТОКОЛ!S205</f>
        <v>24</v>
      </c>
      <c r="T29" s="31">
        <f>ПРОТОКОЛ!T205</f>
        <v>173</v>
      </c>
      <c r="U29" s="52">
        <f t="shared" si="0"/>
        <v>13</v>
      </c>
    </row>
    <row r="30" spans="1:21" ht="16.5" customHeight="1">
      <c r="A30" s="64" t="str">
        <f>ПРОТОКОЛ!B206</f>
        <v>Голошвили Алина Гиоргиевна</v>
      </c>
      <c r="B30" s="68">
        <f>ПРОТОКОЛ!C206</f>
        <v>13</v>
      </c>
      <c r="C30" s="72" t="str">
        <f>ПРОТОКОЛ!X206</f>
        <v>Субъект РФ 6</v>
      </c>
      <c r="D30" s="62" t="str">
        <f>ПРОТОКОЛ!D206</f>
        <v>5.43,5</v>
      </c>
      <c r="E30" s="62">
        <f>ПРОТОКОЛ!F206</f>
        <v>153</v>
      </c>
      <c r="F30" s="62">
        <f>ПРОТОКОЛ!H206</f>
        <v>21</v>
      </c>
      <c r="G30" s="62">
        <f>ПРОТОКОЛ!J206</f>
        <v>6</v>
      </c>
      <c r="H30" s="62">
        <f>ПРОТОКОЛ!L206</f>
        <v>0</v>
      </c>
      <c r="I30" s="62">
        <f>ПРОТОКОЛ!N206</f>
        <v>0</v>
      </c>
      <c r="J30" s="75">
        <f>ПРОТОКОЛ!P206</f>
        <v>20</v>
      </c>
      <c r="K30" s="62">
        <f>ПРОТОКОЛ!R206</f>
        <v>10</v>
      </c>
      <c r="L30" s="31">
        <f>ПРОТОКОЛ!E206</f>
        <v>13</v>
      </c>
      <c r="M30" s="31">
        <f>ПРОТОКОЛ!G206</f>
        <v>14</v>
      </c>
      <c r="N30" s="31">
        <f>ПРОТОКОЛ!I206</f>
        <v>21</v>
      </c>
      <c r="O30" s="31">
        <f>ПРОТОКОЛ!K206</f>
        <v>18</v>
      </c>
      <c r="P30" s="31">
        <f>ПРОТОКОЛ!M206</f>
        <v>0</v>
      </c>
      <c r="Q30" s="31" t="str">
        <f>ПРОТОКОЛ!O206</f>
        <v>0</v>
      </c>
      <c r="R30" s="31">
        <f>ПРОТОКОЛ!Q206</f>
        <v>47</v>
      </c>
      <c r="S30" s="31">
        <f>ПРОТОКОЛ!S206</f>
        <v>9</v>
      </c>
      <c r="T30" s="31">
        <f>ПРОТОКОЛ!T206</f>
        <v>122</v>
      </c>
      <c r="U30" s="52">
        <f t="shared" si="0"/>
        <v>25</v>
      </c>
    </row>
    <row r="31" spans="1:21" ht="16.5" customHeight="1">
      <c r="A31" s="63" t="str">
        <f>ПРОТОКОЛ!B240</f>
        <v>Шишкина Ирина Николаевна</v>
      </c>
      <c r="B31" s="65">
        <f>ПРОТОКОЛ!C240</f>
        <v>13</v>
      </c>
      <c r="C31" s="69" t="str">
        <f>ПРОТОКОЛ!X240</f>
        <v>Субъект РФ 7</v>
      </c>
      <c r="D31" s="59" t="str">
        <f>ПРОТОКОЛ!D240</f>
        <v>4,46,23</v>
      </c>
      <c r="E31" s="59">
        <f>ПРОТОКОЛ!F240</f>
        <v>165</v>
      </c>
      <c r="F31" s="59">
        <f>ПРОТОКОЛ!H240</f>
        <v>21</v>
      </c>
      <c r="G31" s="59">
        <f>ПРОТОКОЛ!J240</f>
        <v>5.0999999999999996</v>
      </c>
      <c r="H31" s="59">
        <f>ПРОТОКОЛ!L240</f>
        <v>0</v>
      </c>
      <c r="I31" s="59">
        <f>ПРОТОКОЛ!N240</f>
        <v>0</v>
      </c>
      <c r="J31" s="60">
        <f>ПРОТОКОЛ!P240</f>
        <v>22</v>
      </c>
      <c r="K31" s="59">
        <f>ПРОТОКОЛ!R240</f>
        <v>20</v>
      </c>
      <c r="L31" s="7">
        <f>ПРОТОКОЛ!E240</f>
        <v>50</v>
      </c>
      <c r="M31" s="7">
        <f>ПРОТОКОЛ!G240</f>
        <v>20</v>
      </c>
      <c r="N31" s="7">
        <f>ПРОТОКОЛ!I240</f>
        <v>21</v>
      </c>
      <c r="O31" s="7">
        <f>ПРОТОКОЛ!K240</f>
        <v>54</v>
      </c>
      <c r="P31" s="7">
        <f>ПРОТОКОЛ!M240</f>
        <v>0</v>
      </c>
      <c r="Q31" s="7" t="str">
        <f>ПРОТОКОЛ!O240</f>
        <v>0</v>
      </c>
      <c r="R31" s="7">
        <f>ПРОТОКОЛ!Q240</f>
        <v>52</v>
      </c>
      <c r="S31" s="7">
        <f>ПРОТОКОЛ!S240</f>
        <v>28</v>
      </c>
      <c r="T31" s="7">
        <f>ПРОТОКОЛ!T240</f>
        <v>225</v>
      </c>
      <c r="U31" s="52">
        <f t="shared" si="0"/>
        <v>1</v>
      </c>
    </row>
    <row r="32" spans="1:21" ht="16.5" customHeight="1">
      <c r="A32" s="63" t="str">
        <f>ПРОТОКОЛ!B241</f>
        <v>Стром Анастасия Ивановна</v>
      </c>
      <c r="B32" s="65">
        <f>ПРОТОКОЛ!C241</f>
        <v>14</v>
      </c>
      <c r="C32" s="69" t="str">
        <f>ПРОТОКОЛ!X241</f>
        <v>Субъект РФ 7</v>
      </c>
      <c r="D32" s="59" t="str">
        <f>ПРОТОКОЛ!D241</f>
        <v>5,27,45</v>
      </c>
      <c r="E32" s="59">
        <f>ПРОТОКОЛ!F241</f>
        <v>180</v>
      </c>
      <c r="F32" s="59">
        <f>ПРОТОКОЛ!H241</f>
        <v>24</v>
      </c>
      <c r="G32" s="59">
        <f>ПРОТОКОЛ!J241</f>
        <v>5.5</v>
      </c>
      <c r="H32" s="59">
        <f>ПРОТОКОЛ!L241</f>
        <v>0</v>
      </c>
      <c r="I32" s="59">
        <f>ПРОТОКОЛ!N241</f>
        <v>0</v>
      </c>
      <c r="J32" s="60">
        <f>ПРОТОКОЛ!P241</f>
        <v>6</v>
      </c>
      <c r="K32" s="59">
        <f>ПРОТОКОЛ!R241</f>
        <v>15</v>
      </c>
      <c r="L32" s="7">
        <f>ПРОТОКОЛ!E241</f>
        <v>20</v>
      </c>
      <c r="M32" s="7">
        <f>ПРОТОКОЛ!G241</f>
        <v>28</v>
      </c>
      <c r="N32" s="7">
        <f>ПРОТОКОЛ!I241</f>
        <v>27</v>
      </c>
      <c r="O32" s="7">
        <f>ПРОТОКОЛ!K241</f>
        <v>31</v>
      </c>
      <c r="P32" s="7">
        <f>ПРОТОКОЛ!M241</f>
        <v>0</v>
      </c>
      <c r="Q32" s="7" t="str">
        <f>ПРОТОКОЛ!O241</f>
        <v>0</v>
      </c>
      <c r="R32" s="7">
        <f>ПРОТОКОЛ!Q241</f>
        <v>16</v>
      </c>
      <c r="S32" s="7">
        <f>ПРОТОКОЛ!S241</f>
        <v>16</v>
      </c>
      <c r="T32" s="7">
        <f>ПРОТОКОЛ!T241</f>
        <v>138</v>
      </c>
      <c r="U32" s="52">
        <f t="shared" si="0"/>
        <v>23</v>
      </c>
    </row>
    <row r="33" spans="1:21" ht="16.5" customHeight="1">
      <c r="A33" s="63" t="str">
        <f>ПРОТОКОЛ!B242</f>
        <v>Кирокосян  Лусине Вардановна</v>
      </c>
      <c r="B33" s="65">
        <f>ПРОТОКОЛ!C242</f>
        <v>14</v>
      </c>
      <c r="C33" s="69" t="str">
        <f>ПРОТОКОЛ!X242</f>
        <v>Субъект РФ 7</v>
      </c>
      <c r="D33" s="59" t="str">
        <f>ПРОТОКОЛ!D242</f>
        <v>5,32,13</v>
      </c>
      <c r="E33" s="59">
        <f>ПРОТОКОЛ!F242</f>
        <v>160</v>
      </c>
      <c r="F33" s="59">
        <f>ПРОТОКОЛ!H242</f>
        <v>18</v>
      </c>
      <c r="G33" s="59">
        <f>ПРОТОКОЛ!J242</f>
        <v>5.8</v>
      </c>
      <c r="H33" s="59">
        <f>ПРОТОКОЛ!L242</f>
        <v>0</v>
      </c>
      <c r="I33" s="59">
        <f>ПРОТОКОЛ!N242</f>
        <v>0</v>
      </c>
      <c r="J33" s="60">
        <f>ПРОТОКОЛ!P242</f>
        <v>14</v>
      </c>
      <c r="K33" s="59">
        <f>ПРОТОКОЛ!R242</f>
        <v>14</v>
      </c>
      <c r="L33" s="7">
        <f>ПРОТОКОЛ!E242</f>
        <v>20</v>
      </c>
      <c r="M33" s="7">
        <f>ПРОТОКОЛ!G242</f>
        <v>18</v>
      </c>
      <c r="N33" s="7">
        <f>ПРОТОКОЛ!I242</f>
        <v>16</v>
      </c>
      <c r="O33" s="7">
        <f>ПРОТОКОЛ!K242</f>
        <v>19</v>
      </c>
      <c r="P33" s="7">
        <f>ПРОТОКОЛ!M242</f>
        <v>0</v>
      </c>
      <c r="Q33" s="7" t="str">
        <f>ПРОТОКОЛ!O242</f>
        <v>0</v>
      </c>
      <c r="R33" s="7">
        <f>ПРОТОКОЛ!Q242</f>
        <v>32</v>
      </c>
      <c r="S33" s="7">
        <f>ПРОТОКОЛ!S242</f>
        <v>14</v>
      </c>
      <c r="T33" s="7">
        <f>ПРОТОКОЛ!T242</f>
        <v>119</v>
      </c>
      <c r="U33" s="52">
        <f t="shared" si="0"/>
        <v>26</v>
      </c>
    </row>
    <row r="34" spans="1:21" ht="16.5" customHeight="1">
      <c r="A34" s="64" t="str">
        <f>ПРОТОКОЛ!B278</f>
        <v>Тиунова Вероника Викторовна</v>
      </c>
      <c r="B34" s="68">
        <f>ПРОТОКОЛ!C276</f>
        <v>15</v>
      </c>
      <c r="C34" s="72" t="str">
        <f>ПРОТОКОЛ!X276</f>
        <v>Субъект РФ 8</v>
      </c>
      <c r="D34" s="62" t="str">
        <f>ПРОТОКОЛ!D276</f>
        <v>4,53,45</v>
      </c>
      <c r="E34" s="62">
        <f>ПРОТОКОЛ!F276</f>
        <v>190</v>
      </c>
      <c r="F34" s="62">
        <f>ПРОТОКОЛ!H276</f>
        <v>22</v>
      </c>
      <c r="G34" s="62">
        <f>ПРОТОКОЛ!J276</f>
        <v>0</v>
      </c>
      <c r="H34" s="62">
        <f>ПРОТОКОЛ!L276</f>
        <v>10</v>
      </c>
      <c r="I34" s="62">
        <f>ПРОТОКОЛ!N276</f>
        <v>0</v>
      </c>
      <c r="J34" s="75">
        <f>ПРОТОКОЛ!P276</f>
        <v>24</v>
      </c>
      <c r="K34" s="62">
        <f>ПРОТОКОЛ!R276</f>
        <v>18</v>
      </c>
      <c r="L34" s="31">
        <f>ПРОТОКОЛ!E276</f>
        <v>42</v>
      </c>
      <c r="M34" s="31">
        <f>ПРОТОКОЛ!G276</f>
        <v>33</v>
      </c>
      <c r="N34" s="31">
        <f>ПРОТОКОЛ!I276</f>
        <v>21</v>
      </c>
      <c r="O34" s="31" t="str">
        <f>ПРОТОКОЛ!K276</f>
        <v>0</v>
      </c>
      <c r="P34" s="31">
        <f>ПРОТОКОЛ!M276</f>
        <v>31</v>
      </c>
      <c r="Q34" s="31">
        <f>ПРОТОКОЛ!O276</f>
        <v>0</v>
      </c>
      <c r="R34" s="31">
        <f>ПРОТОКОЛ!Q276</f>
        <v>56</v>
      </c>
      <c r="S34" s="31">
        <f>ПРОТОКОЛ!S276</f>
        <v>22</v>
      </c>
      <c r="T34" s="31">
        <f>ПРОТОКОЛ!T276</f>
        <v>205</v>
      </c>
      <c r="U34" s="52">
        <f t="shared" si="0"/>
        <v>4</v>
      </c>
    </row>
    <row r="35" spans="1:21" ht="16.5" customHeight="1">
      <c r="A35" s="64" t="str">
        <f>ПРОТОКОЛ!B277</f>
        <v>Тарасенко Анна   Викторовна</v>
      </c>
      <c r="B35" s="68">
        <f>ПРОТОКОЛ!C277</f>
        <v>14</v>
      </c>
      <c r="C35" s="72" t="str">
        <f>ПРОТОКОЛ!X277</f>
        <v>Субъект РФ 8</v>
      </c>
      <c r="D35" s="62" t="str">
        <f>ПРОТОКОЛ!D277</f>
        <v>5,15,78</v>
      </c>
      <c r="E35" s="62">
        <f>ПРОТОКОЛ!F277</f>
        <v>180</v>
      </c>
      <c r="F35" s="62">
        <f>ПРОТОКОЛ!H277</f>
        <v>21</v>
      </c>
      <c r="G35" s="62">
        <f>ПРОТОКОЛ!J277</f>
        <v>5.5</v>
      </c>
      <c r="H35" s="62">
        <f>ПРОТОКОЛ!L277</f>
        <v>0</v>
      </c>
      <c r="I35" s="62">
        <f>ПРОТОКОЛ!N277</f>
        <v>0</v>
      </c>
      <c r="J35" s="75">
        <f>ПРОТОКОЛ!P277</f>
        <v>20</v>
      </c>
      <c r="K35" s="62">
        <f>ПРОТОКОЛ!R277</f>
        <v>19</v>
      </c>
      <c r="L35" s="31">
        <f>ПРОТОКОЛ!E277</f>
        <v>20</v>
      </c>
      <c r="M35" s="31">
        <f>ПРОТОКОЛ!G277</f>
        <v>28</v>
      </c>
      <c r="N35" s="31">
        <f>ПРОТОКОЛ!I277</f>
        <v>21</v>
      </c>
      <c r="O35" s="31">
        <f>ПРОТОКОЛ!K277</f>
        <v>31</v>
      </c>
      <c r="P35" s="31">
        <f>ПРОТОКОЛ!M277</f>
        <v>0</v>
      </c>
      <c r="Q35" s="31" t="str">
        <f>ПРОТОКОЛ!O277</f>
        <v>0</v>
      </c>
      <c r="R35" s="31">
        <f>ПРОТОКОЛ!Q277</f>
        <v>47</v>
      </c>
      <c r="S35" s="31">
        <f>ПРОТОКОЛ!S277</f>
        <v>24</v>
      </c>
      <c r="T35" s="31">
        <f>ПРОТОКОЛ!T277</f>
        <v>171</v>
      </c>
      <c r="U35" s="52">
        <f t="shared" si="0"/>
        <v>15</v>
      </c>
    </row>
    <row r="36" spans="1:21" ht="16.5" customHeight="1">
      <c r="A36" s="64" t="e">
        <f>ПРОТОКОЛ!#REF!</f>
        <v>#REF!</v>
      </c>
      <c r="B36" s="68">
        <f>ПРОТОКОЛ!C278</f>
        <v>14</v>
      </c>
      <c r="C36" s="72" t="str">
        <f>ПРОТОКОЛ!X278</f>
        <v>Субъект РФ 8</v>
      </c>
      <c r="D36" s="62" t="str">
        <f>ПРОТОКОЛ!D278</f>
        <v>5,24,65</v>
      </c>
      <c r="E36" s="62">
        <f>ПРОТОКОЛ!F278</f>
        <v>170</v>
      </c>
      <c r="F36" s="62">
        <f>ПРОТОКОЛ!H278</f>
        <v>23</v>
      </c>
      <c r="G36" s="62">
        <f>ПРОТОКОЛ!J278</f>
        <v>5.3</v>
      </c>
      <c r="H36" s="62">
        <f>ПРОТОКОЛ!L278</f>
        <v>0</v>
      </c>
      <c r="I36" s="62">
        <f>ПРОТОКОЛ!N278</f>
        <v>0</v>
      </c>
      <c r="J36" s="75">
        <f>ПРОТОКОЛ!P278</f>
        <v>18</v>
      </c>
      <c r="K36" s="62">
        <f>ПРОТОКОЛ!R278</f>
        <v>14</v>
      </c>
      <c r="L36" s="31">
        <f>ПРОТОКОЛ!E278</f>
        <v>20</v>
      </c>
      <c r="M36" s="31">
        <f>ПРОТОКОЛ!G278</f>
        <v>23</v>
      </c>
      <c r="N36" s="31">
        <f>ПРОТОКОЛ!I278</f>
        <v>25</v>
      </c>
      <c r="O36" s="31">
        <f>ПРОТОКОЛ!K278</f>
        <v>40</v>
      </c>
      <c r="P36" s="31">
        <f>ПРОТОКОЛ!M278</f>
        <v>0</v>
      </c>
      <c r="Q36" s="31" t="str">
        <f>ПРОТОКОЛ!O278</f>
        <v>0</v>
      </c>
      <c r="R36" s="31">
        <f>ПРОТОКОЛ!Q278</f>
        <v>41</v>
      </c>
      <c r="S36" s="31">
        <f>ПРОТОКОЛ!S278</f>
        <v>14</v>
      </c>
      <c r="T36" s="31">
        <f>ПРОТОКОЛ!T278</f>
        <v>163</v>
      </c>
      <c r="U36" s="52">
        <f t="shared" si="0"/>
        <v>17</v>
      </c>
    </row>
    <row r="37" spans="1:21" ht="16.5" customHeight="1">
      <c r="A37" s="63" t="str">
        <f>ПРОТОКОЛ!B312</f>
        <v>Акопян Гуар Арсеновна</v>
      </c>
      <c r="B37" s="65">
        <f>ПРОТОКОЛ!C312</f>
        <v>15</v>
      </c>
      <c r="C37" s="69" t="str">
        <f>ПРОТОКОЛ!X312</f>
        <v>Субъект РФ 9</v>
      </c>
      <c r="D37" s="59" t="str">
        <f>ПРОТОКОЛ!D312</f>
        <v>5,10,12</v>
      </c>
      <c r="E37" s="59">
        <f>ПРОТОКОЛ!F312</f>
        <v>185</v>
      </c>
      <c r="F37" s="59">
        <f>ПРОТОКОЛ!H312</f>
        <v>24</v>
      </c>
      <c r="G37" s="59">
        <f>ПРОТОКОЛ!J312</f>
        <v>0</v>
      </c>
      <c r="H37" s="59">
        <f>ПРОТОКОЛ!L312</f>
        <v>0</v>
      </c>
      <c r="I37" s="59">
        <f>ПРОТОКОЛ!N312</f>
        <v>17.7</v>
      </c>
      <c r="J37" s="60">
        <f>ПРОТОКОЛ!P312</f>
        <v>17</v>
      </c>
      <c r="K37" s="59">
        <f>ПРОТОКОЛ!R312</f>
        <v>16</v>
      </c>
      <c r="L37" s="7">
        <f>ПРОТОКОЛ!E312</f>
        <v>20</v>
      </c>
      <c r="M37" s="7">
        <f>ПРОТОКОЛ!G312</f>
        <v>30</v>
      </c>
      <c r="N37" s="7">
        <f>ПРОТОКОЛ!I312</f>
        <v>25</v>
      </c>
      <c r="O37" s="7" t="str">
        <f>ПРОТОКОЛ!K312</f>
        <v>0</v>
      </c>
      <c r="P37" s="7">
        <f>ПРОТОКОЛ!M312</f>
        <v>0</v>
      </c>
      <c r="Q37" s="7">
        <f>ПРОТОКОЛ!O312</f>
        <v>20</v>
      </c>
      <c r="R37" s="7">
        <f>ПРОТОКОЛ!Q312</f>
        <v>38</v>
      </c>
      <c r="S37" s="7">
        <f>ПРОТОКОЛ!S312</f>
        <v>18</v>
      </c>
      <c r="T37" s="7">
        <f>ПРОТОКОЛ!T312</f>
        <v>151</v>
      </c>
      <c r="U37" s="52">
        <f t="shared" si="0"/>
        <v>19</v>
      </c>
    </row>
    <row r="38" spans="1:21" ht="16.5" customHeight="1">
      <c r="A38" s="63" t="str">
        <f>ПРОТОКОЛ!B313</f>
        <v>Демченко Надежда  Андреевна</v>
      </c>
      <c r="B38" s="65">
        <f>ПРОТОКОЛ!C313</f>
        <v>15</v>
      </c>
      <c r="C38" s="69" t="str">
        <f>ПРОТОКОЛ!X313</f>
        <v>Субъект РФ 9</v>
      </c>
      <c r="D38" s="59" t="str">
        <f>ПРОТОКОЛ!D313</f>
        <v>4,55,01</v>
      </c>
      <c r="E38" s="59">
        <f>ПРОТОКОЛ!F313</f>
        <v>185</v>
      </c>
      <c r="F38" s="59">
        <f>ПРОТОКОЛ!H313</f>
        <v>31</v>
      </c>
      <c r="G38" s="59">
        <f>ПРОТОКОЛ!J313</f>
        <v>0</v>
      </c>
      <c r="H38" s="59">
        <f>ПРОТОКОЛ!L313</f>
        <v>0</v>
      </c>
      <c r="I38" s="59">
        <f>ПРОТОКОЛ!N313</f>
        <v>16.399999999999999</v>
      </c>
      <c r="J38" s="60">
        <f>ПРОТОКОЛ!P313</f>
        <v>9</v>
      </c>
      <c r="K38" s="59">
        <f>ПРОТОКОЛ!R313</f>
        <v>25</v>
      </c>
      <c r="L38" s="7">
        <f>ПРОТОКОЛ!E313</f>
        <v>42</v>
      </c>
      <c r="M38" s="7">
        <f>ПРОТОКОЛ!G313</f>
        <v>30</v>
      </c>
      <c r="N38" s="7">
        <f>ПРОТОКОЛ!I313</f>
        <v>44</v>
      </c>
      <c r="O38" s="7" t="str">
        <f>ПРОТОКОЛ!K313</f>
        <v>0</v>
      </c>
      <c r="P38" s="7">
        <f>ПРОТОКОЛ!M313</f>
        <v>0</v>
      </c>
      <c r="Q38" s="7">
        <f>ПРОТОКОЛ!O313</f>
        <v>32</v>
      </c>
      <c r="R38" s="7">
        <f>ПРОТОКОЛ!Q313</f>
        <v>18</v>
      </c>
      <c r="S38" s="7">
        <f>ПРОТОКОЛ!S313</f>
        <v>36</v>
      </c>
      <c r="T38" s="7">
        <f>ПРОТОКОЛ!T313</f>
        <v>202</v>
      </c>
      <c r="U38" s="52">
        <f t="shared" si="0"/>
        <v>6</v>
      </c>
    </row>
    <row r="39" spans="1:21" ht="16.5" customHeight="1">
      <c r="A39" s="63" t="str">
        <f>ПРОТОКОЛ!B314</f>
        <v>Шарымова Ульяна  Сергеевна</v>
      </c>
      <c r="B39" s="65">
        <f>ПРОТОКОЛ!C314</f>
        <v>15</v>
      </c>
      <c r="C39" s="69" t="str">
        <f>ПРОТОКОЛ!X314</f>
        <v>Субъект РФ 9</v>
      </c>
      <c r="D39" s="59" t="str">
        <f>ПРОТОКОЛ!D314</f>
        <v>5,01,78</v>
      </c>
      <c r="E39" s="59">
        <f>ПРОТОКОЛ!F314</f>
        <v>200</v>
      </c>
      <c r="F39" s="59">
        <f>ПРОТОКОЛ!H314</f>
        <v>28</v>
      </c>
      <c r="G39" s="59">
        <f>ПРОТОКОЛ!J314</f>
        <v>0</v>
      </c>
      <c r="H39" s="59">
        <f>ПРОТОКОЛ!L314</f>
        <v>0</v>
      </c>
      <c r="I39" s="59">
        <f>ПРОТОКОЛ!N314</f>
        <v>17.2</v>
      </c>
      <c r="J39" s="60">
        <f>ПРОТОКОЛ!P314</f>
        <v>26</v>
      </c>
      <c r="K39" s="59">
        <f>ПРОТОКОЛ!R314</f>
        <v>20</v>
      </c>
      <c r="L39" s="7">
        <f>ПРОТОКОЛ!E314</f>
        <v>20</v>
      </c>
      <c r="M39" s="7">
        <f>ПРОТОКОЛ!G314</f>
        <v>40</v>
      </c>
      <c r="N39" s="7">
        <f>ПРОТОКОЛ!I314</f>
        <v>35</v>
      </c>
      <c r="O39" s="7" t="str">
        <f>ПРОТОКОЛ!K314</f>
        <v>0</v>
      </c>
      <c r="P39" s="7">
        <f>ПРОТОКОЛ!M314</f>
        <v>0</v>
      </c>
      <c r="Q39" s="7">
        <f>ПРОТОКОЛ!O314</f>
        <v>24</v>
      </c>
      <c r="R39" s="7">
        <f>ПРОТОКОЛ!Q314</f>
        <v>60</v>
      </c>
      <c r="S39" s="7">
        <f>ПРОТОКОЛ!S314</f>
        <v>26</v>
      </c>
      <c r="T39" s="7">
        <f>ПРОТОКОЛ!T314</f>
        <v>205</v>
      </c>
      <c r="U39" s="52">
        <f t="shared" si="0"/>
        <v>5</v>
      </c>
    </row>
    <row r="40" spans="1:21" ht="16.5" customHeight="1">
      <c r="A40" s="64">
        <f>ПРОТОКОЛ!B348</f>
        <v>0</v>
      </c>
      <c r="B40" s="68">
        <f>ПРОТОКОЛ!C348</f>
        <v>0</v>
      </c>
      <c r="C40" s="72" t="str">
        <f>ПРОТОКОЛ!X348</f>
        <v>Субъект РФ 10</v>
      </c>
      <c r="D40" s="62">
        <f>ПРОТОКОЛ!D348</f>
        <v>0</v>
      </c>
      <c r="E40" s="62">
        <f>ПРОТОКОЛ!F348</f>
        <v>0</v>
      </c>
      <c r="F40" s="62">
        <f>ПРОТОКОЛ!H348</f>
        <v>0</v>
      </c>
      <c r="G40" s="62">
        <f>ПРОТОКОЛ!J348</f>
        <v>0</v>
      </c>
      <c r="H40" s="62">
        <f>ПРОТОКОЛ!L348</f>
        <v>0</v>
      </c>
      <c r="I40" s="62">
        <f>ПРОТОКОЛ!N348</f>
        <v>0</v>
      </c>
      <c r="J40" s="75">
        <f>ПРОТОКОЛ!P348</f>
        <v>0</v>
      </c>
      <c r="K40" s="62">
        <f>ПРОТОКОЛ!R348</f>
        <v>0</v>
      </c>
      <c r="L40" s="31">
        <f>ПРОТОКОЛ!E348</f>
        <v>0</v>
      </c>
      <c r="M40" s="31">
        <f>ПРОТОКОЛ!G348</f>
        <v>0</v>
      </c>
      <c r="N40" s="31">
        <f>ПРОТОКОЛ!I348</f>
        <v>0</v>
      </c>
      <c r="O40" s="31">
        <f>ПРОТОКОЛ!K348</f>
        <v>0</v>
      </c>
      <c r="P40" s="31" t="str">
        <f>ПРОТОКОЛ!M348</f>
        <v>0</v>
      </c>
      <c r="Q40" s="31" t="str">
        <f>ПРОТОКОЛ!O348</f>
        <v>0</v>
      </c>
      <c r="R40" s="31">
        <f>ПРОТОКОЛ!Q348</f>
        <v>35</v>
      </c>
      <c r="S40" s="31">
        <f>ПРОТОКОЛ!S348</f>
        <v>0</v>
      </c>
      <c r="T40" s="31">
        <f>ПРОТОКОЛ!T348</f>
        <v>35</v>
      </c>
      <c r="U40" s="52">
        <f t="shared" si="0"/>
        <v>28</v>
      </c>
    </row>
    <row r="41" spans="1:21" ht="16.5" customHeight="1">
      <c r="A41" s="64">
        <f>ПРОТОКОЛ!B349</f>
        <v>0</v>
      </c>
      <c r="B41" s="68">
        <f>ПРОТОКОЛ!C349</f>
        <v>0</v>
      </c>
      <c r="C41" s="72" t="str">
        <f>ПРОТОКОЛ!X349</f>
        <v>Субъект РФ 10</v>
      </c>
      <c r="D41" s="62">
        <f>ПРОТОКОЛ!D349</f>
        <v>0</v>
      </c>
      <c r="E41" s="62">
        <f>ПРОТОКОЛ!F349</f>
        <v>0</v>
      </c>
      <c r="F41" s="62">
        <f>ПРОТОКОЛ!H349</f>
        <v>0</v>
      </c>
      <c r="G41" s="62">
        <f>ПРОТОКОЛ!J349</f>
        <v>0</v>
      </c>
      <c r="H41" s="62">
        <f>ПРОТОКОЛ!L349</f>
        <v>0</v>
      </c>
      <c r="I41" s="62">
        <f>ПРОТОКОЛ!N349</f>
        <v>0</v>
      </c>
      <c r="J41" s="75">
        <f>ПРОТОКОЛ!P349</f>
        <v>0</v>
      </c>
      <c r="K41" s="62">
        <f>ПРОТОКОЛ!R349</f>
        <v>0</v>
      </c>
      <c r="L41" s="31">
        <f>ПРОТОКОЛ!E349</f>
        <v>0</v>
      </c>
      <c r="M41" s="31">
        <f>ПРОТОКОЛ!G349</f>
        <v>0</v>
      </c>
      <c r="N41" s="31">
        <f>ПРОТОКОЛ!I349</f>
        <v>0</v>
      </c>
      <c r="O41" s="31">
        <f>ПРОТОКОЛ!K349</f>
        <v>0</v>
      </c>
      <c r="P41" s="31" t="str">
        <f>ПРОТОКОЛ!M349</f>
        <v>0</v>
      </c>
      <c r="Q41" s="31" t="str">
        <f>ПРОТОКОЛ!O349</f>
        <v>0</v>
      </c>
      <c r="R41" s="31">
        <f>ПРОТОКОЛ!Q349</f>
        <v>35</v>
      </c>
      <c r="S41" s="31">
        <f>ПРОТОКОЛ!S349</f>
        <v>0</v>
      </c>
      <c r="T41" s="31">
        <f>ПРОТОКОЛ!T349</f>
        <v>35</v>
      </c>
      <c r="U41" s="52">
        <f t="shared" si="0"/>
        <v>28</v>
      </c>
    </row>
    <row r="42" spans="1:21" ht="16.5" customHeight="1">
      <c r="A42" s="64">
        <f>ПРОТОКОЛ!B350</f>
        <v>0</v>
      </c>
      <c r="B42" s="68">
        <f>ПРОТОКОЛ!C350</f>
        <v>0</v>
      </c>
      <c r="C42" s="72" t="str">
        <f>ПРОТОКОЛ!X350</f>
        <v>Субъект РФ 10</v>
      </c>
      <c r="D42" s="62">
        <f>ПРОТОКОЛ!D350</f>
        <v>0</v>
      </c>
      <c r="E42" s="62">
        <f>ПРОТОКОЛ!F350</f>
        <v>0</v>
      </c>
      <c r="F42" s="62">
        <f>ПРОТОКОЛ!H350</f>
        <v>0</v>
      </c>
      <c r="G42" s="62">
        <f>ПРОТОКОЛ!J350</f>
        <v>0</v>
      </c>
      <c r="H42" s="62">
        <f>ПРОТОКОЛ!L350</f>
        <v>0</v>
      </c>
      <c r="I42" s="62">
        <f>ПРОТОКОЛ!N350</f>
        <v>0</v>
      </c>
      <c r="J42" s="75">
        <f>ПРОТОКОЛ!P350</f>
        <v>0</v>
      </c>
      <c r="K42" s="62">
        <f>ПРОТОКОЛ!R350</f>
        <v>0</v>
      </c>
      <c r="L42" s="31">
        <f>ПРОТОКОЛ!E350</f>
        <v>0</v>
      </c>
      <c r="M42" s="31">
        <f>ПРОТОКОЛ!G350</f>
        <v>0</v>
      </c>
      <c r="N42" s="31">
        <f>ПРОТОКОЛ!I350</f>
        <v>0</v>
      </c>
      <c r="O42" s="31">
        <f>ПРОТОКОЛ!K350</f>
        <v>0</v>
      </c>
      <c r="P42" s="31" t="str">
        <f>ПРОТОКОЛ!M350</f>
        <v>0</v>
      </c>
      <c r="Q42" s="31" t="str">
        <f>ПРОТОКОЛ!O350</f>
        <v>0</v>
      </c>
      <c r="R42" s="31">
        <f>ПРОТОКОЛ!Q350</f>
        <v>35</v>
      </c>
      <c r="S42" s="31">
        <f>ПРОТОКОЛ!S350</f>
        <v>0</v>
      </c>
      <c r="T42" s="31">
        <f>ПРОТОКОЛ!T350</f>
        <v>35</v>
      </c>
      <c r="U42" s="52">
        <f t="shared" si="0"/>
        <v>28</v>
      </c>
    </row>
    <row r="43" spans="1:21" ht="16.5" customHeight="1">
      <c r="A43" s="63">
        <f>ПРОТОКОЛ!B384</f>
        <v>0</v>
      </c>
      <c r="B43" s="65">
        <f>ПРОТОКОЛ!C384</f>
        <v>0</v>
      </c>
      <c r="C43" s="69" t="str">
        <f>ПРОТОКОЛ!X384</f>
        <v>Субъект РФ 11</v>
      </c>
      <c r="D43" s="59">
        <f>ПРОТОКОЛ!D384</f>
        <v>0</v>
      </c>
      <c r="E43" s="59">
        <f>ПРОТОКОЛ!F384</f>
        <v>0</v>
      </c>
      <c r="F43" s="59">
        <f>ПРОТОКОЛ!H384</f>
        <v>0</v>
      </c>
      <c r="G43" s="59">
        <f>ПРОТОКОЛ!J384</f>
        <v>0</v>
      </c>
      <c r="H43" s="59">
        <f>ПРОТОКОЛ!L384</f>
        <v>0</v>
      </c>
      <c r="I43" s="59">
        <f>ПРОТОКОЛ!N384</f>
        <v>0</v>
      </c>
      <c r="J43" s="60">
        <f>ПРОТОКОЛ!P384</f>
        <v>0</v>
      </c>
      <c r="K43" s="59">
        <f>ПРОТОКОЛ!R384</f>
        <v>0</v>
      </c>
      <c r="L43" s="7">
        <f>ПРОТОКОЛ!E384</f>
        <v>0</v>
      </c>
      <c r="M43" s="7">
        <f>ПРОТОКОЛ!G384</f>
        <v>0</v>
      </c>
      <c r="N43" s="7">
        <f>ПРОТОКОЛ!I384</f>
        <v>0</v>
      </c>
      <c r="O43" s="7">
        <f>ПРОТОКОЛ!K384</f>
        <v>0</v>
      </c>
      <c r="P43" s="7" t="str">
        <f>ПРОТОКОЛ!M384</f>
        <v>0</v>
      </c>
      <c r="Q43" s="7" t="str">
        <f>ПРОТОКОЛ!O384</f>
        <v>0</v>
      </c>
      <c r="R43" s="7">
        <f>ПРОТОКОЛ!Q384</f>
        <v>35</v>
      </c>
      <c r="S43" s="7">
        <f>ПРОТОКОЛ!S384</f>
        <v>0</v>
      </c>
      <c r="T43" s="7">
        <f>ПРОТОКОЛ!T384</f>
        <v>35</v>
      </c>
      <c r="U43" s="52">
        <f t="shared" si="0"/>
        <v>28</v>
      </c>
    </row>
    <row r="44" spans="1:21" ht="16.5" customHeight="1">
      <c r="A44" s="63">
        <f>ПРОТОКОЛ!B385</f>
        <v>0</v>
      </c>
      <c r="B44" s="65">
        <f>ПРОТОКОЛ!C385</f>
        <v>0</v>
      </c>
      <c r="C44" s="69" t="str">
        <f>ПРОТОКОЛ!X385</f>
        <v>Субъект РФ 11</v>
      </c>
      <c r="D44" s="59">
        <f>ПРОТОКОЛ!D385</f>
        <v>0</v>
      </c>
      <c r="E44" s="59">
        <f>ПРОТОКОЛ!F385</f>
        <v>0</v>
      </c>
      <c r="F44" s="59">
        <f>ПРОТОКОЛ!H385</f>
        <v>0</v>
      </c>
      <c r="G44" s="59">
        <f>ПРОТОКОЛ!J385</f>
        <v>0</v>
      </c>
      <c r="H44" s="59">
        <f>ПРОТОКОЛ!L385</f>
        <v>0</v>
      </c>
      <c r="I44" s="59">
        <f>ПРОТОКОЛ!N385</f>
        <v>0</v>
      </c>
      <c r="J44" s="60">
        <f>ПРОТОКОЛ!P385</f>
        <v>0</v>
      </c>
      <c r="K44" s="59">
        <f>ПРОТОКОЛ!R385</f>
        <v>0</v>
      </c>
      <c r="L44" s="7">
        <f>ПРОТОКОЛ!E385</f>
        <v>0</v>
      </c>
      <c r="M44" s="7">
        <f>ПРОТОКОЛ!G385</f>
        <v>0</v>
      </c>
      <c r="N44" s="7">
        <f>ПРОТОКОЛ!I385</f>
        <v>0</v>
      </c>
      <c r="O44" s="7">
        <f>ПРОТОКОЛ!K385</f>
        <v>0</v>
      </c>
      <c r="P44" s="7" t="str">
        <f>ПРОТОКОЛ!M385</f>
        <v>0</v>
      </c>
      <c r="Q44" s="7" t="str">
        <f>ПРОТОКОЛ!O385</f>
        <v>0</v>
      </c>
      <c r="R44" s="7">
        <f>ПРОТОКОЛ!Q385</f>
        <v>35</v>
      </c>
      <c r="S44" s="7">
        <f>ПРОТОКОЛ!S385</f>
        <v>0</v>
      </c>
      <c r="T44" s="7">
        <f>ПРОТОКОЛ!T385</f>
        <v>35</v>
      </c>
      <c r="U44" s="52">
        <f t="shared" si="0"/>
        <v>28</v>
      </c>
    </row>
    <row r="45" spans="1:21" ht="16.5" customHeight="1">
      <c r="A45" s="63">
        <f>ПРОТОКОЛ!B386</f>
        <v>0</v>
      </c>
      <c r="B45" s="65">
        <f>ПРОТОКОЛ!C386</f>
        <v>0</v>
      </c>
      <c r="C45" s="69" t="str">
        <f>ПРОТОКОЛ!X386</f>
        <v>Субъект РФ 11</v>
      </c>
      <c r="D45" s="59">
        <f>ПРОТОКОЛ!D386</f>
        <v>0</v>
      </c>
      <c r="E45" s="59">
        <f>ПРОТОКОЛ!F386</f>
        <v>0</v>
      </c>
      <c r="F45" s="59">
        <f>ПРОТОКОЛ!H386</f>
        <v>0</v>
      </c>
      <c r="G45" s="59">
        <f>ПРОТОКОЛ!J386</f>
        <v>0</v>
      </c>
      <c r="H45" s="59">
        <f>ПРОТОКОЛ!L386</f>
        <v>0</v>
      </c>
      <c r="I45" s="59">
        <f>ПРОТОКОЛ!N386</f>
        <v>0</v>
      </c>
      <c r="J45" s="60">
        <f>ПРОТОКОЛ!P386</f>
        <v>0</v>
      </c>
      <c r="K45" s="59">
        <f>ПРОТОКОЛ!R386</f>
        <v>0</v>
      </c>
      <c r="L45" s="7">
        <f>ПРОТОКОЛ!E386</f>
        <v>0</v>
      </c>
      <c r="M45" s="7">
        <f>ПРОТОКОЛ!G386</f>
        <v>0</v>
      </c>
      <c r="N45" s="7">
        <f>ПРОТОКОЛ!I386</f>
        <v>0</v>
      </c>
      <c r="O45" s="7">
        <f>ПРОТОКОЛ!K386</f>
        <v>0</v>
      </c>
      <c r="P45" s="7" t="str">
        <f>ПРОТОКОЛ!M386</f>
        <v>0</v>
      </c>
      <c r="Q45" s="7" t="str">
        <f>ПРОТОКОЛ!O386</f>
        <v>0</v>
      </c>
      <c r="R45" s="7">
        <f>ПРОТОКОЛ!Q386</f>
        <v>35</v>
      </c>
      <c r="S45" s="7">
        <f>ПРОТОКОЛ!S386</f>
        <v>0</v>
      </c>
      <c r="T45" s="7">
        <f>ПРОТОКОЛ!T386</f>
        <v>35</v>
      </c>
      <c r="U45" s="52">
        <f t="shared" si="0"/>
        <v>28</v>
      </c>
    </row>
    <row r="46" spans="1:21" ht="16.5" customHeight="1">
      <c r="A46" s="64">
        <f>ПРОТОКОЛ!B420</f>
        <v>0</v>
      </c>
      <c r="B46" s="68">
        <f>ПРОТОКОЛ!C420</f>
        <v>0</v>
      </c>
      <c r="C46" s="72" t="str">
        <f>ПРОТОКОЛ!X420</f>
        <v>Субъект РФ 12</v>
      </c>
      <c r="D46" s="62">
        <f>ПРОТОКОЛ!D420</f>
        <v>0</v>
      </c>
      <c r="E46" s="62">
        <f>ПРОТОКОЛ!F420</f>
        <v>0</v>
      </c>
      <c r="F46" s="62">
        <f>ПРОТОКОЛ!H420</f>
        <v>0</v>
      </c>
      <c r="G46" s="62">
        <f>ПРОТОКОЛ!J420</f>
        <v>0</v>
      </c>
      <c r="H46" s="62">
        <f>ПРОТОКОЛ!L420</f>
        <v>0</v>
      </c>
      <c r="I46" s="62">
        <f>ПРОТОКОЛ!N420</f>
        <v>0</v>
      </c>
      <c r="J46" s="75">
        <f>ПРОТОКОЛ!P420</f>
        <v>0</v>
      </c>
      <c r="K46" s="62">
        <f>ПРОТОКОЛ!R420</f>
        <v>0</v>
      </c>
      <c r="L46" s="31">
        <f>ПРОТОКОЛ!E420</f>
        <v>0</v>
      </c>
      <c r="M46" s="31">
        <f>ПРОТОКОЛ!G420</f>
        <v>0</v>
      </c>
      <c r="N46" s="31">
        <f>ПРОТОКОЛ!I420</f>
        <v>0</v>
      </c>
      <c r="O46" s="31">
        <f>ПРОТОКОЛ!K420</f>
        <v>0</v>
      </c>
      <c r="P46" s="31" t="str">
        <f>ПРОТОКОЛ!M420</f>
        <v>0</v>
      </c>
      <c r="Q46" s="31" t="str">
        <f>ПРОТОКОЛ!O420</f>
        <v>0</v>
      </c>
      <c r="R46" s="31">
        <f>ПРОТОКОЛ!Q420</f>
        <v>35</v>
      </c>
      <c r="S46" s="31">
        <f>ПРОТОКОЛ!S420</f>
        <v>0</v>
      </c>
      <c r="T46" s="31">
        <f>ПРОТОКОЛ!T420</f>
        <v>35</v>
      </c>
      <c r="U46" s="52">
        <f t="shared" si="0"/>
        <v>28</v>
      </c>
    </row>
    <row r="47" spans="1:21" ht="16.5" customHeight="1">
      <c r="A47" s="64">
        <f>ПРОТОКОЛ!B421</f>
        <v>0</v>
      </c>
      <c r="B47" s="68">
        <f>ПРОТОКОЛ!C421</f>
        <v>0</v>
      </c>
      <c r="C47" s="72" t="str">
        <f>ПРОТОКОЛ!X421</f>
        <v>Субъект РФ 12</v>
      </c>
      <c r="D47" s="62">
        <f>ПРОТОКОЛ!D421</f>
        <v>0</v>
      </c>
      <c r="E47" s="62">
        <f>ПРОТОКОЛ!F421</f>
        <v>0</v>
      </c>
      <c r="F47" s="62">
        <f>ПРОТОКОЛ!H421</f>
        <v>0</v>
      </c>
      <c r="G47" s="62">
        <f>ПРОТОКОЛ!J421</f>
        <v>0</v>
      </c>
      <c r="H47" s="62">
        <f>ПРОТОКОЛ!L421</f>
        <v>0</v>
      </c>
      <c r="I47" s="62">
        <f>ПРОТОКОЛ!N421</f>
        <v>0</v>
      </c>
      <c r="J47" s="75">
        <f>ПРОТОКОЛ!P421</f>
        <v>0</v>
      </c>
      <c r="K47" s="62">
        <f>ПРОТОКОЛ!R421</f>
        <v>0</v>
      </c>
      <c r="L47" s="31">
        <f>ПРОТОКОЛ!E421</f>
        <v>0</v>
      </c>
      <c r="M47" s="31">
        <f>ПРОТОКОЛ!G421</f>
        <v>0</v>
      </c>
      <c r="N47" s="31">
        <f>ПРОТОКОЛ!I421</f>
        <v>0</v>
      </c>
      <c r="O47" s="31">
        <f>ПРОТОКОЛ!K421</f>
        <v>0</v>
      </c>
      <c r="P47" s="31" t="str">
        <f>ПРОТОКОЛ!M421</f>
        <v>0</v>
      </c>
      <c r="Q47" s="31" t="str">
        <f>ПРОТОКОЛ!O421</f>
        <v>0</v>
      </c>
      <c r="R47" s="31">
        <f>ПРОТОКОЛ!Q421</f>
        <v>35</v>
      </c>
      <c r="S47" s="31">
        <f>ПРОТОКОЛ!S421</f>
        <v>0</v>
      </c>
      <c r="T47" s="31">
        <f>ПРОТОКОЛ!T421</f>
        <v>35</v>
      </c>
      <c r="U47" s="52">
        <f t="shared" si="0"/>
        <v>28</v>
      </c>
    </row>
    <row r="48" spans="1:21" ht="16.5" customHeight="1">
      <c r="A48" s="64">
        <f>ПРОТОКОЛ!B422</f>
        <v>0</v>
      </c>
      <c r="B48" s="66">
        <f>ПРОТОКОЛ!C422</f>
        <v>0</v>
      </c>
      <c r="C48" s="70" t="str">
        <f>ПРОТОКОЛ!X422</f>
        <v>Субъект РФ 12</v>
      </c>
      <c r="D48" s="61">
        <f>ПРОТОКОЛ!D422</f>
        <v>0</v>
      </c>
      <c r="E48" s="61">
        <f>ПРОТОКОЛ!F422</f>
        <v>0</v>
      </c>
      <c r="F48" s="61">
        <f>ПРОТОКОЛ!H422</f>
        <v>0</v>
      </c>
      <c r="G48" s="61">
        <f>ПРОТОКОЛ!J422</f>
        <v>0</v>
      </c>
      <c r="H48" s="61">
        <f>ПРОТОКОЛ!L422</f>
        <v>0</v>
      </c>
      <c r="I48" s="61">
        <f>ПРОТОКОЛ!N422</f>
        <v>0</v>
      </c>
      <c r="J48" s="73">
        <f>ПРОТОКОЛ!P422</f>
        <v>0</v>
      </c>
      <c r="K48" s="61">
        <f>ПРОТОКОЛ!R422</f>
        <v>0</v>
      </c>
      <c r="L48" s="31">
        <f>ПРОТОКОЛ!E422</f>
        <v>0</v>
      </c>
      <c r="M48" s="31">
        <f>ПРОТОКОЛ!G422</f>
        <v>0</v>
      </c>
      <c r="N48" s="31">
        <f>ПРОТОКОЛ!I422</f>
        <v>0</v>
      </c>
      <c r="O48" s="31">
        <f>ПРОТОКОЛ!K422</f>
        <v>0</v>
      </c>
      <c r="P48" s="31" t="str">
        <f>ПРОТОКОЛ!M422</f>
        <v>0</v>
      </c>
      <c r="Q48" s="31" t="str">
        <f>ПРОТОКОЛ!O422</f>
        <v>0</v>
      </c>
      <c r="R48" s="31">
        <f>ПРОТОКОЛ!Q422</f>
        <v>35</v>
      </c>
      <c r="S48" s="31">
        <f>ПРОТОКОЛ!S422</f>
        <v>0</v>
      </c>
      <c r="T48" s="31">
        <f>ПРОТОКОЛ!T422</f>
        <v>35</v>
      </c>
      <c r="U48" s="52">
        <f t="shared" si="0"/>
        <v>28</v>
      </c>
    </row>
    <row r="49" spans="1:21" ht="16.5" customHeight="1">
      <c r="A49" s="63">
        <f>ПРОТОКОЛ!B456</f>
        <v>0</v>
      </c>
      <c r="B49" s="65">
        <f>ПРОТОКОЛ!C456</f>
        <v>0</v>
      </c>
      <c r="C49" s="69" t="str">
        <f>ПРОТОКОЛ!X456</f>
        <v>Субъект РФ 13</v>
      </c>
      <c r="D49" s="59">
        <f>ПРОТОКОЛ!D456</f>
        <v>0</v>
      </c>
      <c r="E49" s="59">
        <f>ПРОТОКОЛ!F456</f>
        <v>0</v>
      </c>
      <c r="F49" s="59">
        <f>ПРОТОКОЛ!H456</f>
        <v>0</v>
      </c>
      <c r="G49" s="59">
        <f>ПРОТОКОЛ!J456</f>
        <v>0</v>
      </c>
      <c r="H49" s="59">
        <f>ПРОТОКОЛ!L456</f>
        <v>0</v>
      </c>
      <c r="I49" s="59">
        <f>ПРОТОКОЛ!N456</f>
        <v>0</v>
      </c>
      <c r="J49" s="60">
        <f>ПРОТОКОЛ!P456</f>
        <v>0</v>
      </c>
      <c r="K49" s="59">
        <f>ПРОТОКОЛ!R456</f>
        <v>0</v>
      </c>
      <c r="L49" s="7">
        <f>ПРОТОКОЛ!E456</f>
        <v>0</v>
      </c>
      <c r="M49" s="7">
        <f>ПРОТОКОЛ!G456</f>
        <v>0</v>
      </c>
      <c r="N49" s="7">
        <f>ПРОТОКОЛ!I456</f>
        <v>0</v>
      </c>
      <c r="O49" s="7">
        <f>ПРОТОКОЛ!K456</f>
        <v>0</v>
      </c>
      <c r="P49" s="7" t="str">
        <f>ПРОТОКОЛ!M456</f>
        <v>0</v>
      </c>
      <c r="Q49" s="7" t="str">
        <f>ПРОТОКОЛ!O456</f>
        <v>0</v>
      </c>
      <c r="R49" s="7">
        <f>ПРОТОКОЛ!Q456</f>
        <v>35</v>
      </c>
      <c r="S49" s="7">
        <f>ПРОТОКОЛ!S456</f>
        <v>0</v>
      </c>
      <c r="T49" s="7">
        <f>ПРОТОКОЛ!T456</f>
        <v>35</v>
      </c>
      <c r="U49" s="52">
        <f t="shared" si="0"/>
        <v>28</v>
      </c>
    </row>
    <row r="50" spans="1:21" ht="16.5" customHeight="1">
      <c r="A50" s="63">
        <f>ПРОТОКОЛ!B457</f>
        <v>0</v>
      </c>
      <c r="B50" s="65">
        <f>ПРОТОКОЛ!C457</f>
        <v>0</v>
      </c>
      <c r="C50" s="69" t="str">
        <f>ПРОТОКОЛ!X457</f>
        <v>Субъект РФ 13</v>
      </c>
      <c r="D50" s="59">
        <f>ПРОТОКОЛ!D457</f>
        <v>0</v>
      </c>
      <c r="E50" s="59">
        <f>ПРОТОКОЛ!F457</f>
        <v>0</v>
      </c>
      <c r="F50" s="59">
        <f>ПРОТОКОЛ!H457</f>
        <v>0</v>
      </c>
      <c r="G50" s="59">
        <f>ПРОТОКОЛ!J457</f>
        <v>0</v>
      </c>
      <c r="H50" s="59">
        <f>ПРОТОКОЛ!L457</f>
        <v>0</v>
      </c>
      <c r="I50" s="59">
        <f>ПРОТОКОЛ!N457</f>
        <v>0</v>
      </c>
      <c r="J50" s="60">
        <f>ПРОТОКОЛ!P457</f>
        <v>0</v>
      </c>
      <c r="K50" s="59">
        <f>ПРОТОКОЛ!R457</f>
        <v>0</v>
      </c>
      <c r="L50" s="7">
        <f>ПРОТОКОЛ!E457</f>
        <v>0</v>
      </c>
      <c r="M50" s="7">
        <f>ПРОТОКОЛ!G457</f>
        <v>0</v>
      </c>
      <c r="N50" s="7">
        <f>ПРОТОКОЛ!I457</f>
        <v>0</v>
      </c>
      <c r="O50" s="7">
        <f>ПРОТОКОЛ!K457</f>
        <v>0</v>
      </c>
      <c r="P50" s="7" t="str">
        <f>ПРОТОКОЛ!M457</f>
        <v>0</v>
      </c>
      <c r="Q50" s="7" t="str">
        <f>ПРОТОКОЛ!O457</f>
        <v>0</v>
      </c>
      <c r="R50" s="7">
        <f>ПРОТОКОЛ!Q457</f>
        <v>35</v>
      </c>
      <c r="S50" s="7">
        <f>ПРОТОКОЛ!S457</f>
        <v>0</v>
      </c>
      <c r="T50" s="7">
        <f>ПРОТОКОЛ!T457</f>
        <v>35</v>
      </c>
      <c r="U50" s="52">
        <f t="shared" si="0"/>
        <v>28</v>
      </c>
    </row>
    <row r="51" spans="1:21" ht="16.5" customHeight="1">
      <c r="A51" s="63">
        <f>ПРОТОКОЛ!B458</f>
        <v>0</v>
      </c>
      <c r="B51" s="65">
        <f>ПРОТОКОЛ!C458</f>
        <v>0</v>
      </c>
      <c r="C51" s="69" t="str">
        <f>ПРОТОКОЛ!X458</f>
        <v>Субъект РФ 13</v>
      </c>
      <c r="D51" s="59">
        <f>ПРОТОКОЛ!D458</f>
        <v>0</v>
      </c>
      <c r="E51" s="59">
        <f>ПРОТОКОЛ!F458</f>
        <v>0</v>
      </c>
      <c r="F51" s="59">
        <f>ПРОТОКОЛ!H458</f>
        <v>0</v>
      </c>
      <c r="G51" s="59">
        <f>ПРОТОКОЛ!J458</f>
        <v>0</v>
      </c>
      <c r="H51" s="59">
        <f>ПРОТОКОЛ!L458</f>
        <v>0</v>
      </c>
      <c r="I51" s="59">
        <f>ПРОТОКОЛ!N458</f>
        <v>0</v>
      </c>
      <c r="J51" s="60">
        <f>ПРОТОКОЛ!P458</f>
        <v>0</v>
      </c>
      <c r="K51" s="59">
        <f>ПРОТОКОЛ!R458</f>
        <v>0</v>
      </c>
      <c r="L51" s="7">
        <f>ПРОТОКОЛ!E458</f>
        <v>0</v>
      </c>
      <c r="M51" s="7">
        <f>ПРОТОКОЛ!G458</f>
        <v>0</v>
      </c>
      <c r="N51" s="7">
        <f>ПРОТОКОЛ!I458</f>
        <v>0</v>
      </c>
      <c r="O51" s="7">
        <f>ПРОТОКОЛ!K458</f>
        <v>0</v>
      </c>
      <c r="P51" s="7" t="str">
        <f>ПРОТОКОЛ!M458</f>
        <v>0</v>
      </c>
      <c r="Q51" s="7" t="str">
        <f>ПРОТОКОЛ!O458</f>
        <v>0</v>
      </c>
      <c r="R51" s="7">
        <f>ПРОТОКОЛ!Q458</f>
        <v>35</v>
      </c>
      <c r="S51" s="7">
        <f>ПРОТОКОЛ!S458</f>
        <v>0</v>
      </c>
      <c r="T51" s="7">
        <f>ПРОТОКОЛ!T458</f>
        <v>35</v>
      </c>
      <c r="U51" s="52">
        <f t="shared" si="0"/>
        <v>28</v>
      </c>
    </row>
    <row r="52" spans="1:21" ht="16.5" customHeight="1">
      <c r="A52" s="64">
        <f>ПРОТОКОЛ!B492</f>
        <v>0</v>
      </c>
      <c r="B52" s="68">
        <f>ПРОТОКОЛ!C492</f>
        <v>0</v>
      </c>
      <c r="C52" s="72" t="str">
        <f>ПРОТОКОЛ!X492</f>
        <v>Субъект РФ 14</v>
      </c>
      <c r="D52" s="62">
        <f>ПРОТОКОЛ!D492</f>
        <v>0</v>
      </c>
      <c r="E52" s="62">
        <f>ПРОТОКОЛ!F492</f>
        <v>0</v>
      </c>
      <c r="F52" s="62">
        <f>ПРОТОКОЛ!H492</f>
        <v>0</v>
      </c>
      <c r="G52" s="62">
        <f>ПРОТОКОЛ!J492</f>
        <v>0</v>
      </c>
      <c r="H52" s="62">
        <f>ПРОТОКОЛ!L492</f>
        <v>0</v>
      </c>
      <c r="I52" s="62">
        <f>ПРОТОКОЛ!N492</f>
        <v>0</v>
      </c>
      <c r="J52" s="75">
        <f>ПРОТОКОЛ!P492</f>
        <v>0</v>
      </c>
      <c r="K52" s="62">
        <f>ПРОТОКОЛ!R492</f>
        <v>0</v>
      </c>
      <c r="L52" s="31">
        <f>ПРОТОКОЛ!E492</f>
        <v>0</v>
      </c>
      <c r="M52" s="31">
        <f>ПРОТОКОЛ!G492</f>
        <v>0</v>
      </c>
      <c r="N52" s="31">
        <f>ПРОТОКОЛ!I492</f>
        <v>0</v>
      </c>
      <c r="O52" s="31">
        <f>ПРОТОКОЛ!K492</f>
        <v>0</v>
      </c>
      <c r="P52" s="31" t="str">
        <f>ПРОТОКОЛ!M492</f>
        <v>0</v>
      </c>
      <c r="Q52" s="31" t="str">
        <f>ПРОТОКОЛ!O492</f>
        <v>0</v>
      </c>
      <c r="R52" s="31">
        <f>ПРОТОКОЛ!Q492</f>
        <v>35</v>
      </c>
      <c r="S52" s="31">
        <f>ПРОТОКОЛ!S492</f>
        <v>0</v>
      </c>
      <c r="T52" s="31">
        <f>ПРОТОКОЛ!T492</f>
        <v>35</v>
      </c>
      <c r="U52" s="52">
        <f t="shared" si="0"/>
        <v>28</v>
      </c>
    </row>
    <row r="53" spans="1:21" ht="16.5" customHeight="1">
      <c r="A53" s="64">
        <f>ПРОТОКОЛ!B493</f>
        <v>0</v>
      </c>
      <c r="B53" s="66">
        <f>ПРОТОКОЛ!C493</f>
        <v>0</v>
      </c>
      <c r="C53" s="70" t="str">
        <f>ПРОТОКОЛ!X493</f>
        <v>Субъект РФ 14</v>
      </c>
      <c r="D53" s="61">
        <f>ПРОТОКОЛ!D493</f>
        <v>0</v>
      </c>
      <c r="E53" s="61">
        <f>ПРОТОКОЛ!F493</f>
        <v>0</v>
      </c>
      <c r="F53" s="61">
        <f>ПРОТОКОЛ!H493</f>
        <v>0</v>
      </c>
      <c r="G53" s="61">
        <f>ПРОТОКОЛ!J493</f>
        <v>0</v>
      </c>
      <c r="H53" s="61">
        <f>ПРОТОКОЛ!L493</f>
        <v>0</v>
      </c>
      <c r="I53" s="61">
        <f>ПРОТОКОЛ!N493</f>
        <v>0</v>
      </c>
      <c r="J53" s="73">
        <f>ПРОТОКОЛ!P493</f>
        <v>0</v>
      </c>
      <c r="K53" s="61">
        <f>ПРОТОКОЛ!R493</f>
        <v>0</v>
      </c>
      <c r="L53" s="31">
        <f>ПРОТОКОЛ!E493</f>
        <v>0</v>
      </c>
      <c r="M53" s="31">
        <f>ПРОТОКОЛ!G493</f>
        <v>0</v>
      </c>
      <c r="N53" s="31">
        <f>ПРОТОКОЛ!I493</f>
        <v>0</v>
      </c>
      <c r="O53" s="31">
        <f>ПРОТОКОЛ!K493</f>
        <v>0</v>
      </c>
      <c r="P53" s="31" t="str">
        <f>ПРОТОКОЛ!M493</f>
        <v>0</v>
      </c>
      <c r="Q53" s="31" t="str">
        <f>ПРОТОКОЛ!O493</f>
        <v>0</v>
      </c>
      <c r="R53" s="31">
        <f>ПРОТОКОЛ!Q493</f>
        <v>35</v>
      </c>
      <c r="S53" s="31">
        <f>ПРОТОКОЛ!S493</f>
        <v>0</v>
      </c>
      <c r="T53" s="31">
        <f>ПРОТОКОЛ!T493</f>
        <v>35</v>
      </c>
      <c r="U53" s="52">
        <f t="shared" si="0"/>
        <v>28</v>
      </c>
    </row>
    <row r="54" spans="1:21" ht="16.5" customHeight="1">
      <c r="A54" s="64">
        <f>ПРОТОКОЛ!B494</f>
        <v>0</v>
      </c>
      <c r="B54" s="68">
        <f>ПРОТОКОЛ!C494</f>
        <v>0</v>
      </c>
      <c r="C54" s="72" t="str">
        <f>ПРОТОКОЛ!X494</f>
        <v>Субъект РФ 14</v>
      </c>
      <c r="D54" s="62">
        <f>ПРОТОКОЛ!D494</f>
        <v>0</v>
      </c>
      <c r="E54" s="62">
        <f>ПРОТОКОЛ!F494</f>
        <v>0</v>
      </c>
      <c r="F54" s="62">
        <f>ПРОТОКОЛ!H494</f>
        <v>0</v>
      </c>
      <c r="G54" s="62">
        <f>ПРОТОКОЛ!J494</f>
        <v>0</v>
      </c>
      <c r="H54" s="62">
        <f>ПРОТОКОЛ!L494</f>
        <v>0</v>
      </c>
      <c r="I54" s="62">
        <f>ПРОТОКОЛ!N494</f>
        <v>0</v>
      </c>
      <c r="J54" s="75">
        <f>ПРОТОКОЛ!P494</f>
        <v>0</v>
      </c>
      <c r="K54" s="62">
        <f>ПРОТОКОЛ!R494</f>
        <v>0</v>
      </c>
      <c r="L54" s="31">
        <f>ПРОТОКОЛ!E494</f>
        <v>0</v>
      </c>
      <c r="M54" s="31">
        <f>ПРОТОКОЛ!G494</f>
        <v>0</v>
      </c>
      <c r="N54" s="31">
        <f>ПРОТОКОЛ!I494</f>
        <v>0</v>
      </c>
      <c r="O54" s="31">
        <f>ПРОТОКОЛ!K494</f>
        <v>0</v>
      </c>
      <c r="P54" s="31" t="str">
        <f>ПРОТОКОЛ!M494</f>
        <v>0</v>
      </c>
      <c r="Q54" s="31" t="str">
        <f>ПРОТОКОЛ!O494</f>
        <v>0</v>
      </c>
      <c r="R54" s="31">
        <f>ПРОТОКОЛ!Q494</f>
        <v>35</v>
      </c>
      <c r="S54" s="31">
        <f>ПРОТОКОЛ!S494</f>
        <v>0</v>
      </c>
      <c r="T54" s="31">
        <f>ПРОТОКОЛ!T494</f>
        <v>35</v>
      </c>
      <c r="U54" s="52">
        <f t="shared" si="0"/>
        <v>28</v>
      </c>
    </row>
    <row r="55" spans="1:21" ht="16.5" customHeight="1">
      <c r="A55" s="63">
        <f>ПРОТОКОЛ!B528</f>
        <v>0</v>
      </c>
      <c r="B55" s="65">
        <f>ПРОТОКОЛ!C528</f>
        <v>0</v>
      </c>
      <c r="C55" s="69" t="str">
        <f>ПРОТОКОЛ!X528</f>
        <v>Субъект РФ 15</v>
      </c>
      <c r="D55" s="59">
        <f>ПРОТОКОЛ!D528</f>
        <v>0</v>
      </c>
      <c r="E55" s="59">
        <f>ПРОТОКОЛ!F528</f>
        <v>0</v>
      </c>
      <c r="F55" s="59">
        <f>ПРОТОКОЛ!H528</f>
        <v>0</v>
      </c>
      <c r="G55" s="59">
        <f>ПРОТОКОЛ!J528</f>
        <v>0</v>
      </c>
      <c r="H55" s="59">
        <f>ПРОТОКОЛ!L528</f>
        <v>0</v>
      </c>
      <c r="I55" s="59">
        <f>ПРОТОКОЛ!N528</f>
        <v>0</v>
      </c>
      <c r="J55" s="60">
        <f>ПРОТОКОЛ!P528</f>
        <v>0</v>
      </c>
      <c r="K55" s="59">
        <f>ПРОТОКОЛ!R528</f>
        <v>0</v>
      </c>
      <c r="L55" s="7">
        <f>ПРОТОКОЛ!E528</f>
        <v>0</v>
      </c>
      <c r="M55" s="7">
        <f>ПРОТОКОЛ!G528</f>
        <v>0</v>
      </c>
      <c r="N55" s="7">
        <f>ПРОТОКОЛ!I528</f>
        <v>0</v>
      </c>
      <c r="O55" s="7">
        <f>ПРОТОКОЛ!K528</f>
        <v>0</v>
      </c>
      <c r="P55" s="7" t="str">
        <f>ПРОТОКОЛ!M528</f>
        <v>0</v>
      </c>
      <c r="Q55" s="7" t="str">
        <f>ПРОТОКОЛ!O528</f>
        <v>0</v>
      </c>
      <c r="R55" s="7">
        <f>ПРОТОКОЛ!Q528</f>
        <v>35</v>
      </c>
      <c r="S55" s="7">
        <f>ПРОТОКОЛ!S528</f>
        <v>0</v>
      </c>
      <c r="T55" s="7">
        <f>ПРОТОКОЛ!T528</f>
        <v>35</v>
      </c>
      <c r="U55" s="52">
        <f t="shared" si="0"/>
        <v>28</v>
      </c>
    </row>
    <row r="56" spans="1:21" ht="16.5" customHeight="1">
      <c r="A56" s="63">
        <f>ПРОТОКОЛ!B529</f>
        <v>0</v>
      </c>
      <c r="B56" s="65">
        <f>ПРОТОКОЛ!C529</f>
        <v>0</v>
      </c>
      <c r="C56" s="69" t="str">
        <f>ПРОТОКОЛ!X529</f>
        <v>Субъект РФ 15</v>
      </c>
      <c r="D56" s="59">
        <f>ПРОТОКОЛ!D529</f>
        <v>0</v>
      </c>
      <c r="E56" s="59">
        <f>ПРОТОКОЛ!F529</f>
        <v>0</v>
      </c>
      <c r="F56" s="59">
        <f>ПРОТОКОЛ!H529</f>
        <v>0</v>
      </c>
      <c r="G56" s="59">
        <f>ПРОТОКОЛ!J529</f>
        <v>0</v>
      </c>
      <c r="H56" s="59">
        <f>ПРОТОКОЛ!L529</f>
        <v>0</v>
      </c>
      <c r="I56" s="59">
        <f>ПРОТОКОЛ!N529</f>
        <v>0</v>
      </c>
      <c r="J56" s="60">
        <f>ПРОТОКОЛ!P529</f>
        <v>0</v>
      </c>
      <c r="K56" s="59">
        <f>ПРОТОКОЛ!R529</f>
        <v>0</v>
      </c>
      <c r="L56" s="7">
        <f>ПРОТОКОЛ!E529</f>
        <v>0</v>
      </c>
      <c r="M56" s="7">
        <f>ПРОТОКОЛ!G529</f>
        <v>0</v>
      </c>
      <c r="N56" s="7">
        <f>ПРОТОКОЛ!I529</f>
        <v>0</v>
      </c>
      <c r="O56" s="7">
        <f>ПРОТОКОЛ!K529</f>
        <v>0</v>
      </c>
      <c r="P56" s="7" t="str">
        <f>ПРОТОКОЛ!M529</f>
        <v>0</v>
      </c>
      <c r="Q56" s="7" t="str">
        <f>ПРОТОКОЛ!O529</f>
        <v>0</v>
      </c>
      <c r="R56" s="7">
        <f>ПРОТОКОЛ!Q529</f>
        <v>35</v>
      </c>
      <c r="S56" s="7">
        <f>ПРОТОКОЛ!S529</f>
        <v>0</v>
      </c>
      <c r="T56" s="7">
        <f>ПРОТОКОЛ!T529</f>
        <v>35</v>
      </c>
      <c r="U56" s="52">
        <f t="shared" si="0"/>
        <v>28</v>
      </c>
    </row>
    <row r="57" spans="1:21" ht="16.5" customHeight="1">
      <c r="A57" s="63">
        <f>ПРОТОКОЛ!B530</f>
        <v>0</v>
      </c>
      <c r="B57" s="65">
        <f>ПРОТОКОЛ!C530</f>
        <v>0</v>
      </c>
      <c r="C57" s="69" t="str">
        <f>ПРОТОКОЛ!X530</f>
        <v>Субъект РФ 15</v>
      </c>
      <c r="D57" s="59">
        <f>ПРОТОКОЛ!D530</f>
        <v>0</v>
      </c>
      <c r="E57" s="59">
        <f>ПРОТОКОЛ!F530</f>
        <v>0</v>
      </c>
      <c r="F57" s="59">
        <f>ПРОТОКОЛ!H530</f>
        <v>0</v>
      </c>
      <c r="G57" s="59">
        <f>ПРОТОКОЛ!J530</f>
        <v>0</v>
      </c>
      <c r="H57" s="59">
        <f>ПРОТОКОЛ!L530</f>
        <v>0</v>
      </c>
      <c r="I57" s="59">
        <f>ПРОТОКОЛ!N530</f>
        <v>0</v>
      </c>
      <c r="J57" s="60">
        <f>ПРОТОКОЛ!P530</f>
        <v>0</v>
      </c>
      <c r="K57" s="59">
        <f>ПРОТОКОЛ!R530</f>
        <v>0</v>
      </c>
      <c r="L57" s="7">
        <f>ПРОТОКОЛ!E530</f>
        <v>0</v>
      </c>
      <c r="M57" s="7">
        <f>ПРОТОКОЛ!G530</f>
        <v>0</v>
      </c>
      <c r="N57" s="7">
        <f>ПРОТОКОЛ!I530</f>
        <v>0</v>
      </c>
      <c r="O57" s="7">
        <f>ПРОТОКОЛ!K530</f>
        <v>0</v>
      </c>
      <c r="P57" s="7" t="str">
        <f>ПРОТОКОЛ!M530</f>
        <v>0</v>
      </c>
      <c r="Q57" s="7" t="str">
        <f>ПРОТОКОЛ!O530</f>
        <v>0</v>
      </c>
      <c r="R57" s="7">
        <f>ПРОТОКОЛ!Q530</f>
        <v>35</v>
      </c>
      <c r="S57" s="7">
        <f>ПРОТОКОЛ!S530</f>
        <v>0</v>
      </c>
      <c r="T57" s="7">
        <f>ПРОТОКОЛ!T530</f>
        <v>35</v>
      </c>
      <c r="U57" s="52">
        <f t="shared" si="0"/>
        <v>28</v>
      </c>
    </row>
    <row r="58" spans="1:21" ht="16.5" customHeight="1">
      <c r="A58" s="64">
        <f>ПРОТОКОЛ!B564</f>
        <v>0</v>
      </c>
      <c r="B58" s="68">
        <f>ПРОТОКОЛ!C564</f>
        <v>0</v>
      </c>
      <c r="C58" s="72" t="str">
        <f>ПРОТОКОЛ!X564</f>
        <v>Субъект РФ 16</v>
      </c>
      <c r="D58" s="62">
        <f>ПРОТОКОЛ!D564</f>
        <v>0</v>
      </c>
      <c r="E58" s="62">
        <f>ПРОТОКОЛ!F564</f>
        <v>0</v>
      </c>
      <c r="F58" s="62">
        <f>ПРОТОКОЛ!H564</f>
        <v>0</v>
      </c>
      <c r="G58" s="62">
        <f>ПРОТОКОЛ!J564</f>
        <v>0</v>
      </c>
      <c r="H58" s="62">
        <f>ПРОТОКОЛ!L564</f>
        <v>0</v>
      </c>
      <c r="I58" s="62">
        <f>ПРОТОКОЛ!N564</f>
        <v>0</v>
      </c>
      <c r="J58" s="75">
        <f>ПРОТОКОЛ!P564</f>
        <v>0</v>
      </c>
      <c r="K58" s="62">
        <f>ПРОТОКОЛ!R564</f>
        <v>0</v>
      </c>
      <c r="L58" s="31">
        <f>ПРОТОКОЛ!E564</f>
        <v>0</v>
      </c>
      <c r="M58" s="31">
        <f>ПРОТОКОЛ!G564</f>
        <v>0</v>
      </c>
      <c r="N58" s="31">
        <f>ПРОТОКОЛ!I564</f>
        <v>0</v>
      </c>
      <c r="O58" s="31">
        <f>ПРОТОКОЛ!K564</f>
        <v>0</v>
      </c>
      <c r="P58" s="31" t="str">
        <f>ПРОТОКОЛ!M564</f>
        <v>0</v>
      </c>
      <c r="Q58" s="31" t="str">
        <f>ПРОТОКОЛ!O564</f>
        <v>0</v>
      </c>
      <c r="R58" s="31">
        <f>ПРОТОКОЛ!Q564</f>
        <v>35</v>
      </c>
      <c r="S58" s="31">
        <f>ПРОТОКОЛ!S564</f>
        <v>0</v>
      </c>
      <c r="T58" s="31">
        <f>ПРОТОКОЛ!T564</f>
        <v>35</v>
      </c>
      <c r="U58" s="52">
        <f t="shared" si="0"/>
        <v>28</v>
      </c>
    </row>
    <row r="59" spans="1:21" ht="16.5" customHeight="1">
      <c r="A59" s="64">
        <f>ПРОТОКОЛ!B565</f>
        <v>0</v>
      </c>
      <c r="B59" s="68">
        <f>ПРОТОКОЛ!C565</f>
        <v>0</v>
      </c>
      <c r="C59" s="72" t="str">
        <f>ПРОТОКОЛ!X565</f>
        <v>Субъект РФ 16</v>
      </c>
      <c r="D59" s="62">
        <f>ПРОТОКОЛ!D565</f>
        <v>0</v>
      </c>
      <c r="E59" s="62">
        <f>ПРОТОКОЛ!F565</f>
        <v>0</v>
      </c>
      <c r="F59" s="62">
        <f>ПРОТОКОЛ!H565</f>
        <v>0</v>
      </c>
      <c r="G59" s="62">
        <f>ПРОТОКОЛ!J565</f>
        <v>0</v>
      </c>
      <c r="H59" s="62">
        <f>ПРОТОКОЛ!L565</f>
        <v>0</v>
      </c>
      <c r="I59" s="62">
        <f>ПРОТОКОЛ!N565</f>
        <v>0</v>
      </c>
      <c r="J59" s="75">
        <f>ПРОТОКОЛ!P565</f>
        <v>0</v>
      </c>
      <c r="K59" s="62">
        <f>ПРОТОКОЛ!R565</f>
        <v>0</v>
      </c>
      <c r="L59" s="31">
        <f>ПРОТОКОЛ!E565</f>
        <v>0</v>
      </c>
      <c r="M59" s="31">
        <f>ПРОТОКОЛ!G565</f>
        <v>0</v>
      </c>
      <c r="N59" s="31">
        <f>ПРОТОКОЛ!I565</f>
        <v>0</v>
      </c>
      <c r="O59" s="31">
        <f>ПРОТОКОЛ!K565</f>
        <v>0</v>
      </c>
      <c r="P59" s="31" t="str">
        <f>ПРОТОКОЛ!M565</f>
        <v>0</v>
      </c>
      <c r="Q59" s="31" t="str">
        <f>ПРОТОКОЛ!O565</f>
        <v>0</v>
      </c>
      <c r="R59" s="31">
        <f>ПРОТОКОЛ!Q565</f>
        <v>35</v>
      </c>
      <c r="S59" s="31">
        <f>ПРОТОКОЛ!S565</f>
        <v>0</v>
      </c>
      <c r="T59" s="31">
        <f>ПРОТОКОЛ!T565</f>
        <v>35</v>
      </c>
      <c r="U59" s="52">
        <f t="shared" si="0"/>
        <v>28</v>
      </c>
    </row>
    <row r="60" spans="1:21" ht="16.5" customHeight="1">
      <c r="A60" s="64">
        <f>ПРОТОКОЛ!B566</f>
        <v>0</v>
      </c>
      <c r="B60" s="68">
        <f>ПРОТОКОЛ!C566</f>
        <v>0</v>
      </c>
      <c r="C60" s="72" t="str">
        <f>ПРОТОКОЛ!X566</f>
        <v>Субъект РФ 16</v>
      </c>
      <c r="D60" s="62">
        <f>ПРОТОКОЛ!D566</f>
        <v>0</v>
      </c>
      <c r="E60" s="62">
        <f>ПРОТОКОЛ!F566</f>
        <v>0</v>
      </c>
      <c r="F60" s="62">
        <f>ПРОТОКОЛ!H566</f>
        <v>0</v>
      </c>
      <c r="G60" s="62">
        <f>ПРОТОКОЛ!J566</f>
        <v>0</v>
      </c>
      <c r="H60" s="62">
        <f>ПРОТОКОЛ!L566</f>
        <v>0</v>
      </c>
      <c r="I60" s="62">
        <f>ПРОТОКОЛ!N566</f>
        <v>0</v>
      </c>
      <c r="J60" s="75">
        <f>ПРОТОКОЛ!P566</f>
        <v>0</v>
      </c>
      <c r="K60" s="62">
        <f>ПРОТОКОЛ!R566</f>
        <v>0</v>
      </c>
      <c r="L60" s="31">
        <f>ПРОТОКОЛ!E566</f>
        <v>0</v>
      </c>
      <c r="M60" s="31">
        <f>ПРОТОКОЛ!G566</f>
        <v>0</v>
      </c>
      <c r="N60" s="31">
        <f>ПРОТОКОЛ!I566</f>
        <v>0</v>
      </c>
      <c r="O60" s="31">
        <f>ПРОТОКОЛ!K566</f>
        <v>0</v>
      </c>
      <c r="P60" s="31" t="str">
        <f>ПРОТОКОЛ!M566</f>
        <v>0</v>
      </c>
      <c r="Q60" s="31" t="str">
        <f>ПРОТОКОЛ!O566</f>
        <v>0</v>
      </c>
      <c r="R60" s="31">
        <f>ПРОТОКОЛ!Q566</f>
        <v>35</v>
      </c>
      <c r="S60" s="31">
        <f>ПРОТОКОЛ!S566</f>
        <v>0</v>
      </c>
      <c r="T60" s="31">
        <f>ПРОТОКОЛ!T566</f>
        <v>35</v>
      </c>
      <c r="U60" s="52">
        <f t="shared" si="0"/>
        <v>28</v>
      </c>
    </row>
    <row r="61" spans="1:21" ht="16.5" customHeight="1">
      <c r="A61" s="63">
        <f>ПРОТОКОЛ!B600</f>
        <v>0</v>
      </c>
      <c r="B61" s="65">
        <f>ПРОТОКОЛ!C600</f>
        <v>0</v>
      </c>
      <c r="C61" s="69" t="str">
        <f>ПРОТОКОЛ!X600</f>
        <v>Субъект РФ 17</v>
      </c>
      <c r="D61" s="59">
        <f>ПРОТОКОЛ!D600</f>
        <v>0</v>
      </c>
      <c r="E61" s="59">
        <f>ПРОТОКОЛ!F600</f>
        <v>0</v>
      </c>
      <c r="F61" s="59">
        <f>ПРОТОКОЛ!H600</f>
        <v>0</v>
      </c>
      <c r="G61" s="59">
        <f>ПРОТОКОЛ!J600</f>
        <v>0</v>
      </c>
      <c r="H61" s="59">
        <f>ПРОТОКОЛ!L600</f>
        <v>0</v>
      </c>
      <c r="I61" s="59">
        <f>ПРОТОКОЛ!N600</f>
        <v>0</v>
      </c>
      <c r="J61" s="60">
        <f>ПРОТОКОЛ!P600</f>
        <v>0</v>
      </c>
      <c r="K61" s="59">
        <f>ПРОТОКОЛ!R600</f>
        <v>0</v>
      </c>
      <c r="L61" s="7">
        <f>ПРОТОКОЛ!E600</f>
        <v>0</v>
      </c>
      <c r="M61" s="7">
        <f>ПРОТОКОЛ!G600</f>
        <v>0</v>
      </c>
      <c r="N61" s="7">
        <f>ПРОТОКОЛ!I600</f>
        <v>0</v>
      </c>
      <c r="O61" s="7">
        <f>ПРОТОКОЛ!K600</f>
        <v>0</v>
      </c>
      <c r="P61" s="7" t="str">
        <f>ПРОТОКОЛ!M600</f>
        <v>0</v>
      </c>
      <c r="Q61" s="7" t="str">
        <f>ПРОТОКОЛ!O600</f>
        <v>0</v>
      </c>
      <c r="R61" s="7">
        <f>ПРОТОКОЛ!Q600</f>
        <v>35</v>
      </c>
      <c r="S61" s="7">
        <f>ПРОТОКОЛ!S600</f>
        <v>0</v>
      </c>
      <c r="T61" s="7">
        <f>ПРОТОКОЛ!T600</f>
        <v>35</v>
      </c>
      <c r="U61" s="52">
        <f t="shared" si="0"/>
        <v>28</v>
      </c>
    </row>
    <row r="62" spans="1:21" ht="16.5" customHeight="1">
      <c r="A62" s="63">
        <f>ПРОТОКОЛ!B601</f>
        <v>0</v>
      </c>
      <c r="B62" s="65">
        <f>ПРОТОКОЛ!C601</f>
        <v>0</v>
      </c>
      <c r="C62" s="69" t="str">
        <f>ПРОТОКОЛ!X601</f>
        <v>Субъект РФ 17</v>
      </c>
      <c r="D62" s="59">
        <f>ПРОТОКОЛ!D601</f>
        <v>0</v>
      </c>
      <c r="E62" s="59">
        <f>ПРОТОКОЛ!F601</f>
        <v>0</v>
      </c>
      <c r="F62" s="59">
        <f>ПРОТОКОЛ!H601</f>
        <v>0</v>
      </c>
      <c r="G62" s="59">
        <f>ПРОТОКОЛ!J601</f>
        <v>0</v>
      </c>
      <c r="H62" s="59">
        <f>ПРОТОКОЛ!L601</f>
        <v>0</v>
      </c>
      <c r="I62" s="59">
        <f>ПРОТОКОЛ!N601</f>
        <v>0</v>
      </c>
      <c r="J62" s="60">
        <f>ПРОТОКОЛ!P601</f>
        <v>0</v>
      </c>
      <c r="K62" s="59">
        <f>ПРОТОКОЛ!R601</f>
        <v>0</v>
      </c>
      <c r="L62" s="7">
        <f>ПРОТОКОЛ!E601</f>
        <v>0</v>
      </c>
      <c r="M62" s="7">
        <f>ПРОТОКОЛ!G601</f>
        <v>0</v>
      </c>
      <c r="N62" s="7">
        <f>ПРОТОКОЛ!I601</f>
        <v>0</v>
      </c>
      <c r="O62" s="7">
        <f>ПРОТОКОЛ!K601</f>
        <v>0</v>
      </c>
      <c r="P62" s="7" t="str">
        <f>ПРОТОКОЛ!M601</f>
        <v>0</v>
      </c>
      <c r="Q62" s="7" t="str">
        <f>ПРОТОКОЛ!O601</f>
        <v>0</v>
      </c>
      <c r="R62" s="7">
        <f>ПРОТОКОЛ!Q601</f>
        <v>35</v>
      </c>
      <c r="S62" s="7">
        <f>ПРОТОКОЛ!S601</f>
        <v>0</v>
      </c>
      <c r="T62" s="7">
        <f>ПРОТОКОЛ!T601</f>
        <v>35</v>
      </c>
      <c r="U62" s="52">
        <f t="shared" si="0"/>
        <v>28</v>
      </c>
    </row>
    <row r="63" spans="1:21" ht="16.5" customHeight="1">
      <c r="A63" s="63">
        <f>ПРОТОКОЛ!B602</f>
        <v>0</v>
      </c>
      <c r="B63" s="67">
        <f>ПРОТОКОЛ!C602</f>
        <v>0</v>
      </c>
      <c r="C63" s="71" t="str">
        <f>ПРОТОКОЛ!X602</f>
        <v>Субъект РФ 17</v>
      </c>
      <c r="D63" s="30">
        <f>ПРОТОКОЛ!D602</f>
        <v>0</v>
      </c>
      <c r="E63" s="30">
        <f>ПРОТОКОЛ!F602</f>
        <v>0</v>
      </c>
      <c r="F63" s="30">
        <f>ПРОТОКОЛ!H602</f>
        <v>0</v>
      </c>
      <c r="G63" s="30">
        <f>ПРОТОКОЛ!J602</f>
        <v>0</v>
      </c>
      <c r="H63" s="30">
        <f>ПРОТОКОЛ!L602</f>
        <v>0</v>
      </c>
      <c r="I63" s="30">
        <f>ПРОТОКОЛ!N602</f>
        <v>0</v>
      </c>
      <c r="J63" s="74">
        <f>ПРОТОКОЛ!P602</f>
        <v>0</v>
      </c>
      <c r="K63" s="30">
        <f>ПРОТОКОЛ!R602</f>
        <v>0</v>
      </c>
      <c r="L63" s="7">
        <f>ПРОТОКОЛ!E602</f>
        <v>0</v>
      </c>
      <c r="M63" s="7">
        <f>ПРОТОКОЛ!G602</f>
        <v>0</v>
      </c>
      <c r="N63" s="7">
        <f>ПРОТОКОЛ!I602</f>
        <v>0</v>
      </c>
      <c r="O63" s="7">
        <f>ПРОТОКОЛ!K602</f>
        <v>0</v>
      </c>
      <c r="P63" s="7" t="str">
        <f>ПРОТОКОЛ!M602</f>
        <v>0</v>
      </c>
      <c r="Q63" s="7" t="str">
        <f>ПРОТОКОЛ!O602</f>
        <v>0</v>
      </c>
      <c r="R63" s="7">
        <f>ПРОТОКОЛ!Q602</f>
        <v>35</v>
      </c>
      <c r="S63" s="7">
        <f>ПРОТОКОЛ!S602</f>
        <v>0</v>
      </c>
      <c r="T63" s="7">
        <f>ПРОТОКОЛ!T602</f>
        <v>35</v>
      </c>
      <c r="U63" s="52">
        <f t="shared" si="0"/>
        <v>28</v>
      </c>
    </row>
    <row r="64" spans="1:21" ht="16.5" customHeight="1">
      <c r="A64" s="64">
        <f>ПРОТОКОЛ!B636</f>
        <v>0</v>
      </c>
      <c r="B64" s="68">
        <f>ПРОТОКОЛ!C636</f>
        <v>0</v>
      </c>
      <c r="C64" s="72" t="str">
        <f>ПРОТОКОЛ!X636</f>
        <v>Субъект РФ 18</v>
      </c>
      <c r="D64" s="62">
        <f>ПРОТОКОЛ!D636</f>
        <v>0</v>
      </c>
      <c r="E64" s="62">
        <f>ПРОТОКОЛ!F636</f>
        <v>0</v>
      </c>
      <c r="F64" s="62">
        <f>ПРОТОКОЛ!H636</f>
        <v>0</v>
      </c>
      <c r="G64" s="62">
        <f>ПРОТОКОЛ!J636</f>
        <v>0</v>
      </c>
      <c r="H64" s="62">
        <f>ПРОТОКОЛ!L636</f>
        <v>0</v>
      </c>
      <c r="I64" s="62">
        <f>ПРОТОКОЛ!N636</f>
        <v>0</v>
      </c>
      <c r="J64" s="75">
        <f>ПРОТОКОЛ!P636</f>
        <v>0</v>
      </c>
      <c r="K64" s="62">
        <f>ПРОТОКОЛ!R636</f>
        <v>0</v>
      </c>
      <c r="L64" s="31">
        <f>ПРОТОКОЛ!E636</f>
        <v>0</v>
      </c>
      <c r="M64" s="31">
        <f>ПРОТОКОЛ!G636</f>
        <v>0</v>
      </c>
      <c r="N64" s="31">
        <f>ПРОТОКОЛ!I636</f>
        <v>0</v>
      </c>
      <c r="O64" s="31">
        <f>ПРОТОКОЛ!K636</f>
        <v>0</v>
      </c>
      <c r="P64" s="31" t="str">
        <f>ПРОТОКОЛ!M636</f>
        <v>0</v>
      </c>
      <c r="Q64" s="31" t="str">
        <f>ПРОТОКОЛ!O636</f>
        <v>0</v>
      </c>
      <c r="R64" s="31">
        <f>ПРОТОКОЛ!Q636</f>
        <v>35</v>
      </c>
      <c r="S64" s="31">
        <f>ПРОТОКОЛ!S636</f>
        <v>0</v>
      </c>
      <c r="T64" s="31">
        <f>ПРОТОКОЛ!T636</f>
        <v>35</v>
      </c>
      <c r="U64" s="52">
        <f t="shared" si="0"/>
        <v>28</v>
      </c>
    </row>
    <row r="65" spans="1:21" ht="16.5" customHeight="1">
      <c r="A65" s="64">
        <f>ПРОТОКОЛ!B637</f>
        <v>0</v>
      </c>
      <c r="B65" s="68">
        <f>ПРОТОКОЛ!C637</f>
        <v>0</v>
      </c>
      <c r="C65" s="72" t="str">
        <f>ПРОТОКОЛ!X637</f>
        <v>Субъект РФ 18</v>
      </c>
      <c r="D65" s="62">
        <f>ПРОТОКОЛ!D637</f>
        <v>0</v>
      </c>
      <c r="E65" s="62">
        <f>ПРОТОКОЛ!F637</f>
        <v>0</v>
      </c>
      <c r="F65" s="62">
        <f>ПРОТОКОЛ!H637</f>
        <v>0</v>
      </c>
      <c r="G65" s="62">
        <f>ПРОТОКОЛ!J637</f>
        <v>0</v>
      </c>
      <c r="H65" s="62">
        <f>ПРОТОКОЛ!L637</f>
        <v>0</v>
      </c>
      <c r="I65" s="62">
        <f>ПРОТОКОЛ!N637</f>
        <v>0</v>
      </c>
      <c r="J65" s="75">
        <f>ПРОТОКОЛ!P637</f>
        <v>0</v>
      </c>
      <c r="K65" s="62">
        <f>ПРОТОКОЛ!R637</f>
        <v>0</v>
      </c>
      <c r="L65" s="31">
        <f>ПРОТОКОЛ!E637</f>
        <v>0</v>
      </c>
      <c r="M65" s="31">
        <f>ПРОТОКОЛ!G637</f>
        <v>0</v>
      </c>
      <c r="N65" s="31">
        <f>ПРОТОКОЛ!I637</f>
        <v>0</v>
      </c>
      <c r="O65" s="31">
        <f>ПРОТОКОЛ!K637</f>
        <v>0</v>
      </c>
      <c r="P65" s="31" t="str">
        <f>ПРОТОКОЛ!M637</f>
        <v>0</v>
      </c>
      <c r="Q65" s="31" t="str">
        <f>ПРОТОКОЛ!O637</f>
        <v>0</v>
      </c>
      <c r="R65" s="31">
        <f>ПРОТОКОЛ!Q637</f>
        <v>35</v>
      </c>
      <c r="S65" s="31">
        <f>ПРОТОКОЛ!S637</f>
        <v>0</v>
      </c>
      <c r="T65" s="31">
        <f>ПРОТОКОЛ!T637</f>
        <v>35</v>
      </c>
      <c r="U65" s="52">
        <f t="shared" si="0"/>
        <v>28</v>
      </c>
    </row>
    <row r="66" spans="1:21" ht="16.5" customHeight="1">
      <c r="A66" s="64">
        <f>ПРОТОКОЛ!B638</f>
        <v>0</v>
      </c>
      <c r="B66" s="68">
        <f>ПРОТОКОЛ!C638</f>
        <v>0</v>
      </c>
      <c r="C66" s="72" t="str">
        <f>ПРОТОКОЛ!X638</f>
        <v>Субъект РФ 18</v>
      </c>
      <c r="D66" s="62">
        <f>ПРОТОКОЛ!D638</f>
        <v>0</v>
      </c>
      <c r="E66" s="62">
        <f>ПРОТОКОЛ!F638</f>
        <v>0</v>
      </c>
      <c r="F66" s="62">
        <f>ПРОТОКОЛ!H638</f>
        <v>0</v>
      </c>
      <c r="G66" s="62">
        <f>ПРОТОКОЛ!J638</f>
        <v>0</v>
      </c>
      <c r="H66" s="62">
        <f>ПРОТОКОЛ!L638</f>
        <v>0</v>
      </c>
      <c r="I66" s="62">
        <f>ПРОТОКОЛ!N638</f>
        <v>0</v>
      </c>
      <c r="J66" s="75">
        <f>ПРОТОКОЛ!P638</f>
        <v>0</v>
      </c>
      <c r="K66" s="62">
        <f>ПРОТОКОЛ!R638</f>
        <v>0</v>
      </c>
      <c r="L66" s="31">
        <f>ПРОТОКОЛ!E638</f>
        <v>0</v>
      </c>
      <c r="M66" s="31">
        <f>ПРОТОКОЛ!G638</f>
        <v>0</v>
      </c>
      <c r="N66" s="31">
        <f>ПРОТОКОЛ!I638</f>
        <v>0</v>
      </c>
      <c r="O66" s="31">
        <f>ПРОТОКОЛ!K638</f>
        <v>0</v>
      </c>
      <c r="P66" s="31" t="str">
        <f>ПРОТОКОЛ!M638</f>
        <v>0</v>
      </c>
      <c r="Q66" s="31" t="str">
        <f>ПРОТОКОЛ!O638</f>
        <v>0</v>
      </c>
      <c r="R66" s="31">
        <f>ПРОТОКОЛ!Q638</f>
        <v>35</v>
      </c>
      <c r="S66" s="31">
        <f>ПРОТОКОЛ!S638</f>
        <v>0</v>
      </c>
      <c r="T66" s="31">
        <f>ПРОТОКОЛ!T638</f>
        <v>35</v>
      </c>
      <c r="U66" s="52">
        <f t="shared" si="0"/>
        <v>28</v>
      </c>
    </row>
    <row r="67" spans="1:21" ht="16.5" customHeight="1">
      <c r="A67" s="63">
        <f>ПРОТОКОЛ!B672</f>
        <v>0</v>
      </c>
      <c r="B67" s="65">
        <f>ПРОТОКОЛ!C672</f>
        <v>0</v>
      </c>
      <c r="C67" s="69" t="str">
        <f>ПРОТОКОЛ!X672</f>
        <v>Субъект РФ 19</v>
      </c>
      <c r="D67" s="59">
        <f>ПРОТОКОЛ!D672</f>
        <v>0</v>
      </c>
      <c r="E67" s="59">
        <f>ПРОТОКОЛ!F672</f>
        <v>0</v>
      </c>
      <c r="F67" s="59">
        <f>ПРОТОКОЛ!H672</f>
        <v>0</v>
      </c>
      <c r="G67" s="59">
        <f>ПРОТОКОЛ!J672</f>
        <v>0</v>
      </c>
      <c r="H67" s="59">
        <f>ПРОТОКОЛ!L672</f>
        <v>0</v>
      </c>
      <c r="I67" s="59">
        <f>ПРОТОКОЛ!N672</f>
        <v>0</v>
      </c>
      <c r="J67" s="60">
        <f>ПРОТОКОЛ!P672</f>
        <v>0</v>
      </c>
      <c r="K67" s="59">
        <f>ПРОТОКОЛ!R672</f>
        <v>0</v>
      </c>
      <c r="L67" s="7">
        <f>ПРОТОКОЛ!E672</f>
        <v>0</v>
      </c>
      <c r="M67" s="7">
        <f>ПРОТОКОЛ!G672</f>
        <v>0</v>
      </c>
      <c r="N67" s="7">
        <f>ПРОТОКОЛ!I672</f>
        <v>0</v>
      </c>
      <c r="O67" s="7">
        <f>ПРОТОКОЛ!K672</f>
        <v>0</v>
      </c>
      <c r="P67" s="7" t="str">
        <f>ПРОТОКОЛ!M672</f>
        <v>0</v>
      </c>
      <c r="Q67" s="7" t="str">
        <f>ПРОТОКОЛ!O672</f>
        <v>0</v>
      </c>
      <c r="R67" s="7">
        <f>ПРОТОКОЛ!Q672</f>
        <v>35</v>
      </c>
      <c r="S67" s="7">
        <f>ПРОТОКОЛ!S672</f>
        <v>0</v>
      </c>
      <c r="T67" s="7">
        <f>ПРОТОКОЛ!T672</f>
        <v>35</v>
      </c>
      <c r="U67" s="52">
        <f t="shared" si="0"/>
        <v>28</v>
      </c>
    </row>
    <row r="68" spans="1:21" ht="16.5" customHeight="1">
      <c r="A68" s="63">
        <f>ПРОТОКОЛ!B673</f>
        <v>0</v>
      </c>
      <c r="B68" s="65">
        <f>ПРОТОКОЛ!C673</f>
        <v>0</v>
      </c>
      <c r="C68" s="69" t="str">
        <f>ПРОТОКОЛ!X673</f>
        <v>Субъект РФ 19</v>
      </c>
      <c r="D68" s="59">
        <f>ПРОТОКОЛ!D673</f>
        <v>0</v>
      </c>
      <c r="E68" s="59">
        <f>ПРОТОКОЛ!F673</f>
        <v>0</v>
      </c>
      <c r="F68" s="59">
        <f>ПРОТОКОЛ!H673</f>
        <v>0</v>
      </c>
      <c r="G68" s="59">
        <f>ПРОТОКОЛ!J673</f>
        <v>0</v>
      </c>
      <c r="H68" s="59">
        <f>ПРОТОКОЛ!L673</f>
        <v>0</v>
      </c>
      <c r="I68" s="59">
        <f>ПРОТОКОЛ!N673</f>
        <v>0</v>
      </c>
      <c r="J68" s="60">
        <f>ПРОТОКОЛ!P673</f>
        <v>0</v>
      </c>
      <c r="K68" s="59">
        <f>ПРОТОКОЛ!R673</f>
        <v>0</v>
      </c>
      <c r="L68" s="7">
        <f>ПРОТОКОЛ!E673</f>
        <v>0</v>
      </c>
      <c r="M68" s="7">
        <f>ПРОТОКОЛ!G673</f>
        <v>0</v>
      </c>
      <c r="N68" s="7">
        <f>ПРОТОКОЛ!I673</f>
        <v>0</v>
      </c>
      <c r="O68" s="7">
        <f>ПРОТОКОЛ!K673</f>
        <v>0</v>
      </c>
      <c r="P68" s="7" t="str">
        <f>ПРОТОКОЛ!M673</f>
        <v>0</v>
      </c>
      <c r="Q68" s="7" t="str">
        <f>ПРОТОКОЛ!O673</f>
        <v>0</v>
      </c>
      <c r="R68" s="7">
        <f>ПРОТОКОЛ!Q673</f>
        <v>35</v>
      </c>
      <c r="S68" s="7">
        <f>ПРОТОКОЛ!S673</f>
        <v>0</v>
      </c>
      <c r="T68" s="7">
        <f>ПРОТОКОЛ!T673</f>
        <v>35</v>
      </c>
      <c r="U68" s="52">
        <f t="shared" si="0"/>
        <v>28</v>
      </c>
    </row>
    <row r="69" spans="1:21" ht="16.5" customHeight="1">
      <c r="A69" s="63">
        <f>ПРОТОКОЛ!B674</f>
        <v>0</v>
      </c>
      <c r="B69" s="65">
        <f>ПРОТОКОЛ!C674</f>
        <v>0</v>
      </c>
      <c r="C69" s="69" t="str">
        <f>ПРОТОКОЛ!X674</f>
        <v>Субъект РФ 19</v>
      </c>
      <c r="D69" s="59">
        <f>ПРОТОКОЛ!D674</f>
        <v>0</v>
      </c>
      <c r="E69" s="59">
        <f>ПРОТОКОЛ!F674</f>
        <v>0</v>
      </c>
      <c r="F69" s="59">
        <f>ПРОТОКОЛ!H674</f>
        <v>0</v>
      </c>
      <c r="G69" s="59">
        <f>ПРОТОКОЛ!J674</f>
        <v>0</v>
      </c>
      <c r="H69" s="59">
        <f>ПРОТОКОЛ!L674</f>
        <v>0</v>
      </c>
      <c r="I69" s="59">
        <f>ПРОТОКОЛ!N674</f>
        <v>0</v>
      </c>
      <c r="J69" s="60">
        <f>ПРОТОКОЛ!P674</f>
        <v>0</v>
      </c>
      <c r="K69" s="59">
        <f>ПРОТОКОЛ!R674</f>
        <v>0</v>
      </c>
      <c r="L69" s="7">
        <f>ПРОТОКОЛ!E674</f>
        <v>0</v>
      </c>
      <c r="M69" s="7">
        <f>ПРОТОКОЛ!G674</f>
        <v>0</v>
      </c>
      <c r="N69" s="7">
        <f>ПРОТОКОЛ!I674</f>
        <v>0</v>
      </c>
      <c r="O69" s="7">
        <f>ПРОТОКОЛ!K674</f>
        <v>0</v>
      </c>
      <c r="P69" s="7" t="str">
        <f>ПРОТОКОЛ!M674</f>
        <v>0</v>
      </c>
      <c r="Q69" s="7" t="str">
        <f>ПРОТОКОЛ!O674</f>
        <v>0</v>
      </c>
      <c r="R69" s="7">
        <f>ПРОТОКОЛ!Q674</f>
        <v>35</v>
      </c>
      <c r="S69" s="7">
        <f>ПРОТОКОЛ!S674</f>
        <v>0</v>
      </c>
      <c r="T69" s="7">
        <f>ПРОТОКОЛ!T674</f>
        <v>35</v>
      </c>
      <c r="U69" s="52">
        <f t="shared" si="0"/>
        <v>28</v>
      </c>
    </row>
    <row r="70" spans="1:21" ht="16.5" customHeight="1">
      <c r="A70" s="64">
        <f>ПРОТОКОЛ!B708</f>
        <v>0</v>
      </c>
      <c r="B70" s="68">
        <f>ПРОТОКОЛ!C708</f>
        <v>0</v>
      </c>
      <c r="C70" s="72" t="str">
        <f>ПРОТОКОЛ!X708</f>
        <v>Субъект РФ 20</v>
      </c>
      <c r="D70" s="62">
        <f>ПРОТОКОЛ!D708</f>
        <v>0</v>
      </c>
      <c r="E70" s="62">
        <f>ПРОТОКОЛ!F708</f>
        <v>0</v>
      </c>
      <c r="F70" s="62">
        <f>ПРОТОКОЛ!H708</f>
        <v>0</v>
      </c>
      <c r="G70" s="62">
        <f>ПРОТОКОЛ!J708</f>
        <v>0</v>
      </c>
      <c r="H70" s="62">
        <f>ПРОТОКОЛ!L708</f>
        <v>0</v>
      </c>
      <c r="I70" s="62">
        <f>ПРОТОКОЛ!N708</f>
        <v>0</v>
      </c>
      <c r="J70" s="75">
        <f>ПРОТОКОЛ!P708</f>
        <v>0</v>
      </c>
      <c r="K70" s="62">
        <f>ПРОТОКОЛ!R708</f>
        <v>0</v>
      </c>
      <c r="L70" s="31">
        <f>ПРОТОКОЛ!E708</f>
        <v>0</v>
      </c>
      <c r="M70" s="31">
        <f>ПРОТОКОЛ!G708</f>
        <v>0</v>
      </c>
      <c r="N70" s="31">
        <f>ПРОТОКОЛ!I708</f>
        <v>0</v>
      </c>
      <c r="O70" s="31">
        <f>ПРОТОКОЛ!K708</f>
        <v>0</v>
      </c>
      <c r="P70" s="31" t="str">
        <f>ПРОТОКОЛ!M708</f>
        <v>0</v>
      </c>
      <c r="Q70" s="31" t="str">
        <f>ПРОТОКОЛ!O708</f>
        <v>0</v>
      </c>
      <c r="R70" s="31">
        <f>ПРОТОКОЛ!Q708</f>
        <v>35</v>
      </c>
      <c r="S70" s="31">
        <f>ПРОТОКОЛ!S708</f>
        <v>0</v>
      </c>
      <c r="T70" s="31">
        <f>ПРОТОКОЛ!T708</f>
        <v>35</v>
      </c>
      <c r="U70" s="52">
        <f t="shared" si="0"/>
        <v>28</v>
      </c>
    </row>
    <row r="71" spans="1:21" ht="16.5" customHeight="1">
      <c r="A71" s="64">
        <f>ПРОТОКОЛ!B709</f>
        <v>0</v>
      </c>
      <c r="B71" s="68">
        <f>ПРОТОКОЛ!C709</f>
        <v>0</v>
      </c>
      <c r="C71" s="72" t="str">
        <f>ПРОТОКОЛ!X709</f>
        <v>Субъект РФ 20</v>
      </c>
      <c r="D71" s="62">
        <f>ПРОТОКОЛ!D709</f>
        <v>0</v>
      </c>
      <c r="E71" s="62">
        <f>ПРОТОКОЛ!F709</f>
        <v>0</v>
      </c>
      <c r="F71" s="62">
        <f>ПРОТОКОЛ!H709</f>
        <v>0</v>
      </c>
      <c r="G71" s="62">
        <f>ПРОТОКОЛ!J709</f>
        <v>0</v>
      </c>
      <c r="H71" s="62">
        <f>ПРОТОКОЛ!L709</f>
        <v>0</v>
      </c>
      <c r="I71" s="62">
        <f>ПРОТОКОЛ!N709</f>
        <v>0</v>
      </c>
      <c r="J71" s="75">
        <f>ПРОТОКОЛ!P709</f>
        <v>0</v>
      </c>
      <c r="K71" s="62">
        <f>ПРОТОКОЛ!R709</f>
        <v>0</v>
      </c>
      <c r="L71" s="31">
        <f>ПРОТОКОЛ!E709</f>
        <v>0</v>
      </c>
      <c r="M71" s="31">
        <f>ПРОТОКОЛ!G709</f>
        <v>0</v>
      </c>
      <c r="N71" s="31">
        <f>ПРОТОКОЛ!I709</f>
        <v>0</v>
      </c>
      <c r="O71" s="31">
        <f>ПРОТОКОЛ!K709</f>
        <v>0</v>
      </c>
      <c r="P71" s="31" t="str">
        <f>ПРОТОКОЛ!M709</f>
        <v>0</v>
      </c>
      <c r="Q71" s="31" t="str">
        <f>ПРОТОКОЛ!O709</f>
        <v>0</v>
      </c>
      <c r="R71" s="31">
        <f>ПРОТОКОЛ!Q709</f>
        <v>35</v>
      </c>
      <c r="S71" s="31">
        <f>ПРОТОКОЛ!S709</f>
        <v>0</v>
      </c>
      <c r="T71" s="31">
        <f>ПРОТОКОЛ!T709</f>
        <v>35</v>
      </c>
      <c r="U71" s="52">
        <f t="shared" si="0"/>
        <v>28</v>
      </c>
    </row>
    <row r="72" spans="1:21" ht="16.5" customHeight="1">
      <c r="A72" s="64">
        <f>ПРОТОКОЛ!B710</f>
        <v>0</v>
      </c>
      <c r="B72" s="68">
        <f>ПРОТОКОЛ!C710</f>
        <v>0</v>
      </c>
      <c r="C72" s="72" t="str">
        <f>ПРОТОКОЛ!X710</f>
        <v>Субъект РФ 20</v>
      </c>
      <c r="D72" s="62">
        <f>ПРОТОКОЛ!D710</f>
        <v>0</v>
      </c>
      <c r="E72" s="62">
        <f>ПРОТОКОЛ!F710</f>
        <v>0</v>
      </c>
      <c r="F72" s="62">
        <f>ПРОТОКОЛ!H710</f>
        <v>0</v>
      </c>
      <c r="G72" s="62">
        <f>ПРОТОКОЛ!J710</f>
        <v>0</v>
      </c>
      <c r="H72" s="62">
        <f>ПРОТОКОЛ!L710</f>
        <v>0</v>
      </c>
      <c r="I72" s="62">
        <f>ПРОТОКОЛ!N710</f>
        <v>0</v>
      </c>
      <c r="J72" s="75">
        <f>ПРОТОКОЛ!P710</f>
        <v>0</v>
      </c>
      <c r="K72" s="62">
        <f>ПРОТОКОЛ!R710</f>
        <v>0</v>
      </c>
      <c r="L72" s="31">
        <f>ПРОТОКОЛ!E710</f>
        <v>0</v>
      </c>
      <c r="M72" s="31">
        <f>ПРОТОКОЛ!G710</f>
        <v>0</v>
      </c>
      <c r="N72" s="31">
        <f>ПРОТОКОЛ!I710</f>
        <v>0</v>
      </c>
      <c r="O72" s="31">
        <f>ПРОТОКОЛ!K710</f>
        <v>0</v>
      </c>
      <c r="P72" s="31" t="str">
        <f>ПРОТОКОЛ!M710</f>
        <v>0</v>
      </c>
      <c r="Q72" s="31" t="str">
        <f>ПРОТОКОЛ!O710</f>
        <v>0</v>
      </c>
      <c r="R72" s="31">
        <f>ПРОТОКОЛ!Q710</f>
        <v>35</v>
      </c>
      <c r="S72" s="31">
        <f>ПРОТОКОЛ!S710</f>
        <v>0</v>
      </c>
      <c r="T72" s="31">
        <f>ПРОТОКОЛ!T710</f>
        <v>35</v>
      </c>
      <c r="U72" s="52">
        <f t="shared" si="0"/>
        <v>28</v>
      </c>
    </row>
    <row r="73" spans="1:21" ht="16.5" customHeight="1">
      <c r="A73" s="63">
        <f>ПРОТОКОЛ!B744</f>
        <v>0</v>
      </c>
      <c r="B73" s="65">
        <f>ПРОТОКОЛ!C744</f>
        <v>0</v>
      </c>
      <c r="C73" s="69" t="str">
        <f>ПРОТОКОЛ!X743</f>
        <v>Субъект РФ 21</v>
      </c>
      <c r="D73" s="59">
        <f>ПРОТОКОЛ!D744</f>
        <v>0</v>
      </c>
      <c r="E73" s="59">
        <f>ПРОТОКОЛ!F744</f>
        <v>0</v>
      </c>
      <c r="F73" s="59">
        <f>ПРОТОКОЛ!H744</f>
        <v>0</v>
      </c>
      <c r="G73" s="59">
        <f>ПРОТОКОЛ!J744</f>
        <v>0</v>
      </c>
      <c r="H73" s="59">
        <f>ПРОТОКОЛ!L744</f>
        <v>0</v>
      </c>
      <c r="I73" s="59">
        <f>ПРОТОКОЛ!N744</f>
        <v>0</v>
      </c>
      <c r="J73" s="60">
        <f>ПРОТОКОЛ!P744</f>
        <v>0</v>
      </c>
      <c r="K73" s="59">
        <f>ПРОТОКОЛ!R744</f>
        <v>0</v>
      </c>
      <c r="L73" s="7">
        <f>ПРОТОКОЛ!E744</f>
        <v>0</v>
      </c>
      <c r="M73" s="7">
        <f>ПРОТОКОЛ!G744</f>
        <v>0</v>
      </c>
      <c r="N73" s="7">
        <f>ПРОТОКОЛ!I744</f>
        <v>0</v>
      </c>
      <c r="O73" s="7">
        <f>ПРОТОКОЛ!K744</f>
        <v>0</v>
      </c>
      <c r="P73" s="7" t="str">
        <f>ПРОТОКОЛ!M744</f>
        <v>0</v>
      </c>
      <c r="Q73" s="7" t="str">
        <f>ПРОТОКОЛ!O744</f>
        <v>0</v>
      </c>
      <c r="R73" s="7">
        <f>ПРОТОКОЛ!Q744</f>
        <v>35</v>
      </c>
      <c r="S73" s="7">
        <f>ПРОТОКОЛ!S744</f>
        <v>0</v>
      </c>
      <c r="T73" s="7">
        <f>ПРОТОКОЛ!T744</f>
        <v>35</v>
      </c>
      <c r="U73" s="52">
        <f t="shared" si="0"/>
        <v>28</v>
      </c>
    </row>
    <row r="74" spans="1:21" ht="16.5" customHeight="1">
      <c r="A74" s="63">
        <f>ПРОТОКОЛ!B745</f>
        <v>0</v>
      </c>
      <c r="B74" s="65">
        <f>ПРОТОКОЛ!C745</f>
        <v>0</v>
      </c>
      <c r="C74" s="69" t="str">
        <f>ПРОТОКОЛ!X744</f>
        <v>Субъект РФ 21</v>
      </c>
      <c r="D74" s="59">
        <f>ПРОТОКОЛ!D745</f>
        <v>0</v>
      </c>
      <c r="E74" s="59">
        <f>ПРОТОКОЛ!F745</f>
        <v>0</v>
      </c>
      <c r="F74" s="59">
        <f>ПРОТОКОЛ!H745</f>
        <v>0</v>
      </c>
      <c r="G74" s="59">
        <f>ПРОТОКОЛ!J745</f>
        <v>0</v>
      </c>
      <c r="H74" s="59">
        <f>ПРОТОКОЛ!L745</f>
        <v>0</v>
      </c>
      <c r="I74" s="59">
        <f>ПРОТОКОЛ!N745</f>
        <v>0</v>
      </c>
      <c r="J74" s="60">
        <f>ПРОТОКОЛ!P745</f>
        <v>0</v>
      </c>
      <c r="K74" s="59">
        <f>ПРОТОКОЛ!R745</f>
        <v>0</v>
      </c>
      <c r="L74" s="7">
        <f>ПРОТОКОЛ!E745</f>
        <v>0</v>
      </c>
      <c r="M74" s="7">
        <f>ПРОТОКОЛ!G745</f>
        <v>0</v>
      </c>
      <c r="N74" s="7">
        <f>ПРОТОКОЛ!I745</f>
        <v>0</v>
      </c>
      <c r="O74" s="7">
        <f>ПРОТОКОЛ!K745</f>
        <v>0</v>
      </c>
      <c r="P74" s="7" t="str">
        <f>ПРОТОКОЛ!M745</f>
        <v>0</v>
      </c>
      <c r="Q74" s="7" t="str">
        <f>ПРОТОКОЛ!O745</f>
        <v>0</v>
      </c>
      <c r="R74" s="7">
        <f>ПРОТОКОЛ!Q745</f>
        <v>35</v>
      </c>
      <c r="S74" s="7">
        <f>ПРОТОКОЛ!S745</f>
        <v>0</v>
      </c>
      <c r="T74" s="7">
        <f>ПРОТОКОЛ!T745</f>
        <v>35</v>
      </c>
      <c r="U74" s="52">
        <f t="shared" si="0"/>
        <v>28</v>
      </c>
    </row>
    <row r="75" spans="1:21" ht="16.5" customHeight="1">
      <c r="A75" s="63">
        <f>ПРОТОКОЛ!B746</f>
        <v>0</v>
      </c>
      <c r="B75" s="65">
        <f>ПРОТОКОЛ!C746</f>
        <v>0</v>
      </c>
      <c r="C75" s="69" t="str">
        <f>ПРОТОКОЛ!X745</f>
        <v>Субъект РФ 21</v>
      </c>
      <c r="D75" s="59">
        <f>ПРОТОКОЛ!D746</f>
        <v>0</v>
      </c>
      <c r="E75" s="59">
        <f>ПРОТОКОЛ!F746</f>
        <v>0</v>
      </c>
      <c r="F75" s="59">
        <f>ПРОТОКОЛ!H746</f>
        <v>0</v>
      </c>
      <c r="G75" s="59">
        <f>ПРОТОКОЛ!J746</f>
        <v>0</v>
      </c>
      <c r="H75" s="59">
        <f>ПРОТОКОЛ!L746</f>
        <v>0</v>
      </c>
      <c r="I75" s="59">
        <f>ПРОТОКОЛ!N746</f>
        <v>0</v>
      </c>
      <c r="J75" s="60">
        <f>ПРОТОКОЛ!P746</f>
        <v>0</v>
      </c>
      <c r="K75" s="59">
        <f>ПРОТОКОЛ!R746</f>
        <v>0</v>
      </c>
      <c r="L75" s="7">
        <f>ПРОТОКОЛ!E746</f>
        <v>0</v>
      </c>
      <c r="M75" s="7">
        <f>ПРОТОКОЛ!G746</f>
        <v>0</v>
      </c>
      <c r="N75" s="7">
        <f>ПРОТОКОЛ!I746</f>
        <v>0</v>
      </c>
      <c r="O75" s="7">
        <f>ПРОТОКОЛ!K746</f>
        <v>0</v>
      </c>
      <c r="P75" s="7" t="str">
        <f>ПРОТОКОЛ!M746</f>
        <v>0</v>
      </c>
      <c r="Q75" s="7" t="str">
        <f>ПРОТОКОЛ!O746</f>
        <v>0</v>
      </c>
      <c r="R75" s="7">
        <f>ПРОТОКОЛ!Q746</f>
        <v>35</v>
      </c>
      <c r="S75" s="7">
        <f>ПРОТОКОЛ!S746</f>
        <v>0</v>
      </c>
      <c r="T75" s="7">
        <f>ПРОТОКОЛ!T746</f>
        <v>35</v>
      </c>
      <c r="U75" s="52">
        <f t="shared" si="0"/>
        <v>28</v>
      </c>
    </row>
    <row r="76" spans="1:21" ht="16.5" customHeight="1">
      <c r="A76" s="64">
        <f>ПРОТОКОЛ!B780</f>
        <v>0</v>
      </c>
      <c r="B76" s="66">
        <f>ПРОТОКОЛ!C780</f>
        <v>0</v>
      </c>
      <c r="C76" s="70" t="str">
        <f>ПРОТОКОЛ!X780</f>
        <v>Субъект РФ 22</v>
      </c>
      <c r="D76" s="61">
        <f>ПРОТОКОЛ!D780</f>
        <v>0</v>
      </c>
      <c r="E76" s="61">
        <f>ПРОТОКОЛ!F780</f>
        <v>0</v>
      </c>
      <c r="F76" s="61">
        <f>ПРОТОКОЛ!H780</f>
        <v>0</v>
      </c>
      <c r="G76" s="61">
        <f>ПРОТОКОЛ!J780</f>
        <v>0</v>
      </c>
      <c r="H76" s="61">
        <f>ПРОТОКОЛ!L780</f>
        <v>0</v>
      </c>
      <c r="I76" s="61">
        <f>ПРОТОКОЛ!N780</f>
        <v>0</v>
      </c>
      <c r="J76" s="73">
        <f>ПРОТОКОЛ!P780</f>
        <v>0</v>
      </c>
      <c r="K76" s="61">
        <f>ПРОТОКОЛ!R780</f>
        <v>0</v>
      </c>
      <c r="L76" s="31">
        <f>ПРОТОКОЛ!E780</f>
        <v>0</v>
      </c>
      <c r="M76" s="31">
        <f>ПРОТОКОЛ!G780</f>
        <v>0</v>
      </c>
      <c r="N76" s="31">
        <f>ПРОТОКОЛ!I780</f>
        <v>0</v>
      </c>
      <c r="O76" s="31">
        <f>ПРОТОКОЛ!K780</f>
        <v>0</v>
      </c>
      <c r="P76" s="31" t="str">
        <f>ПРОТОКОЛ!M780</f>
        <v>0</v>
      </c>
      <c r="Q76" s="31" t="str">
        <f>ПРОТОКОЛ!O780</f>
        <v>0</v>
      </c>
      <c r="R76" s="31">
        <f>ПРОТОКОЛ!Q780</f>
        <v>35</v>
      </c>
      <c r="S76" s="31">
        <f>ПРОТОКОЛ!S780</f>
        <v>0</v>
      </c>
      <c r="T76" s="31">
        <f>ПРОТОКОЛ!T780</f>
        <v>35</v>
      </c>
      <c r="U76" s="52">
        <f t="shared" si="0"/>
        <v>28</v>
      </c>
    </row>
    <row r="77" spans="1:21" ht="16.5" customHeight="1">
      <c r="A77" s="64">
        <f>ПРОТОКОЛ!B781</f>
        <v>0</v>
      </c>
      <c r="B77" s="66">
        <f>ПРОТОКОЛ!C781</f>
        <v>0</v>
      </c>
      <c r="C77" s="70" t="str">
        <f>ПРОТОКОЛ!X781</f>
        <v>Субъект РФ 22</v>
      </c>
      <c r="D77" s="61">
        <f>ПРОТОКОЛ!D781</f>
        <v>0</v>
      </c>
      <c r="E77" s="61">
        <f>ПРОТОКОЛ!F781</f>
        <v>0</v>
      </c>
      <c r="F77" s="61">
        <f>ПРОТОКОЛ!H781</f>
        <v>0</v>
      </c>
      <c r="G77" s="61">
        <f>ПРОТОКОЛ!J781</f>
        <v>0</v>
      </c>
      <c r="H77" s="61">
        <f>ПРОТОКОЛ!L781</f>
        <v>0</v>
      </c>
      <c r="I77" s="61">
        <f>ПРОТОКОЛ!N781</f>
        <v>0</v>
      </c>
      <c r="J77" s="73">
        <f>ПРОТОКОЛ!P781</f>
        <v>0</v>
      </c>
      <c r="K77" s="61">
        <f>ПРОТОКОЛ!R781</f>
        <v>0</v>
      </c>
      <c r="L77" s="31">
        <f>ПРОТОКОЛ!E781</f>
        <v>0</v>
      </c>
      <c r="M77" s="31">
        <f>ПРОТОКОЛ!G781</f>
        <v>0</v>
      </c>
      <c r="N77" s="31">
        <f>ПРОТОКОЛ!I781</f>
        <v>0</v>
      </c>
      <c r="O77" s="31">
        <f>ПРОТОКОЛ!K781</f>
        <v>0</v>
      </c>
      <c r="P77" s="31" t="str">
        <f>ПРОТОКОЛ!M781</f>
        <v>0</v>
      </c>
      <c r="Q77" s="31" t="str">
        <f>ПРОТОКОЛ!O781</f>
        <v>0</v>
      </c>
      <c r="R77" s="31">
        <f>ПРОТОКОЛ!Q781</f>
        <v>35</v>
      </c>
      <c r="S77" s="31">
        <f>ПРОТОКОЛ!S781</f>
        <v>0</v>
      </c>
      <c r="T77" s="31">
        <f>ПРОТОКОЛ!T781</f>
        <v>35</v>
      </c>
      <c r="U77" s="52">
        <f t="shared" ref="U77:U140" si="1">SUMPRODUCT(--($T$13:$T$297+$L$13:$L$297/1000&gt;T77+L77/1000))+1</f>
        <v>28</v>
      </c>
    </row>
    <row r="78" spans="1:21" ht="16.5" customHeight="1">
      <c r="A78" s="64">
        <f>ПРОТОКОЛ!B782</f>
        <v>0</v>
      </c>
      <c r="B78" s="66">
        <f>ПРОТОКОЛ!C782</f>
        <v>0</v>
      </c>
      <c r="C78" s="72" t="str">
        <f>ПРОТОКОЛ!X782</f>
        <v>Субъект РФ 22</v>
      </c>
      <c r="D78" s="61">
        <f>ПРОТОКОЛ!D782</f>
        <v>0</v>
      </c>
      <c r="E78" s="61">
        <f>ПРОТОКОЛ!F782</f>
        <v>0</v>
      </c>
      <c r="F78" s="61">
        <f>ПРОТОКОЛ!H782</f>
        <v>0</v>
      </c>
      <c r="G78" s="61">
        <f>ПРОТОКОЛ!J782</f>
        <v>0</v>
      </c>
      <c r="H78" s="61">
        <f>ПРОТОКОЛ!L782</f>
        <v>0</v>
      </c>
      <c r="I78" s="61">
        <f>ПРОТОКОЛ!N782</f>
        <v>0</v>
      </c>
      <c r="J78" s="73">
        <f>ПРОТОКОЛ!P782</f>
        <v>0</v>
      </c>
      <c r="K78" s="61">
        <f>ПРОТОКОЛ!R782</f>
        <v>0</v>
      </c>
      <c r="L78" s="31">
        <f>ПРОТОКОЛ!E782</f>
        <v>0</v>
      </c>
      <c r="M78" s="31">
        <f>ПРОТОКОЛ!G782</f>
        <v>0</v>
      </c>
      <c r="N78" s="31">
        <f>ПРОТОКОЛ!I782</f>
        <v>0</v>
      </c>
      <c r="O78" s="31">
        <f>ПРОТОКОЛ!K782</f>
        <v>0</v>
      </c>
      <c r="P78" s="31" t="str">
        <f>ПРОТОКОЛ!M782</f>
        <v>0</v>
      </c>
      <c r="Q78" s="31" t="str">
        <f>ПРОТОКОЛ!O782</f>
        <v>0</v>
      </c>
      <c r="R78" s="31">
        <f>ПРОТОКОЛ!Q782</f>
        <v>35</v>
      </c>
      <c r="S78" s="31">
        <f>ПРОТОКОЛ!S782</f>
        <v>0</v>
      </c>
      <c r="T78" s="31">
        <f>ПРОТОКОЛ!T782</f>
        <v>35</v>
      </c>
      <c r="U78" s="52">
        <f t="shared" si="1"/>
        <v>28</v>
      </c>
    </row>
    <row r="79" spans="1:21" ht="16.5" customHeight="1">
      <c r="A79" s="63">
        <f>ПРОТОКОЛ!B816</f>
        <v>0</v>
      </c>
      <c r="B79" s="65">
        <f>ПРОТОКОЛ!C816</f>
        <v>0</v>
      </c>
      <c r="C79" s="69" t="str">
        <f>ПРОТОКОЛ!X816</f>
        <v>Субъект РФ 23</v>
      </c>
      <c r="D79" s="59">
        <f>ПРОТОКОЛ!D816</f>
        <v>0</v>
      </c>
      <c r="E79" s="59">
        <f>ПРОТОКОЛ!F816</f>
        <v>0</v>
      </c>
      <c r="F79" s="59">
        <f>ПРОТОКОЛ!H816</f>
        <v>0</v>
      </c>
      <c r="G79" s="59">
        <f>ПРОТОКОЛ!J816</f>
        <v>0</v>
      </c>
      <c r="H79" s="59">
        <f>ПРОТОКОЛ!L816</f>
        <v>0</v>
      </c>
      <c r="I79" s="59">
        <f>ПРОТОКОЛ!N816</f>
        <v>0</v>
      </c>
      <c r="J79" s="60">
        <f>ПРОТОКОЛ!P816</f>
        <v>0</v>
      </c>
      <c r="K79" s="59">
        <f>ПРОТОКОЛ!R816</f>
        <v>0</v>
      </c>
      <c r="L79" s="7">
        <f>ПРОТОКОЛ!E816</f>
        <v>0</v>
      </c>
      <c r="M79" s="7">
        <f>ПРОТОКОЛ!G816</f>
        <v>0</v>
      </c>
      <c r="N79" s="7">
        <f>ПРОТОКОЛ!I816</f>
        <v>0</v>
      </c>
      <c r="O79" s="7">
        <f>ПРОТОКОЛ!K816</f>
        <v>0</v>
      </c>
      <c r="P79" s="7" t="str">
        <f>ПРОТОКОЛ!M816</f>
        <v>0</v>
      </c>
      <c r="Q79" s="7" t="str">
        <f>ПРОТОКОЛ!O816</f>
        <v>0</v>
      </c>
      <c r="R79" s="7">
        <f>ПРОТОКОЛ!Q816</f>
        <v>35</v>
      </c>
      <c r="S79" s="7">
        <f>ПРОТОКОЛ!S816</f>
        <v>0</v>
      </c>
      <c r="T79" s="7">
        <f>ПРОТОКОЛ!T816</f>
        <v>35</v>
      </c>
      <c r="U79" s="52">
        <f t="shared" si="1"/>
        <v>28</v>
      </c>
    </row>
    <row r="80" spans="1:21" ht="16.5" customHeight="1">
      <c r="A80" s="63">
        <f>ПРОТОКОЛ!B817</f>
        <v>0</v>
      </c>
      <c r="B80" s="65">
        <f>ПРОТОКОЛ!C817</f>
        <v>0</v>
      </c>
      <c r="C80" s="69" t="str">
        <f>ПРОТОКОЛ!X817</f>
        <v>Субъект РФ 23</v>
      </c>
      <c r="D80" s="59">
        <f>ПРОТОКОЛ!D817</f>
        <v>0</v>
      </c>
      <c r="E80" s="59">
        <f>ПРОТОКОЛ!F817</f>
        <v>0</v>
      </c>
      <c r="F80" s="59">
        <f>ПРОТОКОЛ!H817</f>
        <v>0</v>
      </c>
      <c r="G80" s="59">
        <f>ПРОТОКОЛ!J817</f>
        <v>0</v>
      </c>
      <c r="H80" s="59">
        <f>ПРОТОКОЛ!L817</f>
        <v>0</v>
      </c>
      <c r="I80" s="59">
        <f>ПРОТОКОЛ!N817</f>
        <v>0</v>
      </c>
      <c r="J80" s="60">
        <f>ПРОТОКОЛ!P817</f>
        <v>0</v>
      </c>
      <c r="K80" s="59">
        <f>ПРОТОКОЛ!R817</f>
        <v>0</v>
      </c>
      <c r="L80" s="7">
        <f>ПРОТОКОЛ!E817</f>
        <v>0</v>
      </c>
      <c r="M80" s="7">
        <f>ПРОТОКОЛ!G817</f>
        <v>0</v>
      </c>
      <c r="N80" s="7">
        <f>ПРОТОКОЛ!I817</f>
        <v>0</v>
      </c>
      <c r="O80" s="7">
        <f>ПРОТОКОЛ!K817</f>
        <v>0</v>
      </c>
      <c r="P80" s="7" t="str">
        <f>ПРОТОКОЛ!M817</f>
        <v>0</v>
      </c>
      <c r="Q80" s="7" t="str">
        <f>ПРОТОКОЛ!O817</f>
        <v>0</v>
      </c>
      <c r="R80" s="7">
        <f>ПРОТОКОЛ!Q817</f>
        <v>35</v>
      </c>
      <c r="S80" s="7">
        <f>ПРОТОКОЛ!S817</f>
        <v>0</v>
      </c>
      <c r="T80" s="7">
        <f>ПРОТОКОЛ!T817</f>
        <v>35</v>
      </c>
      <c r="U80" s="52">
        <f t="shared" si="1"/>
        <v>28</v>
      </c>
    </row>
    <row r="81" spans="1:21" ht="16.5" customHeight="1">
      <c r="A81" s="63">
        <f>ПРОТОКОЛ!B818</f>
        <v>0</v>
      </c>
      <c r="B81" s="65">
        <f>ПРОТОКОЛ!C818</f>
        <v>0</v>
      </c>
      <c r="C81" s="69" t="str">
        <f>ПРОТОКОЛ!X818</f>
        <v>Субъект РФ 23</v>
      </c>
      <c r="D81" s="59">
        <f>ПРОТОКОЛ!D818</f>
        <v>0</v>
      </c>
      <c r="E81" s="59">
        <f>ПРОТОКОЛ!F818</f>
        <v>0</v>
      </c>
      <c r="F81" s="59">
        <f>ПРОТОКОЛ!H818</f>
        <v>0</v>
      </c>
      <c r="G81" s="59">
        <f>ПРОТОКОЛ!J818</f>
        <v>0</v>
      </c>
      <c r="H81" s="59">
        <f>ПРОТОКОЛ!L818</f>
        <v>0</v>
      </c>
      <c r="I81" s="59">
        <f>ПРОТОКОЛ!N818</f>
        <v>0</v>
      </c>
      <c r="J81" s="60">
        <f>ПРОТОКОЛ!P818</f>
        <v>0</v>
      </c>
      <c r="K81" s="59">
        <f>ПРОТОКОЛ!R818</f>
        <v>0</v>
      </c>
      <c r="L81" s="7">
        <f>ПРОТОКОЛ!E818</f>
        <v>0</v>
      </c>
      <c r="M81" s="7">
        <f>ПРОТОКОЛ!G818</f>
        <v>0</v>
      </c>
      <c r="N81" s="7">
        <f>ПРОТОКОЛ!I818</f>
        <v>0</v>
      </c>
      <c r="O81" s="7">
        <f>ПРОТОКОЛ!K818</f>
        <v>0</v>
      </c>
      <c r="P81" s="7" t="str">
        <f>ПРОТОКОЛ!M818</f>
        <v>0</v>
      </c>
      <c r="Q81" s="7" t="str">
        <f>ПРОТОКОЛ!O818</f>
        <v>0</v>
      </c>
      <c r="R81" s="7">
        <f>ПРОТОКОЛ!Q818</f>
        <v>35</v>
      </c>
      <c r="S81" s="7">
        <f>ПРОТОКОЛ!S818</f>
        <v>0</v>
      </c>
      <c r="T81" s="7">
        <f>ПРОТОКОЛ!T818</f>
        <v>35</v>
      </c>
      <c r="U81" s="52">
        <f t="shared" si="1"/>
        <v>28</v>
      </c>
    </row>
    <row r="82" spans="1:21" ht="16.5" customHeight="1">
      <c r="A82" s="64">
        <f>ПРОТОКОЛ!B852</f>
        <v>0</v>
      </c>
      <c r="B82" s="66">
        <f>ПРОТОКОЛ!C852</f>
        <v>0</v>
      </c>
      <c r="C82" s="70" t="str">
        <f>ПРОТОКОЛ!X852</f>
        <v>Субъект РФ 24</v>
      </c>
      <c r="D82" s="61">
        <f>ПРОТОКОЛ!D852</f>
        <v>0</v>
      </c>
      <c r="E82" s="61">
        <f>ПРОТОКОЛ!F852</f>
        <v>0</v>
      </c>
      <c r="F82" s="61">
        <f>ПРОТОКОЛ!H852</f>
        <v>0</v>
      </c>
      <c r="G82" s="61">
        <f>ПРОТОКОЛ!J852</f>
        <v>0</v>
      </c>
      <c r="H82" s="61">
        <f>ПРОТОКОЛ!L852</f>
        <v>0</v>
      </c>
      <c r="I82" s="61">
        <f>ПРОТОКОЛ!N852</f>
        <v>0</v>
      </c>
      <c r="J82" s="73">
        <f>ПРОТОКОЛ!P852</f>
        <v>0</v>
      </c>
      <c r="K82" s="61">
        <f>ПРОТОКОЛ!R852</f>
        <v>0</v>
      </c>
      <c r="L82" s="31">
        <f>ПРОТОКОЛ!E852</f>
        <v>0</v>
      </c>
      <c r="M82" s="31">
        <f>ПРОТОКОЛ!G852</f>
        <v>0</v>
      </c>
      <c r="N82" s="31">
        <f>ПРОТОКОЛ!I852</f>
        <v>0</v>
      </c>
      <c r="O82" s="31">
        <f>ПРОТОКОЛ!K852</f>
        <v>0</v>
      </c>
      <c r="P82" s="31" t="str">
        <f>ПРОТОКОЛ!M852</f>
        <v>0</v>
      </c>
      <c r="Q82" s="31" t="str">
        <f>ПРОТОКОЛ!O852</f>
        <v>0</v>
      </c>
      <c r="R82" s="31">
        <f>ПРОТОКОЛ!Q852</f>
        <v>35</v>
      </c>
      <c r="S82" s="31">
        <f>ПРОТОКОЛ!S852</f>
        <v>0</v>
      </c>
      <c r="T82" s="31">
        <f>ПРОТОКОЛ!T852</f>
        <v>35</v>
      </c>
      <c r="U82" s="52">
        <f t="shared" si="1"/>
        <v>28</v>
      </c>
    </row>
    <row r="83" spans="1:21" ht="16.5" customHeight="1">
      <c r="A83" s="64">
        <f>ПРОТОКОЛ!B853</f>
        <v>0</v>
      </c>
      <c r="B83" s="68">
        <f>ПРОТОКОЛ!C853</f>
        <v>0</v>
      </c>
      <c r="C83" s="72" t="str">
        <f>ПРОТОКОЛ!X853</f>
        <v>Субъект РФ 24</v>
      </c>
      <c r="D83" s="62">
        <f>ПРОТОКОЛ!D853</f>
        <v>0</v>
      </c>
      <c r="E83" s="62">
        <f>ПРОТОКОЛ!F853</f>
        <v>0</v>
      </c>
      <c r="F83" s="62">
        <f>ПРОТОКОЛ!H853</f>
        <v>0</v>
      </c>
      <c r="G83" s="62">
        <f>ПРОТОКОЛ!J853</f>
        <v>0</v>
      </c>
      <c r="H83" s="62">
        <f>ПРОТОКОЛ!L853</f>
        <v>0</v>
      </c>
      <c r="I83" s="62">
        <f>ПРОТОКОЛ!N853</f>
        <v>0</v>
      </c>
      <c r="J83" s="75">
        <f>ПРОТОКОЛ!P853</f>
        <v>0</v>
      </c>
      <c r="K83" s="62">
        <f>ПРОТОКОЛ!R853</f>
        <v>0</v>
      </c>
      <c r="L83" s="31">
        <f>ПРОТОКОЛ!E853</f>
        <v>0</v>
      </c>
      <c r="M83" s="31">
        <f>ПРОТОКОЛ!G853</f>
        <v>0</v>
      </c>
      <c r="N83" s="31">
        <f>ПРОТОКОЛ!I853</f>
        <v>0</v>
      </c>
      <c r="O83" s="31">
        <f>ПРОТОКОЛ!K853</f>
        <v>0</v>
      </c>
      <c r="P83" s="31" t="str">
        <f>ПРОТОКОЛ!M853</f>
        <v>0</v>
      </c>
      <c r="Q83" s="31" t="str">
        <f>ПРОТОКОЛ!O853</f>
        <v>0</v>
      </c>
      <c r="R83" s="31">
        <f>ПРОТОКОЛ!Q853</f>
        <v>35</v>
      </c>
      <c r="S83" s="31">
        <f>ПРОТОКОЛ!S853</f>
        <v>0</v>
      </c>
      <c r="T83" s="31">
        <f>ПРОТОКОЛ!T853</f>
        <v>35</v>
      </c>
      <c r="U83" s="52">
        <f t="shared" si="1"/>
        <v>28</v>
      </c>
    </row>
    <row r="84" spans="1:21" ht="16.5" customHeight="1">
      <c r="A84" s="64">
        <f>ПРОТОКОЛ!B854</f>
        <v>0</v>
      </c>
      <c r="B84" s="68">
        <f>ПРОТОКОЛ!C854</f>
        <v>0</v>
      </c>
      <c r="C84" s="72" t="str">
        <f>ПРОТОКОЛ!X854</f>
        <v>Субъект РФ 24</v>
      </c>
      <c r="D84" s="62">
        <f>ПРОТОКОЛ!D854</f>
        <v>0</v>
      </c>
      <c r="E84" s="62">
        <f>ПРОТОКОЛ!F854</f>
        <v>0</v>
      </c>
      <c r="F84" s="62">
        <f>ПРОТОКОЛ!H854</f>
        <v>0</v>
      </c>
      <c r="G84" s="62">
        <f>ПРОТОКОЛ!J854</f>
        <v>0</v>
      </c>
      <c r="H84" s="62">
        <f>ПРОТОКОЛ!L854</f>
        <v>0</v>
      </c>
      <c r="I84" s="62">
        <f>ПРОТОКОЛ!N854</f>
        <v>0</v>
      </c>
      <c r="J84" s="75">
        <f>ПРОТОКОЛ!P854</f>
        <v>0</v>
      </c>
      <c r="K84" s="62">
        <f>ПРОТОКОЛ!R854</f>
        <v>0</v>
      </c>
      <c r="L84" s="31">
        <f>ПРОТОКОЛ!E854</f>
        <v>0</v>
      </c>
      <c r="M84" s="31">
        <f>ПРОТОКОЛ!G854</f>
        <v>0</v>
      </c>
      <c r="N84" s="31">
        <f>ПРОТОКОЛ!I854</f>
        <v>0</v>
      </c>
      <c r="O84" s="31">
        <f>ПРОТОКОЛ!K854</f>
        <v>0</v>
      </c>
      <c r="P84" s="31" t="str">
        <f>ПРОТОКОЛ!M854</f>
        <v>0</v>
      </c>
      <c r="Q84" s="31" t="str">
        <f>ПРОТОКОЛ!O854</f>
        <v>0</v>
      </c>
      <c r="R84" s="31">
        <f>ПРОТОКОЛ!Q854</f>
        <v>35</v>
      </c>
      <c r="S84" s="31">
        <f>ПРОТОКОЛ!S854</f>
        <v>0</v>
      </c>
      <c r="T84" s="31">
        <f>ПРОТОКОЛ!T854</f>
        <v>35</v>
      </c>
      <c r="U84" s="52">
        <f t="shared" si="1"/>
        <v>28</v>
      </c>
    </row>
    <row r="85" spans="1:21" ht="16.5" customHeight="1">
      <c r="A85" s="63">
        <f>ПРОТОКОЛ!B888</f>
        <v>0</v>
      </c>
      <c r="B85" s="65">
        <f>ПРОТОКОЛ!C888</f>
        <v>0</v>
      </c>
      <c r="C85" s="69" t="str">
        <f>ПРОТОКОЛ!X888</f>
        <v>Субъект РФ 25</v>
      </c>
      <c r="D85" s="59">
        <f>ПРОТОКОЛ!D888</f>
        <v>0</v>
      </c>
      <c r="E85" s="59">
        <f>ПРОТОКОЛ!F888</f>
        <v>0</v>
      </c>
      <c r="F85" s="59">
        <f>ПРОТОКОЛ!H888</f>
        <v>0</v>
      </c>
      <c r="G85" s="59">
        <f>ПРОТОКОЛ!J888</f>
        <v>0</v>
      </c>
      <c r="H85" s="59">
        <f>ПРОТОКОЛ!L888</f>
        <v>0</v>
      </c>
      <c r="I85" s="59">
        <f>ПРОТОКОЛ!N888</f>
        <v>0</v>
      </c>
      <c r="J85" s="60">
        <f>ПРОТОКОЛ!P888</f>
        <v>0</v>
      </c>
      <c r="K85" s="59">
        <f>ПРОТОКОЛ!R888</f>
        <v>0</v>
      </c>
      <c r="L85" s="7">
        <f>ПРОТОКОЛ!E888</f>
        <v>0</v>
      </c>
      <c r="M85" s="7">
        <f>ПРОТОКОЛ!G888</f>
        <v>0</v>
      </c>
      <c r="N85" s="7">
        <f>ПРОТОКОЛ!I888</f>
        <v>0</v>
      </c>
      <c r="O85" s="7">
        <f>ПРОТОКОЛ!K888</f>
        <v>0</v>
      </c>
      <c r="P85" s="7" t="str">
        <f>ПРОТОКОЛ!M888</f>
        <v>0</v>
      </c>
      <c r="Q85" s="7" t="str">
        <f>ПРОТОКОЛ!O888</f>
        <v>0</v>
      </c>
      <c r="R85" s="7">
        <f>ПРОТОКОЛ!Q888</f>
        <v>35</v>
      </c>
      <c r="S85" s="7">
        <f>ПРОТОКОЛ!S888</f>
        <v>0</v>
      </c>
      <c r="T85" s="7">
        <f>ПРОТОКОЛ!T888</f>
        <v>35</v>
      </c>
      <c r="U85" s="52">
        <f t="shared" si="1"/>
        <v>28</v>
      </c>
    </row>
    <row r="86" spans="1:21" ht="16.5" customHeight="1">
      <c r="A86" s="63">
        <f>ПРОТОКОЛ!B889</f>
        <v>0</v>
      </c>
      <c r="B86" s="65">
        <f>ПРОТОКОЛ!C889</f>
        <v>0</v>
      </c>
      <c r="C86" s="69" t="str">
        <f>ПРОТОКОЛ!X889</f>
        <v>Субъект РФ 25</v>
      </c>
      <c r="D86" s="59">
        <f>ПРОТОКОЛ!D889</f>
        <v>0</v>
      </c>
      <c r="E86" s="59">
        <f>ПРОТОКОЛ!F889</f>
        <v>0</v>
      </c>
      <c r="F86" s="59">
        <f>ПРОТОКОЛ!H889</f>
        <v>0</v>
      </c>
      <c r="G86" s="59">
        <f>ПРОТОКОЛ!J889</f>
        <v>0</v>
      </c>
      <c r="H86" s="59">
        <f>ПРОТОКОЛ!L889</f>
        <v>0</v>
      </c>
      <c r="I86" s="59">
        <f>ПРОТОКОЛ!N889</f>
        <v>0</v>
      </c>
      <c r="J86" s="60">
        <f>ПРОТОКОЛ!P889</f>
        <v>0</v>
      </c>
      <c r="K86" s="59">
        <f>ПРОТОКОЛ!R889</f>
        <v>0</v>
      </c>
      <c r="L86" s="7">
        <f>ПРОТОКОЛ!E889</f>
        <v>0</v>
      </c>
      <c r="M86" s="7">
        <f>ПРОТОКОЛ!G889</f>
        <v>0</v>
      </c>
      <c r="N86" s="7">
        <f>ПРОТОКОЛ!I889</f>
        <v>0</v>
      </c>
      <c r="O86" s="7">
        <f>ПРОТОКОЛ!K889</f>
        <v>0</v>
      </c>
      <c r="P86" s="7" t="str">
        <f>ПРОТОКОЛ!M889</f>
        <v>0</v>
      </c>
      <c r="Q86" s="7" t="str">
        <f>ПРОТОКОЛ!O889</f>
        <v>0</v>
      </c>
      <c r="R86" s="7">
        <f>ПРОТОКОЛ!Q889</f>
        <v>35</v>
      </c>
      <c r="S86" s="7">
        <f>ПРОТОКОЛ!S889</f>
        <v>0</v>
      </c>
      <c r="T86" s="7">
        <f>ПРОТОКОЛ!T889</f>
        <v>35</v>
      </c>
      <c r="U86" s="52">
        <f t="shared" si="1"/>
        <v>28</v>
      </c>
    </row>
    <row r="87" spans="1:21" ht="16.5" customHeight="1">
      <c r="A87" s="63">
        <f>ПРОТОКОЛ!B890</f>
        <v>0</v>
      </c>
      <c r="B87" s="65">
        <f>ПРОТОКОЛ!C890</f>
        <v>0</v>
      </c>
      <c r="C87" s="69" t="str">
        <f>ПРОТОКОЛ!X890</f>
        <v>Субъект РФ 25</v>
      </c>
      <c r="D87" s="59">
        <f>ПРОТОКОЛ!D890</f>
        <v>0</v>
      </c>
      <c r="E87" s="59">
        <f>ПРОТОКОЛ!F890</f>
        <v>0</v>
      </c>
      <c r="F87" s="59">
        <f>ПРОТОКОЛ!H890</f>
        <v>0</v>
      </c>
      <c r="G87" s="59">
        <f>ПРОТОКОЛ!J890</f>
        <v>0</v>
      </c>
      <c r="H87" s="59">
        <f>ПРОТОКОЛ!L890</f>
        <v>0</v>
      </c>
      <c r="I87" s="59">
        <f>ПРОТОКОЛ!N890</f>
        <v>0</v>
      </c>
      <c r="J87" s="60">
        <f>ПРОТОКОЛ!P890</f>
        <v>0</v>
      </c>
      <c r="K87" s="59">
        <f>ПРОТОКОЛ!R890</f>
        <v>0</v>
      </c>
      <c r="L87" s="7">
        <f>ПРОТОКОЛ!E890</f>
        <v>0</v>
      </c>
      <c r="M87" s="7">
        <f>ПРОТОКОЛ!G890</f>
        <v>0</v>
      </c>
      <c r="N87" s="7">
        <f>ПРОТОКОЛ!I890</f>
        <v>0</v>
      </c>
      <c r="O87" s="7">
        <f>ПРОТОКОЛ!K890</f>
        <v>0</v>
      </c>
      <c r="P87" s="7" t="str">
        <f>ПРОТОКОЛ!M890</f>
        <v>0</v>
      </c>
      <c r="Q87" s="7" t="str">
        <f>ПРОТОКОЛ!O890</f>
        <v>0</v>
      </c>
      <c r="R87" s="7">
        <f>ПРОТОКОЛ!Q890</f>
        <v>35</v>
      </c>
      <c r="S87" s="7">
        <f>ПРОТОКОЛ!S890</f>
        <v>0</v>
      </c>
      <c r="T87" s="7">
        <f>ПРОТОКОЛ!T890</f>
        <v>35</v>
      </c>
      <c r="U87" s="52">
        <f t="shared" si="1"/>
        <v>28</v>
      </c>
    </row>
    <row r="88" spans="1:21" ht="16.5" customHeight="1">
      <c r="A88" s="64">
        <f>ПРОТОКОЛ!B924</f>
        <v>0</v>
      </c>
      <c r="B88" s="68">
        <f>ПРОТОКОЛ!C924</f>
        <v>0</v>
      </c>
      <c r="C88" s="72" t="str">
        <f>ПРОТОКОЛ!X924</f>
        <v>Субъект РФ 26</v>
      </c>
      <c r="D88" s="62">
        <f>ПРОТОКОЛ!D924</f>
        <v>0</v>
      </c>
      <c r="E88" s="62">
        <f>ПРОТОКОЛ!F924</f>
        <v>0</v>
      </c>
      <c r="F88" s="62">
        <f>ПРОТОКОЛ!H924</f>
        <v>0</v>
      </c>
      <c r="G88" s="62">
        <f>ПРОТОКОЛ!J924</f>
        <v>0</v>
      </c>
      <c r="H88" s="62">
        <f>ПРОТОКОЛ!L924</f>
        <v>0</v>
      </c>
      <c r="I88" s="62">
        <f>ПРОТОКОЛ!N924</f>
        <v>0</v>
      </c>
      <c r="J88" s="75">
        <f>ПРОТОКОЛ!P924</f>
        <v>0</v>
      </c>
      <c r="K88" s="62">
        <f>ПРОТОКОЛ!R924</f>
        <v>0</v>
      </c>
      <c r="L88" s="31">
        <f>ПРОТОКОЛ!E924</f>
        <v>0</v>
      </c>
      <c r="M88" s="31">
        <f>ПРОТОКОЛ!G924</f>
        <v>0</v>
      </c>
      <c r="N88" s="31">
        <f>ПРОТОКОЛ!I924</f>
        <v>0</v>
      </c>
      <c r="O88" s="31">
        <f>ПРОТОКОЛ!K924</f>
        <v>0</v>
      </c>
      <c r="P88" s="31" t="str">
        <f>ПРОТОКОЛ!M924</f>
        <v>0</v>
      </c>
      <c r="Q88" s="31" t="str">
        <f>ПРОТОКОЛ!O924</f>
        <v>0</v>
      </c>
      <c r="R88" s="31">
        <f>ПРОТОКОЛ!Q924</f>
        <v>35</v>
      </c>
      <c r="S88" s="31">
        <f>ПРОТОКОЛ!S924</f>
        <v>0</v>
      </c>
      <c r="T88" s="31">
        <f>ПРОТОКОЛ!T924</f>
        <v>35</v>
      </c>
      <c r="U88" s="52">
        <f t="shared" si="1"/>
        <v>28</v>
      </c>
    </row>
    <row r="89" spans="1:21" ht="16.5" customHeight="1">
      <c r="A89" s="64">
        <f>ПРОТОКОЛ!B925</f>
        <v>0</v>
      </c>
      <c r="B89" s="68">
        <f>ПРОТОКОЛ!C925</f>
        <v>0</v>
      </c>
      <c r="C89" s="72" t="str">
        <f>ПРОТОКОЛ!X925</f>
        <v>Субъект РФ 26</v>
      </c>
      <c r="D89" s="62">
        <f>ПРОТОКОЛ!D925</f>
        <v>0</v>
      </c>
      <c r="E89" s="62">
        <f>ПРОТОКОЛ!F925</f>
        <v>0</v>
      </c>
      <c r="F89" s="62">
        <f>ПРОТОКОЛ!H925</f>
        <v>0</v>
      </c>
      <c r="G89" s="62">
        <f>ПРОТОКОЛ!J925</f>
        <v>0</v>
      </c>
      <c r="H89" s="62">
        <f>ПРОТОКОЛ!L925</f>
        <v>0</v>
      </c>
      <c r="I89" s="62">
        <f>ПРОТОКОЛ!N925</f>
        <v>0</v>
      </c>
      <c r="J89" s="75">
        <f>ПРОТОКОЛ!P925</f>
        <v>0</v>
      </c>
      <c r="K89" s="62">
        <f>ПРОТОКОЛ!R925</f>
        <v>0</v>
      </c>
      <c r="L89" s="31">
        <f>ПРОТОКОЛ!E925</f>
        <v>0</v>
      </c>
      <c r="M89" s="31">
        <f>ПРОТОКОЛ!G925</f>
        <v>0</v>
      </c>
      <c r="N89" s="31">
        <f>ПРОТОКОЛ!I925</f>
        <v>0</v>
      </c>
      <c r="O89" s="31">
        <f>ПРОТОКОЛ!K925</f>
        <v>0</v>
      </c>
      <c r="P89" s="31" t="str">
        <f>ПРОТОКОЛ!M925</f>
        <v>0</v>
      </c>
      <c r="Q89" s="31" t="str">
        <f>ПРОТОКОЛ!O925</f>
        <v>0</v>
      </c>
      <c r="R89" s="31">
        <f>ПРОТОКОЛ!Q925</f>
        <v>35</v>
      </c>
      <c r="S89" s="31">
        <f>ПРОТОКОЛ!S925</f>
        <v>0</v>
      </c>
      <c r="T89" s="31">
        <f>ПРОТОКОЛ!T925</f>
        <v>35</v>
      </c>
      <c r="U89" s="52">
        <f t="shared" si="1"/>
        <v>28</v>
      </c>
    </row>
    <row r="90" spans="1:21" ht="16.5" customHeight="1">
      <c r="A90" s="64">
        <f>ПРОТОКОЛ!B926</f>
        <v>0</v>
      </c>
      <c r="B90" s="68">
        <f>ПРОТОКОЛ!C926</f>
        <v>0</v>
      </c>
      <c r="C90" s="72" t="str">
        <f>ПРОТОКОЛ!X926</f>
        <v>Субъект РФ 26</v>
      </c>
      <c r="D90" s="62">
        <f>ПРОТОКОЛ!D926</f>
        <v>0</v>
      </c>
      <c r="E90" s="62">
        <f>ПРОТОКОЛ!F926</f>
        <v>0</v>
      </c>
      <c r="F90" s="62">
        <f>ПРОТОКОЛ!H926</f>
        <v>0</v>
      </c>
      <c r="G90" s="62">
        <f>ПРОТОКОЛ!J926</f>
        <v>0</v>
      </c>
      <c r="H90" s="62">
        <f>ПРОТОКОЛ!L926</f>
        <v>0</v>
      </c>
      <c r="I90" s="62">
        <f>ПРОТОКОЛ!N926</f>
        <v>0</v>
      </c>
      <c r="J90" s="75">
        <f>ПРОТОКОЛ!P926</f>
        <v>0</v>
      </c>
      <c r="K90" s="62">
        <f>ПРОТОКОЛ!R926</f>
        <v>0</v>
      </c>
      <c r="L90" s="31">
        <f>ПРОТОКОЛ!E926</f>
        <v>0</v>
      </c>
      <c r="M90" s="31">
        <f>ПРОТОКОЛ!G926</f>
        <v>0</v>
      </c>
      <c r="N90" s="31">
        <f>ПРОТОКОЛ!I926</f>
        <v>0</v>
      </c>
      <c r="O90" s="31">
        <f>ПРОТОКОЛ!K926</f>
        <v>0</v>
      </c>
      <c r="P90" s="31" t="str">
        <f>ПРОТОКОЛ!M926</f>
        <v>0</v>
      </c>
      <c r="Q90" s="31" t="str">
        <f>ПРОТОКОЛ!O926</f>
        <v>0</v>
      </c>
      <c r="R90" s="31">
        <f>ПРОТОКОЛ!Q926</f>
        <v>35</v>
      </c>
      <c r="S90" s="31">
        <f>ПРОТОКОЛ!S926</f>
        <v>0</v>
      </c>
      <c r="T90" s="31">
        <f>ПРОТОКОЛ!T926</f>
        <v>35</v>
      </c>
      <c r="U90" s="52">
        <f t="shared" si="1"/>
        <v>28</v>
      </c>
    </row>
    <row r="91" spans="1:21" ht="16.5" customHeight="1">
      <c r="A91" s="63">
        <f>ПРОТОКОЛ!B960</f>
        <v>0</v>
      </c>
      <c r="B91" s="67">
        <f>ПРОТОКОЛ!C960</f>
        <v>0</v>
      </c>
      <c r="C91" s="71" t="str">
        <f>ПРОТОКОЛ!X960</f>
        <v>Субъект РФ 27</v>
      </c>
      <c r="D91" s="30">
        <f>ПРОТОКОЛ!D960</f>
        <v>0</v>
      </c>
      <c r="E91" s="30">
        <f>ПРОТОКОЛ!F960</f>
        <v>0</v>
      </c>
      <c r="F91" s="30">
        <f>ПРОТОКОЛ!H960</f>
        <v>0</v>
      </c>
      <c r="G91" s="30">
        <f>ПРОТОКОЛ!J960</f>
        <v>0</v>
      </c>
      <c r="H91" s="30">
        <f>ПРОТОКОЛ!L960</f>
        <v>0</v>
      </c>
      <c r="I91" s="30">
        <f>ПРОТОКОЛ!N960</f>
        <v>0</v>
      </c>
      <c r="J91" s="74">
        <f>ПРОТОКОЛ!P960</f>
        <v>0</v>
      </c>
      <c r="K91" s="30">
        <f>ПРОТОКОЛ!R960</f>
        <v>0</v>
      </c>
      <c r="L91" s="7">
        <f>ПРОТОКОЛ!E960</f>
        <v>0</v>
      </c>
      <c r="M91" s="7">
        <f>ПРОТОКОЛ!G960</f>
        <v>0</v>
      </c>
      <c r="N91" s="7">
        <f>ПРОТОКОЛ!I960</f>
        <v>0</v>
      </c>
      <c r="O91" s="7">
        <f>ПРОТОКОЛ!K960</f>
        <v>0</v>
      </c>
      <c r="P91" s="7" t="str">
        <f>ПРОТОКОЛ!M960</f>
        <v>0</v>
      </c>
      <c r="Q91" s="7" t="str">
        <f>ПРОТОКОЛ!O960</f>
        <v>0</v>
      </c>
      <c r="R91" s="7">
        <f>ПРОТОКОЛ!Q960</f>
        <v>35</v>
      </c>
      <c r="S91" s="7">
        <f>ПРОТОКОЛ!S960</f>
        <v>0</v>
      </c>
      <c r="T91" s="7">
        <f>ПРОТОКОЛ!T960</f>
        <v>35</v>
      </c>
      <c r="U91" s="52">
        <f t="shared" si="1"/>
        <v>28</v>
      </c>
    </row>
    <row r="92" spans="1:21" ht="16.5" customHeight="1">
      <c r="A92" s="63">
        <f>ПРОТОКОЛ!B961</f>
        <v>0</v>
      </c>
      <c r="B92" s="67">
        <f>ПРОТОКОЛ!C961</f>
        <v>0</v>
      </c>
      <c r="C92" s="69" t="str">
        <f>ПРОТОКОЛ!X961</f>
        <v>Субъект РФ 27</v>
      </c>
      <c r="D92" s="30">
        <f>ПРОТОКОЛ!D961</f>
        <v>0</v>
      </c>
      <c r="E92" s="30">
        <f>ПРОТОКОЛ!F961</f>
        <v>0</v>
      </c>
      <c r="F92" s="30">
        <f>ПРОТОКОЛ!H961</f>
        <v>0</v>
      </c>
      <c r="G92" s="30">
        <f>ПРОТОКОЛ!J961</f>
        <v>0</v>
      </c>
      <c r="H92" s="30">
        <f>ПРОТОКОЛ!L961</f>
        <v>0</v>
      </c>
      <c r="I92" s="30">
        <f>ПРОТОКОЛ!N961</f>
        <v>0</v>
      </c>
      <c r="J92" s="74">
        <f>ПРОТОКОЛ!P961</f>
        <v>0</v>
      </c>
      <c r="K92" s="30">
        <f>ПРОТОКОЛ!R961</f>
        <v>0</v>
      </c>
      <c r="L92" s="7">
        <f>ПРОТОКОЛ!E961</f>
        <v>0</v>
      </c>
      <c r="M92" s="7">
        <f>ПРОТОКОЛ!G961</f>
        <v>0</v>
      </c>
      <c r="N92" s="7">
        <f>ПРОТОКОЛ!I961</f>
        <v>0</v>
      </c>
      <c r="O92" s="7">
        <f>ПРОТОКОЛ!K961</f>
        <v>0</v>
      </c>
      <c r="P92" s="7" t="str">
        <f>ПРОТОКОЛ!M961</f>
        <v>0</v>
      </c>
      <c r="Q92" s="7" t="str">
        <f>ПРОТОКОЛ!O961</f>
        <v>0</v>
      </c>
      <c r="R92" s="7">
        <f>ПРОТОКОЛ!Q961</f>
        <v>35</v>
      </c>
      <c r="S92" s="7">
        <f>ПРОТОКОЛ!S961</f>
        <v>0</v>
      </c>
      <c r="T92" s="7">
        <f>ПРОТОКОЛ!T961</f>
        <v>35</v>
      </c>
      <c r="U92" s="52">
        <f t="shared" si="1"/>
        <v>28</v>
      </c>
    </row>
    <row r="93" spans="1:21" ht="16.5" customHeight="1">
      <c r="A93" s="63">
        <f>ПРОТОКОЛ!B962</f>
        <v>0</v>
      </c>
      <c r="B93" s="67">
        <f>ПРОТОКОЛ!C962</f>
        <v>0</v>
      </c>
      <c r="C93" s="69" t="str">
        <f>ПРОТОКОЛ!X962</f>
        <v>Субъект РФ 27</v>
      </c>
      <c r="D93" s="30">
        <f>ПРОТОКОЛ!D962</f>
        <v>0</v>
      </c>
      <c r="E93" s="30">
        <f>ПРОТОКОЛ!F962</f>
        <v>0</v>
      </c>
      <c r="F93" s="30">
        <f>ПРОТОКОЛ!H962</f>
        <v>0</v>
      </c>
      <c r="G93" s="30">
        <f>ПРОТОКОЛ!J962</f>
        <v>0</v>
      </c>
      <c r="H93" s="30">
        <f>ПРОТОКОЛ!L962</f>
        <v>0</v>
      </c>
      <c r="I93" s="30">
        <f>ПРОТОКОЛ!N962</f>
        <v>0</v>
      </c>
      <c r="J93" s="74">
        <f>ПРОТОКОЛ!P962</f>
        <v>0</v>
      </c>
      <c r="K93" s="30">
        <f>ПРОТОКОЛ!R962</f>
        <v>0</v>
      </c>
      <c r="L93" s="7">
        <f>ПРОТОКОЛ!E962</f>
        <v>0</v>
      </c>
      <c r="M93" s="7">
        <f>ПРОТОКОЛ!G962</f>
        <v>0</v>
      </c>
      <c r="N93" s="7">
        <f>ПРОТОКОЛ!I962</f>
        <v>0</v>
      </c>
      <c r="O93" s="7">
        <f>ПРОТОКОЛ!K962</f>
        <v>0</v>
      </c>
      <c r="P93" s="7" t="str">
        <f>ПРОТОКОЛ!M962</f>
        <v>0</v>
      </c>
      <c r="Q93" s="7" t="str">
        <f>ПРОТОКОЛ!O962</f>
        <v>0</v>
      </c>
      <c r="R93" s="7">
        <f>ПРОТОКОЛ!Q962</f>
        <v>35</v>
      </c>
      <c r="S93" s="7">
        <f>ПРОТОКОЛ!S962</f>
        <v>0</v>
      </c>
      <c r="T93" s="7">
        <f>ПРОТОКОЛ!T962</f>
        <v>35</v>
      </c>
      <c r="U93" s="52">
        <f t="shared" si="1"/>
        <v>28</v>
      </c>
    </row>
    <row r="94" spans="1:21" ht="16.5" customHeight="1">
      <c r="A94" s="64">
        <f>ПРОТОКОЛ!B996</f>
        <v>0</v>
      </c>
      <c r="B94" s="68">
        <f>ПРОТОКОЛ!C996</f>
        <v>0</v>
      </c>
      <c r="C94" s="72" t="str">
        <f>ПРОТОКОЛ!X996</f>
        <v>Субъект РФ 28</v>
      </c>
      <c r="D94" s="62">
        <f>ПРОТОКОЛ!D996</f>
        <v>0</v>
      </c>
      <c r="E94" s="62">
        <f>ПРОТОКОЛ!F996</f>
        <v>0</v>
      </c>
      <c r="F94" s="62">
        <f>ПРОТОКОЛ!H996</f>
        <v>0</v>
      </c>
      <c r="G94" s="62">
        <f>ПРОТОКОЛ!J996</f>
        <v>0</v>
      </c>
      <c r="H94" s="62">
        <f>ПРОТОКОЛ!L996</f>
        <v>0</v>
      </c>
      <c r="I94" s="62">
        <f>ПРОТОКОЛ!N996</f>
        <v>0</v>
      </c>
      <c r="J94" s="75">
        <f>ПРОТОКОЛ!P996</f>
        <v>0</v>
      </c>
      <c r="K94" s="62">
        <f>ПРОТОКОЛ!R996</f>
        <v>0</v>
      </c>
      <c r="L94" s="31">
        <f>ПРОТОКОЛ!E996</f>
        <v>0</v>
      </c>
      <c r="M94" s="31">
        <f>ПРОТОКОЛ!G996</f>
        <v>0</v>
      </c>
      <c r="N94" s="31">
        <f>ПРОТОКОЛ!I996</f>
        <v>0</v>
      </c>
      <c r="O94" s="31">
        <f>ПРОТОКОЛ!K996</f>
        <v>0</v>
      </c>
      <c r="P94" s="31" t="str">
        <f>ПРОТОКОЛ!M996</f>
        <v>0</v>
      </c>
      <c r="Q94" s="31" t="str">
        <f>ПРОТОКОЛ!O996</f>
        <v>0</v>
      </c>
      <c r="R94" s="31">
        <f>ПРОТОКОЛ!Q996</f>
        <v>35</v>
      </c>
      <c r="S94" s="31">
        <f>ПРОТОКОЛ!S996</f>
        <v>0</v>
      </c>
      <c r="T94" s="31">
        <f>ПРОТОКОЛ!T996</f>
        <v>35</v>
      </c>
      <c r="U94" s="52">
        <f t="shared" si="1"/>
        <v>28</v>
      </c>
    </row>
    <row r="95" spans="1:21" ht="16.5" customHeight="1">
      <c r="A95" s="64">
        <f>ПРОТОКОЛ!B997</f>
        <v>0</v>
      </c>
      <c r="B95" s="68">
        <f>ПРОТОКОЛ!C997</f>
        <v>0</v>
      </c>
      <c r="C95" s="72" t="str">
        <f>ПРОТОКОЛ!X997</f>
        <v>Субъект РФ 28</v>
      </c>
      <c r="D95" s="62">
        <f>ПРОТОКОЛ!D997</f>
        <v>0</v>
      </c>
      <c r="E95" s="62">
        <f>ПРОТОКОЛ!F997</f>
        <v>0</v>
      </c>
      <c r="F95" s="62">
        <f>ПРОТОКОЛ!H997</f>
        <v>0</v>
      </c>
      <c r="G95" s="62">
        <f>ПРОТОКОЛ!J997</f>
        <v>0</v>
      </c>
      <c r="H95" s="62">
        <f>ПРОТОКОЛ!L997</f>
        <v>0</v>
      </c>
      <c r="I95" s="62">
        <f>ПРОТОКОЛ!N997</f>
        <v>0</v>
      </c>
      <c r="J95" s="75">
        <f>ПРОТОКОЛ!P997</f>
        <v>0</v>
      </c>
      <c r="K95" s="62">
        <f>ПРОТОКОЛ!R997</f>
        <v>0</v>
      </c>
      <c r="L95" s="31">
        <f>ПРОТОКОЛ!E997</f>
        <v>0</v>
      </c>
      <c r="M95" s="31">
        <f>ПРОТОКОЛ!G997</f>
        <v>0</v>
      </c>
      <c r="N95" s="31">
        <f>ПРОТОКОЛ!I997</f>
        <v>0</v>
      </c>
      <c r="O95" s="31">
        <f>ПРОТОКОЛ!K997</f>
        <v>0</v>
      </c>
      <c r="P95" s="31" t="str">
        <f>ПРОТОКОЛ!M997</f>
        <v>0</v>
      </c>
      <c r="Q95" s="31" t="str">
        <f>ПРОТОКОЛ!O997</f>
        <v>0</v>
      </c>
      <c r="R95" s="31">
        <f>ПРОТОКОЛ!Q997</f>
        <v>35</v>
      </c>
      <c r="S95" s="31">
        <f>ПРОТОКОЛ!S997</f>
        <v>0</v>
      </c>
      <c r="T95" s="31">
        <f>ПРОТОКОЛ!T997</f>
        <v>35</v>
      </c>
      <c r="U95" s="52">
        <f t="shared" si="1"/>
        <v>28</v>
      </c>
    </row>
    <row r="96" spans="1:21" ht="16.5" customHeight="1">
      <c r="A96" s="64">
        <f>ПРОТОКОЛ!B998</f>
        <v>0</v>
      </c>
      <c r="B96" s="68">
        <f>ПРОТОКОЛ!C998</f>
        <v>0</v>
      </c>
      <c r="C96" s="72" t="str">
        <f>ПРОТОКОЛ!X998</f>
        <v>Субъект РФ 28</v>
      </c>
      <c r="D96" s="62">
        <f>ПРОТОКОЛ!D998</f>
        <v>0</v>
      </c>
      <c r="E96" s="62">
        <f>ПРОТОКОЛ!F998</f>
        <v>0</v>
      </c>
      <c r="F96" s="62">
        <f>ПРОТОКОЛ!H998</f>
        <v>0</v>
      </c>
      <c r="G96" s="62">
        <f>ПРОТОКОЛ!J998</f>
        <v>0</v>
      </c>
      <c r="H96" s="62">
        <f>ПРОТОКОЛ!L998</f>
        <v>0</v>
      </c>
      <c r="I96" s="62">
        <f>ПРОТОКОЛ!N998</f>
        <v>0</v>
      </c>
      <c r="J96" s="75">
        <f>ПРОТОКОЛ!P998</f>
        <v>0</v>
      </c>
      <c r="K96" s="62">
        <f>ПРОТОКОЛ!R998</f>
        <v>0</v>
      </c>
      <c r="L96" s="31">
        <f>ПРОТОКОЛ!E998</f>
        <v>0</v>
      </c>
      <c r="M96" s="31">
        <f>ПРОТОКОЛ!G998</f>
        <v>0</v>
      </c>
      <c r="N96" s="31">
        <f>ПРОТОКОЛ!I998</f>
        <v>0</v>
      </c>
      <c r="O96" s="31">
        <f>ПРОТОКОЛ!K998</f>
        <v>0</v>
      </c>
      <c r="P96" s="31" t="str">
        <f>ПРОТОКОЛ!M998</f>
        <v>0</v>
      </c>
      <c r="Q96" s="31" t="str">
        <f>ПРОТОКОЛ!O998</f>
        <v>0</v>
      </c>
      <c r="R96" s="31">
        <f>ПРОТОКОЛ!Q998</f>
        <v>35</v>
      </c>
      <c r="S96" s="31">
        <f>ПРОТОКОЛ!S998</f>
        <v>0</v>
      </c>
      <c r="T96" s="31">
        <f>ПРОТОКОЛ!T998</f>
        <v>35</v>
      </c>
      <c r="U96" s="52">
        <f t="shared" si="1"/>
        <v>28</v>
      </c>
    </row>
    <row r="97" spans="1:21" ht="16.5" customHeight="1">
      <c r="A97" s="63">
        <f>ПРОТОКОЛ!B1032</f>
        <v>0</v>
      </c>
      <c r="B97" s="65">
        <f>ПРОТОКОЛ!C1032</f>
        <v>0</v>
      </c>
      <c r="C97" s="69" t="str">
        <f>ПРОТОКОЛ!X1032</f>
        <v>Субъект РФ 29</v>
      </c>
      <c r="D97" s="59">
        <f>ПРОТОКОЛ!D1032</f>
        <v>0</v>
      </c>
      <c r="E97" s="59">
        <f>ПРОТОКОЛ!F1032</f>
        <v>0</v>
      </c>
      <c r="F97" s="59">
        <f>ПРОТОКОЛ!H1032</f>
        <v>0</v>
      </c>
      <c r="G97" s="59">
        <f>ПРОТОКОЛ!J1032</f>
        <v>0</v>
      </c>
      <c r="H97" s="59">
        <f>ПРОТОКОЛ!L1032</f>
        <v>0</v>
      </c>
      <c r="I97" s="59">
        <f>ПРОТОКОЛ!N1032</f>
        <v>0</v>
      </c>
      <c r="J97" s="60">
        <f>ПРОТОКОЛ!P1032</f>
        <v>0</v>
      </c>
      <c r="K97" s="59">
        <f>ПРОТОКОЛ!R1032</f>
        <v>0</v>
      </c>
      <c r="L97" s="7">
        <f>ПРОТОКОЛ!E1032</f>
        <v>0</v>
      </c>
      <c r="M97" s="7">
        <f>ПРОТОКОЛ!G1032</f>
        <v>0</v>
      </c>
      <c r="N97" s="7">
        <f>ПРОТОКОЛ!I1032</f>
        <v>0</v>
      </c>
      <c r="O97" s="7">
        <f>ПРОТОКОЛ!K1032</f>
        <v>0</v>
      </c>
      <c r="P97" s="7" t="str">
        <f>ПРОТОКОЛ!M1032</f>
        <v>0</v>
      </c>
      <c r="Q97" s="7" t="str">
        <f>ПРОТОКОЛ!O1032</f>
        <v>0</v>
      </c>
      <c r="R97" s="7">
        <f>ПРОТОКОЛ!Q1032</f>
        <v>35</v>
      </c>
      <c r="S97" s="7">
        <f>ПРОТОКОЛ!S1032</f>
        <v>0</v>
      </c>
      <c r="T97" s="7">
        <f>ПРОТОКОЛ!T1032</f>
        <v>35</v>
      </c>
      <c r="U97" s="52">
        <f t="shared" si="1"/>
        <v>28</v>
      </c>
    </row>
    <row r="98" spans="1:21" ht="16.5" customHeight="1">
      <c r="A98" s="63">
        <f>ПРОТОКОЛ!B1033</f>
        <v>0</v>
      </c>
      <c r="B98" s="65">
        <f>ПРОТОКОЛ!C1033</f>
        <v>0</v>
      </c>
      <c r="C98" s="69" t="str">
        <f>ПРОТОКОЛ!X1033</f>
        <v>Субъект РФ 29</v>
      </c>
      <c r="D98" s="59">
        <f>ПРОТОКОЛ!D1033</f>
        <v>0</v>
      </c>
      <c r="E98" s="59">
        <f>ПРОТОКОЛ!F1033</f>
        <v>0</v>
      </c>
      <c r="F98" s="59">
        <f>ПРОТОКОЛ!H1033</f>
        <v>0</v>
      </c>
      <c r="G98" s="59">
        <f>ПРОТОКОЛ!J1033</f>
        <v>0</v>
      </c>
      <c r="H98" s="59">
        <f>ПРОТОКОЛ!L1033</f>
        <v>0</v>
      </c>
      <c r="I98" s="59">
        <f>ПРОТОКОЛ!N1033</f>
        <v>0</v>
      </c>
      <c r="J98" s="60">
        <f>ПРОТОКОЛ!P1033</f>
        <v>0</v>
      </c>
      <c r="K98" s="59">
        <f>ПРОТОКОЛ!R1033</f>
        <v>0</v>
      </c>
      <c r="L98" s="7">
        <f>ПРОТОКОЛ!E1033</f>
        <v>0</v>
      </c>
      <c r="M98" s="7">
        <f>ПРОТОКОЛ!G1033</f>
        <v>0</v>
      </c>
      <c r="N98" s="7">
        <f>ПРОТОКОЛ!I1033</f>
        <v>0</v>
      </c>
      <c r="O98" s="7">
        <f>ПРОТОКОЛ!K1033</f>
        <v>0</v>
      </c>
      <c r="P98" s="7" t="str">
        <f>ПРОТОКОЛ!M1033</f>
        <v>0</v>
      </c>
      <c r="Q98" s="7" t="str">
        <f>ПРОТОКОЛ!O1033</f>
        <v>0</v>
      </c>
      <c r="R98" s="7">
        <f>ПРОТОКОЛ!Q1033</f>
        <v>35</v>
      </c>
      <c r="S98" s="7">
        <f>ПРОТОКОЛ!S1033</f>
        <v>0</v>
      </c>
      <c r="T98" s="7">
        <f>ПРОТОКОЛ!T1033</f>
        <v>35</v>
      </c>
      <c r="U98" s="52">
        <f t="shared" si="1"/>
        <v>28</v>
      </c>
    </row>
    <row r="99" spans="1:21" ht="16.5" customHeight="1">
      <c r="A99" s="63">
        <f>ПРОТОКОЛ!B1034</f>
        <v>0</v>
      </c>
      <c r="B99" s="65">
        <f>ПРОТОКОЛ!C1034</f>
        <v>0</v>
      </c>
      <c r="C99" s="69" t="str">
        <f>ПРОТОКОЛ!X1034</f>
        <v>Субъект РФ 29</v>
      </c>
      <c r="D99" s="59">
        <f>ПРОТОКОЛ!D1034</f>
        <v>0</v>
      </c>
      <c r="E99" s="59">
        <f>ПРОТОКОЛ!F1034</f>
        <v>0</v>
      </c>
      <c r="F99" s="59">
        <f>ПРОТОКОЛ!H1034</f>
        <v>0</v>
      </c>
      <c r="G99" s="59">
        <f>ПРОТОКОЛ!J1034</f>
        <v>0</v>
      </c>
      <c r="H99" s="59">
        <f>ПРОТОКОЛ!L1034</f>
        <v>0</v>
      </c>
      <c r="I99" s="59">
        <f>ПРОТОКОЛ!N1034</f>
        <v>0</v>
      </c>
      <c r="J99" s="60">
        <f>ПРОТОКОЛ!P1034</f>
        <v>0</v>
      </c>
      <c r="K99" s="59">
        <f>ПРОТОКОЛ!R1034</f>
        <v>0</v>
      </c>
      <c r="L99" s="7">
        <f>ПРОТОКОЛ!E1034</f>
        <v>0</v>
      </c>
      <c r="M99" s="7">
        <f>ПРОТОКОЛ!G1034</f>
        <v>0</v>
      </c>
      <c r="N99" s="7">
        <f>ПРОТОКОЛ!I1034</f>
        <v>0</v>
      </c>
      <c r="O99" s="7">
        <f>ПРОТОКОЛ!K1034</f>
        <v>0</v>
      </c>
      <c r="P99" s="7" t="str">
        <f>ПРОТОКОЛ!M1034</f>
        <v>0</v>
      </c>
      <c r="Q99" s="7" t="str">
        <f>ПРОТОКОЛ!O1034</f>
        <v>0</v>
      </c>
      <c r="R99" s="7">
        <f>ПРОТОКОЛ!Q1034</f>
        <v>35</v>
      </c>
      <c r="S99" s="7">
        <f>ПРОТОКОЛ!S1034</f>
        <v>0</v>
      </c>
      <c r="T99" s="7">
        <f>ПРОТОКОЛ!T1034</f>
        <v>35</v>
      </c>
      <c r="U99" s="52">
        <f t="shared" si="1"/>
        <v>28</v>
      </c>
    </row>
    <row r="100" spans="1:21" ht="16.5" customHeight="1">
      <c r="A100" s="64">
        <f>ПРОТОКОЛ!B1068</f>
        <v>0</v>
      </c>
      <c r="B100" s="68">
        <f>ПРОТОКОЛ!C1068</f>
        <v>0</v>
      </c>
      <c r="C100" s="72" t="str">
        <f>ПРОТОКОЛ!X1068</f>
        <v>Субъект РФ 30</v>
      </c>
      <c r="D100" s="62">
        <f>ПРОТОКОЛ!D1068</f>
        <v>0</v>
      </c>
      <c r="E100" s="62">
        <f>ПРОТОКОЛ!F1068</f>
        <v>0</v>
      </c>
      <c r="F100" s="62">
        <f>ПРОТОКОЛ!H1068</f>
        <v>0</v>
      </c>
      <c r="G100" s="62">
        <f>ПРОТОКОЛ!J1068</f>
        <v>0</v>
      </c>
      <c r="H100" s="62">
        <f>ПРОТОКОЛ!L1068</f>
        <v>0</v>
      </c>
      <c r="I100" s="62">
        <f>ПРОТОКОЛ!N1068</f>
        <v>0</v>
      </c>
      <c r="J100" s="75">
        <f>ПРОТОКОЛ!P1068</f>
        <v>0</v>
      </c>
      <c r="K100" s="62">
        <f>ПРОТОКОЛ!R1068</f>
        <v>0</v>
      </c>
      <c r="L100" s="31">
        <f>ПРОТОКОЛ!E1068</f>
        <v>0</v>
      </c>
      <c r="M100" s="31">
        <f>ПРОТОКОЛ!G1068</f>
        <v>0</v>
      </c>
      <c r="N100" s="31">
        <f>ПРОТОКОЛ!I1068</f>
        <v>0</v>
      </c>
      <c r="O100" s="31">
        <f>ПРОТОКОЛ!K1068</f>
        <v>0</v>
      </c>
      <c r="P100" s="31" t="str">
        <f>ПРОТОКОЛ!M1068</f>
        <v>0</v>
      </c>
      <c r="Q100" s="31" t="str">
        <f>ПРОТОКОЛ!O1068</f>
        <v>0</v>
      </c>
      <c r="R100" s="31">
        <f>ПРОТОКОЛ!Q1068</f>
        <v>35</v>
      </c>
      <c r="S100" s="31">
        <f>ПРОТОКОЛ!S1068</f>
        <v>0</v>
      </c>
      <c r="T100" s="31">
        <f>ПРОТОКОЛ!T1068</f>
        <v>35</v>
      </c>
      <c r="U100" s="52">
        <f t="shared" si="1"/>
        <v>28</v>
      </c>
    </row>
    <row r="101" spans="1:21" ht="16.5" customHeight="1">
      <c r="A101" s="64">
        <f>ПРОТОКОЛ!B1069</f>
        <v>0</v>
      </c>
      <c r="B101" s="68">
        <f>ПРОТОКОЛ!C1069</f>
        <v>0</v>
      </c>
      <c r="C101" s="72" t="str">
        <f>ПРОТОКОЛ!X1069</f>
        <v>Субъект РФ 30</v>
      </c>
      <c r="D101" s="62">
        <f>ПРОТОКОЛ!D1069</f>
        <v>0</v>
      </c>
      <c r="E101" s="62">
        <f>ПРОТОКОЛ!F1069</f>
        <v>0</v>
      </c>
      <c r="F101" s="62">
        <f>ПРОТОКОЛ!H1069</f>
        <v>0</v>
      </c>
      <c r="G101" s="62">
        <f>ПРОТОКОЛ!J1069</f>
        <v>0</v>
      </c>
      <c r="H101" s="62">
        <f>ПРОТОКОЛ!L1069</f>
        <v>0</v>
      </c>
      <c r="I101" s="62">
        <f>ПРОТОКОЛ!N1069</f>
        <v>0</v>
      </c>
      <c r="J101" s="75">
        <f>ПРОТОКОЛ!P1069</f>
        <v>0</v>
      </c>
      <c r="K101" s="62">
        <f>ПРОТОКОЛ!R1069</f>
        <v>0</v>
      </c>
      <c r="L101" s="31">
        <f>ПРОТОКОЛ!E1069</f>
        <v>0</v>
      </c>
      <c r="M101" s="31">
        <f>ПРОТОКОЛ!G1069</f>
        <v>0</v>
      </c>
      <c r="N101" s="31">
        <f>ПРОТОКОЛ!I1069</f>
        <v>0</v>
      </c>
      <c r="O101" s="31">
        <f>ПРОТОКОЛ!K1069</f>
        <v>0</v>
      </c>
      <c r="P101" s="31" t="str">
        <f>ПРОТОКОЛ!M1069</f>
        <v>0</v>
      </c>
      <c r="Q101" s="31" t="str">
        <f>ПРОТОКОЛ!O1069</f>
        <v>0</v>
      </c>
      <c r="R101" s="31">
        <f>ПРОТОКОЛ!Q1069</f>
        <v>35</v>
      </c>
      <c r="S101" s="31">
        <f>ПРОТОКОЛ!S1069</f>
        <v>0</v>
      </c>
      <c r="T101" s="31">
        <f>ПРОТОКОЛ!T1069</f>
        <v>35</v>
      </c>
      <c r="U101" s="52">
        <f t="shared" si="1"/>
        <v>28</v>
      </c>
    </row>
    <row r="102" spans="1:21" ht="16.5" customHeight="1">
      <c r="A102" s="64">
        <f>ПРОТОКОЛ!B1070</f>
        <v>0</v>
      </c>
      <c r="B102" s="68">
        <f>ПРОТОКОЛ!C1070</f>
        <v>0</v>
      </c>
      <c r="C102" s="72" t="str">
        <f>ПРОТОКОЛ!X1070</f>
        <v>Субъект РФ 30</v>
      </c>
      <c r="D102" s="62">
        <f>ПРОТОКОЛ!D1070</f>
        <v>0</v>
      </c>
      <c r="E102" s="62">
        <f>ПРОТОКОЛ!F1070</f>
        <v>0</v>
      </c>
      <c r="F102" s="62">
        <f>ПРОТОКОЛ!H1070</f>
        <v>0</v>
      </c>
      <c r="G102" s="62">
        <f>ПРОТОКОЛ!J1070</f>
        <v>0</v>
      </c>
      <c r="H102" s="62">
        <f>ПРОТОКОЛ!L1070</f>
        <v>0</v>
      </c>
      <c r="I102" s="62">
        <f>ПРОТОКОЛ!N1070</f>
        <v>0</v>
      </c>
      <c r="J102" s="75">
        <f>ПРОТОКОЛ!P1070</f>
        <v>0</v>
      </c>
      <c r="K102" s="62">
        <f>ПРОТОКОЛ!R1070</f>
        <v>0</v>
      </c>
      <c r="L102" s="31">
        <f>ПРОТОКОЛ!E1070</f>
        <v>0</v>
      </c>
      <c r="M102" s="31">
        <f>ПРОТОКОЛ!G1070</f>
        <v>0</v>
      </c>
      <c r="N102" s="31">
        <f>ПРОТОКОЛ!I1070</f>
        <v>0</v>
      </c>
      <c r="O102" s="31">
        <f>ПРОТОКОЛ!K1070</f>
        <v>0</v>
      </c>
      <c r="P102" s="31" t="str">
        <f>ПРОТОКОЛ!M1070</f>
        <v>0</v>
      </c>
      <c r="Q102" s="31" t="str">
        <f>ПРОТОКОЛ!O1070</f>
        <v>0</v>
      </c>
      <c r="R102" s="31">
        <f>ПРОТОКОЛ!Q1070</f>
        <v>35</v>
      </c>
      <c r="S102" s="31">
        <f>ПРОТОКОЛ!S1070</f>
        <v>0</v>
      </c>
      <c r="T102" s="31">
        <f>ПРОТОКОЛ!T1070</f>
        <v>35</v>
      </c>
      <c r="U102" s="52">
        <f t="shared" si="1"/>
        <v>28</v>
      </c>
    </row>
    <row r="103" spans="1:21" ht="16.5" customHeight="1">
      <c r="A103" s="63">
        <f>ПРОТОКОЛ!B1104</f>
        <v>0</v>
      </c>
      <c r="B103" s="65">
        <f>ПРОТОКОЛ!C1104</f>
        <v>0</v>
      </c>
      <c r="C103" s="69" t="str">
        <f>ПРОТОКОЛ!X1104</f>
        <v>Субъект РФ 31</v>
      </c>
      <c r="D103" s="59">
        <f>ПРОТОКОЛ!D1104</f>
        <v>0</v>
      </c>
      <c r="E103" s="59">
        <f>ПРОТОКОЛ!F1104</f>
        <v>0</v>
      </c>
      <c r="F103" s="59">
        <f>ПРОТОКОЛ!H1104</f>
        <v>0</v>
      </c>
      <c r="G103" s="59">
        <f>ПРОТОКОЛ!J1104</f>
        <v>0</v>
      </c>
      <c r="H103" s="59">
        <f>ПРОТОКОЛ!L1104</f>
        <v>0</v>
      </c>
      <c r="I103" s="59">
        <f>ПРОТОКОЛ!N1104</f>
        <v>0</v>
      </c>
      <c r="J103" s="60">
        <f>ПРОТОКОЛ!P1104</f>
        <v>0</v>
      </c>
      <c r="K103" s="59">
        <f>ПРОТОКОЛ!R1104</f>
        <v>0</v>
      </c>
      <c r="L103" s="7">
        <f>ПРОТОКОЛ!E1104</f>
        <v>0</v>
      </c>
      <c r="M103" s="7">
        <f>ПРОТОКОЛ!G1104</f>
        <v>0</v>
      </c>
      <c r="N103" s="7">
        <f>ПРОТОКОЛ!I1104</f>
        <v>0</v>
      </c>
      <c r="O103" s="7">
        <f>ПРОТОКОЛ!K1104</f>
        <v>0</v>
      </c>
      <c r="P103" s="7" t="str">
        <f>ПРОТОКОЛ!M1104</f>
        <v>0</v>
      </c>
      <c r="Q103" s="7" t="str">
        <f>ПРОТОКОЛ!O1104</f>
        <v>0</v>
      </c>
      <c r="R103" s="7">
        <f>ПРОТОКОЛ!Q1104</f>
        <v>35</v>
      </c>
      <c r="S103" s="7">
        <f>ПРОТОКОЛ!S1104</f>
        <v>0</v>
      </c>
      <c r="T103" s="7">
        <f>ПРОТОКОЛ!T1104</f>
        <v>35</v>
      </c>
      <c r="U103" s="52">
        <f t="shared" si="1"/>
        <v>28</v>
      </c>
    </row>
    <row r="104" spans="1:21" ht="16.5" customHeight="1">
      <c r="A104" s="63">
        <f>ПРОТОКОЛ!B1105</f>
        <v>0</v>
      </c>
      <c r="B104" s="65">
        <f>ПРОТОКОЛ!C1105</f>
        <v>0</v>
      </c>
      <c r="C104" s="69" t="str">
        <f>ПРОТОКОЛ!X1105</f>
        <v>Субъект РФ 31</v>
      </c>
      <c r="D104" s="59">
        <f>ПРОТОКОЛ!D1105</f>
        <v>0</v>
      </c>
      <c r="E104" s="59">
        <f>ПРОТОКОЛ!F1105</f>
        <v>0</v>
      </c>
      <c r="F104" s="59">
        <f>ПРОТОКОЛ!H1105</f>
        <v>0</v>
      </c>
      <c r="G104" s="59">
        <f>ПРОТОКОЛ!J1105</f>
        <v>0</v>
      </c>
      <c r="H104" s="59">
        <f>ПРОТОКОЛ!L1105</f>
        <v>0</v>
      </c>
      <c r="I104" s="59">
        <f>ПРОТОКОЛ!N1105</f>
        <v>0</v>
      </c>
      <c r="J104" s="60">
        <f>ПРОТОКОЛ!P1105</f>
        <v>0</v>
      </c>
      <c r="K104" s="59">
        <f>ПРОТОКОЛ!R1105</f>
        <v>0</v>
      </c>
      <c r="L104" s="7">
        <f>ПРОТОКОЛ!E1105</f>
        <v>0</v>
      </c>
      <c r="M104" s="7">
        <f>ПРОТОКОЛ!G1105</f>
        <v>0</v>
      </c>
      <c r="N104" s="7">
        <f>ПРОТОКОЛ!I1105</f>
        <v>0</v>
      </c>
      <c r="O104" s="7">
        <f>ПРОТОКОЛ!K1105</f>
        <v>0</v>
      </c>
      <c r="P104" s="7" t="str">
        <f>ПРОТОКОЛ!M1105</f>
        <v>0</v>
      </c>
      <c r="Q104" s="7" t="str">
        <f>ПРОТОКОЛ!O1105</f>
        <v>0</v>
      </c>
      <c r="R104" s="7">
        <f>ПРОТОКОЛ!Q1105</f>
        <v>35</v>
      </c>
      <c r="S104" s="7">
        <f>ПРОТОКОЛ!S1105</f>
        <v>0</v>
      </c>
      <c r="T104" s="7">
        <f>ПРОТОКОЛ!T1105</f>
        <v>35</v>
      </c>
      <c r="U104" s="52">
        <f t="shared" si="1"/>
        <v>28</v>
      </c>
    </row>
    <row r="105" spans="1:21" ht="16.5" customHeight="1">
      <c r="A105" s="63">
        <f>ПРОТОКОЛ!B1106</f>
        <v>0</v>
      </c>
      <c r="B105" s="65">
        <f>ПРОТОКОЛ!C1106</f>
        <v>0</v>
      </c>
      <c r="C105" s="69" t="str">
        <f>ПРОТОКОЛ!X1106</f>
        <v>Субъект РФ 31</v>
      </c>
      <c r="D105" s="59">
        <f>ПРОТОКОЛ!D1106</f>
        <v>0</v>
      </c>
      <c r="E105" s="59">
        <f>ПРОТОКОЛ!F1106</f>
        <v>0</v>
      </c>
      <c r="F105" s="59">
        <f>ПРОТОКОЛ!H1106</f>
        <v>0</v>
      </c>
      <c r="G105" s="59">
        <f>ПРОТОКОЛ!J1106</f>
        <v>0</v>
      </c>
      <c r="H105" s="59">
        <f>ПРОТОКОЛ!L1106</f>
        <v>0</v>
      </c>
      <c r="I105" s="59">
        <f>ПРОТОКОЛ!N1106</f>
        <v>0</v>
      </c>
      <c r="J105" s="60">
        <f>ПРОТОКОЛ!P1106</f>
        <v>0</v>
      </c>
      <c r="K105" s="59">
        <f>ПРОТОКОЛ!R1106</f>
        <v>0</v>
      </c>
      <c r="L105" s="7">
        <f>ПРОТОКОЛ!E1106</f>
        <v>0</v>
      </c>
      <c r="M105" s="7">
        <f>ПРОТОКОЛ!G1106</f>
        <v>0</v>
      </c>
      <c r="N105" s="7">
        <f>ПРОТОКОЛ!I1106</f>
        <v>0</v>
      </c>
      <c r="O105" s="7">
        <f>ПРОТОКОЛ!K1106</f>
        <v>0</v>
      </c>
      <c r="P105" s="7" t="str">
        <f>ПРОТОКОЛ!M1106</f>
        <v>0</v>
      </c>
      <c r="Q105" s="7" t="str">
        <f>ПРОТОКОЛ!O1106</f>
        <v>0</v>
      </c>
      <c r="R105" s="7">
        <f>ПРОТОКОЛ!Q1106</f>
        <v>35</v>
      </c>
      <c r="S105" s="7">
        <f>ПРОТОКОЛ!S1106</f>
        <v>0</v>
      </c>
      <c r="T105" s="7">
        <f>ПРОТОКОЛ!T1106</f>
        <v>35</v>
      </c>
      <c r="U105" s="52">
        <f t="shared" si="1"/>
        <v>28</v>
      </c>
    </row>
    <row r="106" spans="1:21" ht="16.5" customHeight="1">
      <c r="A106" s="64">
        <f>ПРОТОКОЛ!B1140</f>
        <v>0</v>
      </c>
      <c r="B106" s="68">
        <f>ПРОТОКОЛ!C1140</f>
        <v>0</v>
      </c>
      <c r="C106" s="72" t="str">
        <f>ПРОТОКОЛ!X1140</f>
        <v>Субъект РФ 32</v>
      </c>
      <c r="D106" s="62">
        <f>ПРОТОКОЛ!D1140</f>
        <v>0</v>
      </c>
      <c r="E106" s="62">
        <f>ПРОТОКОЛ!F1140</f>
        <v>0</v>
      </c>
      <c r="F106" s="62">
        <f>ПРОТОКОЛ!H1140</f>
        <v>0</v>
      </c>
      <c r="G106" s="62">
        <f>ПРОТОКОЛ!J1140</f>
        <v>0</v>
      </c>
      <c r="H106" s="62">
        <f>ПРОТОКОЛ!L1140</f>
        <v>0</v>
      </c>
      <c r="I106" s="62">
        <f>ПРОТОКОЛ!N1140</f>
        <v>0</v>
      </c>
      <c r="J106" s="75">
        <f>ПРОТОКОЛ!P1140</f>
        <v>0</v>
      </c>
      <c r="K106" s="62">
        <f>ПРОТОКОЛ!R1140</f>
        <v>0</v>
      </c>
      <c r="L106" s="31">
        <f>ПРОТОКОЛ!E1140</f>
        <v>0</v>
      </c>
      <c r="M106" s="31">
        <f>ПРОТОКОЛ!G1140</f>
        <v>0</v>
      </c>
      <c r="N106" s="31">
        <f>ПРОТОКОЛ!I1140</f>
        <v>0</v>
      </c>
      <c r="O106" s="31">
        <f>ПРОТОКОЛ!K1140</f>
        <v>0</v>
      </c>
      <c r="P106" s="31" t="str">
        <f>ПРОТОКОЛ!M1140</f>
        <v>0</v>
      </c>
      <c r="Q106" s="31" t="str">
        <f>ПРОТОКОЛ!O1140</f>
        <v>0</v>
      </c>
      <c r="R106" s="31">
        <f>ПРОТОКОЛ!Q1140</f>
        <v>35</v>
      </c>
      <c r="S106" s="31">
        <f>ПРОТОКОЛ!S1140</f>
        <v>0</v>
      </c>
      <c r="T106" s="31">
        <f>ПРОТОКОЛ!T1140</f>
        <v>35</v>
      </c>
      <c r="U106" s="52">
        <f t="shared" si="1"/>
        <v>28</v>
      </c>
    </row>
    <row r="107" spans="1:21" ht="16.5" customHeight="1">
      <c r="A107" s="64">
        <f>ПРОТОКОЛ!B1141</f>
        <v>0</v>
      </c>
      <c r="B107" s="68">
        <f>ПРОТОКОЛ!C1141</f>
        <v>0</v>
      </c>
      <c r="C107" s="72" t="str">
        <f>ПРОТОКОЛ!X1141</f>
        <v>Субъект РФ 32</v>
      </c>
      <c r="D107" s="62">
        <f>ПРОТОКОЛ!D1141</f>
        <v>0</v>
      </c>
      <c r="E107" s="62">
        <f>ПРОТОКОЛ!F1141</f>
        <v>0</v>
      </c>
      <c r="F107" s="62">
        <f>ПРОТОКОЛ!H1141</f>
        <v>0</v>
      </c>
      <c r="G107" s="62">
        <f>ПРОТОКОЛ!J1141</f>
        <v>0</v>
      </c>
      <c r="H107" s="62">
        <f>ПРОТОКОЛ!L1141</f>
        <v>0</v>
      </c>
      <c r="I107" s="62">
        <f>ПРОТОКОЛ!N1141</f>
        <v>0</v>
      </c>
      <c r="J107" s="75">
        <f>ПРОТОКОЛ!P1141</f>
        <v>0</v>
      </c>
      <c r="K107" s="62">
        <f>ПРОТОКОЛ!R1141</f>
        <v>0</v>
      </c>
      <c r="L107" s="31">
        <f>ПРОТОКОЛ!E1141</f>
        <v>0</v>
      </c>
      <c r="M107" s="31">
        <f>ПРОТОКОЛ!G1141</f>
        <v>0</v>
      </c>
      <c r="N107" s="31">
        <f>ПРОТОКОЛ!I1141</f>
        <v>0</v>
      </c>
      <c r="O107" s="31">
        <f>ПРОТОКОЛ!K1141</f>
        <v>0</v>
      </c>
      <c r="P107" s="31" t="str">
        <f>ПРОТОКОЛ!M1141</f>
        <v>0</v>
      </c>
      <c r="Q107" s="31" t="str">
        <f>ПРОТОКОЛ!O1141</f>
        <v>0</v>
      </c>
      <c r="R107" s="31">
        <f>ПРОТОКОЛ!Q1141</f>
        <v>35</v>
      </c>
      <c r="S107" s="31">
        <f>ПРОТОКОЛ!S1141</f>
        <v>0</v>
      </c>
      <c r="T107" s="31">
        <f>ПРОТОКОЛ!T1141</f>
        <v>35</v>
      </c>
      <c r="U107" s="52">
        <f t="shared" si="1"/>
        <v>28</v>
      </c>
    </row>
    <row r="108" spans="1:21" ht="16.5" customHeight="1">
      <c r="A108" s="64">
        <f>ПРОТОКОЛ!B1142</f>
        <v>0</v>
      </c>
      <c r="B108" s="68">
        <f>ПРОТОКОЛ!C1142</f>
        <v>0</v>
      </c>
      <c r="C108" s="72" t="str">
        <f>ПРОТОКОЛ!X1142</f>
        <v>Субъект РФ 32</v>
      </c>
      <c r="D108" s="62">
        <f>ПРОТОКОЛ!D1142</f>
        <v>0</v>
      </c>
      <c r="E108" s="62">
        <f>ПРОТОКОЛ!F1142</f>
        <v>0</v>
      </c>
      <c r="F108" s="62">
        <f>ПРОТОКОЛ!H1142</f>
        <v>0</v>
      </c>
      <c r="G108" s="62">
        <f>ПРОТОКОЛ!J1142</f>
        <v>0</v>
      </c>
      <c r="H108" s="62">
        <f>ПРОТОКОЛ!L1142</f>
        <v>0</v>
      </c>
      <c r="I108" s="62">
        <f>ПРОТОКОЛ!N1142</f>
        <v>0</v>
      </c>
      <c r="J108" s="75">
        <f>ПРОТОКОЛ!P1142</f>
        <v>0</v>
      </c>
      <c r="K108" s="62">
        <f>ПРОТОКОЛ!R1142</f>
        <v>0</v>
      </c>
      <c r="L108" s="31">
        <f>ПРОТОКОЛ!E1142</f>
        <v>0</v>
      </c>
      <c r="M108" s="31">
        <f>ПРОТОКОЛ!G1142</f>
        <v>0</v>
      </c>
      <c r="N108" s="31">
        <f>ПРОТОКОЛ!I1142</f>
        <v>0</v>
      </c>
      <c r="O108" s="31">
        <f>ПРОТОКОЛ!K1142</f>
        <v>0</v>
      </c>
      <c r="P108" s="31" t="str">
        <f>ПРОТОКОЛ!M1142</f>
        <v>0</v>
      </c>
      <c r="Q108" s="31" t="str">
        <f>ПРОТОКОЛ!O1142</f>
        <v>0</v>
      </c>
      <c r="R108" s="31">
        <f>ПРОТОКОЛ!Q1142</f>
        <v>35</v>
      </c>
      <c r="S108" s="31">
        <f>ПРОТОКОЛ!S1142</f>
        <v>0</v>
      </c>
      <c r="T108" s="31">
        <f>ПРОТОКОЛ!T1142</f>
        <v>35</v>
      </c>
      <c r="U108" s="52">
        <f t="shared" si="1"/>
        <v>28</v>
      </c>
    </row>
    <row r="109" spans="1:21" ht="16.5" customHeight="1">
      <c r="A109" s="63">
        <f>ПРОТОКОЛ!B1176</f>
        <v>0</v>
      </c>
      <c r="B109" s="65">
        <f>ПРОТОКОЛ!C1176</f>
        <v>0</v>
      </c>
      <c r="C109" s="69" t="str">
        <f>ПРОТОКОЛ!X1176</f>
        <v>Субъект РФ 33</v>
      </c>
      <c r="D109" s="59">
        <f>ПРОТОКОЛ!D1176</f>
        <v>0</v>
      </c>
      <c r="E109" s="59">
        <f>ПРОТОКОЛ!F1176</f>
        <v>0</v>
      </c>
      <c r="F109" s="59">
        <f>ПРОТОКОЛ!H1176</f>
        <v>0</v>
      </c>
      <c r="G109" s="59">
        <f>ПРОТОКОЛ!J1176</f>
        <v>0</v>
      </c>
      <c r="H109" s="59">
        <f>ПРОТОКОЛ!L1176</f>
        <v>0</v>
      </c>
      <c r="I109" s="59">
        <f>ПРОТОКОЛ!N1176</f>
        <v>0</v>
      </c>
      <c r="J109" s="60">
        <f>ПРОТОКОЛ!P1176</f>
        <v>0</v>
      </c>
      <c r="K109" s="59">
        <f>ПРОТОКОЛ!R1176</f>
        <v>0</v>
      </c>
      <c r="L109" s="7">
        <f>ПРОТОКОЛ!E1176</f>
        <v>0</v>
      </c>
      <c r="M109" s="7">
        <f>ПРОТОКОЛ!G1176</f>
        <v>0</v>
      </c>
      <c r="N109" s="7">
        <f>ПРОТОКОЛ!I1176</f>
        <v>0</v>
      </c>
      <c r="O109" s="7">
        <f>ПРОТОКОЛ!K1176</f>
        <v>0</v>
      </c>
      <c r="P109" s="7" t="str">
        <f>ПРОТОКОЛ!M1176</f>
        <v>0</v>
      </c>
      <c r="Q109" s="7" t="str">
        <f>ПРОТОКОЛ!O1176</f>
        <v>0</v>
      </c>
      <c r="R109" s="7">
        <f>ПРОТОКОЛ!Q1176</f>
        <v>35</v>
      </c>
      <c r="S109" s="7">
        <f>ПРОТОКОЛ!S1176</f>
        <v>0</v>
      </c>
      <c r="T109" s="7">
        <f>ПРОТОКОЛ!T1176</f>
        <v>35</v>
      </c>
      <c r="U109" s="52">
        <f t="shared" si="1"/>
        <v>28</v>
      </c>
    </row>
    <row r="110" spans="1:21" ht="16.5" customHeight="1">
      <c r="A110" s="63">
        <f>ПРОТОКОЛ!B1177</f>
        <v>0</v>
      </c>
      <c r="B110" s="65">
        <f>ПРОТОКОЛ!C1177</f>
        <v>0</v>
      </c>
      <c r="C110" s="69" t="str">
        <f>ПРОТОКОЛ!X1177</f>
        <v>Субъект РФ 33</v>
      </c>
      <c r="D110" s="59">
        <f>ПРОТОКОЛ!D1177</f>
        <v>0</v>
      </c>
      <c r="E110" s="59">
        <f>ПРОТОКОЛ!F1177</f>
        <v>0</v>
      </c>
      <c r="F110" s="59">
        <f>ПРОТОКОЛ!H1177</f>
        <v>0</v>
      </c>
      <c r="G110" s="59">
        <f>ПРОТОКОЛ!J1177</f>
        <v>0</v>
      </c>
      <c r="H110" s="59">
        <f>ПРОТОКОЛ!L1177</f>
        <v>0</v>
      </c>
      <c r="I110" s="59">
        <f>ПРОТОКОЛ!N1177</f>
        <v>0</v>
      </c>
      <c r="J110" s="60">
        <f>ПРОТОКОЛ!P1177</f>
        <v>0</v>
      </c>
      <c r="K110" s="59">
        <f>ПРОТОКОЛ!R1177</f>
        <v>0</v>
      </c>
      <c r="L110" s="7">
        <f>ПРОТОКОЛ!E1177</f>
        <v>0</v>
      </c>
      <c r="M110" s="7">
        <f>ПРОТОКОЛ!G1177</f>
        <v>0</v>
      </c>
      <c r="N110" s="7">
        <f>ПРОТОКОЛ!I1177</f>
        <v>0</v>
      </c>
      <c r="O110" s="7">
        <f>ПРОТОКОЛ!K1177</f>
        <v>0</v>
      </c>
      <c r="P110" s="7" t="str">
        <f>ПРОТОКОЛ!M1177</f>
        <v>0</v>
      </c>
      <c r="Q110" s="7" t="str">
        <f>ПРОТОКОЛ!O1177</f>
        <v>0</v>
      </c>
      <c r="R110" s="7">
        <f>ПРОТОКОЛ!Q1177</f>
        <v>35</v>
      </c>
      <c r="S110" s="7">
        <f>ПРОТОКОЛ!S1177</f>
        <v>0</v>
      </c>
      <c r="T110" s="7">
        <f>ПРОТОКОЛ!T1177</f>
        <v>35</v>
      </c>
      <c r="U110" s="52">
        <f t="shared" si="1"/>
        <v>28</v>
      </c>
    </row>
    <row r="111" spans="1:21" ht="16.5" customHeight="1">
      <c r="A111" s="63">
        <f>ПРОТОКОЛ!B1178</f>
        <v>0</v>
      </c>
      <c r="B111" s="67">
        <f>ПРОТОКОЛ!C1178</f>
        <v>0</v>
      </c>
      <c r="C111" s="71" t="str">
        <f>ПРОТОКОЛ!X1178</f>
        <v>Субъект РФ 33</v>
      </c>
      <c r="D111" s="30">
        <f>ПРОТОКОЛ!D1178</f>
        <v>0</v>
      </c>
      <c r="E111" s="30">
        <f>ПРОТОКОЛ!F1178</f>
        <v>0</v>
      </c>
      <c r="F111" s="30">
        <f>ПРОТОКОЛ!H1178</f>
        <v>0</v>
      </c>
      <c r="G111" s="30">
        <f>ПРОТОКОЛ!J1178</f>
        <v>0</v>
      </c>
      <c r="H111" s="30">
        <f>ПРОТОКОЛ!L1178</f>
        <v>0</v>
      </c>
      <c r="I111" s="30">
        <f>ПРОТОКОЛ!N1178</f>
        <v>0</v>
      </c>
      <c r="J111" s="74">
        <f>ПРОТОКОЛ!P1178</f>
        <v>0</v>
      </c>
      <c r="K111" s="30">
        <f>ПРОТОКОЛ!R1178</f>
        <v>0</v>
      </c>
      <c r="L111" s="7">
        <f>ПРОТОКОЛ!E1178</f>
        <v>0</v>
      </c>
      <c r="M111" s="7">
        <f>ПРОТОКОЛ!G1178</f>
        <v>0</v>
      </c>
      <c r="N111" s="7">
        <f>ПРОТОКОЛ!I1178</f>
        <v>0</v>
      </c>
      <c r="O111" s="7">
        <f>ПРОТОКОЛ!K1178</f>
        <v>0</v>
      </c>
      <c r="P111" s="7" t="str">
        <f>ПРОТОКОЛ!M1178</f>
        <v>0</v>
      </c>
      <c r="Q111" s="7" t="str">
        <f>ПРОТОКОЛ!O1178</f>
        <v>0</v>
      </c>
      <c r="R111" s="7">
        <f>ПРОТОКОЛ!Q1178</f>
        <v>35</v>
      </c>
      <c r="S111" s="7">
        <f>ПРОТОКОЛ!S1178</f>
        <v>0</v>
      </c>
      <c r="T111" s="7">
        <f>ПРОТОКОЛ!T1178</f>
        <v>35</v>
      </c>
      <c r="U111" s="52">
        <f t="shared" si="1"/>
        <v>28</v>
      </c>
    </row>
    <row r="112" spans="1:21" ht="16.5" customHeight="1">
      <c r="A112" s="64">
        <f>ПРОТОКОЛ!B1212</f>
        <v>0</v>
      </c>
      <c r="B112" s="68">
        <f>ПРОТОКОЛ!C1212</f>
        <v>0</v>
      </c>
      <c r="C112" s="72" t="str">
        <f>ПРОТОКОЛ!X1212</f>
        <v>Субъект РФ 34</v>
      </c>
      <c r="D112" s="62">
        <f>ПРОТОКОЛ!D1212</f>
        <v>0</v>
      </c>
      <c r="E112" s="62">
        <f>ПРОТОКОЛ!F1212</f>
        <v>0</v>
      </c>
      <c r="F112" s="62">
        <f>ПРОТОКОЛ!H1212</f>
        <v>0</v>
      </c>
      <c r="G112" s="62">
        <f>ПРОТОКОЛ!J1212</f>
        <v>0</v>
      </c>
      <c r="H112" s="62">
        <f>ПРОТОКОЛ!L1212</f>
        <v>0</v>
      </c>
      <c r="I112" s="62">
        <f>ПРОТОКОЛ!N1212</f>
        <v>0</v>
      </c>
      <c r="J112" s="75">
        <f>ПРОТОКОЛ!P1212</f>
        <v>0</v>
      </c>
      <c r="K112" s="62">
        <f>ПРОТОКОЛ!R1212</f>
        <v>0</v>
      </c>
      <c r="L112" s="31">
        <f>ПРОТОКОЛ!E1212</f>
        <v>0</v>
      </c>
      <c r="M112" s="31">
        <f>ПРОТОКОЛ!G1212</f>
        <v>0</v>
      </c>
      <c r="N112" s="31">
        <f>ПРОТОКОЛ!I1212</f>
        <v>0</v>
      </c>
      <c r="O112" s="31">
        <f>ПРОТОКОЛ!K1212</f>
        <v>0</v>
      </c>
      <c r="P112" s="31" t="str">
        <f>ПРОТОКОЛ!M1212</f>
        <v>0</v>
      </c>
      <c r="Q112" s="31" t="str">
        <f>ПРОТОКОЛ!O1212</f>
        <v>0</v>
      </c>
      <c r="R112" s="31">
        <f>ПРОТОКОЛ!Q1212</f>
        <v>35</v>
      </c>
      <c r="S112" s="31">
        <f>ПРОТОКОЛ!S1212</f>
        <v>0</v>
      </c>
      <c r="T112" s="31">
        <f>ПРОТОКОЛ!T1212</f>
        <v>35</v>
      </c>
      <c r="U112" s="52">
        <f t="shared" si="1"/>
        <v>28</v>
      </c>
    </row>
    <row r="113" spans="1:21" ht="16.5" customHeight="1">
      <c r="A113" s="64">
        <f>ПРОТОКОЛ!B1213</f>
        <v>0</v>
      </c>
      <c r="B113" s="68">
        <f>ПРОТОКОЛ!C1213</f>
        <v>0</v>
      </c>
      <c r="C113" s="72" t="str">
        <f>ПРОТОКОЛ!X1213</f>
        <v>Субъект РФ 34</v>
      </c>
      <c r="D113" s="62">
        <f>ПРОТОКОЛ!D1213</f>
        <v>0</v>
      </c>
      <c r="E113" s="62">
        <f>ПРОТОКОЛ!F1213</f>
        <v>0</v>
      </c>
      <c r="F113" s="62">
        <f>ПРОТОКОЛ!H1213</f>
        <v>0</v>
      </c>
      <c r="G113" s="62">
        <f>ПРОТОКОЛ!J1213</f>
        <v>0</v>
      </c>
      <c r="H113" s="62">
        <f>ПРОТОКОЛ!L1213</f>
        <v>0</v>
      </c>
      <c r="I113" s="62">
        <f>ПРОТОКОЛ!N1213</f>
        <v>0</v>
      </c>
      <c r="J113" s="75">
        <f>ПРОТОКОЛ!P1213</f>
        <v>0</v>
      </c>
      <c r="K113" s="62">
        <f>ПРОТОКОЛ!R1213</f>
        <v>0</v>
      </c>
      <c r="L113" s="31">
        <f>ПРОТОКОЛ!E1213</f>
        <v>0</v>
      </c>
      <c r="M113" s="31">
        <f>ПРОТОКОЛ!G1213</f>
        <v>0</v>
      </c>
      <c r="N113" s="31">
        <f>ПРОТОКОЛ!I1213</f>
        <v>0</v>
      </c>
      <c r="O113" s="31">
        <f>ПРОТОКОЛ!K1213</f>
        <v>0</v>
      </c>
      <c r="P113" s="31" t="str">
        <f>ПРОТОКОЛ!M1213</f>
        <v>0</v>
      </c>
      <c r="Q113" s="31" t="str">
        <f>ПРОТОКОЛ!O1213</f>
        <v>0</v>
      </c>
      <c r="R113" s="31">
        <f>ПРОТОКОЛ!Q1213</f>
        <v>35</v>
      </c>
      <c r="S113" s="31">
        <f>ПРОТОКОЛ!S1213</f>
        <v>0</v>
      </c>
      <c r="T113" s="31">
        <f>ПРОТОКОЛ!T1213</f>
        <v>35</v>
      </c>
      <c r="U113" s="52">
        <f t="shared" si="1"/>
        <v>28</v>
      </c>
    </row>
    <row r="114" spans="1:21" ht="16.5" customHeight="1">
      <c r="A114" s="64">
        <f>ПРОТОКОЛ!B1214</f>
        <v>0</v>
      </c>
      <c r="B114" s="68">
        <f>ПРОТОКОЛ!C1214</f>
        <v>0</v>
      </c>
      <c r="C114" s="72" t="str">
        <f>ПРОТОКОЛ!X1214</f>
        <v>Субъект РФ 34</v>
      </c>
      <c r="D114" s="62">
        <f>ПРОТОКОЛ!D1214</f>
        <v>0</v>
      </c>
      <c r="E114" s="62">
        <f>ПРОТОКОЛ!F1214</f>
        <v>0</v>
      </c>
      <c r="F114" s="62">
        <f>ПРОТОКОЛ!H1214</f>
        <v>0</v>
      </c>
      <c r="G114" s="62">
        <f>ПРОТОКОЛ!J1214</f>
        <v>0</v>
      </c>
      <c r="H114" s="62">
        <f>ПРОТОКОЛ!L1214</f>
        <v>0</v>
      </c>
      <c r="I114" s="62">
        <f>ПРОТОКОЛ!N1214</f>
        <v>0</v>
      </c>
      <c r="J114" s="75">
        <f>ПРОТОКОЛ!P1214</f>
        <v>0</v>
      </c>
      <c r="K114" s="62">
        <f>ПРОТОКОЛ!R1214</f>
        <v>0</v>
      </c>
      <c r="L114" s="31">
        <f>ПРОТОКОЛ!E1214</f>
        <v>0</v>
      </c>
      <c r="M114" s="31">
        <f>ПРОТОКОЛ!G1214</f>
        <v>0</v>
      </c>
      <c r="N114" s="31">
        <f>ПРОТОКОЛ!I1214</f>
        <v>0</v>
      </c>
      <c r="O114" s="31">
        <f>ПРОТОКОЛ!K1214</f>
        <v>0</v>
      </c>
      <c r="P114" s="31" t="str">
        <f>ПРОТОКОЛ!M1214</f>
        <v>0</v>
      </c>
      <c r="Q114" s="31" t="str">
        <f>ПРОТОКОЛ!O1214</f>
        <v>0</v>
      </c>
      <c r="R114" s="31">
        <f>ПРОТОКОЛ!Q1214</f>
        <v>35</v>
      </c>
      <c r="S114" s="31">
        <f>ПРОТОКОЛ!S1214</f>
        <v>0</v>
      </c>
      <c r="T114" s="31">
        <f>ПРОТОКОЛ!T1214</f>
        <v>35</v>
      </c>
      <c r="U114" s="52">
        <f t="shared" si="1"/>
        <v>28</v>
      </c>
    </row>
    <row r="115" spans="1:21" ht="16.5" customHeight="1">
      <c r="A115" s="63">
        <f>ПРОТОКОЛ!B1248</f>
        <v>0</v>
      </c>
      <c r="B115" s="65">
        <f>ПРОТОКОЛ!C1248</f>
        <v>0</v>
      </c>
      <c r="C115" s="69" t="str">
        <f>ПРОТОКОЛ!X1248</f>
        <v>Субъект РФ 35</v>
      </c>
      <c r="D115" s="59">
        <f>ПРОТОКОЛ!D1248</f>
        <v>0</v>
      </c>
      <c r="E115" s="59">
        <f>ПРОТОКОЛ!F1248</f>
        <v>0</v>
      </c>
      <c r="F115" s="59">
        <f>ПРОТОКОЛ!H1248</f>
        <v>0</v>
      </c>
      <c r="G115" s="59">
        <f>ПРОТОКОЛ!J1248</f>
        <v>0</v>
      </c>
      <c r="H115" s="59">
        <f>ПРОТОКОЛ!L1248</f>
        <v>0</v>
      </c>
      <c r="I115" s="59">
        <f>ПРОТОКОЛ!N1248</f>
        <v>0</v>
      </c>
      <c r="J115" s="60">
        <f>ПРОТОКОЛ!P1248</f>
        <v>0</v>
      </c>
      <c r="K115" s="59">
        <f>ПРОТОКОЛ!R1248</f>
        <v>0</v>
      </c>
      <c r="L115" s="7">
        <f>ПРОТОКОЛ!E1248</f>
        <v>0</v>
      </c>
      <c r="M115" s="7">
        <f>ПРОТОКОЛ!G1248</f>
        <v>0</v>
      </c>
      <c r="N115" s="7">
        <f>ПРОТОКОЛ!I1248</f>
        <v>0</v>
      </c>
      <c r="O115" s="7">
        <f>ПРОТОКОЛ!K1248</f>
        <v>0</v>
      </c>
      <c r="P115" s="7" t="str">
        <f>ПРОТОКОЛ!M1248</f>
        <v>0</v>
      </c>
      <c r="Q115" s="7" t="str">
        <f>ПРОТОКОЛ!O1248</f>
        <v>0</v>
      </c>
      <c r="R115" s="7">
        <f>ПРОТОКОЛ!Q1248</f>
        <v>35</v>
      </c>
      <c r="S115" s="7">
        <f>ПРОТОКОЛ!S1248</f>
        <v>0</v>
      </c>
      <c r="T115" s="7">
        <f>ПРОТОКОЛ!T1248</f>
        <v>35</v>
      </c>
      <c r="U115" s="52">
        <f t="shared" si="1"/>
        <v>28</v>
      </c>
    </row>
    <row r="116" spans="1:21" ht="16.5" customHeight="1">
      <c r="A116" s="63">
        <f>ПРОТОКОЛ!B1249</f>
        <v>0</v>
      </c>
      <c r="B116" s="65">
        <f>ПРОТОКОЛ!C1249</f>
        <v>0</v>
      </c>
      <c r="C116" s="69" t="str">
        <f>ПРОТОКОЛ!X1249</f>
        <v>Субъект РФ 35</v>
      </c>
      <c r="D116" s="59">
        <f>ПРОТОКОЛ!D1249</f>
        <v>0</v>
      </c>
      <c r="E116" s="59">
        <f>ПРОТОКОЛ!F1249</f>
        <v>0</v>
      </c>
      <c r="F116" s="59">
        <f>ПРОТОКОЛ!H1249</f>
        <v>0</v>
      </c>
      <c r="G116" s="59">
        <f>ПРОТОКОЛ!J1249</f>
        <v>0</v>
      </c>
      <c r="H116" s="59">
        <f>ПРОТОКОЛ!L1249</f>
        <v>0</v>
      </c>
      <c r="I116" s="59">
        <f>ПРОТОКОЛ!N1249</f>
        <v>0</v>
      </c>
      <c r="J116" s="60">
        <f>ПРОТОКОЛ!P1249</f>
        <v>0</v>
      </c>
      <c r="K116" s="59">
        <f>ПРОТОКОЛ!R1249</f>
        <v>0</v>
      </c>
      <c r="L116" s="7">
        <f>ПРОТОКОЛ!E1249</f>
        <v>0</v>
      </c>
      <c r="M116" s="7">
        <f>ПРОТОКОЛ!G1249</f>
        <v>0</v>
      </c>
      <c r="N116" s="7">
        <f>ПРОТОКОЛ!I1249</f>
        <v>0</v>
      </c>
      <c r="O116" s="7">
        <f>ПРОТОКОЛ!K1249</f>
        <v>0</v>
      </c>
      <c r="P116" s="7" t="str">
        <f>ПРОТОКОЛ!M1249</f>
        <v>0</v>
      </c>
      <c r="Q116" s="7" t="str">
        <f>ПРОТОКОЛ!O1249</f>
        <v>0</v>
      </c>
      <c r="R116" s="7">
        <f>ПРОТОКОЛ!Q1249</f>
        <v>35</v>
      </c>
      <c r="S116" s="7">
        <f>ПРОТОКОЛ!S1249</f>
        <v>0</v>
      </c>
      <c r="T116" s="7">
        <f>ПРОТОКОЛ!T1249</f>
        <v>35</v>
      </c>
      <c r="U116" s="52">
        <f t="shared" si="1"/>
        <v>28</v>
      </c>
    </row>
    <row r="117" spans="1:21" ht="16.5" customHeight="1">
      <c r="A117" s="63">
        <f>ПРОТОКОЛ!B1250</f>
        <v>0</v>
      </c>
      <c r="B117" s="65">
        <f>ПРОТОКОЛ!C1250</f>
        <v>0</v>
      </c>
      <c r="C117" s="69" t="str">
        <f>ПРОТОКОЛ!X1250</f>
        <v>Субъект РФ 35</v>
      </c>
      <c r="D117" s="59">
        <f>ПРОТОКОЛ!D1250</f>
        <v>0</v>
      </c>
      <c r="E117" s="59">
        <f>ПРОТОКОЛ!F1250</f>
        <v>0</v>
      </c>
      <c r="F117" s="59">
        <f>ПРОТОКОЛ!H1250</f>
        <v>0</v>
      </c>
      <c r="G117" s="59">
        <f>ПРОТОКОЛ!J1250</f>
        <v>0</v>
      </c>
      <c r="H117" s="59">
        <f>ПРОТОКОЛ!L1250</f>
        <v>0</v>
      </c>
      <c r="I117" s="59">
        <f>ПРОТОКОЛ!N1250</f>
        <v>0</v>
      </c>
      <c r="J117" s="60">
        <f>ПРОТОКОЛ!P1250</f>
        <v>0</v>
      </c>
      <c r="K117" s="59">
        <f>ПРОТОКОЛ!R1250</f>
        <v>0</v>
      </c>
      <c r="L117" s="7">
        <f>ПРОТОКОЛ!E1250</f>
        <v>0</v>
      </c>
      <c r="M117" s="7">
        <f>ПРОТОКОЛ!G1250</f>
        <v>0</v>
      </c>
      <c r="N117" s="7">
        <f>ПРОТОКОЛ!I1250</f>
        <v>0</v>
      </c>
      <c r="O117" s="7">
        <f>ПРОТОКОЛ!K1250</f>
        <v>0</v>
      </c>
      <c r="P117" s="7" t="str">
        <f>ПРОТОКОЛ!M1250</f>
        <v>0</v>
      </c>
      <c r="Q117" s="7" t="str">
        <f>ПРОТОКОЛ!O1250</f>
        <v>0</v>
      </c>
      <c r="R117" s="7">
        <f>ПРОТОКОЛ!Q1250</f>
        <v>35</v>
      </c>
      <c r="S117" s="7">
        <f>ПРОТОКОЛ!S1250</f>
        <v>0</v>
      </c>
      <c r="T117" s="7">
        <f>ПРОТОКОЛ!T1250</f>
        <v>35</v>
      </c>
      <c r="U117" s="52">
        <f t="shared" si="1"/>
        <v>28</v>
      </c>
    </row>
    <row r="118" spans="1:21" ht="16.5" customHeight="1">
      <c r="A118" s="64">
        <f>ПРОТОКОЛ!B1284</f>
        <v>0</v>
      </c>
      <c r="B118" s="68">
        <f>ПРОТОКОЛ!C1284</f>
        <v>0</v>
      </c>
      <c r="C118" s="72" t="str">
        <f>ПРОТОКОЛ!X1284</f>
        <v>Субъект РФ 36</v>
      </c>
      <c r="D118" s="62">
        <f>ПРОТОКОЛ!D1284</f>
        <v>0</v>
      </c>
      <c r="E118" s="62">
        <f>ПРОТОКОЛ!F1284</f>
        <v>0</v>
      </c>
      <c r="F118" s="62">
        <f>ПРОТОКОЛ!H1284</f>
        <v>0</v>
      </c>
      <c r="G118" s="62">
        <f>ПРОТОКОЛ!J1284</f>
        <v>0</v>
      </c>
      <c r="H118" s="62">
        <f>ПРОТОКОЛ!L1284</f>
        <v>0</v>
      </c>
      <c r="I118" s="62">
        <f>ПРОТОКОЛ!N1284</f>
        <v>0</v>
      </c>
      <c r="J118" s="75">
        <f>ПРОТОКОЛ!P1284</f>
        <v>0</v>
      </c>
      <c r="K118" s="62">
        <f>ПРОТОКОЛ!R1284</f>
        <v>0</v>
      </c>
      <c r="L118" s="31">
        <f>ПРОТОКОЛ!E1284</f>
        <v>0</v>
      </c>
      <c r="M118" s="31">
        <f>ПРОТОКОЛ!G1284</f>
        <v>0</v>
      </c>
      <c r="N118" s="31">
        <f>ПРОТОКОЛ!I1284</f>
        <v>0</v>
      </c>
      <c r="O118" s="31">
        <f>ПРОТОКОЛ!K1284</f>
        <v>0</v>
      </c>
      <c r="P118" s="31" t="str">
        <f>ПРОТОКОЛ!M1284</f>
        <v>0</v>
      </c>
      <c r="Q118" s="31" t="str">
        <f>ПРОТОКОЛ!O1284</f>
        <v>0</v>
      </c>
      <c r="R118" s="31">
        <f>ПРОТОКОЛ!Q1284</f>
        <v>35</v>
      </c>
      <c r="S118" s="31">
        <f>ПРОТОКОЛ!S1284</f>
        <v>0</v>
      </c>
      <c r="T118" s="31">
        <f>ПРОТОКОЛ!T1284</f>
        <v>35</v>
      </c>
      <c r="U118" s="52">
        <f t="shared" si="1"/>
        <v>28</v>
      </c>
    </row>
    <row r="119" spans="1:21" ht="16.5" customHeight="1">
      <c r="A119" s="64">
        <f>ПРОТОКОЛ!B1285</f>
        <v>0</v>
      </c>
      <c r="B119" s="68">
        <f>ПРОТОКОЛ!C1285</f>
        <v>0</v>
      </c>
      <c r="C119" s="72" t="str">
        <f>ПРОТОКОЛ!X1285</f>
        <v>Субъект РФ 36</v>
      </c>
      <c r="D119" s="62">
        <f>ПРОТОКОЛ!D1285</f>
        <v>0</v>
      </c>
      <c r="E119" s="62">
        <f>ПРОТОКОЛ!F1285</f>
        <v>0</v>
      </c>
      <c r="F119" s="62">
        <f>ПРОТОКОЛ!H1285</f>
        <v>0</v>
      </c>
      <c r="G119" s="62">
        <f>ПРОТОКОЛ!J1285</f>
        <v>0</v>
      </c>
      <c r="H119" s="62">
        <f>ПРОТОКОЛ!L1285</f>
        <v>0</v>
      </c>
      <c r="I119" s="62">
        <f>ПРОТОКОЛ!N1285</f>
        <v>0</v>
      </c>
      <c r="J119" s="75">
        <f>ПРОТОКОЛ!P1285</f>
        <v>0</v>
      </c>
      <c r="K119" s="62">
        <f>ПРОТОКОЛ!R1285</f>
        <v>0</v>
      </c>
      <c r="L119" s="31">
        <f>ПРОТОКОЛ!E1285</f>
        <v>0</v>
      </c>
      <c r="M119" s="31">
        <f>ПРОТОКОЛ!G1285</f>
        <v>0</v>
      </c>
      <c r="N119" s="31">
        <f>ПРОТОКОЛ!I1285</f>
        <v>0</v>
      </c>
      <c r="O119" s="31">
        <f>ПРОТОКОЛ!K1285</f>
        <v>0</v>
      </c>
      <c r="P119" s="31" t="str">
        <f>ПРОТОКОЛ!M1285</f>
        <v>0</v>
      </c>
      <c r="Q119" s="31" t="str">
        <f>ПРОТОКОЛ!O1285</f>
        <v>0</v>
      </c>
      <c r="R119" s="31">
        <f>ПРОТОКОЛ!Q1285</f>
        <v>35</v>
      </c>
      <c r="S119" s="31">
        <f>ПРОТОКОЛ!S1285</f>
        <v>0</v>
      </c>
      <c r="T119" s="31">
        <f>ПРОТОКОЛ!T1285</f>
        <v>35</v>
      </c>
      <c r="U119" s="52">
        <f t="shared" si="1"/>
        <v>28</v>
      </c>
    </row>
    <row r="120" spans="1:21" ht="16.5" customHeight="1">
      <c r="A120" s="64">
        <f>ПРОТОКОЛ!B1286</f>
        <v>0</v>
      </c>
      <c r="B120" s="68">
        <f>ПРОТОКОЛ!C1286</f>
        <v>0</v>
      </c>
      <c r="C120" s="72" t="str">
        <f>ПРОТОКОЛ!X1286</f>
        <v>Субъект РФ 36</v>
      </c>
      <c r="D120" s="62">
        <f>ПРОТОКОЛ!D1286</f>
        <v>0</v>
      </c>
      <c r="E120" s="62">
        <f>ПРОТОКОЛ!F1286</f>
        <v>0</v>
      </c>
      <c r="F120" s="62">
        <f>ПРОТОКОЛ!H1286</f>
        <v>0</v>
      </c>
      <c r="G120" s="62">
        <f>ПРОТОКОЛ!J1286</f>
        <v>0</v>
      </c>
      <c r="H120" s="62">
        <f>ПРОТОКОЛ!L1286</f>
        <v>0</v>
      </c>
      <c r="I120" s="62">
        <f>ПРОТОКОЛ!N1286</f>
        <v>0</v>
      </c>
      <c r="J120" s="75">
        <f>ПРОТОКОЛ!P1286</f>
        <v>0</v>
      </c>
      <c r="K120" s="62">
        <f>ПРОТОКОЛ!R1286</f>
        <v>0</v>
      </c>
      <c r="L120" s="31">
        <f>ПРОТОКОЛ!E1286</f>
        <v>0</v>
      </c>
      <c r="M120" s="31">
        <f>ПРОТОКОЛ!G1286</f>
        <v>0</v>
      </c>
      <c r="N120" s="31">
        <f>ПРОТОКОЛ!I1286</f>
        <v>0</v>
      </c>
      <c r="O120" s="31">
        <f>ПРОТОКОЛ!K1286</f>
        <v>0</v>
      </c>
      <c r="P120" s="31" t="str">
        <f>ПРОТОКОЛ!M1286</f>
        <v>0</v>
      </c>
      <c r="Q120" s="31" t="str">
        <f>ПРОТОКОЛ!O1286</f>
        <v>0</v>
      </c>
      <c r="R120" s="31">
        <f>ПРОТОКОЛ!Q1286</f>
        <v>35</v>
      </c>
      <c r="S120" s="31">
        <f>ПРОТОКОЛ!S1286</f>
        <v>0</v>
      </c>
      <c r="T120" s="31">
        <f>ПРОТОКОЛ!T1286</f>
        <v>35</v>
      </c>
      <c r="U120" s="52">
        <f t="shared" si="1"/>
        <v>28</v>
      </c>
    </row>
    <row r="121" spans="1:21" ht="16.5" customHeight="1">
      <c r="A121" s="63">
        <f>ПРОТОКОЛ!B1320</f>
        <v>0</v>
      </c>
      <c r="B121" s="65">
        <f>ПРОТОКОЛ!C1320</f>
        <v>0</v>
      </c>
      <c r="C121" s="69" t="str">
        <f>ПРОТОКОЛ!X1320</f>
        <v>Субъект РФ 37</v>
      </c>
      <c r="D121" s="59">
        <f>ПРОТОКОЛ!D1320</f>
        <v>0</v>
      </c>
      <c r="E121" s="59">
        <f>ПРОТОКОЛ!F1320</f>
        <v>0</v>
      </c>
      <c r="F121" s="59">
        <f>ПРОТОКОЛ!H1320</f>
        <v>0</v>
      </c>
      <c r="G121" s="59">
        <f>ПРОТОКОЛ!J1320</f>
        <v>0</v>
      </c>
      <c r="H121" s="59">
        <f>ПРОТОКОЛ!L1320</f>
        <v>0</v>
      </c>
      <c r="I121" s="59">
        <f>ПРОТОКОЛ!N1320</f>
        <v>0</v>
      </c>
      <c r="J121" s="60">
        <f>ПРОТОКОЛ!P1320</f>
        <v>0</v>
      </c>
      <c r="K121" s="59">
        <f>ПРОТОКОЛ!R1320</f>
        <v>0</v>
      </c>
      <c r="L121" s="7">
        <f>ПРОТОКОЛ!E1320</f>
        <v>0</v>
      </c>
      <c r="M121" s="7">
        <f>ПРОТОКОЛ!G1320</f>
        <v>0</v>
      </c>
      <c r="N121" s="7">
        <f>ПРОТОКОЛ!I1320</f>
        <v>0</v>
      </c>
      <c r="O121" s="7">
        <f>ПРОТОКОЛ!K1320</f>
        <v>0</v>
      </c>
      <c r="P121" s="7" t="str">
        <f>ПРОТОКОЛ!M1320</f>
        <v>0</v>
      </c>
      <c r="Q121" s="7" t="str">
        <f>ПРОТОКОЛ!O1320</f>
        <v>0</v>
      </c>
      <c r="R121" s="7">
        <f>ПРОТОКОЛ!Q1320</f>
        <v>35</v>
      </c>
      <c r="S121" s="7">
        <f>ПРОТОКОЛ!S1320</f>
        <v>0</v>
      </c>
      <c r="T121" s="7">
        <f>ПРОТОКОЛ!T1320</f>
        <v>35</v>
      </c>
      <c r="U121" s="52">
        <f t="shared" si="1"/>
        <v>28</v>
      </c>
    </row>
    <row r="122" spans="1:21" ht="16.5" customHeight="1">
      <c r="A122" s="63">
        <f>ПРОТОКОЛ!B1321</f>
        <v>0</v>
      </c>
      <c r="B122" s="65">
        <f>ПРОТОКОЛ!C1321</f>
        <v>0</v>
      </c>
      <c r="C122" s="69" t="str">
        <f>ПРОТОКОЛ!X1321</f>
        <v>Субъект РФ 37</v>
      </c>
      <c r="D122" s="59">
        <f>ПРОТОКОЛ!D1321</f>
        <v>0</v>
      </c>
      <c r="E122" s="59">
        <f>ПРОТОКОЛ!F1321</f>
        <v>0</v>
      </c>
      <c r="F122" s="59">
        <f>ПРОТОКОЛ!H1321</f>
        <v>0</v>
      </c>
      <c r="G122" s="59">
        <f>ПРОТОКОЛ!J1321</f>
        <v>0</v>
      </c>
      <c r="H122" s="59">
        <f>ПРОТОКОЛ!L1321</f>
        <v>0</v>
      </c>
      <c r="I122" s="59">
        <f>ПРОТОКОЛ!N1321</f>
        <v>0</v>
      </c>
      <c r="J122" s="60">
        <f>ПРОТОКОЛ!P1321</f>
        <v>0</v>
      </c>
      <c r="K122" s="59">
        <f>ПРОТОКОЛ!R1321</f>
        <v>0</v>
      </c>
      <c r="L122" s="7">
        <f>ПРОТОКОЛ!E1321</f>
        <v>0</v>
      </c>
      <c r="M122" s="7">
        <f>ПРОТОКОЛ!G1321</f>
        <v>0</v>
      </c>
      <c r="N122" s="7">
        <f>ПРОТОКОЛ!I1321</f>
        <v>0</v>
      </c>
      <c r="O122" s="7">
        <f>ПРОТОКОЛ!K1321</f>
        <v>0</v>
      </c>
      <c r="P122" s="7" t="str">
        <f>ПРОТОКОЛ!M1321</f>
        <v>0</v>
      </c>
      <c r="Q122" s="7" t="str">
        <f>ПРОТОКОЛ!O1321</f>
        <v>0</v>
      </c>
      <c r="R122" s="7">
        <f>ПРОТОКОЛ!Q1321</f>
        <v>35</v>
      </c>
      <c r="S122" s="7">
        <f>ПРОТОКОЛ!S1321</f>
        <v>0</v>
      </c>
      <c r="T122" s="7">
        <f>ПРОТОКОЛ!T1321</f>
        <v>35</v>
      </c>
      <c r="U122" s="52">
        <f t="shared" si="1"/>
        <v>28</v>
      </c>
    </row>
    <row r="123" spans="1:21" ht="16.5" customHeight="1">
      <c r="A123" s="63">
        <f>ПРОТОКОЛ!B1322</f>
        <v>0</v>
      </c>
      <c r="B123" s="65">
        <f>ПРОТОКОЛ!C1322</f>
        <v>0</v>
      </c>
      <c r="C123" s="69" t="str">
        <f>ПРОТОКОЛ!X1322</f>
        <v>Субъект РФ 37</v>
      </c>
      <c r="D123" s="59">
        <f>ПРОТОКОЛ!D1322</f>
        <v>0</v>
      </c>
      <c r="E123" s="59">
        <f>ПРОТОКОЛ!F1322</f>
        <v>0</v>
      </c>
      <c r="F123" s="59">
        <f>ПРОТОКОЛ!H1322</f>
        <v>0</v>
      </c>
      <c r="G123" s="59">
        <f>ПРОТОКОЛ!J1322</f>
        <v>0</v>
      </c>
      <c r="H123" s="59">
        <f>ПРОТОКОЛ!L1322</f>
        <v>0</v>
      </c>
      <c r="I123" s="59">
        <f>ПРОТОКОЛ!N1322</f>
        <v>0</v>
      </c>
      <c r="J123" s="60">
        <f>ПРОТОКОЛ!P1322</f>
        <v>0</v>
      </c>
      <c r="K123" s="59">
        <f>ПРОТОКОЛ!R1322</f>
        <v>0</v>
      </c>
      <c r="L123" s="7">
        <f>ПРОТОКОЛ!E1322</f>
        <v>0</v>
      </c>
      <c r="M123" s="7">
        <f>ПРОТОКОЛ!G1322</f>
        <v>0</v>
      </c>
      <c r="N123" s="7">
        <f>ПРОТОКОЛ!I1322</f>
        <v>0</v>
      </c>
      <c r="O123" s="7">
        <f>ПРОТОКОЛ!K1322</f>
        <v>0</v>
      </c>
      <c r="P123" s="7" t="str">
        <f>ПРОТОКОЛ!M1322</f>
        <v>0</v>
      </c>
      <c r="Q123" s="7" t="str">
        <f>ПРОТОКОЛ!O1322</f>
        <v>0</v>
      </c>
      <c r="R123" s="7">
        <f>ПРОТОКОЛ!Q1322</f>
        <v>35</v>
      </c>
      <c r="S123" s="7">
        <f>ПРОТОКОЛ!S1322</f>
        <v>0</v>
      </c>
      <c r="T123" s="7">
        <f>ПРОТОКОЛ!T1322</f>
        <v>35</v>
      </c>
      <c r="U123" s="52">
        <f t="shared" si="1"/>
        <v>28</v>
      </c>
    </row>
    <row r="124" spans="1:21" ht="16.5" customHeight="1">
      <c r="A124" s="64">
        <f>ПРОТОКОЛ!B1356</f>
        <v>0</v>
      </c>
      <c r="B124" s="68">
        <f>ПРОТОКОЛ!C1356</f>
        <v>0</v>
      </c>
      <c r="C124" s="72" t="str">
        <f>ПРОТОКОЛ!X1356</f>
        <v>Субъект РФ 38</v>
      </c>
      <c r="D124" s="62">
        <f>ПРОТОКОЛ!D1356</f>
        <v>0</v>
      </c>
      <c r="E124" s="62">
        <f>ПРОТОКОЛ!F1356</f>
        <v>0</v>
      </c>
      <c r="F124" s="62">
        <f>ПРОТОКОЛ!H1356</f>
        <v>0</v>
      </c>
      <c r="G124" s="62">
        <f>ПРОТОКОЛ!J1356</f>
        <v>0</v>
      </c>
      <c r="H124" s="62">
        <f>ПРОТОКОЛ!L1356</f>
        <v>0</v>
      </c>
      <c r="I124" s="62">
        <f>ПРОТОКОЛ!N1356</f>
        <v>0</v>
      </c>
      <c r="J124" s="75">
        <f>ПРОТОКОЛ!P1356</f>
        <v>0</v>
      </c>
      <c r="K124" s="62">
        <f>ПРОТОКОЛ!R1356</f>
        <v>0</v>
      </c>
      <c r="L124" s="31">
        <f>ПРОТОКОЛ!E1356</f>
        <v>0</v>
      </c>
      <c r="M124" s="31">
        <f>ПРОТОКОЛ!G1356</f>
        <v>0</v>
      </c>
      <c r="N124" s="31">
        <f>ПРОТОКОЛ!I1356</f>
        <v>0</v>
      </c>
      <c r="O124" s="31">
        <f>ПРОТОКОЛ!K1356</f>
        <v>0</v>
      </c>
      <c r="P124" s="31" t="str">
        <f>ПРОТОКОЛ!M1356</f>
        <v>0</v>
      </c>
      <c r="Q124" s="31" t="str">
        <f>ПРОТОКОЛ!O1356</f>
        <v>0</v>
      </c>
      <c r="R124" s="31">
        <f>ПРОТОКОЛ!Q1356</f>
        <v>35</v>
      </c>
      <c r="S124" s="31">
        <f>ПРОТОКОЛ!S1356</f>
        <v>0</v>
      </c>
      <c r="T124" s="31">
        <f>ПРОТОКОЛ!T1356</f>
        <v>35</v>
      </c>
      <c r="U124" s="52">
        <f t="shared" si="1"/>
        <v>28</v>
      </c>
    </row>
    <row r="125" spans="1:21" ht="16.5" customHeight="1">
      <c r="A125" s="64">
        <f>ПРОТОКОЛ!B1357</f>
        <v>0</v>
      </c>
      <c r="B125" s="68">
        <f>ПРОТОКОЛ!C1357</f>
        <v>0</v>
      </c>
      <c r="C125" s="72" t="str">
        <f>ПРОТОКОЛ!X1357</f>
        <v>Субъект РФ 38</v>
      </c>
      <c r="D125" s="62">
        <f>ПРОТОКОЛ!D1357</f>
        <v>0</v>
      </c>
      <c r="E125" s="62">
        <f>ПРОТОКОЛ!F1357</f>
        <v>0</v>
      </c>
      <c r="F125" s="62">
        <f>ПРОТОКОЛ!H1357</f>
        <v>0</v>
      </c>
      <c r="G125" s="62">
        <f>ПРОТОКОЛ!J1357</f>
        <v>0</v>
      </c>
      <c r="H125" s="62">
        <f>ПРОТОКОЛ!L1357</f>
        <v>0</v>
      </c>
      <c r="I125" s="62">
        <f>ПРОТОКОЛ!N1357</f>
        <v>0</v>
      </c>
      <c r="J125" s="75">
        <f>ПРОТОКОЛ!P1357</f>
        <v>0</v>
      </c>
      <c r="K125" s="62">
        <f>ПРОТОКОЛ!R1357</f>
        <v>0</v>
      </c>
      <c r="L125" s="31">
        <f>ПРОТОКОЛ!E1357</f>
        <v>0</v>
      </c>
      <c r="M125" s="31">
        <f>ПРОТОКОЛ!G1357</f>
        <v>0</v>
      </c>
      <c r="N125" s="31">
        <f>ПРОТОКОЛ!I1357</f>
        <v>0</v>
      </c>
      <c r="O125" s="31">
        <f>ПРОТОКОЛ!K1357</f>
        <v>0</v>
      </c>
      <c r="P125" s="31" t="str">
        <f>ПРОТОКОЛ!M1357</f>
        <v>0</v>
      </c>
      <c r="Q125" s="31" t="str">
        <f>ПРОТОКОЛ!O1357</f>
        <v>0</v>
      </c>
      <c r="R125" s="31">
        <f>ПРОТОКОЛ!Q1357</f>
        <v>35</v>
      </c>
      <c r="S125" s="31">
        <f>ПРОТОКОЛ!S1357</f>
        <v>0</v>
      </c>
      <c r="T125" s="31">
        <f>ПРОТОКОЛ!T1357</f>
        <v>35</v>
      </c>
      <c r="U125" s="52">
        <f t="shared" si="1"/>
        <v>28</v>
      </c>
    </row>
    <row r="126" spans="1:21" ht="16.5" customHeight="1">
      <c r="A126" s="64">
        <f>ПРОТОКОЛ!B1358</f>
        <v>0</v>
      </c>
      <c r="B126" s="68">
        <f>ПРОТОКОЛ!C1358</f>
        <v>0</v>
      </c>
      <c r="C126" s="72" t="str">
        <f>ПРОТОКОЛ!X1358</f>
        <v>Субъект РФ 38</v>
      </c>
      <c r="D126" s="62">
        <f>ПРОТОКОЛ!D1358</f>
        <v>0</v>
      </c>
      <c r="E126" s="62">
        <f>ПРОТОКОЛ!F1358</f>
        <v>0</v>
      </c>
      <c r="F126" s="62">
        <f>ПРОТОКОЛ!H1358</f>
        <v>0</v>
      </c>
      <c r="G126" s="62">
        <f>ПРОТОКОЛ!J1358</f>
        <v>0</v>
      </c>
      <c r="H126" s="62">
        <f>ПРОТОКОЛ!L1358</f>
        <v>0</v>
      </c>
      <c r="I126" s="62">
        <f>ПРОТОКОЛ!N1358</f>
        <v>0</v>
      </c>
      <c r="J126" s="75">
        <f>ПРОТОКОЛ!P1358</f>
        <v>0</v>
      </c>
      <c r="K126" s="62">
        <f>ПРОТОКОЛ!R1358</f>
        <v>0</v>
      </c>
      <c r="L126" s="31">
        <f>ПРОТОКОЛ!E1358</f>
        <v>0</v>
      </c>
      <c r="M126" s="31">
        <f>ПРОТОКОЛ!G1358</f>
        <v>0</v>
      </c>
      <c r="N126" s="31">
        <f>ПРОТОКОЛ!I1358</f>
        <v>0</v>
      </c>
      <c r="O126" s="31">
        <f>ПРОТОКОЛ!K1358</f>
        <v>0</v>
      </c>
      <c r="P126" s="31" t="str">
        <f>ПРОТОКОЛ!M1358</f>
        <v>0</v>
      </c>
      <c r="Q126" s="31" t="str">
        <f>ПРОТОКОЛ!O1358</f>
        <v>0</v>
      </c>
      <c r="R126" s="31">
        <f>ПРОТОКОЛ!Q1358</f>
        <v>35</v>
      </c>
      <c r="S126" s="31">
        <f>ПРОТОКОЛ!S1358</f>
        <v>0</v>
      </c>
      <c r="T126" s="31">
        <f>ПРОТОКОЛ!T1358</f>
        <v>35</v>
      </c>
      <c r="U126" s="52">
        <f t="shared" si="1"/>
        <v>28</v>
      </c>
    </row>
    <row r="127" spans="1:21" ht="16.5" customHeight="1">
      <c r="A127" s="63">
        <f>ПРОТОКОЛ!B1392</f>
        <v>0</v>
      </c>
      <c r="B127" s="65">
        <f>ПРОТОКОЛ!C1392</f>
        <v>0</v>
      </c>
      <c r="C127" s="69" t="str">
        <f>ПРОТОКОЛ!X1392</f>
        <v>Субъект РФ 39</v>
      </c>
      <c r="D127" s="59">
        <f>ПРОТОКОЛ!D1392</f>
        <v>0</v>
      </c>
      <c r="E127" s="59">
        <f>ПРОТОКОЛ!F1392</f>
        <v>0</v>
      </c>
      <c r="F127" s="59">
        <f>ПРОТОКОЛ!H1392</f>
        <v>0</v>
      </c>
      <c r="G127" s="59">
        <f>ПРОТОКОЛ!J1392</f>
        <v>0</v>
      </c>
      <c r="H127" s="59">
        <f>ПРОТОКОЛ!L1392</f>
        <v>0</v>
      </c>
      <c r="I127" s="59">
        <f>ПРОТОКОЛ!N1392</f>
        <v>0</v>
      </c>
      <c r="J127" s="60">
        <f>ПРОТОКОЛ!P1392</f>
        <v>0</v>
      </c>
      <c r="K127" s="59">
        <f>ПРОТОКОЛ!R1392</f>
        <v>0</v>
      </c>
      <c r="L127" s="7">
        <f>ПРОТОКОЛ!E1392</f>
        <v>0</v>
      </c>
      <c r="M127" s="7">
        <f>ПРОТОКОЛ!G1392</f>
        <v>0</v>
      </c>
      <c r="N127" s="7">
        <f>ПРОТОКОЛ!I1392</f>
        <v>0</v>
      </c>
      <c r="O127" s="7">
        <f>ПРОТОКОЛ!K1392</f>
        <v>0</v>
      </c>
      <c r="P127" s="7" t="str">
        <f>ПРОТОКОЛ!M1392</f>
        <v>0</v>
      </c>
      <c r="Q127" s="7" t="str">
        <f>ПРОТОКОЛ!O1392</f>
        <v>0</v>
      </c>
      <c r="R127" s="7">
        <f>ПРОТОКОЛ!Q1392</f>
        <v>35</v>
      </c>
      <c r="S127" s="7">
        <f>ПРОТОКОЛ!S1392</f>
        <v>0</v>
      </c>
      <c r="T127" s="7">
        <f>ПРОТОКОЛ!T1392</f>
        <v>35</v>
      </c>
      <c r="U127" s="52">
        <f t="shared" si="1"/>
        <v>28</v>
      </c>
    </row>
    <row r="128" spans="1:21" ht="16.5" customHeight="1">
      <c r="A128" s="63">
        <f>ПРОТОКОЛ!B1393</f>
        <v>0</v>
      </c>
      <c r="B128" s="65">
        <f>ПРОТОКОЛ!C1393</f>
        <v>0</v>
      </c>
      <c r="C128" s="69" t="str">
        <f>ПРОТОКОЛ!X1393</f>
        <v>Субъект РФ 39</v>
      </c>
      <c r="D128" s="59">
        <f>ПРОТОКОЛ!D1393</f>
        <v>0</v>
      </c>
      <c r="E128" s="59">
        <f>ПРОТОКОЛ!F1393</f>
        <v>0</v>
      </c>
      <c r="F128" s="59">
        <f>ПРОТОКОЛ!H1393</f>
        <v>0</v>
      </c>
      <c r="G128" s="59">
        <f>ПРОТОКОЛ!J1393</f>
        <v>0</v>
      </c>
      <c r="H128" s="59">
        <f>ПРОТОКОЛ!L1393</f>
        <v>0</v>
      </c>
      <c r="I128" s="59">
        <f>ПРОТОКОЛ!N1393</f>
        <v>0</v>
      </c>
      <c r="J128" s="60">
        <f>ПРОТОКОЛ!P1393</f>
        <v>0</v>
      </c>
      <c r="K128" s="59">
        <f>ПРОТОКОЛ!R1393</f>
        <v>0</v>
      </c>
      <c r="L128" s="7">
        <f>ПРОТОКОЛ!E1393</f>
        <v>0</v>
      </c>
      <c r="M128" s="7">
        <f>ПРОТОКОЛ!G1393</f>
        <v>0</v>
      </c>
      <c r="N128" s="7">
        <f>ПРОТОКОЛ!I1393</f>
        <v>0</v>
      </c>
      <c r="O128" s="7">
        <f>ПРОТОКОЛ!K1393</f>
        <v>0</v>
      </c>
      <c r="P128" s="7" t="str">
        <f>ПРОТОКОЛ!M1393</f>
        <v>0</v>
      </c>
      <c r="Q128" s="7" t="str">
        <f>ПРОТОКОЛ!O1393</f>
        <v>0</v>
      </c>
      <c r="R128" s="7">
        <f>ПРОТОКОЛ!Q1393</f>
        <v>35</v>
      </c>
      <c r="S128" s="7">
        <f>ПРОТОКОЛ!S1393</f>
        <v>0</v>
      </c>
      <c r="T128" s="7">
        <f>ПРОТОКОЛ!T1393</f>
        <v>35</v>
      </c>
      <c r="U128" s="52">
        <f t="shared" si="1"/>
        <v>28</v>
      </c>
    </row>
    <row r="129" spans="1:21" ht="16.5" customHeight="1">
      <c r="A129" s="63">
        <f>ПРОТОКОЛ!B1394</f>
        <v>0</v>
      </c>
      <c r="B129" s="65">
        <f>ПРОТОКОЛ!C1394</f>
        <v>0</v>
      </c>
      <c r="C129" s="69" t="str">
        <f>ПРОТОКОЛ!X1394</f>
        <v>Субъект РФ 39</v>
      </c>
      <c r="D129" s="59">
        <f>ПРОТОКОЛ!D1394</f>
        <v>0</v>
      </c>
      <c r="E129" s="59">
        <f>ПРОТОКОЛ!F1394</f>
        <v>0</v>
      </c>
      <c r="F129" s="59">
        <f>ПРОТОКОЛ!H1394</f>
        <v>0</v>
      </c>
      <c r="G129" s="59">
        <f>ПРОТОКОЛ!J1394</f>
        <v>0</v>
      </c>
      <c r="H129" s="59">
        <f>ПРОТОКОЛ!L1394</f>
        <v>0</v>
      </c>
      <c r="I129" s="59">
        <f>ПРОТОКОЛ!N1394</f>
        <v>0</v>
      </c>
      <c r="J129" s="60">
        <f>ПРОТОКОЛ!P1394</f>
        <v>0</v>
      </c>
      <c r="K129" s="59">
        <f>ПРОТОКОЛ!R1394</f>
        <v>0</v>
      </c>
      <c r="L129" s="7">
        <f>ПРОТОКОЛ!E1394</f>
        <v>0</v>
      </c>
      <c r="M129" s="7">
        <f>ПРОТОКОЛ!G1394</f>
        <v>0</v>
      </c>
      <c r="N129" s="7">
        <f>ПРОТОКОЛ!I1394</f>
        <v>0</v>
      </c>
      <c r="O129" s="7">
        <f>ПРОТОКОЛ!K1394</f>
        <v>0</v>
      </c>
      <c r="P129" s="7" t="str">
        <f>ПРОТОКОЛ!M1394</f>
        <v>0</v>
      </c>
      <c r="Q129" s="7" t="str">
        <f>ПРОТОКОЛ!O1394</f>
        <v>0</v>
      </c>
      <c r="R129" s="7">
        <f>ПРОТОКОЛ!Q1394</f>
        <v>35</v>
      </c>
      <c r="S129" s="7">
        <f>ПРОТОКОЛ!S1394</f>
        <v>0</v>
      </c>
      <c r="T129" s="7">
        <f>ПРОТОКОЛ!T1394</f>
        <v>35</v>
      </c>
      <c r="U129" s="52">
        <f t="shared" si="1"/>
        <v>28</v>
      </c>
    </row>
    <row r="130" spans="1:21" ht="16.5" customHeight="1">
      <c r="A130" s="64">
        <f>ПРОТОКОЛ!B1428</f>
        <v>0</v>
      </c>
      <c r="B130" s="68">
        <f>ПРОТОКОЛ!C1428</f>
        <v>0</v>
      </c>
      <c r="C130" s="72" t="str">
        <f>ПРОТОКОЛ!X1428</f>
        <v>Субъект РФ 40</v>
      </c>
      <c r="D130" s="62">
        <f>ПРОТОКОЛ!D1428</f>
        <v>0</v>
      </c>
      <c r="E130" s="62">
        <f>ПРОТОКОЛ!F1428</f>
        <v>0</v>
      </c>
      <c r="F130" s="62">
        <f>ПРОТОКОЛ!H1428</f>
        <v>0</v>
      </c>
      <c r="G130" s="62">
        <f>ПРОТОКОЛ!J1428</f>
        <v>0</v>
      </c>
      <c r="H130" s="62">
        <f>ПРОТОКОЛ!L1428</f>
        <v>0</v>
      </c>
      <c r="I130" s="62">
        <f>ПРОТОКОЛ!N1428</f>
        <v>0</v>
      </c>
      <c r="J130" s="75">
        <f>ПРОТОКОЛ!P1428</f>
        <v>0</v>
      </c>
      <c r="K130" s="62">
        <f>ПРОТОКОЛ!R1428</f>
        <v>0</v>
      </c>
      <c r="L130" s="31">
        <f>ПРОТОКОЛ!E1428</f>
        <v>0</v>
      </c>
      <c r="M130" s="31">
        <f>ПРОТОКОЛ!G1428</f>
        <v>0</v>
      </c>
      <c r="N130" s="31">
        <f>ПРОТОКОЛ!I1428</f>
        <v>0</v>
      </c>
      <c r="O130" s="31">
        <f>ПРОТОКОЛ!K1428</f>
        <v>0</v>
      </c>
      <c r="P130" s="31" t="str">
        <f>ПРОТОКОЛ!M1428</f>
        <v>0</v>
      </c>
      <c r="Q130" s="31" t="str">
        <f>ПРОТОКОЛ!O1428</f>
        <v>0</v>
      </c>
      <c r="R130" s="31">
        <f>ПРОТОКОЛ!Q1428</f>
        <v>35</v>
      </c>
      <c r="S130" s="31">
        <f>ПРОТОКОЛ!S1428</f>
        <v>0</v>
      </c>
      <c r="T130" s="31">
        <f>ПРОТОКОЛ!T1428</f>
        <v>35</v>
      </c>
      <c r="U130" s="52">
        <f t="shared" si="1"/>
        <v>28</v>
      </c>
    </row>
    <row r="131" spans="1:21" ht="16.5" customHeight="1">
      <c r="A131" s="64">
        <f>ПРОТОКОЛ!B1429</f>
        <v>0</v>
      </c>
      <c r="B131" s="68">
        <f>ПРОТОКОЛ!C1429</f>
        <v>0</v>
      </c>
      <c r="C131" s="72" t="str">
        <f>ПРОТОКОЛ!X1429</f>
        <v>Субъект РФ 40</v>
      </c>
      <c r="D131" s="62">
        <f>ПРОТОКОЛ!D1429</f>
        <v>0</v>
      </c>
      <c r="E131" s="62">
        <f>ПРОТОКОЛ!F1429</f>
        <v>0</v>
      </c>
      <c r="F131" s="62">
        <f>ПРОТОКОЛ!H1429</f>
        <v>0</v>
      </c>
      <c r="G131" s="62">
        <f>ПРОТОКОЛ!J1429</f>
        <v>0</v>
      </c>
      <c r="H131" s="62">
        <f>ПРОТОКОЛ!L1429</f>
        <v>0</v>
      </c>
      <c r="I131" s="62">
        <f>ПРОТОКОЛ!N1429</f>
        <v>0</v>
      </c>
      <c r="J131" s="75">
        <f>ПРОТОКОЛ!P1429</f>
        <v>0</v>
      </c>
      <c r="K131" s="62">
        <f>ПРОТОКОЛ!R1429</f>
        <v>0</v>
      </c>
      <c r="L131" s="31">
        <f>ПРОТОКОЛ!E1429</f>
        <v>0</v>
      </c>
      <c r="M131" s="31">
        <f>ПРОТОКОЛ!G1429</f>
        <v>0</v>
      </c>
      <c r="N131" s="31">
        <f>ПРОТОКОЛ!I1429</f>
        <v>0</v>
      </c>
      <c r="O131" s="31">
        <f>ПРОТОКОЛ!K1429</f>
        <v>0</v>
      </c>
      <c r="P131" s="31" t="str">
        <f>ПРОТОКОЛ!M1429</f>
        <v>0</v>
      </c>
      <c r="Q131" s="31" t="str">
        <f>ПРОТОКОЛ!O1429</f>
        <v>0</v>
      </c>
      <c r="R131" s="31">
        <f>ПРОТОКОЛ!Q1429</f>
        <v>35</v>
      </c>
      <c r="S131" s="31">
        <f>ПРОТОКОЛ!S1429</f>
        <v>0</v>
      </c>
      <c r="T131" s="31">
        <f>ПРОТОКОЛ!T1429</f>
        <v>35</v>
      </c>
      <c r="U131" s="52">
        <f t="shared" si="1"/>
        <v>28</v>
      </c>
    </row>
    <row r="132" spans="1:21" ht="16.5" customHeight="1">
      <c r="A132" s="64">
        <f>ПРОТОКОЛ!B1430</f>
        <v>0</v>
      </c>
      <c r="B132" s="68">
        <f>ПРОТОКОЛ!C1430</f>
        <v>0</v>
      </c>
      <c r="C132" s="72" t="str">
        <f>ПРОТОКОЛ!X1430</f>
        <v>Субъект РФ 40</v>
      </c>
      <c r="D132" s="62">
        <f>ПРОТОКОЛ!D1430</f>
        <v>0</v>
      </c>
      <c r="E132" s="62">
        <f>ПРОТОКОЛ!F1430</f>
        <v>0</v>
      </c>
      <c r="F132" s="62">
        <f>ПРОТОКОЛ!H1430</f>
        <v>0</v>
      </c>
      <c r="G132" s="62">
        <f>ПРОТОКОЛ!J1430</f>
        <v>0</v>
      </c>
      <c r="H132" s="62">
        <f>ПРОТОКОЛ!L1430</f>
        <v>0</v>
      </c>
      <c r="I132" s="62">
        <f>ПРОТОКОЛ!N1430</f>
        <v>0</v>
      </c>
      <c r="J132" s="75">
        <f>ПРОТОКОЛ!P1430</f>
        <v>0</v>
      </c>
      <c r="K132" s="62">
        <f>ПРОТОКОЛ!R1430</f>
        <v>0</v>
      </c>
      <c r="L132" s="31">
        <f>ПРОТОКОЛ!E1430</f>
        <v>0</v>
      </c>
      <c r="M132" s="31">
        <f>ПРОТОКОЛ!G1430</f>
        <v>0</v>
      </c>
      <c r="N132" s="31">
        <f>ПРОТОКОЛ!I1430</f>
        <v>0</v>
      </c>
      <c r="O132" s="31">
        <f>ПРОТОКОЛ!K1430</f>
        <v>0</v>
      </c>
      <c r="P132" s="31" t="str">
        <f>ПРОТОКОЛ!M1430</f>
        <v>0</v>
      </c>
      <c r="Q132" s="31" t="str">
        <f>ПРОТОКОЛ!O1430</f>
        <v>0</v>
      </c>
      <c r="R132" s="31">
        <f>ПРОТОКОЛ!Q1430</f>
        <v>35</v>
      </c>
      <c r="S132" s="31">
        <f>ПРОТОКОЛ!S1430</f>
        <v>0</v>
      </c>
      <c r="T132" s="31">
        <f>ПРОТОКОЛ!T1430</f>
        <v>35</v>
      </c>
      <c r="U132" s="52">
        <f t="shared" si="1"/>
        <v>28</v>
      </c>
    </row>
    <row r="133" spans="1:21" ht="16.5" customHeight="1">
      <c r="A133" s="63">
        <f>ПРОТОКОЛ!B1464</f>
        <v>0</v>
      </c>
      <c r="B133" s="65">
        <f>ПРОТОКОЛ!C1464</f>
        <v>0</v>
      </c>
      <c r="C133" s="69" t="str">
        <f>ПРОТОКОЛ!X1464</f>
        <v>Субъект РФ 41</v>
      </c>
      <c r="D133" s="59">
        <f>ПРОТОКОЛ!D1464</f>
        <v>0</v>
      </c>
      <c r="E133" s="59">
        <f>ПРОТОКОЛ!F1464</f>
        <v>0</v>
      </c>
      <c r="F133" s="59">
        <f>ПРОТОКОЛ!H1464</f>
        <v>0</v>
      </c>
      <c r="G133" s="59">
        <f>ПРОТОКОЛ!J1464</f>
        <v>0</v>
      </c>
      <c r="H133" s="59">
        <f>ПРОТОКОЛ!L1464</f>
        <v>0</v>
      </c>
      <c r="I133" s="59">
        <f>ПРОТОКОЛ!N1464</f>
        <v>0</v>
      </c>
      <c r="J133" s="60">
        <f>ПРОТОКОЛ!P1464</f>
        <v>0</v>
      </c>
      <c r="K133" s="59">
        <f>ПРОТОКОЛ!R1464</f>
        <v>0</v>
      </c>
      <c r="L133" s="7">
        <f>ПРОТОКОЛ!E1464</f>
        <v>0</v>
      </c>
      <c r="M133" s="7">
        <f>ПРОТОКОЛ!G1464</f>
        <v>0</v>
      </c>
      <c r="N133" s="7">
        <f>ПРОТОКОЛ!I1464</f>
        <v>0</v>
      </c>
      <c r="O133" s="7">
        <f>ПРОТОКОЛ!K1464</f>
        <v>0</v>
      </c>
      <c r="P133" s="7" t="str">
        <f>ПРОТОКОЛ!M1464</f>
        <v>0</v>
      </c>
      <c r="Q133" s="7" t="str">
        <f>ПРОТОКОЛ!O1464</f>
        <v>0</v>
      </c>
      <c r="R133" s="7">
        <f>ПРОТОКОЛ!Q1464</f>
        <v>35</v>
      </c>
      <c r="S133" s="7">
        <f>ПРОТОКОЛ!S1464</f>
        <v>0</v>
      </c>
      <c r="T133" s="7">
        <f>ПРОТОКОЛ!T1464</f>
        <v>35</v>
      </c>
      <c r="U133" s="52">
        <f t="shared" si="1"/>
        <v>28</v>
      </c>
    </row>
    <row r="134" spans="1:21" ht="16.5" customHeight="1">
      <c r="A134" s="63">
        <f>ПРОТОКОЛ!B1465</f>
        <v>0</v>
      </c>
      <c r="B134" s="65">
        <f>ПРОТОКОЛ!C1465</f>
        <v>0</v>
      </c>
      <c r="C134" s="69" t="str">
        <f>ПРОТОКОЛ!X1465</f>
        <v>Субъект РФ 41</v>
      </c>
      <c r="D134" s="59">
        <f>ПРОТОКОЛ!D1465</f>
        <v>0</v>
      </c>
      <c r="E134" s="59">
        <f>ПРОТОКОЛ!F1465</f>
        <v>0</v>
      </c>
      <c r="F134" s="59">
        <f>ПРОТОКОЛ!H1465</f>
        <v>0</v>
      </c>
      <c r="G134" s="59">
        <f>ПРОТОКОЛ!J1465</f>
        <v>0</v>
      </c>
      <c r="H134" s="59">
        <f>ПРОТОКОЛ!L1465</f>
        <v>0</v>
      </c>
      <c r="I134" s="59">
        <f>ПРОТОКОЛ!N1465</f>
        <v>0</v>
      </c>
      <c r="J134" s="60">
        <f>ПРОТОКОЛ!P1465</f>
        <v>0</v>
      </c>
      <c r="K134" s="59">
        <f>ПРОТОКОЛ!R1465</f>
        <v>0</v>
      </c>
      <c r="L134" s="7">
        <f>ПРОТОКОЛ!E1465</f>
        <v>0</v>
      </c>
      <c r="M134" s="7">
        <f>ПРОТОКОЛ!G1465</f>
        <v>0</v>
      </c>
      <c r="N134" s="7">
        <f>ПРОТОКОЛ!I1465</f>
        <v>0</v>
      </c>
      <c r="O134" s="7">
        <f>ПРОТОКОЛ!K1465</f>
        <v>0</v>
      </c>
      <c r="P134" s="7" t="str">
        <f>ПРОТОКОЛ!M1465</f>
        <v>0</v>
      </c>
      <c r="Q134" s="7" t="str">
        <f>ПРОТОКОЛ!O1465</f>
        <v>0</v>
      </c>
      <c r="R134" s="7">
        <f>ПРОТОКОЛ!Q1465</f>
        <v>35</v>
      </c>
      <c r="S134" s="7">
        <f>ПРОТОКОЛ!S1465</f>
        <v>0</v>
      </c>
      <c r="T134" s="7">
        <f>ПРОТОКОЛ!T1465</f>
        <v>35</v>
      </c>
      <c r="U134" s="52">
        <f t="shared" si="1"/>
        <v>28</v>
      </c>
    </row>
    <row r="135" spans="1:21" ht="16.5" customHeight="1">
      <c r="A135" s="63">
        <f>ПРОТОКОЛ!B1466</f>
        <v>0</v>
      </c>
      <c r="B135" s="65">
        <f>ПРОТОКОЛ!C1466</f>
        <v>0</v>
      </c>
      <c r="C135" s="69" t="str">
        <f>ПРОТОКОЛ!X1466</f>
        <v>Субъект РФ 41</v>
      </c>
      <c r="D135" s="59">
        <f>ПРОТОКОЛ!D1466</f>
        <v>0</v>
      </c>
      <c r="E135" s="59">
        <f>ПРОТОКОЛ!F1466</f>
        <v>0</v>
      </c>
      <c r="F135" s="59">
        <f>ПРОТОКОЛ!H1466</f>
        <v>0</v>
      </c>
      <c r="G135" s="59">
        <f>ПРОТОКОЛ!J1466</f>
        <v>0</v>
      </c>
      <c r="H135" s="59">
        <f>ПРОТОКОЛ!L1466</f>
        <v>0</v>
      </c>
      <c r="I135" s="59">
        <f>ПРОТОКОЛ!N1466</f>
        <v>0</v>
      </c>
      <c r="J135" s="60">
        <f>ПРОТОКОЛ!P1466</f>
        <v>0</v>
      </c>
      <c r="K135" s="59">
        <f>ПРОТОКОЛ!R1466</f>
        <v>0</v>
      </c>
      <c r="L135" s="7">
        <f>ПРОТОКОЛ!E1466</f>
        <v>0</v>
      </c>
      <c r="M135" s="7">
        <f>ПРОТОКОЛ!G1466</f>
        <v>0</v>
      </c>
      <c r="N135" s="7">
        <f>ПРОТОКОЛ!I1466</f>
        <v>0</v>
      </c>
      <c r="O135" s="7">
        <f>ПРОТОКОЛ!K1466</f>
        <v>0</v>
      </c>
      <c r="P135" s="7" t="str">
        <f>ПРОТОКОЛ!M1466</f>
        <v>0</v>
      </c>
      <c r="Q135" s="7" t="str">
        <f>ПРОТОКОЛ!O1466</f>
        <v>0</v>
      </c>
      <c r="R135" s="7">
        <f>ПРОТОКОЛ!Q1466</f>
        <v>35</v>
      </c>
      <c r="S135" s="7">
        <f>ПРОТОКОЛ!S1466</f>
        <v>0</v>
      </c>
      <c r="T135" s="7">
        <f>ПРОТОКОЛ!T1466</f>
        <v>35</v>
      </c>
      <c r="U135" s="52">
        <f t="shared" si="1"/>
        <v>28</v>
      </c>
    </row>
    <row r="136" spans="1:21" ht="16.5" customHeight="1">
      <c r="A136" s="64">
        <f>ПРОТОКОЛ!B1500</f>
        <v>0</v>
      </c>
      <c r="B136" s="68">
        <f>ПРОТОКОЛ!C1500</f>
        <v>0</v>
      </c>
      <c r="C136" s="72" t="str">
        <f>ПРОТОКОЛ!X1500</f>
        <v>Субъект РФ 42</v>
      </c>
      <c r="D136" s="62">
        <f>ПРОТОКОЛ!D1500</f>
        <v>0</v>
      </c>
      <c r="E136" s="62">
        <f>ПРОТОКОЛ!F1500</f>
        <v>0</v>
      </c>
      <c r="F136" s="62">
        <f>ПРОТОКОЛ!H1500</f>
        <v>0</v>
      </c>
      <c r="G136" s="62">
        <f>ПРОТОКОЛ!J1500</f>
        <v>0</v>
      </c>
      <c r="H136" s="62">
        <f>ПРОТОКОЛ!L1500</f>
        <v>0</v>
      </c>
      <c r="I136" s="62">
        <f>ПРОТОКОЛ!N1500</f>
        <v>0</v>
      </c>
      <c r="J136" s="75">
        <f>ПРОТОКОЛ!P1500</f>
        <v>0</v>
      </c>
      <c r="K136" s="62">
        <f>ПРОТОКОЛ!R1500</f>
        <v>0</v>
      </c>
      <c r="L136" s="31">
        <f>ПРОТОКОЛ!E1500</f>
        <v>0</v>
      </c>
      <c r="M136" s="31">
        <f>ПРОТОКОЛ!G1500</f>
        <v>0</v>
      </c>
      <c r="N136" s="31">
        <f>ПРОТОКОЛ!I1500</f>
        <v>0</v>
      </c>
      <c r="O136" s="31">
        <f>ПРОТОКОЛ!K1500</f>
        <v>0</v>
      </c>
      <c r="P136" s="31" t="str">
        <f>ПРОТОКОЛ!M1500</f>
        <v>0</v>
      </c>
      <c r="Q136" s="31" t="str">
        <f>ПРОТОКОЛ!O1500</f>
        <v>0</v>
      </c>
      <c r="R136" s="31">
        <f>ПРОТОКОЛ!Q1500</f>
        <v>35</v>
      </c>
      <c r="S136" s="31">
        <f>ПРОТОКОЛ!S1500</f>
        <v>0</v>
      </c>
      <c r="T136" s="31">
        <f>ПРОТОКОЛ!T1500</f>
        <v>35</v>
      </c>
      <c r="U136" s="52">
        <f t="shared" si="1"/>
        <v>28</v>
      </c>
    </row>
    <row r="137" spans="1:21" ht="16.5" customHeight="1">
      <c r="A137" s="64">
        <f>ПРОТОКОЛ!B1501</f>
        <v>0</v>
      </c>
      <c r="B137" s="68">
        <f>ПРОТОКОЛ!C1501</f>
        <v>0</v>
      </c>
      <c r="C137" s="72" t="str">
        <f>ПРОТОКОЛ!X1501</f>
        <v>Субъект РФ 42</v>
      </c>
      <c r="D137" s="62">
        <f>ПРОТОКОЛ!D1501</f>
        <v>0</v>
      </c>
      <c r="E137" s="62">
        <f>ПРОТОКОЛ!F1501</f>
        <v>0</v>
      </c>
      <c r="F137" s="62">
        <f>ПРОТОКОЛ!H1501</f>
        <v>0</v>
      </c>
      <c r="G137" s="62">
        <f>ПРОТОКОЛ!J1501</f>
        <v>0</v>
      </c>
      <c r="H137" s="62">
        <f>ПРОТОКОЛ!L1501</f>
        <v>0</v>
      </c>
      <c r="I137" s="62">
        <f>ПРОТОКОЛ!N1501</f>
        <v>0</v>
      </c>
      <c r="J137" s="75">
        <f>ПРОТОКОЛ!P1501</f>
        <v>0</v>
      </c>
      <c r="K137" s="62">
        <f>ПРОТОКОЛ!R1501</f>
        <v>0</v>
      </c>
      <c r="L137" s="31">
        <f>ПРОТОКОЛ!E1501</f>
        <v>0</v>
      </c>
      <c r="M137" s="31">
        <f>ПРОТОКОЛ!G1501</f>
        <v>0</v>
      </c>
      <c r="N137" s="31">
        <f>ПРОТОКОЛ!I1501</f>
        <v>0</v>
      </c>
      <c r="O137" s="31">
        <f>ПРОТОКОЛ!K1501</f>
        <v>0</v>
      </c>
      <c r="P137" s="31" t="str">
        <f>ПРОТОКОЛ!M1501</f>
        <v>0</v>
      </c>
      <c r="Q137" s="31" t="str">
        <f>ПРОТОКОЛ!O1501</f>
        <v>0</v>
      </c>
      <c r="R137" s="31">
        <f>ПРОТОКОЛ!Q1501</f>
        <v>35</v>
      </c>
      <c r="S137" s="31">
        <f>ПРОТОКОЛ!S1501</f>
        <v>0</v>
      </c>
      <c r="T137" s="31">
        <f>ПРОТОКОЛ!T1501</f>
        <v>35</v>
      </c>
      <c r="U137" s="52">
        <f t="shared" si="1"/>
        <v>28</v>
      </c>
    </row>
    <row r="138" spans="1:21" ht="16.5" customHeight="1">
      <c r="A138" s="64">
        <f>ПРОТОКОЛ!B1502</f>
        <v>0</v>
      </c>
      <c r="B138" s="68">
        <f>ПРОТОКОЛ!C1502</f>
        <v>0</v>
      </c>
      <c r="C138" s="72" t="str">
        <f>ПРОТОКОЛ!X1502</f>
        <v>Субъект РФ 42</v>
      </c>
      <c r="D138" s="62">
        <f>ПРОТОКОЛ!D1502</f>
        <v>0</v>
      </c>
      <c r="E138" s="62">
        <f>ПРОТОКОЛ!F1502</f>
        <v>0</v>
      </c>
      <c r="F138" s="62">
        <f>ПРОТОКОЛ!H1502</f>
        <v>0</v>
      </c>
      <c r="G138" s="62">
        <f>ПРОТОКОЛ!J1502</f>
        <v>0</v>
      </c>
      <c r="H138" s="62">
        <f>ПРОТОКОЛ!L1502</f>
        <v>0</v>
      </c>
      <c r="I138" s="62">
        <f>ПРОТОКОЛ!N1502</f>
        <v>0</v>
      </c>
      <c r="J138" s="75">
        <f>ПРОТОКОЛ!P1502</f>
        <v>0</v>
      </c>
      <c r="K138" s="62">
        <f>ПРОТОКОЛ!R1502</f>
        <v>0</v>
      </c>
      <c r="L138" s="31">
        <f>ПРОТОКОЛ!E1502</f>
        <v>0</v>
      </c>
      <c r="M138" s="31">
        <f>ПРОТОКОЛ!G1502</f>
        <v>0</v>
      </c>
      <c r="N138" s="31">
        <f>ПРОТОКОЛ!I1502</f>
        <v>0</v>
      </c>
      <c r="O138" s="31">
        <f>ПРОТОКОЛ!K1502</f>
        <v>0</v>
      </c>
      <c r="P138" s="31" t="str">
        <f>ПРОТОКОЛ!M1502</f>
        <v>0</v>
      </c>
      <c r="Q138" s="31" t="str">
        <f>ПРОТОКОЛ!O1502</f>
        <v>0</v>
      </c>
      <c r="R138" s="31">
        <f>ПРОТОКОЛ!Q1502</f>
        <v>35</v>
      </c>
      <c r="S138" s="31">
        <f>ПРОТОКОЛ!S1502</f>
        <v>0</v>
      </c>
      <c r="T138" s="31">
        <f>ПРОТОКОЛ!T1502</f>
        <v>35</v>
      </c>
      <c r="U138" s="52">
        <f t="shared" si="1"/>
        <v>28</v>
      </c>
    </row>
    <row r="139" spans="1:21" ht="16.5" customHeight="1">
      <c r="A139" s="63">
        <f>ПРОТОКОЛ!B1536</f>
        <v>0</v>
      </c>
      <c r="B139" s="65">
        <f>ПРОТОКОЛ!C1536</f>
        <v>0</v>
      </c>
      <c r="C139" s="69" t="str">
        <f>ПРОТОКОЛ!X1536</f>
        <v>Субъект РФ 43</v>
      </c>
      <c r="D139" s="59">
        <f>ПРОТОКОЛ!D1536</f>
        <v>0</v>
      </c>
      <c r="E139" s="59">
        <f>ПРОТОКОЛ!F1536</f>
        <v>0</v>
      </c>
      <c r="F139" s="59">
        <f>ПРОТОКОЛ!H1536</f>
        <v>0</v>
      </c>
      <c r="G139" s="59">
        <f>ПРОТОКОЛ!J1536</f>
        <v>0</v>
      </c>
      <c r="H139" s="59">
        <f>ПРОТОКОЛ!L1536</f>
        <v>0</v>
      </c>
      <c r="I139" s="59">
        <f>ПРОТОКОЛ!N1536</f>
        <v>0</v>
      </c>
      <c r="J139" s="60">
        <f>ПРОТОКОЛ!P1536</f>
        <v>0</v>
      </c>
      <c r="K139" s="59">
        <f>ПРОТОКОЛ!R1536</f>
        <v>0</v>
      </c>
      <c r="L139" s="7">
        <f>ПРОТОКОЛ!E1536</f>
        <v>0</v>
      </c>
      <c r="M139" s="7">
        <f>ПРОТОКОЛ!G1536</f>
        <v>0</v>
      </c>
      <c r="N139" s="7">
        <f>ПРОТОКОЛ!I1536</f>
        <v>0</v>
      </c>
      <c r="O139" s="7">
        <f>ПРОТОКОЛ!K1536</f>
        <v>0</v>
      </c>
      <c r="P139" s="7" t="str">
        <f>ПРОТОКОЛ!M1536</f>
        <v>0</v>
      </c>
      <c r="Q139" s="7" t="str">
        <f>ПРОТОКОЛ!O1536</f>
        <v>0</v>
      </c>
      <c r="R139" s="7">
        <f>ПРОТОКОЛ!Q1536</f>
        <v>35</v>
      </c>
      <c r="S139" s="7">
        <f>ПРОТОКОЛ!S1536</f>
        <v>0</v>
      </c>
      <c r="T139" s="7">
        <f>ПРОТОКОЛ!T1536</f>
        <v>35</v>
      </c>
      <c r="U139" s="52">
        <f t="shared" si="1"/>
        <v>28</v>
      </c>
    </row>
    <row r="140" spans="1:21" ht="16.5" customHeight="1">
      <c r="A140" s="63">
        <f>ПРОТОКОЛ!B1537</f>
        <v>0</v>
      </c>
      <c r="B140" s="67">
        <f>ПРОТОКОЛ!C1537</f>
        <v>0</v>
      </c>
      <c r="C140" s="71" t="str">
        <f>ПРОТОКОЛ!X1537</f>
        <v>Субъект РФ 43</v>
      </c>
      <c r="D140" s="30">
        <f>ПРОТОКОЛ!D1537</f>
        <v>0</v>
      </c>
      <c r="E140" s="30">
        <f>ПРОТОКОЛ!F1537</f>
        <v>0</v>
      </c>
      <c r="F140" s="30">
        <f>ПРОТОКОЛ!H1537</f>
        <v>0</v>
      </c>
      <c r="G140" s="30">
        <f>ПРОТОКОЛ!J1537</f>
        <v>0</v>
      </c>
      <c r="H140" s="30">
        <f>ПРОТОКОЛ!L1537</f>
        <v>0</v>
      </c>
      <c r="I140" s="30">
        <f>ПРОТОКОЛ!N1537</f>
        <v>0</v>
      </c>
      <c r="J140" s="74">
        <f>ПРОТОКОЛ!P1537</f>
        <v>0</v>
      </c>
      <c r="K140" s="30">
        <f>ПРОТОКОЛ!R1537</f>
        <v>0</v>
      </c>
      <c r="L140" s="7">
        <f>ПРОТОКОЛ!E1537</f>
        <v>0</v>
      </c>
      <c r="M140" s="7">
        <f>ПРОТОКОЛ!G1537</f>
        <v>0</v>
      </c>
      <c r="N140" s="7">
        <f>ПРОТОКОЛ!I1537</f>
        <v>0</v>
      </c>
      <c r="O140" s="7">
        <f>ПРОТОКОЛ!K1537</f>
        <v>0</v>
      </c>
      <c r="P140" s="7" t="str">
        <f>ПРОТОКОЛ!M1537</f>
        <v>0</v>
      </c>
      <c r="Q140" s="7" t="str">
        <f>ПРОТОКОЛ!O1537</f>
        <v>0</v>
      </c>
      <c r="R140" s="7">
        <f>ПРОТОКОЛ!Q1537</f>
        <v>35</v>
      </c>
      <c r="S140" s="7">
        <f>ПРОТОКОЛ!S1537</f>
        <v>0</v>
      </c>
      <c r="T140" s="7">
        <f>ПРОТОКОЛ!T1537</f>
        <v>35</v>
      </c>
      <c r="U140" s="52">
        <f t="shared" si="1"/>
        <v>28</v>
      </c>
    </row>
    <row r="141" spans="1:21" ht="16.5" customHeight="1">
      <c r="A141" s="63">
        <f>ПРОТОКОЛ!B1538</f>
        <v>0</v>
      </c>
      <c r="B141" s="65">
        <f>ПРОТОКОЛ!C1538</f>
        <v>0</v>
      </c>
      <c r="C141" s="69" t="str">
        <f>ПРОТОКОЛ!X1538</f>
        <v>Субъект РФ 43</v>
      </c>
      <c r="D141" s="59">
        <f>ПРОТОКОЛ!D1538</f>
        <v>0</v>
      </c>
      <c r="E141" s="59">
        <f>ПРОТОКОЛ!F1538</f>
        <v>0</v>
      </c>
      <c r="F141" s="59">
        <f>ПРОТОКОЛ!H1538</f>
        <v>0</v>
      </c>
      <c r="G141" s="59">
        <f>ПРОТОКОЛ!J1538</f>
        <v>0</v>
      </c>
      <c r="H141" s="59">
        <f>ПРОТОКОЛ!L1538</f>
        <v>0</v>
      </c>
      <c r="I141" s="59">
        <f>ПРОТОКОЛ!N1538</f>
        <v>0</v>
      </c>
      <c r="J141" s="60">
        <f>ПРОТОКОЛ!P1538</f>
        <v>0</v>
      </c>
      <c r="K141" s="59">
        <f>ПРОТОКОЛ!R1538</f>
        <v>0</v>
      </c>
      <c r="L141" s="7">
        <f>ПРОТОКОЛ!E1538</f>
        <v>0</v>
      </c>
      <c r="M141" s="7">
        <f>ПРОТОКОЛ!G1538</f>
        <v>0</v>
      </c>
      <c r="N141" s="7">
        <f>ПРОТОКОЛ!I1538</f>
        <v>0</v>
      </c>
      <c r="O141" s="7">
        <f>ПРОТОКОЛ!K1538</f>
        <v>0</v>
      </c>
      <c r="P141" s="7" t="str">
        <f>ПРОТОКОЛ!M1538</f>
        <v>0</v>
      </c>
      <c r="Q141" s="7" t="str">
        <f>ПРОТОКОЛ!O1538</f>
        <v>0</v>
      </c>
      <c r="R141" s="7">
        <f>ПРОТОКОЛ!Q1538</f>
        <v>35</v>
      </c>
      <c r="S141" s="7">
        <f>ПРОТОКОЛ!S1538</f>
        <v>0</v>
      </c>
      <c r="T141" s="7">
        <f>ПРОТОКОЛ!T1538</f>
        <v>35</v>
      </c>
      <c r="U141" s="52">
        <f t="shared" ref="U141:U204" si="2">SUMPRODUCT(--($T$13:$T$297+$L$13:$L$297/1000&gt;T141+L141/1000))+1</f>
        <v>28</v>
      </c>
    </row>
    <row r="142" spans="1:21" ht="16.5" customHeight="1">
      <c r="A142" s="64">
        <f>ПРОТОКОЛ!B1572</f>
        <v>0</v>
      </c>
      <c r="B142" s="68">
        <f>ПРОТОКОЛ!C1572</f>
        <v>0</v>
      </c>
      <c r="C142" s="72" t="str">
        <f>ПРОТОКОЛ!X1572</f>
        <v>Субъект РФ 44</v>
      </c>
      <c r="D142" s="62">
        <f>ПРОТОКОЛ!D1572</f>
        <v>0</v>
      </c>
      <c r="E142" s="62">
        <f>ПРОТОКОЛ!F1572</f>
        <v>0</v>
      </c>
      <c r="F142" s="62">
        <f>ПРОТОКОЛ!H1572</f>
        <v>0</v>
      </c>
      <c r="G142" s="62">
        <f>ПРОТОКОЛ!J1572</f>
        <v>0</v>
      </c>
      <c r="H142" s="62">
        <f>ПРОТОКОЛ!L1572</f>
        <v>0</v>
      </c>
      <c r="I142" s="62">
        <f>ПРОТОКОЛ!N1572</f>
        <v>0</v>
      </c>
      <c r="J142" s="75">
        <f>ПРОТОКОЛ!P1572</f>
        <v>0</v>
      </c>
      <c r="K142" s="62">
        <f>ПРОТОКОЛ!R1572</f>
        <v>0</v>
      </c>
      <c r="L142" s="31">
        <f>ПРОТОКОЛ!E1572</f>
        <v>0</v>
      </c>
      <c r="M142" s="31">
        <f>ПРОТОКОЛ!G1572</f>
        <v>0</v>
      </c>
      <c r="N142" s="31">
        <f>ПРОТОКОЛ!I1572</f>
        <v>0</v>
      </c>
      <c r="O142" s="31">
        <f>ПРОТОКОЛ!K1572</f>
        <v>0</v>
      </c>
      <c r="P142" s="31" t="str">
        <f>ПРОТОКОЛ!M1572</f>
        <v>0</v>
      </c>
      <c r="Q142" s="31" t="str">
        <f>ПРОТОКОЛ!O1572</f>
        <v>0</v>
      </c>
      <c r="R142" s="31">
        <f>ПРОТОКОЛ!Q1572</f>
        <v>35</v>
      </c>
      <c r="S142" s="31">
        <f>ПРОТОКОЛ!S1572</f>
        <v>0</v>
      </c>
      <c r="T142" s="31">
        <f>ПРОТОКОЛ!T1572</f>
        <v>35</v>
      </c>
      <c r="U142" s="52">
        <f t="shared" si="2"/>
        <v>28</v>
      </c>
    </row>
    <row r="143" spans="1:21" ht="16.5" customHeight="1">
      <c r="A143" s="64">
        <f>ПРОТОКОЛ!B1573</f>
        <v>0</v>
      </c>
      <c r="B143" s="68">
        <f>ПРОТОКОЛ!C1573</f>
        <v>0</v>
      </c>
      <c r="C143" s="72" t="str">
        <f>ПРОТОКОЛ!X1573</f>
        <v>Субъект РФ 44</v>
      </c>
      <c r="D143" s="62">
        <f>ПРОТОКОЛ!D1573</f>
        <v>0</v>
      </c>
      <c r="E143" s="62">
        <f>ПРОТОКОЛ!F1573</f>
        <v>0</v>
      </c>
      <c r="F143" s="62">
        <f>ПРОТОКОЛ!H1573</f>
        <v>0</v>
      </c>
      <c r="G143" s="62">
        <f>ПРОТОКОЛ!J1573</f>
        <v>0</v>
      </c>
      <c r="H143" s="62">
        <f>ПРОТОКОЛ!L1573</f>
        <v>0</v>
      </c>
      <c r="I143" s="62">
        <f>ПРОТОКОЛ!N1573</f>
        <v>0</v>
      </c>
      <c r="J143" s="75">
        <f>ПРОТОКОЛ!P1573</f>
        <v>0</v>
      </c>
      <c r="K143" s="62">
        <f>ПРОТОКОЛ!R1573</f>
        <v>0</v>
      </c>
      <c r="L143" s="31">
        <f>ПРОТОКОЛ!E1573</f>
        <v>0</v>
      </c>
      <c r="M143" s="31">
        <f>ПРОТОКОЛ!G1573</f>
        <v>0</v>
      </c>
      <c r="N143" s="31">
        <f>ПРОТОКОЛ!I1573</f>
        <v>0</v>
      </c>
      <c r="O143" s="31">
        <f>ПРОТОКОЛ!K1573</f>
        <v>0</v>
      </c>
      <c r="P143" s="31" t="str">
        <f>ПРОТОКОЛ!M1573</f>
        <v>0</v>
      </c>
      <c r="Q143" s="31" t="str">
        <f>ПРОТОКОЛ!O1573</f>
        <v>0</v>
      </c>
      <c r="R143" s="31">
        <f>ПРОТОКОЛ!Q1573</f>
        <v>35</v>
      </c>
      <c r="S143" s="31">
        <f>ПРОТОКОЛ!S1573</f>
        <v>0</v>
      </c>
      <c r="T143" s="31">
        <f>ПРОТОКОЛ!T1573</f>
        <v>35</v>
      </c>
      <c r="U143" s="52">
        <f t="shared" si="2"/>
        <v>28</v>
      </c>
    </row>
    <row r="144" spans="1:21" ht="16.5" customHeight="1">
      <c r="A144" s="64">
        <f>ПРОТОКОЛ!B1574</f>
        <v>0</v>
      </c>
      <c r="B144" s="68">
        <f>ПРОТОКОЛ!C1574</f>
        <v>0</v>
      </c>
      <c r="C144" s="72" t="str">
        <f>ПРОТОКОЛ!X1574</f>
        <v>Субъект РФ 44</v>
      </c>
      <c r="D144" s="62">
        <f>ПРОТОКОЛ!D1574</f>
        <v>0</v>
      </c>
      <c r="E144" s="62">
        <f>ПРОТОКОЛ!F1574</f>
        <v>0</v>
      </c>
      <c r="F144" s="62">
        <f>ПРОТОКОЛ!H1574</f>
        <v>0</v>
      </c>
      <c r="G144" s="62">
        <f>ПРОТОКОЛ!J1574</f>
        <v>0</v>
      </c>
      <c r="H144" s="62">
        <f>ПРОТОКОЛ!L1574</f>
        <v>0</v>
      </c>
      <c r="I144" s="62">
        <f>ПРОТОКОЛ!N1574</f>
        <v>0</v>
      </c>
      <c r="J144" s="75">
        <f>ПРОТОКОЛ!P1574</f>
        <v>0</v>
      </c>
      <c r="K144" s="62">
        <f>ПРОТОКОЛ!R1574</f>
        <v>0</v>
      </c>
      <c r="L144" s="31">
        <f>ПРОТОКОЛ!E1574</f>
        <v>0</v>
      </c>
      <c r="M144" s="31">
        <f>ПРОТОКОЛ!G1574</f>
        <v>0</v>
      </c>
      <c r="N144" s="31">
        <f>ПРОТОКОЛ!I1574</f>
        <v>0</v>
      </c>
      <c r="O144" s="31">
        <f>ПРОТОКОЛ!K1574</f>
        <v>0</v>
      </c>
      <c r="P144" s="31" t="str">
        <f>ПРОТОКОЛ!M1574</f>
        <v>0</v>
      </c>
      <c r="Q144" s="31" t="str">
        <f>ПРОТОКОЛ!O1574</f>
        <v>0</v>
      </c>
      <c r="R144" s="31">
        <f>ПРОТОКОЛ!Q1574</f>
        <v>35</v>
      </c>
      <c r="S144" s="31">
        <f>ПРОТОКОЛ!S1574</f>
        <v>0</v>
      </c>
      <c r="T144" s="31">
        <f>ПРОТОКОЛ!T1574</f>
        <v>35</v>
      </c>
      <c r="U144" s="52">
        <f t="shared" si="2"/>
        <v>28</v>
      </c>
    </row>
    <row r="145" spans="1:21" ht="16.5" customHeight="1">
      <c r="A145" s="63">
        <f>ПРОТОКОЛ!B1608</f>
        <v>0</v>
      </c>
      <c r="B145" s="65">
        <f>ПРОТОКОЛ!C1608</f>
        <v>0</v>
      </c>
      <c r="C145" s="69" t="str">
        <f>ПРОТОКОЛ!X1608</f>
        <v>Субъект РФ 45</v>
      </c>
      <c r="D145" s="59">
        <f>ПРОТОКОЛ!D1608</f>
        <v>0</v>
      </c>
      <c r="E145" s="59">
        <f>ПРОТОКОЛ!F1608</f>
        <v>0</v>
      </c>
      <c r="F145" s="59">
        <f>ПРОТОКОЛ!H1608</f>
        <v>0</v>
      </c>
      <c r="G145" s="59">
        <f>ПРОТОКОЛ!J1608</f>
        <v>0</v>
      </c>
      <c r="H145" s="59">
        <f>ПРОТОКОЛ!L1608</f>
        <v>0</v>
      </c>
      <c r="I145" s="59">
        <f>ПРОТОКОЛ!N1608</f>
        <v>0</v>
      </c>
      <c r="J145" s="60">
        <f>ПРОТОКОЛ!P1608</f>
        <v>0</v>
      </c>
      <c r="K145" s="59">
        <f>ПРОТОКОЛ!R1608</f>
        <v>0</v>
      </c>
      <c r="L145" s="7">
        <f>ПРОТОКОЛ!E1608</f>
        <v>0</v>
      </c>
      <c r="M145" s="7">
        <f>ПРОТОКОЛ!G1608</f>
        <v>0</v>
      </c>
      <c r="N145" s="7">
        <f>ПРОТОКОЛ!I1608</f>
        <v>0</v>
      </c>
      <c r="O145" s="7">
        <f>ПРОТОКОЛ!K1608</f>
        <v>0</v>
      </c>
      <c r="P145" s="7" t="str">
        <f>ПРОТОКОЛ!M1608</f>
        <v>0</v>
      </c>
      <c r="Q145" s="7" t="str">
        <f>ПРОТОКОЛ!O1608</f>
        <v>0</v>
      </c>
      <c r="R145" s="7">
        <f>ПРОТОКОЛ!Q1608</f>
        <v>35</v>
      </c>
      <c r="S145" s="7">
        <f>ПРОТОКОЛ!S1608</f>
        <v>0</v>
      </c>
      <c r="T145" s="7">
        <f>ПРОТОКОЛ!T1608</f>
        <v>35</v>
      </c>
      <c r="U145" s="52">
        <f t="shared" si="2"/>
        <v>28</v>
      </c>
    </row>
    <row r="146" spans="1:21" ht="16.5" customHeight="1">
      <c r="A146" s="63">
        <f>ПРОТОКОЛ!B1609</f>
        <v>0</v>
      </c>
      <c r="B146" s="65">
        <f>ПРОТОКОЛ!C1609</f>
        <v>0</v>
      </c>
      <c r="C146" s="69" t="str">
        <f>ПРОТОКОЛ!X1609</f>
        <v>Субъект РФ 45</v>
      </c>
      <c r="D146" s="59">
        <f>ПРОТОКОЛ!D1609</f>
        <v>0</v>
      </c>
      <c r="E146" s="59">
        <f>ПРОТОКОЛ!F1609</f>
        <v>0</v>
      </c>
      <c r="F146" s="59">
        <f>ПРОТОКОЛ!H1609</f>
        <v>0</v>
      </c>
      <c r="G146" s="59">
        <f>ПРОТОКОЛ!J1609</f>
        <v>0</v>
      </c>
      <c r="H146" s="59">
        <f>ПРОТОКОЛ!L1609</f>
        <v>0</v>
      </c>
      <c r="I146" s="59">
        <f>ПРОТОКОЛ!N1609</f>
        <v>0</v>
      </c>
      <c r="J146" s="60">
        <f>ПРОТОКОЛ!P1609</f>
        <v>0</v>
      </c>
      <c r="K146" s="59">
        <f>ПРОТОКОЛ!R1609</f>
        <v>0</v>
      </c>
      <c r="L146" s="7">
        <f>ПРОТОКОЛ!E1609</f>
        <v>0</v>
      </c>
      <c r="M146" s="7">
        <f>ПРОТОКОЛ!G1609</f>
        <v>0</v>
      </c>
      <c r="N146" s="7">
        <f>ПРОТОКОЛ!I1609</f>
        <v>0</v>
      </c>
      <c r="O146" s="7">
        <f>ПРОТОКОЛ!K1609</f>
        <v>0</v>
      </c>
      <c r="P146" s="7" t="str">
        <f>ПРОТОКОЛ!M1609</f>
        <v>0</v>
      </c>
      <c r="Q146" s="7" t="str">
        <f>ПРОТОКОЛ!O1609</f>
        <v>0</v>
      </c>
      <c r="R146" s="7">
        <f>ПРОТОКОЛ!Q1609</f>
        <v>35</v>
      </c>
      <c r="S146" s="7">
        <f>ПРОТОКОЛ!S1609</f>
        <v>0</v>
      </c>
      <c r="T146" s="7">
        <f>ПРОТОКОЛ!T1609</f>
        <v>35</v>
      </c>
      <c r="U146" s="52">
        <f t="shared" si="2"/>
        <v>28</v>
      </c>
    </row>
    <row r="147" spans="1:21" ht="16.5" customHeight="1">
      <c r="A147" s="63">
        <f>ПРОТОКОЛ!B1610</f>
        <v>0</v>
      </c>
      <c r="B147" s="65">
        <f>ПРОТОКОЛ!C1610</f>
        <v>0</v>
      </c>
      <c r="C147" s="69" t="str">
        <f>ПРОТОКОЛ!X1610</f>
        <v>Субъект РФ 45</v>
      </c>
      <c r="D147" s="59">
        <f>ПРОТОКОЛ!D1610</f>
        <v>0</v>
      </c>
      <c r="E147" s="59">
        <f>ПРОТОКОЛ!F1610</f>
        <v>0</v>
      </c>
      <c r="F147" s="59">
        <f>ПРОТОКОЛ!H1610</f>
        <v>0</v>
      </c>
      <c r="G147" s="59">
        <f>ПРОТОКОЛ!J1610</f>
        <v>0</v>
      </c>
      <c r="H147" s="59">
        <f>ПРОТОКОЛ!L1610</f>
        <v>0</v>
      </c>
      <c r="I147" s="59">
        <f>ПРОТОКОЛ!N1610</f>
        <v>0</v>
      </c>
      <c r="J147" s="60">
        <f>ПРОТОКОЛ!P1610</f>
        <v>0</v>
      </c>
      <c r="K147" s="59">
        <f>ПРОТОКОЛ!R1610</f>
        <v>0</v>
      </c>
      <c r="L147" s="7">
        <f>ПРОТОКОЛ!E1610</f>
        <v>0</v>
      </c>
      <c r="M147" s="7">
        <f>ПРОТОКОЛ!G1610</f>
        <v>0</v>
      </c>
      <c r="N147" s="7">
        <f>ПРОТОКОЛ!I1610</f>
        <v>0</v>
      </c>
      <c r="O147" s="7">
        <f>ПРОТОКОЛ!K1610</f>
        <v>0</v>
      </c>
      <c r="P147" s="7" t="str">
        <f>ПРОТОКОЛ!M1610</f>
        <v>0</v>
      </c>
      <c r="Q147" s="7" t="str">
        <f>ПРОТОКОЛ!O1610</f>
        <v>0</v>
      </c>
      <c r="R147" s="7">
        <f>ПРОТОКОЛ!Q1610</f>
        <v>35</v>
      </c>
      <c r="S147" s="7">
        <f>ПРОТОКОЛ!S1610</f>
        <v>0</v>
      </c>
      <c r="T147" s="7">
        <f>ПРОТОКОЛ!T1610</f>
        <v>35</v>
      </c>
      <c r="U147" s="52">
        <f t="shared" si="2"/>
        <v>28</v>
      </c>
    </row>
    <row r="148" spans="1:21" ht="16.5" customHeight="1">
      <c r="A148" s="64">
        <f>ПРОТОКОЛ!B1644</f>
        <v>0</v>
      </c>
      <c r="B148" s="68">
        <f>ПРОТОКОЛ!C1644</f>
        <v>0</v>
      </c>
      <c r="C148" s="72" t="str">
        <f>ПРОТОКОЛ!X1644</f>
        <v>Субъект РФ 46</v>
      </c>
      <c r="D148" s="62">
        <f>ПРОТОКОЛ!D1644</f>
        <v>0</v>
      </c>
      <c r="E148" s="62">
        <f>ПРОТОКОЛ!F1644</f>
        <v>0</v>
      </c>
      <c r="F148" s="62">
        <f>ПРОТОКОЛ!H1644</f>
        <v>0</v>
      </c>
      <c r="G148" s="62">
        <f>ПРОТОКОЛ!J1644</f>
        <v>0</v>
      </c>
      <c r="H148" s="62">
        <f>ПРОТОКОЛ!L1644</f>
        <v>0</v>
      </c>
      <c r="I148" s="62">
        <f>ПРОТОКОЛ!N1644</f>
        <v>0</v>
      </c>
      <c r="J148" s="75">
        <f>ПРОТОКОЛ!P1644</f>
        <v>0</v>
      </c>
      <c r="K148" s="62">
        <f>ПРОТОКОЛ!R1644</f>
        <v>0</v>
      </c>
      <c r="L148" s="31">
        <f>ПРОТОКОЛ!E1644</f>
        <v>0</v>
      </c>
      <c r="M148" s="31">
        <f>ПРОТОКОЛ!G1644</f>
        <v>0</v>
      </c>
      <c r="N148" s="31">
        <f>ПРОТОКОЛ!I1644</f>
        <v>0</v>
      </c>
      <c r="O148" s="31">
        <f>ПРОТОКОЛ!K1644</f>
        <v>0</v>
      </c>
      <c r="P148" s="31" t="str">
        <f>ПРОТОКОЛ!M1644</f>
        <v>0</v>
      </c>
      <c r="Q148" s="31" t="str">
        <f>ПРОТОКОЛ!O1644</f>
        <v>0</v>
      </c>
      <c r="R148" s="31">
        <f>ПРОТОКОЛ!Q1644</f>
        <v>35</v>
      </c>
      <c r="S148" s="31">
        <f>ПРОТОКОЛ!S1644</f>
        <v>0</v>
      </c>
      <c r="T148" s="31">
        <f>ПРОТОКОЛ!T1644</f>
        <v>35</v>
      </c>
      <c r="U148" s="52">
        <f t="shared" si="2"/>
        <v>28</v>
      </c>
    </row>
    <row r="149" spans="1:21" ht="16.5" customHeight="1">
      <c r="A149" s="64">
        <f>ПРОТОКОЛ!B1645</f>
        <v>0</v>
      </c>
      <c r="B149" s="68">
        <f>ПРОТОКОЛ!C1645</f>
        <v>0</v>
      </c>
      <c r="C149" s="72" t="str">
        <f>ПРОТОКОЛ!X1645</f>
        <v>Субъект РФ 46</v>
      </c>
      <c r="D149" s="62">
        <f>ПРОТОКОЛ!D1645</f>
        <v>0</v>
      </c>
      <c r="E149" s="62">
        <f>ПРОТОКОЛ!F1645</f>
        <v>0</v>
      </c>
      <c r="F149" s="62">
        <f>ПРОТОКОЛ!H1645</f>
        <v>0</v>
      </c>
      <c r="G149" s="62">
        <f>ПРОТОКОЛ!J1645</f>
        <v>0</v>
      </c>
      <c r="H149" s="62">
        <f>ПРОТОКОЛ!L1645</f>
        <v>0</v>
      </c>
      <c r="I149" s="62">
        <f>ПРОТОКОЛ!N1645</f>
        <v>0</v>
      </c>
      <c r="J149" s="75">
        <f>ПРОТОКОЛ!P1645</f>
        <v>0</v>
      </c>
      <c r="K149" s="62">
        <f>ПРОТОКОЛ!R1645</f>
        <v>0</v>
      </c>
      <c r="L149" s="31">
        <f>ПРОТОКОЛ!E1645</f>
        <v>0</v>
      </c>
      <c r="M149" s="31">
        <f>ПРОТОКОЛ!G1645</f>
        <v>0</v>
      </c>
      <c r="N149" s="31">
        <f>ПРОТОКОЛ!I1645</f>
        <v>0</v>
      </c>
      <c r="O149" s="31">
        <f>ПРОТОКОЛ!K1645</f>
        <v>0</v>
      </c>
      <c r="P149" s="31" t="str">
        <f>ПРОТОКОЛ!M1645</f>
        <v>0</v>
      </c>
      <c r="Q149" s="31" t="str">
        <f>ПРОТОКОЛ!O1645</f>
        <v>0</v>
      </c>
      <c r="R149" s="31">
        <f>ПРОТОКОЛ!Q1645</f>
        <v>35</v>
      </c>
      <c r="S149" s="31">
        <f>ПРОТОКОЛ!S1645</f>
        <v>0</v>
      </c>
      <c r="T149" s="31">
        <f>ПРОТОКОЛ!T1645</f>
        <v>35</v>
      </c>
      <c r="U149" s="52">
        <f t="shared" si="2"/>
        <v>28</v>
      </c>
    </row>
    <row r="150" spans="1:21" ht="16.5" customHeight="1">
      <c r="A150" s="64">
        <f>ПРОТОКОЛ!B1646</f>
        <v>0</v>
      </c>
      <c r="B150" s="66">
        <f>ПРОТОКОЛ!C1646</f>
        <v>0</v>
      </c>
      <c r="C150" s="70" t="str">
        <f>ПРОТОКОЛ!X1646</f>
        <v>Субъект РФ 46</v>
      </c>
      <c r="D150" s="61">
        <f>ПРОТОКОЛ!D1646</f>
        <v>0</v>
      </c>
      <c r="E150" s="61">
        <f>ПРОТОКОЛ!F1646</f>
        <v>0</v>
      </c>
      <c r="F150" s="61">
        <f>ПРОТОКОЛ!H1646</f>
        <v>0</v>
      </c>
      <c r="G150" s="61">
        <f>ПРОТОКОЛ!J1646</f>
        <v>0</v>
      </c>
      <c r="H150" s="61">
        <f>ПРОТОКОЛ!L1646</f>
        <v>0</v>
      </c>
      <c r="I150" s="61">
        <f>ПРОТОКОЛ!N1646</f>
        <v>0</v>
      </c>
      <c r="J150" s="73">
        <f>ПРОТОКОЛ!P1646</f>
        <v>0</v>
      </c>
      <c r="K150" s="61">
        <f>ПРОТОКОЛ!R1646</f>
        <v>0</v>
      </c>
      <c r="L150" s="31">
        <f>ПРОТОКОЛ!E1646</f>
        <v>0</v>
      </c>
      <c r="M150" s="31">
        <f>ПРОТОКОЛ!G1646</f>
        <v>0</v>
      </c>
      <c r="N150" s="31">
        <f>ПРОТОКОЛ!I1646</f>
        <v>0</v>
      </c>
      <c r="O150" s="31">
        <f>ПРОТОКОЛ!K1646</f>
        <v>0</v>
      </c>
      <c r="P150" s="31" t="str">
        <f>ПРОТОКОЛ!M1646</f>
        <v>0</v>
      </c>
      <c r="Q150" s="31" t="str">
        <f>ПРОТОКОЛ!O1646</f>
        <v>0</v>
      </c>
      <c r="R150" s="31">
        <f>ПРОТОКОЛ!Q1646</f>
        <v>35</v>
      </c>
      <c r="S150" s="31">
        <f>ПРОТОКОЛ!S1646</f>
        <v>0</v>
      </c>
      <c r="T150" s="31">
        <f>ПРОТОКОЛ!T1646</f>
        <v>35</v>
      </c>
      <c r="U150" s="52">
        <f t="shared" si="2"/>
        <v>28</v>
      </c>
    </row>
    <row r="151" spans="1:21" ht="16.5" customHeight="1">
      <c r="A151" s="63">
        <f>ПРОТОКОЛ!B1680</f>
        <v>0</v>
      </c>
      <c r="B151" s="65">
        <f>ПРОТОКОЛ!C1680</f>
        <v>0</v>
      </c>
      <c r="C151" s="69" t="str">
        <f>ПРОТОКОЛ!X1680</f>
        <v>Субъект РФ 47</v>
      </c>
      <c r="D151" s="59">
        <f>ПРОТОКОЛ!D1680</f>
        <v>0</v>
      </c>
      <c r="E151" s="59">
        <f>ПРОТОКОЛ!F1680</f>
        <v>0</v>
      </c>
      <c r="F151" s="59">
        <f>ПРОТОКОЛ!H1680</f>
        <v>0</v>
      </c>
      <c r="G151" s="59">
        <f>ПРОТОКОЛ!J1680</f>
        <v>0</v>
      </c>
      <c r="H151" s="59">
        <f>ПРОТОКОЛ!L1680</f>
        <v>0</v>
      </c>
      <c r="I151" s="59">
        <f>ПРОТОКОЛ!N1680</f>
        <v>0</v>
      </c>
      <c r="J151" s="60">
        <f>ПРОТОКОЛ!P1680</f>
        <v>0</v>
      </c>
      <c r="K151" s="59">
        <f>ПРОТОКОЛ!R1680</f>
        <v>0</v>
      </c>
      <c r="L151" s="7">
        <f>ПРОТОКОЛ!E1680</f>
        <v>0</v>
      </c>
      <c r="M151" s="7">
        <f>ПРОТОКОЛ!G1680</f>
        <v>0</v>
      </c>
      <c r="N151" s="7">
        <f>ПРОТОКОЛ!I1680</f>
        <v>0</v>
      </c>
      <c r="O151" s="7">
        <f>ПРОТОКОЛ!K1680</f>
        <v>0</v>
      </c>
      <c r="P151" s="7" t="str">
        <f>ПРОТОКОЛ!M1680</f>
        <v>0</v>
      </c>
      <c r="Q151" s="7" t="str">
        <f>ПРОТОКОЛ!O1680</f>
        <v>0</v>
      </c>
      <c r="R151" s="7">
        <f>ПРОТОКОЛ!Q1680</f>
        <v>35</v>
      </c>
      <c r="S151" s="7">
        <f>ПРОТОКОЛ!S1680</f>
        <v>0</v>
      </c>
      <c r="T151" s="7">
        <f>ПРОТОКОЛ!T1680</f>
        <v>35</v>
      </c>
      <c r="U151" s="52">
        <f t="shared" si="2"/>
        <v>28</v>
      </c>
    </row>
    <row r="152" spans="1:21" ht="16.5" customHeight="1">
      <c r="A152" s="63">
        <f>ПРОТОКОЛ!B1681</f>
        <v>0</v>
      </c>
      <c r="B152" s="65">
        <f>ПРОТОКОЛ!C1681</f>
        <v>0</v>
      </c>
      <c r="C152" s="69" t="str">
        <f>ПРОТОКОЛ!X1681</f>
        <v>Субъект РФ 47</v>
      </c>
      <c r="D152" s="59">
        <f>ПРОТОКОЛ!D1681</f>
        <v>0</v>
      </c>
      <c r="E152" s="59">
        <f>ПРОТОКОЛ!F1681</f>
        <v>0</v>
      </c>
      <c r="F152" s="59">
        <f>ПРОТОКОЛ!H1681</f>
        <v>0</v>
      </c>
      <c r="G152" s="59">
        <f>ПРОТОКОЛ!J1681</f>
        <v>0</v>
      </c>
      <c r="H152" s="59">
        <f>ПРОТОКОЛ!L1681</f>
        <v>0</v>
      </c>
      <c r="I152" s="59">
        <f>ПРОТОКОЛ!N1681</f>
        <v>0</v>
      </c>
      <c r="J152" s="60">
        <f>ПРОТОКОЛ!P1681</f>
        <v>0</v>
      </c>
      <c r="K152" s="59">
        <f>ПРОТОКОЛ!R1681</f>
        <v>0</v>
      </c>
      <c r="L152" s="7">
        <f>ПРОТОКОЛ!E1681</f>
        <v>0</v>
      </c>
      <c r="M152" s="7">
        <f>ПРОТОКОЛ!G1681</f>
        <v>0</v>
      </c>
      <c r="N152" s="7">
        <f>ПРОТОКОЛ!I1681</f>
        <v>0</v>
      </c>
      <c r="O152" s="7">
        <f>ПРОТОКОЛ!K1681</f>
        <v>0</v>
      </c>
      <c r="P152" s="7" t="str">
        <f>ПРОТОКОЛ!M1681</f>
        <v>0</v>
      </c>
      <c r="Q152" s="7" t="str">
        <f>ПРОТОКОЛ!O1681</f>
        <v>0</v>
      </c>
      <c r="R152" s="7">
        <f>ПРОТОКОЛ!Q1681</f>
        <v>35</v>
      </c>
      <c r="S152" s="7">
        <f>ПРОТОКОЛ!S1681</f>
        <v>0</v>
      </c>
      <c r="T152" s="7">
        <f>ПРОТОКОЛ!T1681</f>
        <v>35</v>
      </c>
      <c r="U152" s="52">
        <f t="shared" si="2"/>
        <v>28</v>
      </c>
    </row>
    <row r="153" spans="1:21" ht="16.5" customHeight="1">
      <c r="A153" s="63">
        <f>ПРОТОКОЛ!B1682</f>
        <v>0</v>
      </c>
      <c r="B153" s="65">
        <f>ПРОТОКОЛ!C1682</f>
        <v>0</v>
      </c>
      <c r="C153" s="69" t="str">
        <f>ПРОТОКОЛ!X1682</f>
        <v>Субъект РФ 47</v>
      </c>
      <c r="D153" s="59">
        <f>ПРОТОКОЛ!D1682</f>
        <v>0</v>
      </c>
      <c r="E153" s="59">
        <f>ПРОТОКОЛ!F1682</f>
        <v>0</v>
      </c>
      <c r="F153" s="59">
        <f>ПРОТОКОЛ!H1682</f>
        <v>0</v>
      </c>
      <c r="G153" s="59">
        <f>ПРОТОКОЛ!J1682</f>
        <v>0</v>
      </c>
      <c r="H153" s="59">
        <f>ПРОТОКОЛ!L1682</f>
        <v>0</v>
      </c>
      <c r="I153" s="59">
        <f>ПРОТОКОЛ!N1682</f>
        <v>0</v>
      </c>
      <c r="J153" s="60">
        <f>ПРОТОКОЛ!P1682</f>
        <v>0</v>
      </c>
      <c r="K153" s="59">
        <f>ПРОТОКОЛ!R1682</f>
        <v>0</v>
      </c>
      <c r="L153" s="7">
        <f>ПРОТОКОЛ!E1682</f>
        <v>0</v>
      </c>
      <c r="M153" s="7">
        <f>ПРОТОКОЛ!G1682</f>
        <v>0</v>
      </c>
      <c r="N153" s="7">
        <f>ПРОТОКОЛ!I1682</f>
        <v>0</v>
      </c>
      <c r="O153" s="7">
        <f>ПРОТОКОЛ!K1682</f>
        <v>0</v>
      </c>
      <c r="P153" s="7" t="str">
        <f>ПРОТОКОЛ!M1682</f>
        <v>0</v>
      </c>
      <c r="Q153" s="7" t="str">
        <f>ПРОТОКОЛ!O1682</f>
        <v>0</v>
      </c>
      <c r="R153" s="7">
        <f>ПРОТОКОЛ!Q1682</f>
        <v>35</v>
      </c>
      <c r="S153" s="7">
        <f>ПРОТОКОЛ!S1682</f>
        <v>0</v>
      </c>
      <c r="T153" s="7">
        <f>ПРОТОКОЛ!T1682</f>
        <v>35</v>
      </c>
      <c r="U153" s="52">
        <f t="shared" si="2"/>
        <v>28</v>
      </c>
    </row>
    <row r="154" spans="1:21" ht="16.5" customHeight="1">
      <c r="A154" s="64">
        <f>ПРОТОКОЛ!B1716</f>
        <v>0</v>
      </c>
      <c r="B154" s="68">
        <f>ПРОТОКОЛ!C1716</f>
        <v>0</v>
      </c>
      <c r="C154" s="72" t="str">
        <f>ПРОТОКОЛ!X1716</f>
        <v>Субъект РФ 48</v>
      </c>
      <c r="D154" s="62">
        <f>ПРОТОКОЛ!D1716</f>
        <v>0</v>
      </c>
      <c r="E154" s="62">
        <f>ПРОТОКОЛ!F1716</f>
        <v>0</v>
      </c>
      <c r="F154" s="62">
        <f>ПРОТОКОЛ!H1716</f>
        <v>0</v>
      </c>
      <c r="G154" s="62">
        <f>ПРОТОКОЛ!J1716</f>
        <v>0</v>
      </c>
      <c r="H154" s="62">
        <f>ПРОТОКОЛ!L1716</f>
        <v>0</v>
      </c>
      <c r="I154" s="62">
        <f>ПРОТОКОЛ!N1716</f>
        <v>0</v>
      </c>
      <c r="J154" s="75">
        <f>ПРОТОКОЛ!P1716</f>
        <v>0</v>
      </c>
      <c r="K154" s="62">
        <f>ПРОТОКОЛ!R1716</f>
        <v>0</v>
      </c>
      <c r="L154" s="31">
        <f>ПРОТОКОЛ!E1716</f>
        <v>0</v>
      </c>
      <c r="M154" s="31">
        <f>ПРОТОКОЛ!G1716</f>
        <v>0</v>
      </c>
      <c r="N154" s="31">
        <f>ПРОТОКОЛ!I1716</f>
        <v>0</v>
      </c>
      <c r="O154" s="31">
        <f>ПРОТОКОЛ!K1716</f>
        <v>0</v>
      </c>
      <c r="P154" s="31" t="str">
        <f>ПРОТОКОЛ!M1716</f>
        <v>0</v>
      </c>
      <c r="Q154" s="31" t="str">
        <f>ПРОТОКОЛ!O1716</f>
        <v>0</v>
      </c>
      <c r="R154" s="31">
        <f>ПРОТОКОЛ!Q1716</f>
        <v>35</v>
      </c>
      <c r="S154" s="31">
        <f>ПРОТОКОЛ!S1716</f>
        <v>0</v>
      </c>
      <c r="T154" s="31">
        <f>ПРОТОКОЛ!T1716</f>
        <v>35</v>
      </c>
      <c r="U154" s="52">
        <f t="shared" si="2"/>
        <v>28</v>
      </c>
    </row>
    <row r="155" spans="1:21" ht="16.5" customHeight="1">
      <c r="A155" s="64">
        <f>ПРОТОКОЛ!B1717</f>
        <v>0</v>
      </c>
      <c r="B155" s="68">
        <f>ПРОТОКОЛ!C1717</f>
        <v>0</v>
      </c>
      <c r="C155" s="72" t="str">
        <f>ПРОТОКОЛ!X1717</f>
        <v>Субъект РФ 48</v>
      </c>
      <c r="D155" s="62">
        <f>ПРОТОКОЛ!D1717</f>
        <v>0</v>
      </c>
      <c r="E155" s="62">
        <f>ПРОТОКОЛ!F1717</f>
        <v>0</v>
      </c>
      <c r="F155" s="62">
        <f>ПРОТОКОЛ!H1717</f>
        <v>0</v>
      </c>
      <c r="G155" s="62">
        <f>ПРОТОКОЛ!J1717</f>
        <v>0</v>
      </c>
      <c r="H155" s="62">
        <f>ПРОТОКОЛ!L1717</f>
        <v>0</v>
      </c>
      <c r="I155" s="62">
        <f>ПРОТОКОЛ!N1717</f>
        <v>0</v>
      </c>
      <c r="J155" s="75">
        <f>ПРОТОКОЛ!P1717</f>
        <v>0</v>
      </c>
      <c r="K155" s="62">
        <f>ПРОТОКОЛ!R1717</f>
        <v>0</v>
      </c>
      <c r="L155" s="31">
        <f>ПРОТОКОЛ!E1717</f>
        <v>0</v>
      </c>
      <c r="M155" s="31">
        <f>ПРОТОКОЛ!G1717</f>
        <v>0</v>
      </c>
      <c r="N155" s="31">
        <f>ПРОТОКОЛ!I1717</f>
        <v>0</v>
      </c>
      <c r="O155" s="31">
        <f>ПРОТОКОЛ!K1717</f>
        <v>0</v>
      </c>
      <c r="P155" s="31" t="str">
        <f>ПРОТОКОЛ!M1717</f>
        <v>0</v>
      </c>
      <c r="Q155" s="31" t="str">
        <f>ПРОТОКОЛ!O1717</f>
        <v>0</v>
      </c>
      <c r="R155" s="31">
        <f>ПРОТОКОЛ!Q1717</f>
        <v>35</v>
      </c>
      <c r="S155" s="31">
        <f>ПРОТОКОЛ!S1717</f>
        <v>0</v>
      </c>
      <c r="T155" s="31">
        <f>ПРОТОКОЛ!T1717</f>
        <v>35</v>
      </c>
      <c r="U155" s="52">
        <f t="shared" si="2"/>
        <v>28</v>
      </c>
    </row>
    <row r="156" spans="1:21" ht="16.5" customHeight="1">
      <c r="A156" s="64">
        <f>ПРОТОКОЛ!B1718</f>
        <v>0</v>
      </c>
      <c r="B156" s="68">
        <f>ПРОТОКОЛ!C1718</f>
        <v>0</v>
      </c>
      <c r="C156" s="72" t="str">
        <f>ПРОТОКОЛ!X1718</f>
        <v>Субъект РФ 48</v>
      </c>
      <c r="D156" s="62">
        <f>ПРОТОКОЛ!D1718</f>
        <v>0</v>
      </c>
      <c r="E156" s="62">
        <f>ПРОТОКОЛ!F1718</f>
        <v>0</v>
      </c>
      <c r="F156" s="62">
        <f>ПРОТОКОЛ!H1718</f>
        <v>0</v>
      </c>
      <c r="G156" s="62">
        <f>ПРОТОКОЛ!J1718</f>
        <v>0</v>
      </c>
      <c r="H156" s="62">
        <f>ПРОТОКОЛ!L1718</f>
        <v>0</v>
      </c>
      <c r="I156" s="62">
        <f>ПРОТОКОЛ!N1718</f>
        <v>0</v>
      </c>
      <c r="J156" s="75">
        <f>ПРОТОКОЛ!P1718</f>
        <v>0</v>
      </c>
      <c r="K156" s="62">
        <f>ПРОТОКОЛ!R1718</f>
        <v>0</v>
      </c>
      <c r="L156" s="31">
        <f>ПРОТОКОЛ!E1718</f>
        <v>0</v>
      </c>
      <c r="M156" s="31">
        <f>ПРОТОКОЛ!G1718</f>
        <v>0</v>
      </c>
      <c r="N156" s="31">
        <f>ПРОТОКОЛ!I1718</f>
        <v>0</v>
      </c>
      <c r="O156" s="31">
        <f>ПРОТОКОЛ!K1718</f>
        <v>0</v>
      </c>
      <c r="P156" s="31" t="str">
        <f>ПРОТОКОЛ!M1718</f>
        <v>0</v>
      </c>
      <c r="Q156" s="31" t="str">
        <f>ПРОТОКОЛ!O1718</f>
        <v>0</v>
      </c>
      <c r="R156" s="31">
        <f>ПРОТОКОЛ!Q1718</f>
        <v>35</v>
      </c>
      <c r="S156" s="31">
        <f>ПРОТОКОЛ!S1718</f>
        <v>0</v>
      </c>
      <c r="T156" s="31">
        <f>ПРОТОКОЛ!T1718</f>
        <v>35</v>
      </c>
      <c r="U156" s="52">
        <f t="shared" si="2"/>
        <v>28</v>
      </c>
    </row>
    <row r="157" spans="1:21" ht="16.5" customHeight="1">
      <c r="A157" s="63">
        <f>ПРОТОКОЛ!B1752</f>
        <v>0</v>
      </c>
      <c r="B157" s="65">
        <f>ПРОТОКОЛ!C1752</f>
        <v>0</v>
      </c>
      <c r="C157" s="69" t="str">
        <f>ПРОТОКОЛ!X1752</f>
        <v>Субъект РФ 49</v>
      </c>
      <c r="D157" s="59">
        <f>ПРОТОКОЛ!D1752</f>
        <v>0</v>
      </c>
      <c r="E157" s="59">
        <f>ПРОТОКОЛ!F1752</f>
        <v>0</v>
      </c>
      <c r="F157" s="59">
        <f>ПРОТОКОЛ!H1752</f>
        <v>0</v>
      </c>
      <c r="G157" s="59">
        <f>ПРОТОКОЛ!J1752</f>
        <v>0</v>
      </c>
      <c r="H157" s="59">
        <f>ПРОТОКОЛ!L1752</f>
        <v>0</v>
      </c>
      <c r="I157" s="59">
        <f>ПРОТОКОЛ!N1752</f>
        <v>0</v>
      </c>
      <c r="J157" s="60">
        <f>ПРОТОКОЛ!P1752</f>
        <v>0</v>
      </c>
      <c r="K157" s="59">
        <f>ПРОТОКОЛ!R1752</f>
        <v>0</v>
      </c>
      <c r="L157" s="7">
        <f>ПРОТОКОЛ!E1752</f>
        <v>0</v>
      </c>
      <c r="M157" s="7">
        <f>ПРОТОКОЛ!G1752</f>
        <v>0</v>
      </c>
      <c r="N157" s="7">
        <f>ПРОТОКОЛ!I1752</f>
        <v>0</v>
      </c>
      <c r="O157" s="7">
        <f>ПРОТОКОЛ!K1752</f>
        <v>0</v>
      </c>
      <c r="P157" s="7" t="str">
        <f>ПРОТОКОЛ!M1752</f>
        <v>0</v>
      </c>
      <c r="Q157" s="7" t="str">
        <f>ПРОТОКОЛ!O1752</f>
        <v>0</v>
      </c>
      <c r="R157" s="7">
        <f>ПРОТОКОЛ!Q1752</f>
        <v>35</v>
      </c>
      <c r="S157" s="7">
        <f>ПРОТОКОЛ!S1752</f>
        <v>0</v>
      </c>
      <c r="T157" s="7">
        <f>ПРОТОКОЛ!T1752</f>
        <v>35</v>
      </c>
      <c r="U157" s="52">
        <f t="shared" si="2"/>
        <v>28</v>
      </c>
    </row>
    <row r="158" spans="1:21" ht="16.5" customHeight="1">
      <c r="A158" s="63">
        <f>ПРОТОКОЛ!B1753</f>
        <v>0</v>
      </c>
      <c r="B158" s="65">
        <f>ПРОТОКОЛ!C1753</f>
        <v>0</v>
      </c>
      <c r="C158" s="69" t="str">
        <f>ПРОТОКОЛ!X1753</f>
        <v>Субъект РФ 49</v>
      </c>
      <c r="D158" s="59">
        <f>ПРОТОКОЛ!D1753</f>
        <v>0</v>
      </c>
      <c r="E158" s="59">
        <f>ПРОТОКОЛ!F1753</f>
        <v>0</v>
      </c>
      <c r="F158" s="59">
        <f>ПРОТОКОЛ!H1753</f>
        <v>0</v>
      </c>
      <c r="G158" s="59">
        <f>ПРОТОКОЛ!J1753</f>
        <v>0</v>
      </c>
      <c r="H158" s="59">
        <f>ПРОТОКОЛ!L1753</f>
        <v>0</v>
      </c>
      <c r="I158" s="59">
        <f>ПРОТОКОЛ!N1753</f>
        <v>0</v>
      </c>
      <c r="J158" s="60">
        <f>ПРОТОКОЛ!P1753</f>
        <v>0</v>
      </c>
      <c r="K158" s="59">
        <f>ПРОТОКОЛ!R1753</f>
        <v>0</v>
      </c>
      <c r="L158" s="7">
        <f>ПРОТОКОЛ!E1753</f>
        <v>0</v>
      </c>
      <c r="M158" s="7">
        <f>ПРОТОКОЛ!G1753</f>
        <v>0</v>
      </c>
      <c r="N158" s="7">
        <f>ПРОТОКОЛ!I1753</f>
        <v>0</v>
      </c>
      <c r="O158" s="7">
        <f>ПРОТОКОЛ!K1753</f>
        <v>0</v>
      </c>
      <c r="P158" s="7" t="str">
        <f>ПРОТОКОЛ!M1753</f>
        <v>0</v>
      </c>
      <c r="Q158" s="7" t="str">
        <f>ПРОТОКОЛ!O1753</f>
        <v>0</v>
      </c>
      <c r="R158" s="7">
        <f>ПРОТОКОЛ!Q1753</f>
        <v>35</v>
      </c>
      <c r="S158" s="7">
        <f>ПРОТОКОЛ!S1753</f>
        <v>0</v>
      </c>
      <c r="T158" s="7">
        <f>ПРОТОКОЛ!T1753</f>
        <v>35</v>
      </c>
      <c r="U158" s="52">
        <f t="shared" si="2"/>
        <v>28</v>
      </c>
    </row>
    <row r="159" spans="1:21" ht="16.5" customHeight="1">
      <c r="A159" s="63">
        <f>ПРОТОКОЛ!B1754</f>
        <v>0</v>
      </c>
      <c r="B159" s="65">
        <f>ПРОТОКОЛ!C1754</f>
        <v>0</v>
      </c>
      <c r="C159" s="69" t="str">
        <f>ПРОТОКОЛ!X1754</f>
        <v>Субъект РФ 49</v>
      </c>
      <c r="D159" s="59">
        <f>ПРОТОКОЛ!D1754</f>
        <v>0</v>
      </c>
      <c r="E159" s="59">
        <f>ПРОТОКОЛ!F1754</f>
        <v>0</v>
      </c>
      <c r="F159" s="59">
        <f>ПРОТОКОЛ!H1754</f>
        <v>0</v>
      </c>
      <c r="G159" s="59">
        <f>ПРОТОКОЛ!J1754</f>
        <v>0</v>
      </c>
      <c r="H159" s="59">
        <f>ПРОТОКОЛ!L1754</f>
        <v>0</v>
      </c>
      <c r="I159" s="59">
        <f>ПРОТОКОЛ!N1754</f>
        <v>0</v>
      </c>
      <c r="J159" s="60">
        <f>ПРОТОКОЛ!P1754</f>
        <v>0</v>
      </c>
      <c r="K159" s="59">
        <f>ПРОТОКОЛ!R1754</f>
        <v>0</v>
      </c>
      <c r="L159" s="7">
        <f>ПРОТОКОЛ!E1754</f>
        <v>0</v>
      </c>
      <c r="M159" s="7">
        <f>ПРОТОКОЛ!G1754</f>
        <v>0</v>
      </c>
      <c r="N159" s="7">
        <f>ПРОТОКОЛ!I1754</f>
        <v>0</v>
      </c>
      <c r="O159" s="7">
        <f>ПРОТОКОЛ!K1754</f>
        <v>0</v>
      </c>
      <c r="P159" s="7" t="str">
        <f>ПРОТОКОЛ!M1754</f>
        <v>0</v>
      </c>
      <c r="Q159" s="7" t="str">
        <f>ПРОТОКОЛ!O1754</f>
        <v>0</v>
      </c>
      <c r="R159" s="7">
        <f>ПРОТОКОЛ!Q1754</f>
        <v>35</v>
      </c>
      <c r="S159" s="7">
        <f>ПРОТОКОЛ!S1754</f>
        <v>0</v>
      </c>
      <c r="T159" s="7">
        <f>ПРОТОКОЛ!T1754</f>
        <v>35</v>
      </c>
      <c r="U159" s="52">
        <f t="shared" si="2"/>
        <v>28</v>
      </c>
    </row>
    <row r="160" spans="1:21" ht="16.5" customHeight="1">
      <c r="A160" s="64">
        <f>ПРОТОКОЛ!B1788</f>
        <v>0</v>
      </c>
      <c r="B160" s="68">
        <f>ПРОТОКОЛ!C1788</f>
        <v>0</v>
      </c>
      <c r="C160" s="72" t="str">
        <f>ПРОТОКОЛ!X1788</f>
        <v>Субъект РФ 50</v>
      </c>
      <c r="D160" s="62">
        <f>ПРОТОКОЛ!D1788</f>
        <v>0</v>
      </c>
      <c r="E160" s="62">
        <f>ПРОТОКОЛ!F1788</f>
        <v>0</v>
      </c>
      <c r="F160" s="62">
        <f>ПРОТОКОЛ!H1788</f>
        <v>0</v>
      </c>
      <c r="G160" s="62">
        <f>ПРОТОКОЛ!J1788</f>
        <v>0</v>
      </c>
      <c r="H160" s="62">
        <f>ПРОТОКОЛ!L1788</f>
        <v>0</v>
      </c>
      <c r="I160" s="62">
        <f>ПРОТОКОЛ!N1788</f>
        <v>0</v>
      </c>
      <c r="J160" s="75">
        <f>ПРОТОКОЛ!P1788</f>
        <v>0</v>
      </c>
      <c r="K160" s="62">
        <f>ПРОТОКОЛ!R1788</f>
        <v>0</v>
      </c>
      <c r="L160" s="31">
        <f>ПРОТОКОЛ!E1788</f>
        <v>0</v>
      </c>
      <c r="M160" s="31">
        <f>ПРОТОКОЛ!G1788</f>
        <v>0</v>
      </c>
      <c r="N160" s="31">
        <f>ПРОТОКОЛ!I1788</f>
        <v>0</v>
      </c>
      <c r="O160" s="31">
        <f>ПРОТОКОЛ!K1788</f>
        <v>0</v>
      </c>
      <c r="P160" s="31" t="str">
        <f>ПРОТОКОЛ!M1788</f>
        <v>0</v>
      </c>
      <c r="Q160" s="31" t="str">
        <f>ПРОТОКОЛ!O1788</f>
        <v>0</v>
      </c>
      <c r="R160" s="31">
        <f>ПРОТОКОЛ!Q1788</f>
        <v>35</v>
      </c>
      <c r="S160" s="31">
        <f>ПРОТОКОЛ!S1788</f>
        <v>0</v>
      </c>
      <c r="T160" s="31">
        <f>ПРОТОКОЛ!T1788</f>
        <v>35</v>
      </c>
      <c r="U160" s="52">
        <f t="shared" si="2"/>
        <v>28</v>
      </c>
    </row>
    <row r="161" spans="1:21" ht="16.5" customHeight="1">
      <c r="A161" s="64">
        <f>ПРОТОКОЛ!B1789</f>
        <v>0</v>
      </c>
      <c r="B161" s="68">
        <f>ПРОТОКОЛ!C1789</f>
        <v>0</v>
      </c>
      <c r="C161" s="72" t="str">
        <f>ПРОТОКОЛ!X1789</f>
        <v>Субъект РФ 50</v>
      </c>
      <c r="D161" s="62">
        <f>ПРОТОКОЛ!D1789</f>
        <v>0</v>
      </c>
      <c r="E161" s="62">
        <f>ПРОТОКОЛ!F1789</f>
        <v>0</v>
      </c>
      <c r="F161" s="62">
        <f>ПРОТОКОЛ!H1789</f>
        <v>0</v>
      </c>
      <c r="G161" s="62">
        <f>ПРОТОКОЛ!J1789</f>
        <v>0</v>
      </c>
      <c r="H161" s="62">
        <f>ПРОТОКОЛ!L1789</f>
        <v>0</v>
      </c>
      <c r="I161" s="62">
        <f>ПРОТОКОЛ!N1789</f>
        <v>0</v>
      </c>
      <c r="J161" s="75">
        <f>ПРОТОКОЛ!P1789</f>
        <v>0</v>
      </c>
      <c r="K161" s="62">
        <f>ПРОТОКОЛ!R1789</f>
        <v>0</v>
      </c>
      <c r="L161" s="31">
        <f>ПРОТОКОЛ!E1789</f>
        <v>0</v>
      </c>
      <c r="M161" s="31">
        <f>ПРОТОКОЛ!G1789</f>
        <v>0</v>
      </c>
      <c r="N161" s="31">
        <f>ПРОТОКОЛ!I1789</f>
        <v>0</v>
      </c>
      <c r="O161" s="31">
        <f>ПРОТОКОЛ!K1789</f>
        <v>0</v>
      </c>
      <c r="P161" s="31" t="str">
        <f>ПРОТОКОЛ!M1789</f>
        <v>0</v>
      </c>
      <c r="Q161" s="31" t="str">
        <f>ПРОТОКОЛ!O1789</f>
        <v>0</v>
      </c>
      <c r="R161" s="31">
        <f>ПРОТОКОЛ!Q1789</f>
        <v>35</v>
      </c>
      <c r="S161" s="31">
        <f>ПРОТОКОЛ!S1789</f>
        <v>0</v>
      </c>
      <c r="T161" s="31">
        <f>ПРОТОКОЛ!T1789</f>
        <v>35</v>
      </c>
      <c r="U161" s="52">
        <f t="shared" si="2"/>
        <v>28</v>
      </c>
    </row>
    <row r="162" spans="1:21" ht="16.5" customHeight="1">
      <c r="A162" s="64">
        <f>ПРОТОКОЛ!B1790</f>
        <v>0</v>
      </c>
      <c r="B162" s="68">
        <f>ПРОТОКОЛ!C1790</f>
        <v>0</v>
      </c>
      <c r="C162" s="72" t="str">
        <f>ПРОТОКОЛ!X1790</f>
        <v>Субъект РФ 50</v>
      </c>
      <c r="D162" s="62">
        <f>ПРОТОКОЛ!D1790</f>
        <v>0</v>
      </c>
      <c r="E162" s="62">
        <f>ПРОТОКОЛ!F1790</f>
        <v>0</v>
      </c>
      <c r="F162" s="62">
        <f>ПРОТОКОЛ!H1790</f>
        <v>0</v>
      </c>
      <c r="G162" s="62">
        <f>ПРОТОКОЛ!J1790</f>
        <v>0</v>
      </c>
      <c r="H162" s="62">
        <f>ПРОТОКОЛ!L1790</f>
        <v>0</v>
      </c>
      <c r="I162" s="62">
        <f>ПРОТОКОЛ!N1790</f>
        <v>0</v>
      </c>
      <c r="J162" s="75">
        <f>ПРОТОКОЛ!P1790</f>
        <v>0</v>
      </c>
      <c r="K162" s="62">
        <f>ПРОТОКОЛ!R1790</f>
        <v>0</v>
      </c>
      <c r="L162" s="31">
        <f>ПРОТОКОЛ!E1790</f>
        <v>0</v>
      </c>
      <c r="M162" s="31">
        <f>ПРОТОКОЛ!G1790</f>
        <v>0</v>
      </c>
      <c r="N162" s="31">
        <f>ПРОТОКОЛ!I1790</f>
        <v>0</v>
      </c>
      <c r="O162" s="31">
        <f>ПРОТОКОЛ!K1790</f>
        <v>0</v>
      </c>
      <c r="P162" s="31" t="str">
        <f>ПРОТОКОЛ!M1790</f>
        <v>0</v>
      </c>
      <c r="Q162" s="31" t="str">
        <f>ПРОТОКОЛ!O1790</f>
        <v>0</v>
      </c>
      <c r="R162" s="31">
        <f>ПРОТОКОЛ!Q1790</f>
        <v>35</v>
      </c>
      <c r="S162" s="31">
        <f>ПРОТОКОЛ!S1790</f>
        <v>0</v>
      </c>
      <c r="T162" s="31">
        <f>ПРОТОКОЛ!T1790</f>
        <v>35</v>
      </c>
      <c r="U162" s="52">
        <f t="shared" si="2"/>
        <v>28</v>
      </c>
    </row>
    <row r="163" spans="1:21" ht="16.5" customHeight="1">
      <c r="A163" s="63">
        <f>ПРОТОКОЛ!B1824</f>
        <v>0</v>
      </c>
      <c r="B163" s="65">
        <f>ПРОТОКОЛ!C1824</f>
        <v>0</v>
      </c>
      <c r="C163" s="69" t="str">
        <f>ПРОТОКОЛ!X1824</f>
        <v>Субъект РФ 51</v>
      </c>
      <c r="D163" s="59">
        <f>ПРОТОКОЛ!D1824</f>
        <v>0</v>
      </c>
      <c r="E163" s="59">
        <f>ПРОТОКОЛ!F1824</f>
        <v>0</v>
      </c>
      <c r="F163" s="59">
        <f>ПРОТОКОЛ!H1824</f>
        <v>0</v>
      </c>
      <c r="G163" s="59">
        <f>ПРОТОКОЛ!J1824</f>
        <v>0</v>
      </c>
      <c r="H163" s="59">
        <f>ПРОТОКОЛ!L1824</f>
        <v>0</v>
      </c>
      <c r="I163" s="59">
        <f>ПРОТОКОЛ!N1824</f>
        <v>0</v>
      </c>
      <c r="J163" s="60">
        <f>ПРОТОКОЛ!P1824</f>
        <v>0</v>
      </c>
      <c r="K163" s="59">
        <f>ПРОТОКОЛ!R1824</f>
        <v>0</v>
      </c>
      <c r="L163" s="7">
        <f>ПРОТОКОЛ!E1824</f>
        <v>0</v>
      </c>
      <c r="M163" s="7">
        <f>ПРОТОКОЛ!G1824</f>
        <v>0</v>
      </c>
      <c r="N163" s="7">
        <f>ПРОТОКОЛ!I1824</f>
        <v>0</v>
      </c>
      <c r="O163" s="7">
        <f>ПРОТОКОЛ!K1824</f>
        <v>0</v>
      </c>
      <c r="P163" s="7" t="str">
        <f>ПРОТОКОЛ!M1824</f>
        <v>0</v>
      </c>
      <c r="Q163" s="7" t="str">
        <f>ПРОТОКОЛ!O1824</f>
        <v>0</v>
      </c>
      <c r="R163" s="7">
        <f>ПРОТОКОЛ!Q1824</f>
        <v>35</v>
      </c>
      <c r="S163" s="7">
        <f>ПРОТОКОЛ!S1824</f>
        <v>0</v>
      </c>
      <c r="T163" s="7">
        <f>ПРОТОКОЛ!T1824</f>
        <v>35</v>
      </c>
      <c r="U163" s="52">
        <f t="shared" si="2"/>
        <v>28</v>
      </c>
    </row>
    <row r="164" spans="1:21" ht="16.5" customHeight="1">
      <c r="A164" s="63">
        <f>ПРОТОКОЛ!B1825</f>
        <v>0</v>
      </c>
      <c r="B164" s="67">
        <f>ПРОТОКОЛ!C1825</f>
        <v>0</v>
      </c>
      <c r="C164" s="71" t="str">
        <f>ПРОТОКОЛ!X1825</f>
        <v>Субъект РФ 51</v>
      </c>
      <c r="D164" s="30">
        <f>ПРОТОКОЛ!D1825</f>
        <v>0</v>
      </c>
      <c r="E164" s="30">
        <f>ПРОТОКОЛ!F1825</f>
        <v>0</v>
      </c>
      <c r="F164" s="30">
        <f>ПРОТОКОЛ!H1825</f>
        <v>0</v>
      </c>
      <c r="G164" s="30">
        <f>ПРОТОКОЛ!J1825</f>
        <v>0</v>
      </c>
      <c r="H164" s="30">
        <f>ПРОТОКОЛ!L1825</f>
        <v>0</v>
      </c>
      <c r="I164" s="30">
        <f>ПРОТОКОЛ!N1825</f>
        <v>0</v>
      </c>
      <c r="J164" s="74">
        <f>ПРОТОКОЛ!P1825</f>
        <v>0</v>
      </c>
      <c r="K164" s="30">
        <f>ПРОТОКОЛ!R1825</f>
        <v>0</v>
      </c>
      <c r="L164" s="7">
        <f>ПРОТОКОЛ!E1825</f>
        <v>0</v>
      </c>
      <c r="M164" s="7">
        <f>ПРОТОКОЛ!G1825</f>
        <v>0</v>
      </c>
      <c r="N164" s="7">
        <f>ПРОТОКОЛ!I1825</f>
        <v>0</v>
      </c>
      <c r="O164" s="7">
        <f>ПРОТОКОЛ!K1825</f>
        <v>0</v>
      </c>
      <c r="P164" s="7" t="str">
        <f>ПРОТОКОЛ!M1825</f>
        <v>0</v>
      </c>
      <c r="Q164" s="7" t="str">
        <f>ПРОТОКОЛ!O1825</f>
        <v>0</v>
      </c>
      <c r="R164" s="7">
        <f>ПРОТОКОЛ!Q1825</f>
        <v>35</v>
      </c>
      <c r="S164" s="7">
        <f>ПРОТОКОЛ!S1825</f>
        <v>0</v>
      </c>
      <c r="T164" s="7">
        <f>ПРОТОКОЛ!T1825</f>
        <v>35</v>
      </c>
      <c r="U164" s="52">
        <f t="shared" si="2"/>
        <v>28</v>
      </c>
    </row>
    <row r="165" spans="1:21" ht="16.5" customHeight="1">
      <c r="A165" s="63">
        <f>ПРОТОКОЛ!B1826</f>
        <v>0</v>
      </c>
      <c r="B165" s="65">
        <f>ПРОТОКОЛ!C1826</f>
        <v>0</v>
      </c>
      <c r="C165" s="69" t="str">
        <f>ПРОТОКОЛ!X1826</f>
        <v>Субъект РФ 51</v>
      </c>
      <c r="D165" s="59">
        <f>ПРОТОКОЛ!D1826</f>
        <v>0</v>
      </c>
      <c r="E165" s="59">
        <f>ПРОТОКОЛ!F1826</f>
        <v>0</v>
      </c>
      <c r="F165" s="59">
        <f>ПРОТОКОЛ!H1826</f>
        <v>0</v>
      </c>
      <c r="G165" s="59">
        <f>ПРОТОКОЛ!J1826</f>
        <v>0</v>
      </c>
      <c r="H165" s="59">
        <f>ПРОТОКОЛ!L1826</f>
        <v>0</v>
      </c>
      <c r="I165" s="59">
        <f>ПРОТОКОЛ!N1826</f>
        <v>0</v>
      </c>
      <c r="J165" s="60">
        <f>ПРОТОКОЛ!P1826</f>
        <v>0</v>
      </c>
      <c r="K165" s="59">
        <f>ПРОТОКОЛ!R1826</f>
        <v>0</v>
      </c>
      <c r="L165" s="7">
        <f>ПРОТОКОЛ!E1826</f>
        <v>0</v>
      </c>
      <c r="M165" s="7">
        <f>ПРОТОКОЛ!G1826</f>
        <v>0</v>
      </c>
      <c r="N165" s="7">
        <f>ПРОТОКОЛ!I1826</f>
        <v>0</v>
      </c>
      <c r="O165" s="7">
        <f>ПРОТОКОЛ!K1826</f>
        <v>0</v>
      </c>
      <c r="P165" s="7" t="str">
        <f>ПРОТОКОЛ!M1826</f>
        <v>0</v>
      </c>
      <c r="Q165" s="7" t="str">
        <f>ПРОТОКОЛ!O1826</f>
        <v>0</v>
      </c>
      <c r="R165" s="7">
        <f>ПРОТОКОЛ!Q1826</f>
        <v>35</v>
      </c>
      <c r="S165" s="7">
        <f>ПРОТОКОЛ!S1826</f>
        <v>0</v>
      </c>
      <c r="T165" s="7">
        <f>ПРОТОКОЛ!T1826</f>
        <v>35</v>
      </c>
      <c r="U165" s="52">
        <f t="shared" si="2"/>
        <v>28</v>
      </c>
    </row>
    <row r="166" spans="1:21" ht="16.5" customHeight="1">
      <c r="A166" s="64">
        <f>ПРОТОКОЛ!B1860</f>
        <v>0</v>
      </c>
      <c r="B166" s="68">
        <f>ПРОТОКОЛ!C1860</f>
        <v>0</v>
      </c>
      <c r="C166" s="72" t="str">
        <f>ПРОТОКОЛ!X1860</f>
        <v>Субъект РФ 52</v>
      </c>
      <c r="D166" s="62">
        <f>ПРОТОКОЛ!D1860</f>
        <v>0</v>
      </c>
      <c r="E166" s="62">
        <f>ПРОТОКОЛ!F1860</f>
        <v>0</v>
      </c>
      <c r="F166" s="62">
        <f>ПРОТОКОЛ!H1860</f>
        <v>0</v>
      </c>
      <c r="G166" s="62">
        <f>ПРОТОКОЛ!J1860</f>
        <v>0</v>
      </c>
      <c r="H166" s="62">
        <f>ПРОТОКОЛ!L1860</f>
        <v>0</v>
      </c>
      <c r="I166" s="62">
        <f>ПРОТОКОЛ!N1860</f>
        <v>0</v>
      </c>
      <c r="J166" s="75">
        <f>ПРОТОКОЛ!P1860</f>
        <v>0</v>
      </c>
      <c r="K166" s="62">
        <f>ПРОТОКОЛ!R1860</f>
        <v>0</v>
      </c>
      <c r="L166" s="31">
        <f>ПРОТОКОЛ!E1860</f>
        <v>0</v>
      </c>
      <c r="M166" s="31">
        <f>ПРОТОКОЛ!G1860</f>
        <v>0</v>
      </c>
      <c r="N166" s="31">
        <f>ПРОТОКОЛ!I1860</f>
        <v>0</v>
      </c>
      <c r="O166" s="31">
        <f>ПРОТОКОЛ!K1860</f>
        <v>0</v>
      </c>
      <c r="P166" s="31" t="str">
        <f>ПРОТОКОЛ!M1860</f>
        <v>0</v>
      </c>
      <c r="Q166" s="31" t="str">
        <f>ПРОТОКОЛ!O1860</f>
        <v>0</v>
      </c>
      <c r="R166" s="31">
        <f>ПРОТОКОЛ!Q1860</f>
        <v>35</v>
      </c>
      <c r="S166" s="31">
        <f>ПРОТОКОЛ!S1860</f>
        <v>0</v>
      </c>
      <c r="T166" s="31">
        <f>ПРОТОКОЛ!T1860</f>
        <v>35</v>
      </c>
      <c r="U166" s="52">
        <f t="shared" si="2"/>
        <v>28</v>
      </c>
    </row>
    <row r="167" spans="1:21" ht="16.5" customHeight="1">
      <c r="A167" s="64">
        <f>ПРОТОКОЛ!B1861</f>
        <v>0</v>
      </c>
      <c r="B167" s="68">
        <f>ПРОТОКОЛ!C1861</f>
        <v>0</v>
      </c>
      <c r="C167" s="72" t="str">
        <f>ПРОТОКОЛ!X1861</f>
        <v>Субъект РФ 52</v>
      </c>
      <c r="D167" s="62">
        <f>ПРОТОКОЛ!D1861</f>
        <v>0</v>
      </c>
      <c r="E167" s="62">
        <f>ПРОТОКОЛ!F1861</f>
        <v>0</v>
      </c>
      <c r="F167" s="62">
        <f>ПРОТОКОЛ!H1861</f>
        <v>0</v>
      </c>
      <c r="G167" s="62">
        <f>ПРОТОКОЛ!J1861</f>
        <v>0</v>
      </c>
      <c r="H167" s="62">
        <f>ПРОТОКОЛ!L1861</f>
        <v>0</v>
      </c>
      <c r="I167" s="62">
        <f>ПРОТОКОЛ!N1861</f>
        <v>0</v>
      </c>
      <c r="J167" s="75">
        <f>ПРОТОКОЛ!P1861</f>
        <v>0</v>
      </c>
      <c r="K167" s="62">
        <f>ПРОТОКОЛ!R1861</f>
        <v>0</v>
      </c>
      <c r="L167" s="31">
        <f>ПРОТОКОЛ!E1861</f>
        <v>0</v>
      </c>
      <c r="M167" s="31">
        <f>ПРОТОКОЛ!G1861</f>
        <v>0</v>
      </c>
      <c r="N167" s="31">
        <f>ПРОТОКОЛ!I1861</f>
        <v>0</v>
      </c>
      <c r="O167" s="31">
        <f>ПРОТОКОЛ!K1861</f>
        <v>0</v>
      </c>
      <c r="P167" s="31" t="str">
        <f>ПРОТОКОЛ!M1861</f>
        <v>0</v>
      </c>
      <c r="Q167" s="31" t="str">
        <f>ПРОТОКОЛ!O1861</f>
        <v>0</v>
      </c>
      <c r="R167" s="31">
        <f>ПРОТОКОЛ!Q1861</f>
        <v>35</v>
      </c>
      <c r="S167" s="31">
        <f>ПРОТОКОЛ!S1861</f>
        <v>0</v>
      </c>
      <c r="T167" s="31">
        <f>ПРОТОКОЛ!T1861</f>
        <v>35</v>
      </c>
      <c r="U167" s="52">
        <f t="shared" si="2"/>
        <v>28</v>
      </c>
    </row>
    <row r="168" spans="1:21" ht="16.5" customHeight="1">
      <c r="A168" s="64">
        <f>ПРОТОКОЛ!B1862</f>
        <v>0</v>
      </c>
      <c r="B168" s="68">
        <f>ПРОТОКОЛ!C1862</f>
        <v>0</v>
      </c>
      <c r="C168" s="72" t="str">
        <f>ПРОТОКОЛ!X1862</f>
        <v>Субъект РФ 52</v>
      </c>
      <c r="D168" s="62">
        <f>ПРОТОКОЛ!D1862</f>
        <v>0</v>
      </c>
      <c r="E168" s="62">
        <f>ПРОТОКОЛ!F1862</f>
        <v>0</v>
      </c>
      <c r="F168" s="62">
        <f>ПРОТОКОЛ!H1862</f>
        <v>0</v>
      </c>
      <c r="G168" s="62">
        <f>ПРОТОКОЛ!J1862</f>
        <v>0</v>
      </c>
      <c r="H168" s="62">
        <f>ПРОТОКОЛ!L1862</f>
        <v>0</v>
      </c>
      <c r="I168" s="62">
        <f>ПРОТОКОЛ!N1862</f>
        <v>0</v>
      </c>
      <c r="J168" s="75">
        <f>ПРОТОКОЛ!P1862</f>
        <v>0</v>
      </c>
      <c r="K168" s="62">
        <f>ПРОТОКОЛ!R1862</f>
        <v>0</v>
      </c>
      <c r="L168" s="31">
        <f>ПРОТОКОЛ!E1862</f>
        <v>0</v>
      </c>
      <c r="M168" s="31">
        <f>ПРОТОКОЛ!G1862</f>
        <v>0</v>
      </c>
      <c r="N168" s="31">
        <f>ПРОТОКОЛ!I1862</f>
        <v>0</v>
      </c>
      <c r="O168" s="31">
        <f>ПРОТОКОЛ!K1862</f>
        <v>0</v>
      </c>
      <c r="P168" s="31" t="str">
        <f>ПРОТОКОЛ!M1862</f>
        <v>0</v>
      </c>
      <c r="Q168" s="31" t="str">
        <f>ПРОТОКОЛ!O1862</f>
        <v>0</v>
      </c>
      <c r="R168" s="31">
        <f>ПРОТОКОЛ!Q1862</f>
        <v>35</v>
      </c>
      <c r="S168" s="31">
        <f>ПРОТОКОЛ!S1862</f>
        <v>0</v>
      </c>
      <c r="T168" s="31">
        <f>ПРОТОКОЛ!T1862</f>
        <v>35</v>
      </c>
      <c r="U168" s="52">
        <f t="shared" si="2"/>
        <v>28</v>
      </c>
    </row>
    <row r="169" spans="1:21" ht="16.5" customHeight="1">
      <c r="A169" s="63">
        <f>ПРОТОКОЛ!B1896</f>
        <v>0</v>
      </c>
      <c r="B169" s="67">
        <f>ПРОТОКОЛ!C1896</f>
        <v>0</v>
      </c>
      <c r="C169" s="71" t="str">
        <f>ПРОТОКОЛ!X1896</f>
        <v>Субъект РФ 53</v>
      </c>
      <c r="D169" s="30">
        <f>ПРОТОКОЛ!D1896</f>
        <v>0</v>
      </c>
      <c r="E169" s="30">
        <f>ПРОТОКОЛ!F1896</f>
        <v>0</v>
      </c>
      <c r="F169" s="30">
        <f>ПРОТОКОЛ!H1896</f>
        <v>0</v>
      </c>
      <c r="G169" s="30">
        <f>ПРОТОКОЛ!J1896</f>
        <v>0</v>
      </c>
      <c r="H169" s="30">
        <f>ПРОТОКОЛ!L1896</f>
        <v>0</v>
      </c>
      <c r="I169" s="30">
        <f>ПРОТОКОЛ!N1896</f>
        <v>0</v>
      </c>
      <c r="J169" s="74">
        <f>ПРОТОКОЛ!P1896</f>
        <v>0</v>
      </c>
      <c r="K169" s="30">
        <f>ПРОТОКОЛ!R1896</f>
        <v>0</v>
      </c>
      <c r="L169" s="7">
        <f>ПРОТОКОЛ!E1896</f>
        <v>0</v>
      </c>
      <c r="M169" s="7">
        <f>ПРОТОКОЛ!G1896</f>
        <v>0</v>
      </c>
      <c r="N169" s="7">
        <f>ПРОТОКОЛ!I1896</f>
        <v>0</v>
      </c>
      <c r="O169" s="7">
        <f>ПРОТОКОЛ!K1896</f>
        <v>0</v>
      </c>
      <c r="P169" s="7" t="str">
        <f>ПРОТОКОЛ!M1896</f>
        <v>0</v>
      </c>
      <c r="Q169" s="7" t="str">
        <f>ПРОТОКОЛ!O1896</f>
        <v>0</v>
      </c>
      <c r="R169" s="7">
        <f>ПРОТОКОЛ!Q1896</f>
        <v>35</v>
      </c>
      <c r="S169" s="7">
        <f>ПРОТОКОЛ!S1896</f>
        <v>0</v>
      </c>
      <c r="T169" s="7">
        <f>ПРОТОКОЛ!T1896</f>
        <v>35</v>
      </c>
      <c r="U169" s="52">
        <f t="shared" si="2"/>
        <v>28</v>
      </c>
    </row>
    <row r="170" spans="1:21" ht="16.5" customHeight="1">
      <c r="A170" s="63">
        <f>ПРОТОКОЛ!B1897</f>
        <v>0</v>
      </c>
      <c r="B170" s="65">
        <f>ПРОТОКОЛ!C1897</f>
        <v>0</v>
      </c>
      <c r="C170" s="69" t="str">
        <f>ПРОТОКОЛ!X1897</f>
        <v>Субъект РФ 53</v>
      </c>
      <c r="D170" s="59">
        <f>ПРОТОКОЛ!D1897</f>
        <v>0</v>
      </c>
      <c r="E170" s="59">
        <f>ПРОТОКОЛ!F1897</f>
        <v>0</v>
      </c>
      <c r="F170" s="59">
        <f>ПРОТОКОЛ!H1897</f>
        <v>0</v>
      </c>
      <c r="G170" s="59">
        <f>ПРОТОКОЛ!J1897</f>
        <v>0</v>
      </c>
      <c r="H170" s="59">
        <f>ПРОТОКОЛ!L1897</f>
        <v>0</v>
      </c>
      <c r="I170" s="59">
        <f>ПРОТОКОЛ!N1897</f>
        <v>0</v>
      </c>
      <c r="J170" s="60">
        <f>ПРОТОКОЛ!P1897</f>
        <v>0</v>
      </c>
      <c r="K170" s="59">
        <f>ПРОТОКОЛ!R1897</f>
        <v>0</v>
      </c>
      <c r="L170" s="7">
        <f>ПРОТОКОЛ!E1897</f>
        <v>0</v>
      </c>
      <c r="M170" s="7">
        <f>ПРОТОКОЛ!G1897</f>
        <v>0</v>
      </c>
      <c r="N170" s="7">
        <f>ПРОТОКОЛ!I1897</f>
        <v>0</v>
      </c>
      <c r="O170" s="7">
        <f>ПРОТОКОЛ!K1897</f>
        <v>0</v>
      </c>
      <c r="P170" s="7" t="str">
        <f>ПРОТОКОЛ!M1897</f>
        <v>0</v>
      </c>
      <c r="Q170" s="7" t="str">
        <f>ПРОТОКОЛ!O1897</f>
        <v>0</v>
      </c>
      <c r="R170" s="7">
        <f>ПРОТОКОЛ!Q1897</f>
        <v>35</v>
      </c>
      <c r="S170" s="7">
        <f>ПРОТОКОЛ!S1897</f>
        <v>0</v>
      </c>
      <c r="T170" s="7">
        <f>ПРОТОКОЛ!T1897</f>
        <v>35</v>
      </c>
      <c r="U170" s="52">
        <f t="shared" si="2"/>
        <v>28</v>
      </c>
    </row>
    <row r="171" spans="1:21" ht="16.5" customHeight="1">
      <c r="A171" s="63">
        <f>ПРОТОКОЛ!B1898</f>
        <v>0</v>
      </c>
      <c r="B171" s="65">
        <f>ПРОТОКОЛ!C1898</f>
        <v>0</v>
      </c>
      <c r="C171" s="69" t="str">
        <f>ПРОТОКОЛ!X1898</f>
        <v>Субъект РФ 53</v>
      </c>
      <c r="D171" s="59">
        <f>ПРОТОКОЛ!D1898</f>
        <v>0</v>
      </c>
      <c r="E171" s="59">
        <f>ПРОТОКОЛ!F1898</f>
        <v>0</v>
      </c>
      <c r="F171" s="59">
        <f>ПРОТОКОЛ!H1898</f>
        <v>0</v>
      </c>
      <c r="G171" s="59">
        <f>ПРОТОКОЛ!J1898</f>
        <v>0</v>
      </c>
      <c r="H171" s="59">
        <f>ПРОТОКОЛ!L1898</f>
        <v>0</v>
      </c>
      <c r="I171" s="59">
        <f>ПРОТОКОЛ!N1898</f>
        <v>0</v>
      </c>
      <c r="J171" s="60">
        <f>ПРОТОКОЛ!P1898</f>
        <v>0</v>
      </c>
      <c r="K171" s="59">
        <f>ПРОТОКОЛ!R1898</f>
        <v>0</v>
      </c>
      <c r="L171" s="7">
        <f>ПРОТОКОЛ!E1898</f>
        <v>0</v>
      </c>
      <c r="M171" s="7">
        <f>ПРОТОКОЛ!G1898</f>
        <v>0</v>
      </c>
      <c r="N171" s="7">
        <f>ПРОТОКОЛ!I1898</f>
        <v>0</v>
      </c>
      <c r="O171" s="7">
        <f>ПРОТОКОЛ!K1898</f>
        <v>0</v>
      </c>
      <c r="P171" s="7" t="str">
        <f>ПРОТОКОЛ!M1898</f>
        <v>0</v>
      </c>
      <c r="Q171" s="7" t="str">
        <f>ПРОТОКОЛ!O1898</f>
        <v>0</v>
      </c>
      <c r="R171" s="7">
        <f>ПРОТОКОЛ!Q1898</f>
        <v>35</v>
      </c>
      <c r="S171" s="7">
        <f>ПРОТОКОЛ!S1898</f>
        <v>0</v>
      </c>
      <c r="T171" s="7">
        <f>ПРОТОКОЛ!T1898</f>
        <v>35</v>
      </c>
      <c r="U171" s="52">
        <f t="shared" si="2"/>
        <v>28</v>
      </c>
    </row>
    <row r="172" spans="1:21" ht="16.5" customHeight="1">
      <c r="A172" s="64">
        <f>ПРОТОКОЛ!B1932</f>
        <v>0</v>
      </c>
      <c r="B172" s="68">
        <f>ПРОТОКОЛ!C1932</f>
        <v>0</v>
      </c>
      <c r="C172" s="72" t="str">
        <f>ПРОТОКОЛ!X1932</f>
        <v>Субъект РФ 54</v>
      </c>
      <c r="D172" s="62">
        <f>ПРОТОКОЛ!D1932</f>
        <v>0</v>
      </c>
      <c r="E172" s="62">
        <f>ПРОТОКОЛ!F1932</f>
        <v>0</v>
      </c>
      <c r="F172" s="62">
        <f>ПРОТОКОЛ!H1932</f>
        <v>0</v>
      </c>
      <c r="G172" s="62">
        <f>ПРОТОКОЛ!J1932</f>
        <v>0</v>
      </c>
      <c r="H172" s="62">
        <f>ПРОТОКОЛ!L1932</f>
        <v>0</v>
      </c>
      <c r="I172" s="62">
        <f>ПРОТОКОЛ!N1932</f>
        <v>0</v>
      </c>
      <c r="J172" s="75">
        <f>ПРОТОКОЛ!P1932</f>
        <v>0</v>
      </c>
      <c r="K172" s="62">
        <f>ПРОТОКОЛ!R1932</f>
        <v>0</v>
      </c>
      <c r="L172" s="31">
        <f>ПРОТОКОЛ!E1932</f>
        <v>0</v>
      </c>
      <c r="M172" s="31">
        <f>ПРОТОКОЛ!G1932</f>
        <v>0</v>
      </c>
      <c r="N172" s="31">
        <f>ПРОТОКОЛ!I1932</f>
        <v>0</v>
      </c>
      <c r="O172" s="31">
        <f>ПРОТОКОЛ!K1932</f>
        <v>0</v>
      </c>
      <c r="P172" s="31" t="str">
        <f>ПРОТОКОЛ!M1932</f>
        <v>0</v>
      </c>
      <c r="Q172" s="31" t="str">
        <f>ПРОТОКОЛ!O1932</f>
        <v>0</v>
      </c>
      <c r="R172" s="31">
        <f>ПРОТОКОЛ!Q1932</f>
        <v>35</v>
      </c>
      <c r="S172" s="31">
        <f>ПРОТОКОЛ!S1932</f>
        <v>0</v>
      </c>
      <c r="T172" s="31">
        <f>ПРОТОКОЛ!T1932</f>
        <v>35</v>
      </c>
      <c r="U172" s="52">
        <f t="shared" si="2"/>
        <v>28</v>
      </c>
    </row>
    <row r="173" spans="1:21" ht="16.5" customHeight="1">
      <c r="A173" s="64">
        <f>ПРОТОКОЛ!B1933</f>
        <v>0</v>
      </c>
      <c r="B173" s="68">
        <f>ПРОТОКОЛ!C1933</f>
        <v>0</v>
      </c>
      <c r="C173" s="72" t="str">
        <f>ПРОТОКОЛ!X1933</f>
        <v>Субъект РФ 54</v>
      </c>
      <c r="D173" s="62">
        <f>ПРОТОКОЛ!D1933</f>
        <v>0</v>
      </c>
      <c r="E173" s="62">
        <f>ПРОТОКОЛ!F1933</f>
        <v>0</v>
      </c>
      <c r="F173" s="62">
        <f>ПРОТОКОЛ!H1933</f>
        <v>0</v>
      </c>
      <c r="G173" s="62">
        <f>ПРОТОКОЛ!J1933</f>
        <v>0</v>
      </c>
      <c r="H173" s="62">
        <f>ПРОТОКОЛ!L1933</f>
        <v>0</v>
      </c>
      <c r="I173" s="62">
        <f>ПРОТОКОЛ!N1933</f>
        <v>0</v>
      </c>
      <c r="J173" s="75">
        <f>ПРОТОКОЛ!P1933</f>
        <v>0</v>
      </c>
      <c r="K173" s="62">
        <f>ПРОТОКОЛ!R1933</f>
        <v>0</v>
      </c>
      <c r="L173" s="31">
        <f>ПРОТОКОЛ!E1933</f>
        <v>0</v>
      </c>
      <c r="M173" s="31">
        <f>ПРОТОКОЛ!G1933</f>
        <v>0</v>
      </c>
      <c r="N173" s="31">
        <f>ПРОТОКОЛ!I1933</f>
        <v>0</v>
      </c>
      <c r="O173" s="31">
        <f>ПРОТОКОЛ!K1933</f>
        <v>0</v>
      </c>
      <c r="P173" s="31" t="str">
        <f>ПРОТОКОЛ!M1933</f>
        <v>0</v>
      </c>
      <c r="Q173" s="31" t="str">
        <f>ПРОТОКОЛ!O1933</f>
        <v>0</v>
      </c>
      <c r="R173" s="31">
        <f>ПРОТОКОЛ!Q1933</f>
        <v>35</v>
      </c>
      <c r="S173" s="31">
        <f>ПРОТОКОЛ!S1933</f>
        <v>0</v>
      </c>
      <c r="T173" s="31">
        <f>ПРОТОКОЛ!T1933</f>
        <v>35</v>
      </c>
      <c r="U173" s="52">
        <f t="shared" si="2"/>
        <v>28</v>
      </c>
    </row>
    <row r="174" spans="1:21" ht="16.5" customHeight="1">
      <c r="A174" s="64">
        <f>ПРОТОКОЛ!B1934</f>
        <v>0</v>
      </c>
      <c r="B174" s="68">
        <f>ПРОТОКОЛ!C1934</f>
        <v>0</v>
      </c>
      <c r="C174" s="72" t="str">
        <f>ПРОТОКОЛ!X1934</f>
        <v>Субъект РФ 54</v>
      </c>
      <c r="D174" s="62">
        <f>ПРОТОКОЛ!D1934</f>
        <v>0</v>
      </c>
      <c r="E174" s="62">
        <f>ПРОТОКОЛ!F1934</f>
        <v>0</v>
      </c>
      <c r="F174" s="62">
        <f>ПРОТОКОЛ!H1934</f>
        <v>0</v>
      </c>
      <c r="G174" s="62">
        <f>ПРОТОКОЛ!J1934</f>
        <v>0</v>
      </c>
      <c r="H174" s="62">
        <f>ПРОТОКОЛ!L1934</f>
        <v>0</v>
      </c>
      <c r="I174" s="62">
        <f>ПРОТОКОЛ!N1934</f>
        <v>0</v>
      </c>
      <c r="J174" s="75">
        <f>ПРОТОКОЛ!P1934</f>
        <v>0</v>
      </c>
      <c r="K174" s="62">
        <f>ПРОТОКОЛ!R1934</f>
        <v>0</v>
      </c>
      <c r="L174" s="31">
        <f>ПРОТОКОЛ!E1934</f>
        <v>0</v>
      </c>
      <c r="M174" s="31">
        <f>ПРОТОКОЛ!G1934</f>
        <v>0</v>
      </c>
      <c r="N174" s="31">
        <f>ПРОТОКОЛ!I1934</f>
        <v>0</v>
      </c>
      <c r="O174" s="31">
        <f>ПРОТОКОЛ!K1934</f>
        <v>0</v>
      </c>
      <c r="P174" s="31" t="str">
        <f>ПРОТОКОЛ!M1934</f>
        <v>0</v>
      </c>
      <c r="Q174" s="31" t="str">
        <f>ПРОТОКОЛ!O1934</f>
        <v>0</v>
      </c>
      <c r="R174" s="31">
        <f>ПРОТОКОЛ!Q1934</f>
        <v>35</v>
      </c>
      <c r="S174" s="31">
        <f>ПРОТОКОЛ!S1934</f>
        <v>0</v>
      </c>
      <c r="T174" s="31">
        <f>ПРОТОКОЛ!T1934</f>
        <v>35</v>
      </c>
      <c r="U174" s="52">
        <f t="shared" si="2"/>
        <v>28</v>
      </c>
    </row>
    <row r="175" spans="1:21" ht="16.5" customHeight="1">
      <c r="A175" s="63">
        <f>ПРОТОКОЛ!B1968</f>
        <v>0</v>
      </c>
      <c r="B175" s="65">
        <f>ПРОТОКОЛ!C1968</f>
        <v>0</v>
      </c>
      <c r="C175" s="69" t="str">
        <f>ПРОТОКОЛ!X1968</f>
        <v>Субъект РФ 55</v>
      </c>
      <c r="D175" s="59">
        <f>ПРОТОКОЛ!D1968</f>
        <v>0</v>
      </c>
      <c r="E175" s="59">
        <f>ПРОТОКОЛ!F1968</f>
        <v>0</v>
      </c>
      <c r="F175" s="59">
        <f>ПРОТОКОЛ!H1968</f>
        <v>0</v>
      </c>
      <c r="G175" s="59">
        <f>ПРОТОКОЛ!J1968</f>
        <v>0</v>
      </c>
      <c r="H175" s="59">
        <f>ПРОТОКОЛ!L1968</f>
        <v>0</v>
      </c>
      <c r="I175" s="59">
        <f>ПРОТОКОЛ!N1968</f>
        <v>0</v>
      </c>
      <c r="J175" s="60">
        <f>ПРОТОКОЛ!P1968</f>
        <v>0</v>
      </c>
      <c r="K175" s="59">
        <f>ПРОТОКОЛ!R1968</f>
        <v>0</v>
      </c>
      <c r="L175" s="7">
        <f>ПРОТОКОЛ!E1968</f>
        <v>0</v>
      </c>
      <c r="M175" s="7">
        <f>ПРОТОКОЛ!G1968</f>
        <v>0</v>
      </c>
      <c r="N175" s="7">
        <f>ПРОТОКОЛ!I1968</f>
        <v>0</v>
      </c>
      <c r="O175" s="7">
        <f>ПРОТОКОЛ!K1968</f>
        <v>0</v>
      </c>
      <c r="P175" s="7" t="str">
        <f>ПРОТОКОЛ!M1968</f>
        <v>0</v>
      </c>
      <c r="Q175" s="7" t="str">
        <f>ПРОТОКОЛ!O1968</f>
        <v>0</v>
      </c>
      <c r="R175" s="7">
        <f>ПРОТОКОЛ!Q1968</f>
        <v>35</v>
      </c>
      <c r="S175" s="7">
        <f>ПРОТОКОЛ!S1968</f>
        <v>0</v>
      </c>
      <c r="T175" s="7">
        <f>ПРОТОКОЛ!T1968</f>
        <v>35</v>
      </c>
      <c r="U175" s="52">
        <f t="shared" si="2"/>
        <v>28</v>
      </c>
    </row>
    <row r="176" spans="1:21" ht="16.5" customHeight="1">
      <c r="A176" s="63">
        <f>ПРОТОКОЛ!B1969</f>
        <v>0</v>
      </c>
      <c r="B176" s="65">
        <f>ПРОТОКОЛ!C1969</f>
        <v>0</v>
      </c>
      <c r="C176" s="69" t="str">
        <f>ПРОТОКОЛ!X1969</f>
        <v>Субъект РФ 55</v>
      </c>
      <c r="D176" s="59">
        <f>ПРОТОКОЛ!D1969</f>
        <v>0</v>
      </c>
      <c r="E176" s="59">
        <f>ПРОТОКОЛ!F1969</f>
        <v>0</v>
      </c>
      <c r="F176" s="59">
        <f>ПРОТОКОЛ!H1969</f>
        <v>0</v>
      </c>
      <c r="G176" s="59">
        <f>ПРОТОКОЛ!J1969</f>
        <v>0</v>
      </c>
      <c r="H176" s="59">
        <f>ПРОТОКОЛ!L1969</f>
        <v>0</v>
      </c>
      <c r="I176" s="59">
        <f>ПРОТОКОЛ!N1969</f>
        <v>0</v>
      </c>
      <c r="J176" s="60">
        <f>ПРОТОКОЛ!P1969</f>
        <v>0</v>
      </c>
      <c r="K176" s="59">
        <f>ПРОТОКОЛ!R1969</f>
        <v>0</v>
      </c>
      <c r="L176" s="7">
        <f>ПРОТОКОЛ!E1969</f>
        <v>0</v>
      </c>
      <c r="M176" s="7">
        <f>ПРОТОКОЛ!G1969</f>
        <v>0</v>
      </c>
      <c r="N176" s="7">
        <f>ПРОТОКОЛ!I1969</f>
        <v>0</v>
      </c>
      <c r="O176" s="7">
        <f>ПРОТОКОЛ!K1969</f>
        <v>0</v>
      </c>
      <c r="P176" s="7" t="str">
        <f>ПРОТОКОЛ!M1969</f>
        <v>0</v>
      </c>
      <c r="Q176" s="7" t="str">
        <f>ПРОТОКОЛ!O1969</f>
        <v>0</v>
      </c>
      <c r="R176" s="7">
        <f>ПРОТОКОЛ!Q1969</f>
        <v>35</v>
      </c>
      <c r="S176" s="7">
        <f>ПРОТОКОЛ!S1969</f>
        <v>0</v>
      </c>
      <c r="T176" s="7">
        <f>ПРОТОКОЛ!T1969</f>
        <v>35</v>
      </c>
      <c r="U176" s="52">
        <f t="shared" si="2"/>
        <v>28</v>
      </c>
    </row>
    <row r="177" spans="1:21" ht="16.5" customHeight="1">
      <c r="A177" s="63">
        <f>ПРОТОКОЛ!B1970</f>
        <v>0</v>
      </c>
      <c r="B177" s="65">
        <f>ПРОТОКОЛ!C1970</f>
        <v>0</v>
      </c>
      <c r="C177" s="69" t="str">
        <f>ПРОТОКОЛ!X1970</f>
        <v>Субъект РФ 55</v>
      </c>
      <c r="D177" s="59">
        <f>ПРОТОКОЛ!D1970</f>
        <v>0</v>
      </c>
      <c r="E177" s="59">
        <f>ПРОТОКОЛ!F1970</f>
        <v>0</v>
      </c>
      <c r="F177" s="59">
        <f>ПРОТОКОЛ!H1970</f>
        <v>0</v>
      </c>
      <c r="G177" s="59">
        <f>ПРОТОКОЛ!J1970</f>
        <v>0</v>
      </c>
      <c r="H177" s="59">
        <f>ПРОТОКОЛ!L1970</f>
        <v>0</v>
      </c>
      <c r="I177" s="59">
        <f>ПРОТОКОЛ!N1970</f>
        <v>0</v>
      </c>
      <c r="J177" s="60">
        <f>ПРОТОКОЛ!P1970</f>
        <v>0</v>
      </c>
      <c r="K177" s="59">
        <f>ПРОТОКОЛ!R1970</f>
        <v>0</v>
      </c>
      <c r="L177" s="7">
        <f>ПРОТОКОЛ!E1970</f>
        <v>0</v>
      </c>
      <c r="M177" s="7">
        <f>ПРОТОКОЛ!G1970</f>
        <v>0</v>
      </c>
      <c r="N177" s="7">
        <f>ПРОТОКОЛ!I1970</f>
        <v>0</v>
      </c>
      <c r="O177" s="7">
        <f>ПРОТОКОЛ!K1970</f>
        <v>0</v>
      </c>
      <c r="P177" s="7" t="str">
        <f>ПРОТОКОЛ!M1970</f>
        <v>0</v>
      </c>
      <c r="Q177" s="7" t="str">
        <f>ПРОТОКОЛ!O1970</f>
        <v>0</v>
      </c>
      <c r="R177" s="7">
        <f>ПРОТОКОЛ!Q1970</f>
        <v>35</v>
      </c>
      <c r="S177" s="7">
        <f>ПРОТОКОЛ!S1970</f>
        <v>0</v>
      </c>
      <c r="T177" s="7">
        <f>ПРОТОКОЛ!T1970</f>
        <v>35</v>
      </c>
      <c r="U177" s="52">
        <f t="shared" si="2"/>
        <v>28</v>
      </c>
    </row>
    <row r="178" spans="1:21" ht="16.5" customHeight="1">
      <c r="A178" s="64">
        <f>ПРОТОКОЛ!B2004</f>
        <v>0</v>
      </c>
      <c r="B178" s="66">
        <f>ПРОТОКОЛ!C2004</f>
        <v>0</v>
      </c>
      <c r="C178" s="70" t="str">
        <f>ПРОТОКОЛ!X2004</f>
        <v>Субъект РФ 56</v>
      </c>
      <c r="D178" s="61">
        <f>ПРОТОКОЛ!D2004</f>
        <v>0</v>
      </c>
      <c r="E178" s="61">
        <f>ПРОТОКОЛ!F2004</f>
        <v>0</v>
      </c>
      <c r="F178" s="61">
        <f>ПРОТОКОЛ!H2004</f>
        <v>0</v>
      </c>
      <c r="G178" s="61">
        <f>ПРОТОКОЛ!J2004</f>
        <v>0</v>
      </c>
      <c r="H178" s="61">
        <f>ПРОТОКОЛ!L2004</f>
        <v>0</v>
      </c>
      <c r="I178" s="61">
        <f>ПРОТОКОЛ!N2004</f>
        <v>0</v>
      </c>
      <c r="J178" s="73">
        <f>ПРОТОКОЛ!P2004</f>
        <v>0</v>
      </c>
      <c r="K178" s="61">
        <f>ПРОТОКОЛ!R2004</f>
        <v>0</v>
      </c>
      <c r="L178" s="31">
        <f>ПРОТОКОЛ!E2004</f>
        <v>0</v>
      </c>
      <c r="M178" s="31">
        <f>ПРОТОКОЛ!G2004</f>
        <v>0</v>
      </c>
      <c r="N178" s="31">
        <f>ПРОТОКОЛ!I2004</f>
        <v>0</v>
      </c>
      <c r="O178" s="31">
        <f>ПРОТОКОЛ!K2004</f>
        <v>0</v>
      </c>
      <c r="P178" s="31" t="str">
        <f>ПРОТОКОЛ!M2004</f>
        <v>0</v>
      </c>
      <c r="Q178" s="31" t="str">
        <f>ПРОТОКОЛ!O2004</f>
        <v>0</v>
      </c>
      <c r="R178" s="31">
        <f>ПРОТОКОЛ!Q2004</f>
        <v>35</v>
      </c>
      <c r="S178" s="31">
        <f>ПРОТОКОЛ!S2004</f>
        <v>0</v>
      </c>
      <c r="T178" s="31">
        <f>ПРОТОКОЛ!T2004</f>
        <v>35</v>
      </c>
      <c r="U178" s="52">
        <f t="shared" si="2"/>
        <v>28</v>
      </c>
    </row>
    <row r="179" spans="1:21" ht="16.5" customHeight="1">
      <c r="A179" s="64">
        <f>ПРОТОКОЛ!B2005</f>
        <v>0</v>
      </c>
      <c r="B179" s="66">
        <f>ПРОТОКОЛ!C2005</f>
        <v>0</v>
      </c>
      <c r="C179" s="72" t="str">
        <f>ПРОТОКОЛ!X2005</f>
        <v>Субъект РФ 56</v>
      </c>
      <c r="D179" s="61">
        <f>ПРОТОКОЛ!D2005</f>
        <v>0</v>
      </c>
      <c r="E179" s="61">
        <f>ПРОТОКОЛ!F2005</f>
        <v>0</v>
      </c>
      <c r="F179" s="61">
        <f>ПРОТОКОЛ!H2005</f>
        <v>0</v>
      </c>
      <c r="G179" s="61">
        <f>ПРОТОКОЛ!J2005</f>
        <v>0</v>
      </c>
      <c r="H179" s="61">
        <f>ПРОТОКОЛ!L2005</f>
        <v>0</v>
      </c>
      <c r="I179" s="61">
        <f>ПРОТОКОЛ!N2005</f>
        <v>0</v>
      </c>
      <c r="J179" s="73">
        <f>ПРОТОКОЛ!P2005</f>
        <v>0</v>
      </c>
      <c r="K179" s="61">
        <f>ПРОТОКОЛ!R2005</f>
        <v>0</v>
      </c>
      <c r="L179" s="31">
        <f>ПРОТОКОЛ!E2005</f>
        <v>0</v>
      </c>
      <c r="M179" s="31">
        <f>ПРОТОКОЛ!G2005</f>
        <v>0</v>
      </c>
      <c r="N179" s="31">
        <f>ПРОТОКОЛ!I2005</f>
        <v>0</v>
      </c>
      <c r="O179" s="31">
        <f>ПРОТОКОЛ!K2005</f>
        <v>0</v>
      </c>
      <c r="P179" s="31" t="str">
        <f>ПРОТОКОЛ!M2005</f>
        <v>0</v>
      </c>
      <c r="Q179" s="31" t="str">
        <f>ПРОТОКОЛ!O2005</f>
        <v>0</v>
      </c>
      <c r="R179" s="31">
        <f>ПРОТОКОЛ!Q2005</f>
        <v>35</v>
      </c>
      <c r="S179" s="31">
        <f>ПРОТОКОЛ!S2005</f>
        <v>0</v>
      </c>
      <c r="T179" s="31">
        <f>ПРОТОКОЛ!T2005</f>
        <v>35</v>
      </c>
      <c r="U179" s="52">
        <f t="shared" si="2"/>
        <v>28</v>
      </c>
    </row>
    <row r="180" spans="1:21" ht="16.5" customHeight="1">
      <c r="A180" s="64">
        <f>ПРОТОКОЛ!B2006</f>
        <v>0</v>
      </c>
      <c r="B180" s="66">
        <f>ПРОТОКОЛ!C2006</f>
        <v>0</v>
      </c>
      <c r="C180" s="72" t="str">
        <f>ПРОТОКОЛ!X2006</f>
        <v>Субъект РФ 56</v>
      </c>
      <c r="D180" s="61">
        <f>ПРОТОКОЛ!D2006</f>
        <v>0</v>
      </c>
      <c r="E180" s="61">
        <f>ПРОТОКОЛ!F2006</f>
        <v>0</v>
      </c>
      <c r="F180" s="61">
        <f>ПРОТОКОЛ!H2006</f>
        <v>0</v>
      </c>
      <c r="G180" s="61">
        <f>ПРОТОКОЛ!J2006</f>
        <v>0</v>
      </c>
      <c r="H180" s="61">
        <f>ПРОТОКОЛ!L2006</f>
        <v>0</v>
      </c>
      <c r="I180" s="61">
        <f>ПРОТОКОЛ!N2006</f>
        <v>0</v>
      </c>
      <c r="J180" s="73">
        <f>ПРОТОКОЛ!P2006</f>
        <v>0</v>
      </c>
      <c r="K180" s="61">
        <f>ПРОТОКОЛ!R2006</f>
        <v>0</v>
      </c>
      <c r="L180" s="31">
        <f>ПРОТОКОЛ!E2006</f>
        <v>0</v>
      </c>
      <c r="M180" s="31">
        <f>ПРОТОКОЛ!G2006</f>
        <v>0</v>
      </c>
      <c r="N180" s="31">
        <f>ПРОТОКОЛ!I2006</f>
        <v>0</v>
      </c>
      <c r="O180" s="31">
        <f>ПРОТОКОЛ!K2006</f>
        <v>0</v>
      </c>
      <c r="P180" s="31" t="str">
        <f>ПРОТОКОЛ!M2006</f>
        <v>0</v>
      </c>
      <c r="Q180" s="31" t="str">
        <f>ПРОТОКОЛ!O2006</f>
        <v>0</v>
      </c>
      <c r="R180" s="31">
        <f>ПРОТОКОЛ!Q2006</f>
        <v>35</v>
      </c>
      <c r="S180" s="31">
        <f>ПРОТОКОЛ!S2006</f>
        <v>0</v>
      </c>
      <c r="T180" s="31">
        <f>ПРОТОКОЛ!T2006</f>
        <v>35</v>
      </c>
      <c r="U180" s="52">
        <f t="shared" si="2"/>
        <v>28</v>
      </c>
    </row>
    <row r="181" spans="1:21" ht="16.5" customHeight="1">
      <c r="A181" s="63">
        <f>ПРОТОКОЛ!B2040</f>
        <v>0</v>
      </c>
      <c r="B181" s="65">
        <f>ПРОТОКОЛ!C2040</f>
        <v>0</v>
      </c>
      <c r="C181" s="69" t="str">
        <f>ПРОТОКОЛ!X2040</f>
        <v>Субъект РФ 57</v>
      </c>
      <c r="D181" s="59">
        <f>ПРОТОКОЛ!D2040</f>
        <v>0</v>
      </c>
      <c r="E181" s="59">
        <f>ПРОТОКОЛ!F2040</f>
        <v>0</v>
      </c>
      <c r="F181" s="59">
        <f>ПРОТОКОЛ!H2040</f>
        <v>0</v>
      </c>
      <c r="G181" s="59">
        <f>ПРОТОКОЛ!J2040</f>
        <v>0</v>
      </c>
      <c r="H181" s="59">
        <f>ПРОТОКОЛ!L2040</f>
        <v>0</v>
      </c>
      <c r="I181" s="59">
        <f>ПРОТОКОЛ!N2040</f>
        <v>0</v>
      </c>
      <c r="J181" s="60">
        <f>ПРОТОКОЛ!P2040</f>
        <v>0</v>
      </c>
      <c r="K181" s="59">
        <f>ПРОТОКОЛ!R2040</f>
        <v>0</v>
      </c>
      <c r="L181" s="7">
        <f>ПРОТОКОЛ!E2040</f>
        <v>0</v>
      </c>
      <c r="M181" s="7">
        <f>ПРОТОКОЛ!G2040</f>
        <v>0</v>
      </c>
      <c r="N181" s="7">
        <f>ПРОТОКОЛ!I2040</f>
        <v>0</v>
      </c>
      <c r="O181" s="7">
        <f>ПРОТОКОЛ!K2040</f>
        <v>0</v>
      </c>
      <c r="P181" s="7" t="str">
        <f>ПРОТОКОЛ!M2040</f>
        <v>0</v>
      </c>
      <c r="Q181" s="7" t="str">
        <f>ПРОТОКОЛ!O2040</f>
        <v>0</v>
      </c>
      <c r="R181" s="7">
        <f>ПРОТОКОЛ!Q2040</f>
        <v>35</v>
      </c>
      <c r="S181" s="7">
        <f>ПРОТОКОЛ!S2040</f>
        <v>0</v>
      </c>
      <c r="T181" s="7">
        <f>ПРОТОКОЛ!T2040</f>
        <v>35</v>
      </c>
      <c r="U181" s="52">
        <f t="shared" si="2"/>
        <v>28</v>
      </c>
    </row>
    <row r="182" spans="1:21" ht="16.5" customHeight="1">
      <c r="A182" s="63">
        <f>ПРОТОКОЛ!B2041</f>
        <v>0</v>
      </c>
      <c r="B182" s="65">
        <f>ПРОТОКОЛ!C2041</f>
        <v>0</v>
      </c>
      <c r="C182" s="69" t="str">
        <f>ПРОТОКОЛ!X2041</f>
        <v>Субъект РФ 57</v>
      </c>
      <c r="D182" s="59">
        <f>ПРОТОКОЛ!D2041</f>
        <v>0</v>
      </c>
      <c r="E182" s="59">
        <f>ПРОТОКОЛ!F2041</f>
        <v>0</v>
      </c>
      <c r="F182" s="59">
        <f>ПРОТОКОЛ!H2041</f>
        <v>0</v>
      </c>
      <c r="G182" s="59">
        <f>ПРОТОКОЛ!J2041</f>
        <v>0</v>
      </c>
      <c r="H182" s="59">
        <f>ПРОТОКОЛ!L2041</f>
        <v>0</v>
      </c>
      <c r="I182" s="59">
        <f>ПРОТОКОЛ!N2041</f>
        <v>0</v>
      </c>
      <c r="J182" s="60">
        <f>ПРОТОКОЛ!P2041</f>
        <v>0</v>
      </c>
      <c r="K182" s="59">
        <f>ПРОТОКОЛ!R2041</f>
        <v>0</v>
      </c>
      <c r="L182" s="7">
        <f>ПРОТОКОЛ!E2041</f>
        <v>0</v>
      </c>
      <c r="M182" s="7">
        <f>ПРОТОКОЛ!G2041</f>
        <v>0</v>
      </c>
      <c r="N182" s="7">
        <f>ПРОТОКОЛ!I2041</f>
        <v>0</v>
      </c>
      <c r="O182" s="7">
        <f>ПРОТОКОЛ!K2041</f>
        <v>0</v>
      </c>
      <c r="P182" s="7" t="str">
        <f>ПРОТОКОЛ!M2041</f>
        <v>0</v>
      </c>
      <c r="Q182" s="7" t="str">
        <f>ПРОТОКОЛ!O2041</f>
        <v>0</v>
      </c>
      <c r="R182" s="7">
        <f>ПРОТОКОЛ!Q2041</f>
        <v>35</v>
      </c>
      <c r="S182" s="7">
        <f>ПРОТОКОЛ!S2041</f>
        <v>0</v>
      </c>
      <c r="T182" s="7">
        <f>ПРОТОКОЛ!T2041</f>
        <v>35</v>
      </c>
      <c r="U182" s="52">
        <f t="shared" si="2"/>
        <v>28</v>
      </c>
    </row>
    <row r="183" spans="1:21" ht="16.5" customHeight="1">
      <c r="A183" s="63">
        <f>ПРОТОКОЛ!B2042</f>
        <v>0</v>
      </c>
      <c r="B183" s="65">
        <f>ПРОТОКОЛ!C2042</f>
        <v>0</v>
      </c>
      <c r="C183" s="69" t="str">
        <f>ПРОТОКОЛ!X2042</f>
        <v>Субъект РФ 57</v>
      </c>
      <c r="D183" s="59">
        <f>ПРОТОКОЛ!D2042</f>
        <v>0</v>
      </c>
      <c r="E183" s="59">
        <f>ПРОТОКОЛ!F2042</f>
        <v>0</v>
      </c>
      <c r="F183" s="59">
        <f>ПРОТОКОЛ!H2042</f>
        <v>0</v>
      </c>
      <c r="G183" s="59">
        <f>ПРОТОКОЛ!J2042</f>
        <v>0</v>
      </c>
      <c r="H183" s="59">
        <f>ПРОТОКОЛ!L2042</f>
        <v>0</v>
      </c>
      <c r="I183" s="59">
        <f>ПРОТОКОЛ!N2042</f>
        <v>0</v>
      </c>
      <c r="J183" s="60">
        <f>ПРОТОКОЛ!P2042</f>
        <v>0</v>
      </c>
      <c r="K183" s="59">
        <f>ПРОТОКОЛ!R2042</f>
        <v>0</v>
      </c>
      <c r="L183" s="7">
        <f>ПРОТОКОЛ!E2042</f>
        <v>0</v>
      </c>
      <c r="M183" s="7">
        <f>ПРОТОКОЛ!G2042</f>
        <v>0</v>
      </c>
      <c r="N183" s="7">
        <f>ПРОТОКОЛ!I2042</f>
        <v>0</v>
      </c>
      <c r="O183" s="7">
        <f>ПРОТОКОЛ!K2042</f>
        <v>0</v>
      </c>
      <c r="P183" s="7" t="str">
        <f>ПРОТОКОЛ!M2042</f>
        <v>0</v>
      </c>
      <c r="Q183" s="7" t="str">
        <f>ПРОТОКОЛ!O2042</f>
        <v>0</v>
      </c>
      <c r="R183" s="7">
        <f>ПРОТОКОЛ!Q2042</f>
        <v>35</v>
      </c>
      <c r="S183" s="7">
        <f>ПРОТОКОЛ!S2042</f>
        <v>0</v>
      </c>
      <c r="T183" s="7">
        <f>ПРОТОКОЛ!T2042</f>
        <v>35</v>
      </c>
      <c r="U183" s="52">
        <f t="shared" si="2"/>
        <v>28</v>
      </c>
    </row>
    <row r="184" spans="1:21" ht="16.5" customHeight="1">
      <c r="A184" s="64">
        <f>ПРОТОКОЛ!B2076</f>
        <v>0</v>
      </c>
      <c r="B184" s="68">
        <f>ПРОТОКОЛ!C2076</f>
        <v>0</v>
      </c>
      <c r="C184" s="72" t="str">
        <f>ПРОТОКОЛ!X2076</f>
        <v>Субъект РФ 58</v>
      </c>
      <c r="D184" s="62">
        <f>ПРОТОКОЛ!D2076</f>
        <v>0</v>
      </c>
      <c r="E184" s="62">
        <f>ПРОТОКОЛ!F2076</f>
        <v>0</v>
      </c>
      <c r="F184" s="62">
        <f>ПРОТОКОЛ!H2076</f>
        <v>0</v>
      </c>
      <c r="G184" s="62">
        <f>ПРОТОКОЛ!J2076</f>
        <v>0</v>
      </c>
      <c r="H184" s="62">
        <f>ПРОТОКОЛ!L2076</f>
        <v>0</v>
      </c>
      <c r="I184" s="62">
        <f>ПРОТОКОЛ!N2076</f>
        <v>0</v>
      </c>
      <c r="J184" s="75">
        <f>ПРОТОКОЛ!P2076</f>
        <v>0</v>
      </c>
      <c r="K184" s="62">
        <f>ПРОТОКОЛ!R2076</f>
        <v>0</v>
      </c>
      <c r="L184" s="31">
        <f>ПРОТОКОЛ!E2076</f>
        <v>0</v>
      </c>
      <c r="M184" s="31">
        <f>ПРОТОКОЛ!G2076</f>
        <v>0</v>
      </c>
      <c r="N184" s="31">
        <f>ПРОТОКОЛ!I2076</f>
        <v>0</v>
      </c>
      <c r="O184" s="31">
        <f>ПРОТОКОЛ!K2076</f>
        <v>0</v>
      </c>
      <c r="P184" s="31" t="str">
        <f>ПРОТОКОЛ!M2076</f>
        <v>0</v>
      </c>
      <c r="Q184" s="31" t="str">
        <f>ПРОТОКОЛ!O2076</f>
        <v>0</v>
      </c>
      <c r="R184" s="31">
        <f>ПРОТОКОЛ!Q2076</f>
        <v>35</v>
      </c>
      <c r="S184" s="31">
        <f>ПРОТОКОЛ!S2076</f>
        <v>0</v>
      </c>
      <c r="T184" s="31">
        <f>ПРОТОКОЛ!T2076</f>
        <v>35</v>
      </c>
      <c r="U184" s="52">
        <f t="shared" si="2"/>
        <v>28</v>
      </c>
    </row>
    <row r="185" spans="1:21" ht="16.5" customHeight="1">
      <c r="A185" s="64">
        <f>ПРОТОКОЛ!B2077</f>
        <v>0</v>
      </c>
      <c r="B185" s="68">
        <f>ПРОТОКОЛ!C2077</f>
        <v>0</v>
      </c>
      <c r="C185" s="72" t="str">
        <f>ПРОТОКОЛ!X2077</f>
        <v>Субъект РФ 58</v>
      </c>
      <c r="D185" s="62">
        <f>ПРОТОКОЛ!D2077</f>
        <v>0</v>
      </c>
      <c r="E185" s="62">
        <f>ПРОТОКОЛ!F2077</f>
        <v>0</v>
      </c>
      <c r="F185" s="62">
        <f>ПРОТОКОЛ!H2077</f>
        <v>0</v>
      </c>
      <c r="G185" s="62">
        <f>ПРОТОКОЛ!J2077</f>
        <v>0</v>
      </c>
      <c r="H185" s="62">
        <f>ПРОТОКОЛ!L2077</f>
        <v>0</v>
      </c>
      <c r="I185" s="62">
        <f>ПРОТОКОЛ!N2077</f>
        <v>0</v>
      </c>
      <c r="J185" s="75">
        <f>ПРОТОКОЛ!P2077</f>
        <v>0</v>
      </c>
      <c r="K185" s="62">
        <f>ПРОТОКОЛ!R2077</f>
        <v>0</v>
      </c>
      <c r="L185" s="31">
        <f>ПРОТОКОЛ!E2077</f>
        <v>0</v>
      </c>
      <c r="M185" s="31">
        <f>ПРОТОКОЛ!G2077</f>
        <v>0</v>
      </c>
      <c r="N185" s="31">
        <f>ПРОТОКОЛ!I2077</f>
        <v>0</v>
      </c>
      <c r="O185" s="31">
        <f>ПРОТОКОЛ!K2077</f>
        <v>0</v>
      </c>
      <c r="P185" s="31" t="str">
        <f>ПРОТОКОЛ!M2077</f>
        <v>0</v>
      </c>
      <c r="Q185" s="31" t="str">
        <f>ПРОТОКОЛ!O2077</f>
        <v>0</v>
      </c>
      <c r="R185" s="31">
        <f>ПРОТОКОЛ!Q2077</f>
        <v>35</v>
      </c>
      <c r="S185" s="31">
        <f>ПРОТОКОЛ!S2077</f>
        <v>0</v>
      </c>
      <c r="T185" s="31">
        <f>ПРОТОКОЛ!T2077</f>
        <v>35</v>
      </c>
      <c r="U185" s="52">
        <f t="shared" si="2"/>
        <v>28</v>
      </c>
    </row>
    <row r="186" spans="1:21" ht="16.5" customHeight="1">
      <c r="A186" s="64">
        <f>ПРОТОКОЛ!B2078</f>
        <v>0</v>
      </c>
      <c r="B186" s="68">
        <f>ПРОТОКОЛ!C2078</f>
        <v>0</v>
      </c>
      <c r="C186" s="72" t="str">
        <f>ПРОТОКОЛ!X2078</f>
        <v>Субъект РФ 58</v>
      </c>
      <c r="D186" s="62">
        <f>ПРОТОКОЛ!D2078</f>
        <v>0</v>
      </c>
      <c r="E186" s="62">
        <f>ПРОТОКОЛ!F2078</f>
        <v>0</v>
      </c>
      <c r="F186" s="62">
        <f>ПРОТОКОЛ!H2078</f>
        <v>0</v>
      </c>
      <c r="G186" s="62">
        <f>ПРОТОКОЛ!J2078</f>
        <v>0</v>
      </c>
      <c r="H186" s="62">
        <f>ПРОТОКОЛ!L2078</f>
        <v>0</v>
      </c>
      <c r="I186" s="62">
        <f>ПРОТОКОЛ!N2078</f>
        <v>0</v>
      </c>
      <c r="J186" s="75">
        <f>ПРОТОКОЛ!P2078</f>
        <v>0</v>
      </c>
      <c r="K186" s="62">
        <f>ПРОТОКОЛ!R2078</f>
        <v>0</v>
      </c>
      <c r="L186" s="31">
        <f>ПРОТОКОЛ!E2078</f>
        <v>0</v>
      </c>
      <c r="M186" s="31">
        <f>ПРОТОКОЛ!G2078</f>
        <v>0</v>
      </c>
      <c r="N186" s="31">
        <f>ПРОТОКОЛ!I2078</f>
        <v>0</v>
      </c>
      <c r="O186" s="31">
        <f>ПРОТОКОЛ!K2078</f>
        <v>0</v>
      </c>
      <c r="P186" s="31" t="str">
        <f>ПРОТОКОЛ!M2078</f>
        <v>0</v>
      </c>
      <c r="Q186" s="31" t="str">
        <f>ПРОТОКОЛ!O2078</f>
        <v>0</v>
      </c>
      <c r="R186" s="31">
        <f>ПРОТОКОЛ!Q2078</f>
        <v>35</v>
      </c>
      <c r="S186" s="31">
        <f>ПРОТОКОЛ!S2078</f>
        <v>0</v>
      </c>
      <c r="T186" s="31">
        <f>ПРОТОКОЛ!T2078</f>
        <v>35</v>
      </c>
      <c r="U186" s="52">
        <f t="shared" si="2"/>
        <v>28</v>
      </c>
    </row>
    <row r="187" spans="1:21" ht="16.5" customHeight="1">
      <c r="A187" s="63">
        <f>ПРОТОКОЛ!B2112</f>
        <v>0</v>
      </c>
      <c r="B187" s="65">
        <f>ПРОТОКОЛ!C2112</f>
        <v>0</v>
      </c>
      <c r="C187" s="69" t="str">
        <f>ПРОТОКОЛ!X2112</f>
        <v>Субъект РФ 59</v>
      </c>
      <c r="D187" s="59">
        <f>ПРОТОКОЛ!D2112</f>
        <v>0</v>
      </c>
      <c r="E187" s="59">
        <f>ПРОТОКОЛ!F2112</f>
        <v>0</v>
      </c>
      <c r="F187" s="59">
        <f>ПРОТОКОЛ!H2112</f>
        <v>0</v>
      </c>
      <c r="G187" s="59">
        <f>ПРОТОКОЛ!J2112</f>
        <v>0</v>
      </c>
      <c r="H187" s="59">
        <f>ПРОТОКОЛ!L2112</f>
        <v>0</v>
      </c>
      <c r="I187" s="59">
        <f>ПРОТОКОЛ!N2112</f>
        <v>0</v>
      </c>
      <c r="J187" s="60">
        <f>ПРОТОКОЛ!P2112</f>
        <v>0</v>
      </c>
      <c r="K187" s="59">
        <f>ПРОТОКОЛ!R2112</f>
        <v>0</v>
      </c>
      <c r="L187" s="7">
        <f>ПРОТОКОЛ!E2112</f>
        <v>0</v>
      </c>
      <c r="M187" s="7">
        <f>ПРОТОКОЛ!G2112</f>
        <v>0</v>
      </c>
      <c r="N187" s="7">
        <f>ПРОТОКОЛ!I2112</f>
        <v>0</v>
      </c>
      <c r="O187" s="7">
        <f>ПРОТОКОЛ!K2112</f>
        <v>0</v>
      </c>
      <c r="P187" s="7" t="str">
        <f>ПРОТОКОЛ!M2112</f>
        <v>0</v>
      </c>
      <c r="Q187" s="7" t="str">
        <f>ПРОТОКОЛ!O2112</f>
        <v>0</v>
      </c>
      <c r="R187" s="7">
        <f>ПРОТОКОЛ!Q2112</f>
        <v>35</v>
      </c>
      <c r="S187" s="7">
        <f>ПРОТОКОЛ!S2112</f>
        <v>0</v>
      </c>
      <c r="T187" s="7">
        <f>ПРОТОКОЛ!T2112</f>
        <v>35</v>
      </c>
      <c r="U187" s="52">
        <f t="shared" si="2"/>
        <v>28</v>
      </c>
    </row>
    <row r="188" spans="1:21" ht="16.5" customHeight="1">
      <c r="A188" s="63">
        <f>ПРОТОКОЛ!B2113</f>
        <v>0</v>
      </c>
      <c r="B188" s="65">
        <f>ПРОТОКОЛ!C2113</f>
        <v>0</v>
      </c>
      <c r="C188" s="69" t="str">
        <f>ПРОТОКОЛ!X2113</f>
        <v>Субъект РФ 59</v>
      </c>
      <c r="D188" s="59">
        <f>ПРОТОКОЛ!D2113</f>
        <v>0</v>
      </c>
      <c r="E188" s="59">
        <f>ПРОТОКОЛ!F2113</f>
        <v>0</v>
      </c>
      <c r="F188" s="59">
        <f>ПРОТОКОЛ!H2113</f>
        <v>0</v>
      </c>
      <c r="G188" s="59">
        <f>ПРОТОКОЛ!J2113</f>
        <v>0</v>
      </c>
      <c r="H188" s="59">
        <f>ПРОТОКОЛ!L2113</f>
        <v>0</v>
      </c>
      <c r="I188" s="59">
        <f>ПРОТОКОЛ!N2113</f>
        <v>0</v>
      </c>
      <c r="J188" s="60">
        <f>ПРОТОКОЛ!P2113</f>
        <v>0</v>
      </c>
      <c r="K188" s="59">
        <f>ПРОТОКОЛ!R2113</f>
        <v>0</v>
      </c>
      <c r="L188" s="7">
        <f>ПРОТОКОЛ!E2113</f>
        <v>0</v>
      </c>
      <c r="M188" s="7">
        <f>ПРОТОКОЛ!G2113</f>
        <v>0</v>
      </c>
      <c r="N188" s="7">
        <f>ПРОТОКОЛ!I2113</f>
        <v>0</v>
      </c>
      <c r="O188" s="7">
        <f>ПРОТОКОЛ!K2113</f>
        <v>0</v>
      </c>
      <c r="P188" s="7" t="str">
        <f>ПРОТОКОЛ!M2113</f>
        <v>0</v>
      </c>
      <c r="Q188" s="7" t="str">
        <f>ПРОТОКОЛ!O2113</f>
        <v>0</v>
      </c>
      <c r="R188" s="7">
        <f>ПРОТОКОЛ!Q2113</f>
        <v>35</v>
      </c>
      <c r="S188" s="7">
        <f>ПРОТОКОЛ!S2113</f>
        <v>0</v>
      </c>
      <c r="T188" s="7">
        <f>ПРОТОКОЛ!T2113</f>
        <v>35</v>
      </c>
      <c r="U188" s="52">
        <f t="shared" si="2"/>
        <v>28</v>
      </c>
    </row>
    <row r="189" spans="1:21" ht="16.5" customHeight="1">
      <c r="A189" s="63">
        <f>ПРОТОКОЛ!B2114</f>
        <v>0</v>
      </c>
      <c r="B189" s="65">
        <f>ПРОТОКОЛ!C2114</f>
        <v>0</v>
      </c>
      <c r="C189" s="69" t="str">
        <f>ПРОТОКОЛ!X2114</f>
        <v>Субъект РФ 59</v>
      </c>
      <c r="D189" s="59">
        <f>ПРОТОКОЛ!D2114</f>
        <v>0</v>
      </c>
      <c r="E189" s="59">
        <f>ПРОТОКОЛ!F2114</f>
        <v>0</v>
      </c>
      <c r="F189" s="59">
        <f>ПРОТОКОЛ!H2114</f>
        <v>0</v>
      </c>
      <c r="G189" s="59">
        <f>ПРОТОКОЛ!J2114</f>
        <v>0</v>
      </c>
      <c r="H189" s="59">
        <f>ПРОТОКОЛ!L2114</f>
        <v>0</v>
      </c>
      <c r="I189" s="59">
        <f>ПРОТОКОЛ!N2114</f>
        <v>0</v>
      </c>
      <c r="J189" s="60">
        <f>ПРОТОКОЛ!P2114</f>
        <v>0</v>
      </c>
      <c r="K189" s="59">
        <f>ПРОТОКОЛ!R2114</f>
        <v>0</v>
      </c>
      <c r="L189" s="7">
        <f>ПРОТОКОЛ!E2114</f>
        <v>0</v>
      </c>
      <c r="M189" s="7">
        <f>ПРОТОКОЛ!G2114</f>
        <v>0</v>
      </c>
      <c r="N189" s="7">
        <f>ПРОТОКОЛ!I2114</f>
        <v>0</v>
      </c>
      <c r="O189" s="7">
        <f>ПРОТОКОЛ!K2114</f>
        <v>0</v>
      </c>
      <c r="P189" s="7" t="str">
        <f>ПРОТОКОЛ!M2114</f>
        <v>0</v>
      </c>
      <c r="Q189" s="7" t="str">
        <f>ПРОТОКОЛ!O2114</f>
        <v>0</v>
      </c>
      <c r="R189" s="7">
        <f>ПРОТОКОЛ!Q2114</f>
        <v>35</v>
      </c>
      <c r="S189" s="7">
        <f>ПРОТОКОЛ!S2114</f>
        <v>0</v>
      </c>
      <c r="T189" s="7">
        <f>ПРОТОКОЛ!T2114</f>
        <v>35</v>
      </c>
      <c r="U189" s="52">
        <f t="shared" si="2"/>
        <v>28</v>
      </c>
    </row>
    <row r="190" spans="1:21" ht="16.5" customHeight="1">
      <c r="A190" s="64">
        <f>ПРОТОКОЛ!B2148</f>
        <v>0</v>
      </c>
      <c r="B190" s="68">
        <f>ПРОТОКОЛ!C2148</f>
        <v>0</v>
      </c>
      <c r="C190" s="72" t="str">
        <f>ПРОТОКОЛ!X2148</f>
        <v>Субъект РФ 60</v>
      </c>
      <c r="D190" s="62">
        <f>ПРОТОКОЛ!D2148</f>
        <v>0</v>
      </c>
      <c r="E190" s="62">
        <f>ПРОТОКОЛ!F2148</f>
        <v>0</v>
      </c>
      <c r="F190" s="62">
        <f>ПРОТОКОЛ!H2148</f>
        <v>0</v>
      </c>
      <c r="G190" s="62">
        <f>ПРОТОКОЛ!J2148</f>
        <v>0</v>
      </c>
      <c r="H190" s="62">
        <f>ПРОТОКОЛ!L2148</f>
        <v>0</v>
      </c>
      <c r="I190" s="62">
        <f>ПРОТОКОЛ!N2148</f>
        <v>0</v>
      </c>
      <c r="J190" s="75">
        <f>ПРОТОКОЛ!P2148</f>
        <v>0</v>
      </c>
      <c r="K190" s="62">
        <f>ПРОТОКОЛ!R2148</f>
        <v>0</v>
      </c>
      <c r="L190" s="31">
        <f>ПРОТОКОЛ!E2148</f>
        <v>0</v>
      </c>
      <c r="M190" s="31">
        <f>ПРОТОКОЛ!G2148</f>
        <v>0</v>
      </c>
      <c r="N190" s="31">
        <f>ПРОТОКОЛ!I2148</f>
        <v>0</v>
      </c>
      <c r="O190" s="31">
        <f>ПРОТОКОЛ!K2148</f>
        <v>0</v>
      </c>
      <c r="P190" s="31" t="str">
        <f>ПРОТОКОЛ!M2148</f>
        <v>0</v>
      </c>
      <c r="Q190" s="31" t="str">
        <f>ПРОТОКОЛ!O2148</f>
        <v>0</v>
      </c>
      <c r="R190" s="31">
        <f>ПРОТОКОЛ!Q2148</f>
        <v>35</v>
      </c>
      <c r="S190" s="31">
        <f>ПРОТОКОЛ!S2148</f>
        <v>0</v>
      </c>
      <c r="T190" s="31">
        <f>ПРОТОКОЛ!T2148</f>
        <v>35</v>
      </c>
      <c r="U190" s="52">
        <f t="shared" si="2"/>
        <v>28</v>
      </c>
    </row>
    <row r="191" spans="1:21" ht="16.5" customHeight="1">
      <c r="A191" s="64">
        <f>ПРОТОКОЛ!B2149</f>
        <v>0</v>
      </c>
      <c r="B191" s="68">
        <f>ПРОТОКОЛ!C2149</f>
        <v>0</v>
      </c>
      <c r="C191" s="72" t="str">
        <f>ПРОТОКОЛ!X2149</f>
        <v>Субъект РФ 60</v>
      </c>
      <c r="D191" s="62">
        <f>ПРОТОКОЛ!D2149</f>
        <v>0</v>
      </c>
      <c r="E191" s="62">
        <f>ПРОТОКОЛ!F2149</f>
        <v>0</v>
      </c>
      <c r="F191" s="62">
        <f>ПРОТОКОЛ!H2149</f>
        <v>0</v>
      </c>
      <c r="G191" s="62">
        <f>ПРОТОКОЛ!J2149</f>
        <v>0</v>
      </c>
      <c r="H191" s="62">
        <f>ПРОТОКОЛ!L2149</f>
        <v>0</v>
      </c>
      <c r="I191" s="62">
        <f>ПРОТОКОЛ!N2149</f>
        <v>0</v>
      </c>
      <c r="J191" s="75">
        <f>ПРОТОКОЛ!P2149</f>
        <v>0</v>
      </c>
      <c r="K191" s="62">
        <f>ПРОТОКОЛ!R2149</f>
        <v>0</v>
      </c>
      <c r="L191" s="31">
        <f>ПРОТОКОЛ!E2149</f>
        <v>0</v>
      </c>
      <c r="M191" s="31">
        <f>ПРОТОКОЛ!G2149</f>
        <v>0</v>
      </c>
      <c r="N191" s="31">
        <f>ПРОТОКОЛ!I2149</f>
        <v>0</v>
      </c>
      <c r="O191" s="31">
        <f>ПРОТОКОЛ!K2149</f>
        <v>0</v>
      </c>
      <c r="P191" s="31" t="str">
        <f>ПРОТОКОЛ!M2149</f>
        <v>0</v>
      </c>
      <c r="Q191" s="31" t="str">
        <f>ПРОТОКОЛ!O2149</f>
        <v>0</v>
      </c>
      <c r="R191" s="31">
        <f>ПРОТОКОЛ!Q2149</f>
        <v>35</v>
      </c>
      <c r="S191" s="31">
        <f>ПРОТОКОЛ!S2149</f>
        <v>0</v>
      </c>
      <c r="T191" s="31">
        <f>ПРОТОКОЛ!T2149</f>
        <v>35</v>
      </c>
      <c r="U191" s="52">
        <f t="shared" si="2"/>
        <v>28</v>
      </c>
    </row>
    <row r="192" spans="1:21" ht="16.5" customHeight="1">
      <c r="A192" s="64">
        <f>ПРОТОКОЛ!B2150</f>
        <v>0</v>
      </c>
      <c r="B192" s="68">
        <f>ПРОТОКОЛ!C2150</f>
        <v>0</v>
      </c>
      <c r="C192" s="72" t="str">
        <f>ПРОТОКОЛ!X2150</f>
        <v>Субъект РФ 60</v>
      </c>
      <c r="D192" s="62">
        <f>ПРОТОКОЛ!D2150</f>
        <v>0</v>
      </c>
      <c r="E192" s="62">
        <f>ПРОТОКОЛ!F2150</f>
        <v>0</v>
      </c>
      <c r="F192" s="62">
        <f>ПРОТОКОЛ!H2150</f>
        <v>0</v>
      </c>
      <c r="G192" s="62">
        <f>ПРОТОКОЛ!J2150</f>
        <v>0</v>
      </c>
      <c r="H192" s="62">
        <f>ПРОТОКОЛ!L2150</f>
        <v>0</v>
      </c>
      <c r="I192" s="62">
        <f>ПРОТОКОЛ!N2150</f>
        <v>0</v>
      </c>
      <c r="J192" s="75">
        <f>ПРОТОКОЛ!P2150</f>
        <v>0</v>
      </c>
      <c r="K192" s="62">
        <f>ПРОТОКОЛ!R2150</f>
        <v>0</v>
      </c>
      <c r="L192" s="31">
        <f>ПРОТОКОЛ!E2150</f>
        <v>0</v>
      </c>
      <c r="M192" s="31">
        <f>ПРОТОКОЛ!G2150</f>
        <v>0</v>
      </c>
      <c r="N192" s="31">
        <f>ПРОТОКОЛ!I2150</f>
        <v>0</v>
      </c>
      <c r="O192" s="31">
        <f>ПРОТОКОЛ!K2150</f>
        <v>0</v>
      </c>
      <c r="P192" s="31" t="str">
        <f>ПРОТОКОЛ!M2150</f>
        <v>0</v>
      </c>
      <c r="Q192" s="31" t="str">
        <f>ПРОТОКОЛ!O2150</f>
        <v>0</v>
      </c>
      <c r="R192" s="31">
        <f>ПРОТОКОЛ!Q2150</f>
        <v>35</v>
      </c>
      <c r="S192" s="31">
        <f>ПРОТОКОЛ!S2150</f>
        <v>0</v>
      </c>
      <c r="T192" s="31">
        <f>ПРОТОКОЛ!T2150</f>
        <v>35</v>
      </c>
      <c r="U192" s="52">
        <f t="shared" si="2"/>
        <v>28</v>
      </c>
    </row>
    <row r="193" spans="1:21" ht="16.5" customHeight="1">
      <c r="A193" s="63">
        <f>ПРОТОКОЛ!B2184</f>
        <v>0</v>
      </c>
      <c r="B193" s="67">
        <f>ПРОТОКОЛ!C2184</f>
        <v>0</v>
      </c>
      <c r="C193" s="71" t="str">
        <f>ПРОТОКОЛ!X2184</f>
        <v>Субъект РФ 61</v>
      </c>
      <c r="D193" s="30">
        <f>ПРОТОКОЛ!D2184</f>
        <v>0</v>
      </c>
      <c r="E193" s="30">
        <f>ПРОТОКОЛ!F2184</f>
        <v>0</v>
      </c>
      <c r="F193" s="30">
        <f>ПРОТОКОЛ!H2184</f>
        <v>0</v>
      </c>
      <c r="G193" s="30">
        <f>ПРОТОКОЛ!J2184</f>
        <v>0</v>
      </c>
      <c r="H193" s="30">
        <f>ПРОТОКОЛ!L2184</f>
        <v>0</v>
      </c>
      <c r="I193" s="30">
        <f>ПРОТОКОЛ!N2184</f>
        <v>0</v>
      </c>
      <c r="J193" s="74">
        <f>ПРОТОКОЛ!P2184</f>
        <v>0</v>
      </c>
      <c r="K193" s="30">
        <f>ПРОТОКОЛ!R2184</f>
        <v>0</v>
      </c>
      <c r="L193" s="7">
        <f>ПРОТОКОЛ!E2184</f>
        <v>0</v>
      </c>
      <c r="M193" s="7">
        <f>ПРОТОКОЛ!G2184</f>
        <v>0</v>
      </c>
      <c r="N193" s="7">
        <f>ПРОТОКОЛ!I2184</f>
        <v>0</v>
      </c>
      <c r="O193" s="7">
        <f>ПРОТОКОЛ!K2184</f>
        <v>0</v>
      </c>
      <c r="P193" s="7" t="str">
        <f>ПРОТОКОЛ!M2184</f>
        <v>0</v>
      </c>
      <c r="Q193" s="7" t="str">
        <f>ПРОТОКОЛ!O2184</f>
        <v>0</v>
      </c>
      <c r="R193" s="7">
        <f>ПРОТОКОЛ!Q2184</f>
        <v>35</v>
      </c>
      <c r="S193" s="7">
        <f>ПРОТОКОЛ!S2184</f>
        <v>0</v>
      </c>
      <c r="T193" s="7">
        <f>ПРОТОКОЛ!T2184</f>
        <v>35</v>
      </c>
      <c r="U193" s="52">
        <f t="shared" si="2"/>
        <v>28</v>
      </c>
    </row>
    <row r="194" spans="1:21" ht="16.5" customHeight="1">
      <c r="A194" s="63">
        <f>ПРОТОКОЛ!B2185</f>
        <v>0</v>
      </c>
      <c r="B194" s="67">
        <f>ПРОТОКОЛ!C2185</f>
        <v>0</v>
      </c>
      <c r="C194" s="69" t="str">
        <f>ПРОТОКОЛ!X2185</f>
        <v>Субъект РФ 61</v>
      </c>
      <c r="D194" s="30">
        <f>ПРОТОКОЛ!D2185</f>
        <v>0</v>
      </c>
      <c r="E194" s="30">
        <f>ПРОТОКОЛ!F2185</f>
        <v>0</v>
      </c>
      <c r="F194" s="30">
        <f>ПРОТОКОЛ!H2185</f>
        <v>0</v>
      </c>
      <c r="G194" s="30">
        <f>ПРОТОКОЛ!J2185</f>
        <v>0</v>
      </c>
      <c r="H194" s="30">
        <f>ПРОТОКОЛ!L2185</f>
        <v>0</v>
      </c>
      <c r="I194" s="30">
        <f>ПРОТОКОЛ!N2185</f>
        <v>0</v>
      </c>
      <c r="J194" s="74">
        <f>ПРОТОКОЛ!P2185</f>
        <v>0</v>
      </c>
      <c r="K194" s="30">
        <f>ПРОТОКОЛ!R2185</f>
        <v>0</v>
      </c>
      <c r="L194" s="7">
        <f>ПРОТОКОЛ!E2185</f>
        <v>0</v>
      </c>
      <c r="M194" s="7">
        <f>ПРОТОКОЛ!G2185</f>
        <v>0</v>
      </c>
      <c r="N194" s="7">
        <f>ПРОТОКОЛ!I2185</f>
        <v>0</v>
      </c>
      <c r="O194" s="7">
        <f>ПРОТОКОЛ!K2185</f>
        <v>0</v>
      </c>
      <c r="P194" s="7" t="str">
        <f>ПРОТОКОЛ!M2185</f>
        <v>0</v>
      </c>
      <c r="Q194" s="7" t="str">
        <f>ПРОТОКОЛ!O2185</f>
        <v>0</v>
      </c>
      <c r="R194" s="7">
        <f>ПРОТОКОЛ!Q2185</f>
        <v>35</v>
      </c>
      <c r="S194" s="7">
        <f>ПРОТОКОЛ!S2185</f>
        <v>0</v>
      </c>
      <c r="T194" s="7">
        <f>ПРОТОКОЛ!T2185</f>
        <v>35</v>
      </c>
      <c r="U194" s="52">
        <f t="shared" si="2"/>
        <v>28</v>
      </c>
    </row>
    <row r="195" spans="1:21" ht="16.5" customHeight="1">
      <c r="A195" s="63">
        <f>ПРОТОКОЛ!B2186</f>
        <v>0</v>
      </c>
      <c r="B195" s="67">
        <f>ПРОТОКОЛ!C2186</f>
        <v>0</v>
      </c>
      <c r="C195" s="69" t="str">
        <f>ПРОТОКОЛ!X2186</f>
        <v>Субъект РФ 61</v>
      </c>
      <c r="D195" s="30">
        <f>ПРОТОКОЛ!D2186</f>
        <v>0</v>
      </c>
      <c r="E195" s="30">
        <f>ПРОТОКОЛ!F2186</f>
        <v>0</v>
      </c>
      <c r="F195" s="30">
        <f>ПРОТОКОЛ!H2186</f>
        <v>0</v>
      </c>
      <c r="G195" s="30">
        <f>ПРОТОКОЛ!J2186</f>
        <v>0</v>
      </c>
      <c r="H195" s="30">
        <f>ПРОТОКОЛ!L2186</f>
        <v>0</v>
      </c>
      <c r="I195" s="30">
        <f>ПРОТОКОЛ!N2186</f>
        <v>0</v>
      </c>
      <c r="J195" s="74">
        <f>ПРОТОКОЛ!P2186</f>
        <v>0</v>
      </c>
      <c r="K195" s="30">
        <f>ПРОТОКОЛ!R2186</f>
        <v>0</v>
      </c>
      <c r="L195" s="7">
        <f>ПРОТОКОЛ!E2186</f>
        <v>0</v>
      </c>
      <c r="M195" s="7">
        <f>ПРОТОКОЛ!G2186</f>
        <v>0</v>
      </c>
      <c r="N195" s="7">
        <f>ПРОТОКОЛ!I2186</f>
        <v>0</v>
      </c>
      <c r="O195" s="7">
        <f>ПРОТОКОЛ!K2186</f>
        <v>0</v>
      </c>
      <c r="P195" s="7" t="str">
        <f>ПРОТОКОЛ!M2186</f>
        <v>0</v>
      </c>
      <c r="Q195" s="7" t="str">
        <f>ПРОТОКОЛ!O2186</f>
        <v>0</v>
      </c>
      <c r="R195" s="7">
        <f>ПРОТОКОЛ!Q2186</f>
        <v>35</v>
      </c>
      <c r="S195" s="7">
        <f>ПРОТОКОЛ!S2186</f>
        <v>0</v>
      </c>
      <c r="T195" s="7">
        <f>ПРОТОКОЛ!T2186</f>
        <v>35</v>
      </c>
      <c r="U195" s="52">
        <f t="shared" si="2"/>
        <v>28</v>
      </c>
    </row>
    <row r="196" spans="1:21" ht="16.5" customHeight="1">
      <c r="A196" s="64">
        <f>ПРОТОКОЛ!B2220</f>
        <v>0</v>
      </c>
      <c r="B196" s="68">
        <f>ПРОТОКОЛ!C2220</f>
        <v>0</v>
      </c>
      <c r="C196" s="72" t="str">
        <f>ПРОТОКОЛ!X2220</f>
        <v>Субъект РФ 62</v>
      </c>
      <c r="D196" s="62">
        <f>ПРОТОКОЛ!D2220</f>
        <v>0</v>
      </c>
      <c r="E196" s="62">
        <f>ПРОТОКОЛ!F2220</f>
        <v>0</v>
      </c>
      <c r="F196" s="62">
        <f>ПРОТОКОЛ!H2220</f>
        <v>0</v>
      </c>
      <c r="G196" s="62">
        <f>ПРОТОКОЛ!J2220</f>
        <v>0</v>
      </c>
      <c r="H196" s="62">
        <f>ПРОТОКОЛ!L2220</f>
        <v>0</v>
      </c>
      <c r="I196" s="62">
        <f>ПРОТОКОЛ!N2220</f>
        <v>0</v>
      </c>
      <c r="J196" s="75">
        <f>ПРОТОКОЛ!P2220</f>
        <v>0</v>
      </c>
      <c r="K196" s="62">
        <f>ПРОТОКОЛ!R2220</f>
        <v>0</v>
      </c>
      <c r="L196" s="31">
        <f>ПРОТОКОЛ!E2220</f>
        <v>0</v>
      </c>
      <c r="M196" s="31">
        <f>ПРОТОКОЛ!G2220</f>
        <v>0</v>
      </c>
      <c r="N196" s="31">
        <f>ПРОТОКОЛ!I2220</f>
        <v>0</v>
      </c>
      <c r="O196" s="31">
        <f>ПРОТОКОЛ!K2220</f>
        <v>0</v>
      </c>
      <c r="P196" s="31" t="str">
        <f>ПРОТОКОЛ!M2220</f>
        <v>0</v>
      </c>
      <c r="Q196" s="31" t="str">
        <f>ПРОТОКОЛ!O2220</f>
        <v>0</v>
      </c>
      <c r="R196" s="31">
        <f>ПРОТОКОЛ!Q2220</f>
        <v>35</v>
      </c>
      <c r="S196" s="31">
        <f>ПРОТОКОЛ!S2220</f>
        <v>0</v>
      </c>
      <c r="T196" s="31">
        <f>ПРОТОКОЛ!T2220</f>
        <v>35</v>
      </c>
      <c r="U196" s="52">
        <f t="shared" si="2"/>
        <v>28</v>
      </c>
    </row>
    <row r="197" spans="1:21" ht="16.5" customHeight="1">
      <c r="A197" s="64">
        <f>ПРОТОКОЛ!B2221</f>
        <v>0</v>
      </c>
      <c r="B197" s="68">
        <f>ПРОТОКОЛ!C2221</f>
        <v>0</v>
      </c>
      <c r="C197" s="72" t="str">
        <f>ПРОТОКОЛ!X2221</f>
        <v>Субъект РФ 62</v>
      </c>
      <c r="D197" s="62">
        <f>ПРОТОКОЛ!D2221</f>
        <v>0</v>
      </c>
      <c r="E197" s="62">
        <f>ПРОТОКОЛ!F2221</f>
        <v>0</v>
      </c>
      <c r="F197" s="62">
        <f>ПРОТОКОЛ!H2221</f>
        <v>0</v>
      </c>
      <c r="G197" s="62">
        <f>ПРОТОКОЛ!J2221</f>
        <v>0</v>
      </c>
      <c r="H197" s="62">
        <f>ПРОТОКОЛ!L2221</f>
        <v>0</v>
      </c>
      <c r="I197" s="62">
        <f>ПРОТОКОЛ!N2221</f>
        <v>0</v>
      </c>
      <c r="J197" s="75">
        <f>ПРОТОКОЛ!P2221</f>
        <v>0</v>
      </c>
      <c r="K197" s="62">
        <f>ПРОТОКОЛ!R2221</f>
        <v>0</v>
      </c>
      <c r="L197" s="31">
        <f>ПРОТОКОЛ!E2221</f>
        <v>0</v>
      </c>
      <c r="M197" s="31">
        <f>ПРОТОКОЛ!G2221</f>
        <v>0</v>
      </c>
      <c r="N197" s="31">
        <f>ПРОТОКОЛ!I2221</f>
        <v>0</v>
      </c>
      <c r="O197" s="31">
        <f>ПРОТОКОЛ!K2221</f>
        <v>0</v>
      </c>
      <c r="P197" s="31" t="str">
        <f>ПРОТОКОЛ!M2221</f>
        <v>0</v>
      </c>
      <c r="Q197" s="31" t="str">
        <f>ПРОТОКОЛ!O2221</f>
        <v>0</v>
      </c>
      <c r="R197" s="31">
        <f>ПРОТОКОЛ!Q2221</f>
        <v>35</v>
      </c>
      <c r="S197" s="31">
        <f>ПРОТОКОЛ!S2221</f>
        <v>0</v>
      </c>
      <c r="T197" s="31">
        <f>ПРОТОКОЛ!T2221</f>
        <v>35</v>
      </c>
      <c r="U197" s="52">
        <f t="shared" si="2"/>
        <v>28</v>
      </c>
    </row>
    <row r="198" spans="1:21" ht="16.5" customHeight="1">
      <c r="A198" s="64">
        <f>ПРОТОКОЛ!B2222</f>
        <v>0</v>
      </c>
      <c r="B198" s="66">
        <f>ПРОТОКОЛ!C2222</f>
        <v>0</v>
      </c>
      <c r="C198" s="70" t="str">
        <f>ПРОТОКОЛ!X2222</f>
        <v>Субъект РФ 62</v>
      </c>
      <c r="D198" s="61">
        <f>ПРОТОКОЛ!D2222</f>
        <v>0</v>
      </c>
      <c r="E198" s="61">
        <f>ПРОТОКОЛ!F2222</f>
        <v>0</v>
      </c>
      <c r="F198" s="61">
        <f>ПРОТОКОЛ!H2222</f>
        <v>0</v>
      </c>
      <c r="G198" s="61">
        <f>ПРОТОКОЛ!J2222</f>
        <v>0</v>
      </c>
      <c r="H198" s="61">
        <f>ПРОТОКОЛ!L2222</f>
        <v>0</v>
      </c>
      <c r="I198" s="61">
        <f>ПРОТОКОЛ!N2222</f>
        <v>0</v>
      </c>
      <c r="J198" s="73">
        <f>ПРОТОКОЛ!P2222</f>
        <v>0</v>
      </c>
      <c r="K198" s="61">
        <f>ПРОТОКОЛ!R2222</f>
        <v>0</v>
      </c>
      <c r="L198" s="31">
        <f>ПРОТОКОЛ!E2222</f>
        <v>0</v>
      </c>
      <c r="M198" s="31">
        <f>ПРОТОКОЛ!G2222</f>
        <v>0</v>
      </c>
      <c r="N198" s="31">
        <f>ПРОТОКОЛ!I2222</f>
        <v>0</v>
      </c>
      <c r="O198" s="31">
        <f>ПРОТОКОЛ!K2222</f>
        <v>0</v>
      </c>
      <c r="P198" s="31" t="str">
        <f>ПРОТОКОЛ!M2222</f>
        <v>0</v>
      </c>
      <c r="Q198" s="31" t="str">
        <f>ПРОТОКОЛ!O2222</f>
        <v>0</v>
      </c>
      <c r="R198" s="31">
        <f>ПРОТОКОЛ!Q2222</f>
        <v>35</v>
      </c>
      <c r="S198" s="31">
        <f>ПРОТОКОЛ!S2222</f>
        <v>0</v>
      </c>
      <c r="T198" s="31">
        <f>ПРОТОКОЛ!T2222</f>
        <v>35</v>
      </c>
      <c r="U198" s="52">
        <f t="shared" si="2"/>
        <v>28</v>
      </c>
    </row>
    <row r="199" spans="1:21" ht="16.5" customHeight="1">
      <c r="A199" s="63">
        <f>ПРОТОКОЛ!B2256</f>
        <v>0</v>
      </c>
      <c r="B199" s="65">
        <f>ПРОТОКОЛ!C2256</f>
        <v>0</v>
      </c>
      <c r="C199" s="69" t="str">
        <f>ПРОТОКОЛ!X2256</f>
        <v>Субъект РФ 63</v>
      </c>
      <c r="D199" s="59">
        <f>ПРОТОКОЛ!D2256</f>
        <v>0</v>
      </c>
      <c r="E199" s="59">
        <f>ПРОТОКОЛ!F2256</f>
        <v>0</v>
      </c>
      <c r="F199" s="59">
        <f>ПРОТОКОЛ!H2256</f>
        <v>0</v>
      </c>
      <c r="G199" s="59">
        <f>ПРОТОКОЛ!J2256</f>
        <v>0</v>
      </c>
      <c r="H199" s="59">
        <f>ПРОТОКОЛ!L2256</f>
        <v>0</v>
      </c>
      <c r="I199" s="59">
        <f>ПРОТОКОЛ!N2256</f>
        <v>0</v>
      </c>
      <c r="J199" s="60">
        <f>ПРОТОКОЛ!P2256</f>
        <v>0</v>
      </c>
      <c r="K199" s="59">
        <f>ПРОТОКОЛ!R2256</f>
        <v>0</v>
      </c>
      <c r="L199" s="7">
        <f>ПРОТОКОЛ!E2256</f>
        <v>0</v>
      </c>
      <c r="M199" s="7">
        <f>ПРОТОКОЛ!G2256</f>
        <v>0</v>
      </c>
      <c r="N199" s="7">
        <f>ПРОТОКОЛ!I2256</f>
        <v>0</v>
      </c>
      <c r="O199" s="7">
        <f>ПРОТОКОЛ!K2256</f>
        <v>0</v>
      </c>
      <c r="P199" s="7" t="str">
        <f>ПРОТОКОЛ!M2256</f>
        <v>0</v>
      </c>
      <c r="Q199" s="7" t="str">
        <f>ПРОТОКОЛ!O2256</f>
        <v>0</v>
      </c>
      <c r="R199" s="7">
        <f>ПРОТОКОЛ!Q2256</f>
        <v>35</v>
      </c>
      <c r="S199" s="7">
        <f>ПРОТОКОЛ!S2256</f>
        <v>0</v>
      </c>
      <c r="T199" s="7">
        <f>ПРОТОКОЛ!T2256</f>
        <v>35</v>
      </c>
      <c r="U199" s="52">
        <f t="shared" si="2"/>
        <v>28</v>
      </c>
    </row>
    <row r="200" spans="1:21" ht="16.5" customHeight="1">
      <c r="A200" s="63">
        <f>ПРОТОКОЛ!B2257</f>
        <v>0</v>
      </c>
      <c r="B200" s="65">
        <f>ПРОТОКОЛ!C2257</f>
        <v>0</v>
      </c>
      <c r="C200" s="69" t="str">
        <f>ПРОТОКОЛ!X2257</f>
        <v>Субъект РФ 63</v>
      </c>
      <c r="D200" s="59">
        <f>ПРОТОКОЛ!D2257</f>
        <v>0</v>
      </c>
      <c r="E200" s="59">
        <f>ПРОТОКОЛ!F2257</f>
        <v>0</v>
      </c>
      <c r="F200" s="59">
        <f>ПРОТОКОЛ!H2257</f>
        <v>0</v>
      </c>
      <c r="G200" s="59">
        <f>ПРОТОКОЛ!J2257</f>
        <v>0</v>
      </c>
      <c r="H200" s="59">
        <f>ПРОТОКОЛ!L2257</f>
        <v>0</v>
      </c>
      <c r="I200" s="59">
        <f>ПРОТОКОЛ!N2257</f>
        <v>0</v>
      </c>
      <c r="J200" s="60">
        <f>ПРОТОКОЛ!P2257</f>
        <v>0</v>
      </c>
      <c r="K200" s="59">
        <f>ПРОТОКОЛ!R2257</f>
        <v>0</v>
      </c>
      <c r="L200" s="7">
        <f>ПРОТОКОЛ!E2257</f>
        <v>0</v>
      </c>
      <c r="M200" s="7">
        <f>ПРОТОКОЛ!G2257</f>
        <v>0</v>
      </c>
      <c r="N200" s="7">
        <f>ПРОТОКОЛ!I2257</f>
        <v>0</v>
      </c>
      <c r="O200" s="7">
        <f>ПРОТОКОЛ!K2257</f>
        <v>0</v>
      </c>
      <c r="P200" s="7" t="str">
        <f>ПРОТОКОЛ!M2257</f>
        <v>0</v>
      </c>
      <c r="Q200" s="7" t="str">
        <f>ПРОТОКОЛ!O2257</f>
        <v>0</v>
      </c>
      <c r="R200" s="7">
        <f>ПРОТОКОЛ!Q2257</f>
        <v>35</v>
      </c>
      <c r="S200" s="7">
        <f>ПРОТОКОЛ!S2257</f>
        <v>0</v>
      </c>
      <c r="T200" s="7">
        <f>ПРОТОКОЛ!T2257</f>
        <v>35</v>
      </c>
      <c r="U200" s="52">
        <f t="shared" si="2"/>
        <v>28</v>
      </c>
    </row>
    <row r="201" spans="1:21" ht="16.5" customHeight="1">
      <c r="A201" s="63">
        <f>ПРОТОКОЛ!B2258</f>
        <v>0</v>
      </c>
      <c r="B201" s="65">
        <f>ПРОТОКОЛ!C2258</f>
        <v>0</v>
      </c>
      <c r="C201" s="69" t="str">
        <f>ПРОТОКОЛ!X2258</f>
        <v>Субъект РФ 63</v>
      </c>
      <c r="D201" s="59">
        <f>ПРОТОКОЛ!D2258</f>
        <v>0</v>
      </c>
      <c r="E201" s="59">
        <f>ПРОТОКОЛ!F2258</f>
        <v>0</v>
      </c>
      <c r="F201" s="59">
        <f>ПРОТОКОЛ!H2258</f>
        <v>0</v>
      </c>
      <c r="G201" s="59">
        <f>ПРОТОКОЛ!J2258</f>
        <v>0</v>
      </c>
      <c r="H201" s="59">
        <f>ПРОТОКОЛ!L2258</f>
        <v>0</v>
      </c>
      <c r="I201" s="59">
        <f>ПРОТОКОЛ!N2258</f>
        <v>0</v>
      </c>
      <c r="J201" s="60">
        <f>ПРОТОКОЛ!P2258</f>
        <v>0</v>
      </c>
      <c r="K201" s="59">
        <f>ПРОТОКОЛ!R2258</f>
        <v>0</v>
      </c>
      <c r="L201" s="7">
        <f>ПРОТОКОЛ!E2258</f>
        <v>0</v>
      </c>
      <c r="M201" s="7">
        <f>ПРОТОКОЛ!G2258</f>
        <v>0</v>
      </c>
      <c r="N201" s="7">
        <f>ПРОТОКОЛ!I2258</f>
        <v>0</v>
      </c>
      <c r="O201" s="7">
        <f>ПРОТОКОЛ!K2258</f>
        <v>0</v>
      </c>
      <c r="P201" s="7" t="str">
        <f>ПРОТОКОЛ!M2258</f>
        <v>0</v>
      </c>
      <c r="Q201" s="7" t="str">
        <f>ПРОТОКОЛ!O2258</f>
        <v>0</v>
      </c>
      <c r="R201" s="7">
        <f>ПРОТОКОЛ!Q2258</f>
        <v>35</v>
      </c>
      <c r="S201" s="7">
        <f>ПРОТОКОЛ!S2258</f>
        <v>0</v>
      </c>
      <c r="T201" s="7">
        <f>ПРОТОКОЛ!T2258</f>
        <v>35</v>
      </c>
      <c r="U201" s="52">
        <f t="shared" si="2"/>
        <v>28</v>
      </c>
    </row>
    <row r="202" spans="1:21" ht="16.5" customHeight="1">
      <c r="A202" s="64">
        <f>ПРОТОКОЛ!B2292</f>
        <v>0</v>
      </c>
      <c r="B202" s="68">
        <f>ПРОТОКОЛ!C2292</f>
        <v>0</v>
      </c>
      <c r="C202" s="72" t="str">
        <f>ПРОТОКОЛ!X2292</f>
        <v>Субъект РФ 64</v>
      </c>
      <c r="D202" s="62">
        <f>ПРОТОКОЛ!D2292</f>
        <v>0</v>
      </c>
      <c r="E202" s="62">
        <f>ПРОТОКОЛ!F2292</f>
        <v>0</v>
      </c>
      <c r="F202" s="62">
        <f>ПРОТОКОЛ!H2292</f>
        <v>0</v>
      </c>
      <c r="G202" s="62">
        <f>ПРОТОКОЛ!J2292</f>
        <v>0</v>
      </c>
      <c r="H202" s="62">
        <f>ПРОТОКОЛ!L2292</f>
        <v>0</v>
      </c>
      <c r="I202" s="62">
        <f>ПРОТОКОЛ!N2292</f>
        <v>0</v>
      </c>
      <c r="J202" s="75">
        <f>ПРОТОКОЛ!P2292</f>
        <v>0</v>
      </c>
      <c r="K202" s="62">
        <f>ПРОТОКОЛ!R2292</f>
        <v>0</v>
      </c>
      <c r="L202" s="31">
        <f>ПРОТОКОЛ!E2292</f>
        <v>0</v>
      </c>
      <c r="M202" s="31">
        <f>ПРОТОКОЛ!G2292</f>
        <v>0</v>
      </c>
      <c r="N202" s="31">
        <f>ПРОТОКОЛ!I2292</f>
        <v>0</v>
      </c>
      <c r="O202" s="31">
        <f>ПРОТОКОЛ!K2292</f>
        <v>0</v>
      </c>
      <c r="P202" s="31" t="str">
        <f>ПРОТОКОЛ!M2292</f>
        <v>0</v>
      </c>
      <c r="Q202" s="31" t="str">
        <f>ПРОТОКОЛ!O2292</f>
        <v>0</v>
      </c>
      <c r="R202" s="31">
        <f>ПРОТОКОЛ!Q2292</f>
        <v>35</v>
      </c>
      <c r="S202" s="31">
        <f>ПРОТОКОЛ!S2292</f>
        <v>0</v>
      </c>
      <c r="T202" s="31">
        <f>ПРОТОКОЛ!T2292</f>
        <v>35</v>
      </c>
      <c r="U202" s="52">
        <f t="shared" si="2"/>
        <v>28</v>
      </c>
    </row>
    <row r="203" spans="1:21" ht="16.5" customHeight="1">
      <c r="A203" s="64">
        <f>ПРОТОКОЛ!B2293</f>
        <v>0</v>
      </c>
      <c r="B203" s="68">
        <f>ПРОТОКОЛ!C2293</f>
        <v>0</v>
      </c>
      <c r="C203" s="72" t="str">
        <f>ПРОТОКОЛ!X2293</f>
        <v>Субъект РФ 64</v>
      </c>
      <c r="D203" s="62">
        <f>ПРОТОКОЛ!D2293</f>
        <v>0</v>
      </c>
      <c r="E203" s="62">
        <f>ПРОТОКОЛ!F2293</f>
        <v>0</v>
      </c>
      <c r="F203" s="62">
        <f>ПРОТОКОЛ!H2293</f>
        <v>0</v>
      </c>
      <c r="G203" s="62">
        <f>ПРОТОКОЛ!J2293</f>
        <v>0</v>
      </c>
      <c r="H203" s="62">
        <f>ПРОТОКОЛ!L2293</f>
        <v>0</v>
      </c>
      <c r="I203" s="62">
        <f>ПРОТОКОЛ!N2293</f>
        <v>0</v>
      </c>
      <c r="J203" s="75">
        <f>ПРОТОКОЛ!P2293</f>
        <v>0</v>
      </c>
      <c r="K203" s="62">
        <f>ПРОТОКОЛ!R2293</f>
        <v>0</v>
      </c>
      <c r="L203" s="31">
        <f>ПРОТОКОЛ!E2293</f>
        <v>0</v>
      </c>
      <c r="M203" s="31">
        <f>ПРОТОКОЛ!G2293</f>
        <v>0</v>
      </c>
      <c r="N203" s="31">
        <f>ПРОТОКОЛ!I2293</f>
        <v>0</v>
      </c>
      <c r="O203" s="31">
        <f>ПРОТОКОЛ!K2293</f>
        <v>0</v>
      </c>
      <c r="P203" s="31" t="str">
        <f>ПРОТОКОЛ!M2293</f>
        <v>0</v>
      </c>
      <c r="Q203" s="31" t="str">
        <f>ПРОТОКОЛ!O2293</f>
        <v>0</v>
      </c>
      <c r="R203" s="31">
        <f>ПРОТОКОЛ!Q2293</f>
        <v>35</v>
      </c>
      <c r="S203" s="31">
        <f>ПРОТОКОЛ!S2293</f>
        <v>0</v>
      </c>
      <c r="T203" s="31">
        <f>ПРОТОКОЛ!T2293</f>
        <v>35</v>
      </c>
      <c r="U203" s="52">
        <f t="shared" si="2"/>
        <v>28</v>
      </c>
    </row>
    <row r="204" spans="1:21" ht="16.5" customHeight="1">
      <c r="A204" s="64">
        <f>ПРОТОКОЛ!B2294</f>
        <v>0</v>
      </c>
      <c r="B204" s="68">
        <f>ПРОТОКОЛ!C2294</f>
        <v>0</v>
      </c>
      <c r="C204" s="72" t="str">
        <f>ПРОТОКОЛ!X2294</f>
        <v>Субъект РФ 64</v>
      </c>
      <c r="D204" s="62">
        <f>ПРОТОКОЛ!D2294</f>
        <v>0</v>
      </c>
      <c r="E204" s="62">
        <f>ПРОТОКОЛ!F2294</f>
        <v>0</v>
      </c>
      <c r="F204" s="62">
        <f>ПРОТОКОЛ!H2294</f>
        <v>0</v>
      </c>
      <c r="G204" s="62">
        <f>ПРОТОКОЛ!J2294</f>
        <v>0</v>
      </c>
      <c r="H204" s="62">
        <f>ПРОТОКОЛ!L2294</f>
        <v>0</v>
      </c>
      <c r="I204" s="62">
        <f>ПРОТОКОЛ!N2294</f>
        <v>0</v>
      </c>
      <c r="J204" s="75">
        <f>ПРОТОКОЛ!P2294</f>
        <v>0</v>
      </c>
      <c r="K204" s="62">
        <f>ПРОТОКОЛ!R2294</f>
        <v>0</v>
      </c>
      <c r="L204" s="31">
        <f>ПРОТОКОЛ!E2294</f>
        <v>0</v>
      </c>
      <c r="M204" s="31">
        <f>ПРОТОКОЛ!G2294</f>
        <v>0</v>
      </c>
      <c r="N204" s="31">
        <f>ПРОТОКОЛ!I2294</f>
        <v>0</v>
      </c>
      <c r="O204" s="31">
        <f>ПРОТОКОЛ!K2294</f>
        <v>0</v>
      </c>
      <c r="P204" s="31" t="str">
        <f>ПРОТОКОЛ!M2294</f>
        <v>0</v>
      </c>
      <c r="Q204" s="31" t="str">
        <f>ПРОТОКОЛ!O2294</f>
        <v>0</v>
      </c>
      <c r="R204" s="31">
        <f>ПРОТОКОЛ!Q2294</f>
        <v>35</v>
      </c>
      <c r="S204" s="31">
        <f>ПРОТОКОЛ!S2294</f>
        <v>0</v>
      </c>
      <c r="T204" s="31">
        <f>ПРОТОКОЛ!T2294</f>
        <v>35</v>
      </c>
      <c r="U204" s="52">
        <f t="shared" si="2"/>
        <v>28</v>
      </c>
    </row>
    <row r="205" spans="1:21" ht="16.5" customHeight="1">
      <c r="A205" s="63">
        <f>ПРОТОКОЛ!B2327</f>
        <v>0</v>
      </c>
      <c r="B205" s="65">
        <f>ПРОТОКОЛ!C2327</f>
        <v>0</v>
      </c>
      <c r="C205" s="69" t="str">
        <f>ПРОТОКОЛ!X2327</f>
        <v>Субъект РФ 65</v>
      </c>
      <c r="D205" s="59">
        <f>ПРОТОКОЛ!D2327</f>
        <v>0</v>
      </c>
      <c r="E205" s="59">
        <f>ПРОТОКОЛ!F2327</f>
        <v>0</v>
      </c>
      <c r="F205" s="59">
        <f>ПРОТОКОЛ!H2327</f>
        <v>0</v>
      </c>
      <c r="G205" s="59">
        <f>ПРОТОКОЛ!J2327</f>
        <v>0</v>
      </c>
      <c r="H205" s="59">
        <f>ПРОТОКОЛ!L2327</f>
        <v>0</v>
      </c>
      <c r="I205" s="59">
        <f>ПРОТОКОЛ!N2327</f>
        <v>0</v>
      </c>
      <c r="J205" s="60">
        <f>ПРОТОКОЛ!P2327</f>
        <v>0</v>
      </c>
      <c r="K205" s="59">
        <f>ПРОТОКОЛ!R2327</f>
        <v>0</v>
      </c>
      <c r="L205" s="7">
        <f>ПРОТОКОЛ!E2327</f>
        <v>0</v>
      </c>
      <c r="M205" s="7">
        <f>ПРОТОКОЛ!G2327</f>
        <v>0</v>
      </c>
      <c r="N205" s="7">
        <f>ПРОТОКОЛ!I2327</f>
        <v>0</v>
      </c>
      <c r="O205" s="7">
        <f>ПРОТОКОЛ!K2327</f>
        <v>0</v>
      </c>
      <c r="P205" s="7" t="str">
        <f>ПРОТОКОЛ!M2327</f>
        <v>0</v>
      </c>
      <c r="Q205" s="7" t="str">
        <f>ПРОТОКОЛ!O2327</f>
        <v>0</v>
      </c>
      <c r="R205" s="7">
        <f>ПРОТОКОЛ!Q2327</f>
        <v>35</v>
      </c>
      <c r="S205" s="7">
        <f>ПРОТОКОЛ!S2327</f>
        <v>0</v>
      </c>
      <c r="T205" s="7">
        <f>ПРОТОКОЛ!T2327</f>
        <v>35</v>
      </c>
      <c r="U205" s="52">
        <f t="shared" ref="U205:U268" si="3">SUMPRODUCT(--($T$13:$T$297+$L$13:$L$297/1000&gt;T205+L205/1000))+1</f>
        <v>28</v>
      </c>
    </row>
    <row r="206" spans="1:21" ht="16.5" customHeight="1">
      <c r="A206" s="63">
        <f>ПРОТОКОЛ!B2328</f>
        <v>0</v>
      </c>
      <c r="B206" s="65">
        <f>ПРОТОКОЛ!C2328</f>
        <v>0</v>
      </c>
      <c r="C206" s="69" t="str">
        <f>ПРОТОКОЛ!X2328</f>
        <v>Субъект РФ 65</v>
      </c>
      <c r="D206" s="59">
        <f>ПРОТОКОЛ!D2328</f>
        <v>0</v>
      </c>
      <c r="E206" s="59">
        <f>ПРОТОКОЛ!F2328</f>
        <v>0</v>
      </c>
      <c r="F206" s="59">
        <f>ПРОТОКОЛ!H2328</f>
        <v>0</v>
      </c>
      <c r="G206" s="59">
        <f>ПРОТОКОЛ!J2328</f>
        <v>0</v>
      </c>
      <c r="H206" s="59">
        <f>ПРОТОКОЛ!L2328</f>
        <v>0</v>
      </c>
      <c r="I206" s="59">
        <f>ПРОТОКОЛ!N2328</f>
        <v>0</v>
      </c>
      <c r="J206" s="60">
        <f>ПРОТОКОЛ!P2328</f>
        <v>0</v>
      </c>
      <c r="K206" s="59">
        <f>ПРОТОКОЛ!R2328</f>
        <v>0</v>
      </c>
      <c r="L206" s="7">
        <f>ПРОТОКОЛ!E2328</f>
        <v>0</v>
      </c>
      <c r="M206" s="7">
        <f>ПРОТОКОЛ!G2328</f>
        <v>0</v>
      </c>
      <c r="N206" s="7">
        <f>ПРОТОКОЛ!I2328</f>
        <v>0</v>
      </c>
      <c r="O206" s="7">
        <f>ПРОТОКОЛ!K2328</f>
        <v>0</v>
      </c>
      <c r="P206" s="7" t="str">
        <f>ПРОТОКОЛ!M2328</f>
        <v>0</v>
      </c>
      <c r="Q206" s="7" t="str">
        <f>ПРОТОКОЛ!O2328</f>
        <v>0</v>
      </c>
      <c r="R206" s="7">
        <f>ПРОТОКОЛ!Q2328</f>
        <v>35</v>
      </c>
      <c r="S206" s="7">
        <f>ПРОТОКОЛ!S2328</f>
        <v>0</v>
      </c>
      <c r="T206" s="7">
        <f>ПРОТОКОЛ!T2328</f>
        <v>35</v>
      </c>
      <c r="U206" s="52">
        <f t="shared" si="3"/>
        <v>28</v>
      </c>
    </row>
    <row r="207" spans="1:21" ht="16.5" customHeight="1">
      <c r="A207" s="63">
        <f>ПРОТОКОЛ!B2329</f>
        <v>0</v>
      </c>
      <c r="B207" s="65">
        <f>ПРОТОКОЛ!C2329</f>
        <v>0</v>
      </c>
      <c r="C207" s="69" t="str">
        <f>ПРОТОКОЛ!X2329</f>
        <v>Субъект РФ 65</v>
      </c>
      <c r="D207" s="59">
        <f>ПРОТОКОЛ!D2329</f>
        <v>0</v>
      </c>
      <c r="E207" s="59">
        <f>ПРОТОКОЛ!F2329</f>
        <v>0</v>
      </c>
      <c r="F207" s="59">
        <f>ПРОТОКОЛ!H2329</f>
        <v>0</v>
      </c>
      <c r="G207" s="59">
        <f>ПРОТОКОЛ!J2329</f>
        <v>0</v>
      </c>
      <c r="H207" s="59">
        <f>ПРОТОКОЛ!L2329</f>
        <v>0</v>
      </c>
      <c r="I207" s="59">
        <f>ПРОТОКОЛ!N2329</f>
        <v>0</v>
      </c>
      <c r="J207" s="60">
        <f>ПРОТОКОЛ!P2329</f>
        <v>0</v>
      </c>
      <c r="K207" s="59">
        <f>ПРОТОКОЛ!R2329</f>
        <v>0</v>
      </c>
      <c r="L207" s="7">
        <f>ПРОТОКОЛ!E2329</f>
        <v>0</v>
      </c>
      <c r="M207" s="7">
        <f>ПРОТОКОЛ!G2329</f>
        <v>0</v>
      </c>
      <c r="N207" s="7">
        <f>ПРОТОКОЛ!I2329</f>
        <v>0</v>
      </c>
      <c r="O207" s="7">
        <f>ПРОТОКОЛ!K2329</f>
        <v>0</v>
      </c>
      <c r="P207" s="7" t="str">
        <f>ПРОТОКОЛ!M2329</f>
        <v>0</v>
      </c>
      <c r="Q207" s="7" t="str">
        <f>ПРОТОКОЛ!O2329</f>
        <v>0</v>
      </c>
      <c r="R207" s="7">
        <f>ПРОТОКОЛ!Q2329</f>
        <v>35</v>
      </c>
      <c r="S207" s="7">
        <f>ПРОТОКОЛ!S2329</f>
        <v>0</v>
      </c>
      <c r="T207" s="7">
        <f>ПРОТОКОЛ!T2329</f>
        <v>35</v>
      </c>
      <c r="U207" s="52">
        <f t="shared" si="3"/>
        <v>28</v>
      </c>
    </row>
    <row r="208" spans="1:21" ht="16.5" customHeight="1">
      <c r="A208" s="64">
        <f>ПРОТОКОЛ!B2363</f>
        <v>0</v>
      </c>
      <c r="B208" s="68">
        <f>ПРОТОКОЛ!C2363</f>
        <v>0</v>
      </c>
      <c r="C208" s="72" t="str">
        <f>ПРОТОКОЛ!X2363</f>
        <v>Субъект РФ 66</v>
      </c>
      <c r="D208" s="62">
        <f>ПРОТОКОЛ!D2363</f>
        <v>0</v>
      </c>
      <c r="E208" s="62">
        <f>ПРОТОКОЛ!F2363</f>
        <v>0</v>
      </c>
      <c r="F208" s="62">
        <f>ПРОТОКОЛ!H2363</f>
        <v>0</v>
      </c>
      <c r="G208" s="62">
        <f>ПРОТОКОЛ!J2363</f>
        <v>0</v>
      </c>
      <c r="H208" s="62">
        <f>ПРОТОКОЛ!L2363</f>
        <v>0</v>
      </c>
      <c r="I208" s="62">
        <f>ПРОТОКОЛ!N2363</f>
        <v>0</v>
      </c>
      <c r="J208" s="75">
        <f>ПРОТОКОЛ!P2363</f>
        <v>0</v>
      </c>
      <c r="K208" s="62">
        <f>ПРОТОКОЛ!R2363</f>
        <v>0</v>
      </c>
      <c r="L208" s="31">
        <f>ПРОТОКОЛ!E2363</f>
        <v>0</v>
      </c>
      <c r="M208" s="31">
        <f>ПРОТОКОЛ!G2363</f>
        <v>0</v>
      </c>
      <c r="N208" s="31">
        <f>ПРОТОКОЛ!I2363</f>
        <v>0</v>
      </c>
      <c r="O208" s="31">
        <f>ПРОТОКОЛ!K2363</f>
        <v>0</v>
      </c>
      <c r="P208" s="31" t="str">
        <f>ПРОТОКОЛ!M2363</f>
        <v>0</v>
      </c>
      <c r="Q208" s="31" t="str">
        <f>ПРОТОКОЛ!O2363</f>
        <v>0</v>
      </c>
      <c r="R208" s="31">
        <f>ПРОТОКОЛ!Q2363</f>
        <v>35</v>
      </c>
      <c r="S208" s="31">
        <f>ПРОТОКОЛ!S2363</f>
        <v>0</v>
      </c>
      <c r="T208" s="31">
        <f>ПРОТОКОЛ!T2363</f>
        <v>35</v>
      </c>
      <c r="U208" s="52">
        <f t="shared" si="3"/>
        <v>28</v>
      </c>
    </row>
    <row r="209" spans="1:21" ht="16.5" customHeight="1">
      <c r="A209" s="64">
        <f>ПРОТОКОЛ!B2364</f>
        <v>0</v>
      </c>
      <c r="B209" s="68">
        <f>ПРОТОКОЛ!C2364</f>
        <v>0</v>
      </c>
      <c r="C209" s="72" t="str">
        <f>ПРОТОКОЛ!X2364</f>
        <v>Субъект РФ 66</v>
      </c>
      <c r="D209" s="62">
        <f>ПРОТОКОЛ!D2364</f>
        <v>0</v>
      </c>
      <c r="E209" s="62">
        <f>ПРОТОКОЛ!F2364</f>
        <v>0</v>
      </c>
      <c r="F209" s="62">
        <f>ПРОТОКОЛ!H2364</f>
        <v>0</v>
      </c>
      <c r="G209" s="62">
        <f>ПРОТОКОЛ!J2364</f>
        <v>0</v>
      </c>
      <c r="H209" s="62">
        <f>ПРОТОКОЛ!L2364</f>
        <v>0</v>
      </c>
      <c r="I209" s="62">
        <f>ПРОТОКОЛ!N2364</f>
        <v>0</v>
      </c>
      <c r="J209" s="75">
        <f>ПРОТОКОЛ!P2364</f>
        <v>0</v>
      </c>
      <c r="K209" s="62">
        <f>ПРОТОКОЛ!R2364</f>
        <v>0</v>
      </c>
      <c r="L209" s="31">
        <f>ПРОТОКОЛ!E2364</f>
        <v>0</v>
      </c>
      <c r="M209" s="31">
        <f>ПРОТОКОЛ!G2364</f>
        <v>0</v>
      </c>
      <c r="N209" s="31">
        <f>ПРОТОКОЛ!I2364</f>
        <v>0</v>
      </c>
      <c r="O209" s="31">
        <f>ПРОТОКОЛ!K2364</f>
        <v>0</v>
      </c>
      <c r="P209" s="31" t="str">
        <f>ПРОТОКОЛ!M2364</f>
        <v>0</v>
      </c>
      <c r="Q209" s="31" t="str">
        <f>ПРОТОКОЛ!O2364</f>
        <v>0</v>
      </c>
      <c r="R209" s="31">
        <f>ПРОТОКОЛ!Q2364</f>
        <v>35</v>
      </c>
      <c r="S209" s="31">
        <f>ПРОТОКОЛ!S2364</f>
        <v>0</v>
      </c>
      <c r="T209" s="31">
        <f>ПРОТОКОЛ!T2364</f>
        <v>35</v>
      </c>
      <c r="U209" s="52">
        <f t="shared" si="3"/>
        <v>28</v>
      </c>
    </row>
    <row r="210" spans="1:21" ht="16.5" customHeight="1">
      <c r="A210" s="64">
        <f>ПРОТОКОЛ!B2365</f>
        <v>0</v>
      </c>
      <c r="B210" s="68">
        <f>ПРОТОКОЛ!C2365</f>
        <v>0</v>
      </c>
      <c r="C210" s="72" t="str">
        <f>ПРОТОКОЛ!X2365</f>
        <v>Субъект РФ 66</v>
      </c>
      <c r="D210" s="62">
        <f>ПРОТОКОЛ!D2365</f>
        <v>0</v>
      </c>
      <c r="E210" s="62">
        <f>ПРОТОКОЛ!F2365</f>
        <v>0</v>
      </c>
      <c r="F210" s="62">
        <f>ПРОТОКОЛ!H2365</f>
        <v>0</v>
      </c>
      <c r="G210" s="62">
        <f>ПРОТОКОЛ!J2365</f>
        <v>0</v>
      </c>
      <c r="H210" s="62">
        <f>ПРОТОКОЛ!L2365</f>
        <v>0</v>
      </c>
      <c r="I210" s="62">
        <f>ПРОТОКОЛ!N2365</f>
        <v>0</v>
      </c>
      <c r="J210" s="75">
        <f>ПРОТОКОЛ!P2365</f>
        <v>0</v>
      </c>
      <c r="K210" s="62">
        <f>ПРОТОКОЛ!R2365</f>
        <v>0</v>
      </c>
      <c r="L210" s="31">
        <f>ПРОТОКОЛ!E2365</f>
        <v>0</v>
      </c>
      <c r="M210" s="31">
        <f>ПРОТОКОЛ!G2365</f>
        <v>0</v>
      </c>
      <c r="N210" s="31">
        <f>ПРОТОКОЛ!I2365</f>
        <v>0</v>
      </c>
      <c r="O210" s="31">
        <f>ПРОТОКОЛ!K2365</f>
        <v>0</v>
      </c>
      <c r="P210" s="31" t="str">
        <f>ПРОТОКОЛ!M2365</f>
        <v>0</v>
      </c>
      <c r="Q210" s="31" t="str">
        <f>ПРОТОКОЛ!O2365</f>
        <v>0</v>
      </c>
      <c r="R210" s="31">
        <f>ПРОТОКОЛ!Q2365</f>
        <v>35</v>
      </c>
      <c r="S210" s="31">
        <f>ПРОТОКОЛ!S2365</f>
        <v>0</v>
      </c>
      <c r="T210" s="31">
        <f>ПРОТОКОЛ!T2365</f>
        <v>35</v>
      </c>
      <c r="U210" s="52">
        <f t="shared" si="3"/>
        <v>28</v>
      </c>
    </row>
    <row r="211" spans="1:21" ht="16.5" customHeight="1">
      <c r="A211" s="63">
        <f>ПРОТОКОЛ!B2399</f>
        <v>0</v>
      </c>
      <c r="B211" s="65">
        <f>ПРОТОКОЛ!C2399</f>
        <v>0</v>
      </c>
      <c r="C211" s="69" t="str">
        <f>ПРОТОКОЛ!X2399</f>
        <v>Субъект РФ 67</v>
      </c>
      <c r="D211" s="59">
        <f>ПРОТОКОЛ!D2399</f>
        <v>0</v>
      </c>
      <c r="E211" s="59">
        <f>ПРОТОКОЛ!F2399</f>
        <v>0</v>
      </c>
      <c r="F211" s="59">
        <f>ПРОТОКОЛ!H2399</f>
        <v>0</v>
      </c>
      <c r="G211" s="59">
        <f>ПРОТОКОЛ!J2399</f>
        <v>0</v>
      </c>
      <c r="H211" s="59">
        <f>ПРОТОКОЛ!L2399</f>
        <v>0</v>
      </c>
      <c r="I211" s="59">
        <f>ПРОТОКОЛ!N2399</f>
        <v>0</v>
      </c>
      <c r="J211" s="60">
        <f>ПРОТОКОЛ!P2399</f>
        <v>0</v>
      </c>
      <c r="K211" s="59">
        <f>ПРОТОКОЛ!R2399</f>
        <v>0</v>
      </c>
      <c r="L211" s="7">
        <f>ПРОТОКОЛ!E2399</f>
        <v>0</v>
      </c>
      <c r="M211" s="7">
        <f>ПРОТОКОЛ!G2399</f>
        <v>0</v>
      </c>
      <c r="N211" s="7">
        <f>ПРОТОКОЛ!I2399</f>
        <v>0</v>
      </c>
      <c r="O211" s="7">
        <f>ПРОТОКОЛ!K2399</f>
        <v>0</v>
      </c>
      <c r="P211" s="7" t="str">
        <f>ПРОТОКОЛ!M2399</f>
        <v>0</v>
      </c>
      <c r="Q211" s="7" t="str">
        <f>ПРОТОКОЛ!O2399</f>
        <v>0</v>
      </c>
      <c r="R211" s="7">
        <f>ПРОТОКОЛ!Q2399</f>
        <v>35</v>
      </c>
      <c r="S211" s="7">
        <f>ПРОТОКОЛ!S2399</f>
        <v>0</v>
      </c>
      <c r="T211" s="7">
        <f>ПРОТОКОЛ!T2399</f>
        <v>35</v>
      </c>
      <c r="U211" s="52">
        <f t="shared" si="3"/>
        <v>28</v>
      </c>
    </row>
    <row r="212" spans="1:21" ht="16.5" customHeight="1">
      <c r="A212" s="63">
        <f>ПРОТОКОЛ!B2400</f>
        <v>0</v>
      </c>
      <c r="B212" s="65">
        <f>ПРОТОКОЛ!C2400</f>
        <v>0</v>
      </c>
      <c r="C212" s="69" t="str">
        <f>ПРОТОКОЛ!X2400</f>
        <v>Субъект РФ 67</v>
      </c>
      <c r="D212" s="59">
        <f>ПРОТОКОЛ!D2400</f>
        <v>0</v>
      </c>
      <c r="E212" s="59">
        <f>ПРОТОКОЛ!F2400</f>
        <v>0</v>
      </c>
      <c r="F212" s="59">
        <f>ПРОТОКОЛ!H2400</f>
        <v>0</v>
      </c>
      <c r="G212" s="59">
        <f>ПРОТОКОЛ!J2400</f>
        <v>0</v>
      </c>
      <c r="H212" s="59">
        <f>ПРОТОКОЛ!L2400</f>
        <v>0</v>
      </c>
      <c r="I212" s="59">
        <f>ПРОТОКОЛ!N2400</f>
        <v>0</v>
      </c>
      <c r="J212" s="60">
        <f>ПРОТОКОЛ!P2400</f>
        <v>0</v>
      </c>
      <c r="K212" s="59">
        <f>ПРОТОКОЛ!R2400</f>
        <v>0</v>
      </c>
      <c r="L212" s="7">
        <f>ПРОТОКОЛ!E2400</f>
        <v>0</v>
      </c>
      <c r="M212" s="7">
        <f>ПРОТОКОЛ!G2400</f>
        <v>0</v>
      </c>
      <c r="N212" s="7">
        <f>ПРОТОКОЛ!I2400</f>
        <v>0</v>
      </c>
      <c r="O212" s="7">
        <f>ПРОТОКОЛ!K2400</f>
        <v>0</v>
      </c>
      <c r="P212" s="7" t="str">
        <f>ПРОТОКОЛ!M2400</f>
        <v>0</v>
      </c>
      <c r="Q212" s="7" t="str">
        <f>ПРОТОКОЛ!O2400</f>
        <v>0</v>
      </c>
      <c r="R212" s="7">
        <f>ПРОТОКОЛ!Q2400</f>
        <v>35</v>
      </c>
      <c r="S212" s="7">
        <f>ПРОТОКОЛ!S2400</f>
        <v>0</v>
      </c>
      <c r="T212" s="7">
        <f>ПРОТОКОЛ!T2400</f>
        <v>35</v>
      </c>
      <c r="U212" s="52">
        <f t="shared" si="3"/>
        <v>28</v>
      </c>
    </row>
    <row r="213" spans="1:21" ht="16.5" customHeight="1">
      <c r="A213" s="63">
        <f>ПРОТОКОЛ!B2401</f>
        <v>0</v>
      </c>
      <c r="B213" s="65">
        <f>ПРОТОКОЛ!C2401</f>
        <v>0</v>
      </c>
      <c r="C213" s="69" t="str">
        <f>ПРОТОКОЛ!X2401</f>
        <v>Субъект РФ 67</v>
      </c>
      <c r="D213" s="59">
        <f>ПРОТОКОЛ!D2401</f>
        <v>0</v>
      </c>
      <c r="E213" s="59">
        <f>ПРОТОКОЛ!F2401</f>
        <v>0</v>
      </c>
      <c r="F213" s="59">
        <f>ПРОТОКОЛ!H2401</f>
        <v>0</v>
      </c>
      <c r="G213" s="59">
        <f>ПРОТОКОЛ!J2401</f>
        <v>0</v>
      </c>
      <c r="H213" s="59">
        <f>ПРОТОКОЛ!L2401</f>
        <v>0</v>
      </c>
      <c r="I213" s="59">
        <f>ПРОТОКОЛ!N2401</f>
        <v>0</v>
      </c>
      <c r="J213" s="60">
        <f>ПРОТОКОЛ!P2401</f>
        <v>0</v>
      </c>
      <c r="K213" s="59">
        <f>ПРОТОКОЛ!R2401</f>
        <v>0</v>
      </c>
      <c r="L213" s="7">
        <f>ПРОТОКОЛ!E2401</f>
        <v>0</v>
      </c>
      <c r="M213" s="7">
        <f>ПРОТОКОЛ!G2401</f>
        <v>0</v>
      </c>
      <c r="N213" s="7">
        <f>ПРОТОКОЛ!I2401</f>
        <v>0</v>
      </c>
      <c r="O213" s="7">
        <f>ПРОТОКОЛ!K2401</f>
        <v>0</v>
      </c>
      <c r="P213" s="7" t="str">
        <f>ПРОТОКОЛ!M2401</f>
        <v>0</v>
      </c>
      <c r="Q213" s="7" t="str">
        <f>ПРОТОКОЛ!O2401</f>
        <v>0</v>
      </c>
      <c r="R213" s="7">
        <f>ПРОТОКОЛ!Q2401</f>
        <v>35</v>
      </c>
      <c r="S213" s="7">
        <f>ПРОТОКОЛ!S2401</f>
        <v>0</v>
      </c>
      <c r="T213" s="7">
        <f>ПРОТОКОЛ!T2401</f>
        <v>35</v>
      </c>
      <c r="U213" s="52">
        <f t="shared" si="3"/>
        <v>28</v>
      </c>
    </row>
    <row r="214" spans="1:21" ht="16.5" customHeight="1">
      <c r="A214" s="64">
        <f>ПРОТОКОЛ!B2435</f>
        <v>0</v>
      </c>
      <c r="B214" s="68">
        <f>ПРОТОКОЛ!C2435</f>
        <v>0</v>
      </c>
      <c r="C214" s="72" t="str">
        <f>ПРОТОКОЛ!X2435</f>
        <v>Субъект РФ 68</v>
      </c>
      <c r="D214" s="62">
        <f>ПРОТОКОЛ!D2435</f>
        <v>0</v>
      </c>
      <c r="E214" s="62">
        <f>ПРОТОКОЛ!F2435</f>
        <v>0</v>
      </c>
      <c r="F214" s="62">
        <f>ПРОТОКОЛ!H2435</f>
        <v>0</v>
      </c>
      <c r="G214" s="62">
        <f>ПРОТОКОЛ!J2435</f>
        <v>0</v>
      </c>
      <c r="H214" s="62">
        <f>ПРОТОКОЛ!L2435</f>
        <v>0</v>
      </c>
      <c r="I214" s="62">
        <f>ПРОТОКОЛ!N2435</f>
        <v>0</v>
      </c>
      <c r="J214" s="75">
        <f>ПРОТОКОЛ!P2435</f>
        <v>0</v>
      </c>
      <c r="K214" s="62">
        <f>ПРОТОКОЛ!R2435</f>
        <v>0</v>
      </c>
      <c r="L214" s="31">
        <f>ПРОТОКОЛ!E2435</f>
        <v>0</v>
      </c>
      <c r="M214" s="31">
        <f>ПРОТОКОЛ!G2435</f>
        <v>0</v>
      </c>
      <c r="N214" s="31">
        <f>ПРОТОКОЛ!I2435</f>
        <v>0</v>
      </c>
      <c r="O214" s="31">
        <f>ПРОТОКОЛ!K2435</f>
        <v>0</v>
      </c>
      <c r="P214" s="31" t="str">
        <f>ПРОТОКОЛ!M2435</f>
        <v>0</v>
      </c>
      <c r="Q214" s="31" t="str">
        <f>ПРОТОКОЛ!O2435</f>
        <v>0</v>
      </c>
      <c r="R214" s="31">
        <f>ПРОТОКОЛ!Q2435</f>
        <v>35</v>
      </c>
      <c r="S214" s="31">
        <f>ПРОТОКОЛ!S2435</f>
        <v>0</v>
      </c>
      <c r="T214" s="31">
        <f>ПРОТОКОЛ!T2435</f>
        <v>35</v>
      </c>
      <c r="U214" s="52">
        <f t="shared" si="3"/>
        <v>28</v>
      </c>
    </row>
    <row r="215" spans="1:21" ht="16.5" customHeight="1">
      <c r="A215" s="64">
        <f>ПРОТОКОЛ!B2436</f>
        <v>0</v>
      </c>
      <c r="B215" s="68">
        <f>ПРОТОКОЛ!C2436</f>
        <v>0</v>
      </c>
      <c r="C215" s="72" t="str">
        <f>ПРОТОКОЛ!X2436</f>
        <v>Субъект РФ 68</v>
      </c>
      <c r="D215" s="62">
        <f>ПРОТОКОЛ!D2436</f>
        <v>0</v>
      </c>
      <c r="E215" s="62">
        <f>ПРОТОКОЛ!F2436</f>
        <v>0</v>
      </c>
      <c r="F215" s="62">
        <f>ПРОТОКОЛ!H2436</f>
        <v>0</v>
      </c>
      <c r="G215" s="62">
        <f>ПРОТОКОЛ!J2436</f>
        <v>0</v>
      </c>
      <c r="H215" s="62">
        <f>ПРОТОКОЛ!L2436</f>
        <v>0</v>
      </c>
      <c r="I215" s="62">
        <f>ПРОТОКОЛ!N2436</f>
        <v>0</v>
      </c>
      <c r="J215" s="75">
        <f>ПРОТОКОЛ!P2436</f>
        <v>0</v>
      </c>
      <c r="K215" s="62">
        <f>ПРОТОКОЛ!R2436</f>
        <v>0</v>
      </c>
      <c r="L215" s="31">
        <f>ПРОТОКОЛ!E2436</f>
        <v>0</v>
      </c>
      <c r="M215" s="31">
        <f>ПРОТОКОЛ!G2436</f>
        <v>0</v>
      </c>
      <c r="N215" s="31">
        <f>ПРОТОКОЛ!I2436</f>
        <v>0</v>
      </c>
      <c r="O215" s="31">
        <f>ПРОТОКОЛ!K2436</f>
        <v>0</v>
      </c>
      <c r="P215" s="31" t="str">
        <f>ПРОТОКОЛ!M2436</f>
        <v>0</v>
      </c>
      <c r="Q215" s="31" t="str">
        <f>ПРОТОКОЛ!O2436</f>
        <v>0</v>
      </c>
      <c r="R215" s="31">
        <f>ПРОТОКОЛ!Q2436</f>
        <v>35</v>
      </c>
      <c r="S215" s="31">
        <f>ПРОТОКОЛ!S2436</f>
        <v>0</v>
      </c>
      <c r="T215" s="31">
        <f>ПРОТОКОЛ!T2436</f>
        <v>35</v>
      </c>
      <c r="U215" s="52">
        <f t="shared" si="3"/>
        <v>28</v>
      </c>
    </row>
    <row r="216" spans="1:21" ht="16.5" customHeight="1">
      <c r="A216" s="64">
        <f>ПРОТОКОЛ!B2437</f>
        <v>0</v>
      </c>
      <c r="B216" s="68">
        <f>ПРОТОКОЛ!C2437</f>
        <v>0</v>
      </c>
      <c r="C216" s="72" t="str">
        <f>ПРОТОКОЛ!X2437</f>
        <v>Субъект РФ 68</v>
      </c>
      <c r="D216" s="62">
        <f>ПРОТОКОЛ!D2437</f>
        <v>0</v>
      </c>
      <c r="E216" s="62">
        <f>ПРОТОКОЛ!F2437</f>
        <v>0</v>
      </c>
      <c r="F216" s="62">
        <f>ПРОТОКОЛ!H2437</f>
        <v>0</v>
      </c>
      <c r="G216" s="62">
        <f>ПРОТОКОЛ!J2437</f>
        <v>0</v>
      </c>
      <c r="H216" s="62">
        <f>ПРОТОКОЛ!L2437</f>
        <v>0</v>
      </c>
      <c r="I216" s="62">
        <f>ПРОТОКОЛ!N2437</f>
        <v>0</v>
      </c>
      <c r="J216" s="75">
        <f>ПРОТОКОЛ!P2437</f>
        <v>0</v>
      </c>
      <c r="K216" s="62">
        <f>ПРОТОКОЛ!R2437</f>
        <v>0</v>
      </c>
      <c r="L216" s="31">
        <f>ПРОТОКОЛ!E2437</f>
        <v>0</v>
      </c>
      <c r="M216" s="31">
        <f>ПРОТОКОЛ!G2437</f>
        <v>0</v>
      </c>
      <c r="N216" s="31">
        <f>ПРОТОКОЛ!I2437</f>
        <v>0</v>
      </c>
      <c r="O216" s="31">
        <f>ПРОТОКОЛ!K2437</f>
        <v>0</v>
      </c>
      <c r="P216" s="31" t="str">
        <f>ПРОТОКОЛ!M2437</f>
        <v>0</v>
      </c>
      <c r="Q216" s="31" t="str">
        <f>ПРОТОКОЛ!O2437</f>
        <v>0</v>
      </c>
      <c r="R216" s="31">
        <f>ПРОТОКОЛ!Q2437</f>
        <v>35</v>
      </c>
      <c r="S216" s="31">
        <f>ПРОТОКОЛ!S2437</f>
        <v>0</v>
      </c>
      <c r="T216" s="31">
        <f>ПРОТОКОЛ!T2437</f>
        <v>35</v>
      </c>
      <c r="U216" s="52">
        <f t="shared" si="3"/>
        <v>28</v>
      </c>
    </row>
    <row r="217" spans="1:21" ht="16.5" customHeight="1">
      <c r="A217" s="63">
        <f>ПРОТОКОЛ!B2471</f>
        <v>0</v>
      </c>
      <c r="B217" s="65">
        <f>ПРОТОКОЛ!C2471</f>
        <v>0</v>
      </c>
      <c r="C217" s="69" t="str">
        <f>ПРОТОКОЛ!X2471</f>
        <v>Субъект РФ 69</v>
      </c>
      <c r="D217" s="59">
        <f>ПРОТОКОЛ!D2471</f>
        <v>0</v>
      </c>
      <c r="E217" s="59">
        <f>ПРОТОКОЛ!F2471</f>
        <v>0</v>
      </c>
      <c r="F217" s="59">
        <f>ПРОТОКОЛ!H2471</f>
        <v>0</v>
      </c>
      <c r="G217" s="59">
        <f>ПРОТОКОЛ!J2471</f>
        <v>0</v>
      </c>
      <c r="H217" s="59">
        <f>ПРОТОКОЛ!L2471</f>
        <v>0</v>
      </c>
      <c r="I217" s="59">
        <f>ПРОТОКОЛ!N2471</f>
        <v>0</v>
      </c>
      <c r="J217" s="60">
        <f>ПРОТОКОЛ!P2471</f>
        <v>0</v>
      </c>
      <c r="K217" s="59">
        <f>ПРОТОКОЛ!R2471</f>
        <v>0</v>
      </c>
      <c r="L217" s="7">
        <f>ПРОТОКОЛ!E2471</f>
        <v>0</v>
      </c>
      <c r="M217" s="7">
        <f>ПРОТОКОЛ!G2471</f>
        <v>0</v>
      </c>
      <c r="N217" s="7">
        <f>ПРОТОКОЛ!I2471</f>
        <v>0</v>
      </c>
      <c r="O217" s="7">
        <f>ПРОТОКОЛ!K2471</f>
        <v>0</v>
      </c>
      <c r="P217" s="7" t="str">
        <f>ПРОТОКОЛ!M2471</f>
        <v>0</v>
      </c>
      <c r="Q217" s="7" t="str">
        <f>ПРОТОКОЛ!O2471</f>
        <v>0</v>
      </c>
      <c r="R217" s="7">
        <f>ПРОТОКОЛ!Q2471</f>
        <v>35</v>
      </c>
      <c r="S217" s="7">
        <f>ПРОТОКОЛ!S2471</f>
        <v>0</v>
      </c>
      <c r="T217" s="7">
        <f>ПРОТОКОЛ!T2471</f>
        <v>35</v>
      </c>
      <c r="U217" s="52">
        <f t="shared" si="3"/>
        <v>28</v>
      </c>
    </row>
    <row r="218" spans="1:21" ht="16.5" customHeight="1">
      <c r="A218" s="63">
        <f>ПРОТОКОЛ!B2472</f>
        <v>0</v>
      </c>
      <c r="B218" s="65">
        <f>ПРОТОКОЛ!C2472</f>
        <v>0</v>
      </c>
      <c r="C218" s="69" t="str">
        <f>ПРОТОКОЛ!X2472</f>
        <v>Субъект РФ 69</v>
      </c>
      <c r="D218" s="59">
        <f>ПРОТОКОЛ!D2472</f>
        <v>0</v>
      </c>
      <c r="E218" s="59">
        <f>ПРОТОКОЛ!F2472</f>
        <v>0</v>
      </c>
      <c r="F218" s="59">
        <f>ПРОТОКОЛ!H2472</f>
        <v>0</v>
      </c>
      <c r="G218" s="59">
        <f>ПРОТОКОЛ!J2472</f>
        <v>0</v>
      </c>
      <c r="H218" s="59">
        <f>ПРОТОКОЛ!L2472</f>
        <v>0</v>
      </c>
      <c r="I218" s="59">
        <f>ПРОТОКОЛ!N2472</f>
        <v>0</v>
      </c>
      <c r="J218" s="60">
        <f>ПРОТОКОЛ!P2472</f>
        <v>0</v>
      </c>
      <c r="K218" s="59">
        <f>ПРОТОКОЛ!R2472</f>
        <v>0</v>
      </c>
      <c r="L218" s="7">
        <f>ПРОТОКОЛ!E2472</f>
        <v>0</v>
      </c>
      <c r="M218" s="7">
        <f>ПРОТОКОЛ!G2472</f>
        <v>0</v>
      </c>
      <c r="N218" s="7">
        <f>ПРОТОКОЛ!I2472</f>
        <v>0</v>
      </c>
      <c r="O218" s="7">
        <f>ПРОТОКОЛ!K2472</f>
        <v>0</v>
      </c>
      <c r="P218" s="7" t="str">
        <f>ПРОТОКОЛ!M2472</f>
        <v>0</v>
      </c>
      <c r="Q218" s="7" t="str">
        <f>ПРОТОКОЛ!O2472</f>
        <v>0</v>
      </c>
      <c r="R218" s="7">
        <f>ПРОТОКОЛ!Q2472</f>
        <v>35</v>
      </c>
      <c r="S218" s="7">
        <f>ПРОТОКОЛ!S2472</f>
        <v>0</v>
      </c>
      <c r="T218" s="7">
        <f>ПРОТОКОЛ!T2472</f>
        <v>35</v>
      </c>
      <c r="U218" s="52">
        <f t="shared" si="3"/>
        <v>28</v>
      </c>
    </row>
    <row r="219" spans="1:21" ht="16.5" customHeight="1">
      <c r="A219" s="63">
        <f>ПРОТОКОЛ!B2473</f>
        <v>0</v>
      </c>
      <c r="B219" s="65">
        <f>ПРОТОКОЛ!C2473</f>
        <v>0</v>
      </c>
      <c r="C219" s="69" t="str">
        <f>ПРОТОКОЛ!X2473</f>
        <v>Субъект РФ 69</v>
      </c>
      <c r="D219" s="59">
        <f>ПРОТОКОЛ!D2473</f>
        <v>0</v>
      </c>
      <c r="E219" s="59">
        <f>ПРОТОКОЛ!F2473</f>
        <v>0</v>
      </c>
      <c r="F219" s="59">
        <f>ПРОТОКОЛ!H2473</f>
        <v>0</v>
      </c>
      <c r="G219" s="59">
        <f>ПРОТОКОЛ!J2473</f>
        <v>0</v>
      </c>
      <c r="H219" s="59">
        <f>ПРОТОКОЛ!L2473</f>
        <v>0</v>
      </c>
      <c r="I219" s="59">
        <f>ПРОТОКОЛ!N2473</f>
        <v>0</v>
      </c>
      <c r="J219" s="60">
        <f>ПРОТОКОЛ!P2473</f>
        <v>0</v>
      </c>
      <c r="K219" s="59">
        <f>ПРОТОКОЛ!R2473</f>
        <v>0</v>
      </c>
      <c r="L219" s="7">
        <f>ПРОТОКОЛ!E2473</f>
        <v>0</v>
      </c>
      <c r="M219" s="7">
        <f>ПРОТОКОЛ!G2473</f>
        <v>0</v>
      </c>
      <c r="N219" s="7">
        <f>ПРОТОКОЛ!I2473</f>
        <v>0</v>
      </c>
      <c r="O219" s="7">
        <f>ПРОТОКОЛ!K2473</f>
        <v>0</v>
      </c>
      <c r="P219" s="7" t="str">
        <f>ПРОТОКОЛ!M2473</f>
        <v>0</v>
      </c>
      <c r="Q219" s="7" t="str">
        <f>ПРОТОКОЛ!O2473</f>
        <v>0</v>
      </c>
      <c r="R219" s="7">
        <f>ПРОТОКОЛ!Q2473</f>
        <v>35</v>
      </c>
      <c r="S219" s="7">
        <f>ПРОТОКОЛ!S2473</f>
        <v>0</v>
      </c>
      <c r="T219" s="7">
        <f>ПРОТОКОЛ!T2473</f>
        <v>35</v>
      </c>
      <c r="U219" s="52">
        <f t="shared" si="3"/>
        <v>28</v>
      </c>
    </row>
    <row r="220" spans="1:21" ht="16.5" customHeight="1">
      <c r="A220" s="64">
        <f>ПРОТОКОЛ!B2507</f>
        <v>0</v>
      </c>
      <c r="B220" s="68">
        <f>ПРОТОКОЛ!C2507</f>
        <v>0</v>
      </c>
      <c r="C220" s="72" t="str">
        <f>ПРОТОКОЛ!X2507</f>
        <v>Субъект РФ 70</v>
      </c>
      <c r="D220" s="62">
        <f>ПРОТОКОЛ!D2507</f>
        <v>0</v>
      </c>
      <c r="E220" s="62">
        <f>ПРОТОКОЛ!F2507</f>
        <v>0</v>
      </c>
      <c r="F220" s="62">
        <f>ПРОТОКОЛ!H2507</f>
        <v>0</v>
      </c>
      <c r="G220" s="62">
        <f>ПРОТОКОЛ!J2507</f>
        <v>0</v>
      </c>
      <c r="H220" s="62">
        <f>ПРОТОКОЛ!L2507</f>
        <v>0</v>
      </c>
      <c r="I220" s="62">
        <f>ПРОТОКОЛ!N2507</f>
        <v>0</v>
      </c>
      <c r="J220" s="75">
        <f>ПРОТОКОЛ!P2507</f>
        <v>0</v>
      </c>
      <c r="K220" s="62">
        <f>ПРОТОКОЛ!R2507</f>
        <v>0</v>
      </c>
      <c r="L220" s="31">
        <f>ПРОТОКОЛ!E2507</f>
        <v>0</v>
      </c>
      <c r="M220" s="31">
        <f>ПРОТОКОЛ!G2507</f>
        <v>0</v>
      </c>
      <c r="N220" s="31">
        <f>ПРОТОКОЛ!I2507</f>
        <v>0</v>
      </c>
      <c r="O220" s="31">
        <f>ПРОТОКОЛ!K2507</f>
        <v>0</v>
      </c>
      <c r="P220" s="31" t="str">
        <f>ПРОТОКОЛ!M2507</f>
        <v>0</v>
      </c>
      <c r="Q220" s="31" t="str">
        <f>ПРОТОКОЛ!O2507</f>
        <v>0</v>
      </c>
      <c r="R220" s="31">
        <f>ПРОТОКОЛ!Q2507</f>
        <v>35</v>
      </c>
      <c r="S220" s="31">
        <f>ПРОТОКОЛ!S2507</f>
        <v>0</v>
      </c>
      <c r="T220" s="31">
        <f>ПРОТОКОЛ!T2507</f>
        <v>35</v>
      </c>
      <c r="U220" s="52">
        <f t="shared" si="3"/>
        <v>28</v>
      </c>
    </row>
    <row r="221" spans="1:21" ht="16.5" customHeight="1">
      <c r="A221" s="64">
        <f>ПРОТОКОЛ!B2508</f>
        <v>0</v>
      </c>
      <c r="B221" s="68">
        <f>ПРОТОКОЛ!C2508</f>
        <v>0</v>
      </c>
      <c r="C221" s="72" t="str">
        <f>ПРОТОКОЛ!X2508</f>
        <v>Субъект РФ 70</v>
      </c>
      <c r="D221" s="62">
        <f>ПРОТОКОЛ!D2508</f>
        <v>0</v>
      </c>
      <c r="E221" s="62">
        <f>ПРОТОКОЛ!F2508</f>
        <v>0</v>
      </c>
      <c r="F221" s="62">
        <f>ПРОТОКОЛ!H2508</f>
        <v>0</v>
      </c>
      <c r="G221" s="62">
        <f>ПРОТОКОЛ!J2508</f>
        <v>0</v>
      </c>
      <c r="H221" s="62">
        <f>ПРОТОКОЛ!L2508</f>
        <v>0</v>
      </c>
      <c r="I221" s="62">
        <f>ПРОТОКОЛ!N2508</f>
        <v>0</v>
      </c>
      <c r="J221" s="75">
        <f>ПРОТОКОЛ!P2508</f>
        <v>0</v>
      </c>
      <c r="K221" s="62">
        <f>ПРОТОКОЛ!R2508</f>
        <v>0</v>
      </c>
      <c r="L221" s="31">
        <f>ПРОТОКОЛ!E2508</f>
        <v>0</v>
      </c>
      <c r="M221" s="31">
        <f>ПРОТОКОЛ!G2508</f>
        <v>0</v>
      </c>
      <c r="N221" s="31">
        <f>ПРОТОКОЛ!I2508</f>
        <v>0</v>
      </c>
      <c r="O221" s="31">
        <f>ПРОТОКОЛ!K2508</f>
        <v>0</v>
      </c>
      <c r="P221" s="31" t="str">
        <f>ПРОТОКОЛ!M2508</f>
        <v>0</v>
      </c>
      <c r="Q221" s="31" t="str">
        <f>ПРОТОКОЛ!O2508</f>
        <v>0</v>
      </c>
      <c r="R221" s="31">
        <f>ПРОТОКОЛ!Q2508</f>
        <v>35</v>
      </c>
      <c r="S221" s="31">
        <f>ПРОТОКОЛ!S2508</f>
        <v>0</v>
      </c>
      <c r="T221" s="31">
        <f>ПРОТОКОЛ!T2508</f>
        <v>35</v>
      </c>
      <c r="U221" s="52">
        <f t="shared" si="3"/>
        <v>28</v>
      </c>
    </row>
    <row r="222" spans="1:21" ht="16.5" customHeight="1">
      <c r="A222" s="64">
        <f>ПРОТОКОЛ!B2509</f>
        <v>0</v>
      </c>
      <c r="B222" s="68">
        <f>ПРОТОКОЛ!C2509</f>
        <v>0</v>
      </c>
      <c r="C222" s="72" t="str">
        <f>ПРОТОКОЛ!X2509</f>
        <v>Субъект РФ 70</v>
      </c>
      <c r="D222" s="62">
        <f>ПРОТОКОЛ!D2509</f>
        <v>0</v>
      </c>
      <c r="E222" s="62">
        <f>ПРОТОКОЛ!F2509</f>
        <v>0</v>
      </c>
      <c r="F222" s="62">
        <f>ПРОТОКОЛ!H2509</f>
        <v>0</v>
      </c>
      <c r="G222" s="62">
        <f>ПРОТОКОЛ!J2509</f>
        <v>0</v>
      </c>
      <c r="H222" s="62">
        <f>ПРОТОКОЛ!L2509</f>
        <v>0</v>
      </c>
      <c r="I222" s="62">
        <f>ПРОТОКОЛ!N2509</f>
        <v>0</v>
      </c>
      <c r="J222" s="75">
        <f>ПРОТОКОЛ!P2509</f>
        <v>0</v>
      </c>
      <c r="K222" s="62">
        <f>ПРОТОКОЛ!R2509</f>
        <v>0</v>
      </c>
      <c r="L222" s="31">
        <f>ПРОТОКОЛ!E2509</f>
        <v>0</v>
      </c>
      <c r="M222" s="31">
        <f>ПРОТОКОЛ!G2509</f>
        <v>0</v>
      </c>
      <c r="N222" s="31">
        <f>ПРОТОКОЛ!I2509</f>
        <v>0</v>
      </c>
      <c r="O222" s="31">
        <f>ПРОТОКОЛ!K2509</f>
        <v>0</v>
      </c>
      <c r="P222" s="31" t="str">
        <f>ПРОТОКОЛ!M2509</f>
        <v>0</v>
      </c>
      <c r="Q222" s="31" t="str">
        <f>ПРОТОКОЛ!O2509</f>
        <v>0</v>
      </c>
      <c r="R222" s="31">
        <f>ПРОТОКОЛ!Q2509</f>
        <v>35</v>
      </c>
      <c r="S222" s="31">
        <f>ПРОТОКОЛ!S2509</f>
        <v>0</v>
      </c>
      <c r="T222" s="31">
        <f>ПРОТОКОЛ!T2509</f>
        <v>35</v>
      </c>
      <c r="U222" s="52">
        <f t="shared" si="3"/>
        <v>28</v>
      </c>
    </row>
    <row r="223" spans="1:21" ht="16.5" customHeight="1">
      <c r="A223" s="63">
        <f>ПРОТОКОЛ!B2543</f>
        <v>0</v>
      </c>
      <c r="B223" s="65">
        <f>ПРОТОКОЛ!C2543</f>
        <v>0</v>
      </c>
      <c r="C223" s="69" t="str">
        <f>ПРОТОКОЛ!X2543</f>
        <v>Субъект РФ 71</v>
      </c>
      <c r="D223" s="59">
        <f>ПРОТОКОЛ!D2543</f>
        <v>0</v>
      </c>
      <c r="E223" s="59">
        <f>ПРОТОКОЛ!F2543</f>
        <v>0</v>
      </c>
      <c r="F223" s="59">
        <f>ПРОТОКОЛ!H2543</f>
        <v>0</v>
      </c>
      <c r="G223" s="59">
        <f>ПРОТОКОЛ!J2543</f>
        <v>0</v>
      </c>
      <c r="H223" s="59">
        <f>ПРОТОКОЛ!L2543</f>
        <v>0</v>
      </c>
      <c r="I223" s="59">
        <f>ПРОТОКОЛ!N2543</f>
        <v>0</v>
      </c>
      <c r="J223" s="60">
        <f>ПРОТОКОЛ!P2543</f>
        <v>0</v>
      </c>
      <c r="K223" s="59">
        <f>ПРОТОКОЛ!R2543</f>
        <v>0</v>
      </c>
      <c r="L223" s="7">
        <f>ПРОТОКОЛ!E2543</f>
        <v>0</v>
      </c>
      <c r="M223" s="7">
        <f>ПРОТОКОЛ!G2543</f>
        <v>0</v>
      </c>
      <c r="N223" s="7">
        <f>ПРОТОКОЛ!I2543</f>
        <v>0</v>
      </c>
      <c r="O223" s="7">
        <f>ПРОТОКОЛ!K2543</f>
        <v>0</v>
      </c>
      <c r="P223" s="7" t="str">
        <f>ПРОТОКОЛ!M2543</f>
        <v>0</v>
      </c>
      <c r="Q223" s="7" t="str">
        <f>ПРОТОКОЛ!O2543</f>
        <v>0</v>
      </c>
      <c r="R223" s="7">
        <f>ПРОТОКОЛ!Q2543</f>
        <v>35</v>
      </c>
      <c r="S223" s="7">
        <f>ПРОТОКОЛ!S2543</f>
        <v>0</v>
      </c>
      <c r="T223" s="7">
        <f>ПРОТОКОЛ!T2543</f>
        <v>35</v>
      </c>
      <c r="U223" s="52">
        <f t="shared" si="3"/>
        <v>28</v>
      </c>
    </row>
    <row r="224" spans="1:21" ht="16.5" customHeight="1">
      <c r="A224" s="63">
        <f>ПРОТОКОЛ!B2544</f>
        <v>0</v>
      </c>
      <c r="B224" s="65">
        <f>ПРОТОКОЛ!C2544</f>
        <v>0</v>
      </c>
      <c r="C224" s="69" t="str">
        <f>ПРОТОКОЛ!X2544</f>
        <v>Субъект РФ 71</v>
      </c>
      <c r="D224" s="59">
        <f>ПРОТОКОЛ!D2544</f>
        <v>0</v>
      </c>
      <c r="E224" s="59">
        <f>ПРОТОКОЛ!F2544</f>
        <v>0</v>
      </c>
      <c r="F224" s="59">
        <f>ПРОТОКОЛ!H2544</f>
        <v>0</v>
      </c>
      <c r="G224" s="59">
        <f>ПРОТОКОЛ!J2544</f>
        <v>0</v>
      </c>
      <c r="H224" s="59">
        <f>ПРОТОКОЛ!L2544</f>
        <v>0</v>
      </c>
      <c r="I224" s="59">
        <f>ПРОТОКОЛ!N2544</f>
        <v>0</v>
      </c>
      <c r="J224" s="60">
        <f>ПРОТОКОЛ!P2544</f>
        <v>0</v>
      </c>
      <c r="K224" s="59">
        <f>ПРОТОКОЛ!R2544</f>
        <v>0</v>
      </c>
      <c r="L224" s="7">
        <f>ПРОТОКОЛ!E2544</f>
        <v>0</v>
      </c>
      <c r="M224" s="7">
        <f>ПРОТОКОЛ!G2544</f>
        <v>0</v>
      </c>
      <c r="N224" s="7">
        <f>ПРОТОКОЛ!I2544</f>
        <v>0</v>
      </c>
      <c r="O224" s="7">
        <f>ПРОТОКОЛ!K2544</f>
        <v>0</v>
      </c>
      <c r="P224" s="7" t="str">
        <f>ПРОТОКОЛ!M2544</f>
        <v>0</v>
      </c>
      <c r="Q224" s="7" t="str">
        <f>ПРОТОКОЛ!O2544</f>
        <v>0</v>
      </c>
      <c r="R224" s="7">
        <f>ПРОТОКОЛ!Q2544</f>
        <v>35</v>
      </c>
      <c r="S224" s="7">
        <f>ПРОТОКОЛ!S2544</f>
        <v>0</v>
      </c>
      <c r="T224" s="7">
        <f>ПРОТОКОЛ!T2544</f>
        <v>35</v>
      </c>
      <c r="U224" s="52">
        <f t="shared" si="3"/>
        <v>28</v>
      </c>
    </row>
    <row r="225" spans="1:21" ht="16.5" customHeight="1">
      <c r="A225" s="63">
        <f>ПРОТОКОЛ!B2545</f>
        <v>0</v>
      </c>
      <c r="B225" s="65">
        <f>ПРОТОКОЛ!C2545</f>
        <v>0</v>
      </c>
      <c r="C225" s="69" t="str">
        <f>ПРОТОКОЛ!X2545</f>
        <v>Субъект РФ 71</v>
      </c>
      <c r="D225" s="59">
        <f>ПРОТОКОЛ!D2545</f>
        <v>0</v>
      </c>
      <c r="E225" s="59">
        <f>ПРОТОКОЛ!F2545</f>
        <v>0</v>
      </c>
      <c r="F225" s="59">
        <f>ПРОТОКОЛ!H2545</f>
        <v>0</v>
      </c>
      <c r="G225" s="59">
        <f>ПРОТОКОЛ!J2545</f>
        <v>0</v>
      </c>
      <c r="H225" s="59">
        <f>ПРОТОКОЛ!L2545</f>
        <v>0</v>
      </c>
      <c r="I225" s="59">
        <f>ПРОТОКОЛ!N2545</f>
        <v>0</v>
      </c>
      <c r="J225" s="60">
        <f>ПРОТОКОЛ!P2545</f>
        <v>0</v>
      </c>
      <c r="K225" s="59">
        <f>ПРОТОКОЛ!R2545</f>
        <v>0</v>
      </c>
      <c r="L225" s="7">
        <f>ПРОТОКОЛ!E2545</f>
        <v>0</v>
      </c>
      <c r="M225" s="7">
        <f>ПРОТОКОЛ!G2545</f>
        <v>0</v>
      </c>
      <c r="N225" s="7">
        <f>ПРОТОКОЛ!I2545</f>
        <v>0</v>
      </c>
      <c r="O225" s="7">
        <f>ПРОТОКОЛ!K2545</f>
        <v>0</v>
      </c>
      <c r="P225" s="7" t="str">
        <f>ПРОТОКОЛ!M2545</f>
        <v>0</v>
      </c>
      <c r="Q225" s="7" t="str">
        <f>ПРОТОКОЛ!O2545</f>
        <v>0</v>
      </c>
      <c r="R225" s="7">
        <f>ПРОТОКОЛ!Q2545</f>
        <v>35</v>
      </c>
      <c r="S225" s="7">
        <f>ПРОТОКОЛ!S2545</f>
        <v>0</v>
      </c>
      <c r="T225" s="7">
        <f>ПРОТОКОЛ!T2545</f>
        <v>35</v>
      </c>
      <c r="U225" s="52">
        <f t="shared" si="3"/>
        <v>28</v>
      </c>
    </row>
    <row r="226" spans="1:21" ht="16.5" customHeight="1">
      <c r="A226" s="64">
        <f>ПРОТОКОЛ!B2579</f>
        <v>0</v>
      </c>
      <c r="B226" s="68">
        <f>ПРОТОКОЛ!C2579</f>
        <v>0</v>
      </c>
      <c r="C226" s="72" t="str">
        <f>ПРОТОКОЛ!X2579</f>
        <v>Субъект РФ 72</v>
      </c>
      <c r="D226" s="62">
        <f>ПРОТОКОЛ!D2579</f>
        <v>0</v>
      </c>
      <c r="E226" s="62">
        <f>ПРОТОКОЛ!F2579</f>
        <v>0</v>
      </c>
      <c r="F226" s="62">
        <f>ПРОТОКОЛ!H2579</f>
        <v>0</v>
      </c>
      <c r="G226" s="62">
        <f>ПРОТОКОЛ!J2579</f>
        <v>0</v>
      </c>
      <c r="H226" s="62">
        <f>ПРОТОКОЛ!L2579</f>
        <v>0</v>
      </c>
      <c r="I226" s="62">
        <f>ПРОТОКОЛ!N2579</f>
        <v>0</v>
      </c>
      <c r="J226" s="75">
        <f>ПРОТОКОЛ!P2579</f>
        <v>0</v>
      </c>
      <c r="K226" s="62">
        <f>ПРОТОКОЛ!R2579</f>
        <v>0</v>
      </c>
      <c r="L226" s="31">
        <f>ПРОТОКОЛ!E2579</f>
        <v>0</v>
      </c>
      <c r="M226" s="31">
        <f>ПРОТОКОЛ!G2579</f>
        <v>0</v>
      </c>
      <c r="N226" s="31">
        <f>ПРОТОКОЛ!I2579</f>
        <v>0</v>
      </c>
      <c r="O226" s="31">
        <f>ПРОТОКОЛ!K2579</f>
        <v>0</v>
      </c>
      <c r="P226" s="31" t="str">
        <f>ПРОТОКОЛ!M2579</f>
        <v>0</v>
      </c>
      <c r="Q226" s="31" t="str">
        <f>ПРОТОКОЛ!O2579</f>
        <v>0</v>
      </c>
      <c r="R226" s="31">
        <f>ПРОТОКОЛ!Q2579</f>
        <v>35</v>
      </c>
      <c r="S226" s="31">
        <f>ПРОТОКОЛ!S2579</f>
        <v>0</v>
      </c>
      <c r="T226" s="31">
        <f>ПРОТОКОЛ!T2579</f>
        <v>35</v>
      </c>
      <c r="U226" s="52">
        <f t="shared" si="3"/>
        <v>28</v>
      </c>
    </row>
    <row r="227" spans="1:21" ht="16.5" customHeight="1">
      <c r="A227" s="64">
        <f>ПРОТОКОЛ!B2580</f>
        <v>0</v>
      </c>
      <c r="B227" s="66">
        <f>ПРОТОКОЛ!C2580</f>
        <v>0</v>
      </c>
      <c r="C227" s="70" t="str">
        <f>ПРОТОКОЛ!X2580</f>
        <v>Субъект РФ 72</v>
      </c>
      <c r="D227" s="61">
        <f>ПРОТОКОЛ!D2580</f>
        <v>0</v>
      </c>
      <c r="E227" s="61">
        <f>ПРОТОКОЛ!F2580</f>
        <v>0</v>
      </c>
      <c r="F227" s="61">
        <f>ПРОТОКОЛ!H2580</f>
        <v>0</v>
      </c>
      <c r="G227" s="61">
        <f>ПРОТОКОЛ!J2580</f>
        <v>0</v>
      </c>
      <c r="H227" s="61">
        <f>ПРОТОКОЛ!L2580</f>
        <v>0</v>
      </c>
      <c r="I227" s="61">
        <f>ПРОТОКОЛ!N2580</f>
        <v>0</v>
      </c>
      <c r="J227" s="73">
        <f>ПРОТОКОЛ!P2580</f>
        <v>0</v>
      </c>
      <c r="K227" s="61">
        <f>ПРОТОКОЛ!R2580</f>
        <v>0</v>
      </c>
      <c r="L227" s="31">
        <f>ПРОТОКОЛ!E2580</f>
        <v>0</v>
      </c>
      <c r="M227" s="31">
        <f>ПРОТОКОЛ!G2580</f>
        <v>0</v>
      </c>
      <c r="N227" s="31">
        <f>ПРОТОКОЛ!I2580</f>
        <v>0</v>
      </c>
      <c r="O227" s="31">
        <f>ПРОТОКОЛ!K2580</f>
        <v>0</v>
      </c>
      <c r="P227" s="31" t="str">
        <f>ПРОТОКОЛ!M2580</f>
        <v>0</v>
      </c>
      <c r="Q227" s="31" t="str">
        <f>ПРОТОКОЛ!O2580</f>
        <v>0</v>
      </c>
      <c r="R227" s="31">
        <f>ПРОТОКОЛ!Q2580</f>
        <v>35</v>
      </c>
      <c r="S227" s="31">
        <f>ПРОТОКОЛ!S2580</f>
        <v>0</v>
      </c>
      <c r="T227" s="31">
        <f>ПРОТОКОЛ!T2580</f>
        <v>35</v>
      </c>
      <c r="U227" s="52">
        <f t="shared" si="3"/>
        <v>28</v>
      </c>
    </row>
    <row r="228" spans="1:21" ht="16.5" customHeight="1">
      <c r="A228" s="64">
        <f>ПРОТОКОЛ!B2581</f>
        <v>0</v>
      </c>
      <c r="B228" s="68">
        <f>ПРОТОКОЛ!C2581</f>
        <v>0</v>
      </c>
      <c r="C228" s="72" t="str">
        <f>ПРОТОКОЛ!X2581</f>
        <v>Субъект РФ 72</v>
      </c>
      <c r="D228" s="62">
        <f>ПРОТОКОЛ!D2581</f>
        <v>0</v>
      </c>
      <c r="E228" s="62">
        <f>ПРОТОКОЛ!F2581</f>
        <v>0</v>
      </c>
      <c r="F228" s="62">
        <f>ПРОТОКОЛ!H2581</f>
        <v>0</v>
      </c>
      <c r="G228" s="62">
        <f>ПРОТОКОЛ!J2581</f>
        <v>0</v>
      </c>
      <c r="H228" s="62">
        <f>ПРОТОКОЛ!L2581</f>
        <v>0</v>
      </c>
      <c r="I228" s="62">
        <f>ПРОТОКОЛ!N2581</f>
        <v>0</v>
      </c>
      <c r="J228" s="75">
        <f>ПРОТОКОЛ!P2581</f>
        <v>0</v>
      </c>
      <c r="K228" s="62">
        <f>ПРОТОКОЛ!R2581</f>
        <v>0</v>
      </c>
      <c r="L228" s="31">
        <f>ПРОТОКОЛ!E2581</f>
        <v>0</v>
      </c>
      <c r="M228" s="31">
        <f>ПРОТОКОЛ!G2581</f>
        <v>0</v>
      </c>
      <c r="N228" s="31">
        <f>ПРОТОКОЛ!I2581</f>
        <v>0</v>
      </c>
      <c r="O228" s="31">
        <f>ПРОТОКОЛ!K2581</f>
        <v>0</v>
      </c>
      <c r="P228" s="31" t="str">
        <f>ПРОТОКОЛ!M2581</f>
        <v>0</v>
      </c>
      <c r="Q228" s="31" t="str">
        <f>ПРОТОКОЛ!O2581</f>
        <v>0</v>
      </c>
      <c r="R228" s="31">
        <f>ПРОТОКОЛ!Q2581</f>
        <v>35</v>
      </c>
      <c r="S228" s="31">
        <f>ПРОТОКОЛ!S2581</f>
        <v>0</v>
      </c>
      <c r="T228" s="31">
        <f>ПРОТОКОЛ!T2581</f>
        <v>35</v>
      </c>
      <c r="U228" s="52">
        <f t="shared" si="3"/>
        <v>28</v>
      </c>
    </row>
    <row r="229" spans="1:21" ht="16.5" customHeight="1">
      <c r="A229" s="63">
        <f>ПРОТОКОЛ!B2615</f>
        <v>0</v>
      </c>
      <c r="B229" s="65">
        <f>ПРОТОКОЛ!C2615</f>
        <v>0</v>
      </c>
      <c r="C229" s="69" t="str">
        <f>ПРОТОКОЛ!X2615</f>
        <v>Субъект РФ 73</v>
      </c>
      <c r="D229" s="59">
        <f>ПРОТОКОЛ!D2615</f>
        <v>0</v>
      </c>
      <c r="E229" s="59">
        <f>ПРОТОКОЛ!F2615</f>
        <v>0</v>
      </c>
      <c r="F229" s="59">
        <f>ПРОТОКОЛ!H2615</f>
        <v>0</v>
      </c>
      <c r="G229" s="59">
        <f>ПРОТОКОЛ!J2615</f>
        <v>0</v>
      </c>
      <c r="H229" s="59">
        <f>ПРОТОКОЛ!L2615</f>
        <v>0</v>
      </c>
      <c r="I229" s="59">
        <f>ПРОТОКОЛ!N2615</f>
        <v>0</v>
      </c>
      <c r="J229" s="60">
        <f>ПРОТОКОЛ!P2615</f>
        <v>0</v>
      </c>
      <c r="K229" s="59">
        <f>ПРОТОКОЛ!R2615</f>
        <v>0</v>
      </c>
      <c r="L229" s="7">
        <f>ПРОТОКОЛ!E2615</f>
        <v>0</v>
      </c>
      <c r="M229" s="7">
        <f>ПРОТОКОЛ!G2615</f>
        <v>0</v>
      </c>
      <c r="N229" s="7">
        <f>ПРОТОКОЛ!I2615</f>
        <v>0</v>
      </c>
      <c r="O229" s="7">
        <f>ПРОТОКОЛ!K2615</f>
        <v>0</v>
      </c>
      <c r="P229" s="7" t="str">
        <f>ПРОТОКОЛ!M2615</f>
        <v>0</v>
      </c>
      <c r="Q229" s="7" t="str">
        <f>ПРОТОКОЛ!O2615</f>
        <v>0</v>
      </c>
      <c r="R229" s="7">
        <f>ПРОТОКОЛ!Q2615</f>
        <v>35</v>
      </c>
      <c r="S229" s="7">
        <f>ПРОТОКОЛ!S2615</f>
        <v>0</v>
      </c>
      <c r="T229" s="7">
        <f>ПРОТОКОЛ!T2615</f>
        <v>35</v>
      </c>
      <c r="U229" s="52">
        <f t="shared" si="3"/>
        <v>28</v>
      </c>
    </row>
    <row r="230" spans="1:21" ht="16.5" customHeight="1">
      <c r="A230" s="63">
        <f>ПРОТОКОЛ!B2616</f>
        <v>0</v>
      </c>
      <c r="B230" s="65">
        <f>ПРОТОКОЛ!C2616</f>
        <v>0</v>
      </c>
      <c r="C230" s="69" t="str">
        <f>ПРОТОКОЛ!X2616</f>
        <v>Субъект РФ 73</v>
      </c>
      <c r="D230" s="59">
        <f>ПРОТОКОЛ!D2616</f>
        <v>0</v>
      </c>
      <c r="E230" s="59">
        <f>ПРОТОКОЛ!F2616</f>
        <v>0</v>
      </c>
      <c r="F230" s="59">
        <f>ПРОТОКОЛ!H2616</f>
        <v>0</v>
      </c>
      <c r="G230" s="59">
        <f>ПРОТОКОЛ!J2616</f>
        <v>0</v>
      </c>
      <c r="H230" s="59">
        <f>ПРОТОКОЛ!L2616</f>
        <v>0</v>
      </c>
      <c r="I230" s="59">
        <f>ПРОТОКОЛ!N2616</f>
        <v>0</v>
      </c>
      <c r="J230" s="60">
        <f>ПРОТОКОЛ!P2616</f>
        <v>0</v>
      </c>
      <c r="K230" s="59">
        <f>ПРОТОКОЛ!R2616</f>
        <v>0</v>
      </c>
      <c r="L230" s="7">
        <f>ПРОТОКОЛ!E2616</f>
        <v>0</v>
      </c>
      <c r="M230" s="7">
        <f>ПРОТОКОЛ!G2616</f>
        <v>0</v>
      </c>
      <c r="N230" s="7">
        <f>ПРОТОКОЛ!I2616</f>
        <v>0</v>
      </c>
      <c r="O230" s="7">
        <f>ПРОТОКОЛ!K2616</f>
        <v>0</v>
      </c>
      <c r="P230" s="7" t="str">
        <f>ПРОТОКОЛ!M2616</f>
        <v>0</v>
      </c>
      <c r="Q230" s="7" t="str">
        <f>ПРОТОКОЛ!O2616</f>
        <v>0</v>
      </c>
      <c r="R230" s="7">
        <f>ПРОТОКОЛ!Q2616</f>
        <v>35</v>
      </c>
      <c r="S230" s="7">
        <f>ПРОТОКОЛ!S2616</f>
        <v>0</v>
      </c>
      <c r="T230" s="7">
        <f>ПРОТОКОЛ!T2616</f>
        <v>35</v>
      </c>
      <c r="U230" s="52">
        <f t="shared" si="3"/>
        <v>28</v>
      </c>
    </row>
    <row r="231" spans="1:21" ht="16.5" customHeight="1">
      <c r="A231" s="63">
        <f>ПРОТОКОЛ!B2617</f>
        <v>0</v>
      </c>
      <c r="B231" s="65">
        <f>ПРОТОКОЛ!C2617</f>
        <v>0</v>
      </c>
      <c r="C231" s="69" t="str">
        <f>ПРОТОКОЛ!X2617</f>
        <v>Субъект РФ 73</v>
      </c>
      <c r="D231" s="59">
        <f>ПРОТОКОЛ!D2617</f>
        <v>0</v>
      </c>
      <c r="E231" s="59">
        <f>ПРОТОКОЛ!F2617</f>
        <v>0</v>
      </c>
      <c r="F231" s="59">
        <f>ПРОТОКОЛ!H2617</f>
        <v>0</v>
      </c>
      <c r="G231" s="59">
        <f>ПРОТОКОЛ!J2617</f>
        <v>0</v>
      </c>
      <c r="H231" s="59">
        <f>ПРОТОКОЛ!L2617</f>
        <v>0</v>
      </c>
      <c r="I231" s="59">
        <f>ПРОТОКОЛ!N2617</f>
        <v>0</v>
      </c>
      <c r="J231" s="60">
        <f>ПРОТОКОЛ!P2617</f>
        <v>0</v>
      </c>
      <c r="K231" s="59">
        <f>ПРОТОКОЛ!R2617</f>
        <v>0</v>
      </c>
      <c r="L231" s="7">
        <f>ПРОТОКОЛ!E2617</f>
        <v>0</v>
      </c>
      <c r="M231" s="7">
        <f>ПРОТОКОЛ!G2617</f>
        <v>0</v>
      </c>
      <c r="N231" s="7">
        <f>ПРОТОКОЛ!I2617</f>
        <v>0</v>
      </c>
      <c r="O231" s="7">
        <f>ПРОТОКОЛ!K2617</f>
        <v>0</v>
      </c>
      <c r="P231" s="7" t="str">
        <f>ПРОТОКОЛ!M2617</f>
        <v>0</v>
      </c>
      <c r="Q231" s="7" t="str">
        <f>ПРОТОКОЛ!O2617</f>
        <v>0</v>
      </c>
      <c r="R231" s="7">
        <f>ПРОТОКОЛ!Q2617</f>
        <v>35</v>
      </c>
      <c r="S231" s="7">
        <f>ПРОТОКОЛ!S2617</f>
        <v>0</v>
      </c>
      <c r="T231" s="7">
        <f>ПРОТОКОЛ!T2617</f>
        <v>35</v>
      </c>
      <c r="U231" s="52">
        <f t="shared" si="3"/>
        <v>28</v>
      </c>
    </row>
    <row r="232" spans="1:21" ht="16.5" customHeight="1">
      <c r="A232" s="64">
        <f>ПРОТОКОЛ!B2651</f>
        <v>0</v>
      </c>
      <c r="B232" s="68">
        <f>ПРОТОКОЛ!C2651</f>
        <v>0</v>
      </c>
      <c r="C232" s="72" t="str">
        <f>ПРОТОКОЛ!X2651</f>
        <v>Субъект РФ 74</v>
      </c>
      <c r="D232" s="62">
        <f>ПРОТОКОЛ!D2651</f>
        <v>0</v>
      </c>
      <c r="E232" s="62">
        <f>ПРОТОКОЛ!F2651</f>
        <v>0</v>
      </c>
      <c r="F232" s="62">
        <f>ПРОТОКОЛ!H2651</f>
        <v>0</v>
      </c>
      <c r="G232" s="62">
        <f>ПРОТОКОЛ!J2651</f>
        <v>0</v>
      </c>
      <c r="H232" s="62">
        <f>ПРОТОКОЛ!L2651</f>
        <v>0</v>
      </c>
      <c r="I232" s="62">
        <f>ПРОТОКОЛ!N2651</f>
        <v>0</v>
      </c>
      <c r="J232" s="75">
        <f>ПРОТОКОЛ!P2651</f>
        <v>0</v>
      </c>
      <c r="K232" s="62">
        <f>ПРОТОКОЛ!R2651</f>
        <v>0</v>
      </c>
      <c r="L232" s="31">
        <f>ПРОТОКОЛ!E2651</f>
        <v>0</v>
      </c>
      <c r="M232" s="31">
        <f>ПРОТОКОЛ!G2651</f>
        <v>0</v>
      </c>
      <c r="N232" s="31">
        <f>ПРОТОКОЛ!I2651</f>
        <v>0</v>
      </c>
      <c r="O232" s="31">
        <f>ПРОТОКОЛ!K2651</f>
        <v>0</v>
      </c>
      <c r="P232" s="31" t="str">
        <f>ПРОТОКОЛ!M2651</f>
        <v>0</v>
      </c>
      <c r="Q232" s="31" t="str">
        <f>ПРОТОКОЛ!O2651</f>
        <v>0</v>
      </c>
      <c r="R232" s="31">
        <f>ПРОТОКОЛ!Q2651</f>
        <v>35</v>
      </c>
      <c r="S232" s="31">
        <f>ПРОТОКОЛ!S2651</f>
        <v>0</v>
      </c>
      <c r="T232" s="31">
        <f>ПРОТОКОЛ!T2651</f>
        <v>35</v>
      </c>
      <c r="U232" s="52">
        <f t="shared" si="3"/>
        <v>28</v>
      </c>
    </row>
    <row r="233" spans="1:21" ht="16.5" customHeight="1">
      <c r="A233" s="64">
        <f>ПРОТОКОЛ!B2652</f>
        <v>0</v>
      </c>
      <c r="B233" s="68">
        <f>ПРОТОКОЛ!C2652</f>
        <v>0</v>
      </c>
      <c r="C233" s="72" t="str">
        <f>ПРОТОКОЛ!X2652</f>
        <v>Субъект РФ 74</v>
      </c>
      <c r="D233" s="62">
        <f>ПРОТОКОЛ!D2652</f>
        <v>0</v>
      </c>
      <c r="E233" s="62">
        <f>ПРОТОКОЛ!F2652</f>
        <v>0</v>
      </c>
      <c r="F233" s="62">
        <f>ПРОТОКОЛ!H2652</f>
        <v>0</v>
      </c>
      <c r="G233" s="62">
        <f>ПРОТОКОЛ!J2652</f>
        <v>0</v>
      </c>
      <c r="H233" s="62">
        <f>ПРОТОКОЛ!L2652</f>
        <v>0</v>
      </c>
      <c r="I233" s="62">
        <f>ПРОТОКОЛ!N2652</f>
        <v>0</v>
      </c>
      <c r="J233" s="75">
        <f>ПРОТОКОЛ!P2652</f>
        <v>0</v>
      </c>
      <c r="K233" s="62">
        <f>ПРОТОКОЛ!R2652</f>
        <v>0</v>
      </c>
      <c r="L233" s="31">
        <f>ПРОТОКОЛ!E2652</f>
        <v>0</v>
      </c>
      <c r="M233" s="31">
        <f>ПРОТОКОЛ!G2652</f>
        <v>0</v>
      </c>
      <c r="N233" s="31">
        <f>ПРОТОКОЛ!I2652</f>
        <v>0</v>
      </c>
      <c r="O233" s="31">
        <f>ПРОТОКОЛ!K2652</f>
        <v>0</v>
      </c>
      <c r="P233" s="31" t="str">
        <f>ПРОТОКОЛ!M2652</f>
        <v>0</v>
      </c>
      <c r="Q233" s="31" t="str">
        <f>ПРОТОКОЛ!O2652</f>
        <v>0</v>
      </c>
      <c r="R233" s="31">
        <f>ПРОТОКОЛ!Q2652</f>
        <v>35</v>
      </c>
      <c r="S233" s="31">
        <f>ПРОТОКОЛ!S2652</f>
        <v>0</v>
      </c>
      <c r="T233" s="31">
        <f>ПРОТОКОЛ!T2652</f>
        <v>35</v>
      </c>
      <c r="U233" s="52">
        <f t="shared" si="3"/>
        <v>28</v>
      </c>
    </row>
    <row r="234" spans="1:21" ht="16.5" customHeight="1">
      <c r="A234" s="64">
        <f>ПРОТОКОЛ!B2653</f>
        <v>0</v>
      </c>
      <c r="B234" s="68">
        <f>ПРОТОКОЛ!C2653</f>
        <v>0</v>
      </c>
      <c r="C234" s="72" t="str">
        <f>ПРОТОКОЛ!X2653</f>
        <v>Субъект РФ 74</v>
      </c>
      <c r="D234" s="62">
        <f>ПРОТОКОЛ!D2653</f>
        <v>0</v>
      </c>
      <c r="E234" s="62">
        <f>ПРОТОКОЛ!F2653</f>
        <v>0</v>
      </c>
      <c r="F234" s="62">
        <f>ПРОТОКОЛ!H2653</f>
        <v>0</v>
      </c>
      <c r="G234" s="62">
        <f>ПРОТОКОЛ!J2653</f>
        <v>0</v>
      </c>
      <c r="H234" s="62">
        <f>ПРОТОКОЛ!L2653</f>
        <v>0</v>
      </c>
      <c r="I234" s="62">
        <f>ПРОТОКОЛ!N2653</f>
        <v>0</v>
      </c>
      <c r="J234" s="75">
        <f>ПРОТОКОЛ!P2653</f>
        <v>0</v>
      </c>
      <c r="K234" s="62">
        <f>ПРОТОКОЛ!R2653</f>
        <v>0</v>
      </c>
      <c r="L234" s="31">
        <f>ПРОТОКОЛ!E2653</f>
        <v>0</v>
      </c>
      <c r="M234" s="31">
        <f>ПРОТОКОЛ!G2653</f>
        <v>0</v>
      </c>
      <c r="N234" s="31">
        <f>ПРОТОКОЛ!I2653</f>
        <v>0</v>
      </c>
      <c r="O234" s="31">
        <f>ПРОТОКОЛ!K2653</f>
        <v>0</v>
      </c>
      <c r="P234" s="31" t="str">
        <f>ПРОТОКОЛ!M2653</f>
        <v>0</v>
      </c>
      <c r="Q234" s="31" t="str">
        <f>ПРОТОКОЛ!O2653</f>
        <v>0</v>
      </c>
      <c r="R234" s="31">
        <f>ПРОТОКОЛ!Q2653</f>
        <v>35</v>
      </c>
      <c r="S234" s="31">
        <f>ПРОТОКОЛ!S2653</f>
        <v>0</v>
      </c>
      <c r="T234" s="31">
        <f>ПРОТОКОЛ!T2653</f>
        <v>35</v>
      </c>
      <c r="U234" s="52">
        <f t="shared" si="3"/>
        <v>28</v>
      </c>
    </row>
    <row r="235" spans="1:21" ht="16.5" customHeight="1">
      <c r="A235" s="63">
        <f>ПРОТОКОЛ!B2687</f>
        <v>0</v>
      </c>
      <c r="B235" s="65">
        <f>ПРОТОКОЛ!C2687</f>
        <v>0</v>
      </c>
      <c r="C235" s="69" t="str">
        <f>ПРОТОКОЛ!X2687</f>
        <v>Субъект РФ 75</v>
      </c>
      <c r="D235" s="59">
        <f>ПРОТОКОЛ!D2687</f>
        <v>0</v>
      </c>
      <c r="E235" s="59">
        <f>ПРОТОКОЛ!F2687</f>
        <v>0</v>
      </c>
      <c r="F235" s="59">
        <f>ПРОТОКОЛ!H2687</f>
        <v>0</v>
      </c>
      <c r="G235" s="59">
        <f>ПРОТОКОЛ!J2687</f>
        <v>0</v>
      </c>
      <c r="H235" s="59">
        <f>ПРОТОКОЛ!L2687</f>
        <v>0</v>
      </c>
      <c r="I235" s="59">
        <f>ПРОТОКОЛ!N2687</f>
        <v>0</v>
      </c>
      <c r="J235" s="60">
        <f>ПРОТОКОЛ!P2687</f>
        <v>0</v>
      </c>
      <c r="K235" s="59">
        <f>ПРОТОКОЛ!R2687</f>
        <v>0</v>
      </c>
      <c r="L235" s="7">
        <f>ПРОТОКОЛ!E2687</f>
        <v>0</v>
      </c>
      <c r="M235" s="7">
        <f>ПРОТОКОЛ!G2687</f>
        <v>0</v>
      </c>
      <c r="N235" s="7">
        <f>ПРОТОКОЛ!I2687</f>
        <v>0</v>
      </c>
      <c r="O235" s="7">
        <f>ПРОТОКОЛ!K2687</f>
        <v>0</v>
      </c>
      <c r="P235" s="7" t="str">
        <f>ПРОТОКОЛ!M2687</f>
        <v>0</v>
      </c>
      <c r="Q235" s="7" t="str">
        <f>ПРОТОКОЛ!O2687</f>
        <v>0</v>
      </c>
      <c r="R235" s="7">
        <f>ПРОТОКОЛ!Q2687</f>
        <v>35</v>
      </c>
      <c r="S235" s="7">
        <f>ПРОТОКОЛ!S2687</f>
        <v>0</v>
      </c>
      <c r="T235" s="7">
        <f>ПРОТОКОЛ!T2687</f>
        <v>35</v>
      </c>
      <c r="U235" s="52">
        <f t="shared" si="3"/>
        <v>28</v>
      </c>
    </row>
    <row r="236" spans="1:21" ht="16.5" customHeight="1">
      <c r="A236" s="63">
        <f>ПРОТОКОЛ!B2688</f>
        <v>0</v>
      </c>
      <c r="B236" s="65">
        <f>ПРОТОКОЛ!C2688</f>
        <v>0</v>
      </c>
      <c r="C236" s="69" t="str">
        <f>ПРОТОКОЛ!X2688</f>
        <v>Субъект РФ 75</v>
      </c>
      <c r="D236" s="59">
        <f>ПРОТОКОЛ!D2688</f>
        <v>0</v>
      </c>
      <c r="E236" s="59">
        <f>ПРОТОКОЛ!F2688</f>
        <v>0</v>
      </c>
      <c r="F236" s="59">
        <f>ПРОТОКОЛ!H2688</f>
        <v>0</v>
      </c>
      <c r="G236" s="59">
        <f>ПРОТОКОЛ!J2688</f>
        <v>0</v>
      </c>
      <c r="H236" s="59">
        <f>ПРОТОКОЛ!L2688</f>
        <v>0</v>
      </c>
      <c r="I236" s="59">
        <f>ПРОТОКОЛ!N2688</f>
        <v>0</v>
      </c>
      <c r="J236" s="60">
        <f>ПРОТОКОЛ!P2688</f>
        <v>0</v>
      </c>
      <c r="K236" s="59">
        <f>ПРОТОКОЛ!R2688</f>
        <v>0</v>
      </c>
      <c r="L236" s="7">
        <f>ПРОТОКОЛ!E2688</f>
        <v>0</v>
      </c>
      <c r="M236" s="7">
        <f>ПРОТОКОЛ!G2688</f>
        <v>0</v>
      </c>
      <c r="N236" s="7">
        <f>ПРОТОКОЛ!I2688</f>
        <v>0</v>
      </c>
      <c r="O236" s="7">
        <f>ПРОТОКОЛ!K2688</f>
        <v>0</v>
      </c>
      <c r="P236" s="7" t="str">
        <f>ПРОТОКОЛ!M2688</f>
        <v>0</v>
      </c>
      <c r="Q236" s="7" t="str">
        <f>ПРОТОКОЛ!O2688</f>
        <v>0</v>
      </c>
      <c r="R236" s="7">
        <f>ПРОТОКОЛ!Q2688</f>
        <v>35</v>
      </c>
      <c r="S236" s="7">
        <f>ПРОТОКОЛ!S2688</f>
        <v>0</v>
      </c>
      <c r="T236" s="7">
        <f>ПРОТОКОЛ!T2688</f>
        <v>35</v>
      </c>
      <c r="U236" s="52">
        <f t="shared" si="3"/>
        <v>28</v>
      </c>
    </row>
    <row r="237" spans="1:21" ht="16.5" customHeight="1">
      <c r="A237" s="63">
        <f>ПРОТОКОЛ!B2689</f>
        <v>0</v>
      </c>
      <c r="B237" s="67">
        <f>ПРОТОКОЛ!C2689</f>
        <v>0</v>
      </c>
      <c r="C237" s="71" t="str">
        <f>ПРОТОКОЛ!X2689</f>
        <v>Субъект РФ 75</v>
      </c>
      <c r="D237" s="30">
        <f>ПРОТОКОЛ!D2689</f>
        <v>0</v>
      </c>
      <c r="E237" s="30">
        <f>ПРОТОКОЛ!F2689</f>
        <v>0</v>
      </c>
      <c r="F237" s="30">
        <f>ПРОТОКОЛ!H2689</f>
        <v>0</v>
      </c>
      <c r="G237" s="30">
        <f>ПРОТОКОЛ!J2689</f>
        <v>0</v>
      </c>
      <c r="H237" s="30">
        <f>ПРОТОКОЛ!L2689</f>
        <v>0</v>
      </c>
      <c r="I237" s="30">
        <f>ПРОТОКОЛ!N2689</f>
        <v>0</v>
      </c>
      <c r="J237" s="74">
        <f>ПРОТОКОЛ!P2689</f>
        <v>0</v>
      </c>
      <c r="K237" s="30">
        <f>ПРОТОКОЛ!R2689</f>
        <v>0</v>
      </c>
      <c r="L237" s="7">
        <f>ПРОТОКОЛ!E2689</f>
        <v>0</v>
      </c>
      <c r="M237" s="7">
        <f>ПРОТОКОЛ!G2689</f>
        <v>0</v>
      </c>
      <c r="N237" s="7">
        <f>ПРОТОКОЛ!I2689</f>
        <v>0</v>
      </c>
      <c r="O237" s="7">
        <f>ПРОТОКОЛ!K2689</f>
        <v>0</v>
      </c>
      <c r="P237" s="7" t="str">
        <f>ПРОТОКОЛ!M2689</f>
        <v>0</v>
      </c>
      <c r="Q237" s="7" t="str">
        <f>ПРОТОКОЛ!O2689</f>
        <v>0</v>
      </c>
      <c r="R237" s="7">
        <f>ПРОТОКОЛ!Q2689</f>
        <v>35</v>
      </c>
      <c r="S237" s="7">
        <f>ПРОТОКОЛ!S2689</f>
        <v>0</v>
      </c>
      <c r="T237" s="7">
        <f>ПРОТОКОЛ!T2689</f>
        <v>35</v>
      </c>
      <c r="U237" s="52">
        <f t="shared" si="3"/>
        <v>28</v>
      </c>
    </row>
    <row r="238" spans="1:21" ht="16.5" customHeight="1">
      <c r="A238" s="64">
        <f>ПРОТОКОЛ!B2723</f>
        <v>0</v>
      </c>
      <c r="B238" s="68">
        <f>ПРОТОКОЛ!C2723</f>
        <v>0</v>
      </c>
      <c r="C238" s="72" t="str">
        <f>ПРОТОКОЛ!X2723</f>
        <v>Субъект РФ 76</v>
      </c>
      <c r="D238" s="62">
        <f>ПРОТОКОЛ!D2723</f>
        <v>0</v>
      </c>
      <c r="E238" s="62">
        <f>ПРОТОКОЛ!F2723</f>
        <v>0</v>
      </c>
      <c r="F238" s="62">
        <f>ПРОТОКОЛ!H2723</f>
        <v>0</v>
      </c>
      <c r="G238" s="62">
        <f>ПРОТОКОЛ!J2723</f>
        <v>0</v>
      </c>
      <c r="H238" s="62">
        <f>ПРОТОКОЛ!L2723</f>
        <v>0</v>
      </c>
      <c r="I238" s="62">
        <f>ПРОТОКОЛ!N2723</f>
        <v>0</v>
      </c>
      <c r="J238" s="75">
        <f>ПРОТОКОЛ!P2723</f>
        <v>0</v>
      </c>
      <c r="K238" s="62">
        <f>ПРОТОКОЛ!R2723</f>
        <v>0</v>
      </c>
      <c r="L238" s="31">
        <f>ПРОТОКОЛ!E2723</f>
        <v>0</v>
      </c>
      <c r="M238" s="31">
        <f>ПРОТОКОЛ!G2723</f>
        <v>0</v>
      </c>
      <c r="N238" s="31">
        <f>ПРОТОКОЛ!I2723</f>
        <v>0</v>
      </c>
      <c r="O238" s="31">
        <f>ПРОТОКОЛ!K2723</f>
        <v>0</v>
      </c>
      <c r="P238" s="31" t="str">
        <f>ПРОТОКОЛ!M2723</f>
        <v>0</v>
      </c>
      <c r="Q238" s="31" t="str">
        <f>ПРОТОКОЛ!O2723</f>
        <v>0</v>
      </c>
      <c r="R238" s="31">
        <f>ПРОТОКОЛ!Q2723</f>
        <v>35</v>
      </c>
      <c r="S238" s="31">
        <f>ПРОТОКОЛ!S2723</f>
        <v>0</v>
      </c>
      <c r="T238" s="31">
        <f>ПРОТОКОЛ!T2723</f>
        <v>35</v>
      </c>
      <c r="U238" s="52">
        <f t="shared" si="3"/>
        <v>28</v>
      </c>
    </row>
    <row r="239" spans="1:21" ht="16.5" customHeight="1">
      <c r="A239" s="64">
        <f>ПРОТОКОЛ!B2724</f>
        <v>0</v>
      </c>
      <c r="B239" s="68">
        <f>ПРОТОКОЛ!C2724</f>
        <v>0</v>
      </c>
      <c r="C239" s="72" t="str">
        <f>ПРОТОКОЛ!X2724</f>
        <v>Субъект РФ 76</v>
      </c>
      <c r="D239" s="62">
        <f>ПРОТОКОЛ!D2724</f>
        <v>0</v>
      </c>
      <c r="E239" s="62">
        <f>ПРОТОКОЛ!F2724</f>
        <v>0</v>
      </c>
      <c r="F239" s="62">
        <f>ПРОТОКОЛ!H2724</f>
        <v>0</v>
      </c>
      <c r="G239" s="62">
        <f>ПРОТОКОЛ!J2724</f>
        <v>0</v>
      </c>
      <c r="H239" s="62">
        <f>ПРОТОКОЛ!L2724</f>
        <v>0</v>
      </c>
      <c r="I239" s="62">
        <f>ПРОТОКОЛ!N2724</f>
        <v>0</v>
      </c>
      <c r="J239" s="75">
        <f>ПРОТОКОЛ!P2724</f>
        <v>0</v>
      </c>
      <c r="K239" s="62">
        <f>ПРОТОКОЛ!R2724</f>
        <v>0</v>
      </c>
      <c r="L239" s="31">
        <f>ПРОТОКОЛ!E2724</f>
        <v>0</v>
      </c>
      <c r="M239" s="31">
        <f>ПРОТОКОЛ!G2724</f>
        <v>0</v>
      </c>
      <c r="N239" s="31">
        <f>ПРОТОКОЛ!I2724</f>
        <v>0</v>
      </c>
      <c r="O239" s="31">
        <f>ПРОТОКОЛ!K2724</f>
        <v>0</v>
      </c>
      <c r="P239" s="31" t="str">
        <f>ПРОТОКОЛ!M2724</f>
        <v>0</v>
      </c>
      <c r="Q239" s="31" t="str">
        <f>ПРОТОКОЛ!O2724</f>
        <v>0</v>
      </c>
      <c r="R239" s="31">
        <f>ПРОТОКОЛ!Q2724</f>
        <v>35</v>
      </c>
      <c r="S239" s="31">
        <f>ПРОТОКОЛ!S2724</f>
        <v>0</v>
      </c>
      <c r="T239" s="31">
        <f>ПРОТОКОЛ!T2724</f>
        <v>35</v>
      </c>
      <c r="U239" s="52">
        <f t="shared" si="3"/>
        <v>28</v>
      </c>
    </row>
    <row r="240" spans="1:21" ht="16.5" customHeight="1">
      <c r="A240" s="64">
        <f>ПРОТОКОЛ!B2725</f>
        <v>0</v>
      </c>
      <c r="B240" s="68">
        <f>ПРОТОКОЛ!C2725</f>
        <v>0</v>
      </c>
      <c r="C240" s="72" t="str">
        <f>ПРОТОКОЛ!X2725</f>
        <v>Субъект РФ 76</v>
      </c>
      <c r="D240" s="62">
        <f>ПРОТОКОЛ!D2725</f>
        <v>0</v>
      </c>
      <c r="E240" s="62">
        <f>ПРОТОКОЛ!F2725</f>
        <v>0</v>
      </c>
      <c r="F240" s="62">
        <f>ПРОТОКОЛ!H2725</f>
        <v>0</v>
      </c>
      <c r="G240" s="62">
        <f>ПРОТОКОЛ!J2725</f>
        <v>0</v>
      </c>
      <c r="H240" s="62">
        <f>ПРОТОКОЛ!L2725</f>
        <v>0</v>
      </c>
      <c r="I240" s="62">
        <f>ПРОТОКОЛ!N2725</f>
        <v>0</v>
      </c>
      <c r="J240" s="75">
        <f>ПРОТОКОЛ!P2725</f>
        <v>0</v>
      </c>
      <c r="K240" s="62">
        <f>ПРОТОКОЛ!R2725</f>
        <v>0</v>
      </c>
      <c r="L240" s="31">
        <f>ПРОТОКОЛ!E2725</f>
        <v>0</v>
      </c>
      <c r="M240" s="31">
        <f>ПРОТОКОЛ!G2725</f>
        <v>0</v>
      </c>
      <c r="N240" s="31">
        <f>ПРОТОКОЛ!I2725</f>
        <v>0</v>
      </c>
      <c r="O240" s="31">
        <f>ПРОТОКОЛ!K2725</f>
        <v>0</v>
      </c>
      <c r="P240" s="31" t="str">
        <f>ПРОТОКОЛ!M2725</f>
        <v>0</v>
      </c>
      <c r="Q240" s="31" t="str">
        <f>ПРОТОКОЛ!O2725</f>
        <v>0</v>
      </c>
      <c r="R240" s="31">
        <f>ПРОТОКОЛ!Q2725</f>
        <v>35</v>
      </c>
      <c r="S240" s="31">
        <f>ПРОТОКОЛ!S2725</f>
        <v>0</v>
      </c>
      <c r="T240" s="31">
        <f>ПРОТОКОЛ!T2725</f>
        <v>35</v>
      </c>
      <c r="U240" s="52">
        <f t="shared" si="3"/>
        <v>28</v>
      </c>
    </row>
    <row r="241" spans="1:21" ht="16.5" customHeight="1">
      <c r="A241" s="63">
        <f>ПРОТОКОЛ!B2759</f>
        <v>0</v>
      </c>
      <c r="B241" s="65">
        <f>ПРОТОКОЛ!C2759</f>
        <v>0</v>
      </c>
      <c r="C241" s="69" t="str">
        <f>ПРОТОКОЛ!X2759</f>
        <v>Субъект РФ 77</v>
      </c>
      <c r="D241" s="59">
        <f>ПРОТОКОЛ!D2759</f>
        <v>0</v>
      </c>
      <c r="E241" s="59">
        <f>ПРОТОКОЛ!F2759</f>
        <v>0</v>
      </c>
      <c r="F241" s="59">
        <f>ПРОТОКОЛ!H2759</f>
        <v>0</v>
      </c>
      <c r="G241" s="59">
        <f>ПРОТОКОЛ!J2759</f>
        <v>0</v>
      </c>
      <c r="H241" s="59">
        <f>ПРОТОКОЛ!L2759</f>
        <v>0</v>
      </c>
      <c r="I241" s="59">
        <f>ПРОТОКОЛ!N2759</f>
        <v>0</v>
      </c>
      <c r="J241" s="60">
        <f>ПРОТОКОЛ!P2759</f>
        <v>0</v>
      </c>
      <c r="K241" s="59">
        <f>ПРОТОКОЛ!R2759</f>
        <v>0</v>
      </c>
      <c r="L241" s="7">
        <f>ПРОТОКОЛ!E2759</f>
        <v>0</v>
      </c>
      <c r="M241" s="7">
        <f>ПРОТОКОЛ!G2759</f>
        <v>0</v>
      </c>
      <c r="N241" s="7">
        <f>ПРОТОКОЛ!I2759</f>
        <v>0</v>
      </c>
      <c r="O241" s="7">
        <f>ПРОТОКОЛ!K2759</f>
        <v>0</v>
      </c>
      <c r="P241" s="7" t="str">
        <f>ПРОТОКОЛ!M2759</f>
        <v>0</v>
      </c>
      <c r="Q241" s="7" t="str">
        <f>ПРОТОКОЛ!O2759</f>
        <v>0</v>
      </c>
      <c r="R241" s="7">
        <f>ПРОТОКОЛ!Q2759</f>
        <v>35</v>
      </c>
      <c r="S241" s="7">
        <f>ПРОТОКОЛ!S2759</f>
        <v>0</v>
      </c>
      <c r="T241" s="7">
        <f>ПРОТОКОЛ!T2759</f>
        <v>35</v>
      </c>
      <c r="U241" s="52">
        <f t="shared" si="3"/>
        <v>28</v>
      </c>
    </row>
    <row r="242" spans="1:21" ht="16.5" customHeight="1">
      <c r="A242" s="63">
        <f>ПРОТОКОЛ!B2760</f>
        <v>0</v>
      </c>
      <c r="B242" s="65">
        <f>ПРОТОКОЛ!C2760</f>
        <v>0</v>
      </c>
      <c r="C242" s="69" t="str">
        <f>ПРОТОКОЛ!X2760</f>
        <v>Субъект РФ 77</v>
      </c>
      <c r="D242" s="59">
        <f>ПРОТОКОЛ!D2760</f>
        <v>0</v>
      </c>
      <c r="E242" s="59">
        <f>ПРОТОКОЛ!F2760</f>
        <v>0</v>
      </c>
      <c r="F242" s="59">
        <f>ПРОТОКОЛ!H2760</f>
        <v>0</v>
      </c>
      <c r="G242" s="59">
        <f>ПРОТОКОЛ!J2760</f>
        <v>0</v>
      </c>
      <c r="H242" s="59">
        <f>ПРОТОКОЛ!L2760</f>
        <v>0</v>
      </c>
      <c r="I242" s="59">
        <f>ПРОТОКОЛ!N2760</f>
        <v>0</v>
      </c>
      <c r="J242" s="60">
        <f>ПРОТОКОЛ!P2760</f>
        <v>0</v>
      </c>
      <c r="K242" s="59">
        <f>ПРОТОКОЛ!R2760</f>
        <v>0</v>
      </c>
      <c r="L242" s="7">
        <f>ПРОТОКОЛ!E2760</f>
        <v>0</v>
      </c>
      <c r="M242" s="7">
        <f>ПРОТОКОЛ!G2760</f>
        <v>0</v>
      </c>
      <c r="N242" s="7">
        <f>ПРОТОКОЛ!I2760</f>
        <v>0</v>
      </c>
      <c r="O242" s="7">
        <f>ПРОТОКОЛ!K2760</f>
        <v>0</v>
      </c>
      <c r="P242" s="7" t="str">
        <f>ПРОТОКОЛ!M2760</f>
        <v>0</v>
      </c>
      <c r="Q242" s="7" t="str">
        <f>ПРОТОКОЛ!O2760</f>
        <v>0</v>
      </c>
      <c r="R242" s="7">
        <f>ПРОТОКОЛ!Q2760</f>
        <v>35</v>
      </c>
      <c r="S242" s="7">
        <f>ПРОТОКОЛ!S2760</f>
        <v>0</v>
      </c>
      <c r="T242" s="7">
        <f>ПРОТОКОЛ!T2760</f>
        <v>35</v>
      </c>
      <c r="U242" s="52">
        <f t="shared" si="3"/>
        <v>28</v>
      </c>
    </row>
    <row r="243" spans="1:21" ht="16.5" customHeight="1">
      <c r="A243" s="63">
        <f>ПРОТОКОЛ!B2761</f>
        <v>0</v>
      </c>
      <c r="B243" s="65">
        <f>ПРОТОКОЛ!C2761</f>
        <v>0</v>
      </c>
      <c r="C243" s="69" t="str">
        <f>ПРОТОКОЛ!X2761</f>
        <v>Субъект РФ 77</v>
      </c>
      <c r="D243" s="59">
        <f>ПРОТОКОЛ!D2761</f>
        <v>0</v>
      </c>
      <c r="E243" s="59">
        <f>ПРОТОКОЛ!F2761</f>
        <v>0</v>
      </c>
      <c r="F243" s="59">
        <f>ПРОТОКОЛ!H2761</f>
        <v>0</v>
      </c>
      <c r="G243" s="59">
        <f>ПРОТОКОЛ!J2761</f>
        <v>0</v>
      </c>
      <c r="H243" s="59">
        <f>ПРОТОКОЛ!L2761</f>
        <v>0</v>
      </c>
      <c r="I243" s="59">
        <f>ПРОТОКОЛ!N2761</f>
        <v>0</v>
      </c>
      <c r="J243" s="60">
        <f>ПРОТОКОЛ!P2761</f>
        <v>0</v>
      </c>
      <c r="K243" s="59">
        <f>ПРОТОКОЛ!R2761</f>
        <v>0</v>
      </c>
      <c r="L243" s="7">
        <f>ПРОТОКОЛ!E2761</f>
        <v>0</v>
      </c>
      <c r="M243" s="7">
        <f>ПРОТОКОЛ!G2761</f>
        <v>0</v>
      </c>
      <c r="N243" s="7">
        <f>ПРОТОКОЛ!I2761</f>
        <v>0</v>
      </c>
      <c r="O243" s="7">
        <f>ПРОТОКОЛ!K2761</f>
        <v>0</v>
      </c>
      <c r="P243" s="7" t="str">
        <f>ПРОТОКОЛ!M2761</f>
        <v>0</v>
      </c>
      <c r="Q243" s="7" t="str">
        <f>ПРОТОКОЛ!O2761</f>
        <v>0</v>
      </c>
      <c r="R243" s="7">
        <f>ПРОТОКОЛ!Q2761</f>
        <v>35</v>
      </c>
      <c r="S243" s="7">
        <f>ПРОТОКОЛ!S2761</f>
        <v>0</v>
      </c>
      <c r="T243" s="7">
        <f>ПРОТОКОЛ!T2761</f>
        <v>35</v>
      </c>
      <c r="U243" s="52">
        <f t="shared" si="3"/>
        <v>28</v>
      </c>
    </row>
    <row r="244" spans="1:21" ht="16.5" customHeight="1">
      <c r="A244" s="64">
        <f>ПРОТОКОЛ!B2795</f>
        <v>0</v>
      </c>
      <c r="B244" s="68">
        <f>ПРОТОКОЛ!C2795</f>
        <v>0</v>
      </c>
      <c r="C244" s="72" t="str">
        <f>ПРОТОКОЛ!X2795</f>
        <v>Субъект РФ 78</v>
      </c>
      <c r="D244" s="62">
        <f>ПРОТОКОЛ!D2795</f>
        <v>0</v>
      </c>
      <c r="E244" s="62">
        <f>ПРОТОКОЛ!F2795</f>
        <v>0</v>
      </c>
      <c r="F244" s="62">
        <f>ПРОТОКОЛ!H2795</f>
        <v>0</v>
      </c>
      <c r="G244" s="62">
        <f>ПРОТОКОЛ!J2795</f>
        <v>0</v>
      </c>
      <c r="H244" s="62">
        <f>ПРОТОКОЛ!L2795</f>
        <v>0</v>
      </c>
      <c r="I244" s="62">
        <f>ПРОТОКОЛ!N2795</f>
        <v>0</v>
      </c>
      <c r="J244" s="75">
        <f>ПРОТОКОЛ!P2795</f>
        <v>0</v>
      </c>
      <c r="K244" s="62">
        <f>ПРОТОКОЛ!R2795</f>
        <v>0</v>
      </c>
      <c r="L244" s="31">
        <f>ПРОТОКОЛ!E2795</f>
        <v>0</v>
      </c>
      <c r="M244" s="31">
        <f>ПРОТОКОЛ!G2795</f>
        <v>0</v>
      </c>
      <c r="N244" s="31">
        <f>ПРОТОКОЛ!I2795</f>
        <v>0</v>
      </c>
      <c r="O244" s="31">
        <f>ПРОТОКОЛ!K2795</f>
        <v>0</v>
      </c>
      <c r="P244" s="31" t="str">
        <f>ПРОТОКОЛ!M2795</f>
        <v>0</v>
      </c>
      <c r="Q244" s="31" t="str">
        <f>ПРОТОКОЛ!O2795</f>
        <v>0</v>
      </c>
      <c r="R244" s="31">
        <f>ПРОТОКОЛ!Q2795</f>
        <v>35</v>
      </c>
      <c r="S244" s="31">
        <f>ПРОТОКОЛ!S2795</f>
        <v>0</v>
      </c>
      <c r="T244" s="31">
        <f>ПРОТОКОЛ!T2795</f>
        <v>35</v>
      </c>
      <c r="U244" s="52">
        <f t="shared" si="3"/>
        <v>28</v>
      </c>
    </row>
    <row r="245" spans="1:21" ht="16.5" customHeight="1">
      <c r="A245" s="64">
        <f>ПРОТОКОЛ!B2796</f>
        <v>0</v>
      </c>
      <c r="B245" s="68">
        <f>ПРОТОКОЛ!C2796</f>
        <v>0</v>
      </c>
      <c r="C245" s="72" t="str">
        <f>ПРОТОКОЛ!X2796</f>
        <v>Субъект РФ 78</v>
      </c>
      <c r="D245" s="62">
        <f>ПРОТОКОЛ!D2796</f>
        <v>0</v>
      </c>
      <c r="E245" s="62">
        <f>ПРОТОКОЛ!F2796</f>
        <v>0</v>
      </c>
      <c r="F245" s="62">
        <f>ПРОТОКОЛ!H2796</f>
        <v>0</v>
      </c>
      <c r="G245" s="62">
        <f>ПРОТОКОЛ!J2796</f>
        <v>0</v>
      </c>
      <c r="H245" s="62">
        <f>ПРОТОКОЛ!L2796</f>
        <v>0</v>
      </c>
      <c r="I245" s="62">
        <f>ПРОТОКОЛ!N2796</f>
        <v>0</v>
      </c>
      <c r="J245" s="75">
        <f>ПРОТОКОЛ!P2796</f>
        <v>0</v>
      </c>
      <c r="K245" s="62">
        <f>ПРОТОКОЛ!R2796</f>
        <v>0</v>
      </c>
      <c r="L245" s="31">
        <f>ПРОТОКОЛ!E2796</f>
        <v>0</v>
      </c>
      <c r="M245" s="31">
        <f>ПРОТОКОЛ!G2796</f>
        <v>0</v>
      </c>
      <c r="N245" s="31">
        <f>ПРОТОКОЛ!I2796</f>
        <v>0</v>
      </c>
      <c r="O245" s="31">
        <f>ПРОТОКОЛ!K2796</f>
        <v>0</v>
      </c>
      <c r="P245" s="31" t="str">
        <f>ПРОТОКОЛ!M2796</f>
        <v>0</v>
      </c>
      <c r="Q245" s="31" t="str">
        <f>ПРОТОКОЛ!O2796</f>
        <v>0</v>
      </c>
      <c r="R245" s="31">
        <f>ПРОТОКОЛ!Q2796</f>
        <v>35</v>
      </c>
      <c r="S245" s="31">
        <f>ПРОТОКОЛ!S2796</f>
        <v>0</v>
      </c>
      <c r="T245" s="31">
        <f>ПРОТОКОЛ!T2796</f>
        <v>35</v>
      </c>
      <c r="U245" s="52">
        <f t="shared" si="3"/>
        <v>28</v>
      </c>
    </row>
    <row r="246" spans="1:21" ht="16.5" customHeight="1">
      <c r="A246" s="64">
        <f>ПРОТОКОЛ!B2797</f>
        <v>0</v>
      </c>
      <c r="B246" s="68">
        <f>ПРОТОКОЛ!C2797</f>
        <v>0</v>
      </c>
      <c r="C246" s="72" t="str">
        <f>ПРОТОКОЛ!X2797</f>
        <v>Субъект РФ 78</v>
      </c>
      <c r="D246" s="62">
        <f>ПРОТОКОЛ!D2797</f>
        <v>0</v>
      </c>
      <c r="E246" s="62">
        <f>ПРОТОКОЛ!F2797</f>
        <v>0</v>
      </c>
      <c r="F246" s="62">
        <f>ПРОТОКОЛ!H2797</f>
        <v>0</v>
      </c>
      <c r="G246" s="62">
        <f>ПРОТОКОЛ!J2797</f>
        <v>0</v>
      </c>
      <c r="H246" s="62">
        <f>ПРОТОКОЛ!L2797</f>
        <v>0</v>
      </c>
      <c r="I246" s="62">
        <f>ПРОТОКОЛ!N2797</f>
        <v>0</v>
      </c>
      <c r="J246" s="75">
        <f>ПРОТОКОЛ!P2797</f>
        <v>0</v>
      </c>
      <c r="K246" s="62">
        <f>ПРОТОКОЛ!R2797</f>
        <v>0</v>
      </c>
      <c r="L246" s="31">
        <f>ПРОТОКОЛ!E2797</f>
        <v>0</v>
      </c>
      <c r="M246" s="31">
        <f>ПРОТОКОЛ!G2797</f>
        <v>0</v>
      </c>
      <c r="N246" s="31">
        <f>ПРОТОКОЛ!I2797</f>
        <v>0</v>
      </c>
      <c r="O246" s="31">
        <f>ПРОТОКОЛ!K2797</f>
        <v>0</v>
      </c>
      <c r="P246" s="31" t="str">
        <f>ПРОТОКОЛ!M2797</f>
        <v>0</v>
      </c>
      <c r="Q246" s="31" t="str">
        <f>ПРОТОКОЛ!O2797</f>
        <v>0</v>
      </c>
      <c r="R246" s="31">
        <f>ПРОТОКОЛ!Q2797</f>
        <v>35</v>
      </c>
      <c r="S246" s="31">
        <f>ПРОТОКОЛ!S2797</f>
        <v>0</v>
      </c>
      <c r="T246" s="31">
        <f>ПРОТОКОЛ!T2797</f>
        <v>35</v>
      </c>
      <c r="U246" s="52">
        <f t="shared" si="3"/>
        <v>28</v>
      </c>
    </row>
    <row r="247" spans="1:21" ht="16.5" customHeight="1">
      <c r="A247" s="63">
        <f>ПРОТОКОЛ!B2831</f>
        <v>0</v>
      </c>
      <c r="B247" s="65">
        <f>ПРОТОКОЛ!C2831</f>
        <v>0</v>
      </c>
      <c r="C247" s="69" t="str">
        <f>ПРОТОКОЛ!X2831</f>
        <v>Субъект РФ 79</v>
      </c>
      <c r="D247" s="59">
        <f>ПРОТОКОЛ!D2831</f>
        <v>0</v>
      </c>
      <c r="E247" s="59">
        <f>ПРОТОКОЛ!F2831</f>
        <v>0</v>
      </c>
      <c r="F247" s="59">
        <f>ПРОТОКОЛ!H2831</f>
        <v>0</v>
      </c>
      <c r="G247" s="59">
        <f>ПРОТОКОЛ!J2831</f>
        <v>0</v>
      </c>
      <c r="H247" s="59">
        <f>ПРОТОКОЛ!L2831</f>
        <v>0</v>
      </c>
      <c r="I247" s="59">
        <f>ПРОТОКОЛ!N2831</f>
        <v>0</v>
      </c>
      <c r="J247" s="60">
        <f>ПРОТОКОЛ!P2831</f>
        <v>0</v>
      </c>
      <c r="K247" s="59">
        <f>ПРОТОКОЛ!R2831</f>
        <v>0</v>
      </c>
      <c r="L247" s="7">
        <f>ПРОТОКОЛ!E2831</f>
        <v>0</v>
      </c>
      <c r="M247" s="7">
        <f>ПРОТОКОЛ!G2831</f>
        <v>0</v>
      </c>
      <c r="N247" s="7">
        <f>ПРОТОКОЛ!I2831</f>
        <v>0</v>
      </c>
      <c r="O247" s="7">
        <f>ПРОТОКОЛ!K2831</f>
        <v>0</v>
      </c>
      <c r="P247" s="7" t="str">
        <f>ПРОТОКОЛ!M2831</f>
        <v>0</v>
      </c>
      <c r="Q247" s="7" t="str">
        <f>ПРОТОКОЛ!O2831</f>
        <v>0</v>
      </c>
      <c r="R247" s="7">
        <f>ПРОТОКОЛ!Q2831</f>
        <v>35</v>
      </c>
      <c r="S247" s="7">
        <f>ПРОТОКОЛ!S2831</f>
        <v>0</v>
      </c>
      <c r="T247" s="7">
        <f>ПРОТОКОЛ!T2831</f>
        <v>35</v>
      </c>
      <c r="U247" s="52">
        <f t="shared" si="3"/>
        <v>28</v>
      </c>
    </row>
    <row r="248" spans="1:21" ht="16.5" customHeight="1">
      <c r="A248" s="63">
        <f>ПРОТОКОЛ!B2832</f>
        <v>0</v>
      </c>
      <c r="B248" s="65">
        <f>ПРОТОКОЛ!C2832</f>
        <v>0</v>
      </c>
      <c r="C248" s="69" t="str">
        <f>ПРОТОКОЛ!X2832</f>
        <v>Субъект РФ 79</v>
      </c>
      <c r="D248" s="59">
        <f>ПРОТОКОЛ!D2832</f>
        <v>0</v>
      </c>
      <c r="E248" s="59">
        <f>ПРОТОКОЛ!F2832</f>
        <v>0</v>
      </c>
      <c r="F248" s="59">
        <f>ПРОТОКОЛ!H2832</f>
        <v>0</v>
      </c>
      <c r="G248" s="59">
        <f>ПРОТОКОЛ!J2832</f>
        <v>0</v>
      </c>
      <c r="H248" s="59">
        <f>ПРОТОКОЛ!L2832</f>
        <v>0</v>
      </c>
      <c r="I248" s="59">
        <f>ПРОТОКОЛ!N2832</f>
        <v>0</v>
      </c>
      <c r="J248" s="60">
        <f>ПРОТОКОЛ!P2832</f>
        <v>0</v>
      </c>
      <c r="K248" s="59">
        <f>ПРОТОКОЛ!R2832</f>
        <v>0</v>
      </c>
      <c r="L248" s="7">
        <f>ПРОТОКОЛ!E2832</f>
        <v>0</v>
      </c>
      <c r="M248" s="7">
        <f>ПРОТОКОЛ!G2832</f>
        <v>0</v>
      </c>
      <c r="N248" s="7">
        <f>ПРОТОКОЛ!I2832</f>
        <v>0</v>
      </c>
      <c r="O248" s="7">
        <f>ПРОТОКОЛ!K2832</f>
        <v>0</v>
      </c>
      <c r="P248" s="7" t="str">
        <f>ПРОТОКОЛ!M2832</f>
        <v>0</v>
      </c>
      <c r="Q248" s="7" t="str">
        <f>ПРОТОКОЛ!O2832</f>
        <v>0</v>
      </c>
      <c r="R248" s="7">
        <f>ПРОТОКОЛ!Q2832</f>
        <v>35</v>
      </c>
      <c r="S248" s="7">
        <f>ПРОТОКОЛ!S2832</f>
        <v>0</v>
      </c>
      <c r="T248" s="7">
        <f>ПРОТОКОЛ!T2832</f>
        <v>35</v>
      </c>
      <c r="U248" s="52">
        <f t="shared" si="3"/>
        <v>28</v>
      </c>
    </row>
    <row r="249" spans="1:21" ht="16.5" customHeight="1">
      <c r="A249" s="63">
        <f>ПРОТОКОЛ!B2833</f>
        <v>0</v>
      </c>
      <c r="B249" s="65">
        <f>ПРОТОКОЛ!C2833</f>
        <v>0</v>
      </c>
      <c r="C249" s="69" t="str">
        <f>ПРОТОКОЛ!X2833</f>
        <v>Субъект РФ 79</v>
      </c>
      <c r="D249" s="59">
        <f>ПРОТОКОЛ!D2833</f>
        <v>0</v>
      </c>
      <c r="E249" s="59">
        <f>ПРОТОКОЛ!F2833</f>
        <v>0</v>
      </c>
      <c r="F249" s="59">
        <f>ПРОТОКОЛ!H2833</f>
        <v>0</v>
      </c>
      <c r="G249" s="59">
        <f>ПРОТОКОЛ!J2833</f>
        <v>0</v>
      </c>
      <c r="H249" s="59">
        <f>ПРОТОКОЛ!L2833</f>
        <v>0</v>
      </c>
      <c r="I249" s="59">
        <f>ПРОТОКОЛ!N2833</f>
        <v>0</v>
      </c>
      <c r="J249" s="60">
        <f>ПРОТОКОЛ!P2833</f>
        <v>0</v>
      </c>
      <c r="K249" s="59">
        <f>ПРОТОКОЛ!R2833</f>
        <v>0</v>
      </c>
      <c r="L249" s="7">
        <f>ПРОТОКОЛ!E2833</f>
        <v>0</v>
      </c>
      <c r="M249" s="7">
        <f>ПРОТОКОЛ!G2833</f>
        <v>0</v>
      </c>
      <c r="N249" s="7">
        <f>ПРОТОКОЛ!I2833</f>
        <v>0</v>
      </c>
      <c r="O249" s="7">
        <f>ПРОТОКОЛ!K2833</f>
        <v>0</v>
      </c>
      <c r="P249" s="7" t="str">
        <f>ПРОТОКОЛ!M2833</f>
        <v>0</v>
      </c>
      <c r="Q249" s="7" t="str">
        <f>ПРОТОКОЛ!O2833</f>
        <v>0</v>
      </c>
      <c r="R249" s="7">
        <f>ПРОТОКОЛ!Q2833</f>
        <v>35</v>
      </c>
      <c r="S249" s="7">
        <f>ПРОТОКОЛ!S2833</f>
        <v>0</v>
      </c>
      <c r="T249" s="7">
        <f>ПРОТОКОЛ!T2833</f>
        <v>35</v>
      </c>
      <c r="U249" s="52">
        <f t="shared" si="3"/>
        <v>28</v>
      </c>
    </row>
    <row r="250" spans="1:21" ht="16.5" customHeight="1">
      <c r="A250" s="64">
        <f>ПРОТОКОЛ!B2867</f>
        <v>0</v>
      </c>
      <c r="B250" s="68">
        <f>ПРОТОКОЛ!C2867</f>
        <v>0</v>
      </c>
      <c r="C250" s="72" t="str">
        <f>ПРОТОКОЛ!X2867</f>
        <v>Субъект РФ 80</v>
      </c>
      <c r="D250" s="62">
        <f>ПРОТОКОЛ!D2867</f>
        <v>0</v>
      </c>
      <c r="E250" s="62">
        <f>ПРОТОКОЛ!F2867</f>
        <v>0</v>
      </c>
      <c r="F250" s="62">
        <f>ПРОТОКОЛ!H2867</f>
        <v>0</v>
      </c>
      <c r="G250" s="62">
        <f>ПРОТОКОЛ!J2867</f>
        <v>0</v>
      </c>
      <c r="H250" s="62">
        <f>ПРОТОКОЛ!L2867</f>
        <v>0</v>
      </c>
      <c r="I250" s="62">
        <f>ПРОТОКОЛ!N2867</f>
        <v>0</v>
      </c>
      <c r="J250" s="75">
        <f>ПРОТОКОЛ!P2867</f>
        <v>0</v>
      </c>
      <c r="K250" s="62">
        <f>ПРОТОКОЛ!R2867</f>
        <v>0</v>
      </c>
      <c r="L250" s="31">
        <f>ПРОТОКОЛ!E2867</f>
        <v>0</v>
      </c>
      <c r="M250" s="31">
        <f>ПРОТОКОЛ!G2867</f>
        <v>0</v>
      </c>
      <c r="N250" s="31">
        <f>ПРОТОКОЛ!I2867</f>
        <v>0</v>
      </c>
      <c r="O250" s="31">
        <f>ПРОТОКОЛ!K2867</f>
        <v>0</v>
      </c>
      <c r="P250" s="31" t="str">
        <f>ПРОТОКОЛ!M2867</f>
        <v>0</v>
      </c>
      <c r="Q250" s="31" t="str">
        <f>ПРОТОКОЛ!O2867</f>
        <v>0</v>
      </c>
      <c r="R250" s="31">
        <f>ПРОТОКОЛ!Q2867</f>
        <v>35</v>
      </c>
      <c r="S250" s="31">
        <f>ПРОТОКОЛ!S2867</f>
        <v>0</v>
      </c>
      <c r="T250" s="31">
        <f>ПРОТОКОЛ!T2867</f>
        <v>35</v>
      </c>
      <c r="U250" s="52">
        <f t="shared" si="3"/>
        <v>28</v>
      </c>
    </row>
    <row r="251" spans="1:21" ht="16.5" customHeight="1">
      <c r="A251" s="64">
        <f>ПРОТОКОЛ!B2868</f>
        <v>0</v>
      </c>
      <c r="B251" s="66">
        <f>ПРОТОКОЛ!C2868</f>
        <v>0</v>
      </c>
      <c r="C251" s="70" t="str">
        <f>ПРОТОКОЛ!X2868</f>
        <v>Субъект РФ 80</v>
      </c>
      <c r="D251" s="61">
        <f>ПРОТОКОЛ!D2868</f>
        <v>0</v>
      </c>
      <c r="E251" s="61">
        <f>ПРОТОКОЛ!F2868</f>
        <v>0</v>
      </c>
      <c r="F251" s="61">
        <f>ПРОТОКОЛ!H2868</f>
        <v>0</v>
      </c>
      <c r="G251" s="61">
        <f>ПРОТОКОЛ!J2868</f>
        <v>0</v>
      </c>
      <c r="H251" s="61">
        <f>ПРОТОКОЛ!L2868</f>
        <v>0</v>
      </c>
      <c r="I251" s="61">
        <f>ПРОТОКОЛ!N2868</f>
        <v>0</v>
      </c>
      <c r="J251" s="73">
        <f>ПРОТОКОЛ!P2868</f>
        <v>0</v>
      </c>
      <c r="K251" s="61">
        <f>ПРОТОКОЛ!R2868</f>
        <v>0</v>
      </c>
      <c r="L251" s="31">
        <f>ПРОТОКОЛ!E2868</f>
        <v>0</v>
      </c>
      <c r="M251" s="31">
        <f>ПРОТОКОЛ!G2868</f>
        <v>0</v>
      </c>
      <c r="N251" s="31">
        <f>ПРОТОКОЛ!I2868</f>
        <v>0</v>
      </c>
      <c r="O251" s="31">
        <f>ПРОТОКОЛ!K2868</f>
        <v>0</v>
      </c>
      <c r="P251" s="31" t="str">
        <f>ПРОТОКОЛ!M2868</f>
        <v>0</v>
      </c>
      <c r="Q251" s="31" t="str">
        <f>ПРОТОКОЛ!O2868</f>
        <v>0</v>
      </c>
      <c r="R251" s="31">
        <f>ПРОТОКОЛ!Q2868</f>
        <v>35</v>
      </c>
      <c r="S251" s="31">
        <f>ПРОТОКОЛ!S2868</f>
        <v>0</v>
      </c>
      <c r="T251" s="31">
        <f>ПРОТОКОЛ!T2868</f>
        <v>35</v>
      </c>
      <c r="U251" s="52">
        <f t="shared" si="3"/>
        <v>28</v>
      </c>
    </row>
    <row r="252" spans="1:21" ht="16.5" customHeight="1">
      <c r="A252" s="64">
        <f>ПРОТОКОЛ!B2869</f>
        <v>0</v>
      </c>
      <c r="B252" s="68">
        <f>ПРОТОКОЛ!C2869</f>
        <v>0</v>
      </c>
      <c r="C252" s="72" t="str">
        <f>ПРОТОКОЛ!X2869</f>
        <v>Субъект РФ 80</v>
      </c>
      <c r="D252" s="62">
        <f>ПРОТОКОЛ!D2869</f>
        <v>0</v>
      </c>
      <c r="E252" s="62">
        <f>ПРОТОКОЛ!F2869</f>
        <v>0</v>
      </c>
      <c r="F252" s="62">
        <f>ПРОТОКОЛ!H2869</f>
        <v>0</v>
      </c>
      <c r="G252" s="62">
        <f>ПРОТОКОЛ!J2869</f>
        <v>0</v>
      </c>
      <c r="H252" s="62">
        <f>ПРОТОКОЛ!L2869</f>
        <v>0</v>
      </c>
      <c r="I252" s="62">
        <f>ПРОТОКОЛ!N2869</f>
        <v>0</v>
      </c>
      <c r="J252" s="75">
        <f>ПРОТОКОЛ!P2869</f>
        <v>0</v>
      </c>
      <c r="K252" s="62">
        <f>ПРОТОКОЛ!R2869</f>
        <v>0</v>
      </c>
      <c r="L252" s="31">
        <f>ПРОТОКОЛ!E2869</f>
        <v>0</v>
      </c>
      <c r="M252" s="31">
        <f>ПРОТОКОЛ!G2869</f>
        <v>0</v>
      </c>
      <c r="N252" s="31">
        <f>ПРОТОКОЛ!I2869</f>
        <v>0</v>
      </c>
      <c r="O252" s="31">
        <f>ПРОТОКОЛ!K2869</f>
        <v>0</v>
      </c>
      <c r="P252" s="31" t="str">
        <f>ПРОТОКОЛ!M2869</f>
        <v>0</v>
      </c>
      <c r="Q252" s="31" t="str">
        <f>ПРОТОКОЛ!O2869</f>
        <v>0</v>
      </c>
      <c r="R252" s="31">
        <f>ПРОТОКОЛ!Q2869</f>
        <v>35</v>
      </c>
      <c r="S252" s="31">
        <f>ПРОТОКОЛ!S2869</f>
        <v>0</v>
      </c>
      <c r="T252" s="31">
        <f>ПРОТОКОЛ!T2869</f>
        <v>35</v>
      </c>
      <c r="U252" s="52">
        <f t="shared" si="3"/>
        <v>28</v>
      </c>
    </row>
    <row r="253" spans="1:21" ht="16.5" customHeight="1">
      <c r="A253" s="63">
        <f>ПРОТОКОЛ!B2903</f>
        <v>0</v>
      </c>
      <c r="B253" s="65">
        <f>ПРОТОКОЛ!C2903</f>
        <v>0</v>
      </c>
      <c r="C253" s="69" t="str">
        <f>ПРОТОКОЛ!X2903</f>
        <v>Субъект РФ 81</v>
      </c>
      <c r="D253" s="59">
        <f>ПРОТОКОЛ!D2903</f>
        <v>0</v>
      </c>
      <c r="E253" s="59">
        <f>ПРОТОКОЛ!F2903</f>
        <v>0</v>
      </c>
      <c r="F253" s="59">
        <f>ПРОТОКОЛ!H2903</f>
        <v>0</v>
      </c>
      <c r="G253" s="59">
        <f>ПРОТОКОЛ!J2903</f>
        <v>0</v>
      </c>
      <c r="H253" s="59">
        <f>ПРОТОКОЛ!L2903</f>
        <v>0</v>
      </c>
      <c r="I253" s="59">
        <f>ПРОТОКОЛ!N2903</f>
        <v>0</v>
      </c>
      <c r="J253" s="60">
        <f>ПРОТОКОЛ!P2903</f>
        <v>0</v>
      </c>
      <c r="K253" s="59">
        <f>ПРОТОКОЛ!R2903</f>
        <v>0</v>
      </c>
      <c r="L253" s="7">
        <f>ПРОТОКОЛ!E2903</f>
        <v>0</v>
      </c>
      <c r="M253" s="7">
        <f>ПРОТОКОЛ!G2903</f>
        <v>0</v>
      </c>
      <c r="N253" s="7">
        <f>ПРОТОКОЛ!I2903</f>
        <v>0</v>
      </c>
      <c r="O253" s="7">
        <f>ПРОТОКОЛ!K2903</f>
        <v>0</v>
      </c>
      <c r="P253" s="7" t="str">
        <f>ПРОТОКОЛ!M2903</f>
        <v>0</v>
      </c>
      <c r="Q253" s="7" t="str">
        <f>ПРОТОКОЛ!O2903</f>
        <v>0</v>
      </c>
      <c r="R253" s="7">
        <f>ПРОТОКОЛ!Q2903</f>
        <v>35</v>
      </c>
      <c r="S253" s="7">
        <f>ПРОТОКОЛ!S2903</f>
        <v>0</v>
      </c>
      <c r="T253" s="7">
        <f>ПРОТОКОЛ!T2903</f>
        <v>35</v>
      </c>
      <c r="U253" s="52">
        <f t="shared" si="3"/>
        <v>28</v>
      </c>
    </row>
    <row r="254" spans="1:21" ht="16.5" customHeight="1">
      <c r="A254" s="63">
        <f>ПРОТОКОЛ!B2904</f>
        <v>0</v>
      </c>
      <c r="B254" s="65">
        <f>ПРОТОКОЛ!C2904</f>
        <v>0</v>
      </c>
      <c r="C254" s="69" t="str">
        <f>ПРОТОКОЛ!X2904</f>
        <v>Субъект РФ 81</v>
      </c>
      <c r="D254" s="59">
        <f>ПРОТОКОЛ!D2904</f>
        <v>0</v>
      </c>
      <c r="E254" s="59">
        <f>ПРОТОКОЛ!F2904</f>
        <v>0</v>
      </c>
      <c r="F254" s="59">
        <f>ПРОТОКОЛ!H2904</f>
        <v>0</v>
      </c>
      <c r="G254" s="59">
        <f>ПРОТОКОЛ!J2904</f>
        <v>0</v>
      </c>
      <c r="H254" s="59">
        <f>ПРОТОКОЛ!L2904</f>
        <v>0</v>
      </c>
      <c r="I254" s="59">
        <f>ПРОТОКОЛ!N2904</f>
        <v>0</v>
      </c>
      <c r="J254" s="60">
        <f>ПРОТОКОЛ!P2904</f>
        <v>0</v>
      </c>
      <c r="K254" s="59">
        <f>ПРОТОКОЛ!R2904</f>
        <v>0</v>
      </c>
      <c r="L254" s="7">
        <f>ПРОТОКОЛ!E2904</f>
        <v>0</v>
      </c>
      <c r="M254" s="7">
        <f>ПРОТОКОЛ!G2904</f>
        <v>0</v>
      </c>
      <c r="N254" s="7">
        <f>ПРОТОКОЛ!I2904</f>
        <v>0</v>
      </c>
      <c r="O254" s="7">
        <f>ПРОТОКОЛ!K2904</f>
        <v>0</v>
      </c>
      <c r="P254" s="7" t="str">
        <f>ПРОТОКОЛ!M2904</f>
        <v>0</v>
      </c>
      <c r="Q254" s="7" t="str">
        <f>ПРОТОКОЛ!O2904</f>
        <v>0</v>
      </c>
      <c r="R254" s="7">
        <f>ПРОТОКОЛ!Q2904</f>
        <v>35</v>
      </c>
      <c r="S254" s="7">
        <f>ПРОТОКОЛ!S2904</f>
        <v>0</v>
      </c>
      <c r="T254" s="7">
        <f>ПРОТОКОЛ!T2904</f>
        <v>35</v>
      </c>
      <c r="U254" s="52">
        <f t="shared" si="3"/>
        <v>28</v>
      </c>
    </row>
    <row r="255" spans="1:21" ht="16.5" customHeight="1">
      <c r="A255" s="63">
        <f>ПРОТОКОЛ!B2905</f>
        <v>0</v>
      </c>
      <c r="B255" s="65">
        <f>ПРОТОКОЛ!C2905</f>
        <v>0</v>
      </c>
      <c r="C255" s="69" t="str">
        <f>ПРОТОКОЛ!X2905</f>
        <v>Субъект РФ 81</v>
      </c>
      <c r="D255" s="59">
        <f>ПРОТОКОЛ!D2905</f>
        <v>0</v>
      </c>
      <c r="E255" s="59">
        <f>ПРОТОКОЛ!F2905</f>
        <v>0</v>
      </c>
      <c r="F255" s="59">
        <f>ПРОТОКОЛ!H2905</f>
        <v>0</v>
      </c>
      <c r="G255" s="59">
        <f>ПРОТОКОЛ!J2905</f>
        <v>0</v>
      </c>
      <c r="H255" s="59">
        <f>ПРОТОКОЛ!L2905</f>
        <v>0</v>
      </c>
      <c r="I255" s="59">
        <f>ПРОТОКОЛ!N2905</f>
        <v>0</v>
      </c>
      <c r="J255" s="60">
        <f>ПРОТОКОЛ!P2905</f>
        <v>0</v>
      </c>
      <c r="K255" s="59">
        <f>ПРОТОКОЛ!R2905</f>
        <v>0</v>
      </c>
      <c r="L255" s="7">
        <f>ПРОТОКОЛ!E2905</f>
        <v>0</v>
      </c>
      <c r="M255" s="7">
        <f>ПРОТОКОЛ!G2905</f>
        <v>0</v>
      </c>
      <c r="N255" s="7">
        <f>ПРОТОКОЛ!I2905</f>
        <v>0</v>
      </c>
      <c r="O255" s="7">
        <f>ПРОТОКОЛ!K2905</f>
        <v>0</v>
      </c>
      <c r="P255" s="7" t="str">
        <f>ПРОТОКОЛ!M2905</f>
        <v>0</v>
      </c>
      <c r="Q255" s="7" t="str">
        <f>ПРОТОКОЛ!O2905</f>
        <v>0</v>
      </c>
      <c r="R255" s="7">
        <f>ПРОТОКОЛ!Q2905</f>
        <v>35</v>
      </c>
      <c r="S255" s="7">
        <f>ПРОТОКОЛ!S2905</f>
        <v>0</v>
      </c>
      <c r="T255" s="7">
        <f>ПРОТОКОЛ!T2905</f>
        <v>35</v>
      </c>
      <c r="U255" s="52">
        <f t="shared" si="3"/>
        <v>28</v>
      </c>
    </row>
    <row r="256" spans="1:21" ht="16.5" customHeight="1">
      <c r="A256" s="64">
        <f>ПРОТОКОЛ!B2939</f>
        <v>0</v>
      </c>
      <c r="B256" s="66">
        <f>ПРОТОКОЛ!C2939</f>
        <v>0</v>
      </c>
      <c r="C256" s="70" t="str">
        <f>ПРОТОКОЛ!X2939</f>
        <v>Субъект РФ 82</v>
      </c>
      <c r="D256" s="61">
        <f>ПРОТОКОЛ!D2939</f>
        <v>0</v>
      </c>
      <c r="E256" s="61">
        <f>ПРОТОКОЛ!F2939</f>
        <v>0</v>
      </c>
      <c r="F256" s="61">
        <f>ПРОТОКОЛ!H2939</f>
        <v>0</v>
      </c>
      <c r="G256" s="61">
        <f>ПРОТОКОЛ!J2939</f>
        <v>0</v>
      </c>
      <c r="H256" s="61">
        <f>ПРОТОКОЛ!L2939</f>
        <v>0</v>
      </c>
      <c r="I256" s="61">
        <f>ПРОТОКОЛ!N2939</f>
        <v>0</v>
      </c>
      <c r="J256" s="73">
        <f>ПРОТОКОЛ!P2939</f>
        <v>0</v>
      </c>
      <c r="K256" s="61">
        <f>ПРОТОКОЛ!R2939</f>
        <v>0</v>
      </c>
      <c r="L256" s="31">
        <f>ПРОТОКОЛ!E2939</f>
        <v>0</v>
      </c>
      <c r="M256" s="31">
        <f>ПРОТОКОЛ!G2939</f>
        <v>0</v>
      </c>
      <c r="N256" s="31">
        <f>ПРОТОКОЛ!I2939</f>
        <v>0</v>
      </c>
      <c r="O256" s="31">
        <f>ПРОТОКОЛ!K2939</f>
        <v>0</v>
      </c>
      <c r="P256" s="31" t="str">
        <f>ПРОТОКОЛ!M2939</f>
        <v>0</v>
      </c>
      <c r="Q256" s="31" t="str">
        <f>ПРОТОКОЛ!O2939</f>
        <v>0</v>
      </c>
      <c r="R256" s="31">
        <f>ПРОТОКОЛ!Q2939</f>
        <v>35</v>
      </c>
      <c r="S256" s="31">
        <f>ПРОТОКОЛ!S2939</f>
        <v>0</v>
      </c>
      <c r="T256" s="31">
        <f>ПРОТОКОЛ!T2939</f>
        <v>35</v>
      </c>
      <c r="U256" s="52">
        <f t="shared" si="3"/>
        <v>28</v>
      </c>
    </row>
    <row r="257" spans="1:21" ht="16.5" customHeight="1">
      <c r="A257" s="64">
        <f>ПРОТОКОЛ!B2940</f>
        <v>0</v>
      </c>
      <c r="B257" s="68">
        <f>ПРОТОКОЛ!C2940</f>
        <v>0</v>
      </c>
      <c r="C257" s="72" t="str">
        <f>ПРОТОКОЛ!X2940</f>
        <v>Субъект РФ 82</v>
      </c>
      <c r="D257" s="62">
        <f>ПРОТОКОЛ!D2940</f>
        <v>0</v>
      </c>
      <c r="E257" s="62">
        <f>ПРОТОКОЛ!F2940</f>
        <v>0</v>
      </c>
      <c r="F257" s="62">
        <f>ПРОТОКОЛ!H2940</f>
        <v>0</v>
      </c>
      <c r="G257" s="62">
        <f>ПРОТОКОЛ!J2940</f>
        <v>0</v>
      </c>
      <c r="H257" s="62">
        <f>ПРОТОКОЛ!L2940</f>
        <v>0</v>
      </c>
      <c r="I257" s="62">
        <f>ПРОТОКОЛ!N2940</f>
        <v>0</v>
      </c>
      <c r="J257" s="75">
        <f>ПРОТОКОЛ!P2940</f>
        <v>0</v>
      </c>
      <c r="K257" s="62">
        <f>ПРОТОКОЛ!R2940</f>
        <v>0</v>
      </c>
      <c r="L257" s="31">
        <f>ПРОТОКОЛ!E2940</f>
        <v>0</v>
      </c>
      <c r="M257" s="31">
        <f>ПРОТОКОЛ!G2940</f>
        <v>0</v>
      </c>
      <c r="N257" s="31">
        <f>ПРОТОКОЛ!I2940</f>
        <v>0</v>
      </c>
      <c r="O257" s="31">
        <f>ПРОТОКОЛ!K2940</f>
        <v>0</v>
      </c>
      <c r="P257" s="31" t="str">
        <f>ПРОТОКОЛ!M2940</f>
        <v>0</v>
      </c>
      <c r="Q257" s="31" t="str">
        <f>ПРОТОКОЛ!O2940</f>
        <v>0</v>
      </c>
      <c r="R257" s="31">
        <f>ПРОТОКОЛ!Q2940</f>
        <v>35</v>
      </c>
      <c r="S257" s="31">
        <f>ПРОТОКОЛ!S2940</f>
        <v>0</v>
      </c>
      <c r="T257" s="31">
        <f>ПРОТОКОЛ!T2940</f>
        <v>35</v>
      </c>
      <c r="U257" s="52">
        <f t="shared" si="3"/>
        <v>28</v>
      </c>
    </row>
    <row r="258" spans="1:21" ht="16.5" customHeight="1">
      <c r="A258" s="64">
        <f>ПРОТОКОЛ!B2941</f>
        <v>0</v>
      </c>
      <c r="B258" s="68">
        <f>ПРОТОКОЛ!C2941</f>
        <v>0</v>
      </c>
      <c r="C258" s="72" t="str">
        <f>ПРОТОКОЛ!X2941</f>
        <v>Субъект РФ 82</v>
      </c>
      <c r="D258" s="62">
        <f>ПРОТОКОЛ!D2941</f>
        <v>0</v>
      </c>
      <c r="E258" s="62">
        <f>ПРОТОКОЛ!F2941</f>
        <v>0</v>
      </c>
      <c r="F258" s="62">
        <f>ПРОТОКОЛ!H2941</f>
        <v>0</v>
      </c>
      <c r="G258" s="62">
        <f>ПРОТОКОЛ!J2941</f>
        <v>0</v>
      </c>
      <c r="H258" s="62">
        <f>ПРОТОКОЛ!L2941</f>
        <v>0</v>
      </c>
      <c r="I258" s="62">
        <f>ПРОТОКОЛ!N2941</f>
        <v>0</v>
      </c>
      <c r="J258" s="75">
        <f>ПРОТОКОЛ!P2941</f>
        <v>0</v>
      </c>
      <c r="K258" s="62">
        <f>ПРОТОКОЛ!R2941</f>
        <v>0</v>
      </c>
      <c r="L258" s="31">
        <f>ПРОТОКОЛ!E2941</f>
        <v>0</v>
      </c>
      <c r="M258" s="31">
        <f>ПРОТОКОЛ!G2941</f>
        <v>0</v>
      </c>
      <c r="N258" s="31">
        <f>ПРОТОКОЛ!I2941</f>
        <v>0</v>
      </c>
      <c r="O258" s="31">
        <f>ПРОТОКОЛ!K2941</f>
        <v>0</v>
      </c>
      <c r="P258" s="31" t="str">
        <f>ПРОТОКОЛ!M2941</f>
        <v>0</v>
      </c>
      <c r="Q258" s="31" t="str">
        <f>ПРОТОКОЛ!O2941</f>
        <v>0</v>
      </c>
      <c r="R258" s="31">
        <f>ПРОТОКОЛ!Q2941</f>
        <v>35</v>
      </c>
      <c r="S258" s="31">
        <f>ПРОТОКОЛ!S2941</f>
        <v>0</v>
      </c>
      <c r="T258" s="31">
        <f>ПРОТОКОЛ!T2941</f>
        <v>35</v>
      </c>
      <c r="U258" s="52">
        <f t="shared" si="3"/>
        <v>28</v>
      </c>
    </row>
    <row r="259" spans="1:21" ht="16.5" customHeight="1">
      <c r="A259" s="63">
        <f>ПРОТОКОЛ!B2975</f>
        <v>0</v>
      </c>
      <c r="B259" s="65">
        <f>ПРОТОКОЛ!C2975</f>
        <v>0</v>
      </c>
      <c r="C259" s="69" t="str">
        <f>ПРОТОКОЛ!X2975</f>
        <v>Субъект РФ 83</v>
      </c>
      <c r="D259" s="59">
        <f>ПРОТОКОЛ!D2975</f>
        <v>0</v>
      </c>
      <c r="E259" s="59">
        <f>ПРОТОКОЛ!F2975</f>
        <v>0</v>
      </c>
      <c r="F259" s="59">
        <f>ПРОТОКОЛ!H2975</f>
        <v>0</v>
      </c>
      <c r="G259" s="59">
        <f>ПРОТОКОЛ!J2975</f>
        <v>0</v>
      </c>
      <c r="H259" s="59">
        <f>ПРОТОКОЛ!L2975</f>
        <v>0</v>
      </c>
      <c r="I259" s="59">
        <f>ПРОТОКОЛ!N2975</f>
        <v>0</v>
      </c>
      <c r="J259" s="60">
        <f>ПРОТОКОЛ!P2975</f>
        <v>0</v>
      </c>
      <c r="K259" s="59">
        <f>ПРОТОКОЛ!R2975</f>
        <v>0</v>
      </c>
      <c r="L259" s="7">
        <f>ПРОТОКОЛ!E2975</f>
        <v>0</v>
      </c>
      <c r="M259" s="7">
        <f>ПРОТОКОЛ!G2975</f>
        <v>0</v>
      </c>
      <c r="N259" s="7">
        <f>ПРОТОКОЛ!I2975</f>
        <v>0</v>
      </c>
      <c r="O259" s="7">
        <f>ПРОТОКОЛ!K2975</f>
        <v>0</v>
      </c>
      <c r="P259" s="7" t="str">
        <f>ПРОТОКОЛ!M2975</f>
        <v>0</v>
      </c>
      <c r="Q259" s="7" t="str">
        <f>ПРОТОКОЛ!O2975</f>
        <v>0</v>
      </c>
      <c r="R259" s="7">
        <f>ПРОТОКОЛ!Q2975</f>
        <v>35</v>
      </c>
      <c r="S259" s="7">
        <f>ПРОТОКОЛ!S2975</f>
        <v>0</v>
      </c>
      <c r="T259" s="7">
        <f>ПРОТОКОЛ!T2975</f>
        <v>35</v>
      </c>
      <c r="U259" s="52">
        <f t="shared" si="3"/>
        <v>28</v>
      </c>
    </row>
    <row r="260" spans="1:21" ht="16.5" customHeight="1">
      <c r="A260" s="63">
        <f>ПРОТОКОЛ!B2976</f>
        <v>0</v>
      </c>
      <c r="B260" s="65">
        <f>ПРОТОКОЛ!C2976</f>
        <v>0</v>
      </c>
      <c r="C260" s="69" t="str">
        <f>ПРОТОКОЛ!X2976</f>
        <v>Субъект РФ 83</v>
      </c>
      <c r="D260" s="59">
        <f>ПРОТОКОЛ!D2976</f>
        <v>0</v>
      </c>
      <c r="E260" s="59">
        <f>ПРОТОКОЛ!F2976</f>
        <v>0</v>
      </c>
      <c r="F260" s="59">
        <f>ПРОТОКОЛ!H2976</f>
        <v>0</v>
      </c>
      <c r="G260" s="59">
        <f>ПРОТОКОЛ!J2976</f>
        <v>0</v>
      </c>
      <c r="H260" s="59">
        <f>ПРОТОКОЛ!L2976</f>
        <v>0</v>
      </c>
      <c r="I260" s="59">
        <f>ПРОТОКОЛ!N2976</f>
        <v>0</v>
      </c>
      <c r="J260" s="60">
        <f>ПРОТОКОЛ!P2976</f>
        <v>0</v>
      </c>
      <c r="K260" s="59">
        <f>ПРОТОКОЛ!R2976</f>
        <v>0</v>
      </c>
      <c r="L260" s="7">
        <f>ПРОТОКОЛ!E2976</f>
        <v>0</v>
      </c>
      <c r="M260" s="7">
        <f>ПРОТОКОЛ!G2976</f>
        <v>0</v>
      </c>
      <c r="N260" s="7">
        <f>ПРОТОКОЛ!I2976</f>
        <v>0</v>
      </c>
      <c r="O260" s="7">
        <f>ПРОТОКОЛ!K2976</f>
        <v>0</v>
      </c>
      <c r="P260" s="7" t="str">
        <f>ПРОТОКОЛ!M2976</f>
        <v>0</v>
      </c>
      <c r="Q260" s="7" t="str">
        <f>ПРОТОКОЛ!O2976</f>
        <v>0</v>
      </c>
      <c r="R260" s="7">
        <f>ПРОТОКОЛ!Q2976</f>
        <v>35</v>
      </c>
      <c r="S260" s="7">
        <f>ПРОТОКОЛ!S2976</f>
        <v>0</v>
      </c>
      <c r="T260" s="7">
        <f>ПРОТОКОЛ!T2976</f>
        <v>35</v>
      </c>
      <c r="U260" s="52">
        <f t="shared" si="3"/>
        <v>28</v>
      </c>
    </row>
    <row r="261" spans="1:21" ht="16.5" customHeight="1">
      <c r="A261" s="63">
        <f>ПРОТОКОЛ!B2977</f>
        <v>0</v>
      </c>
      <c r="B261" s="65">
        <f>ПРОТОКОЛ!C2977</f>
        <v>0</v>
      </c>
      <c r="C261" s="69" t="str">
        <f>ПРОТОКОЛ!X2977</f>
        <v>Субъект РФ 83</v>
      </c>
      <c r="D261" s="59">
        <f>ПРОТОКОЛ!D2977</f>
        <v>0</v>
      </c>
      <c r="E261" s="59">
        <f>ПРОТОКОЛ!F2977</f>
        <v>0</v>
      </c>
      <c r="F261" s="59">
        <f>ПРОТОКОЛ!H2977</f>
        <v>0</v>
      </c>
      <c r="G261" s="59">
        <f>ПРОТОКОЛ!J2977</f>
        <v>0</v>
      </c>
      <c r="H261" s="59">
        <f>ПРОТОКОЛ!L2977</f>
        <v>0</v>
      </c>
      <c r="I261" s="59">
        <f>ПРОТОКОЛ!N2977</f>
        <v>0</v>
      </c>
      <c r="J261" s="60">
        <f>ПРОТОКОЛ!P2977</f>
        <v>0</v>
      </c>
      <c r="K261" s="59">
        <f>ПРОТОКОЛ!R2977</f>
        <v>0</v>
      </c>
      <c r="L261" s="7">
        <f>ПРОТОКОЛ!E2977</f>
        <v>0</v>
      </c>
      <c r="M261" s="7">
        <f>ПРОТОКОЛ!G2977</f>
        <v>0</v>
      </c>
      <c r="N261" s="7">
        <f>ПРОТОКОЛ!I2977</f>
        <v>0</v>
      </c>
      <c r="O261" s="7">
        <f>ПРОТОКОЛ!K2977</f>
        <v>0</v>
      </c>
      <c r="P261" s="7" t="str">
        <f>ПРОТОКОЛ!M2977</f>
        <v>0</v>
      </c>
      <c r="Q261" s="7" t="str">
        <f>ПРОТОКОЛ!O2977</f>
        <v>0</v>
      </c>
      <c r="R261" s="7">
        <f>ПРОТОКОЛ!Q2977</f>
        <v>35</v>
      </c>
      <c r="S261" s="7">
        <f>ПРОТОКОЛ!S2977</f>
        <v>0</v>
      </c>
      <c r="T261" s="7">
        <f>ПРОТОКОЛ!T2977</f>
        <v>35</v>
      </c>
      <c r="U261" s="52">
        <f t="shared" si="3"/>
        <v>28</v>
      </c>
    </row>
    <row r="262" spans="1:21" ht="16.5" customHeight="1">
      <c r="A262" s="64">
        <f>ПРОТОКОЛ!B3011</f>
        <v>0</v>
      </c>
      <c r="B262" s="68">
        <f>ПРОТОКОЛ!C3011</f>
        <v>0</v>
      </c>
      <c r="C262" s="72" t="str">
        <f>ПРОТОКОЛ!X3011</f>
        <v>Субъект РФ 84</v>
      </c>
      <c r="D262" s="62">
        <f>ПРОТОКОЛ!D3011</f>
        <v>0</v>
      </c>
      <c r="E262" s="62">
        <f>ПРОТОКОЛ!F3011</f>
        <v>0</v>
      </c>
      <c r="F262" s="62">
        <f>ПРОТОКОЛ!H3011</f>
        <v>0</v>
      </c>
      <c r="G262" s="62">
        <f>ПРОТОКОЛ!J3011</f>
        <v>0</v>
      </c>
      <c r="H262" s="62">
        <f>ПРОТОКОЛ!L3011</f>
        <v>0</v>
      </c>
      <c r="I262" s="62">
        <f>ПРОТОКОЛ!N3011</f>
        <v>0</v>
      </c>
      <c r="J262" s="75">
        <f>ПРОТОКОЛ!P3011</f>
        <v>0</v>
      </c>
      <c r="K262" s="62">
        <f>ПРОТОКОЛ!R3011</f>
        <v>0</v>
      </c>
      <c r="L262" s="31">
        <f>ПРОТОКОЛ!E3011</f>
        <v>0</v>
      </c>
      <c r="M262" s="31">
        <f>ПРОТОКОЛ!G3011</f>
        <v>0</v>
      </c>
      <c r="N262" s="31">
        <f>ПРОТОКОЛ!I3011</f>
        <v>0</v>
      </c>
      <c r="O262" s="31">
        <f>ПРОТОКОЛ!K3011</f>
        <v>0</v>
      </c>
      <c r="P262" s="31" t="str">
        <f>ПРОТОКОЛ!M3011</f>
        <v>0</v>
      </c>
      <c r="Q262" s="31" t="str">
        <f>ПРОТОКОЛ!O3011</f>
        <v>0</v>
      </c>
      <c r="R262" s="31">
        <f>ПРОТОКОЛ!Q3011</f>
        <v>35</v>
      </c>
      <c r="S262" s="31">
        <f>ПРОТОКОЛ!S3011</f>
        <v>0</v>
      </c>
      <c r="T262" s="31">
        <f>ПРОТОКОЛ!T3011</f>
        <v>35</v>
      </c>
      <c r="U262" s="52">
        <f t="shared" si="3"/>
        <v>28</v>
      </c>
    </row>
    <row r="263" spans="1:21" ht="16.5" customHeight="1">
      <c r="A263" s="64">
        <f>ПРОТОКОЛ!B3012</f>
        <v>0</v>
      </c>
      <c r="B263" s="68">
        <f>ПРОТОКОЛ!C3012</f>
        <v>0</v>
      </c>
      <c r="C263" s="72" t="str">
        <f>ПРОТОКОЛ!X3012</f>
        <v>Субъект РФ 84</v>
      </c>
      <c r="D263" s="62">
        <f>ПРОТОКОЛ!D3012</f>
        <v>0</v>
      </c>
      <c r="E263" s="62">
        <f>ПРОТОКОЛ!F3012</f>
        <v>0</v>
      </c>
      <c r="F263" s="62">
        <f>ПРОТОКОЛ!H3012</f>
        <v>0</v>
      </c>
      <c r="G263" s="62">
        <f>ПРОТОКОЛ!J3012</f>
        <v>0</v>
      </c>
      <c r="H263" s="62">
        <f>ПРОТОКОЛ!L3012</f>
        <v>0</v>
      </c>
      <c r="I263" s="62">
        <f>ПРОТОКОЛ!N3012</f>
        <v>0</v>
      </c>
      <c r="J263" s="75">
        <f>ПРОТОКОЛ!P3012</f>
        <v>0</v>
      </c>
      <c r="K263" s="62">
        <f>ПРОТОКОЛ!R3012</f>
        <v>0</v>
      </c>
      <c r="L263" s="31">
        <f>ПРОТОКОЛ!E3012</f>
        <v>0</v>
      </c>
      <c r="M263" s="31">
        <f>ПРОТОКОЛ!G3012</f>
        <v>0</v>
      </c>
      <c r="N263" s="31">
        <f>ПРОТОКОЛ!I3012</f>
        <v>0</v>
      </c>
      <c r="O263" s="31">
        <f>ПРОТОКОЛ!K3012</f>
        <v>0</v>
      </c>
      <c r="P263" s="31" t="str">
        <f>ПРОТОКОЛ!M3012</f>
        <v>0</v>
      </c>
      <c r="Q263" s="31" t="str">
        <f>ПРОТОКОЛ!O3012</f>
        <v>0</v>
      </c>
      <c r="R263" s="31">
        <f>ПРОТОКОЛ!Q3012</f>
        <v>35</v>
      </c>
      <c r="S263" s="31">
        <f>ПРОТОКОЛ!S3012</f>
        <v>0</v>
      </c>
      <c r="T263" s="31">
        <f>ПРОТОКОЛ!T3012</f>
        <v>35</v>
      </c>
      <c r="U263" s="52">
        <f t="shared" si="3"/>
        <v>28</v>
      </c>
    </row>
    <row r="264" spans="1:21" ht="16.5" customHeight="1">
      <c r="A264" s="64">
        <f>ПРОТОКОЛ!B3013</f>
        <v>0</v>
      </c>
      <c r="B264" s="68">
        <f>ПРОТОКОЛ!C3013</f>
        <v>0</v>
      </c>
      <c r="C264" s="72" t="str">
        <f>ПРОТОКОЛ!X3013</f>
        <v>Субъект РФ 84</v>
      </c>
      <c r="D264" s="62">
        <f>ПРОТОКОЛ!D3013</f>
        <v>0</v>
      </c>
      <c r="E264" s="62">
        <f>ПРОТОКОЛ!F3013</f>
        <v>0</v>
      </c>
      <c r="F264" s="62">
        <f>ПРОТОКОЛ!H3013</f>
        <v>0</v>
      </c>
      <c r="G264" s="62">
        <f>ПРОТОКОЛ!J3013</f>
        <v>0</v>
      </c>
      <c r="H264" s="62">
        <f>ПРОТОКОЛ!L3013</f>
        <v>0</v>
      </c>
      <c r="I264" s="62">
        <f>ПРОТОКОЛ!N3013</f>
        <v>0</v>
      </c>
      <c r="J264" s="75">
        <f>ПРОТОКОЛ!P3013</f>
        <v>0</v>
      </c>
      <c r="K264" s="62">
        <f>ПРОТОКОЛ!R3013</f>
        <v>0</v>
      </c>
      <c r="L264" s="31">
        <f>ПРОТОКОЛ!E3013</f>
        <v>0</v>
      </c>
      <c r="M264" s="31">
        <f>ПРОТОКОЛ!G3013</f>
        <v>0</v>
      </c>
      <c r="N264" s="31">
        <f>ПРОТОКОЛ!I3013</f>
        <v>0</v>
      </c>
      <c r="O264" s="31">
        <f>ПРОТОКОЛ!K3013</f>
        <v>0</v>
      </c>
      <c r="P264" s="31" t="str">
        <f>ПРОТОКОЛ!M3013</f>
        <v>0</v>
      </c>
      <c r="Q264" s="31" t="str">
        <f>ПРОТОКОЛ!O3013</f>
        <v>0</v>
      </c>
      <c r="R264" s="31">
        <f>ПРОТОКОЛ!Q3013</f>
        <v>35</v>
      </c>
      <c r="S264" s="31">
        <f>ПРОТОКОЛ!S3013</f>
        <v>0</v>
      </c>
      <c r="T264" s="31">
        <f>ПРОТОКОЛ!T3013</f>
        <v>35</v>
      </c>
      <c r="U264" s="52">
        <f t="shared" si="3"/>
        <v>28</v>
      </c>
    </row>
    <row r="265" spans="1:21" ht="16.5" customHeight="1">
      <c r="A265" s="63">
        <f>ПРОТОКОЛ!B3047</f>
        <v>0</v>
      </c>
      <c r="B265" s="67">
        <f>ПРОТОКОЛ!C3047</f>
        <v>0</v>
      </c>
      <c r="C265" s="71" t="str">
        <f>ПРОТОКОЛ!X3047</f>
        <v>Субъект РФ 85</v>
      </c>
      <c r="D265" s="30">
        <f>ПРОТОКОЛ!D3047</f>
        <v>0</v>
      </c>
      <c r="E265" s="30">
        <f>ПРОТОКОЛ!F3047</f>
        <v>0</v>
      </c>
      <c r="F265" s="30">
        <f>ПРОТОКОЛ!H3047</f>
        <v>0</v>
      </c>
      <c r="G265" s="30">
        <f>ПРОТОКОЛ!J3047</f>
        <v>0</v>
      </c>
      <c r="H265" s="30">
        <f>ПРОТОКОЛ!L3047</f>
        <v>0</v>
      </c>
      <c r="I265" s="30">
        <f>ПРОТОКОЛ!N3047</f>
        <v>0</v>
      </c>
      <c r="J265" s="74">
        <f>ПРОТОКОЛ!P3047</f>
        <v>0</v>
      </c>
      <c r="K265" s="30">
        <f>ПРОТОКОЛ!R3047</f>
        <v>0</v>
      </c>
      <c r="L265" s="7">
        <f>ПРОТОКОЛ!E3047</f>
        <v>0</v>
      </c>
      <c r="M265" s="7">
        <f>ПРОТОКОЛ!G3047</f>
        <v>0</v>
      </c>
      <c r="N265" s="7">
        <f>ПРОТОКОЛ!I3047</f>
        <v>0</v>
      </c>
      <c r="O265" s="7">
        <f>ПРОТОКОЛ!K3047</f>
        <v>0</v>
      </c>
      <c r="P265" s="7" t="str">
        <f>ПРОТОКОЛ!M3047</f>
        <v>0</v>
      </c>
      <c r="Q265" s="7" t="str">
        <f>ПРОТОКОЛ!O3047</f>
        <v>0</v>
      </c>
      <c r="R265" s="7">
        <f>ПРОТОКОЛ!Q3047</f>
        <v>35</v>
      </c>
      <c r="S265" s="7">
        <f>ПРОТОКОЛ!S3047</f>
        <v>0</v>
      </c>
      <c r="T265" s="7">
        <f>ПРОТОКОЛ!T3047</f>
        <v>35</v>
      </c>
      <c r="U265" s="52">
        <f t="shared" si="3"/>
        <v>28</v>
      </c>
    </row>
    <row r="266" spans="1:21" ht="16.5" customHeight="1">
      <c r="A266" s="63">
        <f>ПРОТОКОЛ!B3048</f>
        <v>0</v>
      </c>
      <c r="B266" s="65">
        <f>ПРОТОКОЛ!C3048</f>
        <v>0</v>
      </c>
      <c r="C266" s="69" t="str">
        <f>ПРОТОКОЛ!X3048</f>
        <v>Субъект РФ 85</v>
      </c>
      <c r="D266" s="59">
        <f>ПРОТОКОЛ!D3048</f>
        <v>0</v>
      </c>
      <c r="E266" s="59">
        <f>ПРОТОКОЛ!F3048</f>
        <v>0</v>
      </c>
      <c r="F266" s="59">
        <f>ПРОТОКОЛ!H3048</f>
        <v>0</v>
      </c>
      <c r="G266" s="59">
        <f>ПРОТОКОЛ!J3048</f>
        <v>0</v>
      </c>
      <c r="H266" s="59">
        <f>ПРОТОКОЛ!L3048</f>
        <v>0</v>
      </c>
      <c r="I266" s="59">
        <f>ПРОТОКОЛ!N3048</f>
        <v>0</v>
      </c>
      <c r="J266" s="60">
        <f>ПРОТОКОЛ!P3048</f>
        <v>0</v>
      </c>
      <c r="K266" s="59">
        <f>ПРОТОКОЛ!R3048</f>
        <v>0</v>
      </c>
      <c r="L266" s="7">
        <f>ПРОТОКОЛ!E3048</f>
        <v>0</v>
      </c>
      <c r="M266" s="7">
        <f>ПРОТОКОЛ!G3048</f>
        <v>0</v>
      </c>
      <c r="N266" s="7">
        <f>ПРОТОКОЛ!I3048</f>
        <v>0</v>
      </c>
      <c r="O266" s="7">
        <f>ПРОТОКОЛ!K3048</f>
        <v>0</v>
      </c>
      <c r="P266" s="7" t="str">
        <f>ПРОТОКОЛ!M3048</f>
        <v>0</v>
      </c>
      <c r="Q266" s="7" t="str">
        <f>ПРОТОКОЛ!O3048</f>
        <v>0</v>
      </c>
      <c r="R266" s="7">
        <f>ПРОТОКОЛ!Q3048</f>
        <v>35</v>
      </c>
      <c r="S266" s="7">
        <f>ПРОТОКОЛ!S3048</f>
        <v>0</v>
      </c>
      <c r="T266" s="7">
        <f>ПРОТОКОЛ!T3048</f>
        <v>35</v>
      </c>
      <c r="U266" s="52">
        <f t="shared" si="3"/>
        <v>28</v>
      </c>
    </row>
    <row r="267" spans="1:21" ht="16.5" customHeight="1">
      <c r="A267" s="63">
        <f>ПРОТОКОЛ!B3049</f>
        <v>0</v>
      </c>
      <c r="B267" s="65">
        <f>ПРОТОКОЛ!C3049</f>
        <v>0</v>
      </c>
      <c r="C267" s="69" t="str">
        <f>ПРОТОКОЛ!X3049</f>
        <v>Субъект РФ 85</v>
      </c>
      <c r="D267" s="59">
        <f>ПРОТОКОЛ!D3049</f>
        <v>0</v>
      </c>
      <c r="E267" s="59">
        <f>ПРОТОКОЛ!F3049</f>
        <v>0</v>
      </c>
      <c r="F267" s="59">
        <f>ПРОТОКОЛ!H3049</f>
        <v>0</v>
      </c>
      <c r="G267" s="59">
        <f>ПРОТОКОЛ!J3049</f>
        <v>0</v>
      </c>
      <c r="H267" s="59">
        <f>ПРОТОКОЛ!L3049</f>
        <v>0</v>
      </c>
      <c r="I267" s="59">
        <f>ПРОТОКОЛ!N3049</f>
        <v>0</v>
      </c>
      <c r="J267" s="60">
        <f>ПРОТОКОЛ!P3049</f>
        <v>0</v>
      </c>
      <c r="K267" s="59">
        <f>ПРОТОКОЛ!R3049</f>
        <v>0</v>
      </c>
      <c r="L267" s="7">
        <f>ПРОТОКОЛ!E3049</f>
        <v>0</v>
      </c>
      <c r="M267" s="7">
        <f>ПРОТОКОЛ!G3049</f>
        <v>0</v>
      </c>
      <c r="N267" s="7">
        <f>ПРОТОКОЛ!I3049</f>
        <v>0</v>
      </c>
      <c r="O267" s="7">
        <f>ПРОТОКОЛ!K3049</f>
        <v>0</v>
      </c>
      <c r="P267" s="7" t="str">
        <f>ПРОТОКОЛ!M3049</f>
        <v>0</v>
      </c>
      <c r="Q267" s="7" t="str">
        <f>ПРОТОКОЛ!O3049</f>
        <v>0</v>
      </c>
      <c r="R267" s="7">
        <f>ПРОТОКОЛ!Q3049</f>
        <v>35</v>
      </c>
      <c r="S267" s="7">
        <f>ПРОТОКОЛ!S3049</f>
        <v>0</v>
      </c>
      <c r="T267" s="7">
        <f>ПРОТОКОЛ!T3049</f>
        <v>35</v>
      </c>
      <c r="U267" s="52">
        <f t="shared" si="3"/>
        <v>28</v>
      </c>
    </row>
    <row r="268" spans="1:21" ht="16.5" customHeight="1">
      <c r="A268" s="64">
        <f>ПРОТОКОЛ!B3083</f>
        <v>0</v>
      </c>
      <c r="B268" s="68">
        <f>ПРОТОКОЛ!C3083</f>
        <v>0</v>
      </c>
      <c r="C268" s="72" t="str">
        <f>ПРОТОКОЛ!X3083</f>
        <v>Субъект РФ 86</v>
      </c>
      <c r="D268" s="62">
        <f>ПРОТОКОЛ!D3083</f>
        <v>0</v>
      </c>
      <c r="E268" s="62">
        <f>ПРОТОКОЛ!F3083</f>
        <v>0</v>
      </c>
      <c r="F268" s="62">
        <f>ПРОТОКОЛ!H3083</f>
        <v>0</v>
      </c>
      <c r="G268" s="62">
        <f>ПРОТОКОЛ!J3083</f>
        <v>0</v>
      </c>
      <c r="H268" s="62">
        <f>ПРОТОКОЛ!L3083</f>
        <v>0</v>
      </c>
      <c r="I268" s="62">
        <f>ПРОТОКОЛ!N3083</f>
        <v>0</v>
      </c>
      <c r="J268" s="75">
        <f>ПРОТОКОЛ!P3083</f>
        <v>0</v>
      </c>
      <c r="K268" s="62">
        <f>ПРОТОКОЛ!R3083</f>
        <v>0</v>
      </c>
      <c r="L268" s="31">
        <f>ПРОТОКОЛ!E3083</f>
        <v>0</v>
      </c>
      <c r="M268" s="31">
        <f>ПРОТОКОЛ!G3083</f>
        <v>0</v>
      </c>
      <c r="N268" s="31">
        <f>ПРОТОКОЛ!I3083</f>
        <v>0</v>
      </c>
      <c r="O268" s="31">
        <f>ПРОТОКОЛ!K3083</f>
        <v>0</v>
      </c>
      <c r="P268" s="31" t="str">
        <f>ПРОТОКОЛ!M3083</f>
        <v>0</v>
      </c>
      <c r="Q268" s="31" t="str">
        <f>ПРОТОКОЛ!O3083</f>
        <v>0</v>
      </c>
      <c r="R268" s="31">
        <f>ПРОТОКОЛ!Q3083</f>
        <v>35</v>
      </c>
      <c r="S268" s="31">
        <f>ПРОТОКОЛ!S3083</f>
        <v>0</v>
      </c>
      <c r="T268" s="31">
        <f>ПРОТОКОЛ!T3083</f>
        <v>35</v>
      </c>
      <c r="U268" s="52">
        <f t="shared" si="3"/>
        <v>28</v>
      </c>
    </row>
    <row r="269" spans="1:21" ht="16.5" customHeight="1">
      <c r="A269" s="64">
        <f>ПРОТОКОЛ!B3084</f>
        <v>0</v>
      </c>
      <c r="B269" s="68">
        <f>ПРОТОКОЛ!C3084</f>
        <v>0</v>
      </c>
      <c r="C269" s="72" t="str">
        <f>ПРОТОКОЛ!X3084</f>
        <v>Субъект РФ 86</v>
      </c>
      <c r="D269" s="62">
        <f>ПРОТОКОЛ!D3084</f>
        <v>0</v>
      </c>
      <c r="E269" s="62">
        <f>ПРОТОКОЛ!F3084</f>
        <v>0</v>
      </c>
      <c r="F269" s="62">
        <f>ПРОТОКОЛ!H3084</f>
        <v>0</v>
      </c>
      <c r="G269" s="62">
        <f>ПРОТОКОЛ!J3084</f>
        <v>0</v>
      </c>
      <c r="H269" s="62">
        <f>ПРОТОКОЛ!L3084</f>
        <v>0</v>
      </c>
      <c r="I269" s="62">
        <f>ПРОТОКОЛ!N3084</f>
        <v>0</v>
      </c>
      <c r="J269" s="75">
        <f>ПРОТОКОЛ!P3084</f>
        <v>0</v>
      </c>
      <c r="K269" s="62">
        <f>ПРОТОКОЛ!R3084</f>
        <v>0</v>
      </c>
      <c r="L269" s="31">
        <f>ПРОТОКОЛ!E3084</f>
        <v>0</v>
      </c>
      <c r="M269" s="31">
        <f>ПРОТОКОЛ!G3084</f>
        <v>0</v>
      </c>
      <c r="N269" s="31">
        <f>ПРОТОКОЛ!I3084</f>
        <v>0</v>
      </c>
      <c r="O269" s="31">
        <f>ПРОТОКОЛ!K3084</f>
        <v>0</v>
      </c>
      <c r="P269" s="31" t="str">
        <f>ПРОТОКОЛ!M3084</f>
        <v>0</v>
      </c>
      <c r="Q269" s="31" t="str">
        <f>ПРОТОКОЛ!O3084</f>
        <v>0</v>
      </c>
      <c r="R269" s="31">
        <f>ПРОТОКОЛ!Q3084</f>
        <v>35</v>
      </c>
      <c r="S269" s="31">
        <f>ПРОТОКОЛ!S3084</f>
        <v>0</v>
      </c>
      <c r="T269" s="31">
        <f>ПРОТОКОЛ!T3084</f>
        <v>35</v>
      </c>
      <c r="U269" s="52">
        <f t="shared" ref="U269:U297" si="4">SUMPRODUCT(--($T$13:$T$297+$L$13:$L$297/1000&gt;T269+L269/1000))+1</f>
        <v>28</v>
      </c>
    </row>
    <row r="270" spans="1:21" ht="16.5" customHeight="1">
      <c r="A270" s="64">
        <f>ПРОТОКОЛ!B3085</f>
        <v>0</v>
      </c>
      <c r="B270" s="68">
        <f>ПРОТОКОЛ!C3085</f>
        <v>0</v>
      </c>
      <c r="C270" s="72" t="str">
        <f>ПРОТОКОЛ!X3085</f>
        <v>Субъект РФ 86</v>
      </c>
      <c r="D270" s="62">
        <f>ПРОТОКОЛ!D3085</f>
        <v>0</v>
      </c>
      <c r="E270" s="62">
        <f>ПРОТОКОЛ!F3085</f>
        <v>0</v>
      </c>
      <c r="F270" s="62">
        <f>ПРОТОКОЛ!H3085</f>
        <v>0</v>
      </c>
      <c r="G270" s="62">
        <f>ПРОТОКОЛ!J3085</f>
        <v>0</v>
      </c>
      <c r="H270" s="62">
        <f>ПРОТОКОЛ!L3085</f>
        <v>0</v>
      </c>
      <c r="I270" s="62">
        <f>ПРОТОКОЛ!N3085</f>
        <v>0</v>
      </c>
      <c r="J270" s="75">
        <f>ПРОТОКОЛ!P3085</f>
        <v>0</v>
      </c>
      <c r="K270" s="62">
        <f>ПРОТОКОЛ!R3085</f>
        <v>0</v>
      </c>
      <c r="L270" s="31">
        <f>ПРОТОКОЛ!E3085</f>
        <v>0</v>
      </c>
      <c r="M270" s="31">
        <f>ПРОТОКОЛ!G3085</f>
        <v>0</v>
      </c>
      <c r="N270" s="31">
        <f>ПРОТОКОЛ!I3085</f>
        <v>0</v>
      </c>
      <c r="O270" s="31">
        <f>ПРОТОКОЛ!K3085</f>
        <v>0</v>
      </c>
      <c r="P270" s="31" t="str">
        <f>ПРОТОКОЛ!M3085</f>
        <v>0</v>
      </c>
      <c r="Q270" s="31" t="str">
        <f>ПРОТОКОЛ!O3085</f>
        <v>0</v>
      </c>
      <c r="R270" s="31">
        <f>ПРОТОКОЛ!Q3085</f>
        <v>35</v>
      </c>
      <c r="S270" s="31">
        <f>ПРОТОКОЛ!S3085</f>
        <v>0</v>
      </c>
      <c r="T270" s="31">
        <f>ПРОТОКОЛ!T3085</f>
        <v>35</v>
      </c>
      <c r="U270" s="52">
        <f t="shared" si="4"/>
        <v>28</v>
      </c>
    </row>
    <row r="271" spans="1:21" ht="16.5" customHeight="1">
      <c r="A271" s="63">
        <f>ПРОТОКОЛ!B3119</f>
        <v>0</v>
      </c>
      <c r="B271" s="65">
        <f>ПРОТОКОЛ!C3119</f>
        <v>0</v>
      </c>
      <c r="C271" s="69" t="str">
        <f>ПРОТОКОЛ!X3119</f>
        <v>Субъект РФ 87</v>
      </c>
      <c r="D271" s="59">
        <f>ПРОТОКОЛ!D3119</f>
        <v>0</v>
      </c>
      <c r="E271" s="59">
        <f>ПРОТОКОЛ!F3119</f>
        <v>0</v>
      </c>
      <c r="F271" s="59">
        <f>ПРОТОКОЛ!H3119</f>
        <v>0</v>
      </c>
      <c r="G271" s="59">
        <f>ПРОТОКОЛ!J3119</f>
        <v>0</v>
      </c>
      <c r="H271" s="59">
        <f>ПРОТОКОЛ!L3119</f>
        <v>0</v>
      </c>
      <c r="I271" s="59">
        <f>ПРОТОКОЛ!N3119</f>
        <v>0</v>
      </c>
      <c r="J271" s="60">
        <f>ПРОТОКОЛ!P3119</f>
        <v>0</v>
      </c>
      <c r="K271" s="59">
        <f>ПРОТОКОЛ!R3119</f>
        <v>0</v>
      </c>
      <c r="L271" s="7">
        <f>ПРОТОКОЛ!E3119</f>
        <v>0</v>
      </c>
      <c r="M271" s="7">
        <f>ПРОТОКОЛ!G3119</f>
        <v>0</v>
      </c>
      <c r="N271" s="7">
        <f>ПРОТОКОЛ!I3119</f>
        <v>0</v>
      </c>
      <c r="O271" s="7">
        <f>ПРОТОКОЛ!K3119</f>
        <v>0</v>
      </c>
      <c r="P271" s="7" t="str">
        <f>ПРОТОКОЛ!M3119</f>
        <v>0</v>
      </c>
      <c r="Q271" s="7" t="str">
        <f>ПРОТОКОЛ!O3119</f>
        <v>0</v>
      </c>
      <c r="R271" s="7">
        <f>ПРОТОКОЛ!Q3119</f>
        <v>35</v>
      </c>
      <c r="S271" s="7">
        <f>ПРОТОКОЛ!S3119</f>
        <v>0</v>
      </c>
      <c r="T271" s="7">
        <f>ПРОТОКОЛ!T3119</f>
        <v>35</v>
      </c>
      <c r="U271" s="52">
        <f t="shared" si="4"/>
        <v>28</v>
      </c>
    </row>
    <row r="272" spans="1:21" ht="16.5" customHeight="1">
      <c r="A272" s="63">
        <f>ПРОТОКОЛ!B3120</f>
        <v>0</v>
      </c>
      <c r="B272" s="65">
        <f>ПРОТОКОЛ!C3120</f>
        <v>0</v>
      </c>
      <c r="C272" s="69" t="str">
        <f>ПРОТОКОЛ!X3120</f>
        <v>Субъект РФ 87</v>
      </c>
      <c r="D272" s="59">
        <f>ПРОТОКОЛ!D3120</f>
        <v>0</v>
      </c>
      <c r="E272" s="59">
        <f>ПРОТОКОЛ!F3120</f>
        <v>0</v>
      </c>
      <c r="F272" s="59">
        <f>ПРОТОКОЛ!H3120</f>
        <v>0</v>
      </c>
      <c r="G272" s="59">
        <f>ПРОТОКОЛ!J3120</f>
        <v>0</v>
      </c>
      <c r="H272" s="59">
        <f>ПРОТОКОЛ!L3120</f>
        <v>0</v>
      </c>
      <c r="I272" s="59">
        <f>ПРОТОКОЛ!N3120</f>
        <v>0</v>
      </c>
      <c r="J272" s="60">
        <f>ПРОТОКОЛ!P3120</f>
        <v>0</v>
      </c>
      <c r="K272" s="59">
        <f>ПРОТОКОЛ!R3120</f>
        <v>0</v>
      </c>
      <c r="L272" s="7">
        <f>ПРОТОКОЛ!E3120</f>
        <v>0</v>
      </c>
      <c r="M272" s="7">
        <f>ПРОТОКОЛ!G3120</f>
        <v>0</v>
      </c>
      <c r="N272" s="7">
        <f>ПРОТОКОЛ!I3120</f>
        <v>0</v>
      </c>
      <c r="O272" s="7">
        <f>ПРОТОКОЛ!K3120</f>
        <v>0</v>
      </c>
      <c r="P272" s="7" t="str">
        <f>ПРОТОКОЛ!M3120</f>
        <v>0</v>
      </c>
      <c r="Q272" s="7" t="str">
        <f>ПРОТОКОЛ!O3120</f>
        <v>0</v>
      </c>
      <c r="R272" s="7">
        <f>ПРОТОКОЛ!Q3120</f>
        <v>35</v>
      </c>
      <c r="S272" s="7">
        <f>ПРОТОКОЛ!S3120</f>
        <v>0</v>
      </c>
      <c r="T272" s="7">
        <f>ПРОТОКОЛ!T3120</f>
        <v>35</v>
      </c>
      <c r="U272" s="52">
        <f t="shared" si="4"/>
        <v>28</v>
      </c>
    </row>
    <row r="273" spans="1:21" ht="16.5" customHeight="1">
      <c r="A273" s="63">
        <f>ПРОТОКОЛ!B3121</f>
        <v>0</v>
      </c>
      <c r="B273" s="65">
        <f>ПРОТОКОЛ!C3121</f>
        <v>0</v>
      </c>
      <c r="C273" s="69" t="str">
        <f>ПРОТОКОЛ!X3121</f>
        <v>Субъект РФ 87</v>
      </c>
      <c r="D273" s="59">
        <f>ПРОТОКОЛ!D3121</f>
        <v>0</v>
      </c>
      <c r="E273" s="59">
        <f>ПРОТОКОЛ!F3121</f>
        <v>0</v>
      </c>
      <c r="F273" s="59">
        <f>ПРОТОКОЛ!H3121</f>
        <v>0</v>
      </c>
      <c r="G273" s="59">
        <f>ПРОТОКОЛ!J3121</f>
        <v>0</v>
      </c>
      <c r="H273" s="59">
        <f>ПРОТОКОЛ!L3121</f>
        <v>0</v>
      </c>
      <c r="I273" s="59">
        <f>ПРОТОКОЛ!N3121</f>
        <v>0</v>
      </c>
      <c r="J273" s="60">
        <f>ПРОТОКОЛ!P3121</f>
        <v>0</v>
      </c>
      <c r="K273" s="59">
        <f>ПРОТОКОЛ!R3121</f>
        <v>0</v>
      </c>
      <c r="L273" s="7">
        <f>ПРОТОКОЛ!E3121</f>
        <v>0</v>
      </c>
      <c r="M273" s="7">
        <f>ПРОТОКОЛ!G3121</f>
        <v>0</v>
      </c>
      <c r="N273" s="7">
        <f>ПРОТОКОЛ!I3121</f>
        <v>0</v>
      </c>
      <c r="O273" s="7">
        <f>ПРОТОКОЛ!K3121</f>
        <v>0</v>
      </c>
      <c r="P273" s="7" t="str">
        <f>ПРОТОКОЛ!M3121</f>
        <v>0</v>
      </c>
      <c r="Q273" s="7" t="str">
        <f>ПРОТОКОЛ!O3121</f>
        <v>0</v>
      </c>
      <c r="R273" s="7">
        <f>ПРОТОКОЛ!Q3121</f>
        <v>35</v>
      </c>
      <c r="S273" s="7">
        <f>ПРОТОКОЛ!S3121</f>
        <v>0</v>
      </c>
      <c r="T273" s="7">
        <f>ПРОТОКОЛ!T3121</f>
        <v>35</v>
      </c>
      <c r="U273" s="52">
        <f t="shared" si="4"/>
        <v>28</v>
      </c>
    </row>
    <row r="274" spans="1:21" ht="16.5" customHeight="1">
      <c r="A274" s="64">
        <f>ПРОТОКОЛ!B3155</f>
        <v>0</v>
      </c>
      <c r="B274" s="68">
        <f>ПРОТОКОЛ!C3155</f>
        <v>0</v>
      </c>
      <c r="C274" s="72" t="str">
        <f>ПРОТОКОЛ!X3155</f>
        <v>Субъект РФ 88</v>
      </c>
      <c r="D274" s="62">
        <f>ПРОТОКОЛ!D3155</f>
        <v>0</v>
      </c>
      <c r="E274" s="62">
        <f>ПРОТОКОЛ!F3155</f>
        <v>0</v>
      </c>
      <c r="F274" s="62">
        <f>ПРОТОКОЛ!H3155</f>
        <v>0</v>
      </c>
      <c r="G274" s="62">
        <f>ПРОТОКОЛ!J3155</f>
        <v>0</v>
      </c>
      <c r="H274" s="62">
        <f>ПРОТОКОЛ!L3155</f>
        <v>0</v>
      </c>
      <c r="I274" s="62">
        <f>ПРОТОКОЛ!N3155</f>
        <v>0</v>
      </c>
      <c r="J274" s="75">
        <f>ПРОТОКОЛ!P3155</f>
        <v>0</v>
      </c>
      <c r="K274" s="62">
        <f>ПРОТОКОЛ!R3155</f>
        <v>0</v>
      </c>
      <c r="L274" s="31">
        <f>ПРОТОКОЛ!E3155</f>
        <v>0</v>
      </c>
      <c r="M274" s="31">
        <f>ПРОТОКОЛ!G3155</f>
        <v>0</v>
      </c>
      <c r="N274" s="31">
        <f>ПРОТОКОЛ!I3155</f>
        <v>0</v>
      </c>
      <c r="O274" s="31">
        <f>ПРОТОКОЛ!K3155</f>
        <v>0</v>
      </c>
      <c r="P274" s="31" t="str">
        <f>ПРОТОКОЛ!M3155</f>
        <v>0</v>
      </c>
      <c r="Q274" s="31" t="str">
        <f>ПРОТОКОЛ!O3155</f>
        <v>0</v>
      </c>
      <c r="R274" s="31">
        <f>ПРОТОКОЛ!Q3155</f>
        <v>35</v>
      </c>
      <c r="S274" s="31">
        <f>ПРОТОКОЛ!S3155</f>
        <v>0</v>
      </c>
      <c r="T274" s="31">
        <f>ПРОТОКОЛ!T3155</f>
        <v>35</v>
      </c>
      <c r="U274" s="52">
        <f t="shared" si="4"/>
        <v>28</v>
      </c>
    </row>
    <row r="275" spans="1:21" ht="16.5" customHeight="1">
      <c r="A275" s="64">
        <f>ПРОТОКОЛ!B3156</f>
        <v>0</v>
      </c>
      <c r="B275" s="68">
        <f>ПРОТОКОЛ!C3156</f>
        <v>0</v>
      </c>
      <c r="C275" s="72" t="str">
        <f>ПРОТОКОЛ!X3156</f>
        <v>Субъект РФ 88</v>
      </c>
      <c r="D275" s="62">
        <f>ПРОТОКОЛ!D3156</f>
        <v>0</v>
      </c>
      <c r="E275" s="62">
        <f>ПРОТОКОЛ!F3156</f>
        <v>0</v>
      </c>
      <c r="F275" s="62">
        <f>ПРОТОКОЛ!H3156</f>
        <v>0</v>
      </c>
      <c r="G275" s="62">
        <f>ПРОТОКОЛ!J3156</f>
        <v>0</v>
      </c>
      <c r="H275" s="62">
        <f>ПРОТОКОЛ!L3156</f>
        <v>0</v>
      </c>
      <c r="I275" s="62">
        <f>ПРОТОКОЛ!N3156</f>
        <v>0</v>
      </c>
      <c r="J275" s="75">
        <f>ПРОТОКОЛ!P3156</f>
        <v>0</v>
      </c>
      <c r="K275" s="62">
        <f>ПРОТОКОЛ!R3156</f>
        <v>0</v>
      </c>
      <c r="L275" s="31">
        <f>ПРОТОКОЛ!E3156</f>
        <v>0</v>
      </c>
      <c r="M275" s="31">
        <f>ПРОТОКОЛ!G3156</f>
        <v>0</v>
      </c>
      <c r="N275" s="31">
        <f>ПРОТОКОЛ!I3156</f>
        <v>0</v>
      </c>
      <c r="O275" s="31">
        <f>ПРОТОКОЛ!K3156</f>
        <v>0</v>
      </c>
      <c r="P275" s="31" t="str">
        <f>ПРОТОКОЛ!M3156</f>
        <v>0</v>
      </c>
      <c r="Q275" s="31" t="str">
        <f>ПРОТОКОЛ!O3156</f>
        <v>0</v>
      </c>
      <c r="R275" s="31">
        <f>ПРОТОКОЛ!Q3156</f>
        <v>35</v>
      </c>
      <c r="S275" s="31">
        <f>ПРОТОКОЛ!S3156</f>
        <v>0</v>
      </c>
      <c r="T275" s="31">
        <f>ПРОТОКОЛ!T3156</f>
        <v>35</v>
      </c>
      <c r="U275" s="52">
        <f t="shared" si="4"/>
        <v>28</v>
      </c>
    </row>
    <row r="276" spans="1:21" ht="16.5" customHeight="1">
      <c r="A276" s="64">
        <f>ПРОТОКОЛ!B3157</f>
        <v>0</v>
      </c>
      <c r="B276" s="68">
        <f>ПРОТОКОЛ!C3157</f>
        <v>0</v>
      </c>
      <c r="C276" s="72" t="str">
        <f>ПРОТОКОЛ!X3157</f>
        <v>Субъект РФ 88</v>
      </c>
      <c r="D276" s="62">
        <f>ПРОТОКОЛ!D3157</f>
        <v>0</v>
      </c>
      <c r="E276" s="62">
        <f>ПРОТОКОЛ!F3157</f>
        <v>0</v>
      </c>
      <c r="F276" s="62">
        <f>ПРОТОКОЛ!H3157</f>
        <v>0</v>
      </c>
      <c r="G276" s="62">
        <f>ПРОТОКОЛ!J3157</f>
        <v>0</v>
      </c>
      <c r="H276" s="62">
        <f>ПРОТОКОЛ!L3157</f>
        <v>0</v>
      </c>
      <c r="I276" s="62">
        <f>ПРОТОКОЛ!N3157</f>
        <v>0</v>
      </c>
      <c r="J276" s="75">
        <f>ПРОТОКОЛ!P3157</f>
        <v>0</v>
      </c>
      <c r="K276" s="62">
        <f>ПРОТОКОЛ!R3157</f>
        <v>0</v>
      </c>
      <c r="L276" s="31">
        <f>ПРОТОКОЛ!E3157</f>
        <v>0</v>
      </c>
      <c r="M276" s="31">
        <f>ПРОТОКОЛ!G3157</f>
        <v>0</v>
      </c>
      <c r="N276" s="31">
        <f>ПРОТОКОЛ!I3157</f>
        <v>0</v>
      </c>
      <c r="O276" s="31">
        <f>ПРОТОКОЛ!K3157</f>
        <v>0</v>
      </c>
      <c r="P276" s="31" t="str">
        <f>ПРОТОКОЛ!M3157</f>
        <v>0</v>
      </c>
      <c r="Q276" s="31" t="str">
        <f>ПРОТОКОЛ!O3157</f>
        <v>0</v>
      </c>
      <c r="R276" s="31">
        <f>ПРОТОКОЛ!Q3157</f>
        <v>35</v>
      </c>
      <c r="S276" s="31">
        <f>ПРОТОКОЛ!S3157</f>
        <v>0</v>
      </c>
      <c r="T276" s="31">
        <f>ПРОТОКОЛ!T3157</f>
        <v>35</v>
      </c>
      <c r="U276" s="52">
        <f t="shared" si="4"/>
        <v>28</v>
      </c>
    </row>
    <row r="277" spans="1:21" ht="16.5" customHeight="1">
      <c r="A277" s="63">
        <f>ПРОТОКОЛ!B3191</f>
        <v>0</v>
      </c>
      <c r="B277" s="65">
        <f>ПРОТОКОЛ!C3191</f>
        <v>0</v>
      </c>
      <c r="C277" s="69" t="str">
        <f>ПРОТОКОЛ!X3191</f>
        <v>Субъект РФ 89</v>
      </c>
      <c r="D277" s="59">
        <f>ПРОТОКОЛ!D3191</f>
        <v>0</v>
      </c>
      <c r="E277" s="59">
        <f>ПРОТОКОЛ!F3191</f>
        <v>0</v>
      </c>
      <c r="F277" s="59">
        <f>ПРОТОКОЛ!H3191</f>
        <v>0</v>
      </c>
      <c r="G277" s="59">
        <f>ПРОТОКОЛ!J3191</f>
        <v>0</v>
      </c>
      <c r="H277" s="59">
        <f>ПРОТОКОЛ!L3191</f>
        <v>0</v>
      </c>
      <c r="I277" s="59">
        <f>ПРОТОКОЛ!N3191</f>
        <v>0</v>
      </c>
      <c r="J277" s="60">
        <f>ПРОТОКОЛ!P3191</f>
        <v>0</v>
      </c>
      <c r="K277" s="59">
        <f>ПРОТОКОЛ!R3191</f>
        <v>0</v>
      </c>
      <c r="L277" s="7">
        <f>ПРОТОКОЛ!E3191</f>
        <v>0</v>
      </c>
      <c r="M277" s="7">
        <f>ПРОТОКОЛ!G3191</f>
        <v>0</v>
      </c>
      <c r="N277" s="7">
        <f>ПРОТОКОЛ!I3191</f>
        <v>0</v>
      </c>
      <c r="O277" s="7">
        <f>ПРОТОКОЛ!K3191</f>
        <v>0</v>
      </c>
      <c r="P277" s="7" t="str">
        <f>ПРОТОКОЛ!M3191</f>
        <v>0</v>
      </c>
      <c r="Q277" s="7" t="str">
        <f>ПРОТОКОЛ!O3191</f>
        <v>0</v>
      </c>
      <c r="R277" s="7">
        <f>ПРОТОКОЛ!Q3191</f>
        <v>35</v>
      </c>
      <c r="S277" s="7">
        <f>ПРОТОКОЛ!S3191</f>
        <v>0</v>
      </c>
      <c r="T277" s="7">
        <f>ПРОТОКОЛ!T3191</f>
        <v>35</v>
      </c>
      <c r="U277" s="52">
        <f t="shared" si="4"/>
        <v>28</v>
      </c>
    </row>
    <row r="278" spans="1:21" ht="16.5" customHeight="1">
      <c r="A278" s="63">
        <f>ПРОТОКОЛ!B3192</f>
        <v>0</v>
      </c>
      <c r="B278" s="65">
        <f>ПРОТОКОЛ!C3192</f>
        <v>0</v>
      </c>
      <c r="C278" s="69" t="str">
        <f>ПРОТОКОЛ!X3192</f>
        <v>Субъект РФ 89</v>
      </c>
      <c r="D278" s="59">
        <f>ПРОТОКОЛ!D3192</f>
        <v>0</v>
      </c>
      <c r="E278" s="59">
        <f>ПРОТОКОЛ!F3192</f>
        <v>0</v>
      </c>
      <c r="F278" s="59">
        <f>ПРОТОКОЛ!H3192</f>
        <v>0</v>
      </c>
      <c r="G278" s="59">
        <f>ПРОТОКОЛ!J3192</f>
        <v>0</v>
      </c>
      <c r="H278" s="59">
        <f>ПРОТОКОЛ!L3192</f>
        <v>0</v>
      </c>
      <c r="I278" s="59">
        <f>ПРОТОКОЛ!N3192</f>
        <v>0</v>
      </c>
      <c r="J278" s="60">
        <f>ПРОТОКОЛ!P3192</f>
        <v>0</v>
      </c>
      <c r="K278" s="59">
        <f>ПРОТОКОЛ!R3192</f>
        <v>0</v>
      </c>
      <c r="L278" s="7">
        <f>ПРОТОКОЛ!E3192</f>
        <v>0</v>
      </c>
      <c r="M278" s="7">
        <f>ПРОТОКОЛ!G3192</f>
        <v>0</v>
      </c>
      <c r="N278" s="7">
        <f>ПРОТОКОЛ!I3192</f>
        <v>0</v>
      </c>
      <c r="O278" s="7">
        <f>ПРОТОКОЛ!K3192</f>
        <v>0</v>
      </c>
      <c r="P278" s="7" t="str">
        <f>ПРОТОКОЛ!M3192</f>
        <v>0</v>
      </c>
      <c r="Q278" s="7" t="str">
        <f>ПРОТОКОЛ!O3192</f>
        <v>0</v>
      </c>
      <c r="R278" s="7">
        <f>ПРОТОКОЛ!Q3192</f>
        <v>35</v>
      </c>
      <c r="S278" s="7">
        <f>ПРОТОКОЛ!S3192</f>
        <v>0</v>
      </c>
      <c r="T278" s="7">
        <f>ПРОТОКОЛ!T3192</f>
        <v>35</v>
      </c>
      <c r="U278" s="52">
        <f t="shared" si="4"/>
        <v>28</v>
      </c>
    </row>
    <row r="279" spans="1:21" ht="16.5" customHeight="1">
      <c r="A279" s="63">
        <f>ПРОТОКОЛ!B3193</f>
        <v>0</v>
      </c>
      <c r="B279" s="65">
        <f>ПРОТОКОЛ!C3193</f>
        <v>0</v>
      </c>
      <c r="C279" s="69" t="str">
        <f>ПРОТОКОЛ!X3193</f>
        <v>Субъект РФ 89</v>
      </c>
      <c r="D279" s="59">
        <f>ПРОТОКОЛ!D3193</f>
        <v>0</v>
      </c>
      <c r="E279" s="59">
        <f>ПРОТОКОЛ!F3193</f>
        <v>0</v>
      </c>
      <c r="F279" s="59">
        <f>ПРОТОКОЛ!H3193</f>
        <v>0</v>
      </c>
      <c r="G279" s="59">
        <f>ПРОТОКОЛ!J3193</f>
        <v>0</v>
      </c>
      <c r="H279" s="59">
        <f>ПРОТОКОЛ!L3193</f>
        <v>0</v>
      </c>
      <c r="I279" s="59">
        <f>ПРОТОКОЛ!N3193</f>
        <v>0</v>
      </c>
      <c r="J279" s="60">
        <f>ПРОТОКОЛ!P3193</f>
        <v>0</v>
      </c>
      <c r="K279" s="59">
        <f>ПРОТОКОЛ!R3193</f>
        <v>0</v>
      </c>
      <c r="L279" s="7">
        <f>ПРОТОКОЛ!E3193</f>
        <v>0</v>
      </c>
      <c r="M279" s="7">
        <f>ПРОТОКОЛ!G3193</f>
        <v>0</v>
      </c>
      <c r="N279" s="7">
        <f>ПРОТОКОЛ!I3193</f>
        <v>0</v>
      </c>
      <c r="O279" s="7">
        <f>ПРОТОКОЛ!K3193</f>
        <v>0</v>
      </c>
      <c r="P279" s="7" t="str">
        <f>ПРОТОКОЛ!M3193</f>
        <v>0</v>
      </c>
      <c r="Q279" s="7" t="str">
        <f>ПРОТОКОЛ!O3193</f>
        <v>0</v>
      </c>
      <c r="R279" s="7">
        <f>ПРОТОКОЛ!Q3193</f>
        <v>35</v>
      </c>
      <c r="S279" s="7">
        <f>ПРОТОКОЛ!S3193</f>
        <v>0</v>
      </c>
      <c r="T279" s="7">
        <f>ПРОТОКОЛ!T3193</f>
        <v>35</v>
      </c>
      <c r="U279" s="52">
        <f t="shared" si="4"/>
        <v>28</v>
      </c>
    </row>
    <row r="280" spans="1:21" ht="16.5" customHeight="1">
      <c r="A280" s="64">
        <f>ПРОТОКОЛ!B3227</f>
        <v>0</v>
      </c>
      <c r="B280" s="68">
        <f>ПРОТОКОЛ!C3227</f>
        <v>0</v>
      </c>
      <c r="C280" s="72" t="str">
        <f>ПРОТОКОЛ!X3227</f>
        <v>Субъект РФ 90</v>
      </c>
      <c r="D280" s="62">
        <f>ПРОТОКОЛ!D3227</f>
        <v>0</v>
      </c>
      <c r="E280" s="62">
        <f>ПРОТОКОЛ!F3227</f>
        <v>0</v>
      </c>
      <c r="F280" s="62">
        <f>ПРОТОКОЛ!H3227</f>
        <v>0</v>
      </c>
      <c r="G280" s="62">
        <f>ПРОТОКОЛ!J3227</f>
        <v>0</v>
      </c>
      <c r="H280" s="62">
        <f>ПРОТОКОЛ!L3227</f>
        <v>0</v>
      </c>
      <c r="I280" s="62">
        <f>ПРОТОКОЛ!N3227</f>
        <v>0</v>
      </c>
      <c r="J280" s="75">
        <f>ПРОТОКОЛ!P3227</f>
        <v>0</v>
      </c>
      <c r="K280" s="62">
        <f>ПРОТОКОЛ!R3227</f>
        <v>0</v>
      </c>
      <c r="L280" s="31">
        <f>ПРОТОКОЛ!E3227</f>
        <v>0</v>
      </c>
      <c r="M280" s="31">
        <f>ПРОТОКОЛ!G3227</f>
        <v>0</v>
      </c>
      <c r="N280" s="31">
        <f>ПРОТОКОЛ!I3227</f>
        <v>0</v>
      </c>
      <c r="O280" s="31">
        <f>ПРОТОКОЛ!K3227</f>
        <v>0</v>
      </c>
      <c r="P280" s="31" t="str">
        <f>ПРОТОКОЛ!M3227</f>
        <v>0</v>
      </c>
      <c r="Q280" s="31" t="str">
        <f>ПРОТОКОЛ!O3227</f>
        <v>0</v>
      </c>
      <c r="R280" s="31">
        <f>ПРОТОКОЛ!Q3227</f>
        <v>35</v>
      </c>
      <c r="S280" s="31">
        <f>ПРОТОКОЛ!S3227</f>
        <v>0</v>
      </c>
      <c r="T280" s="31">
        <f>ПРОТОКОЛ!T3227</f>
        <v>35</v>
      </c>
      <c r="U280" s="52">
        <f t="shared" si="4"/>
        <v>28</v>
      </c>
    </row>
    <row r="281" spans="1:21" ht="16.5" customHeight="1">
      <c r="A281" s="64">
        <f>ПРОТОКОЛ!B3228</f>
        <v>0</v>
      </c>
      <c r="B281" s="68">
        <f>ПРОТОКОЛ!C3228</f>
        <v>0</v>
      </c>
      <c r="C281" s="72" t="str">
        <f>ПРОТОКОЛ!X3228</f>
        <v>Субъект РФ 90</v>
      </c>
      <c r="D281" s="62">
        <f>ПРОТОКОЛ!D3228</f>
        <v>0</v>
      </c>
      <c r="E281" s="62">
        <f>ПРОТОКОЛ!F3228</f>
        <v>0</v>
      </c>
      <c r="F281" s="62">
        <f>ПРОТОКОЛ!H3228</f>
        <v>0</v>
      </c>
      <c r="G281" s="62">
        <f>ПРОТОКОЛ!J3228</f>
        <v>0</v>
      </c>
      <c r="H281" s="62">
        <f>ПРОТОКОЛ!L3228</f>
        <v>0</v>
      </c>
      <c r="I281" s="62">
        <f>ПРОТОКОЛ!N3228</f>
        <v>0</v>
      </c>
      <c r="J281" s="75">
        <f>ПРОТОКОЛ!P3228</f>
        <v>0</v>
      </c>
      <c r="K281" s="62">
        <f>ПРОТОКОЛ!R3228</f>
        <v>0</v>
      </c>
      <c r="L281" s="31">
        <f>ПРОТОКОЛ!E3228</f>
        <v>0</v>
      </c>
      <c r="M281" s="31">
        <f>ПРОТОКОЛ!G3228</f>
        <v>0</v>
      </c>
      <c r="N281" s="31">
        <f>ПРОТОКОЛ!I3228</f>
        <v>0</v>
      </c>
      <c r="O281" s="31">
        <f>ПРОТОКОЛ!K3228</f>
        <v>0</v>
      </c>
      <c r="P281" s="31" t="str">
        <f>ПРОТОКОЛ!M3228</f>
        <v>0</v>
      </c>
      <c r="Q281" s="31" t="str">
        <f>ПРОТОКОЛ!O3228</f>
        <v>0</v>
      </c>
      <c r="R281" s="31">
        <f>ПРОТОКОЛ!Q3228</f>
        <v>35</v>
      </c>
      <c r="S281" s="31">
        <f>ПРОТОКОЛ!S3228</f>
        <v>0</v>
      </c>
      <c r="T281" s="31">
        <f>ПРОТОКОЛ!T3228</f>
        <v>35</v>
      </c>
      <c r="U281" s="52">
        <f t="shared" si="4"/>
        <v>28</v>
      </c>
    </row>
    <row r="282" spans="1:21" ht="16.5" customHeight="1">
      <c r="A282" s="64">
        <f>ПРОТОКОЛ!B3229</f>
        <v>0</v>
      </c>
      <c r="B282" s="68">
        <f>ПРОТОКОЛ!C3229</f>
        <v>0</v>
      </c>
      <c r="C282" s="72" t="str">
        <f>ПРОТОКОЛ!X3229</f>
        <v>Субъект РФ 90</v>
      </c>
      <c r="D282" s="62">
        <f>ПРОТОКОЛ!D3229</f>
        <v>0</v>
      </c>
      <c r="E282" s="62">
        <f>ПРОТОКОЛ!F3229</f>
        <v>0</v>
      </c>
      <c r="F282" s="62">
        <f>ПРОТОКОЛ!H3229</f>
        <v>0</v>
      </c>
      <c r="G282" s="62">
        <f>ПРОТОКОЛ!J3229</f>
        <v>0</v>
      </c>
      <c r="H282" s="62">
        <f>ПРОТОКОЛ!L3229</f>
        <v>0</v>
      </c>
      <c r="I282" s="62">
        <f>ПРОТОКОЛ!N3229</f>
        <v>0</v>
      </c>
      <c r="J282" s="75">
        <f>ПРОТОКОЛ!P3229</f>
        <v>0</v>
      </c>
      <c r="K282" s="62">
        <f>ПРОТОКОЛ!R3229</f>
        <v>0</v>
      </c>
      <c r="L282" s="31">
        <f>ПРОТОКОЛ!E3229</f>
        <v>0</v>
      </c>
      <c r="M282" s="31">
        <f>ПРОТОКОЛ!G3229</f>
        <v>0</v>
      </c>
      <c r="N282" s="31">
        <f>ПРОТОКОЛ!I3229</f>
        <v>0</v>
      </c>
      <c r="O282" s="31">
        <f>ПРОТОКОЛ!K3229</f>
        <v>0</v>
      </c>
      <c r="P282" s="31" t="str">
        <f>ПРОТОКОЛ!M3229</f>
        <v>0</v>
      </c>
      <c r="Q282" s="31" t="str">
        <f>ПРОТОКОЛ!O3229</f>
        <v>0</v>
      </c>
      <c r="R282" s="31">
        <f>ПРОТОКОЛ!Q3229</f>
        <v>35</v>
      </c>
      <c r="S282" s="31">
        <f>ПРОТОКОЛ!S3229</f>
        <v>0</v>
      </c>
      <c r="T282" s="31">
        <f>ПРОТОКОЛ!T3229</f>
        <v>35</v>
      </c>
      <c r="U282" s="52">
        <f t="shared" si="4"/>
        <v>28</v>
      </c>
    </row>
    <row r="283" spans="1:21" ht="16.5" customHeight="1">
      <c r="A283" s="63">
        <f>ПРОТОКОЛ!B3263</f>
        <v>0</v>
      </c>
      <c r="B283" s="65">
        <f>ПРОТОКОЛ!C3263</f>
        <v>0</v>
      </c>
      <c r="C283" s="69" t="str">
        <f>ПРОТОКОЛ!X3263</f>
        <v>Субъект РФ 91</v>
      </c>
      <c r="D283" s="59">
        <f>ПРОТОКОЛ!D3263</f>
        <v>0</v>
      </c>
      <c r="E283" s="59">
        <f>ПРОТОКОЛ!F3263</f>
        <v>0</v>
      </c>
      <c r="F283" s="59">
        <f>ПРОТОКОЛ!H3263</f>
        <v>0</v>
      </c>
      <c r="G283" s="59">
        <f>ПРОТОКОЛ!J3263</f>
        <v>0</v>
      </c>
      <c r="H283" s="59">
        <f>ПРОТОКОЛ!L3263</f>
        <v>0</v>
      </c>
      <c r="I283" s="59">
        <f>ПРОТОКОЛ!N3263</f>
        <v>0</v>
      </c>
      <c r="J283" s="60">
        <f>ПРОТОКОЛ!P3263</f>
        <v>0</v>
      </c>
      <c r="K283" s="59">
        <f>ПРОТОКОЛ!R3263</f>
        <v>0</v>
      </c>
      <c r="L283" s="7">
        <f>ПРОТОКОЛ!E3263</f>
        <v>0</v>
      </c>
      <c r="M283" s="7">
        <f>ПРОТОКОЛ!G3263</f>
        <v>0</v>
      </c>
      <c r="N283" s="7">
        <f>ПРОТОКОЛ!I3263</f>
        <v>0</v>
      </c>
      <c r="O283" s="7">
        <f>ПРОТОКОЛ!K3263</f>
        <v>0</v>
      </c>
      <c r="P283" s="7" t="str">
        <f>ПРОТОКОЛ!M3263</f>
        <v>0</v>
      </c>
      <c r="Q283" s="7" t="str">
        <f>ПРОТОКОЛ!O3263</f>
        <v>0</v>
      </c>
      <c r="R283" s="7">
        <f>ПРОТОКОЛ!Q3263</f>
        <v>35</v>
      </c>
      <c r="S283" s="7">
        <f>ПРОТОКОЛ!S3263</f>
        <v>0</v>
      </c>
      <c r="T283" s="7">
        <f>ПРОТОКОЛ!T3263</f>
        <v>35</v>
      </c>
      <c r="U283" s="52">
        <f t="shared" si="4"/>
        <v>28</v>
      </c>
    </row>
    <row r="284" spans="1:21" ht="16.5" customHeight="1">
      <c r="A284" s="63">
        <f>ПРОТОКОЛ!B3264</f>
        <v>0</v>
      </c>
      <c r="B284" s="65">
        <f>ПРОТОКОЛ!C3264</f>
        <v>0</v>
      </c>
      <c r="C284" s="69" t="str">
        <f>ПРОТОКОЛ!X3264</f>
        <v>Субъект РФ 91</v>
      </c>
      <c r="D284" s="59">
        <f>ПРОТОКОЛ!D3264</f>
        <v>0</v>
      </c>
      <c r="E284" s="59">
        <f>ПРОТОКОЛ!F3264</f>
        <v>0</v>
      </c>
      <c r="F284" s="59">
        <f>ПРОТОКОЛ!H3264</f>
        <v>0</v>
      </c>
      <c r="G284" s="59">
        <f>ПРОТОКОЛ!J3264</f>
        <v>0</v>
      </c>
      <c r="H284" s="59">
        <f>ПРОТОКОЛ!L3264</f>
        <v>0</v>
      </c>
      <c r="I284" s="59">
        <f>ПРОТОКОЛ!N3264</f>
        <v>0</v>
      </c>
      <c r="J284" s="60">
        <f>ПРОТОКОЛ!P3264</f>
        <v>0</v>
      </c>
      <c r="K284" s="59">
        <f>ПРОТОКОЛ!R3264</f>
        <v>0</v>
      </c>
      <c r="L284" s="7">
        <f>ПРОТОКОЛ!E3264</f>
        <v>0</v>
      </c>
      <c r="M284" s="7">
        <f>ПРОТОКОЛ!G3264</f>
        <v>0</v>
      </c>
      <c r="N284" s="7">
        <f>ПРОТОКОЛ!I3264</f>
        <v>0</v>
      </c>
      <c r="O284" s="7">
        <f>ПРОТОКОЛ!K3264</f>
        <v>0</v>
      </c>
      <c r="P284" s="7" t="str">
        <f>ПРОТОКОЛ!M3264</f>
        <v>0</v>
      </c>
      <c r="Q284" s="7" t="str">
        <f>ПРОТОКОЛ!O3264</f>
        <v>0</v>
      </c>
      <c r="R284" s="7">
        <f>ПРОТОКОЛ!Q3264</f>
        <v>35</v>
      </c>
      <c r="S284" s="7">
        <f>ПРОТОКОЛ!S3264</f>
        <v>0</v>
      </c>
      <c r="T284" s="7">
        <f>ПРОТОКОЛ!T3264</f>
        <v>35</v>
      </c>
      <c r="U284" s="52">
        <f t="shared" si="4"/>
        <v>28</v>
      </c>
    </row>
    <row r="285" spans="1:21" ht="16.5" customHeight="1">
      <c r="A285" s="63">
        <f>ПРОТОКОЛ!B3265</f>
        <v>0</v>
      </c>
      <c r="B285" s="67">
        <f>ПРОТОКОЛ!C3265</f>
        <v>0</v>
      </c>
      <c r="C285" s="71" t="str">
        <f>ПРОТОКОЛ!X3265</f>
        <v>Субъект РФ 91</v>
      </c>
      <c r="D285" s="30">
        <f>ПРОТОКОЛ!D3265</f>
        <v>0</v>
      </c>
      <c r="E285" s="30">
        <f>ПРОТОКОЛ!F3265</f>
        <v>0</v>
      </c>
      <c r="F285" s="30">
        <f>ПРОТОКОЛ!H3265</f>
        <v>0</v>
      </c>
      <c r="G285" s="30">
        <f>ПРОТОКОЛ!J3265</f>
        <v>0</v>
      </c>
      <c r="H285" s="30">
        <f>ПРОТОКОЛ!L3265</f>
        <v>0</v>
      </c>
      <c r="I285" s="30">
        <f>ПРОТОКОЛ!N3265</f>
        <v>0</v>
      </c>
      <c r="J285" s="74">
        <f>ПРОТОКОЛ!P3265</f>
        <v>0</v>
      </c>
      <c r="K285" s="30">
        <f>ПРОТОКОЛ!R3265</f>
        <v>0</v>
      </c>
      <c r="L285" s="7">
        <f>ПРОТОКОЛ!E3265</f>
        <v>0</v>
      </c>
      <c r="M285" s="7">
        <f>ПРОТОКОЛ!G3265</f>
        <v>0</v>
      </c>
      <c r="N285" s="7">
        <f>ПРОТОКОЛ!I3265</f>
        <v>0</v>
      </c>
      <c r="O285" s="7">
        <f>ПРОТОКОЛ!K3265</f>
        <v>0</v>
      </c>
      <c r="P285" s="7" t="str">
        <f>ПРОТОКОЛ!M3265</f>
        <v>0</v>
      </c>
      <c r="Q285" s="7" t="str">
        <f>ПРОТОКОЛ!O3265</f>
        <v>0</v>
      </c>
      <c r="R285" s="7">
        <f>ПРОТОКОЛ!Q3265</f>
        <v>35</v>
      </c>
      <c r="S285" s="7">
        <f>ПРОТОКОЛ!S3265</f>
        <v>0</v>
      </c>
      <c r="T285" s="7">
        <f>ПРОТОКОЛ!T3265</f>
        <v>35</v>
      </c>
      <c r="U285" s="52">
        <f t="shared" si="4"/>
        <v>28</v>
      </c>
    </row>
    <row r="286" spans="1:21" ht="16.5" customHeight="1">
      <c r="A286" s="64">
        <f>ПРОТОКОЛ!B3299</f>
        <v>0</v>
      </c>
      <c r="B286" s="68">
        <f>ПРОТОКОЛ!C3299</f>
        <v>0</v>
      </c>
      <c r="C286" s="72" t="str">
        <f>ПРОТОКОЛ!X3299</f>
        <v>Субъект РФ 92</v>
      </c>
      <c r="D286" s="62">
        <f>ПРОТОКОЛ!D3299</f>
        <v>0</v>
      </c>
      <c r="E286" s="62">
        <f>ПРОТОКОЛ!F3299</f>
        <v>0</v>
      </c>
      <c r="F286" s="62">
        <f>ПРОТОКОЛ!H3299</f>
        <v>0</v>
      </c>
      <c r="G286" s="62">
        <f>ПРОТОКОЛ!J3299</f>
        <v>0</v>
      </c>
      <c r="H286" s="62">
        <f>ПРОТОКОЛ!L3299</f>
        <v>0</v>
      </c>
      <c r="I286" s="62">
        <f>ПРОТОКОЛ!N3299</f>
        <v>0</v>
      </c>
      <c r="J286" s="75">
        <f>ПРОТОКОЛ!P3299</f>
        <v>0</v>
      </c>
      <c r="K286" s="62">
        <f>ПРОТОКОЛ!R3299</f>
        <v>0</v>
      </c>
      <c r="L286" s="31">
        <f>ПРОТОКОЛ!E3299</f>
        <v>0</v>
      </c>
      <c r="M286" s="31">
        <f>ПРОТОКОЛ!G3299</f>
        <v>0</v>
      </c>
      <c r="N286" s="31">
        <f>ПРОТОКОЛ!I3299</f>
        <v>0</v>
      </c>
      <c r="O286" s="31">
        <f>ПРОТОКОЛ!K3299</f>
        <v>0</v>
      </c>
      <c r="P286" s="31" t="str">
        <f>ПРОТОКОЛ!M3299</f>
        <v>0</v>
      </c>
      <c r="Q286" s="31" t="str">
        <f>ПРОТОКОЛ!O3299</f>
        <v>0</v>
      </c>
      <c r="R286" s="31">
        <f>ПРОТОКОЛ!Q3299</f>
        <v>35</v>
      </c>
      <c r="S286" s="31">
        <f>ПРОТОКОЛ!S3299</f>
        <v>0</v>
      </c>
      <c r="T286" s="31">
        <f>ПРОТОКОЛ!T3299</f>
        <v>35</v>
      </c>
      <c r="U286" s="52">
        <f t="shared" si="4"/>
        <v>28</v>
      </c>
    </row>
    <row r="287" spans="1:21" ht="16.5" customHeight="1">
      <c r="A287" s="64">
        <f>ПРОТОКОЛ!B3300</f>
        <v>0</v>
      </c>
      <c r="B287" s="68">
        <f>ПРОТОКОЛ!C3300</f>
        <v>0</v>
      </c>
      <c r="C287" s="72" t="str">
        <f>ПРОТОКОЛ!X3300</f>
        <v>Субъект РФ 92</v>
      </c>
      <c r="D287" s="62">
        <f>ПРОТОКОЛ!D3300</f>
        <v>0</v>
      </c>
      <c r="E287" s="62">
        <f>ПРОТОКОЛ!F3300</f>
        <v>0</v>
      </c>
      <c r="F287" s="62">
        <f>ПРОТОКОЛ!H3300</f>
        <v>0</v>
      </c>
      <c r="G287" s="62">
        <f>ПРОТОКОЛ!J3300</f>
        <v>0</v>
      </c>
      <c r="H287" s="62">
        <f>ПРОТОКОЛ!L3300</f>
        <v>0</v>
      </c>
      <c r="I287" s="62">
        <f>ПРОТОКОЛ!N3300</f>
        <v>0</v>
      </c>
      <c r="J287" s="75">
        <f>ПРОТОКОЛ!P3300</f>
        <v>0</v>
      </c>
      <c r="K287" s="62">
        <f>ПРОТОКОЛ!R3300</f>
        <v>0</v>
      </c>
      <c r="L287" s="31">
        <f>ПРОТОКОЛ!E3300</f>
        <v>0</v>
      </c>
      <c r="M287" s="31">
        <f>ПРОТОКОЛ!G3300</f>
        <v>0</v>
      </c>
      <c r="N287" s="31">
        <f>ПРОТОКОЛ!I3300</f>
        <v>0</v>
      </c>
      <c r="O287" s="31">
        <f>ПРОТОКОЛ!K3300</f>
        <v>0</v>
      </c>
      <c r="P287" s="31" t="str">
        <f>ПРОТОКОЛ!M3300</f>
        <v>0</v>
      </c>
      <c r="Q287" s="31" t="str">
        <f>ПРОТОКОЛ!O3300</f>
        <v>0</v>
      </c>
      <c r="R287" s="31">
        <f>ПРОТОКОЛ!Q3300</f>
        <v>35</v>
      </c>
      <c r="S287" s="31">
        <f>ПРОТОКОЛ!S3300</f>
        <v>0</v>
      </c>
      <c r="T287" s="31">
        <f>ПРОТОКОЛ!T3300</f>
        <v>35</v>
      </c>
      <c r="U287" s="52">
        <f t="shared" si="4"/>
        <v>28</v>
      </c>
    </row>
    <row r="288" spans="1:21" ht="16.5" customHeight="1">
      <c r="A288" s="64">
        <f>ПРОТОКОЛ!B3301</f>
        <v>0</v>
      </c>
      <c r="B288" s="68">
        <f>ПРОТОКОЛ!C3301</f>
        <v>0</v>
      </c>
      <c r="C288" s="72" t="str">
        <f>ПРОТОКОЛ!X3301</f>
        <v>Субъект РФ 92</v>
      </c>
      <c r="D288" s="62">
        <f>ПРОТОКОЛ!D3301</f>
        <v>0</v>
      </c>
      <c r="E288" s="62">
        <f>ПРОТОКОЛ!F3301</f>
        <v>0</v>
      </c>
      <c r="F288" s="62">
        <f>ПРОТОКОЛ!H3301</f>
        <v>0</v>
      </c>
      <c r="G288" s="62">
        <f>ПРОТОКОЛ!J3301</f>
        <v>0</v>
      </c>
      <c r="H288" s="62">
        <f>ПРОТОКОЛ!L3301</f>
        <v>0</v>
      </c>
      <c r="I288" s="62">
        <f>ПРОТОКОЛ!N3301</f>
        <v>0</v>
      </c>
      <c r="J288" s="75">
        <f>ПРОТОКОЛ!P3301</f>
        <v>0</v>
      </c>
      <c r="K288" s="62">
        <f>ПРОТОКОЛ!R3301</f>
        <v>0</v>
      </c>
      <c r="L288" s="31">
        <f>ПРОТОКОЛ!E3301</f>
        <v>0</v>
      </c>
      <c r="M288" s="31">
        <f>ПРОТОКОЛ!G3301</f>
        <v>0</v>
      </c>
      <c r="N288" s="31">
        <f>ПРОТОКОЛ!I3301</f>
        <v>0</v>
      </c>
      <c r="O288" s="31">
        <f>ПРОТОКОЛ!K3301</f>
        <v>0</v>
      </c>
      <c r="P288" s="31" t="str">
        <f>ПРОТОКОЛ!M3301</f>
        <v>0</v>
      </c>
      <c r="Q288" s="31" t="str">
        <f>ПРОТОКОЛ!O3301</f>
        <v>0</v>
      </c>
      <c r="R288" s="31">
        <f>ПРОТОКОЛ!Q3301</f>
        <v>35</v>
      </c>
      <c r="S288" s="31">
        <f>ПРОТОКОЛ!S3301</f>
        <v>0</v>
      </c>
      <c r="T288" s="31">
        <f>ПРОТОКОЛ!T3301</f>
        <v>35</v>
      </c>
      <c r="U288" s="52">
        <f t="shared" si="4"/>
        <v>28</v>
      </c>
    </row>
    <row r="289" spans="1:21" ht="16.5" customHeight="1">
      <c r="A289" s="63">
        <f>ПРОТОКОЛ!B3335</f>
        <v>0</v>
      </c>
      <c r="B289" s="65">
        <f>ПРОТОКОЛ!C3335</f>
        <v>0</v>
      </c>
      <c r="C289" s="69" t="str">
        <f>ПРОТОКОЛ!X3335</f>
        <v>Субъект РФ 93</v>
      </c>
      <c r="D289" s="59">
        <f>ПРОТОКОЛ!D3335</f>
        <v>0</v>
      </c>
      <c r="E289" s="59">
        <f>ПРОТОКОЛ!F3335</f>
        <v>0</v>
      </c>
      <c r="F289" s="59">
        <f>ПРОТОКОЛ!H3335</f>
        <v>0</v>
      </c>
      <c r="G289" s="59">
        <f>ПРОТОКОЛ!J3335</f>
        <v>0</v>
      </c>
      <c r="H289" s="59">
        <f>ПРОТОКОЛ!L3335</f>
        <v>0</v>
      </c>
      <c r="I289" s="59">
        <f>ПРОТОКОЛ!N3335</f>
        <v>0</v>
      </c>
      <c r="J289" s="60">
        <f>ПРОТОКОЛ!P3335</f>
        <v>0</v>
      </c>
      <c r="K289" s="59">
        <f>ПРОТОКОЛ!R3335</f>
        <v>0</v>
      </c>
      <c r="L289" s="7">
        <f>ПРОТОКОЛ!E3335</f>
        <v>0</v>
      </c>
      <c r="M289" s="7">
        <f>ПРОТОКОЛ!G3335</f>
        <v>0</v>
      </c>
      <c r="N289" s="7">
        <f>ПРОТОКОЛ!I3335</f>
        <v>0</v>
      </c>
      <c r="O289" s="7">
        <f>ПРОТОКОЛ!K3335</f>
        <v>0</v>
      </c>
      <c r="P289" s="7" t="str">
        <f>ПРОТОКОЛ!M3335</f>
        <v>0</v>
      </c>
      <c r="Q289" s="7" t="str">
        <f>ПРОТОКОЛ!O3335</f>
        <v>0</v>
      </c>
      <c r="R289" s="7">
        <f>ПРОТОКОЛ!Q3335</f>
        <v>35</v>
      </c>
      <c r="S289" s="7">
        <f>ПРОТОКОЛ!S3335</f>
        <v>0</v>
      </c>
      <c r="T289" s="7">
        <f>ПРОТОКОЛ!T3335</f>
        <v>35</v>
      </c>
      <c r="U289" s="52">
        <f t="shared" si="4"/>
        <v>28</v>
      </c>
    </row>
    <row r="290" spans="1:21" ht="16.5" customHeight="1">
      <c r="A290" s="63">
        <f>ПРОТОКОЛ!B3336</f>
        <v>0</v>
      </c>
      <c r="B290" s="65">
        <f>ПРОТОКОЛ!C3336</f>
        <v>0</v>
      </c>
      <c r="C290" s="69" t="str">
        <f>ПРОТОКОЛ!X3336</f>
        <v>Субъект РФ 93</v>
      </c>
      <c r="D290" s="59">
        <f>ПРОТОКОЛ!D3336</f>
        <v>0</v>
      </c>
      <c r="E290" s="59">
        <f>ПРОТОКОЛ!F3336</f>
        <v>0</v>
      </c>
      <c r="F290" s="59">
        <f>ПРОТОКОЛ!H3336</f>
        <v>0</v>
      </c>
      <c r="G290" s="59">
        <f>ПРОТОКОЛ!J3336</f>
        <v>0</v>
      </c>
      <c r="H290" s="59">
        <f>ПРОТОКОЛ!L3336</f>
        <v>0</v>
      </c>
      <c r="I290" s="59">
        <f>ПРОТОКОЛ!N3336</f>
        <v>0</v>
      </c>
      <c r="J290" s="60">
        <f>ПРОТОКОЛ!P3336</f>
        <v>0</v>
      </c>
      <c r="K290" s="59">
        <f>ПРОТОКОЛ!R3336</f>
        <v>0</v>
      </c>
      <c r="L290" s="7">
        <f>ПРОТОКОЛ!E3336</f>
        <v>0</v>
      </c>
      <c r="M290" s="7">
        <f>ПРОТОКОЛ!G3336</f>
        <v>0</v>
      </c>
      <c r="N290" s="7">
        <f>ПРОТОКОЛ!I3336</f>
        <v>0</v>
      </c>
      <c r="O290" s="7">
        <f>ПРОТОКОЛ!K3336</f>
        <v>0</v>
      </c>
      <c r="P290" s="7" t="str">
        <f>ПРОТОКОЛ!M3336</f>
        <v>0</v>
      </c>
      <c r="Q290" s="7" t="str">
        <f>ПРОТОКОЛ!O3336</f>
        <v>0</v>
      </c>
      <c r="R290" s="7">
        <f>ПРОТОКОЛ!Q3336</f>
        <v>35</v>
      </c>
      <c r="S290" s="7">
        <f>ПРОТОКОЛ!S3336</f>
        <v>0</v>
      </c>
      <c r="T290" s="7">
        <f>ПРОТОКОЛ!T3336</f>
        <v>35</v>
      </c>
      <c r="U290" s="52">
        <f t="shared" si="4"/>
        <v>28</v>
      </c>
    </row>
    <row r="291" spans="1:21" ht="16.5" customHeight="1">
      <c r="A291" s="63">
        <f>ПРОТОКОЛ!B3337</f>
        <v>0</v>
      </c>
      <c r="B291" s="65">
        <f>ПРОТОКОЛ!C3337</f>
        <v>0</v>
      </c>
      <c r="C291" s="69" t="str">
        <f>ПРОТОКОЛ!X3337</f>
        <v>Субъект РФ 93</v>
      </c>
      <c r="D291" s="59">
        <f>ПРОТОКОЛ!D3337</f>
        <v>0</v>
      </c>
      <c r="E291" s="59">
        <f>ПРОТОКОЛ!F3337</f>
        <v>0</v>
      </c>
      <c r="F291" s="59">
        <f>ПРОТОКОЛ!H3337</f>
        <v>0</v>
      </c>
      <c r="G291" s="59">
        <f>ПРОТОКОЛ!J3337</f>
        <v>0</v>
      </c>
      <c r="H291" s="59">
        <f>ПРОТОКОЛ!L3337</f>
        <v>0</v>
      </c>
      <c r="I291" s="59">
        <f>ПРОТОКОЛ!N3337</f>
        <v>0</v>
      </c>
      <c r="J291" s="60">
        <f>ПРОТОКОЛ!P3337</f>
        <v>0</v>
      </c>
      <c r="K291" s="59">
        <f>ПРОТОКОЛ!R3337</f>
        <v>0</v>
      </c>
      <c r="L291" s="7">
        <f>ПРОТОКОЛ!E3337</f>
        <v>0</v>
      </c>
      <c r="M291" s="7">
        <f>ПРОТОКОЛ!G3337</f>
        <v>0</v>
      </c>
      <c r="N291" s="7">
        <f>ПРОТОКОЛ!I3337</f>
        <v>0</v>
      </c>
      <c r="O291" s="7">
        <f>ПРОТОКОЛ!K3337</f>
        <v>0</v>
      </c>
      <c r="P291" s="7" t="str">
        <f>ПРОТОКОЛ!M3337</f>
        <v>0</v>
      </c>
      <c r="Q291" s="7" t="str">
        <f>ПРОТОКОЛ!O3337</f>
        <v>0</v>
      </c>
      <c r="R291" s="7">
        <f>ПРОТОКОЛ!Q3337</f>
        <v>35</v>
      </c>
      <c r="S291" s="7">
        <f>ПРОТОКОЛ!S3337</f>
        <v>0</v>
      </c>
      <c r="T291" s="7">
        <f>ПРОТОКОЛ!T3337</f>
        <v>35</v>
      </c>
      <c r="U291" s="52">
        <f t="shared" si="4"/>
        <v>28</v>
      </c>
    </row>
    <row r="292" spans="1:21" ht="16.5" customHeight="1">
      <c r="A292" s="64">
        <f>ПРОТОКОЛ!B3371</f>
        <v>0</v>
      </c>
      <c r="B292" s="68">
        <f>ПРОТОКОЛ!C3371</f>
        <v>0</v>
      </c>
      <c r="C292" s="72" t="str">
        <f>ПРОТОКОЛ!X3371</f>
        <v>Субъект РФ 94</v>
      </c>
      <c r="D292" s="62">
        <f>ПРОТОКОЛ!D3371</f>
        <v>0</v>
      </c>
      <c r="E292" s="62">
        <f>ПРОТОКОЛ!F3371</f>
        <v>0</v>
      </c>
      <c r="F292" s="62">
        <f>ПРОТОКОЛ!H3371</f>
        <v>0</v>
      </c>
      <c r="G292" s="62">
        <f>ПРОТОКОЛ!J3371</f>
        <v>0</v>
      </c>
      <c r="H292" s="62">
        <f>ПРОТОКОЛ!L3371</f>
        <v>0</v>
      </c>
      <c r="I292" s="62">
        <f>ПРОТОКОЛ!N3371</f>
        <v>0</v>
      </c>
      <c r="J292" s="75">
        <f>ПРОТОКОЛ!P3371</f>
        <v>0</v>
      </c>
      <c r="K292" s="62">
        <f>ПРОТОКОЛ!R3371</f>
        <v>0</v>
      </c>
      <c r="L292" s="31">
        <f>ПРОТОКОЛ!E3371</f>
        <v>0</v>
      </c>
      <c r="M292" s="31">
        <f>ПРОТОКОЛ!G3371</f>
        <v>0</v>
      </c>
      <c r="N292" s="31">
        <f>ПРОТОКОЛ!I3371</f>
        <v>0</v>
      </c>
      <c r="O292" s="31">
        <f>ПРОТОКОЛ!K3371</f>
        <v>0</v>
      </c>
      <c r="P292" s="31" t="str">
        <f>ПРОТОКОЛ!M3371</f>
        <v>0</v>
      </c>
      <c r="Q292" s="31" t="str">
        <f>ПРОТОКОЛ!O3371</f>
        <v>0</v>
      </c>
      <c r="R292" s="31">
        <f>ПРОТОКОЛ!Q3371</f>
        <v>35</v>
      </c>
      <c r="S292" s="31">
        <f>ПРОТОКОЛ!S3371</f>
        <v>0</v>
      </c>
      <c r="T292" s="31">
        <f>ПРОТОКОЛ!T3371</f>
        <v>35</v>
      </c>
      <c r="U292" s="52">
        <f t="shared" si="4"/>
        <v>28</v>
      </c>
    </row>
    <row r="293" spans="1:21" ht="16.5" customHeight="1">
      <c r="A293" s="64">
        <f>ПРОТОКОЛ!B3372</f>
        <v>0</v>
      </c>
      <c r="B293" s="68">
        <f>ПРОТОКОЛ!C3372</f>
        <v>0</v>
      </c>
      <c r="C293" s="72" t="str">
        <f>ПРОТОКОЛ!X3372</f>
        <v>Субъект РФ 94</v>
      </c>
      <c r="D293" s="62">
        <f>ПРОТОКОЛ!D3372</f>
        <v>0</v>
      </c>
      <c r="E293" s="62">
        <f>ПРОТОКОЛ!F3372</f>
        <v>0</v>
      </c>
      <c r="F293" s="62">
        <f>ПРОТОКОЛ!H3372</f>
        <v>0</v>
      </c>
      <c r="G293" s="62">
        <f>ПРОТОКОЛ!J3372</f>
        <v>0</v>
      </c>
      <c r="H293" s="62">
        <f>ПРОТОКОЛ!L3372</f>
        <v>0</v>
      </c>
      <c r="I293" s="62">
        <f>ПРОТОКОЛ!N3372</f>
        <v>0</v>
      </c>
      <c r="J293" s="75">
        <f>ПРОТОКОЛ!P3372</f>
        <v>0</v>
      </c>
      <c r="K293" s="62">
        <f>ПРОТОКОЛ!R3372</f>
        <v>0</v>
      </c>
      <c r="L293" s="31">
        <f>ПРОТОКОЛ!E3372</f>
        <v>0</v>
      </c>
      <c r="M293" s="31">
        <f>ПРОТОКОЛ!G3372</f>
        <v>0</v>
      </c>
      <c r="N293" s="31">
        <f>ПРОТОКОЛ!I3372</f>
        <v>0</v>
      </c>
      <c r="O293" s="31">
        <f>ПРОТОКОЛ!K3372</f>
        <v>0</v>
      </c>
      <c r="P293" s="31" t="str">
        <f>ПРОТОКОЛ!M3372</f>
        <v>0</v>
      </c>
      <c r="Q293" s="31" t="str">
        <f>ПРОТОКОЛ!O3372</f>
        <v>0</v>
      </c>
      <c r="R293" s="31">
        <f>ПРОТОКОЛ!Q3372</f>
        <v>35</v>
      </c>
      <c r="S293" s="31">
        <f>ПРОТОКОЛ!S3372</f>
        <v>0</v>
      </c>
      <c r="T293" s="31">
        <f>ПРОТОКОЛ!T3372</f>
        <v>35</v>
      </c>
      <c r="U293" s="52">
        <f t="shared" si="4"/>
        <v>28</v>
      </c>
    </row>
    <row r="294" spans="1:21" ht="16.5" customHeight="1">
      <c r="A294" s="64">
        <f>ПРОТОКОЛ!B3373</f>
        <v>0</v>
      </c>
      <c r="B294" s="68">
        <f>ПРОТОКОЛ!C3373</f>
        <v>0</v>
      </c>
      <c r="C294" s="72" t="str">
        <f>ПРОТОКОЛ!X3373</f>
        <v>Субъект РФ 94</v>
      </c>
      <c r="D294" s="62">
        <f>ПРОТОКОЛ!D3373</f>
        <v>0</v>
      </c>
      <c r="E294" s="62">
        <f>ПРОТОКОЛ!F3373</f>
        <v>0</v>
      </c>
      <c r="F294" s="62">
        <f>ПРОТОКОЛ!H3373</f>
        <v>0</v>
      </c>
      <c r="G294" s="62">
        <f>ПРОТОКОЛ!J3373</f>
        <v>0</v>
      </c>
      <c r="H294" s="62">
        <f>ПРОТОКОЛ!L3373</f>
        <v>0</v>
      </c>
      <c r="I294" s="62">
        <f>ПРОТОКОЛ!N3373</f>
        <v>0</v>
      </c>
      <c r="J294" s="75">
        <f>ПРОТОКОЛ!P3373</f>
        <v>0</v>
      </c>
      <c r="K294" s="62">
        <f>ПРОТОКОЛ!R3373</f>
        <v>0</v>
      </c>
      <c r="L294" s="31">
        <f>ПРОТОКОЛ!E3373</f>
        <v>0</v>
      </c>
      <c r="M294" s="31">
        <f>ПРОТОКОЛ!G3373</f>
        <v>0</v>
      </c>
      <c r="N294" s="31">
        <f>ПРОТОКОЛ!I3373</f>
        <v>0</v>
      </c>
      <c r="O294" s="31">
        <f>ПРОТОКОЛ!K3373</f>
        <v>0</v>
      </c>
      <c r="P294" s="31" t="str">
        <f>ПРОТОКОЛ!M3373</f>
        <v>0</v>
      </c>
      <c r="Q294" s="31" t="str">
        <f>ПРОТОКОЛ!O3373</f>
        <v>0</v>
      </c>
      <c r="R294" s="31">
        <f>ПРОТОКОЛ!Q3373</f>
        <v>35</v>
      </c>
      <c r="S294" s="31">
        <f>ПРОТОКОЛ!S3373</f>
        <v>0</v>
      </c>
      <c r="T294" s="31">
        <f>ПРОТОКОЛ!T3373</f>
        <v>35</v>
      </c>
      <c r="U294" s="52">
        <f t="shared" si="4"/>
        <v>28</v>
      </c>
    </row>
    <row r="295" spans="1:21" ht="16.5" customHeight="1">
      <c r="A295" s="63">
        <f>ПРОТОКОЛ!B3407</f>
        <v>0</v>
      </c>
      <c r="B295" s="65">
        <f>ПРОТОКОЛ!C3407</f>
        <v>0</v>
      </c>
      <c r="C295" s="69" t="str">
        <f>ПРОТОКОЛ!X3407</f>
        <v>Субъект РФ 95</v>
      </c>
      <c r="D295" s="59">
        <f>ПРОТОКОЛ!D3407</f>
        <v>0</v>
      </c>
      <c r="E295" s="59">
        <f>ПРОТОКОЛ!F3407</f>
        <v>0</v>
      </c>
      <c r="F295" s="59">
        <f>ПРОТОКОЛ!H3407</f>
        <v>0</v>
      </c>
      <c r="G295" s="59">
        <f>ПРОТОКОЛ!J3407</f>
        <v>0</v>
      </c>
      <c r="H295" s="59">
        <f>ПРОТОКОЛ!L3407</f>
        <v>0</v>
      </c>
      <c r="I295" s="59">
        <f>ПРОТОКОЛ!N3407</f>
        <v>0</v>
      </c>
      <c r="J295" s="60">
        <f>ПРОТОКОЛ!P3407</f>
        <v>0</v>
      </c>
      <c r="K295" s="59">
        <f>ПРОТОКОЛ!R3407</f>
        <v>0</v>
      </c>
      <c r="L295" s="7">
        <f>ПРОТОКОЛ!E3407</f>
        <v>0</v>
      </c>
      <c r="M295" s="7">
        <f>ПРОТОКОЛ!G3407</f>
        <v>0</v>
      </c>
      <c r="N295" s="7">
        <f>ПРОТОКОЛ!I3407</f>
        <v>0</v>
      </c>
      <c r="O295" s="7">
        <f>ПРОТОКОЛ!K3407</f>
        <v>0</v>
      </c>
      <c r="P295" s="7" t="str">
        <f>ПРОТОКОЛ!M3407</f>
        <v>0</v>
      </c>
      <c r="Q295" s="7" t="str">
        <f>ПРОТОКОЛ!O3407</f>
        <v>0</v>
      </c>
      <c r="R295" s="7">
        <f>ПРОТОКОЛ!Q3407</f>
        <v>35</v>
      </c>
      <c r="S295" s="7">
        <f>ПРОТОКОЛ!S3407</f>
        <v>0</v>
      </c>
      <c r="T295" s="7">
        <f>ПРОТОКОЛ!T3407</f>
        <v>35</v>
      </c>
      <c r="U295" s="52">
        <f t="shared" si="4"/>
        <v>28</v>
      </c>
    </row>
    <row r="296" spans="1:21" ht="16.5" customHeight="1">
      <c r="A296" s="63">
        <f>ПРОТОКОЛ!B3408</f>
        <v>0</v>
      </c>
      <c r="B296" s="65">
        <f>ПРОТОКОЛ!C3408</f>
        <v>0</v>
      </c>
      <c r="C296" s="69" t="str">
        <f>ПРОТОКОЛ!X3408</f>
        <v>Субъект РФ 95</v>
      </c>
      <c r="D296" s="59">
        <f>ПРОТОКОЛ!D3408</f>
        <v>0</v>
      </c>
      <c r="E296" s="59">
        <f>ПРОТОКОЛ!F3408</f>
        <v>0</v>
      </c>
      <c r="F296" s="59">
        <f>ПРОТОКОЛ!H3408</f>
        <v>0</v>
      </c>
      <c r="G296" s="59">
        <f>ПРОТОКОЛ!J3408</f>
        <v>0</v>
      </c>
      <c r="H296" s="59">
        <f>ПРОТОКОЛ!L3408</f>
        <v>0</v>
      </c>
      <c r="I296" s="59">
        <f>ПРОТОКОЛ!N3408</f>
        <v>0</v>
      </c>
      <c r="J296" s="60">
        <f>ПРОТОКОЛ!P3408</f>
        <v>0</v>
      </c>
      <c r="K296" s="59">
        <f>ПРОТОКОЛ!R3408</f>
        <v>0</v>
      </c>
      <c r="L296" s="7">
        <f>ПРОТОКОЛ!E3408</f>
        <v>0</v>
      </c>
      <c r="M296" s="7">
        <f>ПРОТОКОЛ!G3408</f>
        <v>0</v>
      </c>
      <c r="N296" s="7">
        <f>ПРОТОКОЛ!I3408</f>
        <v>0</v>
      </c>
      <c r="O296" s="7">
        <f>ПРОТОКОЛ!K3408</f>
        <v>0</v>
      </c>
      <c r="P296" s="7" t="str">
        <f>ПРОТОКОЛ!M3408</f>
        <v>0</v>
      </c>
      <c r="Q296" s="7" t="str">
        <f>ПРОТОКОЛ!O3408</f>
        <v>0</v>
      </c>
      <c r="R296" s="7">
        <f>ПРОТОКОЛ!Q3408</f>
        <v>35</v>
      </c>
      <c r="S296" s="7">
        <f>ПРОТОКОЛ!S3408</f>
        <v>0</v>
      </c>
      <c r="T296" s="7">
        <f>ПРОТОКОЛ!T3408</f>
        <v>35</v>
      </c>
      <c r="U296" s="52">
        <f t="shared" si="4"/>
        <v>28</v>
      </c>
    </row>
    <row r="297" spans="1:21" ht="16.5" customHeight="1">
      <c r="A297" s="63">
        <f>ПРОТОКОЛ!B3409</f>
        <v>0</v>
      </c>
      <c r="B297" s="67">
        <f>ПРОТОКОЛ!C3409</f>
        <v>0</v>
      </c>
      <c r="C297" s="71" t="str">
        <f>ПРОТОКОЛ!X3409</f>
        <v>Субъект РФ 95</v>
      </c>
      <c r="D297" s="30">
        <f>ПРОТОКОЛ!D3409</f>
        <v>0</v>
      </c>
      <c r="E297" s="30">
        <f>ПРОТОКОЛ!F3409</f>
        <v>0</v>
      </c>
      <c r="F297" s="30">
        <f>ПРОТОКОЛ!H3409</f>
        <v>0</v>
      </c>
      <c r="G297" s="30">
        <f>ПРОТОКОЛ!J3409</f>
        <v>0</v>
      </c>
      <c r="H297" s="30">
        <f>ПРОТОКОЛ!L3409</f>
        <v>0</v>
      </c>
      <c r="I297" s="30">
        <f>ПРОТОКОЛ!N3409</f>
        <v>0</v>
      </c>
      <c r="J297" s="74">
        <f>ПРОТОКОЛ!P3409</f>
        <v>0</v>
      </c>
      <c r="K297" s="30">
        <f>ПРОТОКОЛ!R3409</f>
        <v>0</v>
      </c>
      <c r="L297" s="7">
        <f>ПРОТОКОЛ!E3409</f>
        <v>0</v>
      </c>
      <c r="M297" s="7">
        <f>ПРОТОКОЛ!G3409</f>
        <v>0</v>
      </c>
      <c r="N297" s="7">
        <f>ПРОТОКОЛ!I3409</f>
        <v>0</v>
      </c>
      <c r="O297" s="7">
        <f>ПРОТОКОЛ!K3409</f>
        <v>0</v>
      </c>
      <c r="P297" s="7" t="str">
        <f>ПРОТОКОЛ!M3409</f>
        <v>0</v>
      </c>
      <c r="Q297" s="7" t="str">
        <f>ПРОТОКОЛ!O3409</f>
        <v>0</v>
      </c>
      <c r="R297" s="7">
        <f>ПРОТОКОЛ!Q3409</f>
        <v>35</v>
      </c>
      <c r="S297" s="7">
        <f>ПРОТОКОЛ!S3409</f>
        <v>0</v>
      </c>
      <c r="T297" s="7">
        <f>ПРОТОКОЛ!T3409</f>
        <v>35</v>
      </c>
      <c r="U297" s="52">
        <f t="shared" si="4"/>
        <v>28</v>
      </c>
    </row>
    <row r="301" spans="1:21" ht="18.75">
      <c r="A301" s="26" t="s">
        <v>181</v>
      </c>
    </row>
    <row r="302" spans="1:21" ht="18.75">
      <c r="A302" s="26"/>
    </row>
    <row r="303" spans="1:21" ht="18.75">
      <c r="A303" s="76"/>
    </row>
    <row r="304" spans="1:21" ht="18.75">
      <c r="A304" s="26" t="s">
        <v>182</v>
      </c>
    </row>
  </sheetData>
  <mergeCells count="17">
    <mergeCell ref="A1:U1"/>
    <mergeCell ref="A2:U2"/>
    <mergeCell ref="A4:U4"/>
    <mergeCell ref="A6:U6"/>
    <mergeCell ref="A7:A8"/>
    <mergeCell ref="B7:R7"/>
    <mergeCell ref="S7:U8"/>
    <mergeCell ref="B8:R8"/>
    <mergeCell ref="A9:U9"/>
    <mergeCell ref="A10:U10"/>
    <mergeCell ref="U11:U12"/>
    <mergeCell ref="D11:K11"/>
    <mergeCell ref="T11:T12"/>
    <mergeCell ref="L11:S11"/>
    <mergeCell ref="B11:B12"/>
    <mergeCell ref="A11:A12"/>
    <mergeCell ref="C11:C12"/>
  </mergeCells>
  <pageMargins left="0.20833333333333334" right="0.17708333333333334"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dimension ref="A1:K23"/>
  <sheetViews>
    <sheetView view="pageLayout" topLeftCell="A13" workbookViewId="0">
      <selection activeCell="E15" sqref="E15:K15"/>
    </sheetView>
  </sheetViews>
  <sheetFormatPr defaultRowHeight="15.75"/>
  <cols>
    <col min="4" max="4" width="3.375" customWidth="1"/>
  </cols>
  <sheetData>
    <row r="1" spans="1:11" ht="18.75">
      <c r="A1" s="92" t="s">
        <v>1038</v>
      </c>
      <c r="B1" s="93"/>
      <c r="C1" s="93"/>
      <c r="D1" s="93"/>
      <c r="E1" s="93"/>
      <c r="F1" s="93"/>
      <c r="G1" s="93"/>
      <c r="H1" s="93"/>
      <c r="I1" s="93"/>
      <c r="J1" s="93"/>
      <c r="K1" s="94"/>
    </row>
    <row r="2" spans="1:11" ht="162" customHeight="1">
      <c r="A2" s="164" t="s">
        <v>1017</v>
      </c>
      <c r="B2" s="164"/>
      <c r="C2" s="164"/>
      <c r="D2" s="164"/>
      <c r="E2" s="161" t="s">
        <v>1040</v>
      </c>
      <c r="F2" s="162"/>
      <c r="G2" s="162"/>
      <c r="H2" s="162"/>
      <c r="I2" s="162"/>
      <c r="J2" s="162"/>
      <c r="K2" s="163"/>
    </row>
    <row r="3" spans="1:11" ht="154.5" customHeight="1">
      <c r="A3" s="164" t="s">
        <v>1018</v>
      </c>
      <c r="B3" s="164"/>
      <c r="C3" s="164"/>
      <c r="D3" s="164"/>
      <c r="E3" s="161" t="s">
        <v>1041</v>
      </c>
      <c r="F3" s="162"/>
      <c r="G3" s="162"/>
      <c r="H3" s="162"/>
      <c r="I3" s="162"/>
      <c r="J3" s="162"/>
      <c r="K3" s="163"/>
    </row>
    <row r="4" spans="1:11" ht="163.5" customHeight="1">
      <c r="A4" s="164" t="s">
        <v>1019</v>
      </c>
      <c r="B4" s="164"/>
      <c r="C4" s="164"/>
      <c r="D4" s="164"/>
      <c r="E4" s="161" t="s">
        <v>1042</v>
      </c>
      <c r="F4" s="162"/>
      <c r="G4" s="162"/>
      <c r="H4" s="162"/>
      <c r="I4" s="162"/>
      <c r="J4" s="162"/>
      <c r="K4" s="163"/>
    </row>
    <row r="5" spans="1:11" ht="129.75" customHeight="1">
      <c r="A5" s="164" t="s">
        <v>1020</v>
      </c>
      <c r="B5" s="164"/>
      <c r="C5" s="164"/>
      <c r="D5" s="164"/>
      <c r="E5" s="161" t="s">
        <v>1043</v>
      </c>
      <c r="F5" s="162"/>
      <c r="G5" s="162"/>
      <c r="H5" s="162"/>
      <c r="I5" s="162"/>
      <c r="J5" s="162"/>
      <c r="K5" s="163"/>
    </row>
    <row r="6" spans="1:11" ht="99.75" customHeight="1">
      <c r="A6" s="164" t="s">
        <v>1021</v>
      </c>
      <c r="B6" s="164"/>
      <c r="C6" s="164"/>
      <c r="D6" s="164"/>
      <c r="E6" s="161" t="s">
        <v>1044</v>
      </c>
      <c r="F6" s="162"/>
      <c r="G6" s="162"/>
      <c r="H6" s="162"/>
      <c r="I6" s="162"/>
      <c r="J6" s="162"/>
      <c r="K6" s="163"/>
    </row>
    <row r="7" spans="1:11" ht="54" customHeight="1">
      <c r="A7" s="164" t="s">
        <v>1022</v>
      </c>
      <c r="B7" s="164"/>
      <c r="C7" s="164"/>
      <c r="D7" s="164"/>
      <c r="E7" s="161" t="s">
        <v>1045</v>
      </c>
      <c r="F7" s="162"/>
      <c r="G7" s="162"/>
      <c r="H7" s="162"/>
      <c r="I7" s="162"/>
      <c r="J7" s="162"/>
      <c r="K7" s="163"/>
    </row>
    <row r="8" spans="1:11" ht="160.5" customHeight="1">
      <c r="A8" s="164" t="s">
        <v>1023</v>
      </c>
      <c r="B8" s="164"/>
      <c r="C8" s="164"/>
      <c r="D8" s="164"/>
      <c r="E8" s="161" t="s">
        <v>1046</v>
      </c>
      <c r="F8" s="162"/>
      <c r="G8" s="162"/>
      <c r="H8" s="162"/>
      <c r="I8" s="162"/>
      <c r="J8" s="162"/>
      <c r="K8" s="163"/>
    </row>
    <row r="9" spans="1:11" ht="160.5" customHeight="1">
      <c r="A9" s="164" t="s">
        <v>1024</v>
      </c>
      <c r="B9" s="164"/>
      <c r="C9" s="164"/>
      <c r="D9" s="164"/>
      <c r="E9" s="161" t="s">
        <v>1047</v>
      </c>
      <c r="F9" s="162"/>
      <c r="G9" s="162"/>
      <c r="H9" s="162"/>
      <c r="I9" s="162"/>
      <c r="J9" s="162"/>
      <c r="K9" s="163"/>
    </row>
    <row r="10" spans="1:11" ht="18.75">
      <c r="A10" s="91" t="s">
        <v>1039</v>
      </c>
      <c r="B10" s="91"/>
      <c r="C10" s="91"/>
      <c r="D10" s="91"/>
      <c r="E10" s="91"/>
      <c r="F10" s="91"/>
      <c r="G10" s="91"/>
      <c r="H10" s="91"/>
      <c r="I10" s="91"/>
      <c r="J10" s="87"/>
      <c r="K10" s="87"/>
    </row>
    <row r="11" spans="1:11" ht="162" customHeight="1">
      <c r="A11" s="164" t="s">
        <v>1025</v>
      </c>
      <c r="B11" s="164"/>
      <c r="C11" s="164"/>
      <c r="D11" s="164"/>
      <c r="E11" s="161" t="s">
        <v>1048</v>
      </c>
      <c r="F11" s="162"/>
      <c r="G11" s="162"/>
      <c r="H11" s="162"/>
      <c r="I11" s="162"/>
      <c r="J11" s="162"/>
      <c r="K11" s="163"/>
    </row>
    <row r="12" spans="1:11" ht="153.75" customHeight="1">
      <c r="A12" s="164" t="s">
        <v>1026</v>
      </c>
      <c r="B12" s="164"/>
      <c r="C12" s="164"/>
      <c r="D12" s="164"/>
      <c r="E12" s="161" t="s">
        <v>1049</v>
      </c>
      <c r="F12" s="162"/>
      <c r="G12" s="162"/>
      <c r="H12" s="162"/>
      <c r="I12" s="162"/>
      <c r="J12" s="162"/>
      <c r="K12" s="163"/>
    </row>
    <row r="13" spans="1:11" ht="161.25" customHeight="1">
      <c r="A13" s="164" t="s">
        <v>1027</v>
      </c>
      <c r="B13" s="164"/>
      <c r="C13" s="164"/>
      <c r="D13" s="164"/>
      <c r="E13" s="161" t="s">
        <v>1050</v>
      </c>
      <c r="F13" s="162"/>
      <c r="G13" s="162"/>
      <c r="H13" s="162"/>
      <c r="I13" s="162"/>
      <c r="J13" s="162"/>
      <c r="K13" s="163"/>
    </row>
    <row r="14" spans="1:11" ht="129.75" customHeight="1">
      <c r="A14" s="164" t="s">
        <v>1028</v>
      </c>
      <c r="B14" s="164"/>
      <c r="C14" s="164"/>
      <c r="D14" s="164"/>
      <c r="E14" s="161" t="s">
        <v>1051</v>
      </c>
      <c r="F14" s="162"/>
      <c r="G14" s="162"/>
      <c r="H14" s="162"/>
      <c r="I14" s="162"/>
      <c r="J14" s="162"/>
      <c r="K14" s="163"/>
    </row>
    <row r="15" spans="1:11" ht="96.75" customHeight="1">
      <c r="A15" s="164" t="s">
        <v>1029</v>
      </c>
      <c r="B15" s="164"/>
      <c r="C15" s="164"/>
      <c r="D15" s="164"/>
      <c r="E15" s="161" t="s">
        <v>1060</v>
      </c>
      <c r="F15" s="162"/>
      <c r="G15" s="162"/>
      <c r="H15" s="162"/>
      <c r="I15" s="162"/>
      <c r="J15" s="162"/>
      <c r="K15" s="163"/>
    </row>
    <row r="16" spans="1:11" ht="52.5" customHeight="1">
      <c r="A16" s="164" t="s">
        <v>1030</v>
      </c>
      <c r="B16" s="164"/>
      <c r="C16" s="164"/>
      <c r="D16" s="164"/>
      <c r="E16" s="161" t="s">
        <v>1052</v>
      </c>
      <c r="F16" s="162"/>
      <c r="G16" s="162"/>
      <c r="H16" s="162"/>
      <c r="I16" s="162"/>
      <c r="J16" s="162"/>
      <c r="K16" s="163"/>
    </row>
    <row r="17" spans="1:11" ht="158.25" customHeight="1">
      <c r="A17" s="164" t="s">
        <v>1031</v>
      </c>
      <c r="B17" s="164"/>
      <c r="C17" s="164"/>
      <c r="D17" s="164"/>
      <c r="E17" s="161" t="s">
        <v>1053</v>
      </c>
      <c r="F17" s="162"/>
      <c r="G17" s="162"/>
      <c r="H17" s="162"/>
      <c r="I17" s="162"/>
      <c r="J17" s="162"/>
      <c r="K17" s="163"/>
    </row>
    <row r="18" spans="1:11" ht="173.25" customHeight="1">
      <c r="A18" s="164" t="s">
        <v>1032</v>
      </c>
      <c r="B18" s="164"/>
      <c r="C18" s="164"/>
      <c r="D18" s="164"/>
      <c r="E18" s="161" t="s">
        <v>1054</v>
      </c>
      <c r="F18" s="162"/>
      <c r="G18" s="162"/>
      <c r="H18" s="162"/>
      <c r="I18" s="162"/>
      <c r="J18" s="162"/>
      <c r="K18" s="163"/>
    </row>
    <row r="19" spans="1:11" ht="18.75">
      <c r="A19" s="92" t="s">
        <v>1036</v>
      </c>
      <c r="B19" s="93"/>
      <c r="C19" s="93"/>
      <c r="D19" s="93"/>
      <c r="E19" s="93"/>
      <c r="F19" s="93"/>
      <c r="G19" s="93"/>
      <c r="H19" s="93"/>
      <c r="I19" s="93"/>
      <c r="J19" s="93"/>
      <c r="K19" s="94"/>
    </row>
    <row r="20" spans="1:11">
      <c r="A20" s="168" t="s">
        <v>1033</v>
      </c>
      <c r="B20" s="168"/>
      <c r="C20" s="168"/>
      <c r="D20" s="168"/>
      <c r="E20" s="169" t="s">
        <v>1055</v>
      </c>
      <c r="F20" s="170"/>
      <c r="G20" s="170"/>
      <c r="H20" s="170"/>
      <c r="I20" s="170"/>
      <c r="J20" s="170"/>
      <c r="K20" s="171"/>
    </row>
    <row r="21" spans="1:11" ht="18.75">
      <c r="A21" s="92" t="s">
        <v>1037</v>
      </c>
      <c r="B21" s="93"/>
      <c r="C21" s="93"/>
      <c r="D21" s="93"/>
      <c r="E21" s="93"/>
      <c r="F21" s="93"/>
      <c r="G21" s="93"/>
      <c r="H21" s="93"/>
      <c r="I21" s="93"/>
      <c r="J21" s="93"/>
      <c r="K21" s="94"/>
    </row>
    <row r="22" spans="1:11">
      <c r="A22" s="164" t="s">
        <v>1034</v>
      </c>
      <c r="B22" s="164"/>
      <c r="C22" s="164"/>
      <c r="D22" s="164"/>
      <c r="E22" s="165" t="s">
        <v>1059</v>
      </c>
      <c r="F22" s="166"/>
      <c r="G22" s="166"/>
      <c r="H22" s="166"/>
      <c r="I22" s="166"/>
      <c r="J22" s="166"/>
      <c r="K22" s="167"/>
    </row>
    <row r="23" spans="1:11">
      <c r="A23" s="164" t="s">
        <v>1035</v>
      </c>
      <c r="B23" s="164"/>
      <c r="C23" s="164"/>
      <c r="D23" s="164"/>
      <c r="E23" s="165" t="s">
        <v>1059</v>
      </c>
      <c r="F23" s="166"/>
      <c r="G23" s="166"/>
      <c r="H23" s="166"/>
      <c r="I23" s="166"/>
      <c r="J23" s="166"/>
      <c r="K23" s="167"/>
    </row>
  </sheetData>
  <mergeCells count="42">
    <mergeCell ref="E9:K9"/>
    <mergeCell ref="A7:D7"/>
    <mergeCell ref="A8:D8"/>
    <mergeCell ref="A13:D13"/>
    <mergeCell ref="A14:D14"/>
    <mergeCell ref="A9:D9"/>
    <mergeCell ref="E4:K4"/>
    <mergeCell ref="E5:K5"/>
    <mergeCell ref="E6:K6"/>
    <mergeCell ref="E7:K7"/>
    <mergeCell ref="E8:K8"/>
    <mergeCell ref="A20:D20"/>
    <mergeCell ref="A11:D11"/>
    <mergeCell ref="A12:D12"/>
    <mergeCell ref="A21:K21"/>
    <mergeCell ref="E20:K20"/>
    <mergeCell ref="E15:K15"/>
    <mergeCell ref="E16:K16"/>
    <mergeCell ref="E17:K17"/>
    <mergeCell ref="E18:K18"/>
    <mergeCell ref="A19:K19"/>
    <mergeCell ref="A4:D4"/>
    <mergeCell ref="A5:D5"/>
    <mergeCell ref="A6:D6"/>
    <mergeCell ref="E22:K22"/>
    <mergeCell ref="E23:K23"/>
    <mergeCell ref="A10:I10"/>
    <mergeCell ref="E11:K11"/>
    <mergeCell ref="E12:K12"/>
    <mergeCell ref="E13:K13"/>
    <mergeCell ref="E14:K14"/>
    <mergeCell ref="A22:D22"/>
    <mergeCell ref="A23:D23"/>
    <mergeCell ref="A15:D15"/>
    <mergeCell ref="A16:D16"/>
    <mergeCell ref="A17:D17"/>
    <mergeCell ref="A18:D18"/>
    <mergeCell ref="A1:K1"/>
    <mergeCell ref="E2:K2"/>
    <mergeCell ref="E3:K3"/>
    <mergeCell ref="A2:D2"/>
    <mergeCell ref="A3:D3"/>
  </mergeCells>
  <pageMargins left="0.15625" right="0.11458333333333333"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Лист2"/>
  <dimension ref="A3:X79"/>
  <sheetViews>
    <sheetView view="pageLayout" topLeftCell="I72" workbookViewId="0">
      <selection activeCell="K80" sqref="K80"/>
    </sheetView>
  </sheetViews>
  <sheetFormatPr defaultRowHeight="15.75"/>
  <sheetData>
    <row r="3" spans="1:24" ht="18.75">
      <c r="A3" s="92" t="s">
        <v>0</v>
      </c>
      <c r="B3" s="93"/>
      <c r="C3" s="93"/>
      <c r="D3" s="93"/>
      <c r="E3" s="93"/>
      <c r="F3" s="93"/>
      <c r="G3" s="93"/>
      <c r="H3" s="93"/>
      <c r="I3" s="93"/>
      <c r="J3" s="93"/>
      <c r="K3" s="93"/>
      <c r="L3" s="94"/>
      <c r="M3" s="92" t="s">
        <v>1</v>
      </c>
      <c r="N3" s="93"/>
      <c r="O3" s="93"/>
      <c r="P3" s="93"/>
      <c r="Q3" s="93"/>
      <c r="R3" s="93"/>
      <c r="S3" s="93"/>
      <c r="T3" s="93"/>
      <c r="U3" s="93"/>
      <c r="V3" s="93"/>
      <c r="W3" s="93"/>
      <c r="X3" s="94"/>
    </row>
    <row r="4" spans="1:24" ht="150">
      <c r="A4" s="9" t="s">
        <v>2</v>
      </c>
      <c r="B4" s="1" t="s">
        <v>9</v>
      </c>
      <c r="C4" s="9" t="s">
        <v>46</v>
      </c>
      <c r="D4" s="1" t="s">
        <v>9</v>
      </c>
      <c r="E4" s="9" t="s">
        <v>5</v>
      </c>
      <c r="F4" s="1" t="s">
        <v>9</v>
      </c>
      <c r="G4" s="9" t="s">
        <v>47</v>
      </c>
      <c r="H4" s="1" t="s">
        <v>9</v>
      </c>
      <c r="I4" s="9" t="s">
        <v>7</v>
      </c>
      <c r="J4" s="9"/>
      <c r="K4" s="9" t="s">
        <v>8</v>
      </c>
      <c r="L4" s="1" t="s">
        <v>9</v>
      </c>
      <c r="M4" s="9" t="s">
        <v>2</v>
      </c>
      <c r="N4" s="1" t="s">
        <v>9</v>
      </c>
      <c r="O4" s="9" t="s">
        <v>46</v>
      </c>
      <c r="P4" s="1" t="s">
        <v>9</v>
      </c>
      <c r="Q4" s="1" t="s">
        <v>5</v>
      </c>
      <c r="R4" s="1" t="s">
        <v>9</v>
      </c>
      <c r="S4" s="1" t="s">
        <v>48</v>
      </c>
      <c r="T4" s="1" t="s">
        <v>9</v>
      </c>
      <c r="U4" s="1" t="s">
        <v>7</v>
      </c>
      <c r="V4" s="1" t="s">
        <v>9</v>
      </c>
      <c r="W4" s="1" t="s">
        <v>11</v>
      </c>
      <c r="X4" s="1" t="s">
        <v>9</v>
      </c>
    </row>
    <row r="5" spans="1:24" ht="18.75">
      <c r="A5" s="1" t="s">
        <v>49</v>
      </c>
      <c r="B5" s="4">
        <v>70</v>
      </c>
      <c r="C5" s="3" t="s">
        <v>55</v>
      </c>
      <c r="D5" s="4">
        <v>70</v>
      </c>
      <c r="E5" s="3" t="s">
        <v>56</v>
      </c>
      <c r="F5" s="4">
        <v>70</v>
      </c>
      <c r="G5" s="1">
        <v>0</v>
      </c>
      <c r="H5" s="1">
        <v>0</v>
      </c>
      <c r="I5" s="20" t="s">
        <v>58</v>
      </c>
      <c r="J5" s="4">
        <v>70</v>
      </c>
      <c r="K5" s="3" t="s">
        <v>59</v>
      </c>
      <c r="L5" s="4">
        <v>70</v>
      </c>
      <c r="M5" s="9" t="s">
        <v>50</v>
      </c>
      <c r="N5" s="9">
        <v>70</v>
      </c>
      <c r="O5" s="3" t="s">
        <v>61</v>
      </c>
      <c r="P5" s="4">
        <v>70</v>
      </c>
      <c r="Q5" s="3" t="s">
        <v>36</v>
      </c>
      <c r="R5" s="4">
        <v>70</v>
      </c>
      <c r="S5" s="1">
        <v>0</v>
      </c>
      <c r="T5" s="1">
        <v>0</v>
      </c>
      <c r="U5" s="3" t="s">
        <v>63</v>
      </c>
      <c r="V5" s="4">
        <v>70</v>
      </c>
      <c r="W5" s="3" t="s">
        <v>64</v>
      </c>
      <c r="X5" s="4">
        <v>70</v>
      </c>
    </row>
    <row r="6" spans="1:24" ht="18.75">
      <c r="A6" s="3" t="s">
        <v>51</v>
      </c>
      <c r="B6" s="4">
        <v>70</v>
      </c>
      <c r="C6" s="1">
        <v>0</v>
      </c>
      <c r="D6" s="1">
        <v>0</v>
      </c>
      <c r="E6" s="17">
        <v>0</v>
      </c>
      <c r="F6" s="1">
        <v>0</v>
      </c>
      <c r="G6" s="1">
        <v>2</v>
      </c>
      <c r="H6" s="1">
        <v>70</v>
      </c>
      <c r="I6" s="18">
        <v>-99</v>
      </c>
      <c r="J6" s="1">
        <v>0</v>
      </c>
      <c r="K6" s="1">
        <v>0</v>
      </c>
      <c r="L6" s="1">
        <v>0</v>
      </c>
      <c r="M6" s="3" t="s">
        <v>52</v>
      </c>
      <c r="N6" s="4">
        <v>70</v>
      </c>
      <c r="O6" s="9">
        <v>0</v>
      </c>
      <c r="P6" s="9">
        <v>0</v>
      </c>
      <c r="Q6" s="1">
        <v>0</v>
      </c>
      <c r="R6" s="1">
        <v>0</v>
      </c>
      <c r="S6" s="1">
        <v>2</v>
      </c>
      <c r="T6" s="1">
        <v>70</v>
      </c>
      <c r="U6" s="1">
        <v>-99</v>
      </c>
      <c r="V6" s="1">
        <v>0</v>
      </c>
      <c r="W6" s="1">
        <v>0</v>
      </c>
      <c r="X6" s="1">
        <v>0</v>
      </c>
    </row>
    <row r="7" spans="1:24" ht="18.75">
      <c r="A7" s="3" t="s">
        <v>511</v>
      </c>
      <c r="B7" s="4">
        <v>69</v>
      </c>
      <c r="C7" s="3">
        <v>70</v>
      </c>
      <c r="D7" s="4">
        <v>1</v>
      </c>
      <c r="E7" s="3" t="s">
        <v>15</v>
      </c>
      <c r="F7" s="4">
        <v>1</v>
      </c>
      <c r="G7" s="3">
        <v>5.2</v>
      </c>
      <c r="H7" s="4">
        <v>70</v>
      </c>
      <c r="I7" s="20" t="s">
        <v>15</v>
      </c>
      <c r="J7" s="4">
        <v>1</v>
      </c>
      <c r="K7" s="3" t="s">
        <v>15</v>
      </c>
      <c r="L7" s="4">
        <v>1</v>
      </c>
      <c r="M7" s="3" t="s">
        <v>559</v>
      </c>
      <c r="N7" s="4">
        <v>69</v>
      </c>
      <c r="O7" s="3">
        <v>58</v>
      </c>
      <c r="P7" s="4">
        <v>1</v>
      </c>
      <c r="Q7" s="3" t="s">
        <v>15</v>
      </c>
      <c r="R7" s="4">
        <v>1</v>
      </c>
      <c r="S7" s="3">
        <v>5.5</v>
      </c>
      <c r="T7" s="4">
        <v>70</v>
      </c>
      <c r="U7" s="3" t="s">
        <v>15</v>
      </c>
      <c r="V7" s="4">
        <v>1</v>
      </c>
      <c r="W7" s="3" t="s">
        <v>15</v>
      </c>
      <c r="X7" s="4">
        <v>1</v>
      </c>
    </row>
    <row r="8" spans="1:24" ht="18.75">
      <c r="A8" s="3" t="s">
        <v>512</v>
      </c>
      <c r="B8" s="4">
        <v>68</v>
      </c>
      <c r="C8" s="3">
        <v>73</v>
      </c>
      <c r="D8" s="4">
        <v>2</v>
      </c>
      <c r="E8" s="3" t="s">
        <v>15</v>
      </c>
      <c r="F8" s="4">
        <v>2</v>
      </c>
      <c r="G8" s="3" t="s">
        <v>17</v>
      </c>
      <c r="H8" s="4">
        <v>69</v>
      </c>
      <c r="I8" s="20" t="s">
        <v>15</v>
      </c>
      <c r="J8" s="4">
        <v>2</v>
      </c>
      <c r="K8" s="3" t="s">
        <v>15</v>
      </c>
      <c r="L8" s="4">
        <v>2</v>
      </c>
      <c r="M8" s="3" t="s">
        <v>560</v>
      </c>
      <c r="N8" s="4">
        <v>68</v>
      </c>
      <c r="O8" s="3">
        <v>61</v>
      </c>
      <c r="P8" s="4">
        <v>2</v>
      </c>
      <c r="Q8" s="3" t="s">
        <v>15</v>
      </c>
      <c r="R8" s="4">
        <v>2</v>
      </c>
      <c r="S8" s="3" t="s">
        <v>17</v>
      </c>
      <c r="T8" s="4">
        <v>69</v>
      </c>
      <c r="U8" s="3" t="s">
        <v>15</v>
      </c>
      <c r="V8" s="4">
        <v>2</v>
      </c>
      <c r="W8" s="3" t="s">
        <v>15</v>
      </c>
      <c r="X8" s="4">
        <v>2</v>
      </c>
    </row>
    <row r="9" spans="1:24" ht="18.75">
      <c r="A9" s="3" t="s">
        <v>513</v>
      </c>
      <c r="B9" s="4">
        <v>67</v>
      </c>
      <c r="C9" s="3">
        <v>76</v>
      </c>
      <c r="D9" s="4">
        <v>3</v>
      </c>
      <c r="E9" s="3" t="s">
        <v>15</v>
      </c>
      <c r="F9" s="4">
        <v>3</v>
      </c>
      <c r="G9" s="3">
        <v>5.3</v>
      </c>
      <c r="H9" s="4">
        <v>68</v>
      </c>
      <c r="I9" s="20" t="s">
        <v>15</v>
      </c>
      <c r="J9" s="4">
        <v>3</v>
      </c>
      <c r="K9" s="3" t="s">
        <v>15</v>
      </c>
      <c r="L9" s="4">
        <v>3</v>
      </c>
      <c r="M9" s="3" t="s">
        <v>561</v>
      </c>
      <c r="N9" s="4">
        <v>67</v>
      </c>
      <c r="O9" s="3">
        <v>64</v>
      </c>
      <c r="P9" s="4">
        <v>3</v>
      </c>
      <c r="Q9" s="3" t="s">
        <v>15</v>
      </c>
      <c r="R9" s="4">
        <v>3</v>
      </c>
      <c r="S9" s="3">
        <v>5.6</v>
      </c>
      <c r="T9" s="4">
        <v>68</v>
      </c>
      <c r="U9" s="3" t="s">
        <v>15</v>
      </c>
      <c r="V9" s="4">
        <v>3</v>
      </c>
      <c r="W9" s="3" t="s">
        <v>15</v>
      </c>
      <c r="X9" s="4">
        <v>3</v>
      </c>
    </row>
    <row r="10" spans="1:24" ht="18.75">
      <c r="A10" s="3" t="s">
        <v>514</v>
      </c>
      <c r="B10" s="4">
        <v>66</v>
      </c>
      <c r="C10" s="3">
        <v>79</v>
      </c>
      <c r="D10" s="4">
        <v>4</v>
      </c>
      <c r="E10" s="3" t="s">
        <v>15</v>
      </c>
      <c r="F10" s="4">
        <v>4</v>
      </c>
      <c r="G10" s="3" t="s">
        <v>17</v>
      </c>
      <c r="H10" s="4">
        <v>67</v>
      </c>
      <c r="I10" s="20" t="s">
        <v>15</v>
      </c>
      <c r="J10" s="4">
        <v>4</v>
      </c>
      <c r="K10" s="3" t="s">
        <v>15</v>
      </c>
      <c r="L10" s="4">
        <v>4</v>
      </c>
      <c r="M10" s="3" t="s">
        <v>562</v>
      </c>
      <c r="N10" s="4">
        <v>66</v>
      </c>
      <c r="O10" s="3">
        <v>67</v>
      </c>
      <c r="P10" s="4">
        <v>4</v>
      </c>
      <c r="Q10" s="3" t="s">
        <v>15</v>
      </c>
      <c r="R10" s="4">
        <v>4</v>
      </c>
      <c r="S10" s="3" t="s">
        <v>17</v>
      </c>
      <c r="T10" s="4">
        <v>67</v>
      </c>
      <c r="U10" s="3" t="s">
        <v>15</v>
      </c>
      <c r="V10" s="4">
        <v>4</v>
      </c>
      <c r="W10" s="3" t="s">
        <v>15</v>
      </c>
      <c r="X10" s="4">
        <v>4</v>
      </c>
    </row>
    <row r="11" spans="1:24" ht="18.75">
      <c r="A11" s="3" t="s">
        <v>515</v>
      </c>
      <c r="B11" s="4">
        <v>65</v>
      </c>
      <c r="C11" s="3">
        <v>82</v>
      </c>
      <c r="D11" s="4">
        <v>5</v>
      </c>
      <c r="E11" s="3" t="s">
        <v>15</v>
      </c>
      <c r="F11" s="4">
        <v>5</v>
      </c>
      <c r="G11" s="3">
        <v>5.4</v>
      </c>
      <c r="H11" s="4">
        <v>66</v>
      </c>
      <c r="I11" s="20" t="s">
        <v>15</v>
      </c>
      <c r="J11" s="4">
        <v>5</v>
      </c>
      <c r="K11" s="3" t="s">
        <v>15</v>
      </c>
      <c r="L11" s="4">
        <v>5</v>
      </c>
      <c r="M11" s="3" t="s">
        <v>563</v>
      </c>
      <c r="N11" s="4">
        <v>65</v>
      </c>
      <c r="O11" s="3">
        <v>70</v>
      </c>
      <c r="P11" s="4">
        <v>5</v>
      </c>
      <c r="Q11" s="3" t="s">
        <v>15</v>
      </c>
      <c r="R11" s="4">
        <v>5</v>
      </c>
      <c r="S11" s="3">
        <v>5.7</v>
      </c>
      <c r="T11" s="4">
        <v>66</v>
      </c>
      <c r="U11" s="3" t="s">
        <v>15</v>
      </c>
      <c r="V11" s="4">
        <v>5</v>
      </c>
      <c r="W11" s="3" t="s">
        <v>15</v>
      </c>
      <c r="X11" s="4">
        <v>5</v>
      </c>
    </row>
    <row r="12" spans="1:24" ht="18.75">
      <c r="A12" s="3" t="s">
        <v>516</v>
      </c>
      <c r="B12" s="4">
        <v>64</v>
      </c>
      <c r="C12" s="3">
        <v>85</v>
      </c>
      <c r="D12" s="4">
        <v>6</v>
      </c>
      <c r="E12" s="3" t="s">
        <v>15</v>
      </c>
      <c r="F12" s="4">
        <v>6</v>
      </c>
      <c r="G12" s="3" t="s">
        <v>17</v>
      </c>
      <c r="H12" s="4">
        <v>65</v>
      </c>
      <c r="I12" s="20" t="s">
        <v>15</v>
      </c>
      <c r="J12" s="4">
        <v>6</v>
      </c>
      <c r="K12" s="3" t="s">
        <v>15</v>
      </c>
      <c r="L12" s="4">
        <v>6</v>
      </c>
      <c r="M12" s="3" t="s">
        <v>564</v>
      </c>
      <c r="N12" s="4">
        <v>64</v>
      </c>
      <c r="O12" s="3">
        <v>72</v>
      </c>
      <c r="P12" s="4">
        <v>6</v>
      </c>
      <c r="Q12" s="3" t="s">
        <v>15</v>
      </c>
      <c r="R12" s="4">
        <v>6</v>
      </c>
      <c r="S12" s="3" t="s">
        <v>17</v>
      </c>
      <c r="T12" s="4">
        <v>65</v>
      </c>
      <c r="U12" s="3" t="s">
        <v>15</v>
      </c>
      <c r="V12" s="4">
        <v>6</v>
      </c>
      <c r="W12" s="3" t="s">
        <v>15</v>
      </c>
      <c r="X12" s="4">
        <v>6</v>
      </c>
    </row>
    <row r="13" spans="1:24" ht="18.75">
      <c r="A13" s="3" t="s">
        <v>517</v>
      </c>
      <c r="B13" s="4">
        <v>63</v>
      </c>
      <c r="C13" s="3">
        <v>88</v>
      </c>
      <c r="D13" s="4">
        <v>7</v>
      </c>
      <c r="E13" s="3" t="s">
        <v>17</v>
      </c>
      <c r="F13" s="4">
        <v>7</v>
      </c>
      <c r="G13" s="3">
        <v>5.5</v>
      </c>
      <c r="H13" s="4">
        <v>64</v>
      </c>
      <c r="I13" s="20" t="s">
        <v>15</v>
      </c>
      <c r="J13" s="4">
        <v>7</v>
      </c>
      <c r="K13" s="3" t="s">
        <v>15</v>
      </c>
      <c r="L13" s="4">
        <v>7</v>
      </c>
      <c r="M13" s="3" t="s">
        <v>565</v>
      </c>
      <c r="N13" s="4">
        <v>63</v>
      </c>
      <c r="O13" s="3">
        <v>74</v>
      </c>
      <c r="P13" s="4">
        <v>7</v>
      </c>
      <c r="Q13" s="3" t="s">
        <v>15</v>
      </c>
      <c r="R13" s="4">
        <v>7</v>
      </c>
      <c r="S13" s="3">
        <v>5.8</v>
      </c>
      <c r="T13" s="4">
        <v>64</v>
      </c>
      <c r="U13" s="3" t="s">
        <v>15</v>
      </c>
      <c r="V13" s="4">
        <v>7</v>
      </c>
      <c r="W13" s="3" t="s">
        <v>15</v>
      </c>
      <c r="X13" s="4">
        <v>7</v>
      </c>
    </row>
    <row r="14" spans="1:24" ht="18.75">
      <c r="A14" s="3" t="s">
        <v>518</v>
      </c>
      <c r="B14" s="4">
        <v>62</v>
      </c>
      <c r="C14" s="3">
        <v>91</v>
      </c>
      <c r="D14" s="4">
        <v>8</v>
      </c>
      <c r="E14" s="3" t="s">
        <v>15</v>
      </c>
      <c r="F14" s="4">
        <v>8</v>
      </c>
      <c r="G14" s="3" t="s">
        <v>17</v>
      </c>
      <c r="H14" s="4">
        <v>63</v>
      </c>
      <c r="I14" s="20" t="s">
        <v>15</v>
      </c>
      <c r="J14" s="4">
        <v>8</v>
      </c>
      <c r="K14" s="3" t="s">
        <v>15</v>
      </c>
      <c r="L14" s="4">
        <v>8</v>
      </c>
      <c r="M14" s="3" t="s">
        <v>566</v>
      </c>
      <c r="N14" s="4">
        <v>62</v>
      </c>
      <c r="O14" s="3">
        <v>76</v>
      </c>
      <c r="P14" s="4">
        <v>8</v>
      </c>
      <c r="Q14" s="3" t="s">
        <v>15</v>
      </c>
      <c r="R14" s="4">
        <v>8</v>
      </c>
      <c r="S14" s="3" t="s">
        <v>17</v>
      </c>
      <c r="T14" s="4">
        <v>63</v>
      </c>
      <c r="U14" s="3" t="s">
        <v>15</v>
      </c>
      <c r="V14" s="4">
        <v>8</v>
      </c>
      <c r="W14" s="3" t="s">
        <v>15</v>
      </c>
      <c r="X14" s="4">
        <v>8</v>
      </c>
    </row>
    <row r="15" spans="1:24" ht="18.75">
      <c r="A15" s="3" t="s">
        <v>519</v>
      </c>
      <c r="B15" s="4">
        <v>61</v>
      </c>
      <c r="C15" s="3">
        <v>93</v>
      </c>
      <c r="D15" s="4">
        <v>9</v>
      </c>
      <c r="E15" s="3">
        <v>1</v>
      </c>
      <c r="F15" s="4">
        <v>9</v>
      </c>
      <c r="G15" s="3">
        <v>5.6</v>
      </c>
      <c r="H15" s="4">
        <v>62</v>
      </c>
      <c r="I15" s="20" t="s">
        <v>15</v>
      </c>
      <c r="J15" s="4">
        <v>9</v>
      </c>
      <c r="K15" s="3" t="s">
        <v>15</v>
      </c>
      <c r="L15" s="4">
        <v>9</v>
      </c>
      <c r="M15" s="3" t="s">
        <v>567</v>
      </c>
      <c r="N15" s="4">
        <v>61</v>
      </c>
      <c r="O15" s="3">
        <v>78</v>
      </c>
      <c r="P15" s="4">
        <v>9</v>
      </c>
      <c r="Q15" s="3" t="s">
        <v>15</v>
      </c>
      <c r="R15" s="4">
        <v>9</v>
      </c>
      <c r="S15" s="3">
        <v>5.9</v>
      </c>
      <c r="T15" s="4">
        <v>62</v>
      </c>
      <c r="U15" s="3" t="s">
        <v>15</v>
      </c>
      <c r="V15" s="4">
        <v>9</v>
      </c>
      <c r="W15" s="3" t="s">
        <v>15</v>
      </c>
      <c r="X15" s="4">
        <v>9</v>
      </c>
    </row>
    <row r="16" spans="1:24" ht="18.75">
      <c r="A16" s="3" t="s">
        <v>520</v>
      </c>
      <c r="B16" s="4">
        <v>60</v>
      </c>
      <c r="C16" s="3">
        <v>95</v>
      </c>
      <c r="D16" s="4">
        <v>10</v>
      </c>
      <c r="E16" s="3">
        <v>2</v>
      </c>
      <c r="F16" s="4">
        <v>10</v>
      </c>
      <c r="G16" s="3" t="s">
        <v>17</v>
      </c>
      <c r="H16" s="4">
        <v>61</v>
      </c>
      <c r="I16" s="20" t="s">
        <v>15</v>
      </c>
      <c r="J16" s="4">
        <v>10</v>
      </c>
      <c r="K16" s="3" t="s">
        <v>15</v>
      </c>
      <c r="L16" s="4">
        <v>10</v>
      </c>
      <c r="M16" s="3" t="s">
        <v>568</v>
      </c>
      <c r="N16" s="4">
        <v>60</v>
      </c>
      <c r="O16" s="3">
        <v>80</v>
      </c>
      <c r="P16" s="4">
        <v>10</v>
      </c>
      <c r="Q16" s="3" t="s">
        <v>15</v>
      </c>
      <c r="R16" s="4">
        <v>10</v>
      </c>
      <c r="S16" s="3" t="s">
        <v>17</v>
      </c>
      <c r="T16" s="4">
        <v>61</v>
      </c>
      <c r="U16" s="3" t="s">
        <v>15</v>
      </c>
      <c r="V16" s="4">
        <v>10</v>
      </c>
      <c r="W16" s="3" t="s">
        <v>15</v>
      </c>
      <c r="X16" s="4">
        <v>10</v>
      </c>
    </row>
    <row r="17" spans="1:24" ht="18.75">
      <c r="A17" s="3" t="s">
        <v>521</v>
      </c>
      <c r="B17" s="4">
        <v>59</v>
      </c>
      <c r="C17" s="3">
        <v>97</v>
      </c>
      <c r="D17" s="4">
        <v>11</v>
      </c>
      <c r="E17" s="3">
        <v>3</v>
      </c>
      <c r="F17" s="4">
        <v>11</v>
      </c>
      <c r="G17" s="3" t="s">
        <v>17</v>
      </c>
      <c r="H17" s="4">
        <v>60</v>
      </c>
      <c r="I17" s="20" t="s">
        <v>15</v>
      </c>
      <c r="J17" s="4">
        <v>11</v>
      </c>
      <c r="K17" s="3" t="s">
        <v>15</v>
      </c>
      <c r="L17" s="4">
        <v>11</v>
      </c>
      <c r="M17" s="3" t="s">
        <v>454</v>
      </c>
      <c r="N17" s="4">
        <v>59</v>
      </c>
      <c r="O17" s="3">
        <v>82</v>
      </c>
      <c r="P17" s="4">
        <v>11</v>
      </c>
      <c r="Q17" s="3" t="s">
        <v>15</v>
      </c>
      <c r="R17" s="4">
        <v>11</v>
      </c>
      <c r="S17" s="3" t="s">
        <v>17</v>
      </c>
      <c r="T17" s="4">
        <v>60</v>
      </c>
      <c r="U17" s="3" t="s">
        <v>15</v>
      </c>
      <c r="V17" s="4">
        <v>11</v>
      </c>
      <c r="W17" s="3" t="s">
        <v>15</v>
      </c>
      <c r="X17" s="4">
        <v>11</v>
      </c>
    </row>
    <row r="18" spans="1:24" ht="18.75">
      <c r="A18" s="3" t="s">
        <v>522</v>
      </c>
      <c r="B18" s="4">
        <v>58</v>
      </c>
      <c r="C18" s="3">
        <v>99</v>
      </c>
      <c r="D18" s="4">
        <v>12</v>
      </c>
      <c r="E18" s="3" t="s">
        <v>15</v>
      </c>
      <c r="F18" s="4">
        <v>12</v>
      </c>
      <c r="G18" s="3">
        <v>5.7</v>
      </c>
      <c r="H18" s="4">
        <v>59</v>
      </c>
      <c r="I18" s="20" t="s">
        <v>15</v>
      </c>
      <c r="J18" s="4">
        <v>12</v>
      </c>
      <c r="K18" s="3" t="s">
        <v>15</v>
      </c>
      <c r="L18" s="4">
        <v>12</v>
      </c>
      <c r="M18" s="3" t="s">
        <v>455</v>
      </c>
      <c r="N18" s="4">
        <v>58</v>
      </c>
      <c r="O18" s="3">
        <v>84</v>
      </c>
      <c r="P18" s="4">
        <v>12</v>
      </c>
      <c r="Q18" s="3" t="s">
        <v>15</v>
      </c>
      <c r="R18" s="4">
        <v>12</v>
      </c>
      <c r="S18" s="5">
        <v>6</v>
      </c>
      <c r="T18" s="4">
        <v>59</v>
      </c>
      <c r="U18" s="3" t="s">
        <v>15</v>
      </c>
      <c r="V18" s="4">
        <v>12</v>
      </c>
      <c r="W18" s="3" t="s">
        <v>15</v>
      </c>
      <c r="X18" s="4">
        <v>12</v>
      </c>
    </row>
    <row r="19" spans="1:24" ht="18.75">
      <c r="A19" s="3" t="s">
        <v>523</v>
      </c>
      <c r="B19" s="4">
        <v>57</v>
      </c>
      <c r="C19" s="3">
        <v>101</v>
      </c>
      <c r="D19" s="4">
        <v>13</v>
      </c>
      <c r="E19" s="3">
        <v>4</v>
      </c>
      <c r="F19" s="4">
        <v>13</v>
      </c>
      <c r="G19" s="3" t="s">
        <v>17</v>
      </c>
      <c r="H19" s="4">
        <v>58</v>
      </c>
      <c r="I19" s="20" t="s">
        <v>15</v>
      </c>
      <c r="J19" s="4">
        <v>13</v>
      </c>
      <c r="K19" s="3" t="s">
        <v>15</v>
      </c>
      <c r="L19" s="4">
        <v>13</v>
      </c>
      <c r="M19" s="3" t="s">
        <v>456</v>
      </c>
      <c r="N19" s="4">
        <v>57</v>
      </c>
      <c r="O19" s="3">
        <v>86</v>
      </c>
      <c r="P19" s="4">
        <v>13</v>
      </c>
      <c r="Q19" s="3" t="s">
        <v>15</v>
      </c>
      <c r="R19" s="4">
        <v>13</v>
      </c>
      <c r="S19" s="3" t="s">
        <v>17</v>
      </c>
      <c r="T19" s="4">
        <v>58</v>
      </c>
      <c r="U19" s="3" t="s">
        <v>15</v>
      </c>
      <c r="V19" s="4">
        <v>13</v>
      </c>
      <c r="W19" s="3" t="s">
        <v>15</v>
      </c>
      <c r="X19" s="4">
        <v>13</v>
      </c>
    </row>
    <row r="20" spans="1:24" ht="18.75">
      <c r="A20" s="3" t="s">
        <v>524</v>
      </c>
      <c r="B20" s="4">
        <v>56</v>
      </c>
      <c r="C20" s="3">
        <v>102</v>
      </c>
      <c r="D20" s="4">
        <v>14</v>
      </c>
      <c r="E20" s="3" t="s">
        <v>15</v>
      </c>
      <c r="F20" s="4">
        <v>14</v>
      </c>
      <c r="G20" s="3" t="s">
        <v>17</v>
      </c>
      <c r="H20" s="4">
        <v>57</v>
      </c>
      <c r="I20" s="20" t="s">
        <v>15</v>
      </c>
      <c r="J20" s="4">
        <v>14</v>
      </c>
      <c r="K20" s="3" t="s">
        <v>15</v>
      </c>
      <c r="L20" s="4">
        <v>14</v>
      </c>
      <c r="M20" s="3" t="s">
        <v>457</v>
      </c>
      <c r="N20" s="4">
        <v>56</v>
      </c>
      <c r="O20" s="3">
        <v>88</v>
      </c>
      <c r="P20" s="4">
        <v>14</v>
      </c>
      <c r="Q20" s="3" t="s">
        <v>15</v>
      </c>
      <c r="R20" s="4">
        <v>14</v>
      </c>
      <c r="S20" s="3" t="s">
        <v>17</v>
      </c>
      <c r="T20" s="4">
        <v>57</v>
      </c>
      <c r="U20" s="3" t="s">
        <v>15</v>
      </c>
      <c r="V20" s="4">
        <v>14</v>
      </c>
      <c r="W20" s="3" t="s">
        <v>15</v>
      </c>
      <c r="X20" s="4">
        <v>14</v>
      </c>
    </row>
    <row r="21" spans="1:24" ht="18.75">
      <c r="A21" s="3" t="s">
        <v>525</v>
      </c>
      <c r="B21" s="4">
        <v>55</v>
      </c>
      <c r="C21" s="3">
        <v>105</v>
      </c>
      <c r="D21" s="4">
        <v>15</v>
      </c>
      <c r="E21" s="3">
        <v>5</v>
      </c>
      <c r="F21" s="4">
        <v>15</v>
      </c>
      <c r="G21" s="3">
        <v>5.8</v>
      </c>
      <c r="H21" s="4">
        <v>56</v>
      </c>
      <c r="I21" s="20" t="s">
        <v>15</v>
      </c>
      <c r="J21" s="4">
        <v>15</v>
      </c>
      <c r="K21" s="3" t="s">
        <v>15</v>
      </c>
      <c r="L21" s="4">
        <v>15</v>
      </c>
      <c r="M21" s="3" t="s">
        <v>458</v>
      </c>
      <c r="N21" s="4">
        <v>55</v>
      </c>
      <c r="O21" s="3">
        <v>90</v>
      </c>
      <c r="P21" s="4">
        <v>15</v>
      </c>
      <c r="Q21" s="3">
        <v>1</v>
      </c>
      <c r="R21" s="4">
        <v>15</v>
      </c>
      <c r="S21" s="3">
        <v>6.1</v>
      </c>
      <c r="T21" s="4">
        <v>56</v>
      </c>
      <c r="U21" s="3" t="s">
        <v>15</v>
      </c>
      <c r="V21" s="4">
        <v>15</v>
      </c>
      <c r="W21" s="3" t="s">
        <v>15</v>
      </c>
      <c r="X21" s="4">
        <v>15</v>
      </c>
    </row>
    <row r="22" spans="1:24" ht="18.75">
      <c r="A22" s="3" t="s">
        <v>389</v>
      </c>
      <c r="B22" s="4">
        <v>54</v>
      </c>
      <c r="C22" s="3">
        <v>107</v>
      </c>
      <c r="D22" s="4">
        <v>16</v>
      </c>
      <c r="E22" s="3" t="s">
        <v>15</v>
      </c>
      <c r="F22" s="4">
        <v>16</v>
      </c>
      <c r="G22" s="3" t="s">
        <v>17</v>
      </c>
      <c r="H22" s="4">
        <v>55</v>
      </c>
      <c r="I22" s="20" t="s">
        <v>15</v>
      </c>
      <c r="J22" s="4">
        <v>16</v>
      </c>
      <c r="K22" s="3" t="s">
        <v>15</v>
      </c>
      <c r="L22" s="4">
        <v>16</v>
      </c>
      <c r="M22" s="3" t="s">
        <v>569</v>
      </c>
      <c r="N22" s="4">
        <v>54</v>
      </c>
      <c r="O22" s="3">
        <v>92</v>
      </c>
      <c r="P22" s="4">
        <v>16</v>
      </c>
      <c r="Q22" s="3" t="s">
        <v>17</v>
      </c>
      <c r="R22" s="4">
        <v>16</v>
      </c>
      <c r="S22" s="3" t="s">
        <v>17</v>
      </c>
      <c r="T22" s="4">
        <v>55</v>
      </c>
      <c r="U22" s="3" t="s">
        <v>15</v>
      </c>
      <c r="V22" s="4">
        <v>16</v>
      </c>
      <c r="W22" s="3">
        <v>1</v>
      </c>
      <c r="X22" s="4">
        <v>16</v>
      </c>
    </row>
    <row r="23" spans="1:24" ht="18.75">
      <c r="A23" s="3" t="s">
        <v>390</v>
      </c>
      <c r="B23" s="4">
        <v>53</v>
      </c>
      <c r="C23" s="3">
        <v>109</v>
      </c>
      <c r="D23" s="4">
        <v>17</v>
      </c>
      <c r="E23" s="3">
        <v>6</v>
      </c>
      <c r="F23" s="4">
        <v>17</v>
      </c>
      <c r="G23" s="3" t="s">
        <v>17</v>
      </c>
      <c r="H23" s="4">
        <v>54</v>
      </c>
      <c r="I23" s="20" t="s">
        <v>17</v>
      </c>
      <c r="J23" s="4">
        <v>17</v>
      </c>
      <c r="K23" s="3" t="s">
        <v>15</v>
      </c>
      <c r="L23" s="4">
        <v>17</v>
      </c>
      <c r="M23" s="3" t="s">
        <v>570</v>
      </c>
      <c r="N23" s="4">
        <v>53</v>
      </c>
      <c r="O23" s="3">
        <v>94</v>
      </c>
      <c r="P23" s="4">
        <v>17</v>
      </c>
      <c r="Q23" s="3">
        <v>2</v>
      </c>
      <c r="R23" s="4">
        <v>17</v>
      </c>
      <c r="S23" s="3" t="s">
        <v>17</v>
      </c>
      <c r="T23" s="4">
        <v>54</v>
      </c>
      <c r="U23" s="3" t="s">
        <v>15</v>
      </c>
      <c r="V23" s="4">
        <v>17</v>
      </c>
      <c r="W23" s="3" t="s">
        <v>15</v>
      </c>
      <c r="X23" s="4">
        <v>17</v>
      </c>
    </row>
    <row r="24" spans="1:24" ht="18.75">
      <c r="A24" s="3" t="s">
        <v>391</v>
      </c>
      <c r="B24" s="4">
        <v>52</v>
      </c>
      <c r="C24" s="3">
        <v>111</v>
      </c>
      <c r="D24" s="4">
        <v>18</v>
      </c>
      <c r="E24" s="3" t="s">
        <v>15</v>
      </c>
      <c r="F24" s="4">
        <v>18</v>
      </c>
      <c r="G24" s="3">
        <v>5.9</v>
      </c>
      <c r="H24" s="4">
        <v>53</v>
      </c>
      <c r="I24" s="20" t="s">
        <v>15</v>
      </c>
      <c r="J24" s="4">
        <v>18</v>
      </c>
      <c r="K24" s="3" t="s">
        <v>15</v>
      </c>
      <c r="L24" s="4">
        <v>18</v>
      </c>
      <c r="M24" s="3" t="s">
        <v>571</v>
      </c>
      <c r="N24" s="4">
        <v>52</v>
      </c>
      <c r="O24" s="3">
        <v>96</v>
      </c>
      <c r="P24" s="4">
        <v>18</v>
      </c>
      <c r="Q24" s="3" t="s">
        <v>15</v>
      </c>
      <c r="R24" s="4">
        <v>18</v>
      </c>
      <c r="S24" s="3">
        <v>6.2</v>
      </c>
      <c r="T24" s="4">
        <v>53</v>
      </c>
      <c r="U24" s="3" t="s">
        <v>15</v>
      </c>
      <c r="V24" s="4">
        <v>18</v>
      </c>
      <c r="W24" s="3">
        <v>2</v>
      </c>
      <c r="X24" s="4">
        <v>18</v>
      </c>
    </row>
    <row r="25" spans="1:24" ht="18.75">
      <c r="A25" s="3" t="s">
        <v>392</v>
      </c>
      <c r="B25" s="4">
        <v>51</v>
      </c>
      <c r="C25" s="3">
        <v>113</v>
      </c>
      <c r="D25" s="4">
        <v>19</v>
      </c>
      <c r="E25" s="3">
        <v>7</v>
      </c>
      <c r="F25" s="4">
        <v>19</v>
      </c>
      <c r="G25" s="3" t="s">
        <v>17</v>
      </c>
      <c r="H25" s="4">
        <v>52</v>
      </c>
      <c r="I25" s="20" t="s">
        <v>17</v>
      </c>
      <c r="J25" s="4">
        <v>19</v>
      </c>
      <c r="K25" s="3" t="s">
        <v>15</v>
      </c>
      <c r="L25" s="4">
        <v>19</v>
      </c>
      <c r="M25" s="3" t="s">
        <v>572</v>
      </c>
      <c r="N25" s="4">
        <v>51</v>
      </c>
      <c r="O25" s="3">
        <v>98</v>
      </c>
      <c r="P25" s="4">
        <v>19</v>
      </c>
      <c r="Q25" s="3">
        <v>3</v>
      </c>
      <c r="R25" s="4">
        <v>19</v>
      </c>
      <c r="S25" s="3" t="s">
        <v>17</v>
      </c>
      <c r="T25" s="4">
        <v>52</v>
      </c>
      <c r="U25" s="3" t="s">
        <v>15</v>
      </c>
      <c r="V25" s="4">
        <v>19</v>
      </c>
      <c r="W25" s="3" t="s">
        <v>15</v>
      </c>
      <c r="X25" s="4">
        <v>19</v>
      </c>
    </row>
    <row r="26" spans="1:24" ht="18.75">
      <c r="A26" s="3" t="s">
        <v>393</v>
      </c>
      <c r="B26" s="4">
        <v>50</v>
      </c>
      <c r="C26" s="3">
        <v>115</v>
      </c>
      <c r="D26" s="4">
        <v>20</v>
      </c>
      <c r="E26" s="3" t="s">
        <v>17</v>
      </c>
      <c r="F26" s="4">
        <v>20</v>
      </c>
      <c r="G26" s="3" t="s">
        <v>17</v>
      </c>
      <c r="H26" s="4">
        <v>51</v>
      </c>
      <c r="I26" s="20" t="s">
        <v>17</v>
      </c>
      <c r="J26" s="4">
        <v>20</v>
      </c>
      <c r="K26" s="3" t="s">
        <v>15</v>
      </c>
      <c r="L26" s="4">
        <v>20</v>
      </c>
      <c r="M26" s="3" t="s">
        <v>573</v>
      </c>
      <c r="N26" s="4">
        <v>50</v>
      </c>
      <c r="O26" s="3">
        <v>100</v>
      </c>
      <c r="P26" s="4">
        <v>20</v>
      </c>
      <c r="Q26" s="3" t="s">
        <v>17</v>
      </c>
      <c r="R26" s="4">
        <v>20</v>
      </c>
      <c r="S26" s="3" t="s">
        <v>17</v>
      </c>
      <c r="T26" s="4">
        <v>51</v>
      </c>
      <c r="U26" s="3" t="s">
        <v>15</v>
      </c>
      <c r="V26" s="4">
        <v>20</v>
      </c>
      <c r="W26" s="3">
        <v>3</v>
      </c>
      <c r="X26" s="4">
        <v>20</v>
      </c>
    </row>
    <row r="27" spans="1:24" ht="18.75">
      <c r="A27" s="3" t="s">
        <v>526</v>
      </c>
      <c r="B27" s="4">
        <v>49</v>
      </c>
      <c r="C27" s="3">
        <v>117</v>
      </c>
      <c r="D27" s="4">
        <v>21</v>
      </c>
      <c r="E27" s="3">
        <v>8</v>
      </c>
      <c r="F27" s="4">
        <v>21</v>
      </c>
      <c r="G27" s="3">
        <v>6</v>
      </c>
      <c r="H27" s="4">
        <v>50</v>
      </c>
      <c r="I27" s="20" t="s">
        <v>15</v>
      </c>
      <c r="J27" s="4">
        <v>21</v>
      </c>
      <c r="K27" s="3" t="s">
        <v>15</v>
      </c>
      <c r="L27" s="4">
        <v>21</v>
      </c>
      <c r="M27" s="3" t="s">
        <v>574</v>
      </c>
      <c r="N27" s="4">
        <v>49</v>
      </c>
      <c r="O27" s="3">
        <v>102</v>
      </c>
      <c r="P27" s="4">
        <v>21</v>
      </c>
      <c r="Q27" s="3">
        <v>4</v>
      </c>
      <c r="R27" s="4">
        <v>21</v>
      </c>
      <c r="S27" s="3">
        <v>6.3</v>
      </c>
      <c r="T27" s="4">
        <v>50</v>
      </c>
      <c r="U27" s="3" t="s">
        <v>15</v>
      </c>
      <c r="V27" s="4">
        <v>21</v>
      </c>
      <c r="W27" s="3" t="s">
        <v>15</v>
      </c>
      <c r="X27" s="4">
        <v>21</v>
      </c>
    </row>
    <row r="28" spans="1:24" ht="18.75">
      <c r="A28" s="3" t="s">
        <v>527</v>
      </c>
      <c r="B28" s="4">
        <v>48</v>
      </c>
      <c r="C28" s="3">
        <v>119</v>
      </c>
      <c r="D28" s="4">
        <v>22</v>
      </c>
      <c r="E28" s="3" t="s">
        <v>17</v>
      </c>
      <c r="F28" s="4">
        <v>22</v>
      </c>
      <c r="G28" s="3" t="s">
        <v>17</v>
      </c>
      <c r="H28" s="4">
        <v>49</v>
      </c>
      <c r="I28" s="20" t="s">
        <v>15</v>
      </c>
      <c r="J28" s="4">
        <v>22</v>
      </c>
      <c r="K28" s="3" t="s">
        <v>15</v>
      </c>
      <c r="L28" s="4">
        <v>22</v>
      </c>
      <c r="M28" s="3" t="s">
        <v>575</v>
      </c>
      <c r="N28" s="4">
        <v>48</v>
      </c>
      <c r="O28" s="3">
        <v>104</v>
      </c>
      <c r="P28" s="4">
        <v>22</v>
      </c>
      <c r="Q28" s="3" t="s">
        <v>17</v>
      </c>
      <c r="R28" s="4">
        <v>22</v>
      </c>
      <c r="S28" s="3" t="s">
        <v>17</v>
      </c>
      <c r="T28" s="4">
        <v>49</v>
      </c>
      <c r="U28" s="3" t="s">
        <v>15</v>
      </c>
      <c r="V28" s="4">
        <v>22</v>
      </c>
      <c r="W28" s="3" t="s">
        <v>15</v>
      </c>
      <c r="X28" s="4">
        <v>22</v>
      </c>
    </row>
    <row r="29" spans="1:24" ht="18.75">
      <c r="A29" s="3" t="s">
        <v>528</v>
      </c>
      <c r="B29" s="4">
        <v>47</v>
      </c>
      <c r="C29" s="3">
        <v>121</v>
      </c>
      <c r="D29" s="4">
        <v>23</v>
      </c>
      <c r="E29" s="3">
        <v>9</v>
      </c>
      <c r="F29" s="4">
        <v>23</v>
      </c>
      <c r="G29" s="3" t="s">
        <v>17</v>
      </c>
      <c r="H29" s="4">
        <v>48</v>
      </c>
      <c r="I29" s="20" t="s">
        <v>15</v>
      </c>
      <c r="J29" s="4">
        <v>23</v>
      </c>
      <c r="K29" s="3" t="s">
        <v>15</v>
      </c>
      <c r="L29" s="4">
        <v>23</v>
      </c>
      <c r="M29" s="3" t="s">
        <v>576</v>
      </c>
      <c r="N29" s="4">
        <v>47</v>
      </c>
      <c r="O29" s="3">
        <v>106</v>
      </c>
      <c r="P29" s="4">
        <v>23</v>
      </c>
      <c r="Q29" s="3">
        <v>5</v>
      </c>
      <c r="R29" s="4">
        <v>23</v>
      </c>
      <c r="S29" s="3" t="s">
        <v>17</v>
      </c>
      <c r="T29" s="4">
        <v>48</v>
      </c>
      <c r="U29" s="3">
        <v>-2</v>
      </c>
      <c r="V29" s="4">
        <v>23</v>
      </c>
      <c r="W29" s="3" t="s">
        <v>17</v>
      </c>
      <c r="X29" s="4">
        <v>23</v>
      </c>
    </row>
    <row r="30" spans="1:24" ht="18.75">
      <c r="A30" s="3" t="s">
        <v>529</v>
      </c>
      <c r="B30" s="4">
        <v>46</v>
      </c>
      <c r="C30" s="3">
        <v>123</v>
      </c>
      <c r="D30" s="4">
        <v>24</v>
      </c>
      <c r="E30" s="3" t="s">
        <v>15</v>
      </c>
      <c r="F30" s="4">
        <v>24</v>
      </c>
      <c r="G30" s="3" t="s">
        <v>17</v>
      </c>
      <c r="H30" s="4">
        <v>47</v>
      </c>
      <c r="I30" s="20" t="s">
        <v>15</v>
      </c>
      <c r="J30" s="4">
        <v>24</v>
      </c>
      <c r="K30" s="3" t="s">
        <v>15</v>
      </c>
      <c r="L30" s="4">
        <v>24</v>
      </c>
      <c r="M30" s="3" t="s">
        <v>577</v>
      </c>
      <c r="N30" s="4">
        <v>46</v>
      </c>
      <c r="O30" s="3">
        <v>108</v>
      </c>
      <c r="P30" s="4">
        <v>24</v>
      </c>
      <c r="Q30" s="3" t="s">
        <v>15</v>
      </c>
      <c r="R30" s="4">
        <v>24</v>
      </c>
      <c r="S30" s="3" t="s">
        <v>17</v>
      </c>
      <c r="T30" s="4">
        <v>47</v>
      </c>
      <c r="U30" s="3" t="s">
        <v>17</v>
      </c>
      <c r="V30" s="4">
        <v>24</v>
      </c>
      <c r="W30" s="3">
        <v>4</v>
      </c>
      <c r="X30" s="4">
        <v>24</v>
      </c>
    </row>
    <row r="31" spans="1:24" ht="18.75">
      <c r="A31" s="3" t="s">
        <v>530</v>
      </c>
      <c r="B31" s="4">
        <v>45</v>
      </c>
      <c r="C31" s="3">
        <v>125</v>
      </c>
      <c r="D31" s="4">
        <v>25</v>
      </c>
      <c r="E31" s="3">
        <v>10</v>
      </c>
      <c r="F31" s="4">
        <v>25</v>
      </c>
      <c r="G31" s="3">
        <v>6.1</v>
      </c>
      <c r="H31" s="4">
        <v>46</v>
      </c>
      <c r="I31" s="20" t="s">
        <v>15</v>
      </c>
      <c r="J31" s="4">
        <v>25</v>
      </c>
      <c r="K31" s="3" t="s">
        <v>15</v>
      </c>
      <c r="L31" s="4">
        <v>25</v>
      </c>
      <c r="M31" s="3" t="s">
        <v>578</v>
      </c>
      <c r="N31" s="4">
        <v>45</v>
      </c>
      <c r="O31" s="3">
        <v>110</v>
      </c>
      <c r="P31" s="4">
        <v>25</v>
      </c>
      <c r="Q31" s="3">
        <v>6</v>
      </c>
      <c r="R31" s="4">
        <v>25</v>
      </c>
      <c r="S31" s="3">
        <v>6.4</v>
      </c>
      <c r="T31" s="4">
        <v>46</v>
      </c>
      <c r="U31" s="3" t="s">
        <v>15</v>
      </c>
      <c r="V31" s="4">
        <v>25</v>
      </c>
      <c r="W31" s="3" t="s">
        <v>17</v>
      </c>
      <c r="X31" s="4">
        <v>25</v>
      </c>
    </row>
    <row r="32" spans="1:24" ht="18.75">
      <c r="A32" s="3" t="s">
        <v>531</v>
      </c>
      <c r="B32" s="4">
        <v>44</v>
      </c>
      <c r="C32" s="3">
        <v>127</v>
      </c>
      <c r="D32" s="4">
        <v>26</v>
      </c>
      <c r="E32" s="3" t="s">
        <v>17</v>
      </c>
      <c r="F32" s="4">
        <v>26</v>
      </c>
      <c r="G32" s="3" t="s">
        <v>17</v>
      </c>
      <c r="H32" s="4">
        <v>45</v>
      </c>
      <c r="I32" s="20" t="s">
        <v>17</v>
      </c>
      <c r="J32" s="4">
        <v>26</v>
      </c>
      <c r="K32" s="3" t="s">
        <v>15</v>
      </c>
      <c r="L32" s="4">
        <v>26</v>
      </c>
      <c r="M32" s="3" t="s">
        <v>464</v>
      </c>
      <c r="N32" s="4">
        <v>44</v>
      </c>
      <c r="O32" s="3">
        <v>112</v>
      </c>
      <c r="P32" s="4">
        <v>26</v>
      </c>
      <c r="Q32" s="3" t="s">
        <v>17</v>
      </c>
      <c r="R32" s="4">
        <v>26</v>
      </c>
      <c r="S32" s="3" t="s">
        <v>17</v>
      </c>
      <c r="T32" s="4">
        <v>45</v>
      </c>
      <c r="U32" s="3">
        <v>-1</v>
      </c>
      <c r="V32" s="4">
        <v>26</v>
      </c>
      <c r="W32" s="3">
        <v>5</v>
      </c>
      <c r="X32" s="4">
        <v>26</v>
      </c>
    </row>
    <row r="33" spans="1:24" ht="18.75">
      <c r="A33" s="3" t="s">
        <v>532</v>
      </c>
      <c r="B33" s="4">
        <v>43</v>
      </c>
      <c r="C33" s="3">
        <v>129</v>
      </c>
      <c r="D33" s="4">
        <v>27</v>
      </c>
      <c r="E33" s="3">
        <v>11</v>
      </c>
      <c r="F33" s="4">
        <v>27</v>
      </c>
      <c r="G33" s="3" t="s">
        <v>17</v>
      </c>
      <c r="H33" s="4">
        <v>44</v>
      </c>
      <c r="I33" s="20" t="s">
        <v>17</v>
      </c>
      <c r="J33" s="4">
        <v>27</v>
      </c>
      <c r="K33" s="3" t="s">
        <v>15</v>
      </c>
      <c r="L33" s="4">
        <v>27</v>
      </c>
      <c r="M33" s="3" t="s">
        <v>465</v>
      </c>
      <c r="N33" s="4">
        <v>43</v>
      </c>
      <c r="O33" s="3">
        <v>114</v>
      </c>
      <c r="P33" s="4">
        <v>27</v>
      </c>
      <c r="Q33" s="3">
        <v>7</v>
      </c>
      <c r="R33" s="4">
        <v>27</v>
      </c>
      <c r="S33" s="3" t="s">
        <v>17</v>
      </c>
      <c r="T33" s="4">
        <v>44</v>
      </c>
      <c r="U33" s="3" t="s">
        <v>17</v>
      </c>
      <c r="V33" s="4">
        <v>27</v>
      </c>
      <c r="W33" s="3" t="s">
        <v>15</v>
      </c>
      <c r="X33" s="4">
        <v>27</v>
      </c>
    </row>
    <row r="34" spans="1:24" ht="18.75">
      <c r="A34" s="3" t="s">
        <v>533</v>
      </c>
      <c r="B34" s="4">
        <v>42</v>
      </c>
      <c r="C34" s="3">
        <v>131</v>
      </c>
      <c r="D34" s="4">
        <v>28</v>
      </c>
      <c r="E34" s="3" t="s">
        <v>17</v>
      </c>
      <c r="F34" s="4">
        <v>28</v>
      </c>
      <c r="G34" s="3" t="s">
        <v>17</v>
      </c>
      <c r="H34" s="4">
        <v>43</v>
      </c>
      <c r="I34" s="20" t="s">
        <v>17</v>
      </c>
      <c r="J34" s="4">
        <v>28</v>
      </c>
      <c r="K34" s="3" t="s">
        <v>15</v>
      </c>
      <c r="L34" s="4">
        <v>28</v>
      </c>
      <c r="M34" s="3" t="s">
        <v>466</v>
      </c>
      <c r="N34" s="4">
        <v>42</v>
      </c>
      <c r="O34" s="3">
        <v>116</v>
      </c>
      <c r="P34" s="4">
        <v>28</v>
      </c>
      <c r="Q34" s="3" t="s">
        <v>17</v>
      </c>
      <c r="R34" s="4">
        <v>28</v>
      </c>
      <c r="S34" s="3" t="s">
        <v>17</v>
      </c>
      <c r="T34" s="4">
        <v>43</v>
      </c>
      <c r="U34" s="3" t="s">
        <v>17</v>
      </c>
      <c r="V34" s="4">
        <v>28</v>
      </c>
      <c r="W34" s="3" t="s">
        <v>15</v>
      </c>
      <c r="X34" s="4">
        <v>28</v>
      </c>
    </row>
    <row r="35" spans="1:24" ht="18.75">
      <c r="A35" s="3" t="s">
        <v>534</v>
      </c>
      <c r="B35" s="4">
        <v>41</v>
      </c>
      <c r="C35" s="3">
        <v>133</v>
      </c>
      <c r="D35" s="4">
        <v>29</v>
      </c>
      <c r="E35" s="3">
        <v>12</v>
      </c>
      <c r="F35" s="4">
        <v>29</v>
      </c>
      <c r="G35" s="3">
        <v>6.2</v>
      </c>
      <c r="H35" s="4">
        <v>42</v>
      </c>
      <c r="I35" s="20" t="s">
        <v>15</v>
      </c>
      <c r="J35" s="4">
        <v>29</v>
      </c>
      <c r="K35" s="3" t="s">
        <v>15</v>
      </c>
      <c r="L35" s="4">
        <v>29</v>
      </c>
      <c r="M35" s="3" t="s">
        <v>467</v>
      </c>
      <c r="N35" s="4">
        <v>41</v>
      </c>
      <c r="O35" s="3">
        <v>118</v>
      </c>
      <c r="P35" s="4">
        <v>29</v>
      </c>
      <c r="Q35" s="3">
        <v>8</v>
      </c>
      <c r="R35" s="4">
        <v>29</v>
      </c>
      <c r="S35" s="3">
        <v>6.5</v>
      </c>
      <c r="T35" s="4">
        <v>42</v>
      </c>
      <c r="U35" s="3">
        <v>0</v>
      </c>
      <c r="V35" s="4">
        <v>29</v>
      </c>
      <c r="W35" s="3">
        <v>6</v>
      </c>
      <c r="X35" s="4">
        <v>29</v>
      </c>
    </row>
    <row r="36" spans="1:24" ht="18.75">
      <c r="A36" s="3" t="s">
        <v>535</v>
      </c>
      <c r="B36" s="4">
        <v>40</v>
      </c>
      <c r="C36" s="3">
        <v>135</v>
      </c>
      <c r="D36" s="4">
        <v>30</v>
      </c>
      <c r="E36" s="3" t="s">
        <v>15</v>
      </c>
      <c r="F36" s="4">
        <v>30</v>
      </c>
      <c r="G36" s="3" t="s">
        <v>17</v>
      </c>
      <c r="H36" s="4">
        <v>41</v>
      </c>
      <c r="I36" s="20">
        <v>-4</v>
      </c>
      <c r="J36" s="4">
        <v>30</v>
      </c>
      <c r="K36" s="3" t="s">
        <v>15</v>
      </c>
      <c r="L36" s="4">
        <v>30</v>
      </c>
      <c r="M36" s="3" t="s">
        <v>468</v>
      </c>
      <c r="N36" s="4">
        <v>40</v>
      </c>
      <c r="O36" s="3">
        <v>120</v>
      </c>
      <c r="P36" s="4">
        <v>30</v>
      </c>
      <c r="Q36" s="3" t="s">
        <v>15</v>
      </c>
      <c r="R36" s="4">
        <v>30</v>
      </c>
      <c r="S36" s="3" t="s">
        <v>17</v>
      </c>
      <c r="T36" s="4">
        <v>41</v>
      </c>
      <c r="U36" s="3" t="s">
        <v>17</v>
      </c>
      <c r="V36" s="4">
        <v>30</v>
      </c>
      <c r="W36" s="3" t="s">
        <v>15</v>
      </c>
      <c r="X36" s="4">
        <v>30</v>
      </c>
    </row>
    <row r="37" spans="1:24" ht="18.75">
      <c r="A37" s="3" t="s">
        <v>404</v>
      </c>
      <c r="B37" s="4">
        <v>39</v>
      </c>
      <c r="C37" s="3">
        <v>136</v>
      </c>
      <c r="D37" s="4">
        <v>31</v>
      </c>
      <c r="E37" s="3">
        <v>13</v>
      </c>
      <c r="F37" s="4">
        <v>31</v>
      </c>
      <c r="G37" s="3" t="s">
        <v>17</v>
      </c>
      <c r="H37" s="4">
        <v>40</v>
      </c>
      <c r="I37" s="20" t="s">
        <v>17</v>
      </c>
      <c r="J37" s="4">
        <v>31</v>
      </c>
      <c r="K37" s="3" t="s">
        <v>15</v>
      </c>
      <c r="L37" s="4">
        <v>31</v>
      </c>
      <c r="M37" s="3" t="s">
        <v>579</v>
      </c>
      <c r="N37" s="4">
        <v>39</v>
      </c>
      <c r="O37" s="3">
        <v>121</v>
      </c>
      <c r="P37" s="4">
        <v>31</v>
      </c>
      <c r="Q37" s="3" t="s">
        <v>17</v>
      </c>
      <c r="R37" s="4">
        <v>31</v>
      </c>
      <c r="S37" s="3" t="s">
        <v>17</v>
      </c>
      <c r="T37" s="4">
        <v>40</v>
      </c>
      <c r="U37" s="3" t="s">
        <v>17</v>
      </c>
      <c r="V37" s="4">
        <v>31</v>
      </c>
      <c r="W37" s="3" t="s">
        <v>15</v>
      </c>
      <c r="X37" s="4">
        <v>31</v>
      </c>
    </row>
    <row r="38" spans="1:24" ht="18.75">
      <c r="A38" s="3" t="s">
        <v>405</v>
      </c>
      <c r="B38" s="4">
        <v>38</v>
      </c>
      <c r="C38" s="3">
        <v>137</v>
      </c>
      <c r="D38" s="4">
        <v>32</v>
      </c>
      <c r="E38" s="3" t="s">
        <v>17</v>
      </c>
      <c r="F38" s="4">
        <v>32</v>
      </c>
      <c r="G38" s="3" t="s">
        <v>17</v>
      </c>
      <c r="H38" s="4">
        <v>39</v>
      </c>
      <c r="I38" s="20" t="s">
        <v>17</v>
      </c>
      <c r="J38" s="4">
        <v>32</v>
      </c>
      <c r="K38" s="3" t="s">
        <v>15</v>
      </c>
      <c r="L38" s="4">
        <v>32</v>
      </c>
      <c r="M38" s="3" t="s">
        <v>580</v>
      </c>
      <c r="N38" s="4">
        <v>38</v>
      </c>
      <c r="O38" s="3">
        <v>122</v>
      </c>
      <c r="P38" s="4">
        <v>32</v>
      </c>
      <c r="Q38" s="3">
        <v>9</v>
      </c>
      <c r="R38" s="4">
        <v>32</v>
      </c>
      <c r="S38" s="3" t="s">
        <v>17</v>
      </c>
      <c r="T38" s="4">
        <v>39</v>
      </c>
      <c r="U38" s="3">
        <v>1</v>
      </c>
      <c r="V38" s="4">
        <v>32</v>
      </c>
      <c r="W38" s="3">
        <v>7</v>
      </c>
      <c r="X38" s="4">
        <v>32</v>
      </c>
    </row>
    <row r="39" spans="1:24" ht="18.75">
      <c r="A39" s="3" t="s">
        <v>406</v>
      </c>
      <c r="B39" s="4">
        <v>37</v>
      </c>
      <c r="C39" s="3">
        <v>138</v>
      </c>
      <c r="D39" s="4">
        <v>33</v>
      </c>
      <c r="E39" s="3">
        <v>14</v>
      </c>
      <c r="F39" s="4">
        <v>33</v>
      </c>
      <c r="G39" s="3">
        <v>6.3</v>
      </c>
      <c r="H39" s="4">
        <v>38</v>
      </c>
      <c r="I39" s="20" t="s">
        <v>15</v>
      </c>
      <c r="J39" s="4">
        <v>33</v>
      </c>
      <c r="K39" s="3" t="s">
        <v>15</v>
      </c>
      <c r="L39" s="4">
        <v>33</v>
      </c>
      <c r="M39" s="3" t="s">
        <v>581</v>
      </c>
      <c r="N39" s="4">
        <v>37</v>
      </c>
      <c r="O39" s="3">
        <v>123</v>
      </c>
      <c r="P39" s="4">
        <v>33</v>
      </c>
      <c r="Q39" s="3" t="s">
        <v>15</v>
      </c>
      <c r="R39" s="4">
        <v>33</v>
      </c>
      <c r="S39" s="3">
        <v>6.6</v>
      </c>
      <c r="T39" s="4">
        <v>38</v>
      </c>
      <c r="U39" s="3" t="s">
        <v>15</v>
      </c>
      <c r="V39" s="4">
        <v>33</v>
      </c>
      <c r="W39" s="3" t="s">
        <v>15</v>
      </c>
      <c r="X39" s="4">
        <v>33</v>
      </c>
    </row>
    <row r="40" spans="1:24" ht="18.75">
      <c r="A40" s="3" t="s">
        <v>407</v>
      </c>
      <c r="B40" s="4">
        <v>36</v>
      </c>
      <c r="C40" s="3">
        <v>139</v>
      </c>
      <c r="D40" s="4">
        <v>34</v>
      </c>
      <c r="E40" s="3" t="s">
        <v>15</v>
      </c>
      <c r="F40" s="4">
        <v>34</v>
      </c>
      <c r="G40" s="3" t="s">
        <v>17</v>
      </c>
      <c r="H40" s="4">
        <v>37</v>
      </c>
      <c r="I40" s="20" t="s">
        <v>17</v>
      </c>
      <c r="J40" s="4">
        <v>34</v>
      </c>
      <c r="K40" s="3" t="s">
        <v>17</v>
      </c>
      <c r="L40" s="4">
        <v>34</v>
      </c>
      <c r="M40" s="3" t="s">
        <v>582</v>
      </c>
      <c r="N40" s="4">
        <v>36</v>
      </c>
      <c r="O40" s="3">
        <v>124</v>
      </c>
      <c r="P40" s="4">
        <v>34</v>
      </c>
      <c r="Q40" s="3" t="s">
        <v>17</v>
      </c>
      <c r="R40" s="4">
        <v>34</v>
      </c>
      <c r="S40" s="3" t="s">
        <v>17</v>
      </c>
      <c r="T40" s="4">
        <v>37</v>
      </c>
      <c r="U40" s="3" t="s">
        <v>15</v>
      </c>
      <c r="V40" s="4">
        <v>34</v>
      </c>
      <c r="W40" s="3" t="s">
        <v>15</v>
      </c>
      <c r="X40" s="4">
        <v>34</v>
      </c>
    </row>
    <row r="41" spans="1:24" ht="18.75">
      <c r="A41" s="3" t="s">
        <v>408</v>
      </c>
      <c r="B41" s="4">
        <v>35</v>
      </c>
      <c r="C41" s="3">
        <v>140</v>
      </c>
      <c r="D41" s="4">
        <v>35</v>
      </c>
      <c r="E41" s="3" t="s">
        <v>15</v>
      </c>
      <c r="F41" s="4">
        <v>35</v>
      </c>
      <c r="G41" s="3" t="s">
        <v>17</v>
      </c>
      <c r="H41" s="4">
        <v>36</v>
      </c>
      <c r="I41" s="20" t="s">
        <v>17</v>
      </c>
      <c r="J41" s="4">
        <v>35</v>
      </c>
      <c r="K41" s="3" t="s">
        <v>15</v>
      </c>
      <c r="L41" s="4">
        <v>35</v>
      </c>
      <c r="M41" s="3" t="s">
        <v>583</v>
      </c>
      <c r="N41" s="4">
        <v>35</v>
      </c>
      <c r="O41" s="3">
        <v>125</v>
      </c>
      <c r="P41" s="4">
        <v>35</v>
      </c>
      <c r="Q41" s="3">
        <v>10</v>
      </c>
      <c r="R41" s="4">
        <v>35</v>
      </c>
      <c r="S41" s="3" t="s">
        <v>17</v>
      </c>
      <c r="T41" s="4">
        <v>36</v>
      </c>
      <c r="U41" s="3">
        <v>2</v>
      </c>
      <c r="V41" s="4">
        <v>35</v>
      </c>
      <c r="W41" s="3">
        <v>8</v>
      </c>
      <c r="X41" s="4">
        <v>35</v>
      </c>
    </row>
    <row r="42" spans="1:24" ht="18.75">
      <c r="A42" s="3" t="s">
        <v>536</v>
      </c>
      <c r="B42" s="4">
        <v>34</v>
      </c>
      <c r="C42" s="3">
        <v>141</v>
      </c>
      <c r="D42" s="4">
        <v>36</v>
      </c>
      <c r="E42" s="3">
        <v>15</v>
      </c>
      <c r="F42" s="4">
        <v>36</v>
      </c>
      <c r="G42" s="3">
        <v>6.4</v>
      </c>
      <c r="H42" s="4">
        <v>35</v>
      </c>
      <c r="I42" s="20" t="s">
        <v>17</v>
      </c>
      <c r="J42" s="4">
        <v>36</v>
      </c>
      <c r="K42" s="3">
        <v>1</v>
      </c>
      <c r="L42" s="4">
        <v>36</v>
      </c>
      <c r="M42" s="3" t="s">
        <v>584</v>
      </c>
      <c r="N42" s="4">
        <v>34</v>
      </c>
      <c r="O42" s="3">
        <v>126</v>
      </c>
      <c r="P42" s="4">
        <v>36</v>
      </c>
      <c r="Q42" s="3" t="s">
        <v>15</v>
      </c>
      <c r="R42" s="4">
        <v>36</v>
      </c>
      <c r="S42" s="3">
        <v>6.7</v>
      </c>
      <c r="T42" s="4">
        <v>35</v>
      </c>
      <c r="U42" s="3" t="s">
        <v>15</v>
      </c>
      <c r="V42" s="4">
        <v>36</v>
      </c>
      <c r="W42" s="3" t="s">
        <v>15</v>
      </c>
      <c r="X42" s="4">
        <v>36</v>
      </c>
    </row>
    <row r="43" spans="1:24" ht="18.75">
      <c r="A43" s="3" t="s">
        <v>537</v>
      </c>
      <c r="B43" s="4">
        <v>33</v>
      </c>
      <c r="C43" s="3">
        <v>142</v>
      </c>
      <c r="D43" s="4">
        <v>37</v>
      </c>
      <c r="E43" s="3" t="s">
        <v>15</v>
      </c>
      <c r="F43" s="4">
        <v>37</v>
      </c>
      <c r="G43" s="3" t="s">
        <v>17</v>
      </c>
      <c r="H43" s="4">
        <v>34</v>
      </c>
      <c r="I43" s="20">
        <v>-3</v>
      </c>
      <c r="J43" s="4">
        <v>37</v>
      </c>
      <c r="K43" s="3" t="s">
        <v>15</v>
      </c>
      <c r="L43" s="4">
        <v>37</v>
      </c>
      <c r="M43" s="3" t="s">
        <v>585</v>
      </c>
      <c r="N43" s="4">
        <v>33</v>
      </c>
      <c r="O43" s="3">
        <v>127</v>
      </c>
      <c r="P43" s="4">
        <v>37</v>
      </c>
      <c r="Q43" s="3" t="s">
        <v>17</v>
      </c>
      <c r="R43" s="4">
        <v>37</v>
      </c>
      <c r="S43" s="3" t="s">
        <v>17</v>
      </c>
      <c r="T43" s="4">
        <v>34</v>
      </c>
      <c r="U43" s="3" t="s">
        <v>17</v>
      </c>
      <c r="V43" s="4">
        <v>37</v>
      </c>
      <c r="W43" s="3" t="s">
        <v>15</v>
      </c>
      <c r="X43" s="4">
        <v>37</v>
      </c>
    </row>
    <row r="44" spans="1:24" ht="18.75">
      <c r="A44" s="3" t="s">
        <v>538</v>
      </c>
      <c r="B44" s="4">
        <v>32</v>
      </c>
      <c r="C44" s="3">
        <v>143</v>
      </c>
      <c r="D44" s="4">
        <v>38</v>
      </c>
      <c r="E44" s="3">
        <v>16</v>
      </c>
      <c r="F44" s="4">
        <v>38</v>
      </c>
      <c r="G44" s="3" t="s">
        <v>17</v>
      </c>
      <c r="H44" s="4">
        <v>33</v>
      </c>
      <c r="I44" s="20">
        <v>-2</v>
      </c>
      <c r="J44" s="4">
        <v>38</v>
      </c>
      <c r="K44" s="3" t="s">
        <v>15</v>
      </c>
      <c r="L44" s="4">
        <v>38</v>
      </c>
      <c r="M44" s="3" t="s">
        <v>586</v>
      </c>
      <c r="N44" s="4">
        <v>32</v>
      </c>
      <c r="O44" s="3">
        <v>128</v>
      </c>
      <c r="P44" s="4">
        <v>38</v>
      </c>
      <c r="Q44" s="3">
        <v>11</v>
      </c>
      <c r="R44" s="4">
        <v>38</v>
      </c>
      <c r="S44" s="3" t="s">
        <v>17</v>
      </c>
      <c r="T44" s="4">
        <v>33</v>
      </c>
      <c r="U44" s="3">
        <v>3</v>
      </c>
      <c r="V44" s="4">
        <v>38</v>
      </c>
      <c r="W44" s="3">
        <v>9</v>
      </c>
      <c r="X44" s="4">
        <v>38</v>
      </c>
    </row>
    <row r="45" spans="1:24" ht="18.75">
      <c r="A45" s="3" t="s">
        <v>539</v>
      </c>
      <c r="B45" s="4">
        <v>31</v>
      </c>
      <c r="C45" s="3">
        <v>144</v>
      </c>
      <c r="D45" s="4">
        <v>39</v>
      </c>
      <c r="E45" s="3" t="s">
        <v>15</v>
      </c>
      <c r="F45" s="4">
        <v>39</v>
      </c>
      <c r="G45" s="3">
        <v>6.5</v>
      </c>
      <c r="H45" s="4">
        <v>32</v>
      </c>
      <c r="I45" s="20" t="s">
        <v>17</v>
      </c>
      <c r="J45" s="4">
        <v>39</v>
      </c>
      <c r="K45" s="3" t="s">
        <v>15</v>
      </c>
      <c r="L45" s="4">
        <v>39</v>
      </c>
      <c r="M45" s="3" t="s">
        <v>587</v>
      </c>
      <c r="N45" s="4">
        <v>31</v>
      </c>
      <c r="O45" s="3">
        <v>129</v>
      </c>
      <c r="P45" s="4">
        <v>39</v>
      </c>
      <c r="Q45" s="3" t="s">
        <v>15</v>
      </c>
      <c r="R45" s="4">
        <v>39</v>
      </c>
      <c r="S45" s="3">
        <v>6.8</v>
      </c>
      <c r="T45" s="4">
        <v>32</v>
      </c>
      <c r="U45" s="3" t="s">
        <v>15</v>
      </c>
      <c r="V45" s="4">
        <v>39</v>
      </c>
      <c r="W45" s="3" t="s">
        <v>15</v>
      </c>
      <c r="X45" s="4">
        <v>39</v>
      </c>
    </row>
    <row r="46" spans="1:24" ht="18.75">
      <c r="A46" s="3" t="s">
        <v>540</v>
      </c>
      <c r="B46" s="4">
        <v>30</v>
      </c>
      <c r="C46" s="3">
        <v>145</v>
      </c>
      <c r="D46" s="4">
        <v>40</v>
      </c>
      <c r="E46" s="3" t="s">
        <v>15</v>
      </c>
      <c r="F46" s="4">
        <v>40</v>
      </c>
      <c r="G46" s="3" t="s">
        <v>17</v>
      </c>
      <c r="H46" s="4">
        <v>31</v>
      </c>
      <c r="I46" s="20" t="s">
        <v>17</v>
      </c>
      <c r="J46" s="4">
        <v>40</v>
      </c>
      <c r="K46" s="3" t="s">
        <v>15</v>
      </c>
      <c r="L46" s="4">
        <v>40</v>
      </c>
      <c r="M46" s="3" t="s">
        <v>588</v>
      </c>
      <c r="N46" s="4">
        <v>30</v>
      </c>
      <c r="O46" s="3">
        <v>130</v>
      </c>
      <c r="P46" s="4">
        <v>40</v>
      </c>
      <c r="Q46" s="3" t="s">
        <v>17</v>
      </c>
      <c r="R46" s="4">
        <v>40</v>
      </c>
      <c r="S46" s="3" t="s">
        <v>17</v>
      </c>
      <c r="T46" s="4">
        <v>31</v>
      </c>
      <c r="U46" s="3" t="s">
        <v>17</v>
      </c>
      <c r="V46" s="4">
        <v>40</v>
      </c>
      <c r="W46" s="3" t="s">
        <v>17</v>
      </c>
      <c r="X46" s="4">
        <v>40</v>
      </c>
    </row>
    <row r="47" spans="1:24" ht="18.75">
      <c r="A47" s="3" t="s">
        <v>541</v>
      </c>
      <c r="B47" s="4">
        <v>29</v>
      </c>
      <c r="C47" s="3">
        <v>146</v>
      </c>
      <c r="D47" s="4">
        <v>41</v>
      </c>
      <c r="E47" s="3">
        <v>17</v>
      </c>
      <c r="F47" s="4">
        <v>41</v>
      </c>
      <c r="G47" s="3" t="s">
        <v>17</v>
      </c>
      <c r="H47" s="4">
        <v>30</v>
      </c>
      <c r="I47" s="20" t="s">
        <v>15</v>
      </c>
      <c r="J47" s="4">
        <v>41</v>
      </c>
      <c r="K47" s="3" t="s">
        <v>15</v>
      </c>
      <c r="L47" s="4">
        <v>41</v>
      </c>
      <c r="M47" s="3" t="s">
        <v>484</v>
      </c>
      <c r="N47" s="4">
        <v>29</v>
      </c>
      <c r="O47" s="3">
        <v>132</v>
      </c>
      <c r="P47" s="4">
        <v>42</v>
      </c>
      <c r="Q47" s="3">
        <v>12</v>
      </c>
      <c r="R47" s="4">
        <v>41</v>
      </c>
      <c r="S47" s="3" t="s">
        <v>17</v>
      </c>
      <c r="T47" s="4">
        <v>30</v>
      </c>
      <c r="U47" s="3" t="s">
        <v>17</v>
      </c>
      <c r="V47" s="4">
        <v>41</v>
      </c>
      <c r="W47" s="3">
        <v>10</v>
      </c>
      <c r="X47" s="4">
        <v>41</v>
      </c>
    </row>
    <row r="48" spans="1:24" ht="18.75">
      <c r="A48" s="3" t="s">
        <v>542</v>
      </c>
      <c r="B48" s="4">
        <v>28</v>
      </c>
      <c r="C48" s="3">
        <v>147</v>
      </c>
      <c r="D48" s="4">
        <v>42</v>
      </c>
      <c r="E48" s="3" t="s">
        <v>15</v>
      </c>
      <c r="F48" s="4">
        <v>42</v>
      </c>
      <c r="G48" s="3">
        <v>6.6</v>
      </c>
      <c r="H48" s="4">
        <v>29</v>
      </c>
      <c r="I48" s="20">
        <v>-1</v>
      </c>
      <c r="J48" s="4">
        <v>42</v>
      </c>
      <c r="K48" s="3" t="s">
        <v>15</v>
      </c>
      <c r="L48" s="4">
        <v>42</v>
      </c>
      <c r="M48" s="3" t="s">
        <v>485</v>
      </c>
      <c r="N48" s="4">
        <v>28</v>
      </c>
      <c r="O48" s="3">
        <v>132</v>
      </c>
      <c r="P48" s="4">
        <v>41</v>
      </c>
      <c r="Q48" s="3" t="s">
        <v>15</v>
      </c>
      <c r="R48" s="4">
        <v>42</v>
      </c>
      <c r="S48" s="3">
        <v>6.9</v>
      </c>
      <c r="T48" s="4">
        <v>29</v>
      </c>
      <c r="U48" s="3">
        <v>4</v>
      </c>
      <c r="V48" s="4">
        <v>42</v>
      </c>
      <c r="W48" s="3" t="s">
        <v>15</v>
      </c>
      <c r="X48" s="4">
        <v>42</v>
      </c>
    </row>
    <row r="49" spans="1:24" ht="18.75">
      <c r="A49" s="3" t="s">
        <v>543</v>
      </c>
      <c r="B49" s="4">
        <v>27</v>
      </c>
      <c r="C49" s="3">
        <v>148</v>
      </c>
      <c r="D49" s="4">
        <v>43</v>
      </c>
      <c r="E49" s="3" t="s">
        <v>15</v>
      </c>
      <c r="F49" s="4">
        <v>43</v>
      </c>
      <c r="G49" s="3" t="s">
        <v>17</v>
      </c>
      <c r="H49" s="4">
        <v>28</v>
      </c>
      <c r="I49" s="20" t="s">
        <v>17</v>
      </c>
      <c r="J49" s="4">
        <v>43</v>
      </c>
      <c r="K49" s="3">
        <v>2</v>
      </c>
      <c r="L49" s="4">
        <v>43</v>
      </c>
      <c r="M49" s="3" t="s">
        <v>486</v>
      </c>
      <c r="N49" s="4">
        <v>27</v>
      </c>
      <c r="O49" s="3">
        <v>133</v>
      </c>
      <c r="P49" s="4">
        <v>43</v>
      </c>
      <c r="Q49" s="3" t="s">
        <v>17</v>
      </c>
      <c r="R49" s="4">
        <v>43</v>
      </c>
      <c r="S49" s="3" t="s">
        <v>17</v>
      </c>
      <c r="T49" s="4">
        <v>28</v>
      </c>
      <c r="U49" s="3" t="s">
        <v>17</v>
      </c>
      <c r="V49" s="4">
        <v>43</v>
      </c>
      <c r="W49" s="3" t="s">
        <v>15</v>
      </c>
      <c r="X49" s="4">
        <v>43</v>
      </c>
    </row>
    <row r="50" spans="1:24" ht="18.75">
      <c r="A50" s="3" t="s">
        <v>544</v>
      </c>
      <c r="B50" s="4">
        <v>26</v>
      </c>
      <c r="C50" s="3">
        <v>149</v>
      </c>
      <c r="D50" s="4">
        <v>44</v>
      </c>
      <c r="E50" s="3">
        <v>18</v>
      </c>
      <c r="F50" s="4">
        <v>44</v>
      </c>
      <c r="G50" s="3" t="s">
        <v>17</v>
      </c>
      <c r="H50" s="4">
        <v>27</v>
      </c>
      <c r="I50" s="20" t="s">
        <v>17</v>
      </c>
      <c r="J50" s="4">
        <v>44</v>
      </c>
      <c r="K50" s="3" t="s">
        <v>15</v>
      </c>
      <c r="L50" s="4">
        <v>44</v>
      </c>
      <c r="M50" s="3" t="s">
        <v>487</v>
      </c>
      <c r="N50" s="4">
        <v>26</v>
      </c>
      <c r="O50" s="3">
        <v>134</v>
      </c>
      <c r="P50" s="4">
        <v>44</v>
      </c>
      <c r="Q50" s="3">
        <v>13</v>
      </c>
      <c r="R50" s="4">
        <v>44</v>
      </c>
      <c r="S50" s="3" t="s">
        <v>17</v>
      </c>
      <c r="T50" s="4">
        <v>27</v>
      </c>
      <c r="U50" s="3" t="s">
        <v>17</v>
      </c>
      <c r="V50" s="4">
        <v>44</v>
      </c>
      <c r="W50" s="3">
        <v>11</v>
      </c>
      <c r="X50" s="4">
        <v>44</v>
      </c>
    </row>
    <row r="51" spans="1:24" ht="18.75">
      <c r="A51" s="3" t="s">
        <v>545</v>
      </c>
      <c r="B51" s="4">
        <v>25</v>
      </c>
      <c r="C51" s="3">
        <v>150</v>
      </c>
      <c r="D51" s="4">
        <v>45</v>
      </c>
      <c r="E51" s="3" t="s">
        <v>15</v>
      </c>
      <c r="F51" s="4">
        <v>45</v>
      </c>
      <c r="G51" s="3">
        <v>6.7</v>
      </c>
      <c r="H51" s="4">
        <v>26</v>
      </c>
      <c r="I51" s="20" t="s">
        <v>15</v>
      </c>
      <c r="J51" s="4">
        <v>45</v>
      </c>
      <c r="K51" s="3" t="s">
        <v>15</v>
      </c>
      <c r="L51" s="4">
        <v>45</v>
      </c>
      <c r="M51" s="3" t="s">
        <v>488</v>
      </c>
      <c r="N51" s="4">
        <v>25</v>
      </c>
      <c r="O51" s="3">
        <v>135</v>
      </c>
      <c r="P51" s="4">
        <v>45</v>
      </c>
      <c r="Q51" s="3" t="s">
        <v>17</v>
      </c>
      <c r="R51" s="4">
        <v>45</v>
      </c>
      <c r="S51" s="5">
        <v>7</v>
      </c>
      <c r="T51" s="4">
        <v>26</v>
      </c>
      <c r="U51" s="3" t="s">
        <v>15</v>
      </c>
      <c r="V51" s="4">
        <v>45</v>
      </c>
      <c r="W51" s="3" t="s">
        <v>15</v>
      </c>
      <c r="X51" s="4">
        <v>45</v>
      </c>
    </row>
    <row r="52" spans="1:24" ht="18.75">
      <c r="A52" s="3" t="s">
        <v>546</v>
      </c>
      <c r="B52" s="4">
        <v>24</v>
      </c>
      <c r="C52" s="3">
        <v>151</v>
      </c>
      <c r="D52" s="4">
        <v>46</v>
      </c>
      <c r="E52" s="3" t="s">
        <v>15</v>
      </c>
      <c r="F52" s="4">
        <v>46</v>
      </c>
      <c r="G52" s="3" t="s">
        <v>17</v>
      </c>
      <c r="H52" s="4">
        <v>25</v>
      </c>
      <c r="I52" s="20">
        <v>0</v>
      </c>
      <c r="J52" s="4">
        <v>46</v>
      </c>
      <c r="K52" s="3" t="s">
        <v>15</v>
      </c>
      <c r="L52" s="4">
        <v>46</v>
      </c>
      <c r="M52" s="3" t="s">
        <v>429</v>
      </c>
      <c r="N52" s="4">
        <v>24</v>
      </c>
      <c r="O52" s="3">
        <v>136</v>
      </c>
      <c r="P52" s="4">
        <v>46</v>
      </c>
      <c r="Q52" s="3" t="s">
        <v>15</v>
      </c>
      <c r="R52" s="4">
        <v>46</v>
      </c>
      <c r="S52" s="3" t="s">
        <v>17</v>
      </c>
      <c r="T52" s="4">
        <v>25</v>
      </c>
      <c r="U52" s="3">
        <v>5</v>
      </c>
      <c r="V52" s="4">
        <v>46</v>
      </c>
      <c r="W52" s="3" t="s">
        <v>17</v>
      </c>
      <c r="X52" s="4">
        <v>46</v>
      </c>
    </row>
    <row r="53" spans="1:24" ht="18.75">
      <c r="A53" s="3" t="s">
        <v>547</v>
      </c>
      <c r="B53" s="4">
        <v>23</v>
      </c>
      <c r="C53" s="3">
        <v>152</v>
      </c>
      <c r="D53" s="4">
        <v>47</v>
      </c>
      <c r="E53" s="3">
        <v>19</v>
      </c>
      <c r="F53" s="4">
        <v>47</v>
      </c>
      <c r="G53" s="3" t="s">
        <v>17</v>
      </c>
      <c r="H53" s="4">
        <v>24</v>
      </c>
      <c r="I53" s="20" t="s">
        <v>17</v>
      </c>
      <c r="J53" s="4">
        <v>47</v>
      </c>
      <c r="K53" s="3" t="s">
        <v>17</v>
      </c>
      <c r="L53" s="4">
        <v>47</v>
      </c>
      <c r="M53" s="3" t="s">
        <v>430</v>
      </c>
      <c r="N53" s="4">
        <v>23</v>
      </c>
      <c r="O53" s="3">
        <v>137</v>
      </c>
      <c r="P53" s="4">
        <v>47</v>
      </c>
      <c r="Q53" s="3">
        <v>14</v>
      </c>
      <c r="R53" s="4">
        <v>47</v>
      </c>
      <c r="S53" s="3" t="s">
        <v>17</v>
      </c>
      <c r="T53" s="4">
        <v>24</v>
      </c>
      <c r="U53" s="3" t="s">
        <v>17</v>
      </c>
      <c r="V53" s="4">
        <v>47</v>
      </c>
      <c r="W53" s="3">
        <v>12</v>
      </c>
      <c r="X53" s="4">
        <v>47</v>
      </c>
    </row>
    <row r="54" spans="1:24" ht="18.75">
      <c r="A54" s="3" t="s">
        <v>548</v>
      </c>
      <c r="B54" s="4">
        <v>22</v>
      </c>
      <c r="C54" s="3">
        <v>153</v>
      </c>
      <c r="D54" s="4">
        <v>48</v>
      </c>
      <c r="E54" s="3" t="s">
        <v>15</v>
      </c>
      <c r="F54" s="4">
        <v>48</v>
      </c>
      <c r="G54" s="3">
        <v>6.8</v>
      </c>
      <c r="H54" s="4">
        <v>23</v>
      </c>
      <c r="I54" s="20" t="s">
        <v>17</v>
      </c>
      <c r="J54" s="4">
        <v>48</v>
      </c>
      <c r="K54" s="3" t="s">
        <v>15</v>
      </c>
      <c r="L54" s="4">
        <v>48</v>
      </c>
      <c r="M54" s="3" t="s">
        <v>431</v>
      </c>
      <c r="N54" s="4">
        <v>22</v>
      </c>
      <c r="O54" s="3">
        <v>138</v>
      </c>
      <c r="P54" s="4">
        <v>48</v>
      </c>
      <c r="Q54" s="3" t="s">
        <v>15</v>
      </c>
      <c r="R54" s="4">
        <v>48</v>
      </c>
      <c r="S54" s="3">
        <v>7.1</v>
      </c>
      <c r="T54" s="4">
        <v>23</v>
      </c>
      <c r="U54" s="3" t="s">
        <v>15</v>
      </c>
      <c r="V54" s="4">
        <v>48</v>
      </c>
      <c r="W54" s="3" t="s">
        <v>15</v>
      </c>
      <c r="X54" s="4">
        <v>48</v>
      </c>
    </row>
    <row r="55" spans="1:24" ht="18.75">
      <c r="A55" s="3" t="s">
        <v>549</v>
      </c>
      <c r="B55" s="4">
        <v>21</v>
      </c>
      <c r="C55" s="3">
        <v>154</v>
      </c>
      <c r="D55" s="4">
        <v>49</v>
      </c>
      <c r="E55" s="3" t="s">
        <v>15</v>
      </c>
      <c r="F55" s="4">
        <v>49</v>
      </c>
      <c r="G55" s="3" t="s">
        <v>17</v>
      </c>
      <c r="H55" s="4">
        <v>22</v>
      </c>
      <c r="I55" s="20" t="s">
        <v>15</v>
      </c>
      <c r="J55" s="4">
        <v>49</v>
      </c>
      <c r="K55" s="3" t="s">
        <v>15</v>
      </c>
      <c r="L55" s="4">
        <v>49</v>
      </c>
      <c r="M55" s="3" t="s">
        <v>432</v>
      </c>
      <c r="N55" s="4">
        <v>21</v>
      </c>
      <c r="O55" s="3">
        <v>139</v>
      </c>
      <c r="P55" s="4">
        <v>49</v>
      </c>
      <c r="Q55" s="3" t="s">
        <v>17</v>
      </c>
      <c r="R55" s="4">
        <v>49</v>
      </c>
      <c r="S55" s="3" t="s">
        <v>17</v>
      </c>
      <c r="T55" s="4">
        <v>22</v>
      </c>
      <c r="U55" s="3" t="s">
        <v>17</v>
      </c>
      <c r="V55" s="4">
        <v>49</v>
      </c>
      <c r="W55" s="3" t="s">
        <v>15</v>
      </c>
      <c r="X55" s="4">
        <v>49</v>
      </c>
    </row>
    <row r="56" spans="1:24" ht="18.75">
      <c r="A56" s="3" t="s">
        <v>550</v>
      </c>
      <c r="B56" s="4">
        <v>20</v>
      </c>
      <c r="C56" s="3">
        <v>155</v>
      </c>
      <c r="D56" s="4">
        <v>50</v>
      </c>
      <c r="E56" s="3">
        <v>20</v>
      </c>
      <c r="F56" s="4">
        <v>50</v>
      </c>
      <c r="G56" s="3" t="s">
        <v>17</v>
      </c>
      <c r="H56" s="4">
        <v>21</v>
      </c>
      <c r="I56" s="20">
        <v>1</v>
      </c>
      <c r="J56" s="4">
        <v>50</v>
      </c>
      <c r="K56" s="3">
        <v>3</v>
      </c>
      <c r="L56" s="4">
        <v>50</v>
      </c>
      <c r="M56" s="3" t="s">
        <v>433</v>
      </c>
      <c r="N56" s="4">
        <v>20</v>
      </c>
      <c r="O56" s="3">
        <v>140</v>
      </c>
      <c r="P56" s="4">
        <v>50</v>
      </c>
      <c r="Q56" s="3">
        <v>15</v>
      </c>
      <c r="R56" s="4">
        <v>50</v>
      </c>
      <c r="S56" s="3" t="s">
        <v>17</v>
      </c>
      <c r="T56" s="4">
        <v>21</v>
      </c>
      <c r="U56" s="3">
        <v>6</v>
      </c>
      <c r="V56" s="4">
        <v>50</v>
      </c>
      <c r="W56" s="3">
        <v>13</v>
      </c>
      <c r="X56" s="4">
        <v>50</v>
      </c>
    </row>
    <row r="57" spans="1:24" ht="18.75">
      <c r="A57" s="3" t="s">
        <v>551</v>
      </c>
      <c r="B57" s="4">
        <v>19</v>
      </c>
      <c r="C57" s="3">
        <v>157</v>
      </c>
      <c r="D57" s="4">
        <v>51</v>
      </c>
      <c r="E57" s="3" t="s">
        <v>15</v>
      </c>
      <c r="F57" s="4">
        <v>51</v>
      </c>
      <c r="G57" s="3">
        <v>6.9</v>
      </c>
      <c r="H57" s="4">
        <v>20</v>
      </c>
      <c r="I57" s="20" t="s">
        <v>17</v>
      </c>
      <c r="J57" s="4">
        <v>51</v>
      </c>
      <c r="K57" s="3" t="s">
        <v>15</v>
      </c>
      <c r="L57" s="4">
        <v>51</v>
      </c>
      <c r="M57" s="3" t="s">
        <v>589</v>
      </c>
      <c r="N57" s="4">
        <v>19</v>
      </c>
      <c r="O57" s="3">
        <v>142</v>
      </c>
      <c r="P57" s="4">
        <v>51</v>
      </c>
      <c r="Q57" s="3" t="s">
        <v>15</v>
      </c>
      <c r="R57" s="4">
        <v>51</v>
      </c>
      <c r="S57" s="3">
        <v>7.2</v>
      </c>
      <c r="T57" s="4">
        <v>20</v>
      </c>
      <c r="U57" s="3" t="s">
        <v>15</v>
      </c>
      <c r="V57" s="4">
        <v>51</v>
      </c>
      <c r="W57" s="3" t="s">
        <v>15</v>
      </c>
      <c r="X57" s="4">
        <v>51</v>
      </c>
    </row>
    <row r="58" spans="1:24" ht="18.75">
      <c r="A58" s="3" t="s">
        <v>552</v>
      </c>
      <c r="B58" s="4">
        <v>18</v>
      </c>
      <c r="C58" s="3">
        <v>159</v>
      </c>
      <c r="D58" s="4">
        <v>52</v>
      </c>
      <c r="E58" s="3" t="s">
        <v>15</v>
      </c>
      <c r="F58" s="4">
        <v>52</v>
      </c>
      <c r="G58" s="3" t="s">
        <v>17</v>
      </c>
      <c r="H58" s="4">
        <v>19</v>
      </c>
      <c r="I58" s="20" t="s">
        <v>17</v>
      </c>
      <c r="J58" s="4">
        <v>52</v>
      </c>
      <c r="K58" s="3" t="s">
        <v>15</v>
      </c>
      <c r="L58" s="4">
        <v>52</v>
      </c>
      <c r="M58" s="3" t="s">
        <v>590</v>
      </c>
      <c r="N58" s="4">
        <v>18</v>
      </c>
      <c r="O58" s="3">
        <v>144</v>
      </c>
      <c r="P58" s="4">
        <v>52</v>
      </c>
      <c r="Q58" s="3" t="s">
        <v>15</v>
      </c>
      <c r="R58" s="4">
        <v>52</v>
      </c>
      <c r="S58" s="3" t="s">
        <v>17</v>
      </c>
      <c r="T58" s="4">
        <v>19</v>
      </c>
      <c r="U58" s="3" t="s">
        <v>17</v>
      </c>
      <c r="V58" s="4">
        <v>52</v>
      </c>
      <c r="W58" s="3">
        <v>14</v>
      </c>
      <c r="X58" s="4">
        <v>52</v>
      </c>
    </row>
    <row r="59" spans="1:24" ht="18.75">
      <c r="A59" s="3" t="s">
        <v>553</v>
      </c>
      <c r="B59" s="4">
        <v>17</v>
      </c>
      <c r="C59" s="3">
        <v>161</v>
      </c>
      <c r="D59" s="4">
        <v>53</v>
      </c>
      <c r="E59" s="3">
        <v>21</v>
      </c>
      <c r="F59" s="4">
        <v>53</v>
      </c>
      <c r="G59" s="3" t="s">
        <v>17</v>
      </c>
      <c r="H59" s="4">
        <v>18</v>
      </c>
      <c r="I59" s="20">
        <v>2</v>
      </c>
      <c r="J59" s="4">
        <v>53</v>
      </c>
      <c r="K59" s="3" t="s">
        <v>15</v>
      </c>
      <c r="L59" s="4">
        <v>53</v>
      </c>
      <c r="M59" s="3" t="s">
        <v>591</v>
      </c>
      <c r="N59" s="4">
        <v>17</v>
      </c>
      <c r="O59" s="3">
        <v>146</v>
      </c>
      <c r="P59" s="4">
        <v>53</v>
      </c>
      <c r="Q59" s="3">
        <v>16</v>
      </c>
      <c r="R59" s="4">
        <v>53</v>
      </c>
      <c r="S59" s="3" t="s">
        <v>17</v>
      </c>
      <c r="T59" s="4">
        <v>18</v>
      </c>
      <c r="U59" s="3">
        <v>7</v>
      </c>
      <c r="V59" s="4">
        <v>53</v>
      </c>
      <c r="W59" s="3" t="s">
        <v>15</v>
      </c>
      <c r="X59" s="4">
        <v>53</v>
      </c>
    </row>
    <row r="60" spans="1:24" ht="18.75">
      <c r="A60" s="3" t="s">
        <v>554</v>
      </c>
      <c r="B60" s="4">
        <v>16</v>
      </c>
      <c r="C60" s="3">
        <v>163</v>
      </c>
      <c r="D60" s="4">
        <v>54</v>
      </c>
      <c r="E60" s="3" t="s">
        <v>15</v>
      </c>
      <c r="F60" s="4">
        <v>54</v>
      </c>
      <c r="G60" s="3">
        <v>7</v>
      </c>
      <c r="H60" s="4">
        <v>17</v>
      </c>
      <c r="I60" s="20" t="s">
        <v>17</v>
      </c>
      <c r="J60" s="4">
        <v>54</v>
      </c>
      <c r="K60" s="3" t="s">
        <v>15</v>
      </c>
      <c r="L60" s="4">
        <v>54</v>
      </c>
      <c r="M60" s="3" t="s">
        <v>592</v>
      </c>
      <c r="N60" s="4">
        <v>16</v>
      </c>
      <c r="O60" s="3">
        <v>148</v>
      </c>
      <c r="P60" s="4">
        <v>54</v>
      </c>
      <c r="Q60" s="3" t="s">
        <v>15</v>
      </c>
      <c r="R60" s="4">
        <v>54</v>
      </c>
      <c r="S60" s="3">
        <v>7.3</v>
      </c>
      <c r="T60" s="4">
        <v>17</v>
      </c>
      <c r="U60" s="3" t="s">
        <v>15</v>
      </c>
      <c r="V60" s="4">
        <v>54</v>
      </c>
      <c r="W60" s="3">
        <v>15</v>
      </c>
      <c r="X60" s="4">
        <v>54</v>
      </c>
    </row>
    <row r="61" spans="1:24" ht="18.75">
      <c r="A61" s="3" t="s">
        <v>555</v>
      </c>
      <c r="B61" s="4">
        <v>15</v>
      </c>
      <c r="C61" s="3">
        <v>165</v>
      </c>
      <c r="D61" s="4">
        <v>55</v>
      </c>
      <c r="E61" s="3">
        <v>22</v>
      </c>
      <c r="F61" s="4">
        <v>55</v>
      </c>
      <c r="G61" s="3" t="s">
        <v>17</v>
      </c>
      <c r="H61" s="4">
        <v>16</v>
      </c>
      <c r="I61" s="20" t="s">
        <v>17</v>
      </c>
      <c r="J61" s="4">
        <v>55</v>
      </c>
      <c r="K61" s="3" t="s">
        <v>15</v>
      </c>
      <c r="L61" s="4">
        <v>55</v>
      </c>
      <c r="M61" s="3" t="s">
        <v>593</v>
      </c>
      <c r="N61" s="4">
        <v>15</v>
      </c>
      <c r="O61" s="3">
        <v>150</v>
      </c>
      <c r="P61" s="4">
        <v>55</v>
      </c>
      <c r="Q61" s="3" t="s">
        <v>17</v>
      </c>
      <c r="R61" s="4">
        <v>55</v>
      </c>
      <c r="S61" s="3" t="s">
        <v>17</v>
      </c>
      <c r="T61" s="4">
        <v>16</v>
      </c>
      <c r="U61" s="3" t="s">
        <v>17</v>
      </c>
      <c r="V61" s="4">
        <v>55</v>
      </c>
      <c r="W61" s="3" t="s">
        <v>15</v>
      </c>
      <c r="X61" s="4">
        <v>55</v>
      </c>
    </row>
    <row r="62" spans="1:24" ht="18.75">
      <c r="A62" s="3" t="s">
        <v>556</v>
      </c>
      <c r="B62" s="4">
        <v>14</v>
      </c>
      <c r="C62" s="3">
        <v>167</v>
      </c>
      <c r="D62" s="4">
        <v>56</v>
      </c>
      <c r="E62" s="3" t="s">
        <v>15</v>
      </c>
      <c r="F62" s="4">
        <v>56</v>
      </c>
      <c r="G62" s="3" t="s">
        <v>17</v>
      </c>
      <c r="H62" s="4">
        <v>15</v>
      </c>
      <c r="I62" s="20">
        <v>3</v>
      </c>
      <c r="J62" s="4">
        <v>56</v>
      </c>
      <c r="K62" s="3" t="s">
        <v>15</v>
      </c>
      <c r="L62" s="4">
        <v>56</v>
      </c>
      <c r="M62" s="3" t="s">
        <v>594</v>
      </c>
      <c r="N62" s="4">
        <v>14</v>
      </c>
      <c r="O62" s="3">
        <v>152</v>
      </c>
      <c r="P62" s="4">
        <v>56</v>
      </c>
      <c r="Q62" s="3">
        <v>17</v>
      </c>
      <c r="R62" s="4">
        <v>56</v>
      </c>
      <c r="S62" s="3" t="s">
        <v>17</v>
      </c>
      <c r="T62" s="4">
        <v>15</v>
      </c>
      <c r="U62" s="3">
        <v>8</v>
      </c>
      <c r="V62" s="4">
        <v>56</v>
      </c>
      <c r="W62" s="3">
        <v>16</v>
      </c>
      <c r="X62" s="4">
        <v>56</v>
      </c>
    </row>
    <row r="63" spans="1:24" ht="18.75">
      <c r="A63" s="3" t="s">
        <v>557</v>
      </c>
      <c r="B63" s="4">
        <v>13</v>
      </c>
      <c r="C63" s="3">
        <v>169</v>
      </c>
      <c r="D63" s="4">
        <v>57</v>
      </c>
      <c r="E63" s="3">
        <v>23</v>
      </c>
      <c r="F63" s="4">
        <v>57</v>
      </c>
      <c r="G63" s="3">
        <v>7.1</v>
      </c>
      <c r="H63" s="4">
        <v>14</v>
      </c>
      <c r="I63" s="20" t="s">
        <v>15</v>
      </c>
      <c r="J63" s="4">
        <v>57</v>
      </c>
      <c r="K63" s="3" t="s">
        <v>15</v>
      </c>
      <c r="L63" s="4">
        <v>57</v>
      </c>
      <c r="M63" s="3" t="s">
        <v>439</v>
      </c>
      <c r="N63" s="4">
        <v>13</v>
      </c>
      <c r="O63" s="3">
        <v>154</v>
      </c>
      <c r="P63" s="4">
        <v>57</v>
      </c>
      <c r="Q63" s="3" t="s">
        <v>17</v>
      </c>
      <c r="R63" s="4">
        <v>57</v>
      </c>
      <c r="S63" s="3">
        <v>7.4</v>
      </c>
      <c r="T63" s="4">
        <v>14</v>
      </c>
      <c r="U63" s="3" t="s">
        <v>15</v>
      </c>
      <c r="V63" s="4">
        <v>57</v>
      </c>
      <c r="W63" s="3">
        <v>17</v>
      </c>
      <c r="X63" s="4">
        <v>57</v>
      </c>
    </row>
    <row r="64" spans="1:24" ht="18.75">
      <c r="A64" s="3" t="s">
        <v>434</v>
      </c>
      <c r="B64" s="4">
        <v>12</v>
      </c>
      <c r="C64" s="3">
        <v>171</v>
      </c>
      <c r="D64" s="4">
        <v>58</v>
      </c>
      <c r="E64" s="3" t="s">
        <v>15</v>
      </c>
      <c r="F64" s="4">
        <v>58</v>
      </c>
      <c r="G64" s="3" t="s">
        <v>17</v>
      </c>
      <c r="H64" s="4">
        <v>13</v>
      </c>
      <c r="I64" s="20">
        <v>4</v>
      </c>
      <c r="J64" s="4">
        <v>58</v>
      </c>
      <c r="K64" s="3" t="s">
        <v>15</v>
      </c>
      <c r="L64" s="4">
        <v>58</v>
      </c>
      <c r="M64" s="6" t="s">
        <v>440</v>
      </c>
      <c r="N64" s="4">
        <v>12</v>
      </c>
      <c r="O64" s="3">
        <v>156</v>
      </c>
      <c r="P64" s="4">
        <v>58</v>
      </c>
      <c r="Q64" s="3">
        <v>18</v>
      </c>
      <c r="R64" s="4">
        <v>58</v>
      </c>
      <c r="S64" s="3" t="s">
        <v>17</v>
      </c>
      <c r="T64" s="4">
        <v>13</v>
      </c>
      <c r="U64" s="3">
        <v>9</v>
      </c>
      <c r="V64" s="4">
        <v>58</v>
      </c>
      <c r="W64" s="3">
        <v>18</v>
      </c>
      <c r="X64" s="4">
        <v>58</v>
      </c>
    </row>
    <row r="65" spans="1:24" ht="18.75">
      <c r="A65" s="3" t="s">
        <v>435</v>
      </c>
      <c r="B65" s="4">
        <v>11</v>
      </c>
      <c r="C65" s="3">
        <v>173</v>
      </c>
      <c r="D65" s="4">
        <v>59</v>
      </c>
      <c r="E65" s="3">
        <v>24</v>
      </c>
      <c r="F65" s="4">
        <v>59</v>
      </c>
      <c r="G65" s="3" t="s">
        <v>17</v>
      </c>
      <c r="H65" s="4">
        <v>12</v>
      </c>
      <c r="I65" s="20" t="s">
        <v>17</v>
      </c>
      <c r="J65" s="4">
        <v>59</v>
      </c>
      <c r="K65" s="3" t="s">
        <v>15</v>
      </c>
      <c r="L65" s="4">
        <v>59</v>
      </c>
      <c r="M65" s="6" t="s">
        <v>441</v>
      </c>
      <c r="N65" s="4">
        <v>11</v>
      </c>
      <c r="O65" s="3">
        <v>158</v>
      </c>
      <c r="P65" s="4">
        <v>59</v>
      </c>
      <c r="Q65" s="3" t="s">
        <v>17</v>
      </c>
      <c r="R65" s="4">
        <v>59</v>
      </c>
      <c r="S65" s="3" t="s">
        <v>17</v>
      </c>
      <c r="T65" s="4">
        <v>12</v>
      </c>
      <c r="U65" s="3" t="s">
        <v>17</v>
      </c>
      <c r="V65" s="4">
        <v>59</v>
      </c>
      <c r="W65" s="3">
        <v>19</v>
      </c>
      <c r="X65" s="4">
        <v>59</v>
      </c>
    </row>
    <row r="66" spans="1:24" ht="18.75">
      <c r="A66" s="3" t="s">
        <v>436</v>
      </c>
      <c r="B66" s="4">
        <v>10</v>
      </c>
      <c r="C66" s="3">
        <v>175</v>
      </c>
      <c r="D66" s="4">
        <v>60</v>
      </c>
      <c r="E66" s="3" t="s">
        <v>15</v>
      </c>
      <c r="F66" s="4">
        <v>60</v>
      </c>
      <c r="G66" s="3">
        <v>7.2</v>
      </c>
      <c r="H66" s="4">
        <v>11</v>
      </c>
      <c r="I66" s="20">
        <v>5</v>
      </c>
      <c r="J66" s="4">
        <v>60</v>
      </c>
      <c r="K66" s="3" t="s">
        <v>15</v>
      </c>
      <c r="L66" s="4">
        <v>60</v>
      </c>
      <c r="M66" s="3" t="s">
        <v>442</v>
      </c>
      <c r="N66" s="4">
        <v>10</v>
      </c>
      <c r="O66" s="3">
        <v>160</v>
      </c>
      <c r="P66" s="4">
        <v>60</v>
      </c>
      <c r="Q66" s="3">
        <v>19</v>
      </c>
      <c r="R66" s="4">
        <v>60</v>
      </c>
      <c r="S66" s="3">
        <v>7.5</v>
      </c>
      <c r="T66" s="4">
        <v>11</v>
      </c>
      <c r="U66" s="3">
        <v>10</v>
      </c>
      <c r="V66" s="4">
        <v>60</v>
      </c>
      <c r="W66" s="3">
        <v>20</v>
      </c>
      <c r="X66" s="4">
        <v>60</v>
      </c>
    </row>
    <row r="67" spans="1:24" ht="18.75">
      <c r="A67" s="3" t="s">
        <v>558</v>
      </c>
      <c r="B67" s="4">
        <v>9</v>
      </c>
      <c r="C67" s="3">
        <v>177</v>
      </c>
      <c r="D67" s="4">
        <v>61</v>
      </c>
      <c r="E67" s="3">
        <v>25</v>
      </c>
      <c r="F67" s="4">
        <v>61</v>
      </c>
      <c r="G67" s="3" t="s">
        <v>17</v>
      </c>
      <c r="H67" s="4">
        <v>10</v>
      </c>
      <c r="I67" s="20" t="s">
        <v>15</v>
      </c>
      <c r="J67" s="4">
        <v>61</v>
      </c>
      <c r="K67" s="3" t="s">
        <v>15</v>
      </c>
      <c r="L67" s="4">
        <v>61</v>
      </c>
      <c r="M67" s="3" t="s">
        <v>443</v>
      </c>
      <c r="N67" s="4">
        <v>9</v>
      </c>
      <c r="O67" s="3">
        <v>162</v>
      </c>
      <c r="P67" s="4">
        <v>61</v>
      </c>
      <c r="Q67" s="3">
        <v>20</v>
      </c>
      <c r="R67" s="4">
        <v>61</v>
      </c>
      <c r="S67" s="3" t="s">
        <v>17</v>
      </c>
      <c r="T67" s="4">
        <v>10</v>
      </c>
      <c r="U67" s="3" t="s">
        <v>17</v>
      </c>
      <c r="V67" s="4">
        <v>61</v>
      </c>
      <c r="W67" s="3">
        <v>21</v>
      </c>
      <c r="X67" s="4">
        <v>61</v>
      </c>
    </row>
    <row r="68" spans="1:24" ht="18.75">
      <c r="A68" s="3" t="s">
        <v>438</v>
      </c>
      <c r="B68" s="4">
        <v>8</v>
      </c>
      <c r="C68" s="3">
        <v>179</v>
      </c>
      <c r="D68" s="4">
        <v>62</v>
      </c>
      <c r="E68" s="3" t="s">
        <v>15</v>
      </c>
      <c r="F68" s="4">
        <v>62</v>
      </c>
      <c r="G68" s="3" t="s">
        <v>17</v>
      </c>
      <c r="H68" s="4">
        <v>9</v>
      </c>
      <c r="I68" s="20">
        <v>6</v>
      </c>
      <c r="J68" s="4">
        <v>62</v>
      </c>
      <c r="K68" s="3" t="s">
        <v>15</v>
      </c>
      <c r="L68" s="4">
        <v>62</v>
      </c>
      <c r="M68" s="3" t="s">
        <v>444</v>
      </c>
      <c r="N68" s="4">
        <v>8</v>
      </c>
      <c r="O68" s="3">
        <v>164</v>
      </c>
      <c r="P68" s="4">
        <v>62</v>
      </c>
      <c r="Q68" s="3">
        <v>21</v>
      </c>
      <c r="R68" s="4">
        <v>62</v>
      </c>
      <c r="S68" s="3" t="s">
        <v>17</v>
      </c>
      <c r="T68" s="4">
        <v>9</v>
      </c>
      <c r="U68" s="3">
        <v>11</v>
      </c>
      <c r="V68" s="4">
        <v>62</v>
      </c>
      <c r="W68" s="3">
        <v>23</v>
      </c>
      <c r="X68" s="4">
        <v>62</v>
      </c>
    </row>
    <row r="69" spans="1:24" ht="18.75">
      <c r="A69" s="3" t="s">
        <v>439</v>
      </c>
      <c r="B69" s="4">
        <v>7</v>
      </c>
      <c r="C69" s="3">
        <v>181</v>
      </c>
      <c r="D69" s="4">
        <v>63</v>
      </c>
      <c r="E69" s="3">
        <v>26</v>
      </c>
      <c r="F69" s="4">
        <v>63</v>
      </c>
      <c r="G69" s="3">
        <v>7.3</v>
      </c>
      <c r="H69" s="4">
        <v>8</v>
      </c>
      <c r="I69" s="20">
        <v>7</v>
      </c>
      <c r="J69" s="4">
        <v>63</v>
      </c>
      <c r="K69" s="3">
        <v>4</v>
      </c>
      <c r="L69" s="4">
        <v>63</v>
      </c>
      <c r="M69" s="3" t="s">
        <v>445</v>
      </c>
      <c r="N69" s="4">
        <v>7</v>
      </c>
      <c r="O69" s="3">
        <v>166</v>
      </c>
      <c r="P69" s="4">
        <v>63</v>
      </c>
      <c r="Q69" s="3">
        <v>22</v>
      </c>
      <c r="R69" s="4">
        <v>63</v>
      </c>
      <c r="S69" s="3">
        <v>7.6</v>
      </c>
      <c r="T69" s="4">
        <v>8</v>
      </c>
      <c r="U69" s="3" t="s">
        <v>15</v>
      </c>
      <c r="V69" s="4">
        <v>63</v>
      </c>
      <c r="W69" s="3">
        <v>25</v>
      </c>
      <c r="X69" s="4">
        <v>63</v>
      </c>
    </row>
    <row r="70" spans="1:24" ht="18.75">
      <c r="A70" s="3" t="s">
        <v>440</v>
      </c>
      <c r="B70" s="4">
        <v>6</v>
      </c>
      <c r="C70" s="3">
        <v>183</v>
      </c>
      <c r="D70" s="4">
        <v>64</v>
      </c>
      <c r="E70" s="3" t="s">
        <v>15</v>
      </c>
      <c r="F70" s="4">
        <v>64</v>
      </c>
      <c r="G70" s="3" t="s">
        <v>17</v>
      </c>
      <c r="H70" s="4">
        <v>7</v>
      </c>
      <c r="I70" s="20">
        <v>8</v>
      </c>
      <c r="J70" s="4">
        <v>64</v>
      </c>
      <c r="K70" s="3" t="s">
        <v>17</v>
      </c>
      <c r="L70" s="4">
        <v>64</v>
      </c>
      <c r="M70" s="3" t="s">
        <v>446</v>
      </c>
      <c r="N70" s="4">
        <v>6</v>
      </c>
      <c r="O70" s="3">
        <v>168</v>
      </c>
      <c r="P70" s="4">
        <v>64</v>
      </c>
      <c r="Q70" s="3">
        <v>23</v>
      </c>
      <c r="R70" s="4">
        <v>64</v>
      </c>
      <c r="S70" s="3" t="s">
        <v>17</v>
      </c>
      <c r="T70" s="4">
        <v>7</v>
      </c>
      <c r="U70" s="3">
        <v>12</v>
      </c>
      <c r="V70" s="4">
        <v>64</v>
      </c>
      <c r="W70" s="3">
        <v>27</v>
      </c>
      <c r="X70" s="4">
        <v>64</v>
      </c>
    </row>
    <row r="71" spans="1:24" ht="18.75">
      <c r="A71" s="3" t="s">
        <v>441</v>
      </c>
      <c r="B71" s="4">
        <v>5</v>
      </c>
      <c r="C71" s="3">
        <v>185</v>
      </c>
      <c r="D71" s="4">
        <v>65</v>
      </c>
      <c r="E71" s="3">
        <v>27</v>
      </c>
      <c r="F71" s="4">
        <v>65</v>
      </c>
      <c r="G71" s="3" t="s">
        <v>17</v>
      </c>
      <c r="H71" s="4">
        <v>6</v>
      </c>
      <c r="I71" s="20">
        <v>9</v>
      </c>
      <c r="J71" s="4">
        <v>65</v>
      </c>
      <c r="K71" s="3" t="s">
        <v>17</v>
      </c>
      <c r="L71" s="4">
        <v>65</v>
      </c>
      <c r="M71" s="3" t="s">
        <v>447</v>
      </c>
      <c r="N71" s="4">
        <v>5</v>
      </c>
      <c r="O71" s="3">
        <v>170</v>
      </c>
      <c r="P71" s="4">
        <v>65</v>
      </c>
      <c r="Q71" s="3">
        <v>24</v>
      </c>
      <c r="R71" s="4">
        <v>65</v>
      </c>
      <c r="S71" s="3" t="s">
        <v>17</v>
      </c>
      <c r="T71" s="4">
        <v>6</v>
      </c>
      <c r="U71" s="3">
        <v>13</v>
      </c>
      <c r="V71" s="4">
        <v>65</v>
      </c>
      <c r="W71" s="3">
        <v>29</v>
      </c>
      <c r="X71" s="4">
        <v>65</v>
      </c>
    </row>
    <row r="72" spans="1:24" ht="18.75">
      <c r="A72" s="3" t="s">
        <v>442</v>
      </c>
      <c r="B72" s="4">
        <v>4</v>
      </c>
      <c r="C72" s="3">
        <v>188</v>
      </c>
      <c r="D72" s="4">
        <v>66</v>
      </c>
      <c r="E72" s="3" t="s">
        <v>15</v>
      </c>
      <c r="F72" s="4">
        <v>66</v>
      </c>
      <c r="G72" s="3">
        <v>7.4</v>
      </c>
      <c r="H72" s="4">
        <v>5</v>
      </c>
      <c r="I72" s="20">
        <v>10</v>
      </c>
      <c r="J72" s="4">
        <v>66</v>
      </c>
      <c r="K72" s="3" t="s">
        <v>17</v>
      </c>
      <c r="L72" s="4">
        <v>66</v>
      </c>
      <c r="M72" s="3" t="s">
        <v>595</v>
      </c>
      <c r="N72" s="4">
        <v>4</v>
      </c>
      <c r="O72" s="3">
        <v>173</v>
      </c>
      <c r="P72" s="4">
        <v>66</v>
      </c>
      <c r="Q72" s="3">
        <v>25</v>
      </c>
      <c r="R72" s="4">
        <v>66</v>
      </c>
      <c r="S72" s="3">
        <v>7.7</v>
      </c>
      <c r="T72" s="4">
        <v>5</v>
      </c>
      <c r="U72" s="3">
        <v>14</v>
      </c>
      <c r="V72" s="4">
        <v>66</v>
      </c>
      <c r="W72" s="3">
        <v>31</v>
      </c>
      <c r="X72" s="4">
        <v>66</v>
      </c>
    </row>
    <row r="73" spans="1:24" ht="18.75">
      <c r="A73" s="3" t="s">
        <v>443</v>
      </c>
      <c r="B73" s="4">
        <v>3</v>
      </c>
      <c r="C73" s="3">
        <v>191</v>
      </c>
      <c r="D73" s="4">
        <v>67</v>
      </c>
      <c r="E73" s="3">
        <v>28</v>
      </c>
      <c r="F73" s="4">
        <v>67</v>
      </c>
      <c r="G73" s="3" t="s">
        <v>17</v>
      </c>
      <c r="H73" s="4">
        <v>4</v>
      </c>
      <c r="I73" s="20">
        <v>11</v>
      </c>
      <c r="J73" s="4">
        <v>67</v>
      </c>
      <c r="K73" s="3" t="s">
        <v>17</v>
      </c>
      <c r="L73" s="4">
        <v>67</v>
      </c>
      <c r="M73" s="3" t="s">
        <v>505</v>
      </c>
      <c r="N73" s="4">
        <v>3</v>
      </c>
      <c r="O73" s="3">
        <v>176</v>
      </c>
      <c r="P73" s="4">
        <v>67</v>
      </c>
      <c r="Q73" s="3">
        <v>26</v>
      </c>
      <c r="R73" s="4">
        <v>67</v>
      </c>
      <c r="S73" s="3" t="s">
        <v>17</v>
      </c>
      <c r="T73" s="4">
        <v>4</v>
      </c>
      <c r="U73" s="3">
        <v>15</v>
      </c>
      <c r="V73" s="4">
        <v>67</v>
      </c>
      <c r="W73" s="3">
        <v>34</v>
      </c>
      <c r="X73" s="4">
        <v>67</v>
      </c>
    </row>
    <row r="74" spans="1:24" ht="18.75">
      <c r="A74" s="3" t="s">
        <v>444</v>
      </c>
      <c r="B74" s="4">
        <v>2</v>
      </c>
      <c r="C74" s="3">
        <v>194</v>
      </c>
      <c r="D74" s="4">
        <v>68</v>
      </c>
      <c r="E74" s="3">
        <v>29</v>
      </c>
      <c r="F74" s="4">
        <v>68</v>
      </c>
      <c r="G74" s="3" t="s">
        <v>15</v>
      </c>
      <c r="H74" s="4">
        <v>3</v>
      </c>
      <c r="I74" s="20">
        <v>12</v>
      </c>
      <c r="J74" s="4">
        <v>68</v>
      </c>
      <c r="K74" s="3">
        <v>5</v>
      </c>
      <c r="L74" s="4">
        <v>68</v>
      </c>
      <c r="M74" s="3" t="s">
        <v>506</v>
      </c>
      <c r="N74" s="4">
        <v>2</v>
      </c>
      <c r="O74" s="3">
        <v>179</v>
      </c>
      <c r="P74" s="4">
        <v>68</v>
      </c>
      <c r="Q74" s="3">
        <v>27</v>
      </c>
      <c r="R74" s="4">
        <v>68</v>
      </c>
      <c r="S74" s="3">
        <v>7.8</v>
      </c>
      <c r="T74" s="4">
        <v>3</v>
      </c>
      <c r="U74" s="3">
        <v>16</v>
      </c>
      <c r="V74" s="4">
        <v>68</v>
      </c>
      <c r="W74" s="3">
        <v>37</v>
      </c>
      <c r="X74" s="4">
        <v>68</v>
      </c>
    </row>
    <row r="75" spans="1:24" ht="18.75">
      <c r="A75" s="3" t="s">
        <v>445</v>
      </c>
      <c r="B75" s="4">
        <v>1</v>
      </c>
      <c r="C75" s="3">
        <v>197</v>
      </c>
      <c r="D75" s="4">
        <v>69</v>
      </c>
      <c r="E75" s="3">
        <v>30</v>
      </c>
      <c r="F75" s="4">
        <v>69</v>
      </c>
      <c r="G75" s="3" t="s">
        <v>17</v>
      </c>
      <c r="H75" s="4">
        <v>2</v>
      </c>
      <c r="I75" s="20">
        <v>13</v>
      </c>
      <c r="J75" s="4">
        <v>69</v>
      </c>
      <c r="K75" s="3">
        <v>6</v>
      </c>
      <c r="L75" s="4">
        <v>69</v>
      </c>
      <c r="M75" s="3" t="s">
        <v>507</v>
      </c>
      <c r="N75" s="4">
        <v>1</v>
      </c>
      <c r="O75" s="3">
        <v>182</v>
      </c>
      <c r="P75" s="4">
        <v>69</v>
      </c>
      <c r="Q75" s="3">
        <v>28</v>
      </c>
      <c r="R75" s="4">
        <v>69</v>
      </c>
      <c r="S75" s="3" t="s">
        <v>17</v>
      </c>
      <c r="T75" s="4">
        <v>2</v>
      </c>
      <c r="U75" s="3">
        <v>17</v>
      </c>
      <c r="V75" s="4">
        <v>69</v>
      </c>
      <c r="W75" s="3">
        <v>40</v>
      </c>
      <c r="X75" s="4">
        <v>69</v>
      </c>
    </row>
    <row r="76" spans="1:24" ht="18.75">
      <c r="A76" s="19" t="s">
        <v>27</v>
      </c>
      <c r="B76" s="8">
        <v>1</v>
      </c>
      <c r="C76" s="3">
        <v>200</v>
      </c>
      <c r="D76" s="4">
        <v>70</v>
      </c>
      <c r="E76" s="3">
        <v>31</v>
      </c>
      <c r="F76" s="4">
        <v>70</v>
      </c>
      <c r="G76" s="3">
        <v>7.5</v>
      </c>
      <c r="H76" s="4">
        <v>1</v>
      </c>
      <c r="I76" s="20">
        <v>15</v>
      </c>
      <c r="J76" s="4">
        <v>70</v>
      </c>
      <c r="K76" s="3">
        <v>7</v>
      </c>
      <c r="L76" s="4">
        <v>70</v>
      </c>
      <c r="M76" s="3" t="s">
        <v>32</v>
      </c>
      <c r="N76" s="4">
        <v>1</v>
      </c>
      <c r="O76" s="3">
        <v>185</v>
      </c>
      <c r="P76" s="4">
        <v>70</v>
      </c>
      <c r="Q76" s="3">
        <v>29</v>
      </c>
      <c r="R76" s="4">
        <v>70</v>
      </c>
      <c r="S76" s="3">
        <v>7.9</v>
      </c>
      <c r="T76" s="4">
        <v>1</v>
      </c>
      <c r="U76" s="3">
        <v>18</v>
      </c>
      <c r="V76" s="4">
        <v>70</v>
      </c>
      <c r="W76" s="3">
        <v>43</v>
      </c>
      <c r="X76" s="4">
        <v>70</v>
      </c>
    </row>
    <row r="77" spans="1:24" ht="18.75">
      <c r="A77" s="19" t="s">
        <v>54</v>
      </c>
      <c r="B77" s="8">
        <v>0</v>
      </c>
      <c r="C77" s="3" t="s">
        <v>55</v>
      </c>
      <c r="D77" s="4">
        <v>70</v>
      </c>
      <c r="E77" s="3" t="s">
        <v>56</v>
      </c>
      <c r="F77" s="4">
        <v>70</v>
      </c>
      <c r="G77" s="3" t="s">
        <v>57</v>
      </c>
      <c r="H77" s="4">
        <v>0</v>
      </c>
      <c r="I77" s="20" t="s">
        <v>58</v>
      </c>
      <c r="J77" s="4">
        <v>70</v>
      </c>
      <c r="K77" s="3" t="s">
        <v>59</v>
      </c>
      <c r="L77" s="4">
        <v>70</v>
      </c>
      <c r="M77" s="3" t="s">
        <v>60</v>
      </c>
      <c r="N77" s="4">
        <v>0</v>
      </c>
      <c r="O77" s="3" t="s">
        <v>61</v>
      </c>
      <c r="P77" s="4">
        <v>70</v>
      </c>
      <c r="Q77" s="3" t="s">
        <v>36</v>
      </c>
      <c r="R77" s="4">
        <v>70</v>
      </c>
      <c r="S77" s="3" t="s">
        <v>62</v>
      </c>
      <c r="T77" s="4">
        <v>0</v>
      </c>
      <c r="U77" s="3" t="s">
        <v>63</v>
      </c>
      <c r="V77" s="4">
        <v>70</v>
      </c>
      <c r="W77" s="3" t="s">
        <v>64</v>
      </c>
      <c r="X77" s="4">
        <v>70</v>
      </c>
    </row>
    <row r="78" spans="1:24" ht="18.75">
      <c r="A78" s="7">
        <v>0</v>
      </c>
      <c r="B78" s="8">
        <v>0</v>
      </c>
      <c r="C78" s="7"/>
      <c r="D78" s="8"/>
      <c r="E78" s="7"/>
      <c r="F78" s="7">
        <v>0</v>
      </c>
      <c r="G78" s="3">
        <v>0</v>
      </c>
      <c r="H78" s="4">
        <v>0</v>
      </c>
      <c r="I78" s="21"/>
      <c r="J78" s="8">
        <v>0</v>
      </c>
      <c r="K78" s="7"/>
      <c r="L78" s="8"/>
      <c r="M78" s="3">
        <v>0</v>
      </c>
      <c r="N78" s="4">
        <v>0</v>
      </c>
      <c r="O78" s="3"/>
      <c r="P78" s="4"/>
      <c r="Q78" s="7"/>
      <c r="R78" s="4">
        <v>0</v>
      </c>
      <c r="S78" s="3">
        <v>0</v>
      </c>
      <c r="T78" s="4">
        <v>0</v>
      </c>
      <c r="U78" s="3"/>
      <c r="V78" s="4">
        <v>0</v>
      </c>
      <c r="W78" s="7"/>
      <c r="X78" s="8"/>
    </row>
    <row r="79" spans="1:24" ht="18.75">
      <c r="A79" s="41"/>
      <c r="B79" s="3">
        <v>0</v>
      </c>
      <c r="C79" s="7"/>
      <c r="D79" s="8">
        <v>0</v>
      </c>
      <c r="E79" s="7"/>
      <c r="F79" s="7">
        <v>0</v>
      </c>
      <c r="G79" s="3">
        <v>0</v>
      </c>
      <c r="H79" s="4">
        <v>0</v>
      </c>
      <c r="I79" s="21"/>
      <c r="J79" s="8">
        <v>0</v>
      </c>
      <c r="K79" s="7"/>
      <c r="L79" s="8"/>
      <c r="M79" s="3"/>
      <c r="N79" s="3"/>
      <c r="O79" s="3"/>
      <c r="P79" s="4">
        <v>0</v>
      </c>
      <c r="Q79" s="7"/>
      <c r="R79" s="4">
        <v>0</v>
      </c>
      <c r="S79" s="3">
        <v>0</v>
      </c>
      <c r="T79" s="4">
        <v>0</v>
      </c>
      <c r="U79" s="3"/>
      <c r="V79" s="4">
        <v>0</v>
      </c>
      <c r="W79" s="7"/>
      <c r="X79" s="8"/>
    </row>
  </sheetData>
  <sheetProtection sheet="1" selectLockedCells="1" selectUnlockedCells="1"/>
  <mergeCells count="2">
    <mergeCell ref="A3:L3"/>
    <mergeCell ref="M3:X3"/>
  </mergeCells>
  <pageMargins left="0.34375" right="0.281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sheetPr codeName="Лист3"/>
  <dimension ref="A3:X79"/>
  <sheetViews>
    <sheetView view="pageLayout" topLeftCell="I72" workbookViewId="0">
      <selection activeCell="B82" sqref="B82"/>
    </sheetView>
  </sheetViews>
  <sheetFormatPr defaultRowHeight="15.75"/>
  <sheetData>
    <row r="3" spans="1:24" ht="18.75">
      <c r="A3" s="92" t="s">
        <v>0</v>
      </c>
      <c r="B3" s="93"/>
      <c r="C3" s="93"/>
      <c r="D3" s="93"/>
      <c r="E3" s="93"/>
      <c r="F3" s="93"/>
      <c r="G3" s="93"/>
      <c r="H3" s="93"/>
      <c r="I3" s="93"/>
      <c r="J3" s="93"/>
      <c r="K3" s="93"/>
      <c r="L3" s="94"/>
      <c r="M3" s="92" t="s">
        <v>1</v>
      </c>
      <c r="N3" s="93"/>
      <c r="O3" s="93"/>
      <c r="P3" s="93"/>
      <c r="Q3" s="93"/>
      <c r="R3" s="93"/>
      <c r="S3" s="93"/>
      <c r="T3" s="93"/>
      <c r="U3" s="93"/>
      <c r="V3" s="93"/>
      <c r="W3" s="93"/>
      <c r="X3" s="94"/>
    </row>
    <row r="4" spans="1:24" ht="150">
      <c r="A4" s="1" t="s">
        <v>2</v>
      </c>
      <c r="B4" s="1" t="s">
        <v>9</v>
      </c>
      <c r="C4" s="1" t="s">
        <v>4</v>
      </c>
      <c r="D4" s="1" t="s">
        <v>9</v>
      </c>
      <c r="E4" s="1" t="s">
        <v>5</v>
      </c>
      <c r="F4" s="1" t="s">
        <v>9</v>
      </c>
      <c r="G4" s="1" t="s">
        <v>48</v>
      </c>
      <c r="H4" s="1" t="s">
        <v>9</v>
      </c>
      <c r="I4" s="1" t="s">
        <v>7</v>
      </c>
      <c r="J4" s="1" t="s">
        <v>9</v>
      </c>
      <c r="K4" s="1" t="s">
        <v>8</v>
      </c>
      <c r="L4" s="1" t="s">
        <v>9</v>
      </c>
      <c r="M4" s="1" t="s">
        <v>2</v>
      </c>
      <c r="N4" s="1" t="s">
        <v>9</v>
      </c>
      <c r="O4" s="1" t="s">
        <v>4</v>
      </c>
      <c r="P4" s="1" t="s">
        <v>9</v>
      </c>
      <c r="Q4" s="1" t="s">
        <v>5</v>
      </c>
      <c r="R4" s="1" t="s">
        <v>9</v>
      </c>
      <c r="S4" s="1" t="s">
        <v>48</v>
      </c>
      <c r="T4" s="1" t="s">
        <v>9</v>
      </c>
      <c r="U4" s="1" t="s">
        <v>7</v>
      </c>
      <c r="V4" s="1" t="s">
        <v>9</v>
      </c>
      <c r="W4" s="1" t="s">
        <v>11</v>
      </c>
      <c r="X4" s="1" t="s">
        <v>9</v>
      </c>
    </row>
    <row r="5" spans="1:24" ht="18.75">
      <c r="A5" s="1" t="s">
        <v>65</v>
      </c>
      <c r="B5" s="1">
        <v>70</v>
      </c>
      <c r="C5" s="3" t="s">
        <v>71</v>
      </c>
      <c r="D5" s="4">
        <v>70</v>
      </c>
      <c r="E5" s="3" t="s">
        <v>72</v>
      </c>
      <c r="F5" s="4">
        <v>70</v>
      </c>
      <c r="G5" s="1">
        <v>0</v>
      </c>
      <c r="H5" s="1">
        <v>0</v>
      </c>
      <c r="I5" s="3" t="s">
        <v>74</v>
      </c>
      <c r="J5" s="4">
        <v>70</v>
      </c>
      <c r="K5" s="3" t="s">
        <v>75</v>
      </c>
      <c r="L5" s="4">
        <v>70</v>
      </c>
      <c r="M5" s="1" t="s">
        <v>66</v>
      </c>
      <c r="N5" s="1">
        <v>70</v>
      </c>
      <c r="O5" s="3" t="s">
        <v>55</v>
      </c>
      <c r="P5" s="4">
        <v>70</v>
      </c>
      <c r="Q5" s="3" t="s">
        <v>72</v>
      </c>
      <c r="R5" s="4">
        <v>70</v>
      </c>
      <c r="S5" s="1">
        <v>0</v>
      </c>
      <c r="T5" s="1">
        <v>0</v>
      </c>
      <c r="U5" s="3" t="s">
        <v>78</v>
      </c>
      <c r="V5" s="4">
        <v>70</v>
      </c>
      <c r="W5" s="3" t="s">
        <v>79</v>
      </c>
      <c r="X5" s="4">
        <v>70</v>
      </c>
    </row>
    <row r="6" spans="1:24" ht="18.75">
      <c r="A6" s="3" t="s">
        <v>67</v>
      </c>
      <c r="B6" s="4">
        <v>70</v>
      </c>
      <c r="C6" s="1">
        <v>0</v>
      </c>
      <c r="D6" s="1">
        <v>0</v>
      </c>
      <c r="E6" s="1">
        <v>0</v>
      </c>
      <c r="F6" s="1">
        <v>0</v>
      </c>
      <c r="G6" s="1">
        <v>2</v>
      </c>
      <c r="H6" s="1">
        <v>70</v>
      </c>
      <c r="I6" s="1">
        <v>-99</v>
      </c>
      <c r="J6" s="1">
        <v>0</v>
      </c>
      <c r="K6" s="1">
        <v>0</v>
      </c>
      <c r="L6" s="1">
        <v>0</v>
      </c>
      <c r="M6" s="3" t="s">
        <v>53</v>
      </c>
      <c r="N6" s="4">
        <v>70</v>
      </c>
      <c r="O6" s="1">
        <v>0</v>
      </c>
      <c r="P6" s="1">
        <v>0</v>
      </c>
      <c r="Q6" s="1">
        <v>0</v>
      </c>
      <c r="R6" s="1">
        <v>0</v>
      </c>
      <c r="S6" s="1">
        <v>2</v>
      </c>
      <c r="T6" s="1">
        <v>70</v>
      </c>
      <c r="U6" s="1">
        <v>-99</v>
      </c>
      <c r="V6" s="1">
        <v>0</v>
      </c>
      <c r="W6" s="1">
        <v>0</v>
      </c>
      <c r="X6" s="1">
        <v>0</v>
      </c>
    </row>
    <row r="7" spans="1:24" ht="18.75">
      <c r="A7" s="3" t="s">
        <v>596</v>
      </c>
      <c r="B7" s="4">
        <v>69</v>
      </c>
      <c r="C7" s="3">
        <v>85</v>
      </c>
      <c r="D7" s="4">
        <v>1</v>
      </c>
      <c r="E7" s="3" t="s">
        <v>15</v>
      </c>
      <c r="F7" s="4">
        <v>1</v>
      </c>
      <c r="G7" s="5">
        <v>5</v>
      </c>
      <c r="H7" s="4">
        <v>70</v>
      </c>
      <c r="I7" s="3" t="s">
        <v>15</v>
      </c>
      <c r="J7" s="4">
        <v>1</v>
      </c>
      <c r="K7" s="3" t="s">
        <v>15</v>
      </c>
      <c r="L7" s="4">
        <v>1</v>
      </c>
      <c r="M7" s="3" t="s">
        <v>632</v>
      </c>
      <c r="N7" s="4">
        <v>69</v>
      </c>
      <c r="O7" s="3">
        <v>73</v>
      </c>
      <c r="P7" s="4">
        <v>2</v>
      </c>
      <c r="Q7" s="3" t="s">
        <v>15</v>
      </c>
      <c r="R7" s="4">
        <v>1</v>
      </c>
      <c r="S7" s="5">
        <v>5.3</v>
      </c>
      <c r="T7" s="4">
        <v>70</v>
      </c>
      <c r="U7" s="3" t="s">
        <v>15</v>
      </c>
      <c r="V7" s="4">
        <v>1</v>
      </c>
      <c r="W7" s="3" t="s">
        <v>15</v>
      </c>
      <c r="X7" s="4">
        <v>1</v>
      </c>
    </row>
    <row r="8" spans="1:24" ht="18.75">
      <c r="A8" s="3" t="s">
        <v>597</v>
      </c>
      <c r="B8" s="4">
        <v>68</v>
      </c>
      <c r="C8" s="3">
        <v>88</v>
      </c>
      <c r="D8" s="4">
        <v>2</v>
      </c>
      <c r="E8" s="3" t="s">
        <v>15</v>
      </c>
      <c r="F8" s="4">
        <v>2</v>
      </c>
      <c r="G8" s="5" t="s">
        <v>17</v>
      </c>
      <c r="H8" s="4">
        <v>69</v>
      </c>
      <c r="I8" s="3" t="s">
        <v>15</v>
      </c>
      <c r="J8" s="4">
        <v>2</v>
      </c>
      <c r="K8" s="3" t="s">
        <v>15</v>
      </c>
      <c r="L8" s="4">
        <v>2</v>
      </c>
      <c r="M8" s="3" t="s">
        <v>633</v>
      </c>
      <c r="N8" s="4">
        <v>68</v>
      </c>
      <c r="O8" s="3">
        <v>76</v>
      </c>
      <c r="P8" s="4">
        <v>3</v>
      </c>
      <c r="Q8" s="3" t="s">
        <v>15</v>
      </c>
      <c r="R8" s="4">
        <v>2</v>
      </c>
      <c r="S8" s="5" t="s">
        <v>17</v>
      </c>
      <c r="T8" s="4">
        <v>69</v>
      </c>
      <c r="U8" s="3" t="s">
        <v>15</v>
      </c>
      <c r="V8" s="4">
        <v>2</v>
      </c>
      <c r="W8" s="3" t="s">
        <v>15</v>
      </c>
      <c r="X8" s="4">
        <v>2</v>
      </c>
    </row>
    <row r="9" spans="1:24" ht="18.75">
      <c r="A9" s="3" t="s">
        <v>598</v>
      </c>
      <c r="B9" s="4">
        <v>67</v>
      </c>
      <c r="C9" s="3">
        <v>91</v>
      </c>
      <c r="D9" s="4">
        <v>3</v>
      </c>
      <c r="E9" s="3" t="s">
        <v>15</v>
      </c>
      <c r="F9" s="4">
        <v>3</v>
      </c>
      <c r="G9" s="5">
        <v>5.0999999999999996</v>
      </c>
      <c r="H9" s="4">
        <v>68</v>
      </c>
      <c r="I9" s="3" t="s">
        <v>15</v>
      </c>
      <c r="J9" s="4">
        <v>3</v>
      </c>
      <c r="K9" s="3" t="s">
        <v>15</v>
      </c>
      <c r="L9" s="4">
        <v>3</v>
      </c>
      <c r="M9" s="3" t="s">
        <v>634</v>
      </c>
      <c r="N9" s="4">
        <v>67</v>
      </c>
      <c r="O9" s="3">
        <v>79</v>
      </c>
      <c r="P9" s="4">
        <v>4</v>
      </c>
      <c r="Q9" s="3" t="s">
        <v>15</v>
      </c>
      <c r="R9" s="4">
        <v>3</v>
      </c>
      <c r="S9" s="5">
        <v>5.4</v>
      </c>
      <c r="T9" s="4">
        <v>68</v>
      </c>
      <c r="U9" s="3" t="s">
        <v>15</v>
      </c>
      <c r="V9" s="4">
        <v>3</v>
      </c>
      <c r="W9" s="3" t="s">
        <v>15</v>
      </c>
      <c r="X9" s="4">
        <v>3</v>
      </c>
    </row>
    <row r="10" spans="1:24" ht="18.75">
      <c r="A10" s="3" t="s">
        <v>599</v>
      </c>
      <c r="B10" s="4">
        <v>66</v>
      </c>
      <c r="C10" s="3">
        <v>94</v>
      </c>
      <c r="D10" s="4">
        <v>4</v>
      </c>
      <c r="E10" s="3" t="s">
        <v>15</v>
      </c>
      <c r="F10" s="4">
        <v>4</v>
      </c>
      <c r="G10" s="5" t="s">
        <v>17</v>
      </c>
      <c r="H10" s="4">
        <v>67</v>
      </c>
      <c r="I10" s="3" t="s">
        <v>15</v>
      </c>
      <c r="J10" s="4">
        <v>4</v>
      </c>
      <c r="K10" s="3" t="s">
        <v>15</v>
      </c>
      <c r="L10" s="4">
        <v>4</v>
      </c>
      <c r="M10" s="3" t="s">
        <v>635</v>
      </c>
      <c r="N10" s="4">
        <v>66</v>
      </c>
      <c r="O10" s="3">
        <v>82</v>
      </c>
      <c r="P10" s="4">
        <v>5</v>
      </c>
      <c r="Q10" s="3" t="s">
        <v>15</v>
      </c>
      <c r="R10" s="4">
        <v>4</v>
      </c>
      <c r="S10" s="5" t="s">
        <v>17</v>
      </c>
      <c r="T10" s="4">
        <v>67</v>
      </c>
      <c r="U10" s="3" t="s">
        <v>15</v>
      </c>
      <c r="V10" s="4">
        <v>4</v>
      </c>
      <c r="W10" s="3" t="s">
        <v>15</v>
      </c>
      <c r="X10" s="4">
        <v>4</v>
      </c>
    </row>
    <row r="11" spans="1:24" ht="18.75">
      <c r="A11" s="3" t="s">
        <v>600</v>
      </c>
      <c r="B11" s="4">
        <v>65</v>
      </c>
      <c r="C11" s="3">
        <v>97</v>
      </c>
      <c r="D11" s="4">
        <v>5</v>
      </c>
      <c r="E11" s="3" t="s">
        <v>15</v>
      </c>
      <c r="F11" s="4">
        <v>5</v>
      </c>
      <c r="G11" s="5">
        <v>5.2</v>
      </c>
      <c r="H11" s="4">
        <v>66</v>
      </c>
      <c r="I11" s="3" t="s">
        <v>15</v>
      </c>
      <c r="J11" s="4">
        <v>5</v>
      </c>
      <c r="K11" s="3" t="s">
        <v>15</v>
      </c>
      <c r="L11" s="4">
        <v>5</v>
      </c>
      <c r="M11" s="3" t="s">
        <v>636</v>
      </c>
      <c r="N11" s="4">
        <v>65</v>
      </c>
      <c r="O11" s="3">
        <v>85</v>
      </c>
      <c r="P11" s="4">
        <v>6</v>
      </c>
      <c r="Q11" s="3" t="s">
        <v>15</v>
      </c>
      <c r="R11" s="4">
        <v>5</v>
      </c>
      <c r="S11" s="5">
        <v>5.5</v>
      </c>
      <c r="T11" s="4">
        <v>66</v>
      </c>
      <c r="U11" s="3" t="s">
        <v>15</v>
      </c>
      <c r="V11" s="4">
        <v>5</v>
      </c>
      <c r="W11" s="3" t="s">
        <v>15</v>
      </c>
      <c r="X11" s="4">
        <v>5</v>
      </c>
    </row>
    <row r="12" spans="1:24" ht="18.75">
      <c r="A12" s="3" t="s">
        <v>379</v>
      </c>
      <c r="B12" s="4">
        <v>64</v>
      </c>
      <c r="C12" s="3">
        <v>100</v>
      </c>
      <c r="D12" s="4">
        <v>6</v>
      </c>
      <c r="E12" s="3">
        <v>1</v>
      </c>
      <c r="F12" s="4">
        <v>6</v>
      </c>
      <c r="G12" s="5" t="s">
        <v>17</v>
      </c>
      <c r="H12" s="4">
        <v>65</v>
      </c>
      <c r="I12" s="3" t="s">
        <v>15</v>
      </c>
      <c r="J12" s="4">
        <v>6</v>
      </c>
      <c r="K12" s="3" t="s">
        <v>15</v>
      </c>
      <c r="L12" s="4">
        <v>6</v>
      </c>
      <c r="M12" s="3" t="s">
        <v>637</v>
      </c>
      <c r="N12" s="4">
        <v>64</v>
      </c>
      <c r="O12" s="3">
        <v>87</v>
      </c>
      <c r="P12" s="4">
        <v>7</v>
      </c>
      <c r="Q12" s="3" t="s">
        <v>15</v>
      </c>
      <c r="R12" s="4">
        <v>6</v>
      </c>
      <c r="S12" s="5" t="s">
        <v>17</v>
      </c>
      <c r="T12" s="4">
        <v>65</v>
      </c>
      <c r="U12" s="3" t="s">
        <v>15</v>
      </c>
      <c r="V12" s="4">
        <v>6</v>
      </c>
      <c r="W12" s="3" t="s">
        <v>15</v>
      </c>
      <c r="X12" s="4">
        <v>6</v>
      </c>
    </row>
    <row r="13" spans="1:24" ht="18.75">
      <c r="A13" s="3" t="s">
        <v>380</v>
      </c>
      <c r="B13" s="4">
        <v>63</v>
      </c>
      <c r="C13" s="3">
        <v>103</v>
      </c>
      <c r="D13" s="4">
        <v>7</v>
      </c>
      <c r="E13" s="3">
        <v>2</v>
      </c>
      <c r="F13" s="4">
        <v>7</v>
      </c>
      <c r="G13" s="5">
        <v>5.3</v>
      </c>
      <c r="H13" s="4">
        <v>64</v>
      </c>
      <c r="I13" s="3" t="s">
        <v>15</v>
      </c>
      <c r="J13" s="4">
        <v>7</v>
      </c>
      <c r="K13" s="3" t="s">
        <v>15</v>
      </c>
      <c r="L13" s="4">
        <v>7</v>
      </c>
      <c r="M13" s="3" t="s">
        <v>638</v>
      </c>
      <c r="N13" s="4">
        <v>63</v>
      </c>
      <c r="O13" s="3">
        <v>88</v>
      </c>
      <c r="P13" s="4">
        <v>1</v>
      </c>
      <c r="Q13" s="3">
        <v>1</v>
      </c>
      <c r="R13" s="4">
        <v>7</v>
      </c>
      <c r="S13" s="5">
        <v>5.6</v>
      </c>
      <c r="T13" s="4">
        <v>64</v>
      </c>
      <c r="U13" s="3" t="s">
        <v>15</v>
      </c>
      <c r="V13" s="4">
        <v>7</v>
      </c>
      <c r="W13" s="3" t="s">
        <v>15</v>
      </c>
      <c r="X13" s="4">
        <v>7</v>
      </c>
    </row>
    <row r="14" spans="1:24" ht="18.75">
      <c r="A14" s="3" t="s">
        <v>381</v>
      </c>
      <c r="B14" s="4">
        <v>62</v>
      </c>
      <c r="C14" s="3">
        <v>106</v>
      </c>
      <c r="D14" s="4">
        <v>8</v>
      </c>
      <c r="E14" s="3">
        <v>3</v>
      </c>
      <c r="F14" s="4">
        <v>8</v>
      </c>
      <c r="G14" s="5" t="s">
        <v>17</v>
      </c>
      <c r="H14" s="4">
        <v>63</v>
      </c>
      <c r="I14" s="3" t="s">
        <v>15</v>
      </c>
      <c r="J14" s="4">
        <v>8</v>
      </c>
      <c r="K14" s="3" t="s">
        <v>15</v>
      </c>
      <c r="L14" s="4">
        <v>8</v>
      </c>
      <c r="M14" s="3" t="s">
        <v>639</v>
      </c>
      <c r="N14" s="4">
        <v>62</v>
      </c>
      <c r="O14" s="3">
        <v>89</v>
      </c>
      <c r="P14" s="4">
        <v>8</v>
      </c>
      <c r="Q14" s="3" t="s">
        <v>15</v>
      </c>
      <c r="R14" s="4">
        <v>8</v>
      </c>
      <c r="S14" s="5" t="s">
        <v>17</v>
      </c>
      <c r="T14" s="4">
        <v>63</v>
      </c>
      <c r="U14" s="3" t="s">
        <v>15</v>
      </c>
      <c r="V14" s="4">
        <v>8</v>
      </c>
      <c r="W14" s="3" t="s">
        <v>15</v>
      </c>
      <c r="X14" s="4">
        <v>8</v>
      </c>
    </row>
    <row r="15" spans="1:24" ht="18.75">
      <c r="A15" s="3" t="s">
        <v>382</v>
      </c>
      <c r="B15" s="4">
        <v>61</v>
      </c>
      <c r="C15" s="3">
        <v>108</v>
      </c>
      <c r="D15" s="4">
        <v>9</v>
      </c>
      <c r="E15" s="3">
        <v>4</v>
      </c>
      <c r="F15" s="4">
        <v>9</v>
      </c>
      <c r="G15" s="5">
        <v>5.4</v>
      </c>
      <c r="H15" s="4">
        <v>62</v>
      </c>
      <c r="I15" s="3" t="s">
        <v>15</v>
      </c>
      <c r="J15" s="4">
        <v>9</v>
      </c>
      <c r="K15" s="3" t="s">
        <v>15</v>
      </c>
      <c r="L15" s="4">
        <v>9</v>
      </c>
      <c r="M15" s="3" t="s">
        <v>640</v>
      </c>
      <c r="N15" s="4">
        <v>61</v>
      </c>
      <c r="O15" s="3">
        <v>91</v>
      </c>
      <c r="P15" s="4">
        <v>9</v>
      </c>
      <c r="Q15" s="3">
        <v>2</v>
      </c>
      <c r="R15" s="4">
        <v>9</v>
      </c>
      <c r="S15" s="5">
        <v>5.7</v>
      </c>
      <c r="T15" s="4">
        <v>62</v>
      </c>
      <c r="U15" s="3" t="s">
        <v>15</v>
      </c>
      <c r="V15" s="4">
        <v>9</v>
      </c>
      <c r="W15" s="3" t="s">
        <v>15</v>
      </c>
      <c r="X15" s="4">
        <v>9</v>
      </c>
    </row>
    <row r="16" spans="1:24" ht="18.75">
      <c r="A16" s="3" t="s">
        <v>383</v>
      </c>
      <c r="B16" s="4">
        <v>60</v>
      </c>
      <c r="C16" s="3">
        <v>110</v>
      </c>
      <c r="D16" s="4">
        <v>10</v>
      </c>
      <c r="E16" s="3">
        <v>5</v>
      </c>
      <c r="F16" s="4">
        <v>10</v>
      </c>
      <c r="G16" s="5" t="s">
        <v>17</v>
      </c>
      <c r="H16" s="4">
        <v>61</v>
      </c>
      <c r="I16" s="3" t="s">
        <v>15</v>
      </c>
      <c r="J16" s="4">
        <v>10</v>
      </c>
      <c r="K16" s="3" t="s">
        <v>15</v>
      </c>
      <c r="L16" s="4">
        <v>10</v>
      </c>
      <c r="M16" s="3" t="s">
        <v>641</v>
      </c>
      <c r="N16" s="4">
        <v>60</v>
      </c>
      <c r="O16" s="3">
        <v>93</v>
      </c>
      <c r="P16" s="4">
        <v>10</v>
      </c>
      <c r="Q16" s="3" t="s">
        <v>15</v>
      </c>
      <c r="R16" s="4">
        <v>10</v>
      </c>
      <c r="S16" s="5" t="s">
        <v>17</v>
      </c>
      <c r="T16" s="4">
        <v>61</v>
      </c>
      <c r="U16" s="3" t="s">
        <v>15</v>
      </c>
      <c r="V16" s="4">
        <v>10</v>
      </c>
      <c r="W16" s="3">
        <v>1</v>
      </c>
      <c r="X16" s="4">
        <v>10</v>
      </c>
    </row>
    <row r="17" spans="1:24" ht="18.75">
      <c r="A17" s="3" t="s">
        <v>601</v>
      </c>
      <c r="B17" s="4">
        <v>59</v>
      </c>
      <c r="C17" s="3">
        <v>112</v>
      </c>
      <c r="D17" s="4">
        <v>11</v>
      </c>
      <c r="E17" s="3" t="s">
        <v>17</v>
      </c>
      <c r="F17" s="4">
        <v>11</v>
      </c>
      <c r="G17" s="5" t="s">
        <v>17</v>
      </c>
      <c r="H17" s="4">
        <v>60</v>
      </c>
      <c r="I17" s="3" t="s">
        <v>15</v>
      </c>
      <c r="J17" s="4">
        <v>11</v>
      </c>
      <c r="K17" s="3" t="s">
        <v>15</v>
      </c>
      <c r="L17" s="4">
        <v>11</v>
      </c>
      <c r="M17" s="3" t="s">
        <v>642</v>
      </c>
      <c r="N17" s="4">
        <v>59</v>
      </c>
      <c r="O17" s="3">
        <v>95</v>
      </c>
      <c r="P17" s="4">
        <v>11</v>
      </c>
      <c r="Q17" s="3">
        <v>3</v>
      </c>
      <c r="R17" s="4">
        <v>11</v>
      </c>
      <c r="S17" s="5" t="s">
        <v>17</v>
      </c>
      <c r="T17" s="4">
        <v>60</v>
      </c>
      <c r="U17" s="3">
        <v>-2</v>
      </c>
      <c r="V17" s="4">
        <v>11</v>
      </c>
      <c r="W17" s="3" t="s">
        <v>15</v>
      </c>
      <c r="X17" s="4">
        <v>11</v>
      </c>
    </row>
    <row r="18" spans="1:24" ht="18.75">
      <c r="A18" s="3" t="s">
        <v>602</v>
      </c>
      <c r="B18" s="4">
        <v>58</v>
      </c>
      <c r="C18" s="3">
        <v>114</v>
      </c>
      <c r="D18" s="4">
        <v>12</v>
      </c>
      <c r="E18" s="3">
        <v>6</v>
      </c>
      <c r="F18" s="4">
        <v>12</v>
      </c>
      <c r="G18" s="5">
        <v>5.5</v>
      </c>
      <c r="H18" s="4">
        <v>59</v>
      </c>
      <c r="I18" s="3" t="s">
        <v>15</v>
      </c>
      <c r="J18" s="4">
        <v>12</v>
      </c>
      <c r="K18" s="3" t="s">
        <v>15</v>
      </c>
      <c r="L18" s="4">
        <v>12</v>
      </c>
      <c r="M18" s="3" t="s">
        <v>643</v>
      </c>
      <c r="N18" s="4">
        <v>58</v>
      </c>
      <c r="O18" s="3">
        <v>97</v>
      </c>
      <c r="P18" s="4">
        <v>12</v>
      </c>
      <c r="Q18" s="3" t="s">
        <v>17</v>
      </c>
      <c r="R18" s="4">
        <v>12</v>
      </c>
      <c r="S18" s="5">
        <v>5.8</v>
      </c>
      <c r="T18" s="4">
        <v>59</v>
      </c>
      <c r="U18" s="3" t="s">
        <v>15</v>
      </c>
      <c r="V18" s="4">
        <v>12</v>
      </c>
      <c r="W18" s="3">
        <v>2</v>
      </c>
      <c r="X18" s="4">
        <v>12</v>
      </c>
    </row>
    <row r="19" spans="1:24" ht="18.75">
      <c r="A19" s="3" t="s">
        <v>603</v>
      </c>
      <c r="B19" s="4">
        <v>57</v>
      </c>
      <c r="C19" s="3">
        <v>116</v>
      </c>
      <c r="D19" s="4">
        <v>13</v>
      </c>
      <c r="E19" s="3" t="s">
        <v>17</v>
      </c>
      <c r="F19" s="4">
        <v>13</v>
      </c>
      <c r="G19" s="5" t="s">
        <v>17</v>
      </c>
      <c r="H19" s="4">
        <v>58</v>
      </c>
      <c r="I19" s="3" t="s">
        <v>15</v>
      </c>
      <c r="J19" s="4">
        <v>13</v>
      </c>
      <c r="K19" s="3" t="s">
        <v>15</v>
      </c>
      <c r="L19" s="4">
        <v>13</v>
      </c>
      <c r="M19" s="3" t="s">
        <v>644</v>
      </c>
      <c r="N19" s="4">
        <v>57</v>
      </c>
      <c r="O19" s="3">
        <v>99</v>
      </c>
      <c r="P19" s="4">
        <v>13</v>
      </c>
      <c r="Q19" s="3">
        <v>4</v>
      </c>
      <c r="R19" s="4">
        <v>13</v>
      </c>
      <c r="S19" s="5" t="s">
        <v>17</v>
      </c>
      <c r="T19" s="4">
        <v>58</v>
      </c>
      <c r="U19" s="3" t="s">
        <v>15</v>
      </c>
      <c r="V19" s="4">
        <v>13</v>
      </c>
      <c r="W19" s="3" t="s">
        <v>15</v>
      </c>
      <c r="X19" s="4">
        <v>13</v>
      </c>
    </row>
    <row r="20" spans="1:24" ht="18.75">
      <c r="A20" s="3" t="s">
        <v>604</v>
      </c>
      <c r="B20" s="4">
        <v>56</v>
      </c>
      <c r="C20" s="3">
        <v>117</v>
      </c>
      <c r="D20" s="4">
        <v>14</v>
      </c>
      <c r="E20" s="3">
        <v>7</v>
      </c>
      <c r="F20" s="4">
        <v>14</v>
      </c>
      <c r="G20" s="5" t="s">
        <v>17</v>
      </c>
      <c r="H20" s="4">
        <v>57</v>
      </c>
      <c r="I20" s="3">
        <v>-4</v>
      </c>
      <c r="J20" s="4">
        <v>14</v>
      </c>
      <c r="K20" s="3" t="s">
        <v>15</v>
      </c>
      <c r="L20" s="4">
        <v>14</v>
      </c>
      <c r="M20" s="3" t="s">
        <v>645</v>
      </c>
      <c r="N20" s="4">
        <v>56</v>
      </c>
      <c r="O20" s="3">
        <v>101</v>
      </c>
      <c r="P20" s="4">
        <v>14</v>
      </c>
      <c r="Q20" s="3" t="s">
        <v>17</v>
      </c>
      <c r="R20" s="4">
        <v>14</v>
      </c>
      <c r="S20" s="5" t="s">
        <v>17</v>
      </c>
      <c r="T20" s="4">
        <v>57</v>
      </c>
      <c r="U20" s="3">
        <v>-1</v>
      </c>
      <c r="V20" s="4">
        <v>14</v>
      </c>
      <c r="W20" s="3">
        <v>3</v>
      </c>
      <c r="X20" s="4">
        <v>14</v>
      </c>
    </row>
    <row r="21" spans="1:24" ht="18.75">
      <c r="A21" s="3" t="s">
        <v>605</v>
      </c>
      <c r="B21" s="4">
        <v>55</v>
      </c>
      <c r="C21" s="3">
        <v>120</v>
      </c>
      <c r="D21" s="4">
        <v>15</v>
      </c>
      <c r="E21" s="3" t="s">
        <v>17</v>
      </c>
      <c r="F21" s="4">
        <v>15</v>
      </c>
      <c r="G21" s="5">
        <v>5.6</v>
      </c>
      <c r="H21" s="4">
        <v>56</v>
      </c>
      <c r="I21" s="3" t="s">
        <v>15</v>
      </c>
      <c r="J21" s="4">
        <v>15</v>
      </c>
      <c r="K21" s="3" t="s">
        <v>15</v>
      </c>
      <c r="L21" s="4">
        <v>15</v>
      </c>
      <c r="M21" s="3" t="s">
        <v>646</v>
      </c>
      <c r="N21" s="4">
        <v>55</v>
      </c>
      <c r="O21" s="3">
        <v>105</v>
      </c>
      <c r="P21" s="4">
        <v>15</v>
      </c>
      <c r="Q21" s="3">
        <v>5</v>
      </c>
      <c r="R21" s="4">
        <v>15</v>
      </c>
      <c r="S21" s="5">
        <v>5.9</v>
      </c>
      <c r="T21" s="4">
        <v>56</v>
      </c>
      <c r="U21" s="3" t="s">
        <v>15</v>
      </c>
      <c r="V21" s="4">
        <v>15</v>
      </c>
      <c r="W21" s="3" t="s">
        <v>15</v>
      </c>
      <c r="X21" s="4">
        <v>15</v>
      </c>
    </row>
    <row r="22" spans="1:24" ht="18.75">
      <c r="A22" s="3" t="s">
        <v>606</v>
      </c>
      <c r="B22" s="4">
        <v>54</v>
      </c>
      <c r="C22" s="3">
        <v>122</v>
      </c>
      <c r="D22" s="4">
        <v>16</v>
      </c>
      <c r="E22" s="3">
        <v>8</v>
      </c>
      <c r="F22" s="4">
        <v>16</v>
      </c>
      <c r="G22" s="5" t="s">
        <v>17</v>
      </c>
      <c r="H22" s="4">
        <v>55</v>
      </c>
      <c r="I22" s="3" t="s">
        <v>17</v>
      </c>
      <c r="J22" s="4">
        <v>16</v>
      </c>
      <c r="K22" s="3" t="s">
        <v>15</v>
      </c>
      <c r="L22" s="4">
        <v>16</v>
      </c>
      <c r="M22" s="3" t="s">
        <v>404</v>
      </c>
      <c r="N22" s="4">
        <v>54</v>
      </c>
      <c r="O22" s="3">
        <v>107</v>
      </c>
      <c r="P22" s="4">
        <v>16</v>
      </c>
      <c r="Q22" s="3" t="s">
        <v>17</v>
      </c>
      <c r="R22" s="4">
        <v>16</v>
      </c>
      <c r="S22" s="5" t="s">
        <v>17</v>
      </c>
      <c r="T22" s="4">
        <v>55</v>
      </c>
      <c r="U22" s="3" t="s">
        <v>17</v>
      </c>
      <c r="V22" s="4">
        <v>16</v>
      </c>
      <c r="W22" s="3">
        <v>4</v>
      </c>
      <c r="X22" s="4">
        <v>16</v>
      </c>
    </row>
    <row r="23" spans="1:24" ht="18.75">
      <c r="A23" s="3" t="s">
        <v>607</v>
      </c>
      <c r="B23" s="4">
        <v>53</v>
      </c>
      <c r="C23" s="3">
        <v>124</v>
      </c>
      <c r="D23" s="4">
        <v>17</v>
      </c>
      <c r="E23" s="3" t="s">
        <v>17</v>
      </c>
      <c r="F23" s="4">
        <v>17</v>
      </c>
      <c r="G23" s="5" t="s">
        <v>17</v>
      </c>
      <c r="H23" s="4">
        <v>54</v>
      </c>
      <c r="I23" s="3" t="s">
        <v>17</v>
      </c>
      <c r="J23" s="4">
        <v>17</v>
      </c>
      <c r="K23" s="3" t="s">
        <v>15</v>
      </c>
      <c r="L23" s="4">
        <v>17</v>
      </c>
      <c r="M23" s="3" t="s">
        <v>405</v>
      </c>
      <c r="N23" s="4">
        <v>53</v>
      </c>
      <c r="O23" s="3">
        <v>109</v>
      </c>
      <c r="P23" s="4">
        <v>17</v>
      </c>
      <c r="Q23" s="3">
        <v>6</v>
      </c>
      <c r="R23" s="4">
        <v>17</v>
      </c>
      <c r="S23" s="5" t="s">
        <v>17</v>
      </c>
      <c r="T23" s="4">
        <v>54</v>
      </c>
      <c r="U23" s="3">
        <v>0</v>
      </c>
      <c r="V23" s="4">
        <v>17</v>
      </c>
      <c r="W23" s="3" t="s">
        <v>15</v>
      </c>
      <c r="X23" s="4">
        <v>17</v>
      </c>
    </row>
    <row r="24" spans="1:24" ht="18.75">
      <c r="A24" s="3" t="s">
        <v>608</v>
      </c>
      <c r="B24" s="4">
        <v>52</v>
      </c>
      <c r="C24" s="3">
        <v>126</v>
      </c>
      <c r="D24" s="4">
        <v>18</v>
      </c>
      <c r="E24" s="3">
        <v>9</v>
      </c>
      <c r="F24" s="4">
        <v>18</v>
      </c>
      <c r="G24" s="5">
        <v>5.7</v>
      </c>
      <c r="H24" s="4">
        <v>53</v>
      </c>
      <c r="I24" s="3">
        <v>-3</v>
      </c>
      <c r="J24" s="4">
        <v>18</v>
      </c>
      <c r="K24" s="3" t="s">
        <v>15</v>
      </c>
      <c r="L24" s="4">
        <v>18</v>
      </c>
      <c r="M24" s="3" t="s">
        <v>406</v>
      </c>
      <c r="N24" s="4">
        <v>52</v>
      </c>
      <c r="O24" s="3">
        <v>111</v>
      </c>
      <c r="P24" s="4">
        <v>18</v>
      </c>
      <c r="Q24" s="3" t="s">
        <v>15</v>
      </c>
      <c r="R24" s="4">
        <v>18</v>
      </c>
      <c r="S24" s="5">
        <v>6</v>
      </c>
      <c r="T24" s="4">
        <v>53</v>
      </c>
      <c r="U24" s="3" t="s">
        <v>15</v>
      </c>
      <c r="V24" s="4">
        <v>18</v>
      </c>
      <c r="W24" s="3">
        <v>5</v>
      </c>
      <c r="X24" s="4">
        <v>18</v>
      </c>
    </row>
    <row r="25" spans="1:24" ht="18.75">
      <c r="A25" s="3" t="s">
        <v>609</v>
      </c>
      <c r="B25" s="4">
        <v>51</v>
      </c>
      <c r="C25" s="3">
        <v>128</v>
      </c>
      <c r="D25" s="4">
        <v>19</v>
      </c>
      <c r="E25" s="3" t="s">
        <v>17</v>
      </c>
      <c r="F25" s="4">
        <v>19</v>
      </c>
      <c r="G25" s="5" t="s">
        <v>17</v>
      </c>
      <c r="H25" s="4">
        <v>52</v>
      </c>
      <c r="I25" s="3" t="s">
        <v>17</v>
      </c>
      <c r="J25" s="4">
        <v>19</v>
      </c>
      <c r="K25" s="3" t="s">
        <v>15</v>
      </c>
      <c r="L25" s="4">
        <v>19</v>
      </c>
      <c r="M25" s="3" t="s">
        <v>407</v>
      </c>
      <c r="N25" s="4">
        <v>51</v>
      </c>
      <c r="O25" s="3">
        <v>113</v>
      </c>
      <c r="P25" s="4">
        <v>19</v>
      </c>
      <c r="Q25" s="3">
        <v>7</v>
      </c>
      <c r="R25" s="4">
        <v>19</v>
      </c>
      <c r="S25" s="5" t="s">
        <v>17</v>
      </c>
      <c r="T25" s="4">
        <v>52</v>
      </c>
      <c r="U25" s="3" t="s">
        <v>15</v>
      </c>
      <c r="V25" s="4">
        <v>19</v>
      </c>
      <c r="W25" s="3" t="s">
        <v>15</v>
      </c>
      <c r="X25" s="4">
        <v>19</v>
      </c>
    </row>
    <row r="26" spans="1:24" ht="18.75">
      <c r="A26" s="3" t="s">
        <v>610</v>
      </c>
      <c r="B26" s="4">
        <v>50</v>
      </c>
      <c r="C26" s="3">
        <v>130</v>
      </c>
      <c r="D26" s="4">
        <v>20</v>
      </c>
      <c r="E26" s="3">
        <v>10</v>
      </c>
      <c r="F26" s="4">
        <v>20</v>
      </c>
      <c r="G26" s="5" t="s">
        <v>17</v>
      </c>
      <c r="H26" s="4">
        <v>51</v>
      </c>
      <c r="I26" s="3" t="s">
        <v>17</v>
      </c>
      <c r="J26" s="4">
        <v>20</v>
      </c>
      <c r="K26" s="3">
        <v>1</v>
      </c>
      <c r="L26" s="4">
        <v>20</v>
      </c>
      <c r="M26" s="3" t="s">
        <v>408</v>
      </c>
      <c r="N26" s="4">
        <v>50</v>
      </c>
      <c r="O26" s="3">
        <v>115</v>
      </c>
      <c r="P26" s="4">
        <v>20</v>
      </c>
      <c r="Q26" s="3" t="s">
        <v>17</v>
      </c>
      <c r="R26" s="4">
        <v>20</v>
      </c>
      <c r="S26" s="5" t="s">
        <v>17</v>
      </c>
      <c r="T26" s="4">
        <v>51</v>
      </c>
      <c r="U26" s="3">
        <v>1</v>
      </c>
      <c r="V26" s="4">
        <v>20</v>
      </c>
      <c r="W26" s="3">
        <v>6</v>
      </c>
      <c r="X26" s="4">
        <v>20</v>
      </c>
    </row>
    <row r="27" spans="1:24" ht="18.75">
      <c r="A27" s="3" t="s">
        <v>611</v>
      </c>
      <c r="B27" s="4">
        <v>49</v>
      </c>
      <c r="C27" s="3">
        <v>132</v>
      </c>
      <c r="D27" s="4">
        <v>21</v>
      </c>
      <c r="E27" s="3" t="s">
        <v>15</v>
      </c>
      <c r="F27" s="4">
        <v>21</v>
      </c>
      <c r="G27" s="5">
        <v>5.8</v>
      </c>
      <c r="H27" s="4">
        <v>50</v>
      </c>
      <c r="I27" s="3" t="s">
        <v>15</v>
      </c>
      <c r="J27" s="4">
        <v>21</v>
      </c>
      <c r="K27" s="3" t="s">
        <v>15</v>
      </c>
      <c r="L27" s="4">
        <v>21</v>
      </c>
      <c r="M27" s="3" t="s">
        <v>647</v>
      </c>
      <c r="N27" s="4">
        <v>49</v>
      </c>
      <c r="O27" s="3">
        <v>117</v>
      </c>
      <c r="P27" s="4">
        <v>21</v>
      </c>
      <c r="Q27" s="3">
        <v>8</v>
      </c>
      <c r="R27" s="4">
        <v>21</v>
      </c>
      <c r="S27" s="5">
        <v>6.1</v>
      </c>
      <c r="T27" s="4">
        <v>50</v>
      </c>
      <c r="U27" s="3" t="s">
        <v>15</v>
      </c>
      <c r="V27" s="4">
        <v>21</v>
      </c>
      <c r="W27" s="3" t="s">
        <v>15</v>
      </c>
      <c r="X27" s="4">
        <v>21</v>
      </c>
    </row>
    <row r="28" spans="1:24" ht="18.75">
      <c r="A28" s="3" t="s">
        <v>612</v>
      </c>
      <c r="B28" s="4">
        <v>48</v>
      </c>
      <c r="C28" s="3">
        <v>134</v>
      </c>
      <c r="D28" s="4">
        <v>22</v>
      </c>
      <c r="E28" s="3">
        <v>11</v>
      </c>
      <c r="F28" s="4">
        <v>22</v>
      </c>
      <c r="G28" s="5" t="s">
        <v>17</v>
      </c>
      <c r="H28" s="4">
        <v>49</v>
      </c>
      <c r="I28" s="3">
        <v>-2</v>
      </c>
      <c r="J28" s="4">
        <v>22</v>
      </c>
      <c r="K28" s="3" t="s">
        <v>17</v>
      </c>
      <c r="L28" s="4">
        <v>22</v>
      </c>
      <c r="M28" s="3" t="s">
        <v>648</v>
      </c>
      <c r="N28" s="4">
        <v>48</v>
      </c>
      <c r="O28" s="3">
        <v>119</v>
      </c>
      <c r="P28" s="4">
        <v>22</v>
      </c>
      <c r="Q28" s="3" t="s">
        <v>17</v>
      </c>
      <c r="R28" s="4">
        <v>22</v>
      </c>
      <c r="S28" s="5" t="s">
        <v>17</v>
      </c>
      <c r="T28" s="4">
        <v>49</v>
      </c>
      <c r="U28" s="3" t="s">
        <v>15</v>
      </c>
      <c r="V28" s="4">
        <v>22</v>
      </c>
      <c r="W28" s="3" t="s">
        <v>17</v>
      </c>
      <c r="X28" s="4">
        <v>22</v>
      </c>
    </row>
    <row r="29" spans="1:24" ht="18.75">
      <c r="A29" s="3" t="s">
        <v>613</v>
      </c>
      <c r="B29" s="4">
        <v>47</v>
      </c>
      <c r="C29" s="3">
        <v>136</v>
      </c>
      <c r="D29" s="4">
        <v>23</v>
      </c>
      <c r="E29" s="3" t="s">
        <v>17</v>
      </c>
      <c r="F29" s="4">
        <v>23</v>
      </c>
      <c r="G29" s="5" t="s">
        <v>17</v>
      </c>
      <c r="H29" s="4">
        <v>48</v>
      </c>
      <c r="I29" s="3" t="s">
        <v>17</v>
      </c>
      <c r="J29" s="4">
        <v>23</v>
      </c>
      <c r="K29" s="3" t="s">
        <v>17</v>
      </c>
      <c r="L29" s="4">
        <v>23</v>
      </c>
      <c r="M29" s="3" t="s">
        <v>649</v>
      </c>
      <c r="N29" s="4">
        <v>47</v>
      </c>
      <c r="O29" s="3">
        <v>121</v>
      </c>
      <c r="P29" s="4">
        <v>23</v>
      </c>
      <c r="Q29" s="3">
        <v>9</v>
      </c>
      <c r="R29" s="4">
        <v>23</v>
      </c>
      <c r="S29" s="5" t="s">
        <v>17</v>
      </c>
      <c r="T29" s="4">
        <v>48</v>
      </c>
      <c r="U29" s="3">
        <v>2</v>
      </c>
      <c r="V29" s="4">
        <v>23</v>
      </c>
      <c r="W29" s="3">
        <v>7</v>
      </c>
      <c r="X29" s="4">
        <v>23</v>
      </c>
    </row>
    <row r="30" spans="1:24" ht="18.75">
      <c r="A30" s="3" t="s">
        <v>614</v>
      </c>
      <c r="B30" s="4">
        <v>46</v>
      </c>
      <c r="C30" s="3">
        <v>138</v>
      </c>
      <c r="D30" s="4">
        <v>24</v>
      </c>
      <c r="E30" s="3">
        <v>12</v>
      </c>
      <c r="F30" s="4">
        <v>24</v>
      </c>
      <c r="G30" s="5" t="s">
        <v>17</v>
      </c>
      <c r="H30" s="4">
        <v>47</v>
      </c>
      <c r="I30" s="3" t="s">
        <v>17</v>
      </c>
      <c r="J30" s="4">
        <v>24</v>
      </c>
      <c r="K30" s="3" t="s">
        <v>17</v>
      </c>
      <c r="L30" s="4">
        <v>24</v>
      </c>
      <c r="M30" s="3" t="s">
        <v>650</v>
      </c>
      <c r="N30" s="4">
        <v>46</v>
      </c>
      <c r="O30" s="3">
        <v>123</v>
      </c>
      <c r="P30" s="4">
        <v>24</v>
      </c>
      <c r="Q30" s="3" t="s">
        <v>15</v>
      </c>
      <c r="R30" s="4">
        <v>24</v>
      </c>
      <c r="S30" s="5" t="s">
        <v>17</v>
      </c>
      <c r="T30" s="4">
        <v>47</v>
      </c>
      <c r="U30" s="3" t="s">
        <v>17</v>
      </c>
      <c r="V30" s="4">
        <v>24</v>
      </c>
      <c r="W30" s="3" t="s">
        <v>15</v>
      </c>
      <c r="X30" s="4">
        <v>24</v>
      </c>
    </row>
    <row r="31" spans="1:24" ht="18.75">
      <c r="A31" s="3" t="s">
        <v>615</v>
      </c>
      <c r="B31" s="4">
        <v>45</v>
      </c>
      <c r="C31" s="3">
        <v>140</v>
      </c>
      <c r="D31" s="4">
        <v>25</v>
      </c>
      <c r="E31" s="3" t="s">
        <v>17</v>
      </c>
      <c r="F31" s="4">
        <v>25</v>
      </c>
      <c r="G31" s="5">
        <v>5.9</v>
      </c>
      <c r="H31" s="4">
        <v>46</v>
      </c>
      <c r="I31" s="3" t="s">
        <v>15</v>
      </c>
      <c r="J31" s="4">
        <v>25</v>
      </c>
      <c r="K31" s="3" t="s">
        <v>17</v>
      </c>
      <c r="L31" s="4">
        <v>25</v>
      </c>
      <c r="M31" s="3" t="s">
        <v>651</v>
      </c>
      <c r="N31" s="4">
        <v>45</v>
      </c>
      <c r="O31" s="3">
        <v>125</v>
      </c>
      <c r="P31" s="4">
        <v>25</v>
      </c>
      <c r="Q31" s="3">
        <v>10</v>
      </c>
      <c r="R31" s="4">
        <v>25</v>
      </c>
      <c r="S31" s="5">
        <v>6.21</v>
      </c>
      <c r="T31" s="4">
        <v>46</v>
      </c>
      <c r="U31" s="3" t="s">
        <v>15</v>
      </c>
      <c r="V31" s="4">
        <v>25</v>
      </c>
      <c r="W31" s="3" t="s">
        <v>17</v>
      </c>
      <c r="X31" s="4">
        <v>25</v>
      </c>
    </row>
    <row r="32" spans="1:24" ht="18.75">
      <c r="A32" s="3" t="s">
        <v>394</v>
      </c>
      <c r="B32" s="4">
        <v>44</v>
      </c>
      <c r="C32" s="3">
        <v>142</v>
      </c>
      <c r="D32" s="4">
        <v>26</v>
      </c>
      <c r="E32" s="3">
        <v>13</v>
      </c>
      <c r="F32" s="4">
        <v>26</v>
      </c>
      <c r="G32" s="5" t="s">
        <v>17</v>
      </c>
      <c r="H32" s="4">
        <v>45</v>
      </c>
      <c r="I32" s="3">
        <v>-1</v>
      </c>
      <c r="J32" s="4">
        <v>26</v>
      </c>
      <c r="K32" s="3" t="s">
        <v>17</v>
      </c>
      <c r="L32" s="4">
        <v>26</v>
      </c>
      <c r="M32" s="3" t="s">
        <v>652</v>
      </c>
      <c r="N32" s="4">
        <v>44</v>
      </c>
      <c r="O32" s="3">
        <v>127</v>
      </c>
      <c r="P32" s="4">
        <v>26</v>
      </c>
      <c r="Q32" s="3" t="s">
        <v>15</v>
      </c>
      <c r="R32" s="4">
        <v>26</v>
      </c>
      <c r="S32" s="5" t="s">
        <v>17</v>
      </c>
      <c r="T32" s="4">
        <v>45</v>
      </c>
      <c r="U32" s="3">
        <v>3</v>
      </c>
      <c r="V32" s="4">
        <v>26</v>
      </c>
      <c r="W32" s="3">
        <v>8</v>
      </c>
      <c r="X32" s="4">
        <v>26</v>
      </c>
    </row>
    <row r="33" spans="1:24" ht="18.75">
      <c r="A33" s="3" t="s">
        <v>395</v>
      </c>
      <c r="B33" s="4">
        <v>43</v>
      </c>
      <c r="C33" s="3">
        <v>144</v>
      </c>
      <c r="D33" s="4">
        <v>27</v>
      </c>
      <c r="E33" s="3" t="s">
        <v>15</v>
      </c>
      <c r="F33" s="4">
        <v>27</v>
      </c>
      <c r="G33" s="5" t="s">
        <v>17</v>
      </c>
      <c r="H33" s="4">
        <v>44</v>
      </c>
      <c r="I33" s="3" t="s">
        <v>17</v>
      </c>
      <c r="J33" s="4">
        <v>27</v>
      </c>
      <c r="K33" s="3" t="s">
        <v>17</v>
      </c>
      <c r="L33" s="4">
        <v>27</v>
      </c>
      <c r="M33" s="3" t="s">
        <v>653</v>
      </c>
      <c r="N33" s="4">
        <v>43</v>
      </c>
      <c r="O33" s="3">
        <v>129</v>
      </c>
      <c r="P33" s="4">
        <v>27</v>
      </c>
      <c r="Q33" s="3">
        <v>11</v>
      </c>
      <c r="R33" s="4">
        <v>27</v>
      </c>
      <c r="S33" s="5" t="s">
        <v>17</v>
      </c>
      <c r="T33" s="4">
        <v>44</v>
      </c>
      <c r="U33" s="3" t="s">
        <v>17</v>
      </c>
      <c r="V33" s="4">
        <v>27</v>
      </c>
      <c r="W33" s="3" t="s">
        <v>15</v>
      </c>
      <c r="X33" s="4">
        <v>27</v>
      </c>
    </row>
    <row r="34" spans="1:24" ht="18.75">
      <c r="A34" s="3" t="s">
        <v>396</v>
      </c>
      <c r="B34" s="4">
        <v>42</v>
      </c>
      <c r="C34" s="3">
        <v>146</v>
      </c>
      <c r="D34" s="4">
        <v>28</v>
      </c>
      <c r="E34" s="3">
        <v>14</v>
      </c>
      <c r="F34" s="4">
        <v>28</v>
      </c>
      <c r="G34" s="5" t="s">
        <v>17</v>
      </c>
      <c r="H34" s="4">
        <v>43</v>
      </c>
      <c r="I34" s="3" t="s">
        <v>17</v>
      </c>
      <c r="J34" s="4">
        <v>28</v>
      </c>
      <c r="K34" s="3" t="s">
        <v>15</v>
      </c>
      <c r="L34" s="4">
        <v>28</v>
      </c>
      <c r="M34" s="3" t="s">
        <v>654</v>
      </c>
      <c r="N34" s="4">
        <v>42</v>
      </c>
      <c r="O34" s="3">
        <v>131</v>
      </c>
      <c r="P34" s="4">
        <v>28</v>
      </c>
      <c r="Q34" s="3" t="s">
        <v>17</v>
      </c>
      <c r="R34" s="4">
        <v>28</v>
      </c>
      <c r="S34" s="5" t="s">
        <v>17</v>
      </c>
      <c r="T34" s="4">
        <v>43</v>
      </c>
      <c r="U34" s="3" t="s">
        <v>17</v>
      </c>
      <c r="V34" s="4">
        <v>28</v>
      </c>
      <c r="W34" s="3" t="s">
        <v>17</v>
      </c>
      <c r="X34" s="4">
        <v>28</v>
      </c>
    </row>
    <row r="35" spans="1:24" ht="18.75">
      <c r="A35" s="3" t="s">
        <v>397</v>
      </c>
      <c r="B35" s="4">
        <v>41</v>
      </c>
      <c r="C35" s="3">
        <v>148</v>
      </c>
      <c r="D35" s="4">
        <v>29</v>
      </c>
      <c r="E35" s="3" t="s">
        <v>17</v>
      </c>
      <c r="F35" s="4">
        <v>29</v>
      </c>
      <c r="G35" s="5">
        <v>6</v>
      </c>
      <c r="H35" s="4">
        <v>42</v>
      </c>
      <c r="I35" s="3" t="s">
        <v>15</v>
      </c>
      <c r="J35" s="4">
        <v>29</v>
      </c>
      <c r="K35" s="3" t="s">
        <v>17</v>
      </c>
      <c r="L35" s="4">
        <v>29</v>
      </c>
      <c r="M35" s="3" t="s">
        <v>655</v>
      </c>
      <c r="N35" s="4">
        <v>41</v>
      </c>
      <c r="O35" s="3">
        <v>133</v>
      </c>
      <c r="P35" s="4">
        <v>29</v>
      </c>
      <c r="Q35" s="3">
        <v>12</v>
      </c>
      <c r="R35" s="4">
        <v>29</v>
      </c>
      <c r="S35" s="5">
        <v>6.3</v>
      </c>
      <c r="T35" s="4">
        <v>42</v>
      </c>
      <c r="U35" s="3">
        <v>4</v>
      </c>
      <c r="V35" s="4">
        <v>29</v>
      </c>
      <c r="W35" s="3">
        <v>9</v>
      </c>
      <c r="X35" s="4">
        <v>29</v>
      </c>
    </row>
    <row r="36" spans="1:24" ht="18.75">
      <c r="A36" s="3" t="s">
        <v>398</v>
      </c>
      <c r="B36" s="4">
        <v>40</v>
      </c>
      <c r="C36" s="3">
        <v>150</v>
      </c>
      <c r="D36" s="4">
        <v>30</v>
      </c>
      <c r="E36" s="3">
        <v>15</v>
      </c>
      <c r="F36" s="4">
        <v>30</v>
      </c>
      <c r="G36" s="5" t="s">
        <v>17</v>
      </c>
      <c r="H36" s="4">
        <v>41</v>
      </c>
      <c r="I36" s="3">
        <v>0</v>
      </c>
      <c r="J36" s="4">
        <v>30</v>
      </c>
      <c r="K36" s="3">
        <v>2</v>
      </c>
      <c r="L36" s="4">
        <v>30</v>
      </c>
      <c r="M36" s="3" t="s">
        <v>656</v>
      </c>
      <c r="N36" s="4">
        <v>40</v>
      </c>
      <c r="O36" s="3">
        <v>135</v>
      </c>
      <c r="P36" s="4">
        <v>30</v>
      </c>
      <c r="Q36" s="3" t="s">
        <v>15</v>
      </c>
      <c r="R36" s="4">
        <v>30</v>
      </c>
      <c r="S36" s="5" t="s">
        <v>17</v>
      </c>
      <c r="T36" s="4">
        <v>41</v>
      </c>
      <c r="U36" s="3" t="s">
        <v>17</v>
      </c>
      <c r="V36" s="4">
        <v>30</v>
      </c>
      <c r="W36" s="3" t="s">
        <v>15</v>
      </c>
      <c r="X36" s="4">
        <v>30</v>
      </c>
    </row>
    <row r="37" spans="1:24" ht="18.75">
      <c r="A37" s="3" t="s">
        <v>616</v>
      </c>
      <c r="B37" s="4">
        <v>39</v>
      </c>
      <c r="C37" s="3">
        <v>151</v>
      </c>
      <c r="D37" s="4">
        <v>31</v>
      </c>
      <c r="E37" s="3" t="s">
        <v>17</v>
      </c>
      <c r="F37" s="4">
        <v>31</v>
      </c>
      <c r="G37" s="5" t="s">
        <v>17</v>
      </c>
      <c r="H37" s="4">
        <v>40</v>
      </c>
      <c r="I37" s="3" t="s">
        <v>17</v>
      </c>
      <c r="J37" s="4">
        <v>31</v>
      </c>
      <c r="K37" s="3" t="s">
        <v>17</v>
      </c>
      <c r="L37" s="4">
        <v>31</v>
      </c>
      <c r="M37" s="3" t="s">
        <v>657</v>
      </c>
      <c r="N37" s="4">
        <v>39</v>
      </c>
      <c r="O37" s="3">
        <v>136</v>
      </c>
      <c r="P37" s="4">
        <v>31</v>
      </c>
      <c r="Q37" s="3" t="s">
        <v>17</v>
      </c>
      <c r="R37" s="4">
        <v>31</v>
      </c>
      <c r="S37" s="5" t="s">
        <v>17</v>
      </c>
      <c r="T37" s="4">
        <v>40</v>
      </c>
      <c r="U37" s="3" t="s">
        <v>17</v>
      </c>
      <c r="V37" s="4">
        <v>31</v>
      </c>
      <c r="W37" s="3" t="s">
        <v>17</v>
      </c>
      <c r="X37" s="4">
        <v>31</v>
      </c>
    </row>
    <row r="38" spans="1:24" ht="18.75">
      <c r="A38" s="3" t="s">
        <v>617</v>
      </c>
      <c r="B38" s="4">
        <v>38</v>
      </c>
      <c r="C38" s="3">
        <v>152</v>
      </c>
      <c r="D38" s="4">
        <v>32</v>
      </c>
      <c r="E38" s="3">
        <v>16</v>
      </c>
      <c r="F38" s="4">
        <v>32</v>
      </c>
      <c r="G38" s="5" t="s">
        <v>17</v>
      </c>
      <c r="H38" s="4">
        <v>39</v>
      </c>
      <c r="I38" s="3" t="s">
        <v>17</v>
      </c>
      <c r="J38" s="4">
        <v>32</v>
      </c>
      <c r="K38" s="3" t="s">
        <v>17</v>
      </c>
      <c r="L38" s="4">
        <v>32</v>
      </c>
      <c r="M38" s="3" t="s">
        <v>658</v>
      </c>
      <c r="N38" s="4">
        <v>38</v>
      </c>
      <c r="O38" s="3">
        <v>137</v>
      </c>
      <c r="P38" s="4">
        <v>32</v>
      </c>
      <c r="Q38" s="3">
        <v>13</v>
      </c>
      <c r="R38" s="4">
        <v>32</v>
      </c>
      <c r="S38" s="5" t="s">
        <v>17</v>
      </c>
      <c r="T38" s="4">
        <v>39</v>
      </c>
      <c r="U38" s="3">
        <v>5</v>
      </c>
      <c r="V38" s="4">
        <v>32</v>
      </c>
      <c r="W38" s="3">
        <v>10</v>
      </c>
      <c r="X38" s="4">
        <v>32</v>
      </c>
    </row>
    <row r="39" spans="1:24" ht="18.75">
      <c r="A39" s="3" t="s">
        <v>618</v>
      </c>
      <c r="B39" s="4">
        <v>37</v>
      </c>
      <c r="C39" s="3">
        <v>153</v>
      </c>
      <c r="D39" s="4">
        <v>33</v>
      </c>
      <c r="E39" s="3" t="s">
        <v>15</v>
      </c>
      <c r="F39" s="4">
        <v>33</v>
      </c>
      <c r="G39" s="5">
        <v>6.1</v>
      </c>
      <c r="H39" s="4">
        <v>38</v>
      </c>
      <c r="I39" s="3" t="s">
        <v>15</v>
      </c>
      <c r="J39" s="4">
        <v>33</v>
      </c>
      <c r="K39" s="3" t="s">
        <v>17</v>
      </c>
      <c r="L39" s="4">
        <v>33</v>
      </c>
      <c r="M39" s="3" t="s">
        <v>659</v>
      </c>
      <c r="N39" s="4">
        <v>37</v>
      </c>
      <c r="O39" s="3">
        <v>138</v>
      </c>
      <c r="P39" s="4">
        <v>33</v>
      </c>
      <c r="Q39" s="3" t="s">
        <v>15</v>
      </c>
      <c r="R39" s="4">
        <v>33</v>
      </c>
      <c r="S39" s="5">
        <v>6.4</v>
      </c>
      <c r="T39" s="4">
        <v>38</v>
      </c>
      <c r="U39" s="3" t="s">
        <v>15</v>
      </c>
      <c r="V39" s="4">
        <v>33</v>
      </c>
      <c r="W39" s="3" t="s">
        <v>15</v>
      </c>
      <c r="X39" s="4">
        <v>33</v>
      </c>
    </row>
    <row r="40" spans="1:24" ht="18.75">
      <c r="A40" s="3" t="s">
        <v>619</v>
      </c>
      <c r="B40" s="4">
        <v>36</v>
      </c>
      <c r="C40" s="3">
        <v>154</v>
      </c>
      <c r="D40" s="4">
        <v>34</v>
      </c>
      <c r="E40" s="3" t="s">
        <v>17</v>
      </c>
      <c r="F40" s="4">
        <v>34</v>
      </c>
      <c r="G40" s="5" t="s">
        <v>17</v>
      </c>
      <c r="H40" s="4">
        <v>37</v>
      </c>
      <c r="I40" s="3">
        <v>1</v>
      </c>
      <c r="J40" s="4">
        <v>34</v>
      </c>
      <c r="K40" s="3" t="s">
        <v>17</v>
      </c>
      <c r="L40" s="4">
        <v>34</v>
      </c>
      <c r="M40" s="3" t="s">
        <v>660</v>
      </c>
      <c r="N40" s="4">
        <v>36</v>
      </c>
      <c r="O40" s="3">
        <v>139</v>
      </c>
      <c r="P40" s="4">
        <v>34</v>
      </c>
      <c r="Q40" s="3" t="s">
        <v>17</v>
      </c>
      <c r="R40" s="4">
        <v>34</v>
      </c>
      <c r="S40" s="5" t="s">
        <v>17</v>
      </c>
      <c r="T40" s="4">
        <v>37</v>
      </c>
      <c r="U40" s="3" t="s">
        <v>17</v>
      </c>
      <c r="V40" s="4">
        <v>34</v>
      </c>
      <c r="W40" s="3" t="s">
        <v>17</v>
      </c>
      <c r="X40" s="4">
        <v>34</v>
      </c>
    </row>
    <row r="41" spans="1:24" ht="18.75">
      <c r="A41" s="3" t="s">
        <v>620</v>
      </c>
      <c r="B41" s="4">
        <v>35</v>
      </c>
      <c r="C41" s="3">
        <v>155</v>
      </c>
      <c r="D41" s="4">
        <v>35</v>
      </c>
      <c r="E41" s="3">
        <v>17</v>
      </c>
      <c r="F41" s="4">
        <v>35</v>
      </c>
      <c r="G41" s="5" t="s">
        <v>17</v>
      </c>
      <c r="H41" s="4">
        <v>36</v>
      </c>
      <c r="I41" s="3" t="s">
        <v>17</v>
      </c>
      <c r="J41" s="4">
        <v>35</v>
      </c>
      <c r="K41" s="3" t="s">
        <v>15</v>
      </c>
      <c r="L41" s="4">
        <v>35</v>
      </c>
      <c r="M41" s="3" t="s">
        <v>661</v>
      </c>
      <c r="N41" s="4">
        <v>35</v>
      </c>
      <c r="O41" s="3">
        <v>140</v>
      </c>
      <c r="P41" s="4">
        <v>35</v>
      </c>
      <c r="Q41" s="3">
        <v>14</v>
      </c>
      <c r="R41" s="4">
        <v>35</v>
      </c>
      <c r="S41" s="5" t="s">
        <v>17</v>
      </c>
      <c r="T41" s="4">
        <v>36</v>
      </c>
      <c r="U41" s="3">
        <v>6</v>
      </c>
      <c r="V41" s="4">
        <v>35</v>
      </c>
      <c r="W41" s="3">
        <v>11</v>
      </c>
      <c r="X41" s="4">
        <v>35</v>
      </c>
    </row>
    <row r="42" spans="1:24" ht="18.75">
      <c r="A42" s="3" t="s">
        <v>459</v>
      </c>
      <c r="B42" s="4">
        <v>34</v>
      </c>
      <c r="C42" s="3">
        <v>156</v>
      </c>
      <c r="D42" s="4">
        <v>36</v>
      </c>
      <c r="E42" s="3" t="s">
        <v>15</v>
      </c>
      <c r="F42" s="4">
        <v>36</v>
      </c>
      <c r="G42" s="5">
        <v>6.2</v>
      </c>
      <c r="H42" s="4">
        <v>35</v>
      </c>
      <c r="I42" s="3" t="s">
        <v>17</v>
      </c>
      <c r="J42" s="4">
        <v>36</v>
      </c>
      <c r="K42" s="3">
        <v>3</v>
      </c>
      <c r="L42" s="4">
        <v>36</v>
      </c>
      <c r="M42" s="3" t="s">
        <v>419</v>
      </c>
      <c r="N42" s="4">
        <v>34</v>
      </c>
      <c r="O42" s="3">
        <v>141</v>
      </c>
      <c r="P42" s="4">
        <v>36</v>
      </c>
      <c r="Q42" s="3" t="s">
        <v>15</v>
      </c>
      <c r="R42" s="4">
        <v>36</v>
      </c>
      <c r="S42" s="5">
        <v>6.5</v>
      </c>
      <c r="T42" s="4">
        <v>35</v>
      </c>
      <c r="U42" s="3" t="s">
        <v>15</v>
      </c>
      <c r="V42" s="4">
        <v>36</v>
      </c>
      <c r="W42" s="3" t="s">
        <v>15</v>
      </c>
      <c r="X42" s="4">
        <v>36</v>
      </c>
    </row>
    <row r="43" spans="1:24" ht="18.75">
      <c r="A43" s="3" t="s">
        <v>460</v>
      </c>
      <c r="B43" s="4">
        <v>33</v>
      </c>
      <c r="C43" s="3">
        <v>157</v>
      </c>
      <c r="D43" s="4">
        <v>37</v>
      </c>
      <c r="E43" s="3" t="s">
        <v>15</v>
      </c>
      <c r="F43" s="4">
        <v>37</v>
      </c>
      <c r="G43" s="5" t="s">
        <v>17</v>
      </c>
      <c r="H43" s="4">
        <v>34</v>
      </c>
      <c r="I43" s="3" t="s">
        <v>15</v>
      </c>
      <c r="J43" s="4">
        <v>37</v>
      </c>
      <c r="K43" s="3" t="s">
        <v>17</v>
      </c>
      <c r="L43" s="4">
        <v>37</v>
      </c>
      <c r="M43" s="3" t="s">
        <v>420</v>
      </c>
      <c r="N43" s="4">
        <v>33</v>
      </c>
      <c r="O43" s="3">
        <v>142</v>
      </c>
      <c r="P43" s="4">
        <v>37</v>
      </c>
      <c r="Q43" s="3" t="s">
        <v>17</v>
      </c>
      <c r="R43" s="4">
        <v>37</v>
      </c>
      <c r="S43" s="5" t="s">
        <v>17</v>
      </c>
      <c r="T43" s="4">
        <v>34</v>
      </c>
      <c r="U43" s="3" t="s">
        <v>17</v>
      </c>
      <c r="V43" s="4">
        <v>37</v>
      </c>
      <c r="W43" s="3" t="s">
        <v>15</v>
      </c>
      <c r="X43" s="4">
        <v>37</v>
      </c>
    </row>
    <row r="44" spans="1:24" ht="18.75">
      <c r="A44" s="3" t="s">
        <v>461</v>
      </c>
      <c r="B44" s="4">
        <v>32</v>
      </c>
      <c r="C44" s="3">
        <v>158</v>
      </c>
      <c r="D44" s="4">
        <v>38</v>
      </c>
      <c r="E44" s="3">
        <v>18</v>
      </c>
      <c r="F44" s="4">
        <v>38</v>
      </c>
      <c r="G44" s="5" t="s">
        <v>17</v>
      </c>
      <c r="H44" s="4">
        <v>33</v>
      </c>
      <c r="I44" s="3">
        <v>2</v>
      </c>
      <c r="J44" s="4">
        <v>38</v>
      </c>
      <c r="K44" s="3" t="s">
        <v>17</v>
      </c>
      <c r="L44" s="4">
        <v>38</v>
      </c>
      <c r="M44" s="3" t="s">
        <v>421</v>
      </c>
      <c r="N44" s="4">
        <v>32</v>
      </c>
      <c r="O44" s="3">
        <v>143</v>
      </c>
      <c r="P44" s="4">
        <v>38</v>
      </c>
      <c r="Q44" s="3">
        <v>15</v>
      </c>
      <c r="R44" s="4">
        <v>38</v>
      </c>
      <c r="S44" s="5" t="s">
        <v>17</v>
      </c>
      <c r="T44" s="4">
        <v>33</v>
      </c>
      <c r="U44" s="3">
        <v>7</v>
      </c>
      <c r="V44" s="4">
        <v>38</v>
      </c>
      <c r="W44" s="3">
        <v>12</v>
      </c>
      <c r="X44" s="4">
        <v>38</v>
      </c>
    </row>
    <row r="45" spans="1:24" ht="18.75">
      <c r="A45" s="3" t="s">
        <v>462</v>
      </c>
      <c r="B45" s="4">
        <v>31</v>
      </c>
      <c r="C45" s="3">
        <v>159</v>
      </c>
      <c r="D45" s="4">
        <v>39</v>
      </c>
      <c r="E45" s="3" t="s">
        <v>15</v>
      </c>
      <c r="F45" s="4">
        <v>39</v>
      </c>
      <c r="G45" s="5">
        <v>6.3</v>
      </c>
      <c r="H45" s="4">
        <v>32</v>
      </c>
      <c r="I45" s="3" t="s">
        <v>17</v>
      </c>
      <c r="J45" s="4">
        <v>39</v>
      </c>
      <c r="K45" s="3" t="s">
        <v>17</v>
      </c>
      <c r="L45" s="4">
        <v>39</v>
      </c>
      <c r="M45" s="3" t="s">
        <v>422</v>
      </c>
      <c r="N45" s="4">
        <v>31</v>
      </c>
      <c r="O45" s="3">
        <v>144</v>
      </c>
      <c r="P45" s="4">
        <v>39</v>
      </c>
      <c r="Q45" s="3" t="s">
        <v>15</v>
      </c>
      <c r="R45" s="4">
        <v>39</v>
      </c>
      <c r="S45" s="5">
        <v>6.6</v>
      </c>
      <c r="T45" s="4">
        <v>32</v>
      </c>
      <c r="U45" s="3" t="s">
        <v>15</v>
      </c>
      <c r="V45" s="4">
        <v>39</v>
      </c>
      <c r="W45" s="3" t="s">
        <v>15</v>
      </c>
      <c r="X45" s="4">
        <v>39</v>
      </c>
    </row>
    <row r="46" spans="1:24" ht="18.75">
      <c r="A46" s="3" t="s">
        <v>463</v>
      </c>
      <c r="B46" s="4">
        <v>30</v>
      </c>
      <c r="C46" s="3">
        <v>160</v>
      </c>
      <c r="D46" s="4">
        <v>40</v>
      </c>
      <c r="E46" s="3" t="s">
        <v>15</v>
      </c>
      <c r="F46" s="4">
        <v>40</v>
      </c>
      <c r="G46" s="5" t="s">
        <v>17</v>
      </c>
      <c r="H46" s="4">
        <v>31</v>
      </c>
      <c r="I46" s="3" t="s">
        <v>17</v>
      </c>
      <c r="J46" s="4">
        <v>40</v>
      </c>
      <c r="K46" s="3" t="s">
        <v>17</v>
      </c>
      <c r="L46" s="4">
        <v>40</v>
      </c>
      <c r="M46" s="3" t="s">
        <v>423</v>
      </c>
      <c r="N46" s="4">
        <v>30</v>
      </c>
      <c r="O46" s="3">
        <v>145</v>
      </c>
      <c r="P46" s="4">
        <v>40</v>
      </c>
      <c r="Q46" s="3" t="s">
        <v>17</v>
      </c>
      <c r="R46" s="4">
        <v>40</v>
      </c>
      <c r="S46" s="5" t="s">
        <v>17</v>
      </c>
      <c r="T46" s="4">
        <v>31</v>
      </c>
      <c r="U46" s="3" t="s">
        <v>17</v>
      </c>
      <c r="V46" s="4">
        <v>40</v>
      </c>
      <c r="W46" s="3" t="s">
        <v>17</v>
      </c>
      <c r="X46" s="4">
        <v>40</v>
      </c>
    </row>
    <row r="47" spans="1:24" ht="18.75">
      <c r="A47" s="3" t="s">
        <v>414</v>
      </c>
      <c r="B47" s="4">
        <v>29</v>
      </c>
      <c r="C47" s="3">
        <v>161</v>
      </c>
      <c r="D47" s="4">
        <v>41</v>
      </c>
      <c r="E47" s="3">
        <v>19</v>
      </c>
      <c r="F47" s="4">
        <v>41</v>
      </c>
      <c r="G47" s="5" t="s">
        <v>17</v>
      </c>
      <c r="H47" s="4">
        <v>30</v>
      </c>
      <c r="I47" s="3" t="s">
        <v>15</v>
      </c>
      <c r="J47" s="4">
        <v>41</v>
      </c>
      <c r="K47" s="3" t="s">
        <v>15</v>
      </c>
      <c r="L47" s="4">
        <v>41</v>
      </c>
      <c r="M47" s="3" t="s">
        <v>662</v>
      </c>
      <c r="N47" s="4">
        <v>29</v>
      </c>
      <c r="O47" s="3">
        <v>146</v>
      </c>
      <c r="P47" s="4">
        <v>41</v>
      </c>
      <c r="Q47" s="3">
        <v>16</v>
      </c>
      <c r="R47" s="4">
        <v>41</v>
      </c>
      <c r="S47" s="5" t="s">
        <v>17</v>
      </c>
      <c r="T47" s="4">
        <v>30</v>
      </c>
      <c r="U47" s="3" t="s">
        <v>17</v>
      </c>
      <c r="V47" s="4">
        <v>41</v>
      </c>
      <c r="W47" s="3">
        <v>13</v>
      </c>
      <c r="X47" s="4">
        <v>41</v>
      </c>
    </row>
    <row r="48" spans="1:24" ht="18.75">
      <c r="A48" s="3" t="s">
        <v>415</v>
      </c>
      <c r="B48" s="4">
        <v>28</v>
      </c>
      <c r="C48" s="3">
        <v>162</v>
      </c>
      <c r="D48" s="4">
        <v>42</v>
      </c>
      <c r="E48" s="3" t="s">
        <v>15</v>
      </c>
      <c r="F48" s="4">
        <v>42</v>
      </c>
      <c r="G48" s="5">
        <v>6.4</v>
      </c>
      <c r="H48" s="4">
        <v>29</v>
      </c>
      <c r="I48" s="3">
        <v>3</v>
      </c>
      <c r="J48" s="4">
        <v>42</v>
      </c>
      <c r="K48" s="3" t="s">
        <v>17</v>
      </c>
      <c r="L48" s="4">
        <v>42</v>
      </c>
      <c r="M48" s="3" t="s">
        <v>663</v>
      </c>
      <c r="N48" s="4">
        <v>28</v>
      </c>
      <c r="O48" s="3">
        <v>147</v>
      </c>
      <c r="P48" s="4">
        <v>42</v>
      </c>
      <c r="Q48" s="3" t="s">
        <v>15</v>
      </c>
      <c r="R48" s="4">
        <v>42</v>
      </c>
      <c r="S48" s="5">
        <v>6.7</v>
      </c>
      <c r="T48" s="4">
        <v>29</v>
      </c>
      <c r="U48" s="3">
        <v>8</v>
      </c>
      <c r="V48" s="4">
        <v>42</v>
      </c>
      <c r="W48" s="3" t="s">
        <v>15</v>
      </c>
      <c r="X48" s="4">
        <v>42</v>
      </c>
    </row>
    <row r="49" spans="1:24" ht="18.75">
      <c r="A49" s="3" t="s">
        <v>416</v>
      </c>
      <c r="B49" s="4">
        <v>27</v>
      </c>
      <c r="C49" s="3">
        <v>163</v>
      </c>
      <c r="D49" s="4">
        <v>43</v>
      </c>
      <c r="E49" s="3" t="s">
        <v>15</v>
      </c>
      <c r="F49" s="4">
        <v>43</v>
      </c>
      <c r="G49" s="5" t="s">
        <v>17</v>
      </c>
      <c r="H49" s="4">
        <v>28</v>
      </c>
      <c r="I49" s="3" t="s">
        <v>17</v>
      </c>
      <c r="J49" s="4">
        <v>43</v>
      </c>
      <c r="K49" s="3">
        <v>4</v>
      </c>
      <c r="L49" s="4">
        <v>43</v>
      </c>
      <c r="M49" s="3" t="s">
        <v>664</v>
      </c>
      <c r="N49" s="4">
        <v>27</v>
      </c>
      <c r="O49" s="3">
        <v>148</v>
      </c>
      <c r="P49" s="4">
        <v>43</v>
      </c>
      <c r="Q49" s="3" t="s">
        <v>17</v>
      </c>
      <c r="R49" s="4">
        <v>43</v>
      </c>
      <c r="S49" s="5" t="s">
        <v>17</v>
      </c>
      <c r="T49" s="4">
        <v>28</v>
      </c>
      <c r="U49" s="3" t="s">
        <v>17</v>
      </c>
      <c r="V49" s="4">
        <v>43</v>
      </c>
      <c r="W49" s="3" t="s">
        <v>15</v>
      </c>
      <c r="X49" s="4">
        <v>43</v>
      </c>
    </row>
    <row r="50" spans="1:24" ht="18.75">
      <c r="A50" s="3" t="s">
        <v>417</v>
      </c>
      <c r="B50" s="4">
        <v>26</v>
      </c>
      <c r="C50" s="3">
        <v>164</v>
      </c>
      <c r="D50" s="4">
        <v>44</v>
      </c>
      <c r="E50" s="3">
        <v>20</v>
      </c>
      <c r="F50" s="4">
        <v>44</v>
      </c>
      <c r="G50" s="5" t="s">
        <v>17</v>
      </c>
      <c r="H50" s="4">
        <v>27</v>
      </c>
      <c r="I50" s="3" t="s">
        <v>17</v>
      </c>
      <c r="J50" s="4">
        <v>44</v>
      </c>
      <c r="K50" s="3" t="s">
        <v>17</v>
      </c>
      <c r="L50" s="4">
        <v>44</v>
      </c>
      <c r="M50" s="3" t="s">
        <v>665</v>
      </c>
      <c r="N50" s="4">
        <v>26</v>
      </c>
      <c r="O50" s="3">
        <v>149</v>
      </c>
      <c r="P50" s="4">
        <v>44</v>
      </c>
      <c r="Q50" s="3">
        <v>17</v>
      </c>
      <c r="R50" s="4">
        <v>44</v>
      </c>
      <c r="S50" s="5" t="s">
        <v>17</v>
      </c>
      <c r="T50" s="4">
        <v>27</v>
      </c>
      <c r="U50" s="3" t="s">
        <v>17</v>
      </c>
      <c r="V50" s="4">
        <v>44</v>
      </c>
      <c r="W50" s="3">
        <v>14</v>
      </c>
      <c r="X50" s="4">
        <v>44</v>
      </c>
    </row>
    <row r="51" spans="1:24" ht="18.75">
      <c r="A51" s="3" t="s">
        <v>418</v>
      </c>
      <c r="B51" s="4">
        <v>25</v>
      </c>
      <c r="C51" s="3">
        <v>165</v>
      </c>
      <c r="D51" s="4">
        <v>45</v>
      </c>
      <c r="E51" s="3" t="s">
        <v>15</v>
      </c>
      <c r="F51" s="4">
        <v>45</v>
      </c>
      <c r="G51" s="5">
        <v>6.5</v>
      </c>
      <c r="H51" s="4">
        <v>26</v>
      </c>
      <c r="I51" s="3" t="s">
        <v>15</v>
      </c>
      <c r="J51" s="4">
        <v>45</v>
      </c>
      <c r="K51" s="3" t="s">
        <v>17</v>
      </c>
      <c r="L51" s="4">
        <v>45</v>
      </c>
      <c r="M51" s="3" t="s">
        <v>666</v>
      </c>
      <c r="N51" s="4">
        <v>25</v>
      </c>
      <c r="O51" s="3">
        <v>150</v>
      </c>
      <c r="P51" s="4">
        <v>45</v>
      </c>
      <c r="Q51" s="3" t="s">
        <v>15</v>
      </c>
      <c r="R51" s="4">
        <v>45</v>
      </c>
      <c r="S51" s="5">
        <v>6.8</v>
      </c>
      <c r="T51" s="4">
        <v>26</v>
      </c>
      <c r="U51" s="3" t="s">
        <v>15</v>
      </c>
      <c r="V51" s="4">
        <v>45</v>
      </c>
      <c r="W51" s="3" t="s">
        <v>15</v>
      </c>
      <c r="X51" s="4">
        <v>45</v>
      </c>
    </row>
    <row r="52" spans="1:24" ht="18.75">
      <c r="A52" s="3" t="s">
        <v>621</v>
      </c>
      <c r="B52" s="4">
        <v>24</v>
      </c>
      <c r="C52" s="3">
        <v>166</v>
      </c>
      <c r="D52" s="4">
        <v>46</v>
      </c>
      <c r="E52" s="3" t="s">
        <v>17</v>
      </c>
      <c r="F52" s="4">
        <v>46</v>
      </c>
      <c r="G52" s="5" t="s">
        <v>17</v>
      </c>
      <c r="H52" s="4">
        <v>25</v>
      </c>
      <c r="I52" s="3">
        <v>4</v>
      </c>
      <c r="J52" s="4">
        <v>46</v>
      </c>
      <c r="K52" s="3" t="s">
        <v>15</v>
      </c>
      <c r="L52" s="4">
        <v>46</v>
      </c>
      <c r="M52" s="3" t="s">
        <v>667</v>
      </c>
      <c r="N52" s="4">
        <v>24</v>
      </c>
      <c r="O52" s="3">
        <v>151</v>
      </c>
      <c r="P52" s="4">
        <v>46</v>
      </c>
      <c r="Q52" s="3" t="s">
        <v>15</v>
      </c>
      <c r="R52" s="4">
        <v>46</v>
      </c>
      <c r="S52" s="5" t="s">
        <v>17</v>
      </c>
      <c r="T52" s="4">
        <v>25</v>
      </c>
      <c r="U52" s="3">
        <v>9</v>
      </c>
      <c r="V52" s="4">
        <v>46</v>
      </c>
      <c r="W52" s="3" t="s">
        <v>17</v>
      </c>
      <c r="X52" s="4">
        <v>46</v>
      </c>
    </row>
    <row r="53" spans="1:24" ht="18.75">
      <c r="A53" s="3" t="s">
        <v>622</v>
      </c>
      <c r="B53" s="4">
        <v>23</v>
      </c>
      <c r="C53" s="3">
        <v>167</v>
      </c>
      <c r="D53" s="4">
        <v>47</v>
      </c>
      <c r="E53" s="3">
        <v>21</v>
      </c>
      <c r="F53" s="4">
        <v>47</v>
      </c>
      <c r="G53" s="5" t="s">
        <v>17</v>
      </c>
      <c r="H53" s="4">
        <v>24</v>
      </c>
      <c r="I53" s="3" t="s">
        <v>17</v>
      </c>
      <c r="J53" s="4">
        <v>47</v>
      </c>
      <c r="K53" s="3" t="s">
        <v>17</v>
      </c>
      <c r="L53" s="4">
        <v>47</v>
      </c>
      <c r="M53" s="3" t="s">
        <v>668</v>
      </c>
      <c r="N53" s="4">
        <v>23</v>
      </c>
      <c r="O53" s="3">
        <v>152</v>
      </c>
      <c r="P53" s="4">
        <v>47</v>
      </c>
      <c r="Q53" s="3">
        <v>18</v>
      </c>
      <c r="R53" s="4">
        <v>47</v>
      </c>
      <c r="S53" s="5" t="s">
        <v>17</v>
      </c>
      <c r="T53" s="4">
        <v>24</v>
      </c>
      <c r="U53" s="3" t="s">
        <v>17</v>
      </c>
      <c r="V53" s="4">
        <v>47</v>
      </c>
      <c r="W53" s="3">
        <v>15</v>
      </c>
      <c r="X53" s="4">
        <v>47</v>
      </c>
    </row>
    <row r="54" spans="1:24" ht="18.75">
      <c r="A54" s="3" t="s">
        <v>623</v>
      </c>
      <c r="B54" s="4">
        <v>22</v>
      </c>
      <c r="C54" s="3">
        <v>168</v>
      </c>
      <c r="D54" s="4">
        <v>48</v>
      </c>
      <c r="E54" s="3" t="s">
        <v>17</v>
      </c>
      <c r="F54" s="4">
        <v>48</v>
      </c>
      <c r="G54" s="5">
        <v>6.6</v>
      </c>
      <c r="H54" s="4">
        <v>23</v>
      </c>
      <c r="I54" s="3" t="s">
        <v>17</v>
      </c>
      <c r="J54" s="4">
        <v>48</v>
      </c>
      <c r="K54" s="3" t="s">
        <v>17</v>
      </c>
      <c r="L54" s="4">
        <v>48</v>
      </c>
      <c r="M54" s="3" t="s">
        <v>669</v>
      </c>
      <c r="N54" s="4">
        <v>22</v>
      </c>
      <c r="O54" s="3">
        <v>153</v>
      </c>
      <c r="P54" s="4">
        <v>48</v>
      </c>
      <c r="Q54" s="3" t="s">
        <v>15</v>
      </c>
      <c r="R54" s="4">
        <v>48</v>
      </c>
      <c r="S54" s="5">
        <v>6.9</v>
      </c>
      <c r="T54" s="4">
        <v>23</v>
      </c>
      <c r="U54" s="3" t="s">
        <v>15</v>
      </c>
      <c r="V54" s="4">
        <v>48</v>
      </c>
      <c r="W54" s="3" t="s">
        <v>15</v>
      </c>
      <c r="X54" s="4">
        <v>48</v>
      </c>
    </row>
    <row r="55" spans="1:24" ht="18.75">
      <c r="A55" s="3" t="s">
        <v>624</v>
      </c>
      <c r="B55" s="4">
        <v>21</v>
      </c>
      <c r="C55" s="3">
        <v>169</v>
      </c>
      <c r="D55" s="4">
        <v>49</v>
      </c>
      <c r="E55" s="3" t="s">
        <v>15</v>
      </c>
      <c r="F55" s="4">
        <v>49</v>
      </c>
      <c r="G55" s="5" t="s">
        <v>17</v>
      </c>
      <c r="H55" s="4">
        <v>22</v>
      </c>
      <c r="I55" s="3" t="s">
        <v>15</v>
      </c>
      <c r="J55" s="4">
        <v>49</v>
      </c>
      <c r="K55" s="3" t="s">
        <v>17</v>
      </c>
      <c r="L55" s="4">
        <v>49</v>
      </c>
      <c r="M55" s="3" t="s">
        <v>670</v>
      </c>
      <c r="N55" s="4">
        <v>21</v>
      </c>
      <c r="O55" s="3">
        <v>154</v>
      </c>
      <c r="P55" s="4">
        <v>49</v>
      </c>
      <c r="Q55" s="3" t="s">
        <v>17</v>
      </c>
      <c r="R55" s="4">
        <v>49</v>
      </c>
      <c r="S55" s="5" t="s">
        <v>17</v>
      </c>
      <c r="T55" s="4">
        <v>22</v>
      </c>
      <c r="U55" s="3" t="s">
        <v>17</v>
      </c>
      <c r="V55" s="4">
        <v>49</v>
      </c>
      <c r="W55" s="3" t="s">
        <v>15</v>
      </c>
      <c r="X55" s="4">
        <v>49</v>
      </c>
    </row>
    <row r="56" spans="1:24" ht="18.75">
      <c r="A56" s="3" t="s">
        <v>625</v>
      </c>
      <c r="B56" s="4">
        <v>20</v>
      </c>
      <c r="C56" s="3">
        <v>170</v>
      </c>
      <c r="D56" s="4">
        <v>50</v>
      </c>
      <c r="E56" s="3">
        <v>22</v>
      </c>
      <c r="F56" s="4">
        <v>50</v>
      </c>
      <c r="G56" s="5" t="s">
        <v>17</v>
      </c>
      <c r="H56" s="4">
        <v>21</v>
      </c>
      <c r="I56" s="3">
        <v>5</v>
      </c>
      <c r="J56" s="4">
        <v>50</v>
      </c>
      <c r="K56" s="3">
        <v>5</v>
      </c>
      <c r="L56" s="4">
        <v>50</v>
      </c>
      <c r="M56" s="3" t="s">
        <v>671</v>
      </c>
      <c r="N56" s="4">
        <v>20</v>
      </c>
      <c r="O56" s="3">
        <v>155</v>
      </c>
      <c r="P56" s="4">
        <v>50</v>
      </c>
      <c r="Q56" s="3">
        <v>19</v>
      </c>
      <c r="R56" s="4">
        <v>50</v>
      </c>
      <c r="S56" s="5" t="s">
        <v>17</v>
      </c>
      <c r="T56" s="4">
        <v>21</v>
      </c>
      <c r="U56" s="3">
        <v>10</v>
      </c>
      <c r="V56" s="4">
        <v>50</v>
      </c>
      <c r="W56" s="3">
        <v>16</v>
      </c>
      <c r="X56" s="4">
        <v>50</v>
      </c>
    </row>
    <row r="57" spans="1:24" ht="18.75">
      <c r="A57" s="3" t="s">
        <v>626</v>
      </c>
      <c r="B57" s="4">
        <v>19</v>
      </c>
      <c r="C57" s="3">
        <v>172</v>
      </c>
      <c r="D57" s="4">
        <v>51</v>
      </c>
      <c r="E57" s="3" t="s">
        <v>15</v>
      </c>
      <c r="F57" s="4">
        <v>51</v>
      </c>
      <c r="G57" s="5">
        <v>6.7</v>
      </c>
      <c r="H57" s="4">
        <v>20</v>
      </c>
      <c r="I57" s="3" t="s">
        <v>17</v>
      </c>
      <c r="J57" s="4">
        <v>51</v>
      </c>
      <c r="K57" s="3" t="s">
        <v>15</v>
      </c>
      <c r="L57" s="4">
        <v>51</v>
      </c>
      <c r="M57" s="3" t="s">
        <v>494</v>
      </c>
      <c r="N57" s="4">
        <v>19</v>
      </c>
      <c r="O57" s="3">
        <v>157</v>
      </c>
      <c r="P57" s="4">
        <v>51</v>
      </c>
      <c r="Q57" s="3"/>
      <c r="R57" s="4">
        <v>51</v>
      </c>
      <c r="S57" s="5">
        <v>7</v>
      </c>
      <c r="T57" s="4">
        <v>20</v>
      </c>
      <c r="U57" s="3" t="s">
        <v>15</v>
      </c>
      <c r="V57" s="4">
        <v>51</v>
      </c>
      <c r="W57" s="3" t="s">
        <v>15</v>
      </c>
      <c r="X57" s="4">
        <v>51</v>
      </c>
    </row>
    <row r="58" spans="1:24" ht="18.75">
      <c r="A58" s="3" t="s">
        <v>627</v>
      </c>
      <c r="B58" s="4">
        <v>18</v>
      </c>
      <c r="C58" s="3">
        <v>174</v>
      </c>
      <c r="D58" s="4">
        <v>52</v>
      </c>
      <c r="E58" s="3" t="s">
        <v>17</v>
      </c>
      <c r="F58" s="4">
        <v>52</v>
      </c>
      <c r="G58" s="5" t="s">
        <v>17</v>
      </c>
      <c r="H58" s="4">
        <v>19</v>
      </c>
      <c r="I58" s="3" t="s">
        <v>17</v>
      </c>
      <c r="J58" s="4">
        <v>52</v>
      </c>
      <c r="K58" s="3" t="s">
        <v>17</v>
      </c>
      <c r="L58" s="4">
        <v>52</v>
      </c>
      <c r="M58" s="3" t="s">
        <v>495</v>
      </c>
      <c r="N58" s="4">
        <v>18</v>
      </c>
      <c r="O58" s="3">
        <v>159</v>
      </c>
      <c r="P58" s="4">
        <v>52</v>
      </c>
      <c r="Q58" s="3" t="s">
        <v>15</v>
      </c>
      <c r="R58" s="4">
        <v>52</v>
      </c>
      <c r="S58" s="5" t="s">
        <v>17</v>
      </c>
      <c r="T58" s="4">
        <v>19</v>
      </c>
      <c r="U58" s="3" t="s">
        <v>17</v>
      </c>
      <c r="V58" s="4">
        <v>52</v>
      </c>
      <c r="W58" s="3">
        <v>17</v>
      </c>
      <c r="X58" s="4">
        <v>52</v>
      </c>
    </row>
    <row r="59" spans="1:24" ht="18.75">
      <c r="A59" s="3" t="s">
        <v>628</v>
      </c>
      <c r="B59" s="4">
        <v>17</v>
      </c>
      <c r="C59" s="3">
        <v>176</v>
      </c>
      <c r="D59" s="4">
        <v>53</v>
      </c>
      <c r="E59" s="3">
        <v>23</v>
      </c>
      <c r="F59" s="4">
        <v>53</v>
      </c>
      <c r="G59" s="5" t="s">
        <v>17</v>
      </c>
      <c r="H59" s="4">
        <v>18</v>
      </c>
      <c r="I59" s="3">
        <v>6</v>
      </c>
      <c r="J59" s="4">
        <v>53</v>
      </c>
      <c r="K59" s="3" t="s">
        <v>17</v>
      </c>
      <c r="L59" s="4">
        <v>53</v>
      </c>
      <c r="M59" s="3" t="s">
        <v>496</v>
      </c>
      <c r="N59" s="4">
        <v>17</v>
      </c>
      <c r="O59" s="3">
        <v>161</v>
      </c>
      <c r="P59" s="4">
        <v>53</v>
      </c>
      <c r="Q59" s="3">
        <v>20</v>
      </c>
      <c r="R59" s="4">
        <v>53</v>
      </c>
      <c r="S59" s="5" t="s">
        <v>17</v>
      </c>
      <c r="T59" s="4">
        <v>18</v>
      </c>
      <c r="U59" s="3">
        <v>11</v>
      </c>
      <c r="V59" s="4">
        <v>53</v>
      </c>
      <c r="W59" s="3" t="s">
        <v>15</v>
      </c>
      <c r="X59" s="4">
        <v>53</v>
      </c>
    </row>
    <row r="60" spans="1:24" ht="18.75">
      <c r="A60" s="3" t="s">
        <v>629</v>
      </c>
      <c r="B60" s="4">
        <v>16</v>
      </c>
      <c r="C60" s="3">
        <v>178</v>
      </c>
      <c r="D60" s="4">
        <v>54</v>
      </c>
      <c r="E60" s="3" t="s">
        <v>17</v>
      </c>
      <c r="F60" s="4">
        <v>54</v>
      </c>
      <c r="G60" s="5">
        <v>6.8</v>
      </c>
      <c r="H60" s="4">
        <v>17</v>
      </c>
      <c r="I60" s="3" t="s">
        <v>17</v>
      </c>
      <c r="J60" s="4">
        <v>54</v>
      </c>
      <c r="K60" s="3" t="s">
        <v>17</v>
      </c>
      <c r="L60" s="4">
        <v>54</v>
      </c>
      <c r="M60" s="3" t="s">
        <v>497</v>
      </c>
      <c r="N60" s="4">
        <v>16</v>
      </c>
      <c r="O60" s="3">
        <v>163</v>
      </c>
      <c r="P60" s="4">
        <v>54</v>
      </c>
      <c r="Q60" s="3" t="s">
        <v>15</v>
      </c>
      <c r="R60" s="4">
        <v>54</v>
      </c>
      <c r="S60" s="5">
        <v>7.1</v>
      </c>
      <c r="T60" s="4">
        <v>17</v>
      </c>
      <c r="U60" s="3" t="s">
        <v>15</v>
      </c>
      <c r="V60" s="4">
        <v>54</v>
      </c>
      <c r="W60" s="3">
        <v>18</v>
      </c>
      <c r="X60" s="4">
        <v>54</v>
      </c>
    </row>
    <row r="61" spans="1:24" ht="18.75">
      <c r="A61" s="3" t="s">
        <v>630</v>
      </c>
      <c r="B61" s="4">
        <v>15</v>
      </c>
      <c r="C61" s="3">
        <v>180</v>
      </c>
      <c r="D61" s="4">
        <v>55</v>
      </c>
      <c r="E61" s="3">
        <v>24</v>
      </c>
      <c r="F61" s="4">
        <v>55</v>
      </c>
      <c r="G61" s="5" t="s">
        <v>17</v>
      </c>
      <c r="H61" s="4">
        <v>16</v>
      </c>
      <c r="I61" s="3" t="s">
        <v>17</v>
      </c>
      <c r="J61" s="4">
        <v>55</v>
      </c>
      <c r="K61" s="3">
        <v>6</v>
      </c>
      <c r="L61" s="4">
        <v>55</v>
      </c>
      <c r="M61" s="3" t="s">
        <v>498</v>
      </c>
      <c r="N61" s="4">
        <v>15</v>
      </c>
      <c r="O61" s="3">
        <v>165</v>
      </c>
      <c r="P61" s="4">
        <v>55</v>
      </c>
      <c r="Q61" s="3" t="s">
        <v>17</v>
      </c>
      <c r="R61" s="4">
        <v>55</v>
      </c>
      <c r="S61" s="5" t="s">
        <v>17</v>
      </c>
      <c r="T61" s="4">
        <v>16</v>
      </c>
      <c r="U61" s="3" t="s">
        <v>17</v>
      </c>
      <c r="V61" s="4">
        <v>55</v>
      </c>
      <c r="W61" s="3" t="s">
        <v>15</v>
      </c>
      <c r="X61" s="4">
        <v>55</v>
      </c>
    </row>
    <row r="62" spans="1:24" ht="18.75">
      <c r="A62" s="3" t="s">
        <v>631</v>
      </c>
      <c r="B62" s="4">
        <v>14</v>
      </c>
      <c r="C62" s="3">
        <v>182</v>
      </c>
      <c r="D62" s="4">
        <v>56</v>
      </c>
      <c r="E62" s="3" t="s">
        <v>17</v>
      </c>
      <c r="F62" s="4">
        <v>56</v>
      </c>
      <c r="G62" s="5" t="s">
        <v>17</v>
      </c>
      <c r="H62" s="4">
        <v>15</v>
      </c>
      <c r="I62" s="3">
        <v>7</v>
      </c>
      <c r="J62" s="4">
        <v>56</v>
      </c>
      <c r="K62" s="3" t="s">
        <v>15</v>
      </c>
      <c r="L62" s="4">
        <v>56</v>
      </c>
      <c r="M62" s="3" t="s">
        <v>437</v>
      </c>
      <c r="N62" s="4">
        <v>14</v>
      </c>
      <c r="O62" s="3">
        <v>167</v>
      </c>
      <c r="P62" s="4">
        <v>56</v>
      </c>
      <c r="Q62" s="3">
        <v>21</v>
      </c>
      <c r="R62" s="4">
        <v>56</v>
      </c>
      <c r="S62" s="5" t="s">
        <v>17</v>
      </c>
      <c r="T62" s="4">
        <v>15</v>
      </c>
      <c r="U62" s="3">
        <v>12</v>
      </c>
      <c r="V62" s="4">
        <v>56</v>
      </c>
      <c r="W62" s="3">
        <v>19</v>
      </c>
      <c r="X62" s="4">
        <v>56</v>
      </c>
    </row>
    <row r="63" spans="1:24" ht="18.75">
      <c r="A63" s="3" t="s">
        <v>556</v>
      </c>
      <c r="B63" s="4">
        <v>13</v>
      </c>
      <c r="C63" s="3">
        <v>184</v>
      </c>
      <c r="D63" s="4">
        <v>57</v>
      </c>
      <c r="E63" s="3">
        <v>25</v>
      </c>
      <c r="F63" s="4">
        <v>57</v>
      </c>
      <c r="G63" s="5">
        <v>6.9</v>
      </c>
      <c r="H63" s="4">
        <v>14</v>
      </c>
      <c r="I63" s="3" t="s">
        <v>15</v>
      </c>
      <c r="J63" s="4">
        <v>57</v>
      </c>
      <c r="K63" s="3" t="s">
        <v>17</v>
      </c>
      <c r="L63" s="4">
        <v>57</v>
      </c>
      <c r="M63" s="3" t="s">
        <v>438</v>
      </c>
      <c r="N63" s="4">
        <v>13</v>
      </c>
      <c r="O63" s="3">
        <v>169</v>
      </c>
      <c r="P63" s="4">
        <v>57</v>
      </c>
      <c r="Q63" s="3" t="s">
        <v>17</v>
      </c>
      <c r="R63" s="4">
        <v>57</v>
      </c>
      <c r="S63" s="5">
        <v>7.2</v>
      </c>
      <c r="T63" s="4">
        <v>14</v>
      </c>
      <c r="U63" s="3" t="s">
        <v>15</v>
      </c>
      <c r="V63" s="4">
        <v>57</v>
      </c>
      <c r="W63" s="3">
        <v>20</v>
      </c>
      <c r="X63" s="4">
        <v>57</v>
      </c>
    </row>
    <row r="64" spans="1:24" ht="18.75">
      <c r="A64" s="3" t="s">
        <v>557</v>
      </c>
      <c r="B64" s="4">
        <v>12</v>
      </c>
      <c r="C64" s="3">
        <v>186</v>
      </c>
      <c r="D64" s="4">
        <v>58</v>
      </c>
      <c r="E64" s="3" t="s">
        <v>17</v>
      </c>
      <c r="F64" s="4">
        <v>58</v>
      </c>
      <c r="G64" s="5" t="s">
        <v>17</v>
      </c>
      <c r="H64" s="4">
        <v>13</v>
      </c>
      <c r="I64" s="3">
        <v>8</v>
      </c>
      <c r="J64" s="4">
        <v>58</v>
      </c>
      <c r="K64" s="3" t="s">
        <v>17</v>
      </c>
      <c r="L64" s="4">
        <v>58</v>
      </c>
      <c r="M64" s="6" t="s">
        <v>439</v>
      </c>
      <c r="N64" s="4">
        <v>12</v>
      </c>
      <c r="O64" s="3">
        <v>171</v>
      </c>
      <c r="P64" s="4">
        <v>58</v>
      </c>
      <c r="Q64" s="3">
        <v>22</v>
      </c>
      <c r="R64" s="4">
        <v>58</v>
      </c>
      <c r="S64" s="5" t="s">
        <v>17</v>
      </c>
      <c r="T64" s="4">
        <v>13</v>
      </c>
      <c r="U64" s="3">
        <v>13</v>
      </c>
      <c r="V64" s="4">
        <v>58</v>
      </c>
      <c r="W64" s="3">
        <v>21</v>
      </c>
      <c r="X64" s="4">
        <v>58</v>
      </c>
    </row>
    <row r="65" spans="1:24" ht="18.75">
      <c r="A65" s="3" t="s">
        <v>434</v>
      </c>
      <c r="B65" s="4">
        <v>11</v>
      </c>
      <c r="C65" s="3">
        <v>188</v>
      </c>
      <c r="D65" s="4">
        <v>59</v>
      </c>
      <c r="E65" s="3">
        <v>26</v>
      </c>
      <c r="F65" s="4">
        <v>59</v>
      </c>
      <c r="G65" s="5" t="s">
        <v>17</v>
      </c>
      <c r="H65" s="4">
        <v>12</v>
      </c>
      <c r="I65" s="3" t="s">
        <v>17</v>
      </c>
      <c r="J65" s="4">
        <v>59</v>
      </c>
      <c r="K65" s="3" t="s">
        <v>15</v>
      </c>
      <c r="L65" s="4">
        <v>59</v>
      </c>
      <c r="M65" s="6" t="s">
        <v>440</v>
      </c>
      <c r="N65" s="4">
        <v>11</v>
      </c>
      <c r="O65" s="3">
        <v>173</v>
      </c>
      <c r="P65" s="4">
        <v>59</v>
      </c>
      <c r="Q65" s="3" t="s">
        <v>17</v>
      </c>
      <c r="R65" s="4">
        <v>59</v>
      </c>
      <c r="S65" s="5" t="s">
        <v>17</v>
      </c>
      <c r="T65" s="4">
        <v>12</v>
      </c>
      <c r="U65" s="3" t="s">
        <v>17</v>
      </c>
      <c r="V65" s="4">
        <v>59</v>
      </c>
      <c r="W65" s="3">
        <v>22</v>
      </c>
      <c r="X65" s="4">
        <v>59</v>
      </c>
    </row>
    <row r="66" spans="1:24" ht="18.75">
      <c r="A66" s="3" t="s">
        <v>435</v>
      </c>
      <c r="B66" s="4">
        <v>10</v>
      </c>
      <c r="C66" s="3">
        <v>190</v>
      </c>
      <c r="D66" s="4">
        <v>60</v>
      </c>
      <c r="E66" s="3" t="s">
        <v>17</v>
      </c>
      <c r="F66" s="4">
        <v>60</v>
      </c>
      <c r="G66" s="5">
        <v>7</v>
      </c>
      <c r="H66" s="4">
        <v>11</v>
      </c>
      <c r="I66" s="3">
        <v>9</v>
      </c>
      <c r="J66" s="4">
        <v>60</v>
      </c>
      <c r="K66" s="3" t="s">
        <v>17</v>
      </c>
      <c r="L66" s="4">
        <v>60</v>
      </c>
      <c r="M66" s="3" t="s">
        <v>441</v>
      </c>
      <c r="N66" s="4">
        <v>10</v>
      </c>
      <c r="O66" s="3">
        <v>175</v>
      </c>
      <c r="P66" s="4">
        <v>60</v>
      </c>
      <c r="Q66" s="3">
        <v>23</v>
      </c>
      <c r="R66" s="4">
        <v>60</v>
      </c>
      <c r="S66" s="5">
        <v>7.3</v>
      </c>
      <c r="T66" s="4">
        <v>11</v>
      </c>
      <c r="U66" s="3">
        <v>14</v>
      </c>
      <c r="V66" s="4">
        <v>60</v>
      </c>
      <c r="W66" s="3">
        <v>23</v>
      </c>
      <c r="X66" s="4">
        <v>60</v>
      </c>
    </row>
    <row r="67" spans="1:24" ht="18.75">
      <c r="A67" s="3" t="s">
        <v>436</v>
      </c>
      <c r="B67" s="4">
        <v>9</v>
      </c>
      <c r="C67" s="3">
        <v>192</v>
      </c>
      <c r="D67" s="4">
        <v>61</v>
      </c>
      <c r="E67" s="3">
        <v>27</v>
      </c>
      <c r="F67" s="4">
        <v>61</v>
      </c>
      <c r="G67" s="5" t="s">
        <v>17</v>
      </c>
      <c r="H67" s="4">
        <v>10</v>
      </c>
      <c r="I67" s="3" t="s">
        <v>15</v>
      </c>
      <c r="J67" s="4">
        <v>61</v>
      </c>
      <c r="K67" s="3" t="s">
        <v>17</v>
      </c>
      <c r="L67" s="4">
        <v>61</v>
      </c>
      <c r="M67" s="3" t="s">
        <v>442</v>
      </c>
      <c r="N67" s="4">
        <v>9</v>
      </c>
      <c r="O67" s="3">
        <v>177</v>
      </c>
      <c r="P67" s="4">
        <v>61</v>
      </c>
      <c r="Q67" s="3">
        <v>24</v>
      </c>
      <c r="R67" s="4">
        <v>61</v>
      </c>
      <c r="S67" s="5" t="s">
        <v>17</v>
      </c>
      <c r="T67" s="4">
        <v>10</v>
      </c>
      <c r="U67" s="3" t="s">
        <v>17</v>
      </c>
      <c r="V67" s="4">
        <v>61</v>
      </c>
      <c r="W67" s="3">
        <v>24</v>
      </c>
      <c r="X67" s="4">
        <v>61</v>
      </c>
    </row>
    <row r="68" spans="1:24" ht="18.75">
      <c r="A68" s="3" t="s">
        <v>437</v>
      </c>
      <c r="B68" s="4">
        <v>8</v>
      </c>
      <c r="C68" s="3">
        <v>194</v>
      </c>
      <c r="D68" s="4">
        <v>62</v>
      </c>
      <c r="E68" s="3" t="s">
        <v>15</v>
      </c>
      <c r="F68" s="4">
        <v>62</v>
      </c>
      <c r="G68" s="5" t="s">
        <v>17</v>
      </c>
      <c r="H68" s="4">
        <v>9</v>
      </c>
      <c r="I68" s="3">
        <v>10</v>
      </c>
      <c r="J68" s="4">
        <v>62</v>
      </c>
      <c r="K68" s="3">
        <v>7</v>
      </c>
      <c r="L68" s="4">
        <v>62</v>
      </c>
      <c r="M68" s="3" t="s">
        <v>443</v>
      </c>
      <c r="N68" s="4">
        <v>8</v>
      </c>
      <c r="O68" s="3">
        <v>179</v>
      </c>
      <c r="P68" s="4">
        <v>62</v>
      </c>
      <c r="Q68" s="3">
        <v>25</v>
      </c>
      <c r="R68" s="4">
        <v>62</v>
      </c>
      <c r="S68" s="5" t="s">
        <v>17</v>
      </c>
      <c r="T68" s="4">
        <v>9</v>
      </c>
      <c r="U68" s="3">
        <v>15</v>
      </c>
      <c r="V68" s="4">
        <v>62</v>
      </c>
      <c r="W68" s="3">
        <v>26</v>
      </c>
      <c r="X68" s="4">
        <v>62</v>
      </c>
    </row>
    <row r="69" spans="1:24" ht="18.75">
      <c r="A69" s="3" t="s">
        <v>438</v>
      </c>
      <c r="B69" s="4">
        <v>7</v>
      </c>
      <c r="C69" s="3">
        <v>196</v>
      </c>
      <c r="D69" s="4">
        <v>63</v>
      </c>
      <c r="E69" s="3">
        <v>28</v>
      </c>
      <c r="F69" s="4">
        <v>63</v>
      </c>
      <c r="G69" s="5">
        <v>7.1</v>
      </c>
      <c r="H69" s="4">
        <v>8</v>
      </c>
      <c r="I69" s="3">
        <v>11</v>
      </c>
      <c r="J69" s="4">
        <v>63</v>
      </c>
      <c r="K69" s="3" t="s">
        <v>17</v>
      </c>
      <c r="L69" s="4">
        <v>63</v>
      </c>
      <c r="M69" s="3" t="s">
        <v>444</v>
      </c>
      <c r="N69" s="4">
        <v>7</v>
      </c>
      <c r="O69" s="3">
        <v>181</v>
      </c>
      <c r="P69" s="4">
        <v>63</v>
      </c>
      <c r="Q69" s="3">
        <v>26</v>
      </c>
      <c r="R69" s="4">
        <v>63</v>
      </c>
      <c r="S69" s="5">
        <v>7.4</v>
      </c>
      <c r="T69" s="4">
        <v>8</v>
      </c>
      <c r="U69" s="3" t="s">
        <v>15</v>
      </c>
      <c r="V69" s="4">
        <v>63</v>
      </c>
      <c r="W69" s="3">
        <v>28</v>
      </c>
      <c r="X69" s="4">
        <v>63</v>
      </c>
    </row>
    <row r="70" spans="1:24" ht="18.75">
      <c r="A70" s="3" t="s">
        <v>439</v>
      </c>
      <c r="B70" s="4">
        <v>6</v>
      </c>
      <c r="C70" s="3">
        <v>198</v>
      </c>
      <c r="D70" s="4">
        <v>64</v>
      </c>
      <c r="E70" s="3" t="s">
        <v>15</v>
      </c>
      <c r="F70" s="4">
        <v>64</v>
      </c>
      <c r="G70" s="5" t="s">
        <v>17</v>
      </c>
      <c r="H70" s="4">
        <v>7</v>
      </c>
      <c r="I70" s="3">
        <v>12</v>
      </c>
      <c r="J70" s="4">
        <v>64</v>
      </c>
      <c r="K70" s="3" t="s">
        <v>17</v>
      </c>
      <c r="L70" s="4">
        <v>64</v>
      </c>
      <c r="M70" s="3" t="s">
        <v>445</v>
      </c>
      <c r="N70" s="4">
        <v>6</v>
      </c>
      <c r="O70" s="3">
        <v>183</v>
      </c>
      <c r="P70" s="4">
        <v>64</v>
      </c>
      <c r="Q70" s="3">
        <v>27</v>
      </c>
      <c r="R70" s="4">
        <v>64</v>
      </c>
      <c r="S70" s="5" t="s">
        <v>17</v>
      </c>
      <c r="T70" s="4">
        <v>7</v>
      </c>
      <c r="U70" s="3">
        <v>16</v>
      </c>
      <c r="V70" s="4">
        <v>64</v>
      </c>
      <c r="W70" s="3">
        <v>30</v>
      </c>
      <c r="X70" s="4">
        <v>64</v>
      </c>
    </row>
    <row r="71" spans="1:24" ht="18.75">
      <c r="A71" s="3" t="s">
        <v>440</v>
      </c>
      <c r="B71" s="4">
        <v>5</v>
      </c>
      <c r="C71" s="3">
        <v>200</v>
      </c>
      <c r="D71" s="4">
        <v>65</v>
      </c>
      <c r="E71" s="3">
        <v>29</v>
      </c>
      <c r="F71" s="4">
        <v>65</v>
      </c>
      <c r="G71" s="5" t="s">
        <v>17</v>
      </c>
      <c r="H71" s="4">
        <v>6</v>
      </c>
      <c r="I71" s="3">
        <v>13</v>
      </c>
      <c r="J71" s="4">
        <v>65</v>
      </c>
      <c r="K71" s="3" t="s">
        <v>17</v>
      </c>
      <c r="L71" s="4">
        <v>65</v>
      </c>
      <c r="M71" s="3" t="s">
        <v>446</v>
      </c>
      <c r="N71" s="4">
        <v>5</v>
      </c>
      <c r="O71" s="3">
        <v>185</v>
      </c>
      <c r="P71" s="4">
        <v>65</v>
      </c>
      <c r="Q71" s="3">
        <v>28</v>
      </c>
      <c r="R71" s="4">
        <v>65</v>
      </c>
      <c r="S71" s="5" t="s">
        <v>17</v>
      </c>
      <c r="T71" s="4">
        <v>6</v>
      </c>
      <c r="U71" s="3">
        <v>17</v>
      </c>
      <c r="V71" s="4">
        <v>65</v>
      </c>
      <c r="W71" s="3">
        <v>32</v>
      </c>
      <c r="X71" s="4">
        <v>65</v>
      </c>
    </row>
    <row r="72" spans="1:24" ht="18.75">
      <c r="A72" s="3" t="s">
        <v>441</v>
      </c>
      <c r="B72" s="4">
        <v>4</v>
      </c>
      <c r="C72" s="3">
        <v>203</v>
      </c>
      <c r="D72" s="4">
        <v>66</v>
      </c>
      <c r="E72" s="3" t="s">
        <v>15</v>
      </c>
      <c r="F72" s="4">
        <v>66</v>
      </c>
      <c r="G72" s="5">
        <v>7.2</v>
      </c>
      <c r="H72" s="4">
        <v>5</v>
      </c>
      <c r="I72" s="3">
        <v>14</v>
      </c>
      <c r="J72" s="4">
        <v>66</v>
      </c>
      <c r="K72" s="3" t="s">
        <v>17</v>
      </c>
      <c r="L72" s="4">
        <v>66</v>
      </c>
      <c r="M72" s="3" t="s">
        <v>447</v>
      </c>
      <c r="N72" s="4">
        <v>4</v>
      </c>
      <c r="O72" s="3">
        <v>188</v>
      </c>
      <c r="P72" s="4">
        <v>66</v>
      </c>
      <c r="Q72" s="3">
        <v>29</v>
      </c>
      <c r="R72" s="4">
        <v>66</v>
      </c>
      <c r="S72" s="5">
        <v>7.5</v>
      </c>
      <c r="T72" s="4">
        <v>5</v>
      </c>
      <c r="U72" s="3">
        <v>18</v>
      </c>
      <c r="V72" s="4">
        <v>66</v>
      </c>
      <c r="W72" s="3">
        <v>34</v>
      </c>
      <c r="X72" s="4">
        <v>66</v>
      </c>
    </row>
    <row r="73" spans="1:24" ht="18.75">
      <c r="A73" s="3" t="s">
        <v>442</v>
      </c>
      <c r="B73" s="4">
        <v>3</v>
      </c>
      <c r="C73" s="3">
        <v>206</v>
      </c>
      <c r="D73" s="4">
        <v>67</v>
      </c>
      <c r="E73" s="3">
        <v>30</v>
      </c>
      <c r="F73" s="4">
        <v>67</v>
      </c>
      <c r="G73" s="5" t="s">
        <v>17</v>
      </c>
      <c r="H73" s="4">
        <v>4</v>
      </c>
      <c r="I73" s="3">
        <v>15</v>
      </c>
      <c r="J73" s="4">
        <v>67</v>
      </c>
      <c r="K73" s="3">
        <v>8</v>
      </c>
      <c r="L73" s="4">
        <v>67</v>
      </c>
      <c r="M73" s="3" t="s">
        <v>504</v>
      </c>
      <c r="N73" s="4">
        <v>3</v>
      </c>
      <c r="O73" s="3">
        <v>191</v>
      </c>
      <c r="P73" s="4">
        <v>67</v>
      </c>
      <c r="Q73" s="3">
        <v>30</v>
      </c>
      <c r="R73" s="4">
        <v>67</v>
      </c>
      <c r="S73" s="5" t="s">
        <v>17</v>
      </c>
      <c r="T73" s="4">
        <v>4</v>
      </c>
      <c r="U73" s="3">
        <v>19</v>
      </c>
      <c r="V73" s="4">
        <v>67</v>
      </c>
      <c r="W73" s="3">
        <v>37</v>
      </c>
      <c r="X73" s="4">
        <v>67</v>
      </c>
    </row>
    <row r="74" spans="1:24" ht="18.75">
      <c r="A74" s="3" t="s">
        <v>443</v>
      </c>
      <c r="B74" s="4">
        <v>2</v>
      </c>
      <c r="C74" s="3">
        <v>209</v>
      </c>
      <c r="D74" s="4">
        <v>68</v>
      </c>
      <c r="E74" s="3">
        <v>31</v>
      </c>
      <c r="F74" s="4">
        <v>68</v>
      </c>
      <c r="G74" s="5">
        <v>7.3</v>
      </c>
      <c r="H74" s="4">
        <v>3</v>
      </c>
      <c r="I74" s="3">
        <v>16</v>
      </c>
      <c r="J74" s="4">
        <v>68</v>
      </c>
      <c r="K74" s="3">
        <v>9</v>
      </c>
      <c r="L74" s="4">
        <v>68</v>
      </c>
      <c r="M74" s="3" t="s">
        <v>505</v>
      </c>
      <c r="N74" s="4">
        <v>2</v>
      </c>
      <c r="O74" s="3">
        <v>194</v>
      </c>
      <c r="P74" s="4">
        <v>68</v>
      </c>
      <c r="Q74" s="3">
        <v>31</v>
      </c>
      <c r="R74" s="4">
        <v>68</v>
      </c>
      <c r="S74" s="5">
        <v>7.6</v>
      </c>
      <c r="T74" s="4">
        <v>3</v>
      </c>
      <c r="U74" s="3">
        <v>20</v>
      </c>
      <c r="V74" s="4">
        <v>68</v>
      </c>
      <c r="W74" s="3">
        <v>40</v>
      </c>
      <c r="X74" s="4">
        <v>68</v>
      </c>
    </row>
    <row r="75" spans="1:24" ht="18.75">
      <c r="A75" s="3" t="s">
        <v>444</v>
      </c>
      <c r="B75" s="4">
        <v>1</v>
      </c>
      <c r="C75" s="3">
        <v>212</v>
      </c>
      <c r="D75" s="4">
        <v>69</v>
      </c>
      <c r="E75" s="3">
        <v>32</v>
      </c>
      <c r="F75" s="4">
        <v>69</v>
      </c>
      <c r="G75" s="5" t="s">
        <v>17</v>
      </c>
      <c r="H75" s="4">
        <v>2</v>
      </c>
      <c r="I75" s="3">
        <v>17</v>
      </c>
      <c r="J75" s="4">
        <v>69</v>
      </c>
      <c r="K75" s="3">
        <v>10</v>
      </c>
      <c r="L75" s="4">
        <v>69</v>
      </c>
      <c r="M75" s="3" t="s">
        <v>506</v>
      </c>
      <c r="N75" s="4">
        <v>1</v>
      </c>
      <c r="O75" s="3">
        <v>197</v>
      </c>
      <c r="P75" s="4">
        <v>69</v>
      </c>
      <c r="Q75" s="3">
        <v>32</v>
      </c>
      <c r="R75" s="4">
        <v>69</v>
      </c>
      <c r="S75" s="5" t="s">
        <v>17</v>
      </c>
      <c r="T75" s="4">
        <v>2</v>
      </c>
      <c r="U75" s="3">
        <v>21</v>
      </c>
      <c r="V75" s="4">
        <v>69</v>
      </c>
      <c r="W75" s="3">
        <v>43</v>
      </c>
      <c r="X75" s="4">
        <v>69</v>
      </c>
    </row>
    <row r="76" spans="1:24" ht="18.75">
      <c r="A76" s="3" t="s">
        <v>26</v>
      </c>
      <c r="B76" s="4">
        <v>1</v>
      </c>
      <c r="C76" s="3">
        <v>215</v>
      </c>
      <c r="D76" s="4">
        <v>70</v>
      </c>
      <c r="E76" s="3">
        <v>33</v>
      </c>
      <c r="F76" s="4">
        <v>70</v>
      </c>
      <c r="G76" s="5">
        <v>7.4</v>
      </c>
      <c r="H76" s="4">
        <v>1</v>
      </c>
      <c r="I76" s="3">
        <v>19</v>
      </c>
      <c r="J76" s="4">
        <v>70</v>
      </c>
      <c r="K76" s="3">
        <v>11</v>
      </c>
      <c r="L76" s="4">
        <v>70</v>
      </c>
      <c r="M76" s="3" t="s">
        <v>31</v>
      </c>
      <c r="N76" s="4">
        <v>1</v>
      </c>
      <c r="O76" s="3">
        <v>200</v>
      </c>
      <c r="P76" s="4">
        <v>70</v>
      </c>
      <c r="Q76" s="3">
        <v>33</v>
      </c>
      <c r="R76" s="4">
        <v>70</v>
      </c>
      <c r="S76" s="5">
        <v>7.7</v>
      </c>
      <c r="T76" s="4">
        <v>1</v>
      </c>
      <c r="U76" s="3">
        <v>22</v>
      </c>
      <c r="V76" s="4">
        <v>70</v>
      </c>
      <c r="W76" s="3">
        <v>46</v>
      </c>
      <c r="X76" s="4">
        <v>70</v>
      </c>
    </row>
    <row r="77" spans="1:24" ht="18.75">
      <c r="A77" s="3" t="s">
        <v>70</v>
      </c>
      <c r="B77" s="4">
        <v>0</v>
      </c>
      <c r="C77" s="3" t="s">
        <v>71</v>
      </c>
      <c r="D77" s="4">
        <v>70</v>
      </c>
      <c r="E77" s="3" t="s">
        <v>72</v>
      </c>
      <c r="F77" s="4">
        <v>70</v>
      </c>
      <c r="G77" s="3" t="s">
        <v>73</v>
      </c>
      <c r="H77" s="4">
        <v>0</v>
      </c>
      <c r="I77" s="3" t="s">
        <v>74</v>
      </c>
      <c r="J77" s="4">
        <v>70</v>
      </c>
      <c r="K77" s="3" t="s">
        <v>75</v>
      </c>
      <c r="L77" s="4">
        <v>70</v>
      </c>
      <c r="M77" s="3" t="s">
        <v>76</v>
      </c>
      <c r="N77" s="4">
        <v>0</v>
      </c>
      <c r="O77" s="3" t="s">
        <v>55</v>
      </c>
      <c r="P77" s="4">
        <v>70</v>
      </c>
      <c r="Q77" s="3" t="s">
        <v>72</v>
      </c>
      <c r="R77" s="4">
        <v>70</v>
      </c>
      <c r="S77" s="3" t="s">
        <v>77</v>
      </c>
      <c r="T77" s="4">
        <v>0</v>
      </c>
      <c r="U77" s="3" t="s">
        <v>78</v>
      </c>
      <c r="V77" s="4">
        <v>70</v>
      </c>
      <c r="W77" s="3" t="s">
        <v>79</v>
      </c>
      <c r="X77" s="4">
        <v>70</v>
      </c>
    </row>
    <row r="78" spans="1:24" ht="18.75">
      <c r="A78" s="3">
        <v>0</v>
      </c>
      <c r="B78" s="4">
        <v>0</v>
      </c>
      <c r="C78" s="3"/>
      <c r="D78" s="4"/>
      <c r="E78" s="3"/>
      <c r="F78" s="3">
        <v>0</v>
      </c>
      <c r="G78" s="3">
        <v>0</v>
      </c>
      <c r="H78" s="4">
        <v>0</v>
      </c>
      <c r="I78" s="3"/>
      <c r="J78" s="3">
        <v>0</v>
      </c>
      <c r="K78" s="3"/>
      <c r="L78" s="4"/>
      <c r="M78" s="3">
        <v>0</v>
      </c>
      <c r="N78" s="4">
        <v>0</v>
      </c>
      <c r="O78" s="3"/>
      <c r="P78" s="4"/>
      <c r="Q78" s="3"/>
      <c r="R78" s="4">
        <v>0</v>
      </c>
      <c r="S78" s="3">
        <v>0</v>
      </c>
      <c r="T78" s="4">
        <v>0</v>
      </c>
      <c r="U78" s="3"/>
      <c r="V78" s="4">
        <v>0</v>
      </c>
      <c r="W78" s="3"/>
      <c r="X78" s="4"/>
    </row>
    <row r="79" spans="1:24" ht="18.75">
      <c r="A79" s="3"/>
      <c r="B79" s="3"/>
      <c r="C79" s="3"/>
      <c r="D79" s="4">
        <v>0</v>
      </c>
      <c r="E79" s="3"/>
      <c r="F79" s="3">
        <v>0</v>
      </c>
      <c r="G79" s="3">
        <v>0</v>
      </c>
      <c r="H79" s="4">
        <v>0</v>
      </c>
      <c r="I79" s="3"/>
      <c r="J79" s="3">
        <v>0</v>
      </c>
      <c r="K79" s="3"/>
      <c r="L79" s="4"/>
      <c r="M79" s="3"/>
      <c r="N79" s="3"/>
      <c r="O79" s="3"/>
      <c r="P79" s="4">
        <v>0</v>
      </c>
      <c r="Q79" s="3"/>
      <c r="R79" s="4">
        <v>0</v>
      </c>
      <c r="S79" s="3">
        <v>0</v>
      </c>
      <c r="T79" s="4">
        <v>0</v>
      </c>
      <c r="U79" s="3"/>
      <c r="V79" s="4">
        <v>0</v>
      </c>
      <c r="W79" s="3"/>
      <c r="X79" s="4"/>
    </row>
  </sheetData>
  <sheetProtection sheet="1" selectLockedCells="1" selectUnlockedCells="1"/>
  <mergeCells count="2">
    <mergeCell ref="A3:L3"/>
    <mergeCell ref="M3:X3"/>
  </mergeCells>
  <pageMargins left="0.29166666666666669" right="0.63541666666666663"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sheetPr codeName="Лист4"/>
  <dimension ref="A3:X79"/>
  <sheetViews>
    <sheetView view="pageLayout" topLeftCell="I72" workbookViewId="0">
      <selection activeCell="O5" sqref="O5"/>
    </sheetView>
  </sheetViews>
  <sheetFormatPr defaultRowHeight="15.75"/>
  <sheetData>
    <row r="3" spans="1:24" ht="18.75">
      <c r="A3" s="92" t="s">
        <v>0</v>
      </c>
      <c r="B3" s="93"/>
      <c r="C3" s="93"/>
      <c r="D3" s="93"/>
      <c r="E3" s="93"/>
      <c r="F3" s="93"/>
      <c r="G3" s="93"/>
      <c r="H3" s="93"/>
      <c r="I3" s="93"/>
      <c r="J3" s="93"/>
      <c r="K3" s="93"/>
      <c r="L3" s="94"/>
      <c r="M3" s="92" t="s">
        <v>1</v>
      </c>
      <c r="N3" s="93"/>
      <c r="O3" s="93"/>
      <c r="P3" s="93"/>
      <c r="Q3" s="93"/>
      <c r="R3" s="93"/>
      <c r="S3" s="93"/>
      <c r="T3" s="93"/>
      <c r="U3" s="93"/>
      <c r="V3" s="93"/>
      <c r="W3" s="93"/>
      <c r="X3" s="94"/>
    </row>
    <row r="4" spans="1:24" ht="150">
      <c r="A4" s="1" t="s">
        <v>2</v>
      </c>
      <c r="B4" s="1" t="s">
        <v>9</v>
      </c>
      <c r="C4" s="1" t="s">
        <v>4</v>
      </c>
      <c r="D4" s="1" t="s">
        <v>9</v>
      </c>
      <c r="E4" s="1" t="s">
        <v>5</v>
      </c>
      <c r="F4" s="1" t="s">
        <v>9</v>
      </c>
      <c r="G4" s="1" t="s">
        <v>10</v>
      </c>
      <c r="H4" s="1" t="s">
        <v>9</v>
      </c>
      <c r="I4" s="1" t="s">
        <v>7</v>
      </c>
      <c r="J4" s="1" t="s">
        <v>9</v>
      </c>
      <c r="K4" s="1" t="s">
        <v>8</v>
      </c>
      <c r="L4" s="1" t="s">
        <v>9</v>
      </c>
      <c r="M4" s="1" t="s">
        <v>2</v>
      </c>
      <c r="N4" s="1" t="s">
        <v>9</v>
      </c>
      <c r="O4" s="1" t="s">
        <v>4</v>
      </c>
      <c r="P4" s="1" t="s">
        <v>9</v>
      </c>
      <c r="Q4" s="1" t="s">
        <v>5</v>
      </c>
      <c r="R4" s="1" t="s">
        <v>9</v>
      </c>
      <c r="S4" s="1" t="s">
        <v>80</v>
      </c>
      <c r="T4" s="1" t="s">
        <v>9</v>
      </c>
      <c r="U4" s="1" t="s">
        <v>7</v>
      </c>
      <c r="V4" s="1" t="s">
        <v>9</v>
      </c>
      <c r="W4" s="1" t="s">
        <v>11</v>
      </c>
      <c r="X4" s="1" t="s">
        <v>9</v>
      </c>
    </row>
    <row r="5" spans="1:24" ht="18.75">
      <c r="A5" s="1" t="s">
        <v>81</v>
      </c>
      <c r="B5" s="1">
        <v>70</v>
      </c>
      <c r="C5" s="3" t="s">
        <v>84</v>
      </c>
      <c r="D5" s="4">
        <v>70</v>
      </c>
      <c r="E5" s="3" t="s">
        <v>85</v>
      </c>
      <c r="F5" s="4">
        <v>70</v>
      </c>
      <c r="G5" s="1">
        <v>0</v>
      </c>
      <c r="H5" s="1">
        <v>0</v>
      </c>
      <c r="I5" s="3" t="s">
        <v>87</v>
      </c>
      <c r="J5" s="4">
        <v>70</v>
      </c>
      <c r="K5" s="3" t="s">
        <v>58</v>
      </c>
      <c r="L5" s="4">
        <v>70</v>
      </c>
      <c r="M5" s="1" t="s">
        <v>12</v>
      </c>
      <c r="N5" s="1">
        <v>70</v>
      </c>
      <c r="O5" s="3" t="s">
        <v>71</v>
      </c>
      <c r="P5" s="4">
        <v>70</v>
      </c>
      <c r="Q5" s="3" t="s">
        <v>89</v>
      </c>
      <c r="R5" s="4">
        <v>70</v>
      </c>
      <c r="S5" s="1">
        <v>0</v>
      </c>
      <c r="T5" s="1">
        <v>0</v>
      </c>
      <c r="U5" s="3" t="s">
        <v>90</v>
      </c>
      <c r="V5" s="4">
        <v>70</v>
      </c>
      <c r="W5" s="3" t="s">
        <v>91</v>
      </c>
      <c r="X5" s="4">
        <v>70</v>
      </c>
    </row>
    <row r="6" spans="1:24" ht="18.75">
      <c r="A6" s="3" t="s">
        <v>82</v>
      </c>
      <c r="B6" s="4">
        <v>70</v>
      </c>
      <c r="C6" s="1">
        <v>0</v>
      </c>
      <c r="D6" s="1">
        <v>0</v>
      </c>
      <c r="E6" s="1">
        <v>0</v>
      </c>
      <c r="F6" s="1">
        <v>0</v>
      </c>
      <c r="G6" s="1">
        <v>2</v>
      </c>
      <c r="H6" s="1">
        <v>70</v>
      </c>
      <c r="I6" s="1">
        <v>-99</v>
      </c>
      <c r="J6" s="1">
        <v>0</v>
      </c>
      <c r="K6" s="1">
        <v>0</v>
      </c>
      <c r="L6" s="1">
        <v>0</v>
      </c>
      <c r="M6" s="3" t="s">
        <v>14</v>
      </c>
      <c r="N6" s="4">
        <v>70</v>
      </c>
      <c r="O6" s="1">
        <v>0</v>
      </c>
      <c r="P6" s="1">
        <v>0</v>
      </c>
      <c r="Q6" s="1">
        <v>0</v>
      </c>
      <c r="R6" s="1">
        <v>0</v>
      </c>
      <c r="S6" s="1">
        <v>2</v>
      </c>
      <c r="T6" s="1">
        <v>70</v>
      </c>
      <c r="U6" s="1">
        <v>-99</v>
      </c>
      <c r="V6" s="1">
        <v>0</v>
      </c>
      <c r="W6" s="1">
        <v>0</v>
      </c>
      <c r="X6" s="1">
        <v>0</v>
      </c>
    </row>
    <row r="7" spans="1:24" ht="18.75">
      <c r="A7" s="3" t="s">
        <v>672</v>
      </c>
      <c r="B7" s="4">
        <v>69</v>
      </c>
      <c r="C7" s="3">
        <v>100</v>
      </c>
      <c r="D7" s="4">
        <v>1</v>
      </c>
      <c r="E7" s="3">
        <v>1</v>
      </c>
      <c r="F7" s="4">
        <v>1</v>
      </c>
      <c r="G7" s="3">
        <v>4.8</v>
      </c>
      <c r="H7" s="4">
        <v>70</v>
      </c>
      <c r="I7" s="3">
        <v>-4</v>
      </c>
      <c r="J7" s="4">
        <v>1</v>
      </c>
      <c r="K7" s="3" t="s">
        <v>15</v>
      </c>
      <c r="L7" s="4">
        <v>1</v>
      </c>
      <c r="M7" s="3" t="s">
        <v>714</v>
      </c>
      <c r="N7" s="4">
        <v>69</v>
      </c>
      <c r="O7" s="3">
        <v>88</v>
      </c>
      <c r="P7" s="4">
        <v>1</v>
      </c>
      <c r="Q7" s="3">
        <v>1</v>
      </c>
      <c r="R7" s="4">
        <v>1</v>
      </c>
      <c r="S7" s="3">
        <v>5.0999999999999996</v>
      </c>
      <c r="T7" s="4">
        <v>70</v>
      </c>
      <c r="U7" s="3">
        <v>-2</v>
      </c>
      <c r="V7" s="4">
        <v>1</v>
      </c>
      <c r="W7" s="3" t="s">
        <v>15</v>
      </c>
      <c r="X7" s="4">
        <v>1</v>
      </c>
    </row>
    <row r="8" spans="1:24" ht="18.75">
      <c r="A8" s="3" t="s">
        <v>673</v>
      </c>
      <c r="B8" s="4">
        <v>68</v>
      </c>
      <c r="C8" s="3">
        <v>103</v>
      </c>
      <c r="D8" s="4">
        <v>2</v>
      </c>
      <c r="E8" s="3">
        <v>2</v>
      </c>
      <c r="F8" s="4">
        <v>2</v>
      </c>
      <c r="G8" s="3" t="s">
        <v>17</v>
      </c>
      <c r="H8" s="4">
        <v>69</v>
      </c>
      <c r="I8" s="3" t="s">
        <v>15</v>
      </c>
      <c r="J8" s="4">
        <v>2</v>
      </c>
      <c r="K8" s="3" t="s">
        <v>15</v>
      </c>
      <c r="L8" s="4">
        <v>2</v>
      </c>
      <c r="M8" s="3" t="s">
        <v>715</v>
      </c>
      <c r="N8" s="4">
        <v>68</v>
      </c>
      <c r="O8" s="3">
        <v>91</v>
      </c>
      <c r="P8" s="4">
        <v>2</v>
      </c>
      <c r="Q8" s="3">
        <v>2</v>
      </c>
      <c r="R8" s="4">
        <v>2</v>
      </c>
      <c r="S8" s="3" t="s">
        <v>17</v>
      </c>
      <c r="T8" s="4">
        <v>69</v>
      </c>
      <c r="U8" s="3" t="s">
        <v>15</v>
      </c>
      <c r="V8" s="4">
        <v>2</v>
      </c>
      <c r="W8" s="3" t="s">
        <v>15</v>
      </c>
      <c r="X8" s="4">
        <v>2</v>
      </c>
    </row>
    <row r="9" spans="1:24" ht="18.75">
      <c r="A9" s="3" t="s">
        <v>674</v>
      </c>
      <c r="B9" s="4">
        <v>67</v>
      </c>
      <c r="C9" s="3">
        <v>106</v>
      </c>
      <c r="D9" s="4">
        <v>3</v>
      </c>
      <c r="E9" s="3">
        <v>3</v>
      </c>
      <c r="F9" s="4">
        <v>3</v>
      </c>
      <c r="G9" s="3">
        <v>4.9000000000000004</v>
      </c>
      <c r="H9" s="4">
        <v>68</v>
      </c>
      <c r="I9" s="3" t="s">
        <v>15</v>
      </c>
      <c r="J9" s="4">
        <v>3</v>
      </c>
      <c r="K9" s="3" t="s">
        <v>15</v>
      </c>
      <c r="L9" s="4">
        <v>3</v>
      </c>
      <c r="M9" s="3" t="s">
        <v>716</v>
      </c>
      <c r="N9" s="4">
        <v>67</v>
      </c>
      <c r="O9" s="3">
        <v>94</v>
      </c>
      <c r="P9" s="4">
        <v>3</v>
      </c>
      <c r="Q9" s="3">
        <v>3</v>
      </c>
      <c r="R9" s="4">
        <v>3</v>
      </c>
      <c r="S9" s="3">
        <v>5.2</v>
      </c>
      <c r="T9" s="4">
        <v>68</v>
      </c>
      <c r="U9" s="3">
        <v>-1</v>
      </c>
      <c r="V9" s="4">
        <v>3</v>
      </c>
      <c r="W9" s="3" t="s">
        <v>15</v>
      </c>
      <c r="X9" s="4">
        <v>3</v>
      </c>
    </row>
    <row r="10" spans="1:24" ht="18.75">
      <c r="A10" s="3" t="s">
        <v>675</v>
      </c>
      <c r="B10" s="4">
        <v>66</v>
      </c>
      <c r="C10" s="3">
        <v>109</v>
      </c>
      <c r="D10" s="4">
        <v>4</v>
      </c>
      <c r="E10" s="3">
        <v>4</v>
      </c>
      <c r="F10" s="4">
        <v>4</v>
      </c>
      <c r="G10" s="3" t="s">
        <v>17</v>
      </c>
      <c r="H10" s="4">
        <v>67</v>
      </c>
      <c r="I10" s="3">
        <v>-3</v>
      </c>
      <c r="J10" s="4">
        <v>4</v>
      </c>
      <c r="K10" s="3" t="s">
        <v>15</v>
      </c>
      <c r="L10" s="4">
        <v>4</v>
      </c>
      <c r="M10" s="3" t="s">
        <v>717</v>
      </c>
      <c r="N10" s="4">
        <v>66</v>
      </c>
      <c r="O10" s="3">
        <v>97</v>
      </c>
      <c r="P10" s="4">
        <v>4</v>
      </c>
      <c r="Q10" s="3">
        <v>4</v>
      </c>
      <c r="R10" s="4">
        <v>4</v>
      </c>
      <c r="S10" s="3" t="s">
        <v>17</v>
      </c>
      <c r="T10" s="4">
        <v>67</v>
      </c>
      <c r="U10" s="3" t="s">
        <v>15</v>
      </c>
      <c r="V10" s="4">
        <v>4</v>
      </c>
      <c r="W10" s="3" t="s">
        <v>15</v>
      </c>
      <c r="X10" s="4">
        <v>4</v>
      </c>
    </row>
    <row r="11" spans="1:24" ht="18.75">
      <c r="A11" s="3" t="s">
        <v>676</v>
      </c>
      <c r="B11" s="4">
        <v>65</v>
      </c>
      <c r="C11" s="3">
        <v>112</v>
      </c>
      <c r="D11" s="4">
        <v>5</v>
      </c>
      <c r="E11" s="3">
        <v>5</v>
      </c>
      <c r="F11" s="4">
        <v>5</v>
      </c>
      <c r="G11" s="3">
        <v>5</v>
      </c>
      <c r="H11" s="4">
        <v>66</v>
      </c>
      <c r="I11" s="3" t="s">
        <v>15</v>
      </c>
      <c r="J11" s="4">
        <v>5</v>
      </c>
      <c r="K11" s="3" t="s">
        <v>15</v>
      </c>
      <c r="L11" s="4">
        <v>5</v>
      </c>
      <c r="M11" s="3" t="s">
        <v>718</v>
      </c>
      <c r="N11" s="4">
        <v>65</v>
      </c>
      <c r="O11" s="3">
        <v>100</v>
      </c>
      <c r="P11" s="4">
        <v>5</v>
      </c>
      <c r="Q11" s="3">
        <v>5</v>
      </c>
      <c r="R11" s="4">
        <v>5</v>
      </c>
      <c r="S11" s="3">
        <v>5.3</v>
      </c>
      <c r="T11" s="4">
        <v>66</v>
      </c>
      <c r="U11" s="3">
        <v>0</v>
      </c>
      <c r="V11" s="4">
        <v>5</v>
      </c>
      <c r="W11" s="3" t="s">
        <v>15</v>
      </c>
      <c r="X11" s="4">
        <v>5</v>
      </c>
    </row>
    <row r="12" spans="1:24" ht="18.75">
      <c r="A12" s="3" t="s">
        <v>677</v>
      </c>
      <c r="B12" s="4">
        <v>64</v>
      </c>
      <c r="C12" s="3">
        <v>115</v>
      </c>
      <c r="D12" s="4">
        <v>6</v>
      </c>
      <c r="E12" s="3">
        <v>6</v>
      </c>
      <c r="F12" s="4">
        <v>6</v>
      </c>
      <c r="G12" s="3" t="s">
        <v>17</v>
      </c>
      <c r="H12" s="4">
        <v>65</v>
      </c>
      <c r="I12" s="3" t="s">
        <v>15</v>
      </c>
      <c r="J12" s="4">
        <v>6</v>
      </c>
      <c r="K12" s="3" t="s">
        <v>15</v>
      </c>
      <c r="L12" s="4">
        <v>6</v>
      </c>
      <c r="M12" s="3" t="s">
        <v>719</v>
      </c>
      <c r="N12" s="4">
        <v>64</v>
      </c>
      <c r="O12" s="3">
        <v>102</v>
      </c>
      <c r="P12" s="4">
        <v>6</v>
      </c>
      <c r="Q12" s="3" t="s">
        <v>17</v>
      </c>
      <c r="R12" s="4">
        <v>6</v>
      </c>
      <c r="S12" s="3" t="s">
        <v>17</v>
      </c>
      <c r="T12" s="4">
        <v>65</v>
      </c>
      <c r="U12" s="3" t="s">
        <v>15</v>
      </c>
      <c r="V12" s="4">
        <v>6</v>
      </c>
      <c r="W12" s="3" t="s">
        <v>15</v>
      </c>
      <c r="X12" s="4">
        <v>6</v>
      </c>
    </row>
    <row r="13" spans="1:24" ht="18.75">
      <c r="A13" s="3" t="s">
        <v>678</v>
      </c>
      <c r="B13" s="4">
        <v>63</v>
      </c>
      <c r="C13" s="3">
        <v>118</v>
      </c>
      <c r="D13" s="4">
        <v>7</v>
      </c>
      <c r="E13" s="3">
        <v>7</v>
      </c>
      <c r="F13" s="4">
        <v>7</v>
      </c>
      <c r="G13" s="3">
        <v>5.0999999999999996</v>
      </c>
      <c r="H13" s="4">
        <v>64</v>
      </c>
      <c r="I13" s="3">
        <v>-2</v>
      </c>
      <c r="J13" s="4">
        <v>7</v>
      </c>
      <c r="K13" s="3" t="s">
        <v>15</v>
      </c>
      <c r="L13" s="4">
        <v>7</v>
      </c>
      <c r="M13" s="3" t="s">
        <v>720</v>
      </c>
      <c r="N13" s="4">
        <v>63</v>
      </c>
      <c r="O13" s="3">
        <v>104</v>
      </c>
      <c r="P13" s="4">
        <v>7</v>
      </c>
      <c r="Q13" s="3">
        <v>6</v>
      </c>
      <c r="R13" s="4">
        <v>7</v>
      </c>
      <c r="S13" s="3">
        <v>5.4</v>
      </c>
      <c r="T13" s="4">
        <v>64</v>
      </c>
      <c r="U13" s="3" t="s">
        <v>15</v>
      </c>
      <c r="V13" s="4">
        <v>7</v>
      </c>
      <c r="W13" s="3" t="s">
        <v>15</v>
      </c>
      <c r="X13" s="4">
        <v>7</v>
      </c>
    </row>
    <row r="14" spans="1:24" ht="18.75">
      <c r="A14" s="3" t="s">
        <v>679</v>
      </c>
      <c r="B14" s="4">
        <v>62</v>
      </c>
      <c r="C14" s="3">
        <v>121</v>
      </c>
      <c r="D14" s="4">
        <v>8</v>
      </c>
      <c r="E14" s="3">
        <v>8</v>
      </c>
      <c r="F14" s="4">
        <v>8</v>
      </c>
      <c r="G14" s="3" t="s">
        <v>17</v>
      </c>
      <c r="H14" s="4">
        <v>63</v>
      </c>
      <c r="I14" s="3" t="s">
        <v>15</v>
      </c>
      <c r="J14" s="4">
        <v>8</v>
      </c>
      <c r="K14" s="3" t="s">
        <v>15</v>
      </c>
      <c r="L14" s="4">
        <v>8</v>
      </c>
      <c r="M14" s="3" t="s">
        <v>721</v>
      </c>
      <c r="N14" s="4">
        <v>62</v>
      </c>
      <c r="O14" s="3">
        <v>106</v>
      </c>
      <c r="P14" s="4">
        <v>8</v>
      </c>
      <c r="Q14" s="3" t="s">
        <v>17</v>
      </c>
      <c r="R14" s="4">
        <v>8</v>
      </c>
      <c r="S14" s="3" t="s">
        <v>17</v>
      </c>
      <c r="T14" s="4">
        <v>63</v>
      </c>
      <c r="U14" s="3">
        <v>1</v>
      </c>
      <c r="V14" s="4">
        <v>8</v>
      </c>
      <c r="W14" s="3">
        <v>1</v>
      </c>
      <c r="X14" s="4">
        <v>8</v>
      </c>
    </row>
    <row r="15" spans="1:24" ht="18.75">
      <c r="A15" s="3" t="s">
        <v>680</v>
      </c>
      <c r="B15" s="4">
        <v>61</v>
      </c>
      <c r="C15" s="3">
        <v>123</v>
      </c>
      <c r="D15" s="4">
        <v>9</v>
      </c>
      <c r="E15" s="3" t="s">
        <v>17</v>
      </c>
      <c r="F15" s="4">
        <v>9</v>
      </c>
      <c r="G15" s="3">
        <v>5.2</v>
      </c>
      <c r="H15" s="4">
        <v>62</v>
      </c>
      <c r="I15" s="3" t="s">
        <v>15</v>
      </c>
      <c r="J15" s="4">
        <v>9</v>
      </c>
      <c r="K15" s="3" t="s">
        <v>15</v>
      </c>
      <c r="L15" s="4">
        <v>9</v>
      </c>
      <c r="M15" s="3" t="s">
        <v>722</v>
      </c>
      <c r="N15" s="4">
        <v>61</v>
      </c>
      <c r="O15" s="3">
        <v>108</v>
      </c>
      <c r="P15" s="4">
        <v>9</v>
      </c>
      <c r="Q15" s="3">
        <v>7</v>
      </c>
      <c r="R15" s="4">
        <v>9</v>
      </c>
      <c r="S15" s="3">
        <v>5.5</v>
      </c>
      <c r="T15" s="4">
        <v>62</v>
      </c>
      <c r="U15" s="3" t="s">
        <v>15</v>
      </c>
      <c r="V15" s="4">
        <v>9</v>
      </c>
      <c r="W15" s="3" t="s">
        <v>15</v>
      </c>
      <c r="X15" s="4">
        <v>9</v>
      </c>
    </row>
    <row r="16" spans="1:24" ht="18.75">
      <c r="A16" s="3" t="s">
        <v>681</v>
      </c>
      <c r="B16" s="4">
        <v>60</v>
      </c>
      <c r="C16" s="3">
        <v>125</v>
      </c>
      <c r="D16" s="4">
        <v>10</v>
      </c>
      <c r="E16" s="3">
        <v>9</v>
      </c>
      <c r="F16" s="4">
        <v>10</v>
      </c>
      <c r="G16" s="3" t="s">
        <v>17</v>
      </c>
      <c r="H16" s="4">
        <v>61</v>
      </c>
      <c r="I16" s="3">
        <v>-1</v>
      </c>
      <c r="J16" s="4">
        <v>10</v>
      </c>
      <c r="K16" s="3" t="s">
        <v>15</v>
      </c>
      <c r="L16" s="4">
        <v>10</v>
      </c>
      <c r="M16" s="3" t="s">
        <v>723</v>
      </c>
      <c r="N16" s="4">
        <v>60</v>
      </c>
      <c r="O16" s="3">
        <v>110</v>
      </c>
      <c r="P16" s="4">
        <v>10</v>
      </c>
      <c r="Q16" s="3" t="s">
        <v>17</v>
      </c>
      <c r="R16" s="4">
        <v>10</v>
      </c>
      <c r="S16" s="3" t="s">
        <v>17</v>
      </c>
      <c r="T16" s="4">
        <v>61</v>
      </c>
      <c r="U16" s="3" t="s">
        <v>17</v>
      </c>
      <c r="V16" s="4">
        <v>10</v>
      </c>
      <c r="W16" s="3">
        <v>2</v>
      </c>
      <c r="X16" s="4">
        <v>10</v>
      </c>
    </row>
    <row r="17" spans="1:24" ht="18.75">
      <c r="A17" s="3" t="s">
        <v>682</v>
      </c>
      <c r="B17" s="4">
        <v>59</v>
      </c>
      <c r="C17" s="3">
        <v>127</v>
      </c>
      <c r="D17" s="4">
        <v>11</v>
      </c>
      <c r="E17" s="3" t="s">
        <v>17</v>
      </c>
      <c r="F17" s="4">
        <v>11</v>
      </c>
      <c r="G17" s="3" t="s">
        <v>17</v>
      </c>
      <c r="H17" s="4">
        <v>60</v>
      </c>
      <c r="I17" s="3" t="s">
        <v>15</v>
      </c>
      <c r="J17" s="4">
        <v>11</v>
      </c>
      <c r="K17" s="3" t="s">
        <v>15</v>
      </c>
      <c r="L17" s="4">
        <v>11</v>
      </c>
      <c r="M17" s="3" t="s">
        <v>724</v>
      </c>
      <c r="N17" s="4">
        <v>59</v>
      </c>
      <c r="O17" s="3">
        <v>112</v>
      </c>
      <c r="P17" s="4">
        <v>11</v>
      </c>
      <c r="Q17" s="3">
        <v>8</v>
      </c>
      <c r="R17" s="4">
        <v>11</v>
      </c>
      <c r="S17" s="3" t="s">
        <v>17</v>
      </c>
      <c r="T17" s="4">
        <v>60</v>
      </c>
      <c r="U17" s="3">
        <v>2</v>
      </c>
      <c r="V17" s="4">
        <v>11</v>
      </c>
      <c r="W17" s="3" t="s">
        <v>15</v>
      </c>
      <c r="X17" s="4">
        <v>11</v>
      </c>
    </row>
    <row r="18" spans="1:24" ht="18.75">
      <c r="A18" s="3" t="s">
        <v>683</v>
      </c>
      <c r="B18" s="4">
        <v>58</v>
      </c>
      <c r="C18" s="3">
        <v>129</v>
      </c>
      <c r="D18" s="4">
        <v>12</v>
      </c>
      <c r="E18" s="3">
        <v>10</v>
      </c>
      <c r="F18" s="4">
        <v>12</v>
      </c>
      <c r="G18" s="3">
        <v>5.3</v>
      </c>
      <c r="H18" s="4">
        <v>59</v>
      </c>
      <c r="I18" s="3" t="s">
        <v>15</v>
      </c>
      <c r="J18" s="4">
        <v>12</v>
      </c>
      <c r="K18" s="3" t="s">
        <v>15</v>
      </c>
      <c r="L18" s="4">
        <v>12</v>
      </c>
      <c r="M18" s="3" t="s">
        <v>725</v>
      </c>
      <c r="N18" s="4">
        <v>58</v>
      </c>
      <c r="O18" s="3">
        <v>114</v>
      </c>
      <c r="P18" s="4">
        <v>12</v>
      </c>
      <c r="Q18" s="3" t="s">
        <v>17</v>
      </c>
      <c r="R18" s="4">
        <v>12</v>
      </c>
      <c r="S18" s="3">
        <v>5.6</v>
      </c>
      <c r="T18" s="4">
        <v>59</v>
      </c>
      <c r="U18" s="3" t="s">
        <v>17</v>
      </c>
      <c r="V18" s="4">
        <v>12</v>
      </c>
      <c r="W18" s="3">
        <v>3</v>
      </c>
      <c r="X18" s="4">
        <v>12</v>
      </c>
    </row>
    <row r="19" spans="1:24" ht="18.75">
      <c r="A19" s="3" t="s">
        <v>684</v>
      </c>
      <c r="B19" s="4">
        <v>57</v>
      </c>
      <c r="C19" s="3">
        <v>131</v>
      </c>
      <c r="D19" s="4">
        <v>13</v>
      </c>
      <c r="E19" s="3" t="s">
        <v>17</v>
      </c>
      <c r="F19" s="4">
        <v>13</v>
      </c>
      <c r="G19" s="3" t="s">
        <v>17</v>
      </c>
      <c r="H19" s="4">
        <v>58</v>
      </c>
      <c r="I19" s="3" t="s">
        <v>15</v>
      </c>
      <c r="J19" s="4">
        <v>13</v>
      </c>
      <c r="K19" s="3" t="s">
        <v>15</v>
      </c>
      <c r="L19" s="4">
        <v>13</v>
      </c>
      <c r="M19" s="3" t="s">
        <v>726</v>
      </c>
      <c r="N19" s="4">
        <v>57</v>
      </c>
      <c r="O19" s="3">
        <v>116</v>
      </c>
      <c r="P19" s="4">
        <v>13</v>
      </c>
      <c r="Q19" s="3">
        <v>9</v>
      </c>
      <c r="R19" s="4">
        <v>13</v>
      </c>
      <c r="S19" s="3" t="s">
        <v>17</v>
      </c>
      <c r="T19" s="4">
        <v>58</v>
      </c>
      <c r="U19" s="3" t="s">
        <v>15</v>
      </c>
      <c r="V19" s="4">
        <v>13</v>
      </c>
      <c r="W19" s="3" t="s">
        <v>15</v>
      </c>
      <c r="X19" s="4">
        <v>13</v>
      </c>
    </row>
    <row r="20" spans="1:24" ht="18.75">
      <c r="A20" s="3" t="s">
        <v>685</v>
      </c>
      <c r="B20" s="4">
        <v>56</v>
      </c>
      <c r="C20" s="3">
        <v>133</v>
      </c>
      <c r="D20" s="4">
        <v>14</v>
      </c>
      <c r="E20" s="3">
        <v>11</v>
      </c>
      <c r="F20" s="4">
        <v>14</v>
      </c>
      <c r="G20" s="3" t="s">
        <v>17</v>
      </c>
      <c r="H20" s="4">
        <v>57</v>
      </c>
      <c r="I20" s="3">
        <v>0</v>
      </c>
      <c r="J20" s="4">
        <v>14</v>
      </c>
      <c r="K20" s="3" t="s">
        <v>15</v>
      </c>
      <c r="L20" s="4">
        <v>14</v>
      </c>
      <c r="M20" s="3" t="s">
        <v>727</v>
      </c>
      <c r="N20" s="4">
        <v>56</v>
      </c>
      <c r="O20" s="3">
        <v>118</v>
      </c>
      <c r="P20" s="4">
        <v>14</v>
      </c>
      <c r="Q20" s="3" t="s">
        <v>17</v>
      </c>
      <c r="R20" s="4">
        <v>14</v>
      </c>
      <c r="S20" s="3" t="s">
        <v>17</v>
      </c>
      <c r="T20" s="4">
        <v>57</v>
      </c>
      <c r="U20" s="3">
        <v>3</v>
      </c>
      <c r="V20" s="4">
        <v>14</v>
      </c>
      <c r="W20" s="3">
        <v>4</v>
      </c>
      <c r="X20" s="4">
        <v>14</v>
      </c>
    </row>
    <row r="21" spans="1:24" ht="18.75">
      <c r="A21" s="3" t="s">
        <v>686</v>
      </c>
      <c r="B21" s="4">
        <v>55</v>
      </c>
      <c r="C21" s="3">
        <v>135</v>
      </c>
      <c r="D21" s="4">
        <v>15</v>
      </c>
      <c r="E21" s="3" t="s">
        <v>17</v>
      </c>
      <c r="F21" s="4">
        <v>15</v>
      </c>
      <c r="G21" s="3">
        <v>5.4</v>
      </c>
      <c r="H21" s="4">
        <v>56</v>
      </c>
      <c r="I21" s="3" t="s">
        <v>15</v>
      </c>
      <c r="J21" s="4">
        <v>15</v>
      </c>
      <c r="K21" s="3">
        <v>1</v>
      </c>
      <c r="L21" s="4">
        <v>15</v>
      </c>
      <c r="M21" s="3" t="s">
        <v>728</v>
      </c>
      <c r="N21" s="4">
        <v>55</v>
      </c>
      <c r="O21" s="3">
        <v>120</v>
      </c>
      <c r="P21" s="4">
        <v>15</v>
      </c>
      <c r="Q21" s="3">
        <v>10</v>
      </c>
      <c r="R21" s="4">
        <v>15</v>
      </c>
      <c r="S21" s="3">
        <v>5.7</v>
      </c>
      <c r="T21" s="4">
        <v>56</v>
      </c>
      <c r="U21" s="3" t="s">
        <v>15</v>
      </c>
      <c r="V21" s="4">
        <v>15</v>
      </c>
      <c r="W21" s="3" t="s">
        <v>15</v>
      </c>
      <c r="X21" s="4">
        <v>15</v>
      </c>
    </row>
    <row r="22" spans="1:24" ht="18.75">
      <c r="A22" s="3" t="s">
        <v>521</v>
      </c>
      <c r="B22" s="4">
        <v>54</v>
      </c>
      <c r="C22" s="3">
        <v>137</v>
      </c>
      <c r="D22" s="4">
        <v>16</v>
      </c>
      <c r="E22" s="3">
        <v>12</v>
      </c>
      <c r="F22" s="4">
        <v>16</v>
      </c>
      <c r="G22" s="3" t="s">
        <v>17</v>
      </c>
      <c r="H22" s="4">
        <v>55</v>
      </c>
      <c r="I22" s="3" t="s">
        <v>17</v>
      </c>
      <c r="J22" s="4">
        <v>16</v>
      </c>
      <c r="K22" s="3" t="s">
        <v>15</v>
      </c>
      <c r="L22" s="4">
        <v>16</v>
      </c>
      <c r="M22" s="3" t="s">
        <v>616</v>
      </c>
      <c r="N22" s="4">
        <v>54</v>
      </c>
      <c r="O22" s="3">
        <v>122</v>
      </c>
      <c r="P22" s="4">
        <v>16</v>
      </c>
      <c r="Q22" s="3" t="s">
        <v>17</v>
      </c>
      <c r="R22" s="4">
        <v>16</v>
      </c>
      <c r="S22" s="3" t="s">
        <v>17</v>
      </c>
      <c r="T22" s="4">
        <v>55</v>
      </c>
      <c r="U22" s="3" t="s">
        <v>17</v>
      </c>
      <c r="V22" s="4">
        <v>16</v>
      </c>
      <c r="W22" s="3">
        <v>5</v>
      </c>
      <c r="X22" s="4">
        <v>16</v>
      </c>
    </row>
    <row r="23" spans="1:24" ht="18.75">
      <c r="A23" s="3" t="s">
        <v>522</v>
      </c>
      <c r="B23" s="4">
        <v>53</v>
      </c>
      <c r="C23" s="3">
        <v>139</v>
      </c>
      <c r="D23" s="4">
        <v>17</v>
      </c>
      <c r="E23" s="3" t="s">
        <v>17</v>
      </c>
      <c r="F23" s="4">
        <v>17</v>
      </c>
      <c r="G23" s="3" t="s">
        <v>17</v>
      </c>
      <c r="H23" s="4">
        <v>54</v>
      </c>
      <c r="I23" s="3" t="s">
        <v>17</v>
      </c>
      <c r="J23" s="4">
        <v>17</v>
      </c>
      <c r="K23" s="3" t="s">
        <v>17</v>
      </c>
      <c r="L23" s="4">
        <v>17</v>
      </c>
      <c r="M23" s="3" t="s">
        <v>617</v>
      </c>
      <c r="N23" s="4">
        <v>53</v>
      </c>
      <c r="O23" s="3">
        <v>124</v>
      </c>
      <c r="P23" s="4">
        <v>17</v>
      </c>
      <c r="Q23" s="3">
        <v>11</v>
      </c>
      <c r="R23" s="4">
        <v>17</v>
      </c>
      <c r="S23" s="3" t="s">
        <v>17</v>
      </c>
      <c r="T23" s="4">
        <v>54</v>
      </c>
      <c r="U23" s="3">
        <v>4</v>
      </c>
      <c r="V23" s="4">
        <v>17</v>
      </c>
      <c r="W23" s="3" t="s">
        <v>15</v>
      </c>
      <c r="X23" s="4">
        <v>17</v>
      </c>
    </row>
    <row r="24" spans="1:24" ht="18.75">
      <c r="A24" s="3" t="s">
        <v>523</v>
      </c>
      <c r="B24" s="4">
        <v>52</v>
      </c>
      <c r="C24" s="3">
        <v>141</v>
      </c>
      <c r="D24" s="4">
        <v>18</v>
      </c>
      <c r="E24" s="3">
        <v>13</v>
      </c>
      <c r="F24" s="4">
        <v>18</v>
      </c>
      <c r="G24" s="3">
        <v>5.5</v>
      </c>
      <c r="H24" s="4">
        <v>53</v>
      </c>
      <c r="I24" s="3">
        <v>1</v>
      </c>
      <c r="J24" s="4">
        <v>18</v>
      </c>
      <c r="K24" s="3" t="s">
        <v>17</v>
      </c>
      <c r="L24" s="4">
        <v>18</v>
      </c>
      <c r="M24" s="3" t="s">
        <v>729</v>
      </c>
      <c r="N24" s="4">
        <v>52</v>
      </c>
      <c r="O24" s="3">
        <v>126</v>
      </c>
      <c r="P24" s="4">
        <v>18</v>
      </c>
      <c r="Q24" s="3" t="s">
        <v>15</v>
      </c>
      <c r="R24" s="4">
        <v>18</v>
      </c>
      <c r="S24" s="3">
        <v>5.8</v>
      </c>
      <c r="T24" s="4">
        <v>53</v>
      </c>
      <c r="U24" s="3" t="s">
        <v>15</v>
      </c>
      <c r="V24" s="4">
        <v>18</v>
      </c>
      <c r="W24" s="3">
        <v>6</v>
      </c>
      <c r="X24" s="4">
        <v>18</v>
      </c>
    </row>
    <row r="25" spans="1:24" ht="18.75">
      <c r="A25" s="3" t="s">
        <v>524</v>
      </c>
      <c r="B25" s="4">
        <v>51</v>
      </c>
      <c r="C25" s="3">
        <v>143</v>
      </c>
      <c r="D25" s="4">
        <v>19</v>
      </c>
      <c r="E25" s="3" t="s">
        <v>17</v>
      </c>
      <c r="F25" s="4">
        <v>19</v>
      </c>
      <c r="G25" s="3" t="s">
        <v>17</v>
      </c>
      <c r="H25" s="4">
        <v>52</v>
      </c>
      <c r="I25" s="3" t="s">
        <v>17</v>
      </c>
      <c r="J25" s="4">
        <v>19</v>
      </c>
      <c r="K25" s="3" t="s">
        <v>17</v>
      </c>
      <c r="L25" s="4">
        <v>19</v>
      </c>
      <c r="M25" s="3" t="s">
        <v>619</v>
      </c>
      <c r="N25" s="4">
        <v>51</v>
      </c>
      <c r="O25" s="3">
        <v>128</v>
      </c>
      <c r="P25" s="4">
        <v>19</v>
      </c>
      <c r="Q25" s="3">
        <v>12</v>
      </c>
      <c r="R25" s="4">
        <v>19</v>
      </c>
      <c r="S25" s="3" t="s">
        <v>17</v>
      </c>
      <c r="T25" s="4">
        <v>52</v>
      </c>
      <c r="U25" s="3" t="s">
        <v>17</v>
      </c>
      <c r="V25" s="4">
        <v>19</v>
      </c>
      <c r="W25" s="3" t="s">
        <v>15</v>
      </c>
      <c r="X25" s="4">
        <v>19</v>
      </c>
    </row>
    <row r="26" spans="1:24" ht="18.75">
      <c r="A26" s="3" t="s">
        <v>525</v>
      </c>
      <c r="B26" s="4">
        <v>50</v>
      </c>
      <c r="C26" s="3">
        <v>145</v>
      </c>
      <c r="D26" s="4">
        <v>20</v>
      </c>
      <c r="E26" s="3">
        <v>14</v>
      </c>
      <c r="F26" s="4">
        <v>20</v>
      </c>
      <c r="G26" s="3" t="s">
        <v>17</v>
      </c>
      <c r="H26" s="4">
        <v>51</v>
      </c>
      <c r="I26" s="3" t="s">
        <v>17</v>
      </c>
      <c r="J26" s="4">
        <v>20</v>
      </c>
      <c r="K26" s="3">
        <v>2</v>
      </c>
      <c r="L26" s="4">
        <v>20</v>
      </c>
      <c r="M26" s="3" t="s">
        <v>620</v>
      </c>
      <c r="N26" s="4">
        <v>50</v>
      </c>
      <c r="O26" s="3">
        <v>130</v>
      </c>
      <c r="P26" s="4">
        <v>20</v>
      </c>
      <c r="Q26" s="3" t="s">
        <v>17</v>
      </c>
      <c r="R26" s="4">
        <v>20</v>
      </c>
      <c r="S26" s="3" t="s">
        <v>17</v>
      </c>
      <c r="T26" s="4">
        <v>51</v>
      </c>
      <c r="U26" s="3">
        <v>5</v>
      </c>
      <c r="V26" s="4">
        <v>20</v>
      </c>
      <c r="W26" s="3">
        <v>7</v>
      </c>
      <c r="X26" s="4">
        <v>20</v>
      </c>
    </row>
    <row r="27" spans="1:24" ht="18.75">
      <c r="A27" s="3" t="s">
        <v>687</v>
      </c>
      <c r="B27" s="4">
        <v>49</v>
      </c>
      <c r="C27" s="3">
        <v>147</v>
      </c>
      <c r="D27" s="4">
        <v>21</v>
      </c>
      <c r="E27" s="3" t="s">
        <v>15</v>
      </c>
      <c r="F27" s="4">
        <v>21</v>
      </c>
      <c r="G27" s="3">
        <v>5.6</v>
      </c>
      <c r="H27" s="4">
        <v>50</v>
      </c>
      <c r="I27" s="3" t="s">
        <v>15</v>
      </c>
      <c r="J27" s="4">
        <v>21</v>
      </c>
      <c r="K27" s="3" t="s">
        <v>15</v>
      </c>
      <c r="L27" s="4">
        <v>21</v>
      </c>
      <c r="M27" s="3" t="s">
        <v>730</v>
      </c>
      <c r="N27" s="4">
        <v>49</v>
      </c>
      <c r="O27" s="3">
        <v>132</v>
      </c>
      <c r="P27" s="4">
        <v>21</v>
      </c>
      <c r="Q27" s="3">
        <v>13</v>
      </c>
      <c r="R27" s="4">
        <v>21</v>
      </c>
      <c r="S27" s="3">
        <v>5.9</v>
      </c>
      <c r="T27" s="4">
        <v>50</v>
      </c>
      <c r="U27" s="3" t="s">
        <v>15</v>
      </c>
      <c r="V27" s="4">
        <v>21</v>
      </c>
      <c r="W27" s="3" t="s">
        <v>15</v>
      </c>
      <c r="X27" s="4">
        <v>21</v>
      </c>
    </row>
    <row r="28" spans="1:24" ht="18.75">
      <c r="A28" s="3" t="s">
        <v>688</v>
      </c>
      <c r="B28" s="4">
        <v>48</v>
      </c>
      <c r="C28" s="3">
        <v>149</v>
      </c>
      <c r="D28" s="4">
        <v>22</v>
      </c>
      <c r="E28" s="3">
        <v>15</v>
      </c>
      <c r="F28" s="4">
        <v>22</v>
      </c>
      <c r="G28" s="3" t="s">
        <v>17</v>
      </c>
      <c r="H28" s="4">
        <v>49</v>
      </c>
      <c r="I28" s="3">
        <v>2</v>
      </c>
      <c r="J28" s="4">
        <v>22</v>
      </c>
      <c r="K28" s="3" t="s">
        <v>17</v>
      </c>
      <c r="L28" s="4">
        <v>22</v>
      </c>
      <c r="M28" s="3" t="s">
        <v>731</v>
      </c>
      <c r="N28" s="4">
        <v>48</v>
      </c>
      <c r="O28" s="3">
        <v>134</v>
      </c>
      <c r="P28" s="4">
        <v>22</v>
      </c>
      <c r="Q28" s="3" t="s">
        <v>17</v>
      </c>
      <c r="R28" s="4">
        <v>22</v>
      </c>
      <c r="S28" s="3" t="s">
        <v>17</v>
      </c>
      <c r="T28" s="4">
        <v>49</v>
      </c>
      <c r="U28" s="3" t="s">
        <v>17</v>
      </c>
      <c r="V28" s="4">
        <v>22</v>
      </c>
      <c r="W28" s="3">
        <v>8</v>
      </c>
      <c r="X28" s="4">
        <v>22</v>
      </c>
    </row>
    <row r="29" spans="1:24" ht="18.75">
      <c r="A29" s="3" t="s">
        <v>689</v>
      </c>
      <c r="B29" s="4">
        <v>47</v>
      </c>
      <c r="C29" s="3">
        <v>151</v>
      </c>
      <c r="D29" s="4">
        <v>23</v>
      </c>
      <c r="E29" s="3" t="s">
        <v>17</v>
      </c>
      <c r="F29" s="4">
        <v>23</v>
      </c>
      <c r="G29" s="3" t="s">
        <v>17</v>
      </c>
      <c r="H29" s="4">
        <v>48</v>
      </c>
      <c r="I29" s="3" t="s">
        <v>17</v>
      </c>
      <c r="J29" s="4">
        <v>23</v>
      </c>
      <c r="K29" s="3" t="s">
        <v>17</v>
      </c>
      <c r="L29" s="4">
        <v>23</v>
      </c>
      <c r="M29" s="3" t="s">
        <v>732</v>
      </c>
      <c r="N29" s="4">
        <v>47</v>
      </c>
      <c r="O29" s="3">
        <v>136</v>
      </c>
      <c r="P29" s="4">
        <v>23</v>
      </c>
      <c r="Q29" s="3">
        <v>14</v>
      </c>
      <c r="R29" s="4">
        <v>23</v>
      </c>
      <c r="S29" s="3" t="s">
        <v>17</v>
      </c>
      <c r="T29" s="4">
        <v>48</v>
      </c>
      <c r="U29" s="3">
        <v>6</v>
      </c>
      <c r="V29" s="4">
        <v>23</v>
      </c>
      <c r="W29" s="3" t="s">
        <v>15</v>
      </c>
      <c r="X29" s="4">
        <v>23</v>
      </c>
    </row>
    <row r="30" spans="1:24" ht="18.75">
      <c r="A30" s="3" t="s">
        <v>690</v>
      </c>
      <c r="B30" s="4">
        <v>46</v>
      </c>
      <c r="C30" s="3">
        <v>153</v>
      </c>
      <c r="D30" s="4">
        <v>24</v>
      </c>
      <c r="E30" s="3">
        <v>16</v>
      </c>
      <c r="F30" s="4">
        <v>24</v>
      </c>
      <c r="G30" s="3" t="s">
        <v>17</v>
      </c>
      <c r="H30" s="4">
        <v>47</v>
      </c>
      <c r="I30" s="3" t="s">
        <v>17</v>
      </c>
      <c r="J30" s="4">
        <v>24</v>
      </c>
      <c r="K30" s="3" t="s">
        <v>17</v>
      </c>
      <c r="L30" s="4">
        <v>24</v>
      </c>
      <c r="M30" s="3" t="s">
        <v>733</v>
      </c>
      <c r="N30" s="4">
        <v>46</v>
      </c>
      <c r="O30" s="3">
        <v>138</v>
      </c>
      <c r="P30" s="4">
        <v>24</v>
      </c>
      <c r="Q30" s="3" t="s">
        <v>15</v>
      </c>
      <c r="R30" s="4">
        <v>24</v>
      </c>
      <c r="S30" s="3" t="s">
        <v>17</v>
      </c>
      <c r="T30" s="4">
        <v>47</v>
      </c>
      <c r="U30" s="3" t="s">
        <v>15</v>
      </c>
      <c r="V30" s="4">
        <v>24</v>
      </c>
      <c r="W30" s="3">
        <v>9</v>
      </c>
      <c r="X30" s="4">
        <v>24</v>
      </c>
    </row>
    <row r="31" spans="1:24" ht="18.75">
      <c r="A31" s="3" t="s">
        <v>691</v>
      </c>
      <c r="B31" s="4">
        <v>45</v>
      </c>
      <c r="C31" s="3">
        <v>155</v>
      </c>
      <c r="D31" s="4">
        <v>25</v>
      </c>
      <c r="E31" s="3" t="s">
        <v>17</v>
      </c>
      <c r="F31" s="4">
        <v>25</v>
      </c>
      <c r="G31" s="3">
        <v>5.7</v>
      </c>
      <c r="H31" s="4">
        <v>46</v>
      </c>
      <c r="I31" s="3" t="s">
        <v>15</v>
      </c>
      <c r="J31" s="4">
        <v>25</v>
      </c>
      <c r="K31" s="3">
        <v>3</v>
      </c>
      <c r="L31" s="4">
        <v>25</v>
      </c>
      <c r="M31" s="3" t="s">
        <v>734</v>
      </c>
      <c r="N31" s="4">
        <v>45</v>
      </c>
      <c r="O31" s="3">
        <v>140</v>
      </c>
      <c r="P31" s="4">
        <v>25</v>
      </c>
      <c r="Q31" s="3">
        <v>15</v>
      </c>
      <c r="R31" s="4">
        <v>25</v>
      </c>
      <c r="S31" s="3">
        <v>6</v>
      </c>
      <c r="T31" s="4">
        <v>46</v>
      </c>
      <c r="U31" s="3" t="s">
        <v>15</v>
      </c>
      <c r="V31" s="4">
        <v>25</v>
      </c>
      <c r="W31" s="3" t="s">
        <v>17</v>
      </c>
      <c r="X31" s="4">
        <v>25</v>
      </c>
    </row>
    <row r="32" spans="1:24" ht="18.75">
      <c r="A32" s="3" t="s">
        <v>692</v>
      </c>
      <c r="B32" s="4">
        <v>44</v>
      </c>
      <c r="C32" s="3">
        <v>157</v>
      </c>
      <c r="D32" s="4">
        <v>26</v>
      </c>
      <c r="E32" s="3">
        <v>17</v>
      </c>
      <c r="F32" s="4">
        <v>26</v>
      </c>
      <c r="G32" s="3" t="s">
        <v>17</v>
      </c>
      <c r="H32" s="4">
        <v>45</v>
      </c>
      <c r="I32" s="3">
        <v>3</v>
      </c>
      <c r="J32" s="4">
        <v>26</v>
      </c>
      <c r="K32" s="3" t="s">
        <v>17</v>
      </c>
      <c r="L32" s="4">
        <v>26</v>
      </c>
      <c r="M32" s="3" t="s">
        <v>409</v>
      </c>
      <c r="N32" s="4">
        <v>44</v>
      </c>
      <c r="O32" s="3">
        <v>142</v>
      </c>
      <c r="P32" s="4">
        <v>26</v>
      </c>
      <c r="Q32" s="3" t="s">
        <v>17</v>
      </c>
      <c r="R32" s="4">
        <v>26</v>
      </c>
      <c r="S32" s="3" t="s">
        <v>17</v>
      </c>
      <c r="T32" s="4">
        <v>45</v>
      </c>
      <c r="U32" s="3">
        <v>7</v>
      </c>
      <c r="V32" s="4">
        <v>26</v>
      </c>
      <c r="W32" s="3">
        <v>10</v>
      </c>
      <c r="X32" s="4">
        <v>26</v>
      </c>
    </row>
    <row r="33" spans="1:24" ht="18.75">
      <c r="A33" s="3" t="s">
        <v>693</v>
      </c>
      <c r="B33" s="4">
        <v>43</v>
      </c>
      <c r="C33" s="3">
        <v>159</v>
      </c>
      <c r="D33" s="4">
        <v>27</v>
      </c>
      <c r="E33" s="3" t="s">
        <v>15</v>
      </c>
      <c r="F33" s="4">
        <v>27</v>
      </c>
      <c r="G33" s="3" t="s">
        <v>17</v>
      </c>
      <c r="H33" s="4">
        <v>44</v>
      </c>
      <c r="I33" s="3" t="s">
        <v>17</v>
      </c>
      <c r="J33" s="4">
        <v>27</v>
      </c>
      <c r="K33" s="3" t="s">
        <v>17</v>
      </c>
      <c r="L33" s="4">
        <v>27</v>
      </c>
      <c r="M33" s="3" t="s">
        <v>410</v>
      </c>
      <c r="N33" s="4">
        <v>43</v>
      </c>
      <c r="O33" s="3">
        <v>144</v>
      </c>
      <c r="P33" s="4">
        <v>27</v>
      </c>
      <c r="Q33" s="3">
        <v>16</v>
      </c>
      <c r="R33" s="4">
        <v>27</v>
      </c>
      <c r="S33" s="3" t="s">
        <v>17</v>
      </c>
      <c r="T33" s="4">
        <v>44</v>
      </c>
      <c r="U33" s="3" t="s">
        <v>17</v>
      </c>
      <c r="V33" s="4">
        <v>27</v>
      </c>
      <c r="W33" s="3" t="s">
        <v>15</v>
      </c>
      <c r="X33" s="4">
        <v>27</v>
      </c>
    </row>
    <row r="34" spans="1:24" ht="18.75">
      <c r="A34" s="3" t="s">
        <v>694</v>
      </c>
      <c r="B34" s="4">
        <v>42</v>
      </c>
      <c r="C34" s="3">
        <v>161</v>
      </c>
      <c r="D34" s="4">
        <v>28</v>
      </c>
      <c r="E34" s="3">
        <v>18</v>
      </c>
      <c r="F34" s="4">
        <v>28</v>
      </c>
      <c r="G34" s="3" t="s">
        <v>17</v>
      </c>
      <c r="H34" s="4">
        <v>43</v>
      </c>
      <c r="I34" s="3" t="s">
        <v>17</v>
      </c>
      <c r="J34" s="4">
        <v>28</v>
      </c>
      <c r="K34" s="3" t="s">
        <v>15</v>
      </c>
      <c r="L34" s="4">
        <v>28</v>
      </c>
      <c r="M34" s="3" t="s">
        <v>411</v>
      </c>
      <c r="N34" s="4">
        <v>42</v>
      </c>
      <c r="O34" s="3">
        <v>146</v>
      </c>
      <c r="P34" s="4">
        <v>28</v>
      </c>
      <c r="Q34" s="3" t="s">
        <v>17</v>
      </c>
      <c r="R34" s="4">
        <v>28</v>
      </c>
      <c r="S34" s="3" t="s">
        <v>17</v>
      </c>
      <c r="T34" s="4">
        <v>43</v>
      </c>
      <c r="U34" s="3" t="s">
        <v>17</v>
      </c>
      <c r="V34" s="4">
        <v>28</v>
      </c>
      <c r="W34" s="3">
        <v>11</v>
      </c>
      <c r="X34" s="4">
        <v>28</v>
      </c>
    </row>
    <row r="35" spans="1:24" ht="18.75">
      <c r="A35" s="3" t="s">
        <v>695</v>
      </c>
      <c r="B35" s="4">
        <v>41</v>
      </c>
      <c r="C35" s="3">
        <v>163</v>
      </c>
      <c r="D35" s="4">
        <v>29</v>
      </c>
      <c r="E35" s="3" t="s">
        <v>17</v>
      </c>
      <c r="F35" s="4">
        <v>29</v>
      </c>
      <c r="G35" s="3">
        <v>5.8</v>
      </c>
      <c r="H35" s="4">
        <v>42</v>
      </c>
      <c r="I35" s="3" t="s">
        <v>15</v>
      </c>
      <c r="J35" s="4">
        <v>29</v>
      </c>
      <c r="K35" s="3" t="s">
        <v>17</v>
      </c>
      <c r="L35" s="4">
        <v>29</v>
      </c>
      <c r="M35" s="3" t="s">
        <v>412</v>
      </c>
      <c r="N35" s="4">
        <v>41</v>
      </c>
      <c r="O35" s="3">
        <v>148</v>
      </c>
      <c r="P35" s="4">
        <v>29</v>
      </c>
      <c r="Q35" s="3">
        <v>17</v>
      </c>
      <c r="R35" s="4">
        <v>29</v>
      </c>
      <c r="S35" s="3">
        <v>6.1</v>
      </c>
      <c r="T35" s="4">
        <v>42</v>
      </c>
      <c r="U35" s="3">
        <v>8</v>
      </c>
      <c r="V35" s="4">
        <v>29</v>
      </c>
      <c r="W35" s="3" t="s">
        <v>17</v>
      </c>
      <c r="X35" s="4">
        <v>29</v>
      </c>
    </row>
    <row r="36" spans="1:24" ht="18.75">
      <c r="A36" s="3" t="s">
        <v>696</v>
      </c>
      <c r="B36" s="4">
        <v>40</v>
      </c>
      <c r="C36" s="3">
        <v>165</v>
      </c>
      <c r="D36" s="4">
        <v>30</v>
      </c>
      <c r="E36" s="3">
        <v>19</v>
      </c>
      <c r="F36" s="4">
        <v>30</v>
      </c>
      <c r="G36" s="3" t="s">
        <v>17</v>
      </c>
      <c r="H36" s="4">
        <v>41</v>
      </c>
      <c r="I36" s="3">
        <v>4</v>
      </c>
      <c r="J36" s="4">
        <v>30</v>
      </c>
      <c r="K36" s="3">
        <v>4</v>
      </c>
      <c r="L36" s="4">
        <v>30</v>
      </c>
      <c r="M36" s="3" t="s">
        <v>413</v>
      </c>
      <c r="N36" s="4">
        <v>40</v>
      </c>
      <c r="O36" s="3">
        <v>150</v>
      </c>
      <c r="P36" s="4">
        <v>30</v>
      </c>
      <c r="Q36" s="3" t="s">
        <v>15</v>
      </c>
      <c r="R36" s="4">
        <v>30</v>
      </c>
      <c r="S36" s="3" t="s">
        <v>17</v>
      </c>
      <c r="T36" s="4">
        <v>41</v>
      </c>
      <c r="U36" s="3" t="s">
        <v>17</v>
      </c>
      <c r="V36" s="4">
        <v>30</v>
      </c>
      <c r="W36" s="3">
        <v>12</v>
      </c>
      <c r="X36" s="4">
        <v>30</v>
      </c>
    </row>
    <row r="37" spans="1:24" ht="18.75">
      <c r="A37" s="3" t="s">
        <v>531</v>
      </c>
      <c r="B37" s="4">
        <v>39</v>
      </c>
      <c r="C37" s="3">
        <v>166</v>
      </c>
      <c r="D37" s="4">
        <v>31</v>
      </c>
      <c r="E37" s="3" t="s">
        <v>17</v>
      </c>
      <c r="F37" s="4">
        <v>31</v>
      </c>
      <c r="G37" s="3" t="s">
        <v>17</v>
      </c>
      <c r="H37" s="4">
        <v>40</v>
      </c>
      <c r="I37" s="3" t="s">
        <v>17</v>
      </c>
      <c r="J37" s="4">
        <v>31</v>
      </c>
      <c r="K37" s="3" t="s">
        <v>17</v>
      </c>
      <c r="L37" s="4">
        <v>31</v>
      </c>
      <c r="M37" s="3" t="s">
        <v>464</v>
      </c>
      <c r="N37" s="4">
        <v>39</v>
      </c>
      <c r="O37" s="3">
        <v>151</v>
      </c>
      <c r="P37" s="4">
        <v>31</v>
      </c>
      <c r="Q37" s="3" t="s">
        <v>17</v>
      </c>
      <c r="R37" s="4">
        <v>31</v>
      </c>
      <c r="S37" s="3" t="s">
        <v>17</v>
      </c>
      <c r="T37" s="4">
        <v>40</v>
      </c>
      <c r="U37" s="3" t="s">
        <v>17</v>
      </c>
      <c r="V37" s="4">
        <v>31</v>
      </c>
      <c r="W37" s="3" t="s">
        <v>17</v>
      </c>
      <c r="X37" s="4">
        <v>31</v>
      </c>
    </row>
    <row r="38" spans="1:24" ht="18.75">
      <c r="A38" s="3" t="s">
        <v>532</v>
      </c>
      <c r="B38" s="4">
        <v>38</v>
      </c>
      <c r="C38" s="3">
        <v>167</v>
      </c>
      <c r="D38" s="4">
        <v>32</v>
      </c>
      <c r="E38" s="3">
        <v>20</v>
      </c>
      <c r="F38" s="4">
        <v>32</v>
      </c>
      <c r="G38" s="3" t="s">
        <v>17</v>
      </c>
      <c r="H38" s="4">
        <v>39</v>
      </c>
      <c r="I38" s="3" t="s">
        <v>17</v>
      </c>
      <c r="J38" s="4">
        <v>32</v>
      </c>
      <c r="K38" s="3" t="s">
        <v>17</v>
      </c>
      <c r="L38" s="4">
        <v>32</v>
      </c>
      <c r="M38" s="3" t="s">
        <v>465</v>
      </c>
      <c r="N38" s="4">
        <v>38</v>
      </c>
      <c r="O38" s="3">
        <v>152</v>
      </c>
      <c r="P38" s="4">
        <v>32</v>
      </c>
      <c r="Q38" s="3">
        <v>18</v>
      </c>
      <c r="R38" s="4">
        <v>32</v>
      </c>
      <c r="S38" s="3" t="s">
        <v>17</v>
      </c>
      <c r="T38" s="4">
        <v>39</v>
      </c>
      <c r="U38" s="3">
        <v>9</v>
      </c>
      <c r="V38" s="4">
        <v>32</v>
      </c>
      <c r="W38" s="3">
        <v>13</v>
      </c>
      <c r="X38" s="4">
        <v>32</v>
      </c>
    </row>
    <row r="39" spans="1:24" ht="18.75">
      <c r="A39" s="3" t="s">
        <v>533</v>
      </c>
      <c r="B39" s="4">
        <v>37</v>
      </c>
      <c r="C39" s="3">
        <v>168</v>
      </c>
      <c r="D39" s="4">
        <v>33</v>
      </c>
      <c r="E39" s="3" t="s">
        <v>15</v>
      </c>
      <c r="F39" s="4">
        <v>33</v>
      </c>
      <c r="G39" s="3">
        <v>5.9</v>
      </c>
      <c r="H39" s="4">
        <v>38</v>
      </c>
      <c r="I39" s="3" t="s">
        <v>15</v>
      </c>
      <c r="J39" s="4">
        <v>33</v>
      </c>
      <c r="K39" s="3" t="s">
        <v>17</v>
      </c>
      <c r="L39" s="4">
        <v>33</v>
      </c>
      <c r="M39" s="3" t="s">
        <v>466</v>
      </c>
      <c r="N39" s="4">
        <v>37</v>
      </c>
      <c r="O39" s="3">
        <v>153</v>
      </c>
      <c r="P39" s="4">
        <v>33</v>
      </c>
      <c r="Q39" s="3" t="s">
        <v>15</v>
      </c>
      <c r="R39" s="4">
        <v>33</v>
      </c>
      <c r="S39" s="3">
        <v>6.2</v>
      </c>
      <c r="T39" s="4">
        <v>38</v>
      </c>
      <c r="U39" s="3" t="s">
        <v>15</v>
      </c>
      <c r="V39" s="4">
        <v>33</v>
      </c>
      <c r="W39" s="3" t="s">
        <v>15</v>
      </c>
      <c r="X39" s="4">
        <v>33</v>
      </c>
    </row>
    <row r="40" spans="1:24" ht="18.75">
      <c r="A40" s="3" t="s">
        <v>534</v>
      </c>
      <c r="B40" s="4">
        <v>36</v>
      </c>
      <c r="C40" s="3">
        <v>169</v>
      </c>
      <c r="D40" s="4">
        <v>34</v>
      </c>
      <c r="E40" s="3">
        <v>21</v>
      </c>
      <c r="F40" s="4">
        <v>34</v>
      </c>
      <c r="G40" s="3" t="s">
        <v>17</v>
      </c>
      <c r="H40" s="4">
        <v>37</v>
      </c>
      <c r="I40" s="3">
        <v>5</v>
      </c>
      <c r="J40" s="4">
        <v>34</v>
      </c>
      <c r="K40" s="3" t="s">
        <v>17</v>
      </c>
      <c r="L40" s="4">
        <v>34</v>
      </c>
      <c r="M40" s="3" t="s">
        <v>467</v>
      </c>
      <c r="N40" s="4">
        <v>36</v>
      </c>
      <c r="O40" s="3">
        <v>154</v>
      </c>
      <c r="P40" s="4">
        <v>34</v>
      </c>
      <c r="Q40" s="3" t="s">
        <v>17</v>
      </c>
      <c r="R40" s="4">
        <v>34</v>
      </c>
      <c r="S40" s="3" t="s">
        <v>17</v>
      </c>
      <c r="T40" s="4">
        <v>37</v>
      </c>
      <c r="U40" s="3" t="s">
        <v>17</v>
      </c>
      <c r="V40" s="4">
        <v>34</v>
      </c>
      <c r="W40" s="3">
        <v>14</v>
      </c>
      <c r="X40" s="4">
        <v>34</v>
      </c>
    </row>
    <row r="41" spans="1:24" ht="18.75">
      <c r="A41" s="3" t="s">
        <v>697</v>
      </c>
      <c r="B41" s="4">
        <v>35</v>
      </c>
      <c r="C41" s="3">
        <v>170</v>
      </c>
      <c r="D41" s="4">
        <v>35</v>
      </c>
      <c r="E41" s="3" t="s">
        <v>15</v>
      </c>
      <c r="F41" s="4">
        <v>35</v>
      </c>
      <c r="G41" s="3" t="s">
        <v>17</v>
      </c>
      <c r="H41" s="4">
        <v>36</v>
      </c>
      <c r="I41" s="3" t="s">
        <v>17</v>
      </c>
      <c r="J41" s="4">
        <v>35</v>
      </c>
      <c r="K41" s="3" t="s">
        <v>15</v>
      </c>
      <c r="L41" s="4">
        <v>35</v>
      </c>
      <c r="M41" s="3" t="s">
        <v>468</v>
      </c>
      <c r="N41" s="4">
        <v>35</v>
      </c>
      <c r="O41" s="3">
        <v>155</v>
      </c>
      <c r="P41" s="4">
        <v>35</v>
      </c>
      <c r="Q41" s="3">
        <v>19</v>
      </c>
      <c r="R41" s="4">
        <v>35</v>
      </c>
      <c r="S41" s="3" t="s">
        <v>17</v>
      </c>
      <c r="T41" s="4">
        <v>36</v>
      </c>
      <c r="U41" s="3">
        <v>10</v>
      </c>
      <c r="V41" s="4">
        <v>35</v>
      </c>
      <c r="W41" s="3" t="s">
        <v>15</v>
      </c>
      <c r="X41" s="4">
        <v>35</v>
      </c>
    </row>
    <row r="42" spans="1:24" ht="18.75">
      <c r="A42" s="3" t="s">
        <v>698</v>
      </c>
      <c r="B42" s="4">
        <v>34</v>
      </c>
      <c r="C42" s="3">
        <v>171</v>
      </c>
      <c r="D42" s="4">
        <v>36</v>
      </c>
      <c r="E42" s="3">
        <v>22</v>
      </c>
      <c r="F42" s="4">
        <v>36</v>
      </c>
      <c r="G42" s="3">
        <v>6</v>
      </c>
      <c r="H42" s="4">
        <v>35</v>
      </c>
      <c r="I42" s="3" t="s">
        <v>17</v>
      </c>
      <c r="J42" s="4">
        <v>36</v>
      </c>
      <c r="K42" s="3">
        <v>5</v>
      </c>
      <c r="L42" s="4">
        <v>36</v>
      </c>
      <c r="M42" s="3" t="s">
        <v>735</v>
      </c>
      <c r="N42" s="4">
        <v>34</v>
      </c>
      <c r="O42" s="3">
        <v>156</v>
      </c>
      <c r="P42" s="4">
        <v>36</v>
      </c>
      <c r="Q42" s="3" t="s">
        <v>15</v>
      </c>
      <c r="R42" s="4">
        <v>36</v>
      </c>
      <c r="S42" s="3">
        <v>6.3</v>
      </c>
      <c r="T42" s="4">
        <v>35</v>
      </c>
      <c r="U42" s="3" t="s">
        <v>15</v>
      </c>
      <c r="V42" s="4">
        <v>36</v>
      </c>
      <c r="W42" s="3">
        <v>15</v>
      </c>
      <c r="X42" s="4">
        <v>36</v>
      </c>
    </row>
    <row r="43" spans="1:24" ht="18.75">
      <c r="A43" s="3" t="s">
        <v>699</v>
      </c>
      <c r="B43" s="4">
        <v>33</v>
      </c>
      <c r="C43" s="3">
        <v>172</v>
      </c>
      <c r="D43" s="4">
        <v>37</v>
      </c>
      <c r="E43" s="3" t="s">
        <v>15</v>
      </c>
      <c r="F43" s="4">
        <v>37</v>
      </c>
      <c r="G43" s="3" t="s">
        <v>17</v>
      </c>
      <c r="H43" s="4">
        <v>34</v>
      </c>
      <c r="I43" s="3" t="s">
        <v>15</v>
      </c>
      <c r="J43" s="4">
        <v>37</v>
      </c>
      <c r="K43" s="3" t="s">
        <v>17</v>
      </c>
      <c r="L43" s="4">
        <v>37</v>
      </c>
      <c r="M43" s="3" t="s">
        <v>736</v>
      </c>
      <c r="N43" s="4">
        <v>33</v>
      </c>
      <c r="O43" s="3">
        <v>157</v>
      </c>
      <c r="P43" s="4">
        <v>37</v>
      </c>
      <c r="Q43" s="3" t="s">
        <v>17</v>
      </c>
      <c r="R43" s="4">
        <v>37</v>
      </c>
      <c r="S43" s="3" t="s">
        <v>17</v>
      </c>
      <c r="T43" s="4">
        <v>34</v>
      </c>
      <c r="U43" s="3" t="s">
        <v>17</v>
      </c>
      <c r="V43" s="4">
        <v>37</v>
      </c>
      <c r="W43" s="3" t="s">
        <v>15</v>
      </c>
      <c r="X43" s="4">
        <v>37</v>
      </c>
    </row>
    <row r="44" spans="1:24" ht="18.75">
      <c r="A44" s="3" t="s">
        <v>700</v>
      </c>
      <c r="B44" s="4">
        <v>32</v>
      </c>
      <c r="C44" s="3">
        <v>173</v>
      </c>
      <c r="D44" s="4">
        <v>38</v>
      </c>
      <c r="E44" s="3">
        <v>23</v>
      </c>
      <c r="F44" s="4">
        <v>38</v>
      </c>
      <c r="G44" s="3" t="s">
        <v>17</v>
      </c>
      <c r="H44" s="4">
        <v>33</v>
      </c>
      <c r="I44" s="3">
        <v>6</v>
      </c>
      <c r="J44" s="4">
        <v>38</v>
      </c>
      <c r="K44" s="3" t="s">
        <v>17</v>
      </c>
      <c r="L44" s="4">
        <v>38</v>
      </c>
      <c r="M44" s="3" t="s">
        <v>737</v>
      </c>
      <c r="N44" s="4">
        <v>32</v>
      </c>
      <c r="O44" s="3">
        <v>158</v>
      </c>
      <c r="P44" s="4">
        <v>38</v>
      </c>
      <c r="Q44" s="3">
        <v>20</v>
      </c>
      <c r="R44" s="4">
        <v>38</v>
      </c>
      <c r="S44" s="3" t="s">
        <v>17</v>
      </c>
      <c r="T44" s="4">
        <v>33</v>
      </c>
      <c r="U44" s="3">
        <v>11</v>
      </c>
      <c r="V44" s="4">
        <v>38</v>
      </c>
      <c r="W44" s="3">
        <v>16</v>
      </c>
      <c r="X44" s="4">
        <v>38</v>
      </c>
    </row>
    <row r="45" spans="1:24" ht="18.75">
      <c r="A45" s="3" t="s">
        <v>701</v>
      </c>
      <c r="B45" s="4">
        <v>31</v>
      </c>
      <c r="C45" s="3">
        <v>174</v>
      </c>
      <c r="D45" s="4">
        <v>39</v>
      </c>
      <c r="E45" s="3" t="s">
        <v>15</v>
      </c>
      <c r="F45" s="4">
        <v>39</v>
      </c>
      <c r="G45" s="3">
        <v>6.1</v>
      </c>
      <c r="H45" s="4">
        <v>32</v>
      </c>
      <c r="I45" s="3" t="s">
        <v>17</v>
      </c>
      <c r="J45" s="4">
        <v>39</v>
      </c>
      <c r="K45" s="3" t="s">
        <v>17</v>
      </c>
      <c r="L45" s="4">
        <v>39</v>
      </c>
      <c r="M45" s="3" t="s">
        <v>738</v>
      </c>
      <c r="N45" s="4">
        <v>31</v>
      </c>
      <c r="O45" s="3">
        <v>159</v>
      </c>
      <c r="P45" s="4">
        <v>39</v>
      </c>
      <c r="Q45" s="3" t="s">
        <v>15</v>
      </c>
      <c r="R45" s="4">
        <v>39</v>
      </c>
      <c r="S45" s="3">
        <v>6.4</v>
      </c>
      <c r="T45" s="4">
        <v>32</v>
      </c>
      <c r="U45" s="3" t="s">
        <v>15</v>
      </c>
      <c r="V45" s="4">
        <v>39</v>
      </c>
      <c r="W45" s="3" t="s">
        <v>15</v>
      </c>
      <c r="X45" s="4">
        <v>39</v>
      </c>
    </row>
    <row r="46" spans="1:24" ht="18.75">
      <c r="A46" s="3" t="s">
        <v>702</v>
      </c>
      <c r="B46" s="4">
        <v>30</v>
      </c>
      <c r="C46" s="3">
        <v>175</v>
      </c>
      <c r="D46" s="4">
        <v>40</v>
      </c>
      <c r="E46" s="3" t="s">
        <v>17</v>
      </c>
      <c r="F46" s="4">
        <v>40</v>
      </c>
      <c r="G46" s="3" t="s">
        <v>17</v>
      </c>
      <c r="H46" s="4">
        <v>31</v>
      </c>
      <c r="I46" s="3" t="s">
        <v>17</v>
      </c>
      <c r="J46" s="4">
        <v>40</v>
      </c>
      <c r="K46" s="3" t="s">
        <v>17</v>
      </c>
      <c r="L46" s="4">
        <v>40</v>
      </c>
      <c r="M46" s="3" t="s">
        <v>739</v>
      </c>
      <c r="N46" s="4">
        <v>30</v>
      </c>
      <c r="O46" s="3">
        <v>160</v>
      </c>
      <c r="P46" s="4">
        <v>40</v>
      </c>
      <c r="Q46" s="3" t="s">
        <v>17</v>
      </c>
      <c r="R46" s="4">
        <v>40</v>
      </c>
      <c r="S46" s="3" t="s">
        <v>17</v>
      </c>
      <c r="T46" s="4">
        <v>31</v>
      </c>
      <c r="U46" s="3" t="s">
        <v>17</v>
      </c>
      <c r="V46" s="4">
        <v>40</v>
      </c>
      <c r="W46" s="3" t="s">
        <v>17</v>
      </c>
      <c r="X46" s="4">
        <v>40</v>
      </c>
    </row>
    <row r="47" spans="1:24" ht="18.75">
      <c r="A47" s="3" t="s">
        <v>703</v>
      </c>
      <c r="B47" s="4">
        <v>29</v>
      </c>
      <c r="C47" s="3">
        <v>176</v>
      </c>
      <c r="D47" s="4">
        <v>41</v>
      </c>
      <c r="E47" s="3">
        <v>24</v>
      </c>
      <c r="F47" s="4">
        <v>41</v>
      </c>
      <c r="G47" s="3" t="s">
        <v>17</v>
      </c>
      <c r="H47" s="4">
        <v>30</v>
      </c>
      <c r="I47" s="3" t="s">
        <v>15</v>
      </c>
      <c r="J47" s="4">
        <v>41</v>
      </c>
      <c r="K47" s="3" t="s">
        <v>15</v>
      </c>
      <c r="L47" s="4">
        <v>41</v>
      </c>
      <c r="M47" s="3" t="s">
        <v>740</v>
      </c>
      <c r="N47" s="4">
        <v>29</v>
      </c>
      <c r="O47" s="3">
        <v>161</v>
      </c>
      <c r="P47" s="4">
        <v>41</v>
      </c>
      <c r="Q47" s="3">
        <v>21</v>
      </c>
      <c r="R47" s="4">
        <v>41</v>
      </c>
      <c r="S47" s="3" t="s">
        <v>17</v>
      </c>
      <c r="T47" s="4">
        <v>30</v>
      </c>
      <c r="U47" s="3" t="s">
        <v>17</v>
      </c>
      <c r="V47" s="4">
        <v>41</v>
      </c>
      <c r="W47" s="3">
        <v>17</v>
      </c>
      <c r="X47" s="4">
        <v>41</v>
      </c>
    </row>
    <row r="48" spans="1:24" ht="18.75">
      <c r="A48" s="3" t="s">
        <v>704</v>
      </c>
      <c r="B48" s="4">
        <v>28</v>
      </c>
      <c r="C48" s="3">
        <v>177</v>
      </c>
      <c r="D48" s="4">
        <v>42</v>
      </c>
      <c r="E48" s="3" t="s">
        <v>17</v>
      </c>
      <c r="F48" s="4">
        <v>42</v>
      </c>
      <c r="G48" s="3">
        <v>6.2</v>
      </c>
      <c r="H48" s="4">
        <v>29</v>
      </c>
      <c r="I48" s="3">
        <v>7</v>
      </c>
      <c r="J48" s="4">
        <v>42</v>
      </c>
      <c r="K48" s="3" t="s">
        <v>17</v>
      </c>
      <c r="L48" s="4">
        <v>42</v>
      </c>
      <c r="M48" s="3" t="s">
        <v>741</v>
      </c>
      <c r="N48" s="4">
        <v>28</v>
      </c>
      <c r="O48" s="3">
        <v>162</v>
      </c>
      <c r="P48" s="4">
        <v>42</v>
      </c>
      <c r="Q48" s="3" t="s">
        <v>15</v>
      </c>
      <c r="R48" s="4">
        <v>42</v>
      </c>
      <c r="S48" s="3">
        <v>6.5</v>
      </c>
      <c r="T48" s="4">
        <v>29</v>
      </c>
      <c r="U48" s="3">
        <v>12</v>
      </c>
      <c r="V48" s="4">
        <v>42</v>
      </c>
      <c r="W48" s="3" t="s">
        <v>17</v>
      </c>
      <c r="X48" s="4">
        <v>42</v>
      </c>
    </row>
    <row r="49" spans="1:24" ht="18.75">
      <c r="A49" s="3" t="s">
        <v>705</v>
      </c>
      <c r="B49" s="4">
        <v>27</v>
      </c>
      <c r="C49" s="3">
        <v>178</v>
      </c>
      <c r="D49" s="4">
        <v>43</v>
      </c>
      <c r="E49" s="3" t="s">
        <v>15</v>
      </c>
      <c r="F49" s="4">
        <v>43</v>
      </c>
      <c r="G49" s="3" t="s">
        <v>17</v>
      </c>
      <c r="H49" s="4">
        <v>28</v>
      </c>
      <c r="I49" s="3" t="s">
        <v>17</v>
      </c>
      <c r="J49" s="4">
        <v>43</v>
      </c>
      <c r="K49" s="3">
        <v>6</v>
      </c>
      <c r="L49" s="4">
        <v>43</v>
      </c>
      <c r="M49" s="3" t="s">
        <v>742</v>
      </c>
      <c r="N49" s="4">
        <v>27</v>
      </c>
      <c r="O49" s="3">
        <v>163</v>
      </c>
      <c r="P49" s="4">
        <v>43</v>
      </c>
      <c r="Q49" s="3" t="s">
        <v>17</v>
      </c>
      <c r="R49" s="4">
        <v>43</v>
      </c>
      <c r="S49" s="3" t="s">
        <v>17</v>
      </c>
      <c r="T49" s="4">
        <v>28</v>
      </c>
      <c r="U49" s="3" t="s">
        <v>17</v>
      </c>
      <c r="V49" s="4">
        <v>43</v>
      </c>
      <c r="W49" s="3" t="s">
        <v>15</v>
      </c>
      <c r="X49" s="4">
        <v>43</v>
      </c>
    </row>
    <row r="50" spans="1:24" ht="18.75">
      <c r="A50" s="3" t="s">
        <v>706</v>
      </c>
      <c r="B50" s="4">
        <v>26</v>
      </c>
      <c r="C50" s="3">
        <v>179</v>
      </c>
      <c r="D50" s="4">
        <v>44</v>
      </c>
      <c r="E50" s="3">
        <v>25</v>
      </c>
      <c r="F50" s="4">
        <v>44</v>
      </c>
      <c r="G50" s="3" t="s">
        <v>17</v>
      </c>
      <c r="H50" s="4">
        <v>27</v>
      </c>
      <c r="I50" s="3" t="s">
        <v>17</v>
      </c>
      <c r="J50" s="4">
        <v>44</v>
      </c>
      <c r="K50" s="3" t="s">
        <v>17</v>
      </c>
      <c r="L50" s="4">
        <v>44</v>
      </c>
      <c r="M50" s="3" t="s">
        <v>743</v>
      </c>
      <c r="N50" s="4">
        <v>26</v>
      </c>
      <c r="O50" s="3">
        <v>164</v>
      </c>
      <c r="P50" s="4">
        <v>44</v>
      </c>
      <c r="Q50" s="3">
        <v>22</v>
      </c>
      <c r="R50" s="4">
        <v>44</v>
      </c>
      <c r="S50" s="3" t="s">
        <v>17</v>
      </c>
      <c r="T50" s="4">
        <v>27</v>
      </c>
      <c r="U50" s="3" t="s">
        <v>17</v>
      </c>
      <c r="V50" s="4">
        <v>44</v>
      </c>
      <c r="W50" s="3">
        <v>18</v>
      </c>
      <c r="X50" s="4">
        <v>44</v>
      </c>
    </row>
    <row r="51" spans="1:24" ht="18.75">
      <c r="A51" s="3" t="s">
        <v>707</v>
      </c>
      <c r="B51" s="4">
        <v>25</v>
      </c>
      <c r="C51" s="3">
        <v>180</v>
      </c>
      <c r="D51" s="4">
        <v>45</v>
      </c>
      <c r="E51" s="3" t="s">
        <v>15</v>
      </c>
      <c r="F51" s="4">
        <v>45</v>
      </c>
      <c r="G51" s="3">
        <v>6.3</v>
      </c>
      <c r="H51" s="4">
        <v>26</v>
      </c>
      <c r="I51" s="3" t="s">
        <v>15</v>
      </c>
      <c r="J51" s="4">
        <v>45</v>
      </c>
      <c r="K51" s="3" t="s">
        <v>17</v>
      </c>
      <c r="L51" s="4">
        <v>45</v>
      </c>
      <c r="M51" s="3" t="s">
        <v>744</v>
      </c>
      <c r="N51" s="4">
        <v>25</v>
      </c>
      <c r="O51" s="3">
        <v>165</v>
      </c>
      <c r="P51" s="4">
        <v>45</v>
      </c>
      <c r="Q51" s="3" t="s">
        <v>17</v>
      </c>
      <c r="R51" s="4">
        <v>45</v>
      </c>
      <c r="S51" s="3">
        <v>6.6</v>
      </c>
      <c r="T51" s="4">
        <v>26</v>
      </c>
      <c r="U51" s="3" t="s">
        <v>15</v>
      </c>
      <c r="V51" s="4">
        <v>45</v>
      </c>
      <c r="W51" s="3" t="s">
        <v>15</v>
      </c>
      <c r="X51" s="4">
        <v>45</v>
      </c>
    </row>
    <row r="52" spans="1:24" ht="18.75">
      <c r="A52" s="3" t="s">
        <v>708</v>
      </c>
      <c r="B52" s="4">
        <v>24</v>
      </c>
      <c r="C52" s="3">
        <v>181</v>
      </c>
      <c r="D52" s="4">
        <v>46</v>
      </c>
      <c r="E52" s="3" t="s">
        <v>17</v>
      </c>
      <c r="F52" s="4">
        <v>46</v>
      </c>
      <c r="G52" s="3" t="s">
        <v>17</v>
      </c>
      <c r="H52" s="4">
        <v>25</v>
      </c>
      <c r="I52" s="3">
        <v>8</v>
      </c>
      <c r="J52" s="4">
        <v>46</v>
      </c>
      <c r="K52" s="3" t="s">
        <v>15</v>
      </c>
      <c r="L52" s="4">
        <v>46</v>
      </c>
      <c r="M52" s="3" t="s">
        <v>551</v>
      </c>
      <c r="N52" s="4">
        <v>24</v>
      </c>
      <c r="O52" s="3">
        <v>166</v>
      </c>
      <c r="P52" s="4">
        <v>46</v>
      </c>
      <c r="Q52" s="3" t="s">
        <v>15</v>
      </c>
      <c r="R52" s="4">
        <v>46</v>
      </c>
      <c r="S52" s="3" t="s">
        <v>17</v>
      </c>
      <c r="T52" s="4">
        <v>25</v>
      </c>
      <c r="U52" s="3">
        <v>13</v>
      </c>
      <c r="V52" s="4">
        <v>46</v>
      </c>
      <c r="W52" s="3" t="s">
        <v>17</v>
      </c>
      <c r="X52" s="4">
        <v>46</v>
      </c>
    </row>
    <row r="53" spans="1:24" ht="18.75">
      <c r="A53" s="3" t="s">
        <v>709</v>
      </c>
      <c r="B53" s="4">
        <v>23</v>
      </c>
      <c r="C53" s="3">
        <v>182</v>
      </c>
      <c r="D53" s="4">
        <v>47</v>
      </c>
      <c r="E53" s="3">
        <v>26</v>
      </c>
      <c r="F53" s="4">
        <v>47</v>
      </c>
      <c r="G53" s="3" t="s">
        <v>17</v>
      </c>
      <c r="H53" s="4">
        <v>24</v>
      </c>
      <c r="I53" s="3" t="s">
        <v>17</v>
      </c>
      <c r="J53" s="4">
        <v>47</v>
      </c>
      <c r="K53" s="3" t="s">
        <v>17</v>
      </c>
      <c r="L53" s="4">
        <v>47</v>
      </c>
      <c r="M53" s="3" t="s">
        <v>552</v>
      </c>
      <c r="N53" s="4">
        <v>23</v>
      </c>
      <c r="O53" s="3">
        <v>167</v>
      </c>
      <c r="P53" s="4">
        <v>47</v>
      </c>
      <c r="Q53" s="3">
        <v>23</v>
      </c>
      <c r="R53" s="4">
        <v>47</v>
      </c>
      <c r="S53" s="3" t="s">
        <v>17</v>
      </c>
      <c r="T53" s="4">
        <v>24</v>
      </c>
      <c r="U53" s="3" t="s">
        <v>17</v>
      </c>
      <c r="V53" s="4">
        <v>47</v>
      </c>
      <c r="W53" s="3">
        <v>19</v>
      </c>
      <c r="X53" s="4">
        <v>47</v>
      </c>
    </row>
    <row r="54" spans="1:24" ht="18.75">
      <c r="A54" s="3" t="s">
        <v>710</v>
      </c>
      <c r="B54" s="4">
        <v>22</v>
      </c>
      <c r="C54" s="3">
        <v>183</v>
      </c>
      <c r="D54" s="4">
        <v>48</v>
      </c>
      <c r="E54" s="3" t="s">
        <v>17</v>
      </c>
      <c r="F54" s="4">
        <v>48</v>
      </c>
      <c r="G54" s="3">
        <v>6.4</v>
      </c>
      <c r="H54" s="4">
        <v>23</v>
      </c>
      <c r="I54" s="3" t="s">
        <v>17</v>
      </c>
      <c r="J54" s="4">
        <v>48</v>
      </c>
      <c r="K54" s="3" t="s">
        <v>17</v>
      </c>
      <c r="L54" s="4">
        <v>48</v>
      </c>
      <c r="M54" s="3" t="s">
        <v>553</v>
      </c>
      <c r="N54" s="4">
        <v>22</v>
      </c>
      <c r="O54" s="3">
        <v>168</v>
      </c>
      <c r="P54" s="4">
        <v>48</v>
      </c>
      <c r="Q54" s="3" t="s">
        <v>15</v>
      </c>
      <c r="R54" s="4">
        <v>48</v>
      </c>
      <c r="S54" s="3">
        <v>6.7</v>
      </c>
      <c r="T54" s="4">
        <v>23</v>
      </c>
      <c r="U54" s="3" t="s">
        <v>15</v>
      </c>
      <c r="V54" s="4">
        <v>48</v>
      </c>
      <c r="W54" s="3" t="s">
        <v>17</v>
      </c>
      <c r="X54" s="4">
        <v>48</v>
      </c>
    </row>
    <row r="55" spans="1:24" ht="18.75">
      <c r="A55" s="3" t="s">
        <v>711</v>
      </c>
      <c r="B55" s="4">
        <v>21</v>
      </c>
      <c r="C55" s="3">
        <v>184</v>
      </c>
      <c r="D55" s="4">
        <v>49</v>
      </c>
      <c r="E55" s="3" t="s">
        <v>15</v>
      </c>
      <c r="F55" s="4">
        <v>49</v>
      </c>
      <c r="G55" s="3" t="s">
        <v>17</v>
      </c>
      <c r="H55" s="4">
        <v>22</v>
      </c>
      <c r="I55" s="3" t="s">
        <v>15</v>
      </c>
      <c r="J55" s="4">
        <v>49</v>
      </c>
      <c r="K55" s="3" t="s">
        <v>17</v>
      </c>
      <c r="L55" s="4">
        <v>49</v>
      </c>
      <c r="M55" s="3" t="s">
        <v>554</v>
      </c>
      <c r="N55" s="4">
        <v>21</v>
      </c>
      <c r="O55" s="3">
        <v>169</v>
      </c>
      <c r="P55" s="4">
        <v>49</v>
      </c>
      <c r="Q55" s="3" t="s">
        <v>17</v>
      </c>
      <c r="R55" s="4">
        <v>49</v>
      </c>
      <c r="S55" s="3" t="s">
        <v>17</v>
      </c>
      <c r="T55" s="4">
        <v>22</v>
      </c>
      <c r="U55" s="3" t="s">
        <v>17</v>
      </c>
      <c r="V55" s="4">
        <v>49</v>
      </c>
      <c r="W55" s="3" t="s">
        <v>15</v>
      </c>
      <c r="X55" s="4">
        <v>49</v>
      </c>
    </row>
    <row r="56" spans="1:24" ht="18.75">
      <c r="A56" s="3" t="s">
        <v>712</v>
      </c>
      <c r="B56" s="4">
        <v>20</v>
      </c>
      <c r="C56" s="3">
        <v>185</v>
      </c>
      <c r="D56" s="4">
        <v>50</v>
      </c>
      <c r="E56" s="3">
        <v>27</v>
      </c>
      <c r="F56" s="4">
        <v>50</v>
      </c>
      <c r="G56" s="3" t="s">
        <v>17</v>
      </c>
      <c r="H56" s="4">
        <v>21</v>
      </c>
      <c r="I56" s="3">
        <v>9</v>
      </c>
      <c r="J56" s="4">
        <v>50</v>
      </c>
      <c r="K56" s="3">
        <v>7</v>
      </c>
      <c r="L56" s="4">
        <v>50</v>
      </c>
      <c r="M56" s="3" t="s">
        <v>555</v>
      </c>
      <c r="N56" s="4">
        <v>20</v>
      </c>
      <c r="O56" s="3">
        <v>170</v>
      </c>
      <c r="P56" s="4">
        <v>50</v>
      </c>
      <c r="Q56" s="3">
        <v>24</v>
      </c>
      <c r="R56" s="4">
        <v>50</v>
      </c>
      <c r="S56" s="3" t="s">
        <v>17</v>
      </c>
      <c r="T56" s="4">
        <v>21</v>
      </c>
      <c r="U56" s="3">
        <v>14</v>
      </c>
      <c r="V56" s="4">
        <v>50</v>
      </c>
      <c r="W56" s="3">
        <v>20</v>
      </c>
      <c r="X56" s="4">
        <v>50</v>
      </c>
    </row>
    <row r="57" spans="1:24" ht="18.75">
      <c r="A57" s="3" t="s">
        <v>424</v>
      </c>
      <c r="B57" s="4">
        <v>19</v>
      </c>
      <c r="C57" s="3">
        <v>187</v>
      </c>
      <c r="D57" s="4">
        <v>51</v>
      </c>
      <c r="E57" s="3" t="s">
        <v>15</v>
      </c>
      <c r="F57" s="4">
        <v>51</v>
      </c>
      <c r="G57" s="3">
        <v>6.5</v>
      </c>
      <c r="H57" s="4">
        <v>20</v>
      </c>
      <c r="I57" s="3" t="s">
        <v>17</v>
      </c>
      <c r="J57" s="4">
        <v>51</v>
      </c>
      <c r="K57" s="3" t="s">
        <v>15</v>
      </c>
      <c r="L57" s="4">
        <v>51</v>
      </c>
      <c r="M57" s="3" t="s">
        <v>745</v>
      </c>
      <c r="N57" s="4">
        <v>19</v>
      </c>
      <c r="O57" s="3">
        <v>172</v>
      </c>
      <c r="P57" s="4">
        <v>51</v>
      </c>
      <c r="Q57" s="3"/>
      <c r="R57" s="4">
        <v>51</v>
      </c>
      <c r="S57" s="3">
        <v>6.8</v>
      </c>
      <c r="T57" s="4">
        <v>20</v>
      </c>
      <c r="U57" s="3" t="s">
        <v>15</v>
      </c>
      <c r="V57" s="4">
        <v>51</v>
      </c>
      <c r="W57" s="3" t="s">
        <v>15</v>
      </c>
      <c r="X57" s="4">
        <v>51</v>
      </c>
    </row>
    <row r="58" spans="1:24" ht="18.75">
      <c r="A58" s="3" t="s">
        <v>425</v>
      </c>
      <c r="B58" s="4">
        <v>18</v>
      </c>
      <c r="C58" s="3">
        <v>189</v>
      </c>
      <c r="D58" s="4">
        <v>52</v>
      </c>
      <c r="E58" s="3" t="s">
        <v>17</v>
      </c>
      <c r="F58" s="4">
        <v>52</v>
      </c>
      <c r="G58" s="3" t="s">
        <v>17</v>
      </c>
      <c r="H58" s="4">
        <v>19</v>
      </c>
      <c r="I58" s="3" t="s">
        <v>17</v>
      </c>
      <c r="J58" s="4">
        <v>52</v>
      </c>
      <c r="K58" s="3" t="s">
        <v>17</v>
      </c>
      <c r="L58" s="4">
        <v>52</v>
      </c>
      <c r="M58" s="3" t="s">
        <v>746</v>
      </c>
      <c r="N58" s="4">
        <v>18</v>
      </c>
      <c r="O58" s="3">
        <v>174</v>
      </c>
      <c r="P58" s="4">
        <v>52</v>
      </c>
      <c r="Q58" s="3" t="s">
        <v>15</v>
      </c>
      <c r="R58" s="4">
        <v>52</v>
      </c>
      <c r="S58" s="3" t="s">
        <v>17</v>
      </c>
      <c r="T58" s="4">
        <v>19</v>
      </c>
      <c r="U58" s="3" t="s">
        <v>17</v>
      </c>
      <c r="V58" s="4">
        <v>52</v>
      </c>
      <c r="W58" s="3">
        <v>21</v>
      </c>
      <c r="X58" s="4">
        <v>52</v>
      </c>
    </row>
    <row r="59" spans="1:24" ht="18.75">
      <c r="A59" s="3" t="s">
        <v>426</v>
      </c>
      <c r="B59" s="4">
        <v>17</v>
      </c>
      <c r="C59" s="3">
        <v>191</v>
      </c>
      <c r="D59" s="4">
        <v>53</v>
      </c>
      <c r="E59" s="3">
        <v>28</v>
      </c>
      <c r="F59" s="4">
        <v>53</v>
      </c>
      <c r="G59" s="3" t="s">
        <v>17</v>
      </c>
      <c r="H59" s="4">
        <v>18</v>
      </c>
      <c r="I59" s="3">
        <v>10</v>
      </c>
      <c r="J59" s="4">
        <v>53</v>
      </c>
      <c r="K59" s="3" t="s">
        <v>17</v>
      </c>
      <c r="L59" s="4">
        <v>53</v>
      </c>
      <c r="M59" s="3" t="s">
        <v>747</v>
      </c>
      <c r="N59" s="4">
        <v>17</v>
      </c>
      <c r="O59" s="3">
        <v>176</v>
      </c>
      <c r="P59" s="4">
        <v>53</v>
      </c>
      <c r="Q59" s="3">
        <v>25</v>
      </c>
      <c r="R59" s="4">
        <v>53</v>
      </c>
      <c r="S59" s="3" t="s">
        <v>17</v>
      </c>
      <c r="T59" s="4">
        <v>18</v>
      </c>
      <c r="U59" s="3">
        <v>15</v>
      </c>
      <c r="V59" s="4">
        <v>53</v>
      </c>
      <c r="W59" s="3" t="s">
        <v>15</v>
      </c>
      <c r="X59" s="4">
        <v>53</v>
      </c>
    </row>
    <row r="60" spans="1:24" ht="18.75">
      <c r="A60" s="3" t="s">
        <v>427</v>
      </c>
      <c r="B60" s="4">
        <v>16</v>
      </c>
      <c r="C60" s="3">
        <v>193</v>
      </c>
      <c r="D60" s="4">
        <v>54</v>
      </c>
      <c r="E60" s="3" t="s">
        <v>17</v>
      </c>
      <c r="F60" s="4">
        <v>54</v>
      </c>
      <c r="G60" s="3">
        <v>6.6</v>
      </c>
      <c r="H60" s="4">
        <v>17</v>
      </c>
      <c r="I60" s="3" t="s">
        <v>17</v>
      </c>
      <c r="J60" s="4">
        <v>54</v>
      </c>
      <c r="K60" s="3" t="s">
        <v>17</v>
      </c>
      <c r="L60" s="4">
        <v>54</v>
      </c>
      <c r="M60" s="3" t="s">
        <v>748</v>
      </c>
      <c r="N60" s="4">
        <v>16</v>
      </c>
      <c r="O60" s="3">
        <v>178</v>
      </c>
      <c r="P60" s="4">
        <v>54</v>
      </c>
      <c r="Q60" s="3" t="s">
        <v>15</v>
      </c>
      <c r="R60" s="4">
        <v>54</v>
      </c>
      <c r="S60" s="3">
        <v>6.9</v>
      </c>
      <c r="T60" s="4">
        <v>17</v>
      </c>
      <c r="U60" s="3" t="s">
        <v>15</v>
      </c>
      <c r="V60" s="4">
        <v>54</v>
      </c>
      <c r="W60" s="3">
        <v>22</v>
      </c>
      <c r="X60" s="4">
        <v>54</v>
      </c>
    </row>
    <row r="61" spans="1:24" ht="18.75">
      <c r="A61" s="3" t="s">
        <v>428</v>
      </c>
      <c r="B61" s="4">
        <v>15</v>
      </c>
      <c r="C61" s="3">
        <v>195</v>
      </c>
      <c r="D61" s="4">
        <v>55</v>
      </c>
      <c r="E61" s="3">
        <v>29</v>
      </c>
      <c r="F61" s="4">
        <v>55</v>
      </c>
      <c r="G61" s="3" t="s">
        <v>17</v>
      </c>
      <c r="H61" s="4">
        <v>16</v>
      </c>
      <c r="I61" s="3" t="s">
        <v>17</v>
      </c>
      <c r="J61" s="4">
        <v>55</v>
      </c>
      <c r="K61" s="3">
        <v>8</v>
      </c>
      <c r="L61" s="4">
        <v>55</v>
      </c>
      <c r="M61" s="3" t="s">
        <v>749</v>
      </c>
      <c r="N61" s="4">
        <v>15</v>
      </c>
      <c r="O61" s="3">
        <v>180</v>
      </c>
      <c r="P61" s="4">
        <v>55</v>
      </c>
      <c r="Q61" s="3" t="s">
        <v>17</v>
      </c>
      <c r="R61" s="4">
        <v>55</v>
      </c>
      <c r="S61" s="3" t="s">
        <v>17</v>
      </c>
      <c r="T61" s="4">
        <v>16</v>
      </c>
      <c r="U61" s="3" t="s">
        <v>17</v>
      </c>
      <c r="V61" s="4">
        <v>55</v>
      </c>
      <c r="W61" s="3" t="s">
        <v>15</v>
      </c>
      <c r="X61" s="4">
        <v>55</v>
      </c>
    </row>
    <row r="62" spans="1:24" ht="18.75">
      <c r="A62" s="3" t="s">
        <v>713</v>
      </c>
      <c r="B62" s="4">
        <v>14</v>
      </c>
      <c r="C62" s="3">
        <v>197</v>
      </c>
      <c r="D62" s="4">
        <v>56</v>
      </c>
      <c r="E62" s="3" t="s">
        <v>17</v>
      </c>
      <c r="F62" s="4">
        <v>56</v>
      </c>
      <c r="G62" s="3" t="s">
        <v>17</v>
      </c>
      <c r="H62" s="4">
        <v>15</v>
      </c>
      <c r="I62" s="3">
        <v>11</v>
      </c>
      <c r="J62" s="4">
        <v>56</v>
      </c>
      <c r="K62" s="3" t="s">
        <v>15</v>
      </c>
      <c r="L62" s="4">
        <v>56</v>
      </c>
      <c r="M62" s="3" t="s">
        <v>436</v>
      </c>
      <c r="N62" s="4">
        <v>14</v>
      </c>
      <c r="O62" s="3">
        <v>182</v>
      </c>
      <c r="P62" s="4">
        <v>56</v>
      </c>
      <c r="Q62" s="3">
        <v>26</v>
      </c>
      <c r="R62" s="4">
        <v>56</v>
      </c>
      <c r="S62" s="3" t="s">
        <v>17</v>
      </c>
      <c r="T62" s="4">
        <v>15</v>
      </c>
      <c r="U62" s="3">
        <v>16</v>
      </c>
      <c r="V62" s="4">
        <v>56</v>
      </c>
      <c r="W62" s="3">
        <v>23</v>
      </c>
      <c r="X62" s="4">
        <v>56</v>
      </c>
    </row>
    <row r="63" spans="1:24" ht="18.75">
      <c r="A63" s="3" t="s">
        <v>631</v>
      </c>
      <c r="B63" s="4">
        <v>13</v>
      </c>
      <c r="C63" s="3">
        <v>199</v>
      </c>
      <c r="D63" s="4">
        <v>57</v>
      </c>
      <c r="E63" s="3">
        <v>30</v>
      </c>
      <c r="F63" s="4">
        <v>57</v>
      </c>
      <c r="G63" s="3">
        <v>6.7</v>
      </c>
      <c r="H63" s="4">
        <v>14</v>
      </c>
      <c r="I63" s="3" t="s">
        <v>15</v>
      </c>
      <c r="J63" s="4">
        <v>57</v>
      </c>
      <c r="K63" s="3" t="s">
        <v>17</v>
      </c>
      <c r="L63" s="4">
        <v>57</v>
      </c>
      <c r="M63" s="3" t="s">
        <v>437</v>
      </c>
      <c r="N63" s="4">
        <v>13</v>
      </c>
      <c r="O63" s="3">
        <v>184</v>
      </c>
      <c r="P63" s="4">
        <v>57</v>
      </c>
      <c r="Q63" s="3" t="s">
        <v>17</v>
      </c>
      <c r="R63" s="4">
        <v>57</v>
      </c>
      <c r="S63" s="3">
        <v>7</v>
      </c>
      <c r="T63" s="4">
        <v>14</v>
      </c>
      <c r="U63" s="3" t="s">
        <v>15</v>
      </c>
      <c r="V63" s="4">
        <v>57</v>
      </c>
      <c r="W63" s="3">
        <v>24</v>
      </c>
      <c r="X63" s="4">
        <v>57</v>
      </c>
    </row>
    <row r="64" spans="1:24" ht="18.75">
      <c r="A64" s="3" t="s">
        <v>556</v>
      </c>
      <c r="B64" s="4">
        <v>12</v>
      </c>
      <c r="C64" s="3">
        <v>201</v>
      </c>
      <c r="D64" s="4">
        <v>58</v>
      </c>
      <c r="E64" s="3" t="s">
        <v>17</v>
      </c>
      <c r="F64" s="4">
        <v>58</v>
      </c>
      <c r="G64" s="3" t="s">
        <v>17</v>
      </c>
      <c r="H64" s="4">
        <v>13</v>
      </c>
      <c r="I64" s="3">
        <v>12</v>
      </c>
      <c r="J64" s="4">
        <v>58</v>
      </c>
      <c r="K64" s="3" t="s">
        <v>17</v>
      </c>
      <c r="L64" s="4">
        <v>58</v>
      </c>
      <c r="M64" s="3" t="s">
        <v>438</v>
      </c>
      <c r="N64" s="4">
        <v>12</v>
      </c>
      <c r="O64" s="3">
        <v>186</v>
      </c>
      <c r="P64" s="4">
        <v>58</v>
      </c>
      <c r="Q64" s="3">
        <v>27</v>
      </c>
      <c r="R64" s="4">
        <v>58</v>
      </c>
      <c r="S64" s="3" t="s">
        <v>17</v>
      </c>
      <c r="T64" s="4">
        <v>13</v>
      </c>
      <c r="U64" s="3">
        <v>17</v>
      </c>
      <c r="V64" s="4">
        <v>58</v>
      </c>
      <c r="W64" s="3">
        <v>25</v>
      </c>
      <c r="X64" s="4">
        <v>58</v>
      </c>
    </row>
    <row r="65" spans="1:24" ht="18.75">
      <c r="A65" s="3" t="s">
        <v>557</v>
      </c>
      <c r="B65" s="4">
        <v>11</v>
      </c>
      <c r="C65" s="3">
        <v>203</v>
      </c>
      <c r="D65" s="4">
        <v>59</v>
      </c>
      <c r="E65" s="3">
        <v>31</v>
      </c>
      <c r="F65" s="4">
        <v>59</v>
      </c>
      <c r="G65" s="3" t="s">
        <v>17</v>
      </c>
      <c r="H65" s="4">
        <v>12</v>
      </c>
      <c r="I65" s="3" t="s">
        <v>17</v>
      </c>
      <c r="J65" s="4">
        <v>59</v>
      </c>
      <c r="K65" s="3">
        <v>9</v>
      </c>
      <c r="L65" s="4">
        <v>59</v>
      </c>
      <c r="M65" s="3" t="s">
        <v>439</v>
      </c>
      <c r="N65" s="4">
        <v>11</v>
      </c>
      <c r="O65" s="3">
        <v>188</v>
      </c>
      <c r="P65" s="4">
        <v>59</v>
      </c>
      <c r="Q65" s="3" t="s">
        <v>17</v>
      </c>
      <c r="R65" s="4">
        <v>59</v>
      </c>
      <c r="S65" s="3" t="s">
        <v>17</v>
      </c>
      <c r="T65" s="4">
        <v>12</v>
      </c>
      <c r="U65" s="3" t="s">
        <v>17</v>
      </c>
      <c r="V65" s="4">
        <v>59</v>
      </c>
      <c r="W65" s="3">
        <v>26</v>
      </c>
      <c r="X65" s="4">
        <v>59</v>
      </c>
    </row>
    <row r="66" spans="1:24" ht="18.75">
      <c r="A66" s="3" t="s">
        <v>434</v>
      </c>
      <c r="B66" s="4">
        <v>10</v>
      </c>
      <c r="C66" s="3">
        <v>205</v>
      </c>
      <c r="D66" s="4">
        <v>60</v>
      </c>
      <c r="E66" s="3" t="s">
        <v>17</v>
      </c>
      <c r="F66" s="4">
        <v>60</v>
      </c>
      <c r="G66" s="3">
        <v>6.8</v>
      </c>
      <c r="H66" s="4">
        <v>11</v>
      </c>
      <c r="I66" s="3">
        <v>13</v>
      </c>
      <c r="J66" s="4">
        <v>60</v>
      </c>
      <c r="K66" s="3" t="s">
        <v>17</v>
      </c>
      <c r="L66" s="4">
        <v>60</v>
      </c>
      <c r="M66" s="3" t="s">
        <v>440</v>
      </c>
      <c r="N66" s="4">
        <v>10</v>
      </c>
      <c r="O66" s="3">
        <v>190</v>
      </c>
      <c r="P66" s="4">
        <v>60</v>
      </c>
      <c r="Q66" s="3">
        <v>28</v>
      </c>
      <c r="R66" s="4">
        <v>60</v>
      </c>
      <c r="S66" s="3">
        <v>7.1</v>
      </c>
      <c r="T66" s="4">
        <v>11</v>
      </c>
      <c r="U66" s="3">
        <v>18</v>
      </c>
      <c r="V66" s="4">
        <v>60</v>
      </c>
      <c r="W66" s="3">
        <v>27</v>
      </c>
      <c r="X66" s="4">
        <v>60</v>
      </c>
    </row>
    <row r="67" spans="1:24" ht="18.75">
      <c r="A67" s="3" t="s">
        <v>435</v>
      </c>
      <c r="B67" s="4">
        <v>9</v>
      </c>
      <c r="C67" s="3">
        <v>207</v>
      </c>
      <c r="D67" s="4">
        <v>61</v>
      </c>
      <c r="E67" s="3">
        <v>32</v>
      </c>
      <c r="F67" s="4">
        <v>61</v>
      </c>
      <c r="G67" s="3" t="s">
        <v>17</v>
      </c>
      <c r="H67" s="4">
        <v>10</v>
      </c>
      <c r="I67" s="3" t="s">
        <v>15</v>
      </c>
      <c r="J67" s="4">
        <v>61</v>
      </c>
      <c r="K67" s="3" t="s">
        <v>17</v>
      </c>
      <c r="L67" s="4">
        <v>61</v>
      </c>
      <c r="M67" s="3" t="s">
        <v>441</v>
      </c>
      <c r="N67" s="4">
        <v>9</v>
      </c>
      <c r="O67" s="3">
        <v>192</v>
      </c>
      <c r="P67" s="4">
        <v>61</v>
      </c>
      <c r="Q67" s="3" t="s">
        <v>17</v>
      </c>
      <c r="R67" s="4">
        <v>61</v>
      </c>
      <c r="S67" s="3" t="s">
        <v>17</v>
      </c>
      <c r="T67" s="4">
        <v>10</v>
      </c>
      <c r="U67" s="3" t="s">
        <v>17</v>
      </c>
      <c r="V67" s="4">
        <v>61</v>
      </c>
      <c r="W67" s="3">
        <v>28</v>
      </c>
      <c r="X67" s="4">
        <v>61</v>
      </c>
    </row>
    <row r="68" spans="1:24" ht="18.75">
      <c r="A68" s="3" t="s">
        <v>436</v>
      </c>
      <c r="B68" s="4">
        <v>8</v>
      </c>
      <c r="C68" s="3">
        <v>209</v>
      </c>
      <c r="D68" s="4">
        <v>62</v>
      </c>
      <c r="E68" s="3" t="s">
        <v>17</v>
      </c>
      <c r="F68" s="4">
        <v>62</v>
      </c>
      <c r="G68" s="3" t="s">
        <v>17</v>
      </c>
      <c r="H68" s="4">
        <v>9</v>
      </c>
      <c r="I68" s="3">
        <v>14</v>
      </c>
      <c r="J68" s="4">
        <v>62</v>
      </c>
      <c r="K68" s="3">
        <v>10</v>
      </c>
      <c r="L68" s="4">
        <v>62</v>
      </c>
      <c r="M68" s="3" t="s">
        <v>442</v>
      </c>
      <c r="N68" s="4">
        <v>8</v>
      </c>
      <c r="O68" s="3">
        <v>194</v>
      </c>
      <c r="P68" s="4">
        <v>62</v>
      </c>
      <c r="Q68" s="3">
        <v>29</v>
      </c>
      <c r="R68" s="4">
        <v>62</v>
      </c>
      <c r="S68" s="3" t="s">
        <v>17</v>
      </c>
      <c r="T68" s="4">
        <v>9</v>
      </c>
      <c r="U68" s="3">
        <v>19</v>
      </c>
      <c r="V68" s="4">
        <v>62</v>
      </c>
      <c r="W68" s="3">
        <v>30</v>
      </c>
      <c r="X68" s="4">
        <v>62</v>
      </c>
    </row>
    <row r="69" spans="1:24" ht="18.75">
      <c r="A69" s="3" t="s">
        <v>437</v>
      </c>
      <c r="B69" s="4">
        <v>7</v>
      </c>
      <c r="C69" s="3">
        <v>211</v>
      </c>
      <c r="D69" s="4">
        <v>63</v>
      </c>
      <c r="E69" s="3">
        <v>33</v>
      </c>
      <c r="F69" s="4">
        <v>63</v>
      </c>
      <c r="G69" s="3">
        <v>6.9</v>
      </c>
      <c r="H69" s="4">
        <v>8</v>
      </c>
      <c r="I69" s="3">
        <v>15</v>
      </c>
      <c r="J69" s="4">
        <v>63</v>
      </c>
      <c r="K69" s="3" t="s">
        <v>17</v>
      </c>
      <c r="L69" s="4">
        <v>63</v>
      </c>
      <c r="M69" s="3" t="s">
        <v>443</v>
      </c>
      <c r="N69" s="4">
        <v>7</v>
      </c>
      <c r="O69" s="3">
        <v>196</v>
      </c>
      <c r="P69" s="4">
        <v>63</v>
      </c>
      <c r="Q69" s="3" t="s">
        <v>17</v>
      </c>
      <c r="R69" s="4">
        <v>63</v>
      </c>
      <c r="S69" s="3">
        <v>7.2</v>
      </c>
      <c r="T69" s="4">
        <v>8</v>
      </c>
      <c r="U69" s="3" t="s">
        <v>15</v>
      </c>
      <c r="V69" s="4">
        <v>63</v>
      </c>
      <c r="W69" s="3">
        <v>32</v>
      </c>
      <c r="X69" s="4">
        <v>63</v>
      </c>
    </row>
    <row r="70" spans="1:24" ht="18.75">
      <c r="A70" s="3" t="s">
        <v>438</v>
      </c>
      <c r="B70" s="4">
        <v>6</v>
      </c>
      <c r="C70" s="3">
        <v>213</v>
      </c>
      <c r="D70" s="4">
        <v>64</v>
      </c>
      <c r="E70" s="3" t="s">
        <v>15</v>
      </c>
      <c r="F70" s="4">
        <v>64</v>
      </c>
      <c r="G70" s="3" t="s">
        <v>17</v>
      </c>
      <c r="H70" s="4">
        <v>7</v>
      </c>
      <c r="I70" s="3">
        <v>16</v>
      </c>
      <c r="J70" s="4">
        <v>64</v>
      </c>
      <c r="K70" s="3" t="s">
        <v>17</v>
      </c>
      <c r="L70" s="4">
        <v>64</v>
      </c>
      <c r="M70" s="3" t="s">
        <v>444</v>
      </c>
      <c r="N70" s="4">
        <v>6</v>
      </c>
      <c r="O70" s="3">
        <v>198</v>
      </c>
      <c r="P70" s="4">
        <v>64</v>
      </c>
      <c r="Q70" s="3">
        <v>30</v>
      </c>
      <c r="R70" s="4">
        <v>64</v>
      </c>
      <c r="S70" s="3" t="s">
        <v>17</v>
      </c>
      <c r="T70" s="4">
        <v>7</v>
      </c>
      <c r="U70" s="3">
        <v>20</v>
      </c>
      <c r="V70" s="4">
        <v>64</v>
      </c>
      <c r="W70" s="3">
        <v>34</v>
      </c>
      <c r="X70" s="4">
        <v>64</v>
      </c>
    </row>
    <row r="71" spans="1:24" ht="18.75">
      <c r="A71" s="3" t="s">
        <v>439</v>
      </c>
      <c r="B71" s="4">
        <v>5</v>
      </c>
      <c r="C71" s="3">
        <v>215</v>
      </c>
      <c r="D71" s="4">
        <v>65</v>
      </c>
      <c r="E71" s="3">
        <v>34</v>
      </c>
      <c r="F71" s="4">
        <v>65</v>
      </c>
      <c r="G71" s="3" t="s">
        <v>17</v>
      </c>
      <c r="H71" s="4">
        <v>6</v>
      </c>
      <c r="I71" s="3">
        <v>17</v>
      </c>
      <c r="J71" s="4">
        <v>65</v>
      </c>
      <c r="K71" s="3">
        <v>11</v>
      </c>
      <c r="L71" s="4">
        <v>65</v>
      </c>
      <c r="M71" s="3" t="s">
        <v>445</v>
      </c>
      <c r="N71" s="4">
        <v>5</v>
      </c>
      <c r="O71" s="3">
        <v>200</v>
      </c>
      <c r="P71" s="4">
        <v>65</v>
      </c>
      <c r="Q71" s="3" t="s">
        <v>17</v>
      </c>
      <c r="R71" s="4">
        <v>65</v>
      </c>
      <c r="S71" s="3" t="s">
        <v>17</v>
      </c>
      <c r="T71" s="4">
        <v>6</v>
      </c>
      <c r="U71" s="3">
        <v>21</v>
      </c>
      <c r="V71" s="4">
        <v>65</v>
      </c>
      <c r="W71" s="3">
        <v>36</v>
      </c>
      <c r="X71" s="4">
        <v>65</v>
      </c>
    </row>
    <row r="72" spans="1:24" ht="18.75">
      <c r="A72" s="3" t="s">
        <v>440</v>
      </c>
      <c r="B72" s="4">
        <v>4</v>
      </c>
      <c r="C72" s="3">
        <v>218</v>
      </c>
      <c r="D72" s="4">
        <v>66</v>
      </c>
      <c r="E72" s="3" t="s">
        <v>15</v>
      </c>
      <c r="F72" s="4">
        <v>66</v>
      </c>
      <c r="G72" s="3">
        <v>7</v>
      </c>
      <c r="H72" s="4">
        <v>5</v>
      </c>
      <c r="I72" s="3">
        <v>18</v>
      </c>
      <c r="J72" s="4">
        <v>66</v>
      </c>
      <c r="K72" s="3" t="s">
        <v>17</v>
      </c>
      <c r="L72" s="4">
        <v>66</v>
      </c>
      <c r="M72" s="3" t="s">
        <v>446</v>
      </c>
      <c r="N72" s="4">
        <v>4</v>
      </c>
      <c r="O72" s="3">
        <v>203</v>
      </c>
      <c r="P72" s="4">
        <v>66</v>
      </c>
      <c r="Q72" s="3">
        <v>31</v>
      </c>
      <c r="R72" s="4">
        <v>66</v>
      </c>
      <c r="S72" s="3">
        <v>7.3</v>
      </c>
      <c r="T72" s="4">
        <v>5</v>
      </c>
      <c r="U72" s="3">
        <v>22</v>
      </c>
      <c r="V72" s="4">
        <v>66</v>
      </c>
      <c r="W72" s="3">
        <v>38</v>
      </c>
      <c r="X72" s="4">
        <v>66</v>
      </c>
    </row>
    <row r="73" spans="1:24" ht="18.75">
      <c r="A73" s="3" t="s">
        <v>441</v>
      </c>
      <c r="B73" s="4">
        <v>3</v>
      </c>
      <c r="C73" s="3">
        <v>221</v>
      </c>
      <c r="D73" s="4">
        <v>67</v>
      </c>
      <c r="E73" s="3">
        <v>35</v>
      </c>
      <c r="F73" s="4">
        <v>67</v>
      </c>
      <c r="G73" s="3" t="s">
        <v>17</v>
      </c>
      <c r="H73" s="4">
        <v>4</v>
      </c>
      <c r="I73" s="3">
        <v>19</v>
      </c>
      <c r="J73" s="4">
        <v>67</v>
      </c>
      <c r="K73" s="3">
        <v>12</v>
      </c>
      <c r="L73" s="4">
        <v>67</v>
      </c>
      <c r="M73" s="3" t="s">
        <v>447</v>
      </c>
      <c r="N73" s="4">
        <v>3</v>
      </c>
      <c r="O73" s="3">
        <v>206</v>
      </c>
      <c r="P73" s="4">
        <v>67</v>
      </c>
      <c r="Q73" s="3">
        <v>32</v>
      </c>
      <c r="R73" s="4">
        <v>67</v>
      </c>
      <c r="S73" s="3" t="s">
        <v>17</v>
      </c>
      <c r="T73" s="4">
        <v>4</v>
      </c>
      <c r="U73" s="3">
        <v>23</v>
      </c>
      <c r="V73" s="4">
        <v>67</v>
      </c>
      <c r="W73" s="3">
        <v>41</v>
      </c>
      <c r="X73" s="4">
        <v>67</v>
      </c>
    </row>
    <row r="74" spans="1:24" ht="18.75">
      <c r="A74" s="3" t="s">
        <v>442</v>
      </c>
      <c r="B74" s="4">
        <v>2</v>
      </c>
      <c r="C74" s="3">
        <v>224</v>
      </c>
      <c r="D74" s="4">
        <v>68</v>
      </c>
      <c r="E74" s="3">
        <v>36</v>
      </c>
      <c r="F74" s="4">
        <v>68</v>
      </c>
      <c r="G74" s="3">
        <v>7.1</v>
      </c>
      <c r="H74" s="4">
        <v>3</v>
      </c>
      <c r="I74" s="3">
        <v>20</v>
      </c>
      <c r="J74" s="4">
        <v>68</v>
      </c>
      <c r="K74" s="3">
        <v>13</v>
      </c>
      <c r="L74" s="4">
        <v>68</v>
      </c>
      <c r="M74" s="3" t="s">
        <v>504</v>
      </c>
      <c r="N74" s="4">
        <v>2</v>
      </c>
      <c r="O74" s="3">
        <v>209</v>
      </c>
      <c r="P74" s="4">
        <v>68</v>
      </c>
      <c r="Q74" s="3">
        <v>33</v>
      </c>
      <c r="R74" s="4">
        <v>68</v>
      </c>
      <c r="S74" s="3">
        <v>7.4</v>
      </c>
      <c r="T74" s="4">
        <v>3</v>
      </c>
      <c r="U74" s="3">
        <v>24</v>
      </c>
      <c r="V74" s="4">
        <v>68</v>
      </c>
      <c r="W74" s="3">
        <v>44</v>
      </c>
      <c r="X74" s="4">
        <v>68</v>
      </c>
    </row>
    <row r="75" spans="1:24" ht="18.75">
      <c r="A75" s="3" t="s">
        <v>443</v>
      </c>
      <c r="B75" s="4">
        <v>1</v>
      </c>
      <c r="C75" s="3">
        <v>227</v>
      </c>
      <c r="D75" s="4">
        <v>69</v>
      </c>
      <c r="E75" s="3">
        <v>37</v>
      </c>
      <c r="F75" s="4">
        <v>69</v>
      </c>
      <c r="G75" s="3" t="s">
        <v>17</v>
      </c>
      <c r="H75" s="4">
        <v>2</v>
      </c>
      <c r="I75" s="3">
        <v>21</v>
      </c>
      <c r="J75" s="4">
        <v>69</v>
      </c>
      <c r="K75" s="3">
        <v>14</v>
      </c>
      <c r="L75" s="4">
        <v>69</v>
      </c>
      <c r="M75" s="3" t="s">
        <v>505</v>
      </c>
      <c r="N75" s="4">
        <v>1</v>
      </c>
      <c r="O75" s="3">
        <v>212</v>
      </c>
      <c r="P75" s="4">
        <v>69</v>
      </c>
      <c r="Q75" s="3">
        <v>34</v>
      </c>
      <c r="R75" s="4">
        <v>69</v>
      </c>
      <c r="S75" s="3" t="s">
        <v>17</v>
      </c>
      <c r="T75" s="4">
        <v>2</v>
      </c>
      <c r="U75" s="3">
        <v>25</v>
      </c>
      <c r="V75" s="4">
        <v>69</v>
      </c>
      <c r="W75" s="3">
        <v>47</v>
      </c>
      <c r="X75" s="4">
        <v>69</v>
      </c>
    </row>
    <row r="76" spans="1:24" ht="18.75">
      <c r="A76" s="3" t="s">
        <v>24</v>
      </c>
      <c r="B76" s="4">
        <v>1</v>
      </c>
      <c r="C76" s="3">
        <v>230</v>
      </c>
      <c r="D76" s="4">
        <v>70</v>
      </c>
      <c r="E76" s="3">
        <v>38</v>
      </c>
      <c r="F76" s="4">
        <v>70</v>
      </c>
      <c r="G76" s="3">
        <v>7.2</v>
      </c>
      <c r="H76" s="4">
        <v>1</v>
      </c>
      <c r="I76" s="3">
        <v>23</v>
      </c>
      <c r="J76" s="4">
        <v>70</v>
      </c>
      <c r="K76" s="3">
        <v>15</v>
      </c>
      <c r="L76" s="4">
        <v>70</v>
      </c>
      <c r="M76" s="3" t="s">
        <v>30</v>
      </c>
      <c r="N76" s="4">
        <v>1</v>
      </c>
      <c r="O76" s="3">
        <v>215</v>
      </c>
      <c r="P76" s="4">
        <v>70</v>
      </c>
      <c r="Q76" s="3">
        <v>35</v>
      </c>
      <c r="R76" s="4">
        <v>70</v>
      </c>
      <c r="S76" s="3">
        <v>7.5</v>
      </c>
      <c r="T76" s="4">
        <v>1</v>
      </c>
      <c r="U76" s="3">
        <v>26</v>
      </c>
      <c r="V76" s="4">
        <v>70</v>
      </c>
      <c r="W76" s="3">
        <v>50</v>
      </c>
      <c r="X76" s="4">
        <v>70</v>
      </c>
    </row>
    <row r="77" spans="1:24" ht="18.75">
      <c r="A77" s="3" t="s">
        <v>83</v>
      </c>
      <c r="B77" s="4">
        <v>0</v>
      </c>
      <c r="C77" s="3" t="s">
        <v>84</v>
      </c>
      <c r="D77" s="4">
        <v>70</v>
      </c>
      <c r="E77" s="3" t="s">
        <v>85</v>
      </c>
      <c r="F77" s="4">
        <v>70</v>
      </c>
      <c r="G77" s="3" t="s">
        <v>86</v>
      </c>
      <c r="H77" s="4">
        <v>0</v>
      </c>
      <c r="I77" s="3" t="s">
        <v>87</v>
      </c>
      <c r="J77" s="4">
        <v>70</v>
      </c>
      <c r="K77" s="3" t="s">
        <v>58</v>
      </c>
      <c r="L77" s="4">
        <v>70</v>
      </c>
      <c r="M77" s="3" t="s">
        <v>88</v>
      </c>
      <c r="N77" s="4">
        <v>0</v>
      </c>
      <c r="O77" s="3" t="s">
        <v>71</v>
      </c>
      <c r="P77" s="4">
        <v>70</v>
      </c>
      <c r="Q77" s="3" t="s">
        <v>89</v>
      </c>
      <c r="R77" s="4">
        <v>70</v>
      </c>
      <c r="S77" s="3" t="s">
        <v>57</v>
      </c>
      <c r="T77" s="4">
        <v>0</v>
      </c>
      <c r="U77" s="3" t="s">
        <v>90</v>
      </c>
      <c r="V77" s="4">
        <v>70</v>
      </c>
      <c r="W77" s="3" t="s">
        <v>91</v>
      </c>
      <c r="X77" s="4">
        <v>70</v>
      </c>
    </row>
    <row r="78" spans="1:24" ht="18.75">
      <c r="A78" s="7">
        <v>0</v>
      </c>
      <c r="B78" s="4">
        <v>0</v>
      </c>
      <c r="C78" s="7"/>
      <c r="D78" s="8"/>
      <c r="E78" s="7"/>
      <c r="F78" s="3">
        <v>0</v>
      </c>
      <c r="G78" s="3">
        <v>0</v>
      </c>
      <c r="H78" s="4">
        <v>0</v>
      </c>
      <c r="I78" s="3"/>
      <c r="J78" s="3">
        <v>0</v>
      </c>
      <c r="K78" s="3"/>
      <c r="L78" s="4"/>
      <c r="M78" s="3">
        <v>0</v>
      </c>
      <c r="N78" s="4">
        <v>0</v>
      </c>
      <c r="O78" s="3"/>
      <c r="P78" s="4"/>
      <c r="Q78" s="3"/>
      <c r="R78" s="4">
        <v>0</v>
      </c>
      <c r="S78" s="3">
        <v>0</v>
      </c>
      <c r="T78" s="4">
        <v>0</v>
      </c>
      <c r="U78" s="3"/>
      <c r="V78" s="4">
        <v>0</v>
      </c>
      <c r="W78" s="3"/>
      <c r="X78" s="4"/>
    </row>
    <row r="79" spans="1:24" ht="18.75">
      <c r="A79" s="7"/>
      <c r="B79" s="4">
        <v>0</v>
      </c>
      <c r="C79" s="7"/>
      <c r="D79" s="4">
        <v>0</v>
      </c>
      <c r="E79" s="7"/>
      <c r="F79" s="3">
        <v>0</v>
      </c>
      <c r="G79" s="3">
        <v>0</v>
      </c>
      <c r="H79" s="4">
        <v>0</v>
      </c>
      <c r="I79" s="3"/>
      <c r="J79" s="3">
        <v>0</v>
      </c>
      <c r="K79" s="3"/>
      <c r="L79" s="4"/>
      <c r="M79" s="3"/>
      <c r="N79" s="4">
        <v>0</v>
      </c>
      <c r="O79" s="3"/>
      <c r="P79" s="4">
        <v>0</v>
      </c>
      <c r="Q79" s="3"/>
      <c r="R79" s="4">
        <v>0</v>
      </c>
      <c r="S79" s="3">
        <v>0</v>
      </c>
      <c r="T79" s="4">
        <v>0</v>
      </c>
      <c r="U79" s="3"/>
      <c r="V79" s="4">
        <v>0</v>
      </c>
      <c r="W79" s="3"/>
      <c r="X79" s="4"/>
    </row>
  </sheetData>
  <sheetProtection sheet="1" selectLockedCells="1" selectUnlockedCells="1"/>
  <mergeCells count="2">
    <mergeCell ref="A3:L3"/>
    <mergeCell ref="M3:X3"/>
  </mergeCells>
  <pageMargins left="0.40625" right="0.48958333333333331"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sheetPr codeName="Лист5"/>
  <dimension ref="A3:X79"/>
  <sheetViews>
    <sheetView view="pageLayout" topLeftCell="I72" workbookViewId="0">
      <selection activeCell="D15" sqref="D15"/>
    </sheetView>
  </sheetViews>
  <sheetFormatPr defaultRowHeight="15.75"/>
  <sheetData>
    <row r="3" spans="1:24" ht="18.75">
      <c r="A3" s="92" t="s">
        <v>0</v>
      </c>
      <c r="B3" s="93"/>
      <c r="C3" s="93"/>
      <c r="D3" s="93"/>
      <c r="E3" s="93"/>
      <c r="F3" s="93"/>
      <c r="G3" s="93"/>
      <c r="H3" s="93"/>
      <c r="I3" s="93"/>
      <c r="J3" s="93"/>
      <c r="K3" s="93"/>
      <c r="L3" s="94"/>
      <c r="M3" s="92" t="s">
        <v>1</v>
      </c>
      <c r="N3" s="93"/>
      <c r="O3" s="93"/>
      <c r="P3" s="93"/>
      <c r="Q3" s="93"/>
      <c r="R3" s="93"/>
      <c r="S3" s="93"/>
      <c r="T3" s="93"/>
      <c r="U3" s="93"/>
      <c r="V3" s="93"/>
      <c r="W3" s="93"/>
      <c r="X3" s="94"/>
    </row>
    <row r="4" spans="1:24" ht="150">
      <c r="A4" s="1" t="s">
        <v>2</v>
      </c>
      <c r="B4" s="1" t="s">
        <v>9</v>
      </c>
      <c r="C4" s="1" t="s">
        <v>4</v>
      </c>
      <c r="D4" s="1" t="s">
        <v>9</v>
      </c>
      <c r="E4" s="1" t="s">
        <v>5</v>
      </c>
      <c r="F4" s="1" t="s">
        <v>9</v>
      </c>
      <c r="G4" s="1" t="s">
        <v>6</v>
      </c>
      <c r="H4" s="1" t="s">
        <v>9</v>
      </c>
      <c r="I4" s="1" t="s">
        <v>7</v>
      </c>
      <c r="J4" s="1" t="s">
        <v>9</v>
      </c>
      <c r="K4" s="1" t="s">
        <v>8</v>
      </c>
      <c r="L4" s="1" t="s">
        <v>9</v>
      </c>
      <c r="M4" s="1" t="s">
        <v>2</v>
      </c>
      <c r="N4" s="1" t="s">
        <v>9</v>
      </c>
      <c r="O4" s="1" t="s">
        <v>4</v>
      </c>
      <c r="P4" s="1" t="s">
        <v>9</v>
      </c>
      <c r="Q4" s="1" t="s">
        <v>5</v>
      </c>
      <c r="R4" s="1" t="s">
        <v>9</v>
      </c>
      <c r="S4" s="1" t="s">
        <v>47</v>
      </c>
      <c r="T4" s="1" t="s">
        <v>9</v>
      </c>
      <c r="U4" s="1" t="s">
        <v>7</v>
      </c>
      <c r="V4" s="1" t="s">
        <v>9</v>
      </c>
      <c r="W4" s="1" t="s">
        <v>11</v>
      </c>
      <c r="X4" s="1" t="s">
        <v>9</v>
      </c>
    </row>
    <row r="5" spans="1:24" ht="18.75">
      <c r="A5" s="1" t="s">
        <v>92</v>
      </c>
      <c r="B5" s="1">
        <v>70</v>
      </c>
      <c r="C5" s="3" t="s">
        <v>95</v>
      </c>
      <c r="D5" s="4">
        <v>70</v>
      </c>
      <c r="E5" s="3" t="s">
        <v>96</v>
      </c>
      <c r="F5" s="4">
        <v>70</v>
      </c>
      <c r="G5" s="1">
        <v>0</v>
      </c>
      <c r="H5" s="1">
        <v>0</v>
      </c>
      <c r="I5" s="3" t="s">
        <v>41</v>
      </c>
      <c r="J5" s="4">
        <v>70</v>
      </c>
      <c r="K5" s="3" t="s">
        <v>74</v>
      </c>
      <c r="L5" s="4">
        <v>70</v>
      </c>
      <c r="M5" s="1" t="s">
        <v>81</v>
      </c>
      <c r="N5" s="1">
        <v>70</v>
      </c>
      <c r="O5" s="3" t="s">
        <v>84</v>
      </c>
      <c r="P5" s="4">
        <v>70</v>
      </c>
      <c r="Q5" s="3" t="s">
        <v>85</v>
      </c>
      <c r="R5" s="4">
        <v>70</v>
      </c>
      <c r="S5" s="1">
        <v>0</v>
      </c>
      <c r="T5" s="1">
        <v>0</v>
      </c>
      <c r="U5" s="3" t="s">
        <v>99</v>
      </c>
      <c r="V5" s="4">
        <v>70</v>
      </c>
      <c r="W5" s="3" t="s">
        <v>100</v>
      </c>
      <c r="X5" s="4">
        <v>70</v>
      </c>
    </row>
    <row r="6" spans="1:24" ht="18.75">
      <c r="A6" s="3" t="s">
        <v>93</v>
      </c>
      <c r="B6" s="4">
        <v>70</v>
      </c>
      <c r="C6" s="1">
        <v>0</v>
      </c>
      <c r="D6" s="1">
        <v>0</v>
      </c>
      <c r="E6" s="1">
        <v>0</v>
      </c>
      <c r="F6" s="1">
        <v>0</v>
      </c>
      <c r="G6" s="1">
        <v>2</v>
      </c>
      <c r="H6" s="1">
        <v>70</v>
      </c>
      <c r="I6" s="1">
        <v>-99</v>
      </c>
      <c r="J6" s="1">
        <v>0</v>
      </c>
      <c r="K6" s="1">
        <v>0</v>
      </c>
      <c r="L6" s="1">
        <v>0</v>
      </c>
      <c r="M6" s="3" t="s">
        <v>82</v>
      </c>
      <c r="N6" s="4">
        <v>70</v>
      </c>
      <c r="O6" s="1">
        <v>0</v>
      </c>
      <c r="P6" s="1">
        <v>0</v>
      </c>
      <c r="Q6" s="1">
        <v>0</v>
      </c>
      <c r="R6" s="1">
        <v>0</v>
      </c>
      <c r="S6" s="1">
        <v>2</v>
      </c>
      <c r="T6" s="1">
        <v>70</v>
      </c>
      <c r="U6" s="1">
        <v>-99</v>
      </c>
      <c r="V6" s="1">
        <v>0</v>
      </c>
      <c r="W6" s="1">
        <v>0</v>
      </c>
      <c r="X6" s="1">
        <v>0</v>
      </c>
    </row>
    <row r="7" spans="1:24" ht="18.75">
      <c r="A7" s="3" t="s">
        <v>750</v>
      </c>
      <c r="B7" s="4">
        <v>69</v>
      </c>
      <c r="C7" s="3">
        <v>110</v>
      </c>
      <c r="D7" s="4">
        <v>1</v>
      </c>
      <c r="E7" s="3">
        <v>2</v>
      </c>
      <c r="F7" s="4">
        <v>1</v>
      </c>
      <c r="G7" s="3">
        <v>4.5999999999999996</v>
      </c>
      <c r="H7" s="4">
        <v>70</v>
      </c>
      <c r="I7" s="3">
        <v>-4</v>
      </c>
      <c r="J7" s="4">
        <v>1</v>
      </c>
      <c r="K7" s="3" t="s">
        <v>15</v>
      </c>
      <c r="L7" s="4">
        <v>1</v>
      </c>
      <c r="M7" s="3" t="s">
        <v>777</v>
      </c>
      <c r="N7" s="4">
        <v>69</v>
      </c>
      <c r="O7" s="3">
        <v>100</v>
      </c>
      <c r="P7" s="4">
        <v>1</v>
      </c>
      <c r="Q7" s="3">
        <v>2</v>
      </c>
      <c r="R7" s="4">
        <v>1</v>
      </c>
      <c r="S7" s="3">
        <v>4.8</v>
      </c>
      <c r="T7" s="4">
        <v>70</v>
      </c>
      <c r="U7" s="3">
        <v>-2</v>
      </c>
      <c r="V7" s="4">
        <v>1</v>
      </c>
      <c r="W7" s="3" t="s">
        <v>15</v>
      </c>
      <c r="X7" s="4">
        <v>1</v>
      </c>
    </row>
    <row r="8" spans="1:24" ht="18.75">
      <c r="A8" s="3" t="s">
        <v>751</v>
      </c>
      <c r="B8" s="4">
        <v>68</v>
      </c>
      <c r="C8" s="3">
        <v>113</v>
      </c>
      <c r="D8" s="4">
        <v>2</v>
      </c>
      <c r="E8" s="3">
        <v>3</v>
      </c>
      <c r="F8" s="4">
        <v>2</v>
      </c>
      <c r="G8" s="3" t="s">
        <v>17</v>
      </c>
      <c r="H8" s="4">
        <v>69</v>
      </c>
      <c r="I8" s="3" t="s">
        <v>15</v>
      </c>
      <c r="J8" s="4">
        <v>2</v>
      </c>
      <c r="K8" s="3" t="s">
        <v>15</v>
      </c>
      <c r="L8" s="4">
        <v>2</v>
      </c>
      <c r="M8" s="3" t="s">
        <v>778</v>
      </c>
      <c r="N8" s="4">
        <v>68</v>
      </c>
      <c r="O8" s="3">
        <v>103</v>
      </c>
      <c r="P8" s="4">
        <v>2</v>
      </c>
      <c r="Q8" s="3">
        <v>3</v>
      </c>
      <c r="R8" s="4">
        <v>2</v>
      </c>
      <c r="S8" s="3" t="s">
        <v>17</v>
      </c>
      <c r="T8" s="4">
        <v>69</v>
      </c>
      <c r="U8" s="3">
        <v>-1</v>
      </c>
      <c r="V8" s="4">
        <v>2</v>
      </c>
      <c r="W8" s="3">
        <v>1</v>
      </c>
      <c r="X8" s="4">
        <v>2</v>
      </c>
    </row>
    <row r="9" spans="1:24" ht="18.75">
      <c r="A9" s="3" t="s">
        <v>752</v>
      </c>
      <c r="B9" s="4">
        <v>67</v>
      </c>
      <c r="C9" s="3">
        <v>116</v>
      </c>
      <c r="D9" s="4">
        <v>3</v>
      </c>
      <c r="E9" s="3">
        <v>4</v>
      </c>
      <c r="F9" s="4">
        <v>3</v>
      </c>
      <c r="G9" s="3">
        <v>4.7</v>
      </c>
      <c r="H9" s="4">
        <v>68</v>
      </c>
      <c r="I9" s="3">
        <v>-3</v>
      </c>
      <c r="J9" s="4">
        <v>3</v>
      </c>
      <c r="K9" s="3" t="s">
        <v>15</v>
      </c>
      <c r="L9" s="4">
        <v>3</v>
      </c>
      <c r="M9" s="3" t="s">
        <v>779</v>
      </c>
      <c r="N9" s="4">
        <v>67</v>
      </c>
      <c r="O9" s="3">
        <v>106</v>
      </c>
      <c r="P9" s="4">
        <v>3</v>
      </c>
      <c r="Q9" s="3">
        <v>4</v>
      </c>
      <c r="R9" s="4">
        <v>3</v>
      </c>
      <c r="S9" s="3">
        <v>4.9000000000000004</v>
      </c>
      <c r="T9" s="4">
        <v>68</v>
      </c>
      <c r="U9" s="3">
        <v>0</v>
      </c>
      <c r="V9" s="4">
        <v>3</v>
      </c>
      <c r="W9" s="3" t="s">
        <v>15</v>
      </c>
      <c r="X9" s="4">
        <v>3</v>
      </c>
    </row>
    <row r="10" spans="1:24" ht="18.75">
      <c r="A10" s="3" t="s">
        <v>753</v>
      </c>
      <c r="B10" s="4">
        <v>66</v>
      </c>
      <c r="C10" s="3">
        <v>119</v>
      </c>
      <c r="D10" s="4">
        <v>4</v>
      </c>
      <c r="E10" s="3">
        <v>5</v>
      </c>
      <c r="F10" s="4">
        <v>4</v>
      </c>
      <c r="G10" s="3" t="s">
        <v>17</v>
      </c>
      <c r="H10" s="4">
        <v>67</v>
      </c>
      <c r="I10" s="3" t="s">
        <v>15</v>
      </c>
      <c r="J10" s="4">
        <v>4</v>
      </c>
      <c r="K10" s="3" t="s">
        <v>15</v>
      </c>
      <c r="L10" s="4">
        <v>4</v>
      </c>
      <c r="M10" s="3" t="s">
        <v>780</v>
      </c>
      <c r="N10" s="4">
        <v>66</v>
      </c>
      <c r="O10" s="3">
        <v>108</v>
      </c>
      <c r="P10" s="4">
        <v>4</v>
      </c>
      <c r="Q10" s="3">
        <v>5</v>
      </c>
      <c r="R10" s="4">
        <v>4</v>
      </c>
      <c r="S10" s="3" t="s">
        <v>17</v>
      </c>
      <c r="T10" s="4">
        <v>67</v>
      </c>
      <c r="U10" s="3" t="s">
        <v>15</v>
      </c>
      <c r="V10" s="4">
        <v>4</v>
      </c>
      <c r="W10" s="3">
        <v>2</v>
      </c>
      <c r="X10" s="4">
        <v>4</v>
      </c>
    </row>
    <row r="11" spans="1:24" ht="18.75">
      <c r="A11" s="3" t="s">
        <v>754</v>
      </c>
      <c r="B11" s="4">
        <v>65</v>
      </c>
      <c r="C11" s="3">
        <v>122</v>
      </c>
      <c r="D11" s="4">
        <v>5</v>
      </c>
      <c r="E11" s="3">
        <v>6</v>
      </c>
      <c r="F11" s="4">
        <v>5</v>
      </c>
      <c r="G11" s="3">
        <v>4.8</v>
      </c>
      <c r="H11" s="4">
        <v>66</v>
      </c>
      <c r="I11" s="3">
        <v>-2</v>
      </c>
      <c r="J11" s="4">
        <v>5</v>
      </c>
      <c r="K11" s="3" t="s">
        <v>15</v>
      </c>
      <c r="L11" s="4">
        <v>5</v>
      </c>
      <c r="M11" s="3" t="s">
        <v>600</v>
      </c>
      <c r="N11" s="4">
        <v>65</v>
      </c>
      <c r="O11" s="3">
        <v>110</v>
      </c>
      <c r="P11" s="4">
        <v>5</v>
      </c>
      <c r="Q11" s="3" t="s">
        <v>15</v>
      </c>
      <c r="R11" s="4">
        <v>5</v>
      </c>
      <c r="S11" s="3">
        <v>5</v>
      </c>
      <c r="T11" s="4">
        <v>66</v>
      </c>
      <c r="U11" s="3">
        <v>1</v>
      </c>
      <c r="V11" s="4">
        <v>5</v>
      </c>
      <c r="W11" s="3" t="s">
        <v>15</v>
      </c>
      <c r="X11" s="4">
        <v>5</v>
      </c>
    </row>
    <row r="12" spans="1:24" ht="18.75">
      <c r="A12" s="3" t="s">
        <v>672</v>
      </c>
      <c r="B12" s="4">
        <v>64</v>
      </c>
      <c r="C12" s="3">
        <v>125</v>
      </c>
      <c r="D12" s="4">
        <v>6</v>
      </c>
      <c r="E12" s="3">
        <v>7</v>
      </c>
      <c r="F12" s="4">
        <v>6</v>
      </c>
      <c r="G12" s="3" t="s">
        <v>17</v>
      </c>
      <c r="H12" s="4">
        <v>65</v>
      </c>
      <c r="I12" s="3" t="s">
        <v>15</v>
      </c>
      <c r="J12" s="4">
        <v>6</v>
      </c>
      <c r="K12" s="3" t="s">
        <v>15</v>
      </c>
      <c r="L12" s="4">
        <v>6</v>
      </c>
      <c r="M12" s="3" t="s">
        <v>379</v>
      </c>
      <c r="N12" s="4">
        <v>64</v>
      </c>
      <c r="O12" s="3">
        <v>112</v>
      </c>
      <c r="P12" s="4">
        <v>6</v>
      </c>
      <c r="Q12" s="3">
        <v>6</v>
      </c>
      <c r="R12" s="4">
        <v>6</v>
      </c>
      <c r="S12" s="3" t="s">
        <v>17</v>
      </c>
      <c r="T12" s="4">
        <v>65</v>
      </c>
      <c r="U12" s="3" t="s">
        <v>15</v>
      </c>
      <c r="V12" s="4">
        <v>6</v>
      </c>
      <c r="W12" s="3">
        <v>3</v>
      </c>
      <c r="X12" s="4">
        <v>6</v>
      </c>
    </row>
    <row r="13" spans="1:24" ht="18.75">
      <c r="A13" s="3" t="s">
        <v>673</v>
      </c>
      <c r="B13" s="4">
        <v>63</v>
      </c>
      <c r="C13" s="3">
        <v>131</v>
      </c>
      <c r="D13" s="4">
        <v>8</v>
      </c>
      <c r="E13" s="3">
        <v>8</v>
      </c>
      <c r="F13" s="4">
        <v>7</v>
      </c>
      <c r="G13" s="3" t="s">
        <v>17</v>
      </c>
      <c r="H13" s="4">
        <v>64</v>
      </c>
      <c r="I13" s="3">
        <v>-1</v>
      </c>
      <c r="J13" s="4">
        <v>7</v>
      </c>
      <c r="K13" s="3" t="s">
        <v>15</v>
      </c>
      <c r="L13" s="4">
        <v>7</v>
      </c>
      <c r="M13" s="3" t="s">
        <v>380</v>
      </c>
      <c r="N13" s="4">
        <v>63</v>
      </c>
      <c r="O13" s="3">
        <v>114</v>
      </c>
      <c r="P13" s="4">
        <v>7</v>
      </c>
      <c r="Q13" s="3" t="s">
        <v>15</v>
      </c>
      <c r="R13" s="4">
        <v>7</v>
      </c>
      <c r="S13" s="3">
        <v>5.0999999999999996</v>
      </c>
      <c r="T13" s="4">
        <v>64</v>
      </c>
      <c r="U13" s="3">
        <v>2</v>
      </c>
      <c r="V13" s="4">
        <v>7</v>
      </c>
      <c r="W13" s="3" t="s">
        <v>15</v>
      </c>
      <c r="X13" s="4">
        <v>7</v>
      </c>
    </row>
    <row r="14" spans="1:24" ht="18.75">
      <c r="A14" s="3" t="s">
        <v>674</v>
      </c>
      <c r="B14" s="4">
        <v>62</v>
      </c>
      <c r="C14" s="3">
        <v>134</v>
      </c>
      <c r="D14" s="4">
        <v>9</v>
      </c>
      <c r="E14" s="3">
        <v>9</v>
      </c>
      <c r="F14" s="4">
        <v>8</v>
      </c>
      <c r="G14" s="3">
        <v>4.9000000000000004</v>
      </c>
      <c r="H14" s="4">
        <v>63</v>
      </c>
      <c r="I14" s="3" t="s">
        <v>15</v>
      </c>
      <c r="J14" s="4">
        <v>8</v>
      </c>
      <c r="K14" s="3" t="s">
        <v>15</v>
      </c>
      <c r="L14" s="4">
        <v>8</v>
      </c>
      <c r="M14" s="3" t="s">
        <v>381</v>
      </c>
      <c r="N14" s="4">
        <v>62</v>
      </c>
      <c r="O14" s="3">
        <v>116</v>
      </c>
      <c r="P14" s="4">
        <v>8</v>
      </c>
      <c r="Q14" s="3">
        <v>7</v>
      </c>
      <c r="R14" s="4">
        <v>8</v>
      </c>
      <c r="S14" s="3" t="s">
        <v>17</v>
      </c>
      <c r="T14" s="4">
        <v>63</v>
      </c>
      <c r="U14" s="3" t="s">
        <v>15</v>
      </c>
      <c r="V14" s="4">
        <v>8</v>
      </c>
      <c r="W14" s="3">
        <v>4</v>
      </c>
      <c r="X14" s="4">
        <v>8</v>
      </c>
    </row>
    <row r="15" spans="1:24" ht="18.75">
      <c r="A15" s="3" t="s">
        <v>675</v>
      </c>
      <c r="B15" s="4">
        <v>61</v>
      </c>
      <c r="C15" s="3">
        <v>137</v>
      </c>
      <c r="D15" s="4">
        <v>10</v>
      </c>
      <c r="E15" s="3">
        <v>10</v>
      </c>
      <c r="F15" s="4">
        <v>9</v>
      </c>
      <c r="G15" s="3" t="s">
        <v>17</v>
      </c>
      <c r="H15" s="4">
        <v>62</v>
      </c>
      <c r="I15" s="3">
        <v>0</v>
      </c>
      <c r="J15" s="4">
        <v>9</v>
      </c>
      <c r="K15" s="3" t="s">
        <v>15</v>
      </c>
      <c r="L15" s="4">
        <v>9</v>
      </c>
      <c r="M15" s="3" t="s">
        <v>382</v>
      </c>
      <c r="N15" s="4">
        <v>61</v>
      </c>
      <c r="O15" s="3">
        <v>118</v>
      </c>
      <c r="P15" s="4">
        <v>9</v>
      </c>
      <c r="Q15" s="3" t="s">
        <v>15</v>
      </c>
      <c r="R15" s="4">
        <v>9</v>
      </c>
      <c r="S15" s="3">
        <v>5.2</v>
      </c>
      <c r="T15" s="4">
        <v>62</v>
      </c>
      <c r="U15" s="3">
        <v>3</v>
      </c>
      <c r="V15" s="4">
        <v>9</v>
      </c>
      <c r="W15" s="3" t="s">
        <v>15</v>
      </c>
      <c r="X15" s="4">
        <v>9</v>
      </c>
    </row>
    <row r="16" spans="1:24" ht="18.75">
      <c r="A16" s="3" t="s">
        <v>676</v>
      </c>
      <c r="B16" s="4">
        <v>60</v>
      </c>
      <c r="C16" s="3">
        <v>138</v>
      </c>
      <c r="D16" s="4">
        <v>7</v>
      </c>
      <c r="E16" s="3" t="s">
        <v>17</v>
      </c>
      <c r="F16" s="4">
        <v>10</v>
      </c>
      <c r="G16" s="3" t="s">
        <v>17</v>
      </c>
      <c r="H16" s="4">
        <v>61</v>
      </c>
      <c r="I16" s="3" t="s">
        <v>15</v>
      </c>
      <c r="J16" s="4">
        <v>10</v>
      </c>
      <c r="K16" s="3" t="s">
        <v>15</v>
      </c>
      <c r="L16" s="4">
        <v>10</v>
      </c>
      <c r="M16" s="3" t="s">
        <v>383</v>
      </c>
      <c r="N16" s="4">
        <v>60</v>
      </c>
      <c r="O16" s="3">
        <v>120</v>
      </c>
      <c r="P16" s="4">
        <v>10</v>
      </c>
      <c r="Q16" s="3">
        <v>8</v>
      </c>
      <c r="R16" s="4">
        <v>10</v>
      </c>
      <c r="S16" s="3" t="s">
        <v>17</v>
      </c>
      <c r="T16" s="4">
        <v>61</v>
      </c>
      <c r="U16" s="3" t="s">
        <v>15</v>
      </c>
      <c r="V16" s="4">
        <v>10</v>
      </c>
      <c r="W16" s="3">
        <v>5</v>
      </c>
      <c r="X16" s="4">
        <v>10</v>
      </c>
    </row>
    <row r="17" spans="1:24" ht="18.75">
      <c r="A17" s="3" t="s">
        <v>755</v>
      </c>
      <c r="B17" s="4">
        <v>59</v>
      </c>
      <c r="C17" s="3">
        <v>140</v>
      </c>
      <c r="D17" s="4">
        <v>11</v>
      </c>
      <c r="E17" s="3">
        <v>11</v>
      </c>
      <c r="F17" s="4">
        <v>11</v>
      </c>
      <c r="G17" s="3">
        <v>5</v>
      </c>
      <c r="H17" s="4">
        <v>60</v>
      </c>
      <c r="I17" s="3" t="s">
        <v>17</v>
      </c>
      <c r="J17" s="4">
        <v>11</v>
      </c>
      <c r="K17" s="3" t="s">
        <v>15</v>
      </c>
      <c r="L17" s="4">
        <v>11</v>
      </c>
      <c r="M17" s="3" t="s">
        <v>384</v>
      </c>
      <c r="N17" s="4">
        <v>59</v>
      </c>
      <c r="O17" s="3">
        <v>122</v>
      </c>
      <c r="P17" s="4">
        <v>11</v>
      </c>
      <c r="Q17" s="3" t="s">
        <v>15</v>
      </c>
      <c r="R17" s="4">
        <v>11</v>
      </c>
      <c r="S17" s="3">
        <v>5.3</v>
      </c>
      <c r="T17" s="4">
        <v>60</v>
      </c>
      <c r="U17" s="3">
        <v>4</v>
      </c>
      <c r="V17" s="4">
        <v>11</v>
      </c>
      <c r="W17" s="3" t="s">
        <v>15</v>
      </c>
      <c r="X17" s="4">
        <v>11</v>
      </c>
    </row>
    <row r="18" spans="1:24" ht="18.75">
      <c r="A18" s="3" t="s">
        <v>756</v>
      </c>
      <c r="B18" s="4">
        <v>58</v>
      </c>
      <c r="C18" s="3">
        <v>143</v>
      </c>
      <c r="D18" s="4">
        <v>12</v>
      </c>
      <c r="E18" s="3" t="s">
        <v>17</v>
      </c>
      <c r="F18" s="4">
        <v>12</v>
      </c>
      <c r="G18" s="3" t="s">
        <v>17</v>
      </c>
      <c r="H18" s="4">
        <v>59</v>
      </c>
      <c r="I18" s="3">
        <v>1</v>
      </c>
      <c r="J18" s="4">
        <v>12</v>
      </c>
      <c r="K18" s="3" t="s">
        <v>15</v>
      </c>
      <c r="L18" s="4">
        <v>12</v>
      </c>
      <c r="M18" s="3" t="s">
        <v>385</v>
      </c>
      <c r="N18" s="4">
        <v>58</v>
      </c>
      <c r="O18" s="3">
        <v>124</v>
      </c>
      <c r="P18" s="4">
        <v>12</v>
      </c>
      <c r="Q18" s="3">
        <v>9</v>
      </c>
      <c r="R18" s="4">
        <v>12</v>
      </c>
      <c r="S18" s="3" t="s">
        <v>17</v>
      </c>
      <c r="T18" s="4">
        <v>59</v>
      </c>
      <c r="U18" s="3" t="s">
        <v>15</v>
      </c>
      <c r="V18" s="4">
        <v>12</v>
      </c>
      <c r="W18" s="3">
        <v>6</v>
      </c>
      <c r="X18" s="4">
        <v>12</v>
      </c>
    </row>
    <row r="19" spans="1:24" ht="18.75">
      <c r="A19" s="3" t="s">
        <v>757</v>
      </c>
      <c r="B19" s="4">
        <v>57</v>
      </c>
      <c r="C19" s="3">
        <v>146</v>
      </c>
      <c r="D19" s="4">
        <v>13</v>
      </c>
      <c r="E19" s="3">
        <v>12</v>
      </c>
      <c r="F19" s="4">
        <v>13</v>
      </c>
      <c r="G19" s="3" t="s">
        <v>17</v>
      </c>
      <c r="H19" s="4">
        <v>58</v>
      </c>
      <c r="I19" s="3" t="s">
        <v>17</v>
      </c>
      <c r="J19" s="4">
        <v>13</v>
      </c>
      <c r="K19" s="3">
        <v>1</v>
      </c>
      <c r="L19" s="4">
        <v>13</v>
      </c>
      <c r="M19" s="3" t="s">
        <v>386</v>
      </c>
      <c r="N19" s="4">
        <v>57</v>
      </c>
      <c r="O19" s="3">
        <v>126</v>
      </c>
      <c r="P19" s="4">
        <v>13</v>
      </c>
      <c r="Q19" s="3" t="s">
        <v>15</v>
      </c>
      <c r="R19" s="4">
        <v>13</v>
      </c>
      <c r="S19" s="3" t="s">
        <v>17</v>
      </c>
      <c r="T19" s="4">
        <v>58</v>
      </c>
      <c r="U19" s="3">
        <v>5</v>
      </c>
      <c r="V19" s="4">
        <v>13</v>
      </c>
      <c r="W19" s="3" t="s">
        <v>15</v>
      </c>
      <c r="X19" s="4">
        <v>13</v>
      </c>
    </row>
    <row r="20" spans="1:24" ht="18.75">
      <c r="A20" s="3" t="s">
        <v>758</v>
      </c>
      <c r="B20" s="4">
        <v>56</v>
      </c>
      <c r="C20" s="3">
        <v>148</v>
      </c>
      <c r="D20" s="4">
        <v>14</v>
      </c>
      <c r="E20" s="3" t="s">
        <v>17</v>
      </c>
      <c r="F20" s="4">
        <v>14</v>
      </c>
      <c r="G20" s="3">
        <v>5.0999999999999996</v>
      </c>
      <c r="H20" s="4">
        <v>57</v>
      </c>
      <c r="I20" s="3" t="s">
        <v>15</v>
      </c>
      <c r="J20" s="4">
        <v>14</v>
      </c>
      <c r="K20" s="3" t="s">
        <v>15</v>
      </c>
      <c r="L20" s="4">
        <v>14</v>
      </c>
      <c r="M20" s="3" t="s">
        <v>387</v>
      </c>
      <c r="N20" s="4">
        <v>56</v>
      </c>
      <c r="O20" s="3">
        <v>128</v>
      </c>
      <c r="P20" s="4">
        <v>14</v>
      </c>
      <c r="Q20" s="3">
        <v>10</v>
      </c>
      <c r="R20" s="4">
        <v>14</v>
      </c>
      <c r="S20" s="3">
        <v>5.4</v>
      </c>
      <c r="T20" s="4">
        <v>57</v>
      </c>
      <c r="U20" s="3" t="s">
        <v>15</v>
      </c>
      <c r="V20" s="4">
        <v>14</v>
      </c>
      <c r="W20" s="3">
        <v>7</v>
      </c>
      <c r="X20" s="4">
        <v>14</v>
      </c>
    </row>
    <row r="21" spans="1:24" ht="18.75">
      <c r="A21" s="3" t="s">
        <v>759</v>
      </c>
      <c r="B21" s="4">
        <v>55</v>
      </c>
      <c r="C21" s="3">
        <v>150</v>
      </c>
      <c r="D21" s="4">
        <v>15</v>
      </c>
      <c r="E21" s="3">
        <v>13</v>
      </c>
      <c r="F21" s="4">
        <v>15</v>
      </c>
      <c r="G21" s="3" t="s">
        <v>17</v>
      </c>
      <c r="H21" s="4">
        <v>56</v>
      </c>
      <c r="I21" s="3">
        <v>2</v>
      </c>
      <c r="J21" s="4">
        <v>15</v>
      </c>
      <c r="K21" s="3" t="s">
        <v>17</v>
      </c>
      <c r="L21" s="4">
        <v>15</v>
      </c>
      <c r="M21" s="3" t="s">
        <v>388</v>
      </c>
      <c r="N21" s="4">
        <v>55</v>
      </c>
      <c r="O21" s="3">
        <v>130</v>
      </c>
      <c r="P21" s="4">
        <v>15</v>
      </c>
      <c r="Q21" s="3" t="s">
        <v>15</v>
      </c>
      <c r="R21" s="4">
        <v>15</v>
      </c>
      <c r="S21" s="3" t="s">
        <v>17</v>
      </c>
      <c r="T21" s="4">
        <v>56</v>
      </c>
      <c r="U21" s="3">
        <v>6</v>
      </c>
      <c r="V21" s="4">
        <v>15</v>
      </c>
      <c r="W21" s="3" t="s">
        <v>15</v>
      </c>
      <c r="X21" s="4">
        <v>15</v>
      </c>
    </row>
    <row r="22" spans="1:24" ht="18.75">
      <c r="A22" s="3" t="s">
        <v>760</v>
      </c>
      <c r="B22" s="4">
        <v>54</v>
      </c>
      <c r="C22" s="3">
        <v>152</v>
      </c>
      <c r="D22" s="4">
        <v>16</v>
      </c>
      <c r="E22" s="3" t="s">
        <v>17</v>
      </c>
      <c r="F22" s="4">
        <v>16</v>
      </c>
      <c r="G22" s="3" t="s">
        <v>17</v>
      </c>
      <c r="H22" s="4">
        <v>55</v>
      </c>
      <c r="I22" s="3" t="s">
        <v>15</v>
      </c>
      <c r="J22" s="4">
        <v>16</v>
      </c>
      <c r="K22" s="3" t="s">
        <v>17</v>
      </c>
      <c r="L22" s="4">
        <v>16</v>
      </c>
      <c r="M22" s="3" t="s">
        <v>389</v>
      </c>
      <c r="N22" s="4">
        <v>54</v>
      </c>
      <c r="O22" s="3">
        <v>132</v>
      </c>
      <c r="P22" s="4">
        <v>16</v>
      </c>
      <c r="Q22" s="3">
        <v>11</v>
      </c>
      <c r="R22" s="4">
        <v>16</v>
      </c>
      <c r="S22" s="3" t="s">
        <v>17</v>
      </c>
      <c r="T22" s="4">
        <v>55</v>
      </c>
      <c r="U22" s="3" t="s">
        <v>15</v>
      </c>
      <c r="V22" s="4">
        <v>16</v>
      </c>
      <c r="W22" s="3">
        <v>8</v>
      </c>
      <c r="X22" s="4">
        <v>16</v>
      </c>
    </row>
    <row r="23" spans="1:24" ht="18.75">
      <c r="A23" s="3" t="s">
        <v>761</v>
      </c>
      <c r="B23" s="4">
        <v>53</v>
      </c>
      <c r="C23" s="3">
        <v>154</v>
      </c>
      <c r="D23" s="4">
        <v>17</v>
      </c>
      <c r="E23" s="3">
        <v>14</v>
      </c>
      <c r="F23" s="4">
        <v>17</v>
      </c>
      <c r="G23" s="3">
        <v>5.2</v>
      </c>
      <c r="H23" s="4">
        <v>54</v>
      </c>
      <c r="I23" s="3" t="s">
        <v>17</v>
      </c>
      <c r="J23" s="4">
        <v>17</v>
      </c>
      <c r="K23" s="3">
        <v>2</v>
      </c>
      <c r="L23" s="4">
        <v>17</v>
      </c>
      <c r="M23" s="3" t="s">
        <v>390</v>
      </c>
      <c r="N23" s="4">
        <v>53</v>
      </c>
      <c r="O23" s="3">
        <v>134</v>
      </c>
      <c r="P23" s="4">
        <v>17</v>
      </c>
      <c r="Q23" s="3" t="s">
        <v>15</v>
      </c>
      <c r="R23" s="4">
        <v>17</v>
      </c>
      <c r="S23" s="3">
        <v>5.5</v>
      </c>
      <c r="T23" s="4">
        <v>54</v>
      </c>
      <c r="U23" s="3" t="s">
        <v>15</v>
      </c>
      <c r="V23" s="4">
        <v>17</v>
      </c>
      <c r="W23" s="3" t="s">
        <v>15</v>
      </c>
      <c r="X23" s="4">
        <v>17</v>
      </c>
    </row>
    <row r="24" spans="1:24" ht="18.75">
      <c r="A24" s="3" t="s">
        <v>762</v>
      </c>
      <c r="B24" s="4">
        <v>52</v>
      </c>
      <c r="C24" s="3">
        <v>156</v>
      </c>
      <c r="D24" s="4">
        <v>18</v>
      </c>
      <c r="E24" s="3" t="s">
        <v>17</v>
      </c>
      <c r="F24" s="4">
        <v>18</v>
      </c>
      <c r="G24" s="3" t="s">
        <v>17</v>
      </c>
      <c r="H24" s="4">
        <v>53</v>
      </c>
      <c r="I24" s="3">
        <v>3</v>
      </c>
      <c r="J24" s="4">
        <v>18</v>
      </c>
      <c r="K24" s="3" t="s">
        <v>17</v>
      </c>
      <c r="L24" s="4">
        <v>18</v>
      </c>
      <c r="M24" s="3" t="s">
        <v>391</v>
      </c>
      <c r="N24" s="4">
        <v>52</v>
      </c>
      <c r="O24" s="3">
        <v>136</v>
      </c>
      <c r="P24" s="4">
        <v>18</v>
      </c>
      <c r="Q24" s="3">
        <v>12</v>
      </c>
      <c r="R24" s="4">
        <v>18</v>
      </c>
      <c r="S24" s="3" t="s">
        <v>17</v>
      </c>
      <c r="T24" s="4">
        <v>53</v>
      </c>
      <c r="U24" s="3">
        <v>7</v>
      </c>
      <c r="V24" s="4">
        <v>18</v>
      </c>
      <c r="W24" s="3">
        <v>9</v>
      </c>
      <c r="X24" s="4">
        <v>18</v>
      </c>
    </row>
    <row r="25" spans="1:24" ht="18.75">
      <c r="A25" s="3" t="s">
        <v>763</v>
      </c>
      <c r="B25" s="4">
        <v>51</v>
      </c>
      <c r="C25" s="3">
        <v>158</v>
      </c>
      <c r="D25" s="4">
        <v>19</v>
      </c>
      <c r="E25" s="3">
        <v>15</v>
      </c>
      <c r="F25" s="4">
        <v>19</v>
      </c>
      <c r="G25" s="3" t="s">
        <v>17</v>
      </c>
      <c r="H25" s="4">
        <v>52</v>
      </c>
      <c r="I25" s="3" t="s">
        <v>17</v>
      </c>
      <c r="J25" s="4">
        <v>19</v>
      </c>
      <c r="K25" s="3" t="s">
        <v>17</v>
      </c>
      <c r="L25" s="4">
        <v>19</v>
      </c>
      <c r="M25" s="3" t="s">
        <v>392</v>
      </c>
      <c r="N25" s="4">
        <v>51</v>
      </c>
      <c r="O25" s="3">
        <v>138</v>
      </c>
      <c r="P25" s="4">
        <v>19</v>
      </c>
      <c r="Q25" s="3" t="s">
        <v>15</v>
      </c>
      <c r="R25" s="4">
        <v>19</v>
      </c>
      <c r="S25" s="3" t="s">
        <v>17</v>
      </c>
      <c r="T25" s="4">
        <v>52</v>
      </c>
      <c r="U25" s="3" t="s">
        <v>15</v>
      </c>
      <c r="V25" s="4">
        <v>19</v>
      </c>
      <c r="W25" s="3" t="s">
        <v>15</v>
      </c>
      <c r="X25" s="4">
        <v>19</v>
      </c>
    </row>
    <row r="26" spans="1:24" ht="18.75">
      <c r="A26" s="3" t="s">
        <v>764</v>
      </c>
      <c r="B26" s="4">
        <v>50</v>
      </c>
      <c r="C26" s="3">
        <v>160</v>
      </c>
      <c r="D26" s="4">
        <v>20</v>
      </c>
      <c r="E26" s="3" t="s">
        <v>17</v>
      </c>
      <c r="F26" s="4">
        <v>20</v>
      </c>
      <c r="G26" s="3" t="s">
        <v>17</v>
      </c>
      <c r="H26" s="4">
        <v>51</v>
      </c>
      <c r="I26" s="3" t="s">
        <v>17</v>
      </c>
      <c r="J26" s="4">
        <v>20</v>
      </c>
      <c r="K26" s="3" t="s">
        <v>17</v>
      </c>
      <c r="L26" s="4">
        <v>20</v>
      </c>
      <c r="M26" s="3" t="s">
        <v>393</v>
      </c>
      <c r="N26" s="4">
        <v>50</v>
      </c>
      <c r="O26" s="3">
        <v>140</v>
      </c>
      <c r="P26" s="4">
        <v>20</v>
      </c>
      <c r="Q26" s="3">
        <v>13</v>
      </c>
      <c r="R26" s="4">
        <v>20</v>
      </c>
      <c r="S26" s="3" t="s">
        <v>17</v>
      </c>
      <c r="T26" s="4">
        <v>51</v>
      </c>
      <c r="U26" s="3" t="s">
        <v>15</v>
      </c>
      <c r="V26" s="4">
        <v>20</v>
      </c>
      <c r="W26" s="3">
        <v>10</v>
      </c>
      <c r="X26" s="4">
        <v>20</v>
      </c>
    </row>
    <row r="27" spans="1:24" ht="18.75">
      <c r="A27" s="3" t="s">
        <v>765</v>
      </c>
      <c r="B27" s="4">
        <v>49</v>
      </c>
      <c r="C27" s="3">
        <v>162</v>
      </c>
      <c r="D27" s="4">
        <v>21</v>
      </c>
      <c r="E27" s="3">
        <v>16</v>
      </c>
      <c r="F27" s="4">
        <v>21</v>
      </c>
      <c r="G27" s="3">
        <v>5.3</v>
      </c>
      <c r="H27" s="4">
        <v>50</v>
      </c>
      <c r="I27" s="3">
        <v>4</v>
      </c>
      <c r="J27" s="4">
        <v>21</v>
      </c>
      <c r="K27" s="3">
        <v>3</v>
      </c>
      <c r="L27" s="4">
        <v>21</v>
      </c>
      <c r="M27" s="3" t="s">
        <v>526</v>
      </c>
      <c r="N27" s="4">
        <v>49</v>
      </c>
      <c r="O27" s="3">
        <v>142</v>
      </c>
      <c r="P27" s="4">
        <v>21</v>
      </c>
      <c r="Q27" s="3" t="s">
        <v>15</v>
      </c>
      <c r="R27" s="4">
        <v>21</v>
      </c>
      <c r="S27" s="3">
        <v>5.6</v>
      </c>
      <c r="T27" s="4">
        <v>50</v>
      </c>
      <c r="U27" s="3">
        <v>8</v>
      </c>
      <c r="V27" s="4">
        <v>21</v>
      </c>
      <c r="W27" s="3" t="s">
        <v>15</v>
      </c>
      <c r="X27" s="4">
        <v>21</v>
      </c>
    </row>
    <row r="28" spans="1:24" ht="18.75">
      <c r="A28" s="3" t="s">
        <v>766</v>
      </c>
      <c r="B28" s="4">
        <v>48</v>
      </c>
      <c r="C28" s="3">
        <v>164</v>
      </c>
      <c r="D28" s="4">
        <v>22</v>
      </c>
      <c r="E28" s="3" t="s">
        <v>17</v>
      </c>
      <c r="F28" s="4">
        <v>22</v>
      </c>
      <c r="G28" s="3" t="s">
        <v>17</v>
      </c>
      <c r="H28" s="4">
        <v>49</v>
      </c>
      <c r="I28" s="3" t="s">
        <v>17</v>
      </c>
      <c r="J28" s="4">
        <v>22</v>
      </c>
      <c r="K28" s="3" t="s">
        <v>17</v>
      </c>
      <c r="L28" s="4">
        <v>22</v>
      </c>
      <c r="M28" s="3" t="s">
        <v>527</v>
      </c>
      <c r="N28" s="4">
        <v>48</v>
      </c>
      <c r="O28" s="3">
        <v>144</v>
      </c>
      <c r="P28" s="4">
        <v>22</v>
      </c>
      <c r="Q28" s="3">
        <v>14</v>
      </c>
      <c r="R28" s="4">
        <v>22</v>
      </c>
      <c r="S28" s="3" t="s">
        <v>17</v>
      </c>
      <c r="T28" s="4">
        <v>49</v>
      </c>
      <c r="U28" s="3" t="s">
        <v>17</v>
      </c>
      <c r="V28" s="4">
        <v>22</v>
      </c>
      <c r="W28" s="3">
        <v>11</v>
      </c>
      <c r="X28" s="4">
        <v>22</v>
      </c>
    </row>
    <row r="29" spans="1:24" ht="18.75">
      <c r="A29" s="3" t="s">
        <v>767</v>
      </c>
      <c r="B29" s="4">
        <v>47</v>
      </c>
      <c r="C29" s="3">
        <v>166</v>
      </c>
      <c r="D29" s="4">
        <v>23</v>
      </c>
      <c r="E29" s="3">
        <v>17</v>
      </c>
      <c r="F29" s="4">
        <v>23</v>
      </c>
      <c r="G29" s="3" t="s">
        <v>17</v>
      </c>
      <c r="H29" s="4">
        <v>48</v>
      </c>
      <c r="I29" s="3" t="s">
        <v>17</v>
      </c>
      <c r="J29" s="4">
        <v>23</v>
      </c>
      <c r="K29" s="3" t="s">
        <v>17</v>
      </c>
      <c r="L29" s="4">
        <v>23</v>
      </c>
      <c r="M29" s="3" t="s">
        <v>528</v>
      </c>
      <c r="N29" s="4">
        <v>47</v>
      </c>
      <c r="O29" s="3">
        <v>146</v>
      </c>
      <c r="P29" s="4">
        <v>23</v>
      </c>
      <c r="Q29" s="3" t="s">
        <v>15</v>
      </c>
      <c r="R29" s="4">
        <v>23</v>
      </c>
      <c r="S29" s="3" t="s">
        <v>17</v>
      </c>
      <c r="T29" s="4">
        <v>48</v>
      </c>
      <c r="U29" s="3" t="s">
        <v>17</v>
      </c>
      <c r="V29" s="4">
        <v>23</v>
      </c>
      <c r="W29" s="3" t="s">
        <v>15</v>
      </c>
      <c r="X29" s="4">
        <v>23</v>
      </c>
    </row>
    <row r="30" spans="1:24" ht="18.75">
      <c r="A30" s="3" t="s">
        <v>768</v>
      </c>
      <c r="B30" s="4">
        <v>46</v>
      </c>
      <c r="C30" s="3">
        <v>168</v>
      </c>
      <c r="D30" s="4">
        <v>24</v>
      </c>
      <c r="E30" s="3" t="s">
        <v>15</v>
      </c>
      <c r="F30" s="4">
        <v>24</v>
      </c>
      <c r="G30" s="3" t="s">
        <v>17</v>
      </c>
      <c r="H30" s="4">
        <v>47</v>
      </c>
      <c r="I30" s="3">
        <v>5</v>
      </c>
      <c r="J30" s="4">
        <v>24</v>
      </c>
      <c r="K30" s="3" t="s">
        <v>17</v>
      </c>
      <c r="L30" s="4">
        <v>24</v>
      </c>
      <c r="M30" s="3" t="s">
        <v>529</v>
      </c>
      <c r="N30" s="4">
        <v>46</v>
      </c>
      <c r="O30" s="3">
        <v>148</v>
      </c>
      <c r="P30" s="4">
        <v>24</v>
      </c>
      <c r="Q30" s="3">
        <v>15</v>
      </c>
      <c r="R30" s="4">
        <v>24</v>
      </c>
      <c r="S30" s="3" t="s">
        <v>17</v>
      </c>
      <c r="T30" s="4">
        <v>47</v>
      </c>
      <c r="U30" s="3">
        <v>9</v>
      </c>
      <c r="V30" s="4">
        <v>24</v>
      </c>
      <c r="W30" s="3">
        <v>12</v>
      </c>
      <c r="X30" s="4">
        <v>24</v>
      </c>
    </row>
    <row r="31" spans="1:24" ht="18.75">
      <c r="A31" s="3" t="s">
        <v>769</v>
      </c>
      <c r="B31" s="4">
        <v>45</v>
      </c>
      <c r="C31" s="3">
        <v>170</v>
      </c>
      <c r="D31" s="4">
        <v>25</v>
      </c>
      <c r="E31" s="3">
        <v>18</v>
      </c>
      <c r="F31" s="4">
        <v>25</v>
      </c>
      <c r="G31" s="3" t="s">
        <v>17</v>
      </c>
      <c r="H31" s="4">
        <v>46</v>
      </c>
      <c r="I31" s="3" t="s">
        <v>15</v>
      </c>
      <c r="J31" s="4">
        <v>25</v>
      </c>
      <c r="K31" s="3">
        <v>4</v>
      </c>
      <c r="L31" s="4">
        <v>25</v>
      </c>
      <c r="M31" s="3" t="s">
        <v>530</v>
      </c>
      <c r="N31" s="4">
        <v>45</v>
      </c>
      <c r="O31" s="3">
        <v>150</v>
      </c>
      <c r="P31" s="4">
        <v>25</v>
      </c>
      <c r="Q31" s="3" t="s">
        <v>17</v>
      </c>
      <c r="R31" s="4">
        <v>25</v>
      </c>
      <c r="S31" s="3" t="s">
        <v>17</v>
      </c>
      <c r="T31" s="4">
        <v>46</v>
      </c>
      <c r="U31" s="3" t="s">
        <v>15</v>
      </c>
      <c r="V31" s="4">
        <v>25</v>
      </c>
      <c r="W31" s="3" t="s">
        <v>15</v>
      </c>
      <c r="X31" s="4">
        <v>25</v>
      </c>
    </row>
    <row r="32" spans="1:24" ht="18.75">
      <c r="A32" s="3" t="s">
        <v>770</v>
      </c>
      <c r="B32" s="4">
        <v>44</v>
      </c>
      <c r="C32" s="3">
        <v>172</v>
      </c>
      <c r="D32" s="4">
        <v>26</v>
      </c>
      <c r="E32" s="3" t="s">
        <v>15</v>
      </c>
      <c r="F32" s="4">
        <v>26</v>
      </c>
      <c r="G32" s="3">
        <v>5.4</v>
      </c>
      <c r="H32" s="4">
        <v>45</v>
      </c>
      <c r="I32" s="3" t="s">
        <v>17</v>
      </c>
      <c r="J32" s="4">
        <v>26</v>
      </c>
      <c r="K32" s="3" t="s">
        <v>17</v>
      </c>
      <c r="L32" s="4">
        <v>26</v>
      </c>
      <c r="M32" s="3" t="s">
        <v>531</v>
      </c>
      <c r="N32" s="4">
        <v>44</v>
      </c>
      <c r="O32" s="3">
        <v>152</v>
      </c>
      <c r="P32" s="4">
        <v>26</v>
      </c>
      <c r="Q32" s="3">
        <v>16</v>
      </c>
      <c r="R32" s="4">
        <v>26</v>
      </c>
      <c r="S32" s="3">
        <v>5.7</v>
      </c>
      <c r="T32" s="4">
        <v>45</v>
      </c>
      <c r="U32" s="3" t="s">
        <v>17</v>
      </c>
      <c r="V32" s="4">
        <v>26</v>
      </c>
      <c r="W32" s="3">
        <v>13</v>
      </c>
      <c r="X32" s="4">
        <v>26</v>
      </c>
    </row>
    <row r="33" spans="1:24" ht="18.75">
      <c r="A33" s="3" t="s">
        <v>604</v>
      </c>
      <c r="B33" s="4">
        <v>43</v>
      </c>
      <c r="C33" s="3">
        <v>174</v>
      </c>
      <c r="D33" s="4">
        <v>27</v>
      </c>
      <c r="E33" s="3">
        <v>19</v>
      </c>
      <c r="F33" s="4">
        <v>27</v>
      </c>
      <c r="G33" s="3" t="s">
        <v>17</v>
      </c>
      <c r="H33" s="4">
        <v>44</v>
      </c>
      <c r="I33" s="3">
        <v>6</v>
      </c>
      <c r="J33" s="4">
        <v>27</v>
      </c>
      <c r="K33" s="3" t="s">
        <v>15</v>
      </c>
      <c r="L33" s="4">
        <v>27</v>
      </c>
      <c r="M33" s="3" t="s">
        <v>532</v>
      </c>
      <c r="N33" s="4">
        <v>43</v>
      </c>
      <c r="O33" s="3">
        <v>154</v>
      </c>
      <c r="P33" s="4">
        <v>27</v>
      </c>
      <c r="Q33" s="3" t="s">
        <v>15</v>
      </c>
      <c r="R33" s="4">
        <v>27</v>
      </c>
      <c r="S33" s="3" t="s">
        <v>17</v>
      </c>
      <c r="T33" s="4">
        <v>44</v>
      </c>
      <c r="U33" s="3">
        <v>10</v>
      </c>
      <c r="V33" s="4">
        <v>27</v>
      </c>
      <c r="W33" s="3" t="s">
        <v>15</v>
      </c>
      <c r="X33" s="4">
        <v>27</v>
      </c>
    </row>
    <row r="34" spans="1:24" ht="18.75">
      <c r="A34" s="3" t="s">
        <v>605</v>
      </c>
      <c r="B34" s="4">
        <v>42</v>
      </c>
      <c r="C34" s="3">
        <v>176</v>
      </c>
      <c r="D34" s="4">
        <v>28</v>
      </c>
      <c r="E34" s="3" t="s">
        <v>15</v>
      </c>
      <c r="F34" s="4">
        <v>28</v>
      </c>
      <c r="G34" s="3" t="s">
        <v>17</v>
      </c>
      <c r="H34" s="4">
        <v>43</v>
      </c>
      <c r="I34" s="3" t="s">
        <v>17</v>
      </c>
      <c r="J34" s="4">
        <v>28</v>
      </c>
      <c r="K34" s="3" t="s">
        <v>17</v>
      </c>
      <c r="L34" s="4">
        <v>28</v>
      </c>
      <c r="M34" s="3" t="s">
        <v>533</v>
      </c>
      <c r="N34" s="4">
        <v>42</v>
      </c>
      <c r="O34" s="3">
        <v>156</v>
      </c>
      <c r="P34" s="4">
        <v>28</v>
      </c>
      <c r="Q34" s="3">
        <v>17</v>
      </c>
      <c r="R34" s="4">
        <v>28</v>
      </c>
      <c r="S34" s="3" t="s">
        <v>17</v>
      </c>
      <c r="T34" s="4">
        <v>43</v>
      </c>
      <c r="U34" s="3" t="s">
        <v>17</v>
      </c>
      <c r="V34" s="4">
        <v>28</v>
      </c>
      <c r="W34" s="3">
        <v>14</v>
      </c>
      <c r="X34" s="4">
        <v>28</v>
      </c>
    </row>
    <row r="35" spans="1:24" ht="18.75">
      <c r="A35" s="3" t="s">
        <v>606</v>
      </c>
      <c r="B35" s="4">
        <v>41</v>
      </c>
      <c r="C35" s="3">
        <v>178</v>
      </c>
      <c r="D35" s="4">
        <v>29</v>
      </c>
      <c r="E35" s="3">
        <v>20</v>
      </c>
      <c r="F35" s="4">
        <v>29</v>
      </c>
      <c r="G35" s="3" t="s">
        <v>17</v>
      </c>
      <c r="H35" s="4">
        <v>42</v>
      </c>
      <c r="I35" s="3" t="s">
        <v>15</v>
      </c>
      <c r="J35" s="4">
        <v>29</v>
      </c>
      <c r="K35" s="3">
        <v>5</v>
      </c>
      <c r="L35" s="4">
        <v>29</v>
      </c>
      <c r="M35" s="3" t="s">
        <v>534</v>
      </c>
      <c r="N35" s="4">
        <v>41</v>
      </c>
      <c r="O35" s="3">
        <v>158</v>
      </c>
      <c r="P35" s="4">
        <v>29</v>
      </c>
      <c r="Q35" s="3" t="s">
        <v>15</v>
      </c>
      <c r="R35" s="4">
        <v>29</v>
      </c>
      <c r="S35" s="3" t="s">
        <v>17</v>
      </c>
      <c r="T35" s="4">
        <v>42</v>
      </c>
      <c r="U35" s="3" t="s">
        <v>15</v>
      </c>
      <c r="V35" s="4">
        <v>29</v>
      </c>
      <c r="W35" s="3" t="s">
        <v>15</v>
      </c>
      <c r="X35" s="4">
        <v>29</v>
      </c>
    </row>
    <row r="36" spans="1:24" ht="18.75">
      <c r="A36" s="3" t="s">
        <v>607</v>
      </c>
      <c r="B36" s="4">
        <v>40</v>
      </c>
      <c r="C36" s="3">
        <v>180</v>
      </c>
      <c r="D36" s="4">
        <v>30</v>
      </c>
      <c r="E36" s="3" t="s">
        <v>15</v>
      </c>
      <c r="F36" s="4">
        <v>30</v>
      </c>
      <c r="G36" s="3" t="s">
        <v>17</v>
      </c>
      <c r="H36" s="4">
        <v>41</v>
      </c>
      <c r="I36" s="3">
        <v>7</v>
      </c>
      <c r="J36" s="4">
        <v>30</v>
      </c>
      <c r="K36" s="3" t="s">
        <v>17</v>
      </c>
      <c r="L36" s="4">
        <v>30</v>
      </c>
      <c r="M36" s="3" t="s">
        <v>697</v>
      </c>
      <c r="N36" s="4">
        <v>40</v>
      </c>
      <c r="O36" s="3">
        <v>160</v>
      </c>
      <c r="P36" s="4">
        <v>30</v>
      </c>
      <c r="Q36" s="3">
        <v>18</v>
      </c>
      <c r="R36" s="4">
        <v>30</v>
      </c>
      <c r="S36" s="3" t="s">
        <v>17</v>
      </c>
      <c r="T36" s="4">
        <v>41</v>
      </c>
      <c r="U36" s="3">
        <v>11</v>
      </c>
      <c r="V36" s="4">
        <v>30</v>
      </c>
      <c r="W36" s="3">
        <v>15</v>
      </c>
      <c r="X36" s="4">
        <v>30</v>
      </c>
    </row>
    <row r="37" spans="1:24" ht="18.75">
      <c r="A37" s="3" t="s">
        <v>608</v>
      </c>
      <c r="B37" s="4">
        <v>39</v>
      </c>
      <c r="C37" s="3">
        <v>181</v>
      </c>
      <c r="D37" s="4">
        <v>31</v>
      </c>
      <c r="E37" s="3">
        <v>21</v>
      </c>
      <c r="F37" s="4">
        <v>31</v>
      </c>
      <c r="G37" s="3">
        <v>5.5</v>
      </c>
      <c r="H37" s="4">
        <v>40</v>
      </c>
      <c r="I37" s="3" t="s">
        <v>17</v>
      </c>
      <c r="J37" s="4">
        <v>31</v>
      </c>
      <c r="K37" s="3" t="s">
        <v>17</v>
      </c>
      <c r="L37" s="4">
        <v>31</v>
      </c>
      <c r="M37" s="3" t="s">
        <v>404</v>
      </c>
      <c r="N37" s="4">
        <v>39</v>
      </c>
      <c r="O37" s="3">
        <v>162</v>
      </c>
      <c r="P37" s="4">
        <v>31</v>
      </c>
      <c r="Q37" s="3" t="s">
        <v>15</v>
      </c>
      <c r="R37" s="4">
        <v>31</v>
      </c>
      <c r="S37" s="3">
        <v>5.8</v>
      </c>
      <c r="T37" s="4">
        <v>40</v>
      </c>
      <c r="U37" s="3" t="s">
        <v>17</v>
      </c>
      <c r="V37" s="4">
        <v>31</v>
      </c>
      <c r="W37" s="3" t="s">
        <v>15</v>
      </c>
      <c r="X37" s="4">
        <v>31</v>
      </c>
    </row>
    <row r="38" spans="1:24" ht="18.75">
      <c r="A38" s="3" t="s">
        <v>609</v>
      </c>
      <c r="B38" s="4">
        <v>38</v>
      </c>
      <c r="C38" s="3">
        <v>182</v>
      </c>
      <c r="D38" s="4">
        <v>32</v>
      </c>
      <c r="E38" s="3" t="s">
        <v>15</v>
      </c>
      <c r="F38" s="4">
        <v>32</v>
      </c>
      <c r="G38" s="3" t="s">
        <v>17</v>
      </c>
      <c r="H38" s="4">
        <v>39</v>
      </c>
      <c r="I38" s="3" t="s">
        <v>17</v>
      </c>
      <c r="J38" s="4">
        <v>32</v>
      </c>
      <c r="K38" s="3" t="s">
        <v>17</v>
      </c>
      <c r="L38" s="4">
        <v>32</v>
      </c>
      <c r="M38" s="3" t="s">
        <v>405</v>
      </c>
      <c r="N38" s="4">
        <v>38</v>
      </c>
      <c r="O38" s="3">
        <v>164</v>
      </c>
      <c r="P38" s="4">
        <v>32</v>
      </c>
      <c r="Q38" s="3">
        <v>19</v>
      </c>
      <c r="R38" s="4">
        <v>32</v>
      </c>
      <c r="S38" s="3" t="s">
        <v>17</v>
      </c>
      <c r="T38" s="4">
        <v>39</v>
      </c>
      <c r="U38" s="3" t="s">
        <v>15</v>
      </c>
      <c r="V38" s="4">
        <v>32</v>
      </c>
      <c r="W38" s="3">
        <v>16</v>
      </c>
      <c r="X38" s="4">
        <v>32</v>
      </c>
    </row>
    <row r="39" spans="1:24" ht="18.75">
      <c r="A39" s="3" t="s">
        <v>610</v>
      </c>
      <c r="B39" s="4">
        <v>37</v>
      </c>
      <c r="C39" s="3">
        <v>183</v>
      </c>
      <c r="D39" s="4">
        <v>33</v>
      </c>
      <c r="E39" s="3">
        <v>22</v>
      </c>
      <c r="F39" s="4">
        <v>33</v>
      </c>
      <c r="G39" s="3" t="s">
        <v>17</v>
      </c>
      <c r="H39" s="4">
        <v>38</v>
      </c>
      <c r="I39" s="3" t="s">
        <v>15</v>
      </c>
      <c r="J39" s="4">
        <v>33</v>
      </c>
      <c r="K39" s="3">
        <v>6</v>
      </c>
      <c r="L39" s="4">
        <v>33</v>
      </c>
      <c r="M39" s="3" t="s">
        <v>406</v>
      </c>
      <c r="N39" s="4">
        <v>37</v>
      </c>
      <c r="O39" s="3">
        <v>166</v>
      </c>
      <c r="P39" s="4">
        <v>33</v>
      </c>
      <c r="Q39" s="3" t="s">
        <v>15</v>
      </c>
      <c r="R39" s="4">
        <v>33</v>
      </c>
      <c r="S39" s="3" t="s">
        <v>17</v>
      </c>
      <c r="T39" s="4">
        <v>38</v>
      </c>
      <c r="U39" s="3">
        <v>12</v>
      </c>
      <c r="V39" s="4">
        <v>33</v>
      </c>
      <c r="W39" s="3" t="s">
        <v>15</v>
      </c>
      <c r="X39" s="4">
        <v>33</v>
      </c>
    </row>
    <row r="40" spans="1:24" ht="18.75">
      <c r="A40" s="3" t="s">
        <v>692</v>
      </c>
      <c r="B40" s="4">
        <v>36</v>
      </c>
      <c r="C40" s="3">
        <v>184</v>
      </c>
      <c r="D40" s="4">
        <v>34</v>
      </c>
      <c r="E40" s="3" t="s">
        <v>15</v>
      </c>
      <c r="F40" s="4">
        <v>34</v>
      </c>
      <c r="G40" s="3" t="s">
        <v>17</v>
      </c>
      <c r="H40" s="4">
        <v>37</v>
      </c>
      <c r="I40" s="3">
        <v>8</v>
      </c>
      <c r="J40" s="4">
        <v>34</v>
      </c>
      <c r="K40" s="3" t="s">
        <v>17</v>
      </c>
      <c r="L40" s="4">
        <v>34</v>
      </c>
      <c r="M40" s="3" t="s">
        <v>407</v>
      </c>
      <c r="N40" s="4">
        <v>36</v>
      </c>
      <c r="O40" s="3">
        <v>168</v>
      </c>
      <c r="P40" s="4">
        <v>34</v>
      </c>
      <c r="Q40" s="3">
        <v>20</v>
      </c>
      <c r="R40" s="4">
        <v>34</v>
      </c>
      <c r="S40" s="3" t="s">
        <v>17</v>
      </c>
      <c r="T40" s="4">
        <v>37</v>
      </c>
      <c r="U40" s="3" t="s">
        <v>17</v>
      </c>
      <c r="V40" s="4">
        <v>34</v>
      </c>
      <c r="W40" s="3">
        <v>17</v>
      </c>
      <c r="X40" s="4">
        <v>34</v>
      </c>
    </row>
    <row r="41" spans="1:24" ht="18.75">
      <c r="A41" s="3" t="s">
        <v>693</v>
      </c>
      <c r="B41" s="4">
        <v>35</v>
      </c>
      <c r="C41" s="3">
        <v>185</v>
      </c>
      <c r="D41" s="4">
        <v>35</v>
      </c>
      <c r="E41" s="3">
        <v>23</v>
      </c>
      <c r="F41" s="4">
        <v>35</v>
      </c>
      <c r="G41" s="3">
        <v>5.6</v>
      </c>
      <c r="H41" s="4">
        <v>36</v>
      </c>
      <c r="I41" s="3" t="s">
        <v>17</v>
      </c>
      <c r="J41" s="4">
        <v>35</v>
      </c>
      <c r="K41" s="3" t="s">
        <v>17</v>
      </c>
      <c r="L41" s="4">
        <v>35</v>
      </c>
      <c r="M41" s="3" t="s">
        <v>408</v>
      </c>
      <c r="N41" s="4">
        <v>35</v>
      </c>
      <c r="O41" s="3">
        <v>170</v>
      </c>
      <c r="P41" s="4">
        <v>35</v>
      </c>
      <c r="Q41" s="3" t="s">
        <v>15</v>
      </c>
      <c r="R41" s="4">
        <v>35</v>
      </c>
      <c r="S41" s="3" t="s">
        <v>17</v>
      </c>
      <c r="T41" s="4">
        <v>36</v>
      </c>
      <c r="U41" s="3" t="s">
        <v>15</v>
      </c>
      <c r="V41" s="4">
        <v>35</v>
      </c>
      <c r="W41" s="3" t="s">
        <v>15</v>
      </c>
      <c r="X41" s="4">
        <v>35</v>
      </c>
    </row>
    <row r="42" spans="1:24" ht="18.75">
      <c r="A42" s="3" t="s">
        <v>567</v>
      </c>
      <c r="B42" s="4">
        <v>34</v>
      </c>
      <c r="C42" s="3">
        <v>186</v>
      </c>
      <c r="D42" s="4">
        <v>36</v>
      </c>
      <c r="E42" s="3" t="s">
        <v>15</v>
      </c>
      <c r="F42" s="4">
        <v>36</v>
      </c>
      <c r="G42" s="3" t="s">
        <v>17</v>
      </c>
      <c r="H42" s="4">
        <v>35</v>
      </c>
      <c r="I42" s="3" t="s">
        <v>17</v>
      </c>
      <c r="J42" s="4">
        <v>36</v>
      </c>
      <c r="K42" s="3" t="s">
        <v>17</v>
      </c>
      <c r="L42" s="4">
        <v>36</v>
      </c>
      <c r="M42" s="3" t="s">
        <v>536</v>
      </c>
      <c r="N42" s="4">
        <v>34</v>
      </c>
      <c r="O42" s="3">
        <v>171</v>
      </c>
      <c r="P42" s="4">
        <v>36</v>
      </c>
      <c r="Q42" s="3">
        <v>21</v>
      </c>
      <c r="R42" s="4">
        <v>36</v>
      </c>
      <c r="S42" s="3">
        <v>5.9</v>
      </c>
      <c r="T42" s="4">
        <v>35</v>
      </c>
      <c r="U42" s="3">
        <v>13</v>
      </c>
      <c r="V42" s="4">
        <v>36</v>
      </c>
      <c r="W42" s="3">
        <v>18</v>
      </c>
      <c r="X42" s="4">
        <v>36</v>
      </c>
    </row>
    <row r="43" spans="1:24" ht="18.75">
      <c r="A43" s="3" t="s">
        <v>568</v>
      </c>
      <c r="B43" s="4">
        <v>33</v>
      </c>
      <c r="C43" s="3">
        <v>187</v>
      </c>
      <c r="D43" s="4">
        <v>37</v>
      </c>
      <c r="E43" s="3">
        <v>24</v>
      </c>
      <c r="F43" s="4">
        <v>37</v>
      </c>
      <c r="G43" s="3" t="s">
        <v>17</v>
      </c>
      <c r="H43" s="4">
        <v>34</v>
      </c>
      <c r="I43" s="3" t="s">
        <v>15</v>
      </c>
      <c r="J43" s="4">
        <v>37</v>
      </c>
      <c r="K43" s="3" t="s">
        <v>17</v>
      </c>
      <c r="L43" s="4">
        <v>37</v>
      </c>
      <c r="M43" s="3" t="s">
        <v>537</v>
      </c>
      <c r="N43" s="4">
        <v>33</v>
      </c>
      <c r="O43" s="3">
        <v>172</v>
      </c>
      <c r="P43" s="4">
        <v>37</v>
      </c>
      <c r="Q43" s="3" t="s">
        <v>15</v>
      </c>
      <c r="R43" s="4">
        <v>37</v>
      </c>
      <c r="S43" s="3" t="s">
        <v>17</v>
      </c>
      <c r="T43" s="4">
        <v>34</v>
      </c>
      <c r="U43" s="3" t="s">
        <v>17</v>
      </c>
      <c r="V43" s="4">
        <v>37</v>
      </c>
      <c r="W43" s="3" t="s">
        <v>15</v>
      </c>
      <c r="X43" s="4">
        <v>37</v>
      </c>
    </row>
    <row r="44" spans="1:24" ht="18.75">
      <c r="A44" s="3" t="s">
        <v>454</v>
      </c>
      <c r="B44" s="4">
        <v>32</v>
      </c>
      <c r="C44" s="3">
        <v>188</v>
      </c>
      <c r="D44" s="4">
        <v>38</v>
      </c>
      <c r="E44" s="3" t="s">
        <v>15</v>
      </c>
      <c r="F44" s="4">
        <v>38</v>
      </c>
      <c r="G44" s="3" t="s">
        <v>17</v>
      </c>
      <c r="H44" s="4">
        <v>33</v>
      </c>
      <c r="I44" s="3">
        <v>9</v>
      </c>
      <c r="J44" s="4">
        <v>38</v>
      </c>
      <c r="K44" s="3">
        <v>7</v>
      </c>
      <c r="L44" s="4">
        <v>38</v>
      </c>
      <c r="M44" s="3" t="s">
        <v>538</v>
      </c>
      <c r="N44" s="4">
        <v>32</v>
      </c>
      <c r="O44" s="3">
        <v>173</v>
      </c>
      <c r="P44" s="4">
        <v>38</v>
      </c>
      <c r="Q44" s="3">
        <v>22</v>
      </c>
      <c r="R44" s="4">
        <v>38</v>
      </c>
      <c r="S44" s="3" t="s">
        <v>17</v>
      </c>
      <c r="T44" s="4">
        <v>33</v>
      </c>
      <c r="U44" s="3" t="s">
        <v>15</v>
      </c>
      <c r="V44" s="4">
        <v>38</v>
      </c>
      <c r="W44" s="3">
        <v>19</v>
      </c>
      <c r="X44" s="4">
        <v>38</v>
      </c>
    </row>
    <row r="45" spans="1:24" ht="18.75">
      <c r="A45" s="3" t="s">
        <v>455</v>
      </c>
      <c r="B45" s="4">
        <v>31</v>
      </c>
      <c r="C45" s="3">
        <v>189</v>
      </c>
      <c r="D45" s="4">
        <v>39</v>
      </c>
      <c r="E45" s="3">
        <v>25</v>
      </c>
      <c r="F45" s="4">
        <v>39</v>
      </c>
      <c r="G45" s="3">
        <v>5.7</v>
      </c>
      <c r="H45" s="4">
        <v>32</v>
      </c>
      <c r="I45" s="3" t="s">
        <v>17</v>
      </c>
      <c r="J45" s="4">
        <v>39</v>
      </c>
      <c r="K45" s="3" t="s">
        <v>17</v>
      </c>
      <c r="L45" s="4">
        <v>39</v>
      </c>
      <c r="M45" s="3" t="s">
        <v>539</v>
      </c>
      <c r="N45" s="4">
        <v>31</v>
      </c>
      <c r="O45" s="3">
        <v>174</v>
      </c>
      <c r="P45" s="4">
        <v>39</v>
      </c>
      <c r="Q45" s="3" t="s">
        <v>15</v>
      </c>
      <c r="R45" s="4">
        <v>39</v>
      </c>
      <c r="S45" s="3" t="s">
        <v>17</v>
      </c>
      <c r="T45" s="4">
        <v>32</v>
      </c>
      <c r="U45" s="3">
        <v>14</v>
      </c>
      <c r="V45" s="4">
        <v>39</v>
      </c>
      <c r="W45" s="3" t="s">
        <v>15</v>
      </c>
      <c r="X45" s="4">
        <v>39</v>
      </c>
    </row>
    <row r="46" spans="1:24" ht="18.75">
      <c r="A46" s="3" t="s">
        <v>456</v>
      </c>
      <c r="B46" s="4">
        <v>30</v>
      </c>
      <c r="C46" s="3">
        <v>190</v>
      </c>
      <c r="D46" s="4">
        <v>40</v>
      </c>
      <c r="E46" s="3" t="s">
        <v>15</v>
      </c>
      <c r="F46" s="4">
        <v>40</v>
      </c>
      <c r="G46" s="3" t="s">
        <v>17</v>
      </c>
      <c r="H46" s="4">
        <v>31</v>
      </c>
      <c r="I46" s="3" t="s">
        <v>17</v>
      </c>
      <c r="J46" s="4">
        <v>40</v>
      </c>
      <c r="K46" s="3" t="s">
        <v>17</v>
      </c>
      <c r="L46" s="4">
        <v>40</v>
      </c>
      <c r="M46" s="3" t="s">
        <v>540</v>
      </c>
      <c r="N46" s="4">
        <v>30</v>
      </c>
      <c r="O46" s="3">
        <v>175</v>
      </c>
      <c r="P46" s="4">
        <v>40</v>
      </c>
      <c r="Q46" s="3">
        <v>23</v>
      </c>
      <c r="R46" s="4">
        <v>40</v>
      </c>
      <c r="S46" s="3">
        <v>6</v>
      </c>
      <c r="T46" s="4">
        <v>31</v>
      </c>
      <c r="U46" s="3" t="s">
        <v>17</v>
      </c>
      <c r="V46" s="4">
        <v>40</v>
      </c>
      <c r="W46" s="3">
        <v>20</v>
      </c>
      <c r="X46" s="4">
        <v>40</v>
      </c>
    </row>
    <row r="47" spans="1:24" ht="18.75">
      <c r="A47" s="3" t="s">
        <v>457</v>
      </c>
      <c r="B47" s="4">
        <v>29</v>
      </c>
      <c r="C47" s="3">
        <v>191</v>
      </c>
      <c r="D47" s="4">
        <v>41</v>
      </c>
      <c r="E47" s="3">
        <v>26</v>
      </c>
      <c r="F47" s="4">
        <v>41</v>
      </c>
      <c r="G47" s="3" t="s">
        <v>17</v>
      </c>
      <c r="H47" s="4">
        <v>30</v>
      </c>
      <c r="I47" s="3" t="s">
        <v>15</v>
      </c>
      <c r="J47" s="4">
        <v>41</v>
      </c>
      <c r="K47" s="3" t="s">
        <v>17</v>
      </c>
      <c r="L47" s="4">
        <v>41</v>
      </c>
      <c r="M47" s="3" t="s">
        <v>541</v>
      </c>
      <c r="N47" s="4">
        <v>29</v>
      </c>
      <c r="O47" s="3">
        <v>176</v>
      </c>
      <c r="P47" s="4">
        <v>41</v>
      </c>
      <c r="Q47" s="3" t="s">
        <v>15</v>
      </c>
      <c r="R47" s="4">
        <v>41</v>
      </c>
      <c r="S47" s="3" t="s">
        <v>17</v>
      </c>
      <c r="T47" s="4">
        <v>30</v>
      </c>
      <c r="U47" s="3" t="s">
        <v>15</v>
      </c>
      <c r="V47" s="4">
        <v>41</v>
      </c>
      <c r="W47" s="3" t="s">
        <v>15</v>
      </c>
      <c r="X47" s="4">
        <v>41</v>
      </c>
    </row>
    <row r="48" spans="1:24" ht="18.75">
      <c r="A48" s="3" t="s">
        <v>458</v>
      </c>
      <c r="B48" s="4">
        <v>28</v>
      </c>
      <c r="C48" s="3">
        <v>192</v>
      </c>
      <c r="D48" s="4">
        <v>42</v>
      </c>
      <c r="E48" s="3" t="s">
        <v>15</v>
      </c>
      <c r="F48" s="4">
        <v>42</v>
      </c>
      <c r="G48" s="3">
        <v>5.8</v>
      </c>
      <c r="H48" s="4">
        <v>29</v>
      </c>
      <c r="I48" s="3">
        <v>10</v>
      </c>
      <c r="J48" s="4">
        <v>42</v>
      </c>
      <c r="K48" s="3" t="s">
        <v>15</v>
      </c>
      <c r="L48" s="4">
        <v>42</v>
      </c>
      <c r="M48" s="3" t="s">
        <v>542</v>
      </c>
      <c r="N48" s="4">
        <v>28</v>
      </c>
      <c r="O48" s="3">
        <v>177</v>
      </c>
      <c r="P48" s="4">
        <v>42</v>
      </c>
      <c r="Q48" s="3">
        <v>24</v>
      </c>
      <c r="R48" s="4">
        <v>42</v>
      </c>
      <c r="S48" s="3" t="s">
        <v>17</v>
      </c>
      <c r="T48" s="4">
        <v>29</v>
      </c>
      <c r="U48" s="3">
        <v>15</v>
      </c>
      <c r="V48" s="4">
        <v>42</v>
      </c>
      <c r="W48" s="3">
        <v>21</v>
      </c>
      <c r="X48" s="4">
        <v>42</v>
      </c>
    </row>
    <row r="49" spans="1:24" ht="18.75">
      <c r="A49" s="3" t="s">
        <v>459</v>
      </c>
      <c r="B49" s="4">
        <v>27</v>
      </c>
      <c r="C49" s="3">
        <v>193</v>
      </c>
      <c r="D49" s="4">
        <v>43</v>
      </c>
      <c r="E49" s="3">
        <v>27</v>
      </c>
      <c r="F49" s="4">
        <v>43</v>
      </c>
      <c r="G49" s="3" t="s">
        <v>17</v>
      </c>
      <c r="H49" s="4">
        <v>28</v>
      </c>
      <c r="I49" s="3" t="s">
        <v>17</v>
      </c>
      <c r="J49" s="4">
        <v>43</v>
      </c>
      <c r="K49" s="3" t="s">
        <v>17</v>
      </c>
      <c r="L49" s="4">
        <v>43</v>
      </c>
      <c r="M49" s="3" t="s">
        <v>543</v>
      </c>
      <c r="N49" s="4">
        <v>27</v>
      </c>
      <c r="O49" s="3">
        <v>178</v>
      </c>
      <c r="P49" s="4">
        <v>43</v>
      </c>
      <c r="Q49" s="3" t="s">
        <v>15</v>
      </c>
      <c r="R49" s="4">
        <v>43</v>
      </c>
      <c r="S49" s="3" t="s">
        <v>17</v>
      </c>
      <c r="T49" s="4">
        <v>28</v>
      </c>
      <c r="U49" s="3" t="s">
        <v>17</v>
      </c>
      <c r="V49" s="4">
        <v>43</v>
      </c>
      <c r="W49" s="3" t="s">
        <v>15</v>
      </c>
      <c r="X49" s="4">
        <v>43</v>
      </c>
    </row>
    <row r="50" spans="1:24" ht="18.75">
      <c r="A50" s="3" t="s">
        <v>460</v>
      </c>
      <c r="B50" s="4">
        <v>26</v>
      </c>
      <c r="C50" s="3">
        <v>194</v>
      </c>
      <c r="D50" s="4">
        <v>44</v>
      </c>
      <c r="E50" s="3" t="s">
        <v>15</v>
      </c>
      <c r="F50" s="4">
        <v>44</v>
      </c>
      <c r="G50" s="3" t="s">
        <v>17</v>
      </c>
      <c r="H50" s="4">
        <v>27</v>
      </c>
      <c r="I50" s="3" t="s">
        <v>15</v>
      </c>
      <c r="J50" s="4">
        <v>44</v>
      </c>
      <c r="K50" s="3">
        <v>8</v>
      </c>
      <c r="L50" s="4">
        <v>44</v>
      </c>
      <c r="M50" s="3" t="s">
        <v>544</v>
      </c>
      <c r="N50" s="4">
        <v>26</v>
      </c>
      <c r="O50" s="3">
        <v>179</v>
      </c>
      <c r="P50" s="4">
        <v>44</v>
      </c>
      <c r="Q50" s="3">
        <v>25</v>
      </c>
      <c r="R50" s="4">
        <v>44</v>
      </c>
      <c r="S50" s="3">
        <v>6.1</v>
      </c>
      <c r="T50" s="4">
        <v>27</v>
      </c>
      <c r="U50" s="3" t="s">
        <v>15</v>
      </c>
      <c r="V50" s="4">
        <v>44</v>
      </c>
      <c r="W50" s="3">
        <v>22</v>
      </c>
      <c r="X50" s="4">
        <v>44</v>
      </c>
    </row>
    <row r="51" spans="1:24" ht="18.75">
      <c r="A51" s="3" t="s">
        <v>771</v>
      </c>
      <c r="B51" s="4">
        <v>25</v>
      </c>
      <c r="C51" s="3">
        <v>195</v>
      </c>
      <c r="D51" s="4">
        <v>45</v>
      </c>
      <c r="E51" s="3">
        <v>28</v>
      </c>
      <c r="F51" s="4">
        <v>45</v>
      </c>
      <c r="G51" s="3">
        <v>5.9</v>
      </c>
      <c r="H51" s="4">
        <v>26</v>
      </c>
      <c r="I51" s="3" t="s">
        <v>17</v>
      </c>
      <c r="J51" s="4">
        <v>45</v>
      </c>
      <c r="K51" s="3" t="s">
        <v>17</v>
      </c>
      <c r="L51" s="4">
        <v>45</v>
      </c>
      <c r="M51" s="3" t="s">
        <v>545</v>
      </c>
      <c r="N51" s="4">
        <v>25</v>
      </c>
      <c r="O51" s="3">
        <v>181</v>
      </c>
      <c r="P51" s="4">
        <v>46</v>
      </c>
      <c r="Q51" s="3" t="s">
        <v>15</v>
      </c>
      <c r="R51" s="4">
        <v>45</v>
      </c>
      <c r="S51" s="3" t="s">
        <v>17</v>
      </c>
      <c r="T51" s="4">
        <v>26</v>
      </c>
      <c r="U51" s="3" t="s">
        <v>17</v>
      </c>
      <c r="V51" s="4">
        <v>45</v>
      </c>
      <c r="W51" s="3" t="s">
        <v>15</v>
      </c>
      <c r="X51" s="4">
        <v>45</v>
      </c>
    </row>
    <row r="52" spans="1:24" ht="18.75">
      <c r="A52" s="3" t="s">
        <v>772</v>
      </c>
      <c r="B52" s="4">
        <v>24</v>
      </c>
      <c r="C52" s="3">
        <v>196</v>
      </c>
      <c r="D52" s="4">
        <v>46</v>
      </c>
      <c r="E52" s="3" t="s">
        <v>15</v>
      </c>
      <c r="F52" s="4">
        <v>46</v>
      </c>
      <c r="G52" s="3" t="s">
        <v>17</v>
      </c>
      <c r="H52" s="4">
        <v>25</v>
      </c>
      <c r="I52" s="3">
        <v>11</v>
      </c>
      <c r="J52" s="4">
        <v>46</v>
      </c>
      <c r="K52" s="3" t="s">
        <v>15</v>
      </c>
      <c r="L52" s="4">
        <v>46</v>
      </c>
      <c r="M52" s="3" t="s">
        <v>546</v>
      </c>
      <c r="N52" s="4">
        <v>24</v>
      </c>
      <c r="O52" s="3">
        <v>181</v>
      </c>
      <c r="P52" s="4">
        <v>45</v>
      </c>
      <c r="Q52" s="3" t="s">
        <v>17</v>
      </c>
      <c r="R52" s="4">
        <v>46</v>
      </c>
      <c r="S52" s="3" t="s">
        <v>17</v>
      </c>
      <c r="T52" s="4">
        <v>25</v>
      </c>
      <c r="U52" s="3">
        <v>16</v>
      </c>
      <c r="V52" s="4">
        <v>46</v>
      </c>
      <c r="W52" s="3" t="s">
        <v>15</v>
      </c>
      <c r="X52" s="4">
        <v>46</v>
      </c>
    </row>
    <row r="53" spans="1:24" ht="18.75">
      <c r="A53" s="3" t="s">
        <v>773</v>
      </c>
      <c r="B53" s="4">
        <v>23</v>
      </c>
      <c r="C53" s="3">
        <v>197</v>
      </c>
      <c r="D53" s="4">
        <v>47</v>
      </c>
      <c r="E53" s="3">
        <v>29</v>
      </c>
      <c r="F53" s="4">
        <v>47</v>
      </c>
      <c r="G53" s="3" t="s">
        <v>17</v>
      </c>
      <c r="H53" s="4">
        <v>24</v>
      </c>
      <c r="I53" s="3" t="s">
        <v>15</v>
      </c>
      <c r="J53" s="4">
        <v>47</v>
      </c>
      <c r="K53" s="3" t="s">
        <v>17</v>
      </c>
      <c r="L53" s="4">
        <v>47</v>
      </c>
      <c r="M53" s="3" t="s">
        <v>547</v>
      </c>
      <c r="N53" s="4">
        <v>23</v>
      </c>
      <c r="O53" s="3">
        <v>182</v>
      </c>
      <c r="P53" s="4">
        <v>47</v>
      </c>
      <c r="Q53" s="3">
        <v>26</v>
      </c>
      <c r="R53" s="4">
        <v>47</v>
      </c>
      <c r="S53" s="3" t="s">
        <v>17</v>
      </c>
      <c r="T53" s="4">
        <v>24</v>
      </c>
      <c r="U53" s="3" t="s">
        <v>15</v>
      </c>
      <c r="V53" s="4">
        <v>47</v>
      </c>
      <c r="W53" s="3">
        <v>23</v>
      </c>
      <c r="X53" s="4">
        <v>47</v>
      </c>
    </row>
    <row r="54" spans="1:24" ht="18.75">
      <c r="A54" s="3" t="s">
        <v>774</v>
      </c>
      <c r="B54" s="4">
        <v>22</v>
      </c>
      <c r="C54" s="3">
        <v>198</v>
      </c>
      <c r="D54" s="4">
        <v>48</v>
      </c>
      <c r="E54" s="3" t="s">
        <v>15</v>
      </c>
      <c r="F54" s="4">
        <v>48</v>
      </c>
      <c r="G54" s="3">
        <v>6</v>
      </c>
      <c r="H54" s="4">
        <v>23</v>
      </c>
      <c r="I54" s="3" t="s">
        <v>17</v>
      </c>
      <c r="J54" s="4">
        <v>48</v>
      </c>
      <c r="K54" s="3" t="s">
        <v>17</v>
      </c>
      <c r="L54" s="4">
        <v>48</v>
      </c>
      <c r="M54" s="3" t="s">
        <v>548</v>
      </c>
      <c r="N54" s="4">
        <v>22</v>
      </c>
      <c r="O54" s="3">
        <v>183</v>
      </c>
      <c r="P54" s="4">
        <v>48</v>
      </c>
      <c r="Q54" s="3" t="s">
        <v>15</v>
      </c>
      <c r="R54" s="4">
        <v>48</v>
      </c>
      <c r="S54" s="3">
        <v>6.2</v>
      </c>
      <c r="T54" s="4">
        <v>23</v>
      </c>
      <c r="U54" s="3" t="s">
        <v>17</v>
      </c>
      <c r="V54" s="4">
        <v>48</v>
      </c>
      <c r="W54" s="3" t="s">
        <v>15</v>
      </c>
      <c r="X54" s="4">
        <v>48</v>
      </c>
    </row>
    <row r="55" spans="1:24" ht="18.75">
      <c r="A55" s="3" t="s">
        <v>775</v>
      </c>
      <c r="B55" s="4">
        <v>21</v>
      </c>
      <c r="C55" s="3">
        <v>199</v>
      </c>
      <c r="D55" s="4">
        <v>49</v>
      </c>
      <c r="E55" s="3" t="s">
        <v>17</v>
      </c>
      <c r="F55" s="4">
        <v>49</v>
      </c>
      <c r="G55" s="3" t="s">
        <v>17</v>
      </c>
      <c r="H55" s="4">
        <v>22</v>
      </c>
      <c r="I55" s="3" t="s">
        <v>17</v>
      </c>
      <c r="J55" s="4">
        <v>49</v>
      </c>
      <c r="K55" s="3" t="s">
        <v>17</v>
      </c>
      <c r="L55" s="4">
        <v>49</v>
      </c>
      <c r="M55" s="3" t="s">
        <v>549</v>
      </c>
      <c r="N55" s="4">
        <v>21</v>
      </c>
      <c r="O55" s="3">
        <v>184</v>
      </c>
      <c r="P55" s="4">
        <v>49</v>
      </c>
      <c r="Q55" s="3" t="s">
        <v>15</v>
      </c>
      <c r="R55" s="4">
        <v>49</v>
      </c>
      <c r="S55" s="3" t="s">
        <v>17</v>
      </c>
      <c r="T55" s="4">
        <v>22</v>
      </c>
      <c r="U55" s="3" t="s">
        <v>17</v>
      </c>
      <c r="V55" s="4">
        <v>49</v>
      </c>
      <c r="W55" s="3" t="s">
        <v>15</v>
      </c>
      <c r="X55" s="4">
        <v>49</v>
      </c>
    </row>
    <row r="56" spans="1:24" ht="18.75">
      <c r="A56" s="3" t="s">
        <v>776</v>
      </c>
      <c r="B56" s="4">
        <v>20</v>
      </c>
      <c r="C56" s="3">
        <v>200</v>
      </c>
      <c r="D56" s="4">
        <v>50</v>
      </c>
      <c r="E56" s="3">
        <v>30</v>
      </c>
      <c r="F56" s="4">
        <v>50</v>
      </c>
      <c r="G56" s="3" t="s">
        <v>17</v>
      </c>
      <c r="H56" s="4">
        <v>21</v>
      </c>
      <c r="I56" s="3">
        <v>12</v>
      </c>
      <c r="J56" s="4">
        <v>50</v>
      </c>
      <c r="K56" s="3">
        <v>9</v>
      </c>
      <c r="L56" s="4">
        <v>50</v>
      </c>
      <c r="M56" s="3" t="s">
        <v>550</v>
      </c>
      <c r="N56" s="4">
        <v>20</v>
      </c>
      <c r="O56" s="3">
        <v>185</v>
      </c>
      <c r="P56" s="4">
        <v>50</v>
      </c>
      <c r="Q56" s="3">
        <v>27</v>
      </c>
      <c r="R56" s="4">
        <v>50</v>
      </c>
      <c r="S56" s="3" t="s">
        <v>17</v>
      </c>
      <c r="T56" s="4">
        <v>21</v>
      </c>
      <c r="U56" s="3">
        <v>17</v>
      </c>
      <c r="V56" s="4">
        <v>50</v>
      </c>
      <c r="W56" s="3">
        <v>24</v>
      </c>
      <c r="X56" s="4">
        <v>50</v>
      </c>
    </row>
    <row r="57" spans="1:24" ht="18.75">
      <c r="A57" s="3" t="s">
        <v>621</v>
      </c>
      <c r="B57" s="4">
        <v>19</v>
      </c>
      <c r="C57" s="3">
        <v>202</v>
      </c>
      <c r="D57" s="4">
        <v>51</v>
      </c>
      <c r="E57" s="3" t="s">
        <v>17</v>
      </c>
      <c r="F57" s="4">
        <v>51</v>
      </c>
      <c r="G57" s="3">
        <v>6.1</v>
      </c>
      <c r="H57" s="4">
        <v>20</v>
      </c>
      <c r="I57" s="3" t="s">
        <v>17</v>
      </c>
      <c r="J57" s="4">
        <v>51</v>
      </c>
      <c r="K57" s="3" t="s">
        <v>17</v>
      </c>
      <c r="L57" s="4">
        <v>51</v>
      </c>
      <c r="M57" s="3" t="s">
        <v>551</v>
      </c>
      <c r="N57" s="4">
        <v>19</v>
      </c>
      <c r="O57" s="3">
        <v>187</v>
      </c>
      <c r="P57" s="4">
        <v>51</v>
      </c>
      <c r="Q57" s="3" t="s">
        <v>15</v>
      </c>
      <c r="R57" s="4">
        <v>51</v>
      </c>
      <c r="S57" s="3">
        <v>6.3</v>
      </c>
      <c r="T57" s="4">
        <v>20</v>
      </c>
      <c r="U57" s="3" t="s">
        <v>17</v>
      </c>
      <c r="V57" s="4">
        <v>51</v>
      </c>
      <c r="W57" s="3" t="s">
        <v>15</v>
      </c>
      <c r="X57" s="4">
        <v>51</v>
      </c>
    </row>
    <row r="58" spans="1:24" ht="18.75">
      <c r="A58" s="3" t="s">
        <v>622</v>
      </c>
      <c r="B58" s="4">
        <v>18</v>
      </c>
      <c r="C58" s="3">
        <v>204</v>
      </c>
      <c r="D58" s="4">
        <v>52</v>
      </c>
      <c r="E58" s="3">
        <v>31</v>
      </c>
      <c r="F58" s="4">
        <v>52</v>
      </c>
      <c r="G58" s="3" t="s">
        <v>17</v>
      </c>
      <c r="H58" s="4">
        <v>19</v>
      </c>
      <c r="I58" s="3" t="s">
        <v>17</v>
      </c>
      <c r="J58" s="4">
        <v>52</v>
      </c>
      <c r="K58" s="3" t="s">
        <v>17</v>
      </c>
      <c r="L58" s="4">
        <v>52</v>
      </c>
      <c r="M58" s="3" t="s">
        <v>552</v>
      </c>
      <c r="N58" s="4">
        <v>18</v>
      </c>
      <c r="O58" s="3">
        <v>189</v>
      </c>
      <c r="P58" s="4">
        <v>52</v>
      </c>
      <c r="Q58" s="3">
        <v>28</v>
      </c>
      <c r="R58" s="4">
        <v>52</v>
      </c>
      <c r="S58" s="3" t="s">
        <v>17</v>
      </c>
      <c r="T58" s="4">
        <v>19</v>
      </c>
      <c r="U58" s="3" t="s">
        <v>17</v>
      </c>
      <c r="V58" s="4">
        <v>52</v>
      </c>
      <c r="W58" s="3">
        <v>25</v>
      </c>
      <c r="X58" s="4">
        <v>52</v>
      </c>
    </row>
    <row r="59" spans="1:24" ht="18.75">
      <c r="A59" s="3" t="s">
        <v>623</v>
      </c>
      <c r="B59" s="4">
        <v>17</v>
      </c>
      <c r="C59" s="3">
        <v>206</v>
      </c>
      <c r="D59" s="4">
        <v>53</v>
      </c>
      <c r="E59" s="3" t="s">
        <v>17</v>
      </c>
      <c r="F59" s="4">
        <v>53</v>
      </c>
      <c r="G59" s="3" t="s">
        <v>17</v>
      </c>
      <c r="H59" s="4">
        <v>18</v>
      </c>
      <c r="I59" s="3">
        <v>13</v>
      </c>
      <c r="J59" s="4">
        <v>53</v>
      </c>
      <c r="K59" s="3" t="s">
        <v>17</v>
      </c>
      <c r="L59" s="4">
        <v>53</v>
      </c>
      <c r="M59" s="3" t="s">
        <v>553</v>
      </c>
      <c r="N59" s="4">
        <v>17</v>
      </c>
      <c r="O59" s="3">
        <v>191</v>
      </c>
      <c r="P59" s="4">
        <v>53</v>
      </c>
      <c r="Q59" s="3" t="s">
        <v>15</v>
      </c>
      <c r="R59" s="4">
        <v>53</v>
      </c>
      <c r="S59" s="3" t="s">
        <v>17</v>
      </c>
      <c r="T59" s="4">
        <v>18</v>
      </c>
      <c r="U59" s="3">
        <v>18</v>
      </c>
      <c r="V59" s="4">
        <v>53</v>
      </c>
      <c r="W59" s="3" t="s">
        <v>15</v>
      </c>
      <c r="X59" s="4">
        <v>53</v>
      </c>
    </row>
    <row r="60" spans="1:24" ht="18.75">
      <c r="A60" s="3" t="s">
        <v>624</v>
      </c>
      <c r="B60" s="4">
        <v>16</v>
      </c>
      <c r="C60" s="3">
        <v>208</v>
      </c>
      <c r="D60" s="4">
        <v>54</v>
      </c>
      <c r="E60" s="3">
        <v>32</v>
      </c>
      <c r="F60" s="4">
        <v>54</v>
      </c>
      <c r="G60" s="3">
        <v>6.2</v>
      </c>
      <c r="H60" s="4">
        <v>17</v>
      </c>
      <c r="I60" s="3" t="s">
        <v>17</v>
      </c>
      <c r="J60" s="4">
        <v>54</v>
      </c>
      <c r="K60" s="3">
        <v>10</v>
      </c>
      <c r="L60" s="4">
        <v>54</v>
      </c>
      <c r="M60" s="3" t="s">
        <v>554</v>
      </c>
      <c r="N60" s="4">
        <v>16</v>
      </c>
      <c r="O60" s="3">
        <v>193</v>
      </c>
      <c r="P60" s="4">
        <v>54</v>
      </c>
      <c r="Q60" s="3">
        <v>29</v>
      </c>
      <c r="R60" s="4">
        <v>54</v>
      </c>
      <c r="S60" s="3">
        <v>6.4</v>
      </c>
      <c r="T60" s="4">
        <v>17</v>
      </c>
      <c r="U60" s="3" t="s">
        <v>17</v>
      </c>
      <c r="V60" s="4">
        <v>54</v>
      </c>
      <c r="W60" s="3">
        <v>26</v>
      </c>
      <c r="X60" s="4">
        <v>54</v>
      </c>
    </row>
    <row r="61" spans="1:24" ht="18.75">
      <c r="A61" s="3" t="s">
        <v>625</v>
      </c>
      <c r="B61" s="4">
        <v>15</v>
      </c>
      <c r="C61" s="3">
        <v>210</v>
      </c>
      <c r="D61" s="4">
        <v>55</v>
      </c>
      <c r="E61" s="3" t="s">
        <v>17</v>
      </c>
      <c r="F61" s="4">
        <v>55</v>
      </c>
      <c r="G61" s="3" t="s">
        <v>17</v>
      </c>
      <c r="H61" s="4">
        <v>16</v>
      </c>
      <c r="I61" s="3">
        <v>14</v>
      </c>
      <c r="J61" s="4">
        <v>55</v>
      </c>
      <c r="K61" s="3" t="s">
        <v>17</v>
      </c>
      <c r="L61" s="4">
        <v>55</v>
      </c>
      <c r="M61" s="3" t="s">
        <v>555</v>
      </c>
      <c r="N61" s="4">
        <v>15</v>
      </c>
      <c r="O61" s="3">
        <v>195</v>
      </c>
      <c r="P61" s="4">
        <v>55</v>
      </c>
      <c r="Q61" s="3" t="s">
        <v>15</v>
      </c>
      <c r="R61" s="4">
        <v>55</v>
      </c>
      <c r="S61" s="3" t="s">
        <v>17</v>
      </c>
      <c r="T61" s="4">
        <v>16</v>
      </c>
      <c r="U61" s="3">
        <v>19</v>
      </c>
      <c r="V61" s="4">
        <v>55</v>
      </c>
      <c r="W61" s="3" t="s">
        <v>15</v>
      </c>
      <c r="X61" s="4">
        <v>55</v>
      </c>
    </row>
    <row r="62" spans="1:24" ht="18.75">
      <c r="A62" s="3" t="s">
        <v>626</v>
      </c>
      <c r="B62" s="4">
        <v>14</v>
      </c>
      <c r="C62" s="3">
        <v>212</v>
      </c>
      <c r="D62" s="4">
        <v>56</v>
      </c>
      <c r="E62" s="3">
        <v>33</v>
      </c>
      <c r="F62" s="4">
        <v>56</v>
      </c>
      <c r="G62" s="3" t="s">
        <v>17</v>
      </c>
      <c r="H62" s="4">
        <v>15</v>
      </c>
      <c r="I62" s="3" t="s">
        <v>15</v>
      </c>
      <c r="J62" s="4">
        <v>56</v>
      </c>
      <c r="K62" s="3" t="s">
        <v>17</v>
      </c>
      <c r="L62" s="4">
        <v>56</v>
      </c>
      <c r="M62" s="3" t="s">
        <v>745</v>
      </c>
      <c r="N62" s="4">
        <v>14</v>
      </c>
      <c r="O62" s="3">
        <v>197</v>
      </c>
      <c r="P62" s="4">
        <v>56</v>
      </c>
      <c r="Q62" s="3">
        <v>30</v>
      </c>
      <c r="R62" s="4">
        <v>56</v>
      </c>
      <c r="S62" s="3" t="s">
        <v>17</v>
      </c>
      <c r="T62" s="4">
        <v>15</v>
      </c>
      <c r="U62" s="3" t="s">
        <v>15</v>
      </c>
      <c r="V62" s="4">
        <v>56</v>
      </c>
      <c r="W62" s="3">
        <v>27</v>
      </c>
      <c r="X62" s="4">
        <v>56</v>
      </c>
    </row>
    <row r="63" spans="1:24" ht="18.75">
      <c r="A63" s="3" t="s">
        <v>627</v>
      </c>
      <c r="B63" s="4">
        <v>13</v>
      </c>
      <c r="C63" s="3">
        <v>214</v>
      </c>
      <c r="D63" s="4">
        <v>57</v>
      </c>
      <c r="E63" s="3" t="s">
        <v>17</v>
      </c>
      <c r="F63" s="4">
        <v>57</v>
      </c>
      <c r="G63" s="3">
        <v>6.3</v>
      </c>
      <c r="H63" s="4">
        <v>14</v>
      </c>
      <c r="I63" s="3">
        <v>15</v>
      </c>
      <c r="J63" s="4">
        <v>57</v>
      </c>
      <c r="K63" s="3">
        <v>11</v>
      </c>
      <c r="L63" s="4">
        <v>57</v>
      </c>
      <c r="M63" s="3" t="s">
        <v>746</v>
      </c>
      <c r="N63" s="4">
        <v>13</v>
      </c>
      <c r="O63" s="3">
        <v>199</v>
      </c>
      <c r="P63" s="4">
        <v>57</v>
      </c>
      <c r="Q63" s="3" t="s">
        <v>15</v>
      </c>
      <c r="R63" s="4">
        <v>57</v>
      </c>
      <c r="S63" s="3">
        <v>6.5</v>
      </c>
      <c r="T63" s="4">
        <v>14</v>
      </c>
      <c r="U63" s="3">
        <v>20</v>
      </c>
      <c r="V63" s="4">
        <v>57</v>
      </c>
      <c r="W63" s="3">
        <v>28</v>
      </c>
      <c r="X63" s="4">
        <v>57</v>
      </c>
    </row>
    <row r="64" spans="1:24" ht="18.75">
      <c r="A64" s="3" t="s">
        <v>628</v>
      </c>
      <c r="B64" s="4">
        <v>12</v>
      </c>
      <c r="C64" s="3">
        <v>216</v>
      </c>
      <c r="D64" s="4">
        <v>58</v>
      </c>
      <c r="E64" s="3">
        <v>34</v>
      </c>
      <c r="F64" s="4">
        <v>58</v>
      </c>
      <c r="G64" s="3" t="s">
        <v>17</v>
      </c>
      <c r="H64" s="4">
        <v>13</v>
      </c>
      <c r="I64" s="3" t="s">
        <v>17</v>
      </c>
      <c r="J64" s="4">
        <v>58</v>
      </c>
      <c r="K64" s="3" t="s">
        <v>15</v>
      </c>
      <c r="L64" s="4">
        <v>58</v>
      </c>
      <c r="M64" s="3" t="s">
        <v>747</v>
      </c>
      <c r="N64" s="4">
        <v>12</v>
      </c>
      <c r="O64" s="3">
        <v>201</v>
      </c>
      <c r="P64" s="4">
        <v>58</v>
      </c>
      <c r="Q64" s="3">
        <v>31</v>
      </c>
      <c r="R64" s="4">
        <v>58</v>
      </c>
      <c r="S64" s="3" t="s">
        <v>17</v>
      </c>
      <c r="T64" s="4">
        <v>13</v>
      </c>
      <c r="U64" s="3" t="s">
        <v>15</v>
      </c>
      <c r="V64" s="4">
        <v>58</v>
      </c>
      <c r="W64" s="3">
        <v>29</v>
      </c>
      <c r="X64" s="4">
        <v>58</v>
      </c>
    </row>
    <row r="65" spans="1:24" ht="18.75">
      <c r="A65" s="3" t="s">
        <v>629</v>
      </c>
      <c r="B65" s="4">
        <v>11</v>
      </c>
      <c r="C65" s="3">
        <v>218</v>
      </c>
      <c r="D65" s="4">
        <v>59</v>
      </c>
      <c r="E65" s="3" t="s">
        <v>17</v>
      </c>
      <c r="F65" s="4">
        <v>59</v>
      </c>
      <c r="G65" s="3" t="s">
        <v>17</v>
      </c>
      <c r="H65" s="4">
        <v>12</v>
      </c>
      <c r="I65" s="3">
        <v>16</v>
      </c>
      <c r="J65" s="4">
        <v>59</v>
      </c>
      <c r="K65" s="3">
        <v>12</v>
      </c>
      <c r="L65" s="4">
        <v>59</v>
      </c>
      <c r="M65" s="3" t="s">
        <v>748</v>
      </c>
      <c r="N65" s="4">
        <v>11</v>
      </c>
      <c r="O65" s="3">
        <v>203</v>
      </c>
      <c r="P65" s="4">
        <v>59</v>
      </c>
      <c r="Q65" s="3" t="s">
        <v>15</v>
      </c>
      <c r="R65" s="4">
        <v>59</v>
      </c>
      <c r="S65" s="3" t="s">
        <v>17</v>
      </c>
      <c r="T65" s="4">
        <v>12</v>
      </c>
      <c r="U65" s="3">
        <v>21</v>
      </c>
      <c r="V65" s="4">
        <v>59</v>
      </c>
      <c r="W65" s="3">
        <v>30</v>
      </c>
      <c r="X65" s="4">
        <v>59</v>
      </c>
    </row>
    <row r="66" spans="1:24" ht="18.75">
      <c r="A66" s="3" t="s">
        <v>630</v>
      </c>
      <c r="B66" s="4">
        <v>10</v>
      </c>
      <c r="C66" s="3">
        <v>220</v>
      </c>
      <c r="D66" s="4">
        <v>60</v>
      </c>
      <c r="E66" s="3">
        <v>35</v>
      </c>
      <c r="F66" s="4">
        <v>60</v>
      </c>
      <c r="G66" s="3">
        <v>6.4</v>
      </c>
      <c r="H66" s="4">
        <v>11</v>
      </c>
      <c r="I66" s="3" t="s">
        <v>17</v>
      </c>
      <c r="J66" s="4">
        <v>60</v>
      </c>
      <c r="K66" s="3" t="s">
        <v>17</v>
      </c>
      <c r="L66" s="4">
        <v>60</v>
      </c>
      <c r="M66" s="3" t="s">
        <v>749</v>
      </c>
      <c r="N66" s="4">
        <v>10</v>
      </c>
      <c r="O66" s="3">
        <v>205</v>
      </c>
      <c r="P66" s="4">
        <v>60</v>
      </c>
      <c r="Q66" s="3">
        <v>32</v>
      </c>
      <c r="R66" s="4">
        <v>60</v>
      </c>
      <c r="S66" s="3">
        <v>6.6</v>
      </c>
      <c r="T66" s="4">
        <v>11</v>
      </c>
      <c r="U66" s="3" t="s">
        <v>15</v>
      </c>
      <c r="V66" s="4">
        <v>60</v>
      </c>
      <c r="W66" s="3">
        <v>31</v>
      </c>
      <c r="X66" s="4">
        <v>60</v>
      </c>
    </row>
    <row r="67" spans="1:24" ht="18.75">
      <c r="A67" s="3" t="s">
        <v>631</v>
      </c>
      <c r="B67" s="4">
        <v>9</v>
      </c>
      <c r="C67" s="3">
        <v>222</v>
      </c>
      <c r="D67" s="4">
        <v>61</v>
      </c>
      <c r="E67" s="3" t="s">
        <v>17</v>
      </c>
      <c r="F67" s="4">
        <v>61</v>
      </c>
      <c r="G67" s="3" t="s">
        <v>17</v>
      </c>
      <c r="H67" s="4">
        <v>10</v>
      </c>
      <c r="I67" s="3">
        <v>17</v>
      </c>
      <c r="J67" s="4">
        <v>61</v>
      </c>
      <c r="K67" s="3">
        <v>13</v>
      </c>
      <c r="L67" s="4">
        <v>61</v>
      </c>
      <c r="M67" s="3" t="s">
        <v>436</v>
      </c>
      <c r="N67" s="4">
        <v>9</v>
      </c>
      <c r="O67" s="3">
        <v>207</v>
      </c>
      <c r="P67" s="4">
        <v>61</v>
      </c>
      <c r="Q67" s="3" t="s">
        <v>15</v>
      </c>
      <c r="R67" s="4">
        <v>61</v>
      </c>
      <c r="S67" s="3" t="s">
        <v>17</v>
      </c>
      <c r="T67" s="4">
        <v>10</v>
      </c>
      <c r="U67" s="3">
        <v>22</v>
      </c>
      <c r="V67" s="4">
        <v>61</v>
      </c>
      <c r="W67" s="3">
        <v>33</v>
      </c>
      <c r="X67" s="4">
        <v>61</v>
      </c>
    </row>
    <row r="68" spans="1:24" ht="18.75">
      <c r="A68" s="3" t="s">
        <v>556</v>
      </c>
      <c r="B68" s="4">
        <v>8</v>
      </c>
      <c r="C68" s="3">
        <v>224</v>
      </c>
      <c r="D68" s="4">
        <v>62</v>
      </c>
      <c r="E68" s="3">
        <v>36</v>
      </c>
      <c r="F68" s="4">
        <v>62</v>
      </c>
      <c r="G68" s="3">
        <v>6.5</v>
      </c>
      <c r="H68" s="4">
        <v>9</v>
      </c>
      <c r="I68" s="3">
        <v>18</v>
      </c>
      <c r="J68" s="4">
        <v>62</v>
      </c>
      <c r="K68" s="3" t="s">
        <v>15</v>
      </c>
      <c r="L68" s="4">
        <v>62</v>
      </c>
      <c r="M68" s="3" t="s">
        <v>437</v>
      </c>
      <c r="N68" s="4">
        <v>8</v>
      </c>
      <c r="O68" s="3">
        <v>209</v>
      </c>
      <c r="P68" s="4">
        <v>62</v>
      </c>
      <c r="Q68" s="3">
        <v>33</v>
      </c>
      <c r="R68" s="4">
        <v>62</v>
      </c>
      <c r="S68" s="3">
        <v>6.7</v>
      </c>
      <c r="T68" s="4">
        <v>9</v>
      </c>
      <c r="U68" s="3" t="s">
        <v>15</v>
      </c>
      <c r="V68" s="4">
        <v>62</v>
      </c>
      <c r="W68" s="3">
        <v>35</v>
      </c>
      <c r="X68" s="4">
        <v>62</v>
      </c>
    </row>
    <row r="69" spans="1:24" ht="18.75">
      <c r="A69" s="3" t="s">
        <v>557</v>
      </c>
      <c r="B69" s="4">
        <v>7</v>
      </c>
      <c r="C69" s="3">
        <v>226</v>
      </c>
      <c r="D69" s="4">
        <v>63</v>
      </c>
      <c r="E69" s="3" t="s">
        <v>15</v>
      </c>
      <c r="F69" s="4">
        <v>63</v>
      </c>
      <c r="G69" s="3" t="s">
        <v>17</v>
      </c>
      <c r="H69" s="4">
        <v>8</v>
      </c>
      <c r="I69" s="3">
        <v>19</v>
      </c>
      <c r="J69" s="4">
        <v>63</v>
      </c>
      <c r="K69" s="3">
        <v>14</v>
      </c>
      <c r="L69" s="4">
        <v>63</v>
      </c>
      <c r="M69" s="3" t="s">
        <v>438</v>
      </c>
      <c r="N69" s="4">
        <v>7</v>
      </c>
      <c r="O69" s="3">
        <v>211</v>
      </c>
      <c r="P69" s="4">
        <v>63</v>
      </c>
      <c r="Q69" s="3" t="s">
        <v>15</v>
      </c>
      <c r="R69" s="4">
        <v>63</v>
      </c>
      <c r="S69" s="3" t="s">
        <v>17</v>
      </c>
      <c r="T69" s="4">
        <v>8</v>
      </c>
      <c r="U69" s="3">
        <v>23</v>
      </c>
      <c r="V69" s="4">
        <v>63</v>
      </c>
      <c r="W69" s="3">
        <v>37</v>
      </c>
      <c r="X69" s="4">
        <v>63</v>
      </c>
    </row>
    <row r="70" spans="1:24" ht="18.75">
      <c r="A70" s="3" t="s">
        <v>434</v>
      </c>
      <c r="B70" s="4">
        <v>6</v>
      </c>
      <c r="C70" s="3">
        <v>228</v>
      </c>
      <c r="D70" s="4">
        <v>64</v>
      </c>
      <c r="E70" s="3">
        <v>37</v>
      </c>
      <c r="F70" s="4">
        <v>64</v>
      </c>
      <c r="G70" s="3">
        <v>6.6</v>
      </c>
      <c r="H70" s="4">
        <v>7</v>
      </c>
      <c r="I70" s="3">
        <v>20</v>
      </c>
      <c r="J70" s="4">
        <v>64</v>
      </c>
      <c r="K70" s="3" t="s">
        <v>17</v>
      </c>
      <c r="L70" s="4">
        <v>64</v>
      </c>
      <c r="M70" s="3" t="s">
        <v>439</v>
      </c>
      <c r="N70" s="4">
        <v>6</v>
      </c>
      <c r="O70" s="3">
        <v>213</v>
      </c>
      <c r="P70" s="4">
        <v>64</v>
      </c>
      <c r="Q70" s="3">
        <v>34</v>
      </c>
      <c r="R70" s="4">
        <v>64</v>
      </c>
      <c r="S70" s="3">
        <v>6.8</v>
      </c>
      <c r="T70" s="4">
        <v>7</v>
      </c>
      <c r="U70" s="3">
        <v>24</v>
      </c>
      <c r="V70" s="4">
        <v>64</v>
      </c>
      <c r="W70" s="3">
        <v>39</v>
      </c>
      <c r="X70" s="4">
        <v>64</v>
      </c>
    </row>
    <row r="71" spans="1:24" ht="18.75">
      <c r="A71" s="3" t="s">
        <v>435</v>
      </c>
      <c r="B71" s="4">
        <v>5</v>
      </c>
      <c r="C71" s="3">
        <v>230</v>
      </c>
      <c r="D71" s="4">
        <v>65</v>
      </c>
      <c r="E71" s="3" t="s">
        <v>15</v>
      </c>
      <c r="F71" s="4">
        <v>65</v>
      </c>
      <c r="G71" s="3" t="s">
        <v>17</v>
      </c>
      <c r="H71" s="4">
        <v>6</v>
      </c>
      <c r="I71" s="3">
        <v>21</v>
      </c>
      <c r="J71" s="4">
        <v>65</v>
      </c>
      <c r="K71" s="3">
        <v>15</v>
      </c>
      <c r="L71" s="4">
        <v>65</v>
      </c>
      <c r="M71" s="3" t="s">
        <v>440</v>
      </c>
      <c r="N71" s="4">
        <v>5</v>
      </c>
      <c r="O71" s="3">
        <v>215</v>
      </c>
      <c r="P71" s="4">
        <v>65</v>
      </c>
      <c r="Q71" s="3" t="s">
        <v>15</v>
      </c>
      <c r="R71" s="4">
        <v>65</v>
      </c>
      <c r="S71" s="3" t="s">
        <v>17</v>
      </c>
      <c r="T71" s="4">
        <v>6</v>
      </c>
      <c r="U71" s="3">
        <v>25</v>
      </c>
      <c r="V71" s="4">
        <v>65</v>
      </c>
      <c r="W71" s="3">
        <v>41</v>
      </c>
      <c r="X71" s="4">
        <v>65</v>
      </c>
    </row>
    <row r="72" spans="1:24" ht="18.75">
      <c r="A72" s="3" t="s">
        <v>436</v>
      </c>
      <c r="B72" s="4">
        <v>4</v>
      </c>
      <c r="C72" s="3">
        <v>233</v>
      </c>
      <c r="D72" s="4">
        <v>66</v>
      </c>
      <c r="E72" s="3">
        <v>38</v>
      </c>
      <c r="F72" s="4">
        <v>66</v>
      </c>
      <c r="G72" s="3">
        <v>6.7</v>
      </c>
      <c r="H72" s="4">
        <v>5</v>
      </c>
      <c r="I72" s="3">
        <v>22</v>
      </c>
      <c r="J72" s="4">
        <v>66</v>
      </c>
      <c r="K72" s="3" t="s">
        <v>17</v>
      </c>
      <c r="L72" s="4">
        <v>66</v>
      </c>
      <c r="M72" s="3" t="s">
        <v>441</v>
      </c>
      <c r="N72" s="4">
        <v>4</v>
      </c>
      <c r="O72" s="3">
        <v>218</v>
      </c>
      <c r="P72" s="4">
        <v>66</v>
      </c>
      <c r="Q72" s="3">
        <v>35</v>
      </c>
      <c r="R72" s="4">
        <v>66</v>
      </c>
      <c r="S72" s="3">
        <v>6.9</v>
      </c>
      <c r="T72" s="4">
        <v>5</v>
      </c>
      <c r="U72" s="3">
        <v>26</v>
      </c>
      <c r="V72" s="4">
        <v>66</v>
      </c>
      <c r="W72" s="3">
        <v>43</v>
      </c>
      <c r="X72" s="4">
        <v>66</v>
      </c>
    </row>
    <row r="73" spans="1:24" ht="18.75">
      <c r="A73" s="3" t="s">
        <v>437</v>
      </c>
      <c r="B73" s="4">
        <v>3</v>
      </c>
      <c r="C73" s="3">
        <v>236</v>
      </c>
      <c r="D73" s="4">
        <v>67</v>
      </c>
      <c r="E73" s="3" t="s">
        <v>15</v>
      </c>
      <c r="F73" s="4">
        <v>67</v>
      </c>
      <c r="G73" s="3" t="s">
        <v>17</v>
      </c>
      <c r="H73" s="4">
        <v>4</v>
      </c>
      <c r="I73" s="3">
        <v>23</v>
      </c>
      <c r="J73" s="4">
        <v>67</v>
      </c>
      <c r="K73" s="3">
        <v>16</v>
      </c>
      <c r="L73" s="4">
        <v>67</v>
      </c>
      <c r="M73" s="3" t="s">
        <v>442</v>
      </c>
      <c r="N73" s="4">
        <v>3</v>
      </c>
      <c r="O73" s="3">
        <v>221</v>
      </c>
      <c r="P73" s="4">
        <v>67</v>
      </c>
      <c r="Q73" s="3" t="s">
        <v>15</v>
      </c>
      <c r="R73" s="4">
        <v>67</v>
      </c>
      <c r="S73" s="3" t="s">
        <v>17</v>
      </c>
      <c r="T73" s="4">
        <v>4</v>
      </c>
      <c r="U73" s="3">
        <v>27</v>
      </c>
      <c r="V73" s="4">
        <v>67</v>
      </c>
      <c r="W73" s="3">
        <v>46</v>
      </c>
      <c r="X73" s="4">
        <v>67</v>
      </c>
    </row>
    <row r="74" spans="1:24" ht="18.75">
      <c r="A74" s="3" t="s">
        <v>438</v>
      </c>
      <c r="B74" s="4">
        <v>2</v>
      </c>
      <c r="C74" s="3">
        <v>239</v>
      </c>
      <c r="D74" s="4">
        <v>68</v>
      </c>
      <c r="E74" s="3">
        <v>39</v>
      </c>
      <c r="F74" s="4">
        <v>68</v>
      </c>
      <c r="G74" s="3">
        <v>6.8</v>
      </c>
      <c r="H74" s="4">
        <v>3</v>
      </c>
      <c r="I74" s="3">
        <v>24</v>
      </c>
      <c r="J74" s="4">
        <v>68</v>
      </c>
      <c r="K74" s="3">
        <v>17</v>
      </c>
      <c r="L74" s="4">
        <v>68</v>
      </c>
      <c r="M74" s="3" t="s">
        <v>443</v>
      </c>
      <c r="N74" s="4">
        <v>2</v>
      </c>
      <c r="O74" s="3">
        <v>224</v>
      </c>
      <c r="P74" s="4">
        <v>68</v>
      </c>
      <c r="Q74" s="3">
        <v>36</v>
      </c>
      <c r="R74" s="4">
        <v>68</v>
      </c>
      <c r="S74" s="3">
        <v>7</v>
      </c>
      <c r="T74" s="4">
        <v>3</v>
      </c>
      <c r="U74" s="3">
        <v>28</v>
      </c>
      <c r="V74" s="4">
        <v>68</v>
      </c>
      <c r="W74" s="3">
        <v>49</v>
      </c>
      <c r="X74" s="4">
        <v>68</v>
      </c>
    </row>
    <row r="75" spans="1:24" ht="18.75">
      <c r="A75" s="3" t="s">
        <v>439</v>
      </c>
      <c r="B75" s="4">
        <v>1</v>
      </c>
      <c r="C75" s="3">
        <v>242</v>
      </c>
      <c r="D75" s="4">
        <v>69</v>
      </c>
      <c r="E75" s="3">
        <v>40</v>
      </c>
      <c r="F75" s="4">
        <v>69</v>
      </c>
      <c r="G75" s="3" t="s">
        <v>17</v>
      </c>
      <c r="H75" s="4">
        <v>2</v>
      </c>
      <c r="I75" s="3">
        <v>25</v>
      </c>
      <c r="J75" s="4">
        <v>69</v>
      </c>
      <c r="K75" s="3">
        <v>18</v>
      </c>
      <c r="L75" s="4">
        <v>69</v>
      </c>
      <c r="M75" s="3" t="s">
        <v>444</v>
      </c>
      <c r="N75" s="4">
        <v>1</v>
      </c>
      <c r="O75" s="3">
        <v>227</v>
      </c>
      <c r="P75" s="4">
        <v>69</v>
      </c>
      <c r="Q75" s="3">
        <v>37</v>
      </c>
      <c r="R75" s="4">
        <v>69</v>
      </c>
      <c r="S75" s="3" t="s">
        <v>17</v>
      </c>
      <c r="T75" s="4">
        <v>2</v>
      </c>
      <c r="U75" s="3">
        <v>29</v>
      </c>
      <c r="V75" s="4">
        <v>69</v>
      </c>
      <c r="W75" s="3">
        <v>52</v>
      </c>
      <c r="X75" s="4">
        <v>69</v>
      </c>
    </row>
    <row r="76" spans="1:24" ht="18.75">
      <c r="A76" s="3" t="s">
        <v>28</v>
      </c>
      <c r="B76" s="4">
        <v>1</v>
      </c>
      <c r="C76" s="3">
        <v>245</v>
      </c>
      <c r="D76" s="4">
        <v>70</v>
      </c>
      <c r="E76" s="3">
        <v>41</v>
      </c>
      <c r="F76" s="4">
        <v>70</v>
      </c>
      <c r="G76" s="3">
        <v>6.9</v>
      </c>
      <c r="H76" s="4">
        <v>1</v>
      </c>
      <c r="I76" s="3">
        <v>27</v>
      </c>
      <c r="J76" s="4">
        <v>70</v>
      </c>
      <c r="K76" s="3">
        <v>19</v>
      </c>
      <c r="L76" s="4">
        <v>70</v>
      </c>
      <c r="M76" s="3" t="s">
        <v>26</v>
      </c>
      <c r="N76" s="4">
        <v>1</v>
      </c>
      <c r="O76" s="3">
        <v>230</v>
      </c>
      <c r="P76" s="4">
        <v>70</v>
      </c>
      <c r="Q76" s="3">
        <v>38</v>
      </c>
      <c r="R76" s="4">
        <v>70</v>
      </c>
      <c r="S76" s="3">
        <v>7.1</v>
      </c>
      <c r="T76" s="4">
        <v>1</v>
      </c>
      <c r="U76" s="3">
        <v>30</v>
      </c>
      <c r="V76" s="4">
        <v>70</v>
      </c>
      <c r="W76" s="3">
        <v>55</v>
      </c>
      <c r="X76" s="4">
        <v>70</v>
      </c>
    </row>
    <row r="77" spans="1:24" ht="18.75">
      <c r="A77" s="3" t="s">
        <v>94</v>
      </c>
      <c r="B77" s="4">
        <v>0</v>
      </c>
      <c r="C77" s="3" t="s">
        <v>95</v>
      </c>
      <c r="D77" s="4">
        <v>70</v>
      </c>
      <c r="E77" s="3" t="s">
        <v>96</v>
      </c>
      <c r="F77" s="4">
        <v>70</v>
      </c>
      <c r="G77" s="3" t="s">
        <v>97</v>
      </c>
      <c r="H77" s="4">
        <v>0</v>
      </c>
      <c r="I77" s="3" t="s">
        <v>41</v>
      </c>
      <c r="J77" s="4">
        <v>70</v>
      </c>
      <c r="K77" s="3" t="s">
        <v>74</v>
      </c>
      <c r="L77" s="4">
        <v>70</v>
      </c>
      <c r="M77" s="3" t="s">
        <v>70</v>
      </c>
      <c r="N77" s="4">
        <v>0</v>
      </c>
      <c r="O77" s="3" t="s">
        <v>84</v>
      </c>
      <c r="P77" s="4">
        <v>70</v>
      </c>
      <c r="Q77" s="3" t="s">
        <v>85</v>
      </c>
      <c r="R77" s="4">
        <v>70</v>
      </c>
      <c r="S77" s="3" t="s">
        <v>98</v>
      </c>
      <c r="T77" s="4">
        <v>0</v>
      </c>
      <c r="U77" s="3" t="s">
        <v>99</v>
      </c>
      <c r="V77" s="4">
        <v>70</v>
      </c>
      <c r="W77" s="3" t="s">
        <v>100</v>
      </c>
      <c r="X77" s="4">
        <v>70</v>
      </c>
    </row>
    <row r="78" spans="1:24" ht="18.75">
      <c r="A78" s="3">
        <v>0</v>
      </c>
      <c r="B78" s="4">
        <v>0</v>
      </c>
      <c r="C78" s="3"/>
      <c r="D78" s="3"/>
      <c r="E78" s="3"/>
      <c r="F78" s="3">
        <v>0</v>
      </c>
      <c r="G78" s="3">
        <v>0</v>
      </c>
      <c r="H78" s="4">
        <v>0</v>
      </c>
      <c r="I78" s="3"/>
      <c r="J78" s="4">
        <v>0</v>
      </c>
      <c r="K78" s="3"/>
      <c r="L78" s="3"/>
      <c r="M78" s="3">
        <v>0</v>
      </c>
      <c r="N78" s="4">
        <v>0</v>
      </c>
      <c r="O78" s="3"/>
      <c r="P78" s="4"/>
      <c r="Q78" s="3"/>
      <c r="R78" s="4">
        <v>0</v>
      </c>
      <c r="S78" s="3">
        <v>0</v>
      </c>
      <c r="T78" s="4">
        <v>0</v>
      </c>
      <c r="U78" s="3"/>
      <c r="V78" s="4">
        <v>0</v>
      </c>
      <c r="W78" s="3"/>
      <c r="X78" s="3"/>
    </row>
    <row r="79" spans="1:24" ht="18.75">
      <c r="A79" s="3"/>
      <c r="B79" s="4">
        <v>0</v>
      </c>
      <c r="C79" s="3"/>
      <c r="D79" s="4">
        <v>0</v>
      </c>
      <c r="E79" s="3"/>
      <c r="F79" s="3">
        <v>0</v>
      </c>
      <c r="G79" s="3">
        <v>0</v>
      </c>
      <c r="H79" s="4">
        <v>0</v>
      </c>
      <c r="I79" s="3"/>
      <c r="J79" s="4">
        <v>0</v>
      </c>
      <c r="K79" s="3"/>
      <c r="L79" s="3"/>
      <c r="M79" s="3"/>
      <c r="N79" s="4">
        <v>0</v>
      </c>
      <c r="O79" s="3"/>
      <c r="P79" s="4">
        <v>0</v>
      </c>
      <c r="Q79" s="3"/>
      <c r="R79" s="4">
        <v>0</v>
      </c>
      <c r="S79" s="3">
        <v>0</v>
      </c>
      <c r="T79" s="4">
        <v>0</v>
      </c>
      <c r="U79" s="3"/>
      <c r="V79" s="4">
        <v>0</v>
      </c>
      <c r="W79" s="3"/>
      <c r="X79" s="3"/>
    </row>
  </sheetData>
  <sheetProtection sheet="1" selectLockedCells="1" selectUnlockedCells="1"/>
  <mergeCells count="2">
    <mergeCell ref="A3:L3"/>
    <mergeCell ref="M3:X3"/>
  </mergeCells>
  <pageMargins left="0.27083333333333331" right="0.406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sheetPr codeName="Лист6"/>
  <dimension ref="A3:AB85"/>
  <sheetViews>
    <sheetView view="pageLayout" topLeftCell="M74" workbookViewId="0">
      <selection activeCell="AA78" sqref="AA78"/>
    </sheetView>
  </sheetViews>
  <sheetFormatPr defaultRowHeight="15.75"/>
  <sheetData>
    <row r="3" spans="1:28" ht="18.75">
      <c r="A3" s="92" t="s">
        <v>0</v>
      </c>
      <c r="B3" s="93"/>
      <c r="C3" s="93"/>
      <c r="D3" s="93"/>
      <c r="E3" s="93"/>
      <c r="F3" s="93"/>
      <c r="G3" s="93"/>
      <c r="H3" s="93"/>
      <c r="I3" s="93"/>
      <c r="J3" s="93"/>
      <c r="K3" s="93"/>
      <c r="L3" s="93"/>
      <c r="M3" s="93"/>
      <c r="N3" s="94"/>
      <c r="O3" s="92" t="s">
        <v>1</v>
      </c>
      <c r="P3" s="93"/>
      <c r="Q3" s="93"/>
      <c r="R3" s="93"/>
      <c r="S3" s="93"/>
      <c r="T3" s="93"/>
      <c r="U3" s="93"/>
      <c r="V3" s="93"/>
      <c r="W3" s="93"/>
      <c r="X3" s="93"/>
      <c r="Y3" s="93"/>
      <c r="Z3" s="93"/>
      <c r="AA3" s="93"/>
      <c r="AB3" s="94"/>
    </row>
    <row r="4" spans="1:28" ht="150">
      <c r="A4" s="1" t="s">
        <v>2</v>
      </c>
      <c r="B4" s="1" t="s">
        <v>9</v>
      </c>
      <c r="C4" s="1" t="s">
        <v>4</v>
      </c>
      <c r="D4" s="1" t="s">
        <v>9</v>
      </c>
      <c r="E4" s="1" t="s">
        <v>5</v>
      </c>
      <c r="F4" s="1" t="s">
        <v>9</v>
      </c>
      <c r="G4" s="1" t="s">
        <v>6</v>
      </c>
      <c r="H4" s="1" t="s">
        <v>9</v>
      </c>
      <c r="I4" s="1" t="s">
        <v>101</v>
      </c>
      <c r="J4" s="1" t="s">
        <v>9</v>
      </c>
      <c r="K4" s="1" t="s">
        <v>7</v>
      </c>
      <c r="L4" s="1" t="s">
        <v>9</v>
      </c>
      <c r="M4" s="1" t="s">
        <v>8</v>
      </c>
      <c r="N4" s="1" t="s">
        <v>9</v>
      </c>
      <c r="O4" s="1" t="s">
        <v>2</v>
      </c>
      <c r="P4" s="1" t="s">
        <v>9</v>
      </c>
      <c r="Q4" s="1" t="s">
        <v>4</v>
      </c>
      <c r="R4" s="1" t="s">
        <v>9</v>
      </c>
      <c r="S4" s="1" t="s">
        <v>5</v>
      </c>
      <c r="T4" s="1" t="s">
        <v>9</v>
      </c>
      <c r="U4" s="1" t="s">
        <v>10</v>
      </c>
      <c r="V4" s="1" t="s">
        <v>9</v>
      </c>
      <c r="W4" s="1" t="s">
        <v>102</v>
      </c>
      <c r="X4" s="1" t="s">
        <v>9</v>
      </c>
      <c r="Y4" s="1" t="s">
        <v>7</v>
      </c>
      <c r="Z4" s="1" t="s">
        <v>9</v>
      </c>
      <c r="AA4" s="1" t="s">
        <v>11</v>
      </c>
      <c r="AB4" s="1" t="s">
        <v>9</v>
      </c>
    </row>
    <row r="5" spans="1:28" ht="18.75">
      <c r="A5" s="1" t="s">
        <v>103</v>
      </c>
      <c r="B5" s="1">
        <v>70</v>
      </c>
      <c r="C5" s="3" t="s">
        <v>109</v>
      </c>
      <c r="D5" s="4">
        <v>70</v>
      </c>
      <c r="E5" s="3" t="s">
        <v>110</v>
      </c>
      <c r="F5" s="4">
        <v>70</v>
      </c>
      <c r="G5" s="1">
        <v>0</v>
      </c>
      <c r="H5" s="1">
        <v>0</v>
      </c>
      <c r="I5" s="1">
        <v>0</v>
      </c>
      <c r="J5" s="1">
        <v>0</v>
      </c>
      <c r="K5" s="3" t="s">
        <v>36</v>
      </c>
      <c r="L5" s="4">
        <v>70</v>
      </c>
      <c r="M5" s="3" t="s">
        <v>87</v>
      </c>
      <c r="N5" s="4">
        <v>70</v>
      </c>
      <c r="O5" s="1" t="s">
        <v>104</v>
      </c>
      <c r="P5" s="1">
        <v>70</v>
      </c>
      <c r="Q5" s="3" t="s">
        <v>95</v>
      </c>
      <c r="R5" s="4">
        <v>70</v>
      </c>
      <c r="S5" s="3" t="s">
        <v>44</v>
      </c>
      <c r="T5" s="4">
        <v>70</v>
      </c>
      <c r="U5" s="1">
        <v>0</v>
      </c>
      <c r="V5" s="1">
        <v>0</v>
      </c>
      <c r="W5" s="1">
        <v>0</v>
      </c>
      <c r="X5" s="1">
        <v>0</v>
      </c>
      <c r="Y5" s="3" t="s">
        <v>72</v>
      </c>
      <c r="Z5" s="4">
        <v>70</v>
      </c>
      <c r="AA5" s="3" t="s">
        <v>114</v>
      </c>
      <c r="AB5" s="4">
        <v>70</v>
      </c>
    </row>
    <row r="6" spans="1:28" ht="18.75">
      <c r="A6" s="3" t="s">
        <v>105</v>
      </c>
      <c r="B6" s="4">
        <v>70</v>
      </c>
      <c r="C6" s="1">
        <v>0</v>
      </c>
      <c r="D6" s="1">
        <v>0</v>
      </c>
      <c r="E6" s="1">
        <v>0</v>
      </c>
      <c r="F6" s="1">
        <v>0</v>
      </c>
      <c r="G6" s="1">
        <v>2</v>
      </c>
      <c r="H6" s="1">
        <v>70</v>
      </c>
      <c r="I6" s="1">
        <v>2</v>
      </c>
      <c r="J6" s="1">
        <v>70</v>
      </c>
      <c r="K6" s="1">
        <v>-99</v>
      </c>
      <c r="L6" s="1">
        <v>0</v>
      </c>
      <c r="M6" s="1">
        <v>0</v>
      </c>
      <c r="N6" s="1">
        <v>0</v>
      </c>
      <c r="O6" s="3" t="s">
        <v>106</v>
      </c>
      <c r="P6" s="4">
        <v>70</v>
      </c>
      <c r="Q6" s="1">
        <v>0</v>
      </c>
      <c r="R6" s="1">
        <v>0</v>
      </c>
      <c r="S6" s="1">
        <v>0</v>
      </c>
      <c r="T6" s="1">
        <v>0</v>
      </c>
      <c r="U6" s="1">
        <v>2</v>
      </c>
      <c r="V6" s="1">
        <v>70</v>
      </c>
      <c r="W6" s="1">
        <v>2</v>
      </c>
      <c r="X6" s="1">
        <v>70</v>
      </c>
      <c r="Y6" s="1">
        <v>-99</v>
      </c>
      <c r="Z6" s="1">
        <v>0</v>
      </c>
      <c r="AA6" s="1">
        <v>0</v>
      </c>
      <c r="AB6" s="1">
        <v>0</v>
      </c>
    </row>
    <row r="7" spans="1:28" ht="18.75">
      <c r="A7" s="3" t="s">
        <v>781</v>
      </c>
      <c r="B7" s="4">
        <v>69</v>
      </c>
      <c r="C7" s="3">
        <v>118</v>
      </c>
      <c r="D7" s="4">
        <v>1</v>
      </c>
      <c r="E7" s="3">
        <v>3</v>
      </c>
      <c r="F7" s="4">
        <v>1</v>
      </c>
      <c r="G7" s="3">
        <v>4.4000000000000004</v>
      </c>
      <c r="H7" s="4">
        <v>70</v>
      </c>
      <c r="I7" s="3">
        <v>7.8</v>
      </c>
      <c r="J7" s="4">
        <v>70</v>
      </c>
      <c r="K7" s="3">
        <v>-5</v>
      </c>
      <c r="L7" s="4">
        <v>1</v>
      </c>
      <c r="M7" s="3" t="s">
        <v>15</v>
      </c>
      <c r="N7" s="4">
        <v>1</v>
      </c>
      <c r="O7" s="3" t="s">
        <v>822</v>
      </c>
      <c r="P7" s="4">
        <v>69</v>
      </c>
      <c r="Q7" s="3">
        <v>107</v>
      </c>
      <c r="R7" s="4">
        <v>1</v>
      </c>
      <c r="S7" s="3">
        <v>2</v>
      </c>
      <c r="T7" s="4">
        <v>1</v>
      </c>
      <c r="U7" s="3">
        <v>4.5999999999999996</v>
      </c>
      <c r="V7" s="4">
        <v>70</v>
      </c>
      <c r="W7" s="3">
        <v>8.1999999999999993</v>
      </c>
      <c r="X7" s="4">
        <v>70</v>
      </c>
      <c r="Y7" s="3">
        <v>-3</v>
      </c>
      <c r="Z7" s="4">
        <v>1</v>
      </c>
      <c r="AA7" s="3">
        <v>1</v>
      </c>
      <c r="AB7" s="4">
        <v>1</v>
      </c>
    </row>
    <row r="8" spans="1:28" ht="18.75">
      <c r="A8" s="3" t="s">
        <v>782</v>
      </c>
      <c r="B8" s="4">
        <v>68</v>
      </c>
      <c r="C8" s="3">
        <v>121</v>
      </c>
      <c r="D8" s="4">
        <v>2</v>
      </c>
      <c r="E8" s="3">
        <v>4</v>
      </c>
      <c r="F8" s="4">
        <v>2</v>
      </c>
      <c r="G8" s="3" t="s">
        <v>17</v>
      </c>
      <c r="H8" s="4">
        <v>69</v>
      </c>
      <c r="I8" s="3">
        <v>7.9</v>
      </c>
      <c r="J8" s="4">
        <v>69</v>
      </c>
      <c r="K8" s="3">
        <v>-4</v>
      </c>
      <c r="L8" s="4">
        <v>2</v>
      </c>
      <c r="M8" s="3" t="s">
        <v>15</v>
      </c>
      <c r="N8" s="4">
        <v>2</v>
      </c>
      <c r="O8" s="3" t="s">
        <v>823</v>
      </c>
      <c r="P8" s="4">
        <v>68</v>
      </c>
      <c r="Q8" s="3">
        <v>110</v>
      </c>
      <c r="R8" s="4">
        <v>2</v>
      </c>
      <c r="S8" s="3">
        <v>3</v>
      </c>
      <c r="T8" s="4">
        <v>2</v>
      </c>
      <c r="U8" s="3" t="s">
        <v>17</v>
      </c>
      <c r="V8" s="4">
        <v>69</v>
      </c>
      <c r="W8" s="3">
        <v>8.3000000000000007</v>
      </c>
      <c r="X8" s="4">
        <v>69</v>
      </c>
      <c r="Y8" s="3">
        <v>-2</v>
      </c>
      <c r="Z8" s="4">
        <v>2</v>
      </c>
      <c r="AA8" s="3">
        <v>2</v>
      </c>
      <c r="AB8" s="4">
        <v>2</v>
      </c>
    </row>
    <row r="9" spans="1:28" ht="18.75">
      <c r="A9" s="3" t="s">
        <v>783</v>
      </c>
      <c r="B9" s="4">
        <v>67</v>
      </c>
      <c r="C9" s="3">
        <v>124</v>
      </c>
      <c r="D9" s="4">
        <v>3</v>
      </c>
      <c r="E9" s="3">
        <v>5</v>
      </c>
      <c r="F9" s="4">
        <v>3</v>
      </c>
      <c r="G9" s="3">
        <v>4.5</v>
      </c>
      <c r="H9" s="4">
        <v>68</v>
      </c>
      <c r="I9" s="3">
        <v>8</v>
      </c>
      <c r="J9" s="4">
        <v>68</v>
      </c>
      <c r="K9" s="3" t="s">
        <v>15</v>
      </c>
      <c r="L9" s="4">
        <v>3</v>
      </c>
      <c r="M9" s="3" t="s">
        <v>15</v>
      </c>
      <c r="N9" s="4">
        <v>3</v>
      </c>
      <c r="O9" s="3" t="s">
        <v>824</v>
      </c>
      <c r="P9" s="4">
        <v>67</v>
      </c>
      <c r="Q9" s="3">
        <v>113</v>
      </c>
      <c r="R9" s="4">
        <v>3</v>
      </c>
      <c r="S9" s="3">
        <v>4</v>
      </c>
      <c r="T9" s="4">
        <v>3</v>
      </c>
      <c r="U9" s="3">
        <v>4.7</v>
      </c>
      <c r="V9" s="4">
        <v>68</v>
      </c>
      <c r="W9" s="3">
        <v>8.4</v>
      </c>
      <c r="X9" s="4">
        <v>68</v>
      </c>
      <c r="Y9" s="3">
        <v>-1</v>
      </c>
      <c r="Z9" s="4">
        <v>3</v>
      </c>
      <c r="AA9" s="3">
        <v>3</v>
      </c>
      <c r="AB9" s="4">
        <v>3</v>
      </c>
    </row>
    <row r="10" spans="1:28" ht="18.75">
      <c r="A10" s="3" t="s">
        <v>784</v>
      </c>
      <c r="B10" s="4">
        <v>66</v>
      </c>
      <c r="C10" s="3">
        <v>127</v>
      </c>
      <c r="D10" s="4">
        <v>4</v>
      </c>
      <c r="E10" s="3">
        <v>6</v>
      </c>
      <c r="F10" s="4">
        <v>4</v>
      </c>
      <c r="G10" s="3" t="s">
        <v>17</v>
      </c>
      <c r="H10" s="4">
        <v>67</v>
      </c>
      <c r="I10" s="3">
        <v>8.1</v>
      </c>
      <c r="J10" s="4">
        <v>67</v>
      </c>
      <c r="K10" s="3">
        <v>-3</v>
      </c>
      <c r="L10" s="4">
        <v>4</v>
      </c>
      <c r="M10" s="3" t="s">
        <v>15</v>
      </c>
      <c r="N10" s="4">
        <v>4</v>
      </c>
      <c r="O10" s="3" t="s">
        <v>825</v>
      </c>
      <c r="P10" s="4">
        <v>66</v>
      </c>
      <c r="Q10" s="3">
        <v>116</v>
      </c>
      <c r="R10" s="4">
        <v>4</v>
      </c>
      <c r="S10" s="3">
        <v>5</v>
      </c>
      <c r="T10" s="4">
        <v>4</v>
      </c>
      <c r="U10" s="3" t="s">
        <v>17</v>
      </c>
      <c r="V10" s="4">
        <v>67</v>
      </c>
      <c r="W10" s="3">
        <v>8.5</v>
      </c>
      <c r="X10" s="4">
        <v>67</v>
      </c>
      <c r="Y10" s="3">
        <v>0</v>
      </c>
      <c r="Z10" s="4">
        <v>4</v>
      </c>
      <c r="AA10" s="3">
        <v>4</v>
      </c>
      <c r="AB10" s="4">
        <v>4</v>
      </c>
    </row>
    <row r="11" spans="1:28" ht="18.75">
      <c r="A11" s="3" t="s">
        <v>785</v>
      </c>
      <c r="B11" s="4">
        <v>65</v>
      </c>
      <c r="C11" s="3">
        <v>130</v>
      </c>
      <c r="D11" s="4">
        <v>5</v>
      </c>
      <c r="E11" s="3">
        <v>7</v>
      </c>
      <c r="F11" s="4">
        <v>5</v>
      </c>
      <c r="G11" s="3" t="s">
        <v>17</v>
      </c>
      <c r="H11" s="4">
        <v>66</v>
      </c>
      <c r="I11" s="3">
        <v>8.1999999999999993</v>
      </c>
      <c r="J11" s="4">
        <v>66</v>
      </c>
      <c r="K11" s="3" t="s">
        <v>15</v>
      </c>
      <c r="L11" s="4">
        <v>5</v>
      </c>
      <c r="M11" s="3" t="s">
        <v>15</v>
      </c>
      <c r="N11" s="4">
        <v>5</v>
      </c>
      <c r="O11" s="3" t="s">
        <v>826</v>
      </c>
      <c r="P11" s="4">
        <v>65</v>
      </c>
      <c r="Q11" s="3">
        <v>119</v>
      </c>
      <c r="R11" s="4">
        <v>5</v>
      </c>
      <c r="S11" s="3">
        <v>6</v>
      </c>
      <c r="T11" s="4">
        <v>5</v>
      </c>
      <c r="U11" s="3">
        <v>4.8</v>
      </c>
      <c r="V11" s="4">
        <v>66</v>
      </c>
      <c r="W11" s="3">
        <v>8.6</v>
      </c>
      <c r="X11" s="4">
        <v>66</v>
      </c>
      <c r="Y11" s="3">
        <v>1</v>
      </c>
      <c r="Z11" s="4">
        <v>5</v>
      </c>
      <c r="AA11" s="3">
        <v>5</v>
      </c>
      <c r="AB11" s="4">
        <v>5</v>
      </c>
    </row>
    <row r="12" spans="1:28" ht="18.75">
      <c r="A12" s="3" t="s">
        <v>786</v>
      </c>
      <c r="B12" s="4">
        <v>64</v>
      </c>
      <c r="C12" s="3">
        <v>133</v>
      </c>
      <c r="D12" s="4">
        <v>6</v>
      </c>
      <c r="E12" s="3">
        <v>8</v>
      </c>
      <c r="F12" s="4">
        <v>6</v>
      </c>
      <c r="G12" s="3">
        <v>4.5999999999999996</v>
      </c>
      <c r="H12" s="4">
        <v>65</v>
      </c>
      <c r="I12" s="3">
        <v>8.3000000000000007</v>
      </c>
      <c r="J12" s="4">
        <v>65</v>
      </c>
      <c r="K12" s="3">
        <v>-2</v>
      </c>
      <c r="L12" s="4">
        <v>6</v>
      </c>
      <c r="M12" s="3" t="s">
        <v>15</v>
      </c>
      <c r="N12" s="4">
        <v>6</v>
      </c>
      <c r="O12" s="3" t="s">
        <v>596</v>
      </c>
      <c r="P12" s="4">
        <v>64</v>
      </c>
      <c r="Q12" s="3">
        <v>122</v>
      </c>
      <c r="R12" s="4">
        <v>6</v>
      </c>
      <c r="S12" s="3">
        <v>7</v>
      </c>
      <c r="T12" s="4">
        <v>6</v>
      </c>
      <c r="U12" s="3" t="s">
        <v>17</v>
      </c>
      <c r="V12" s="4">
        <v>65</v>
      </c>
      <c r="W12" s="3">
        <v>8.6999999999999993</v>
      </c>
      <c r="X12" s="4">
        <v>65</v>
      </c>
      <c r="Y12" s="3">
        <v>2</v>
      </c>
      <c r="Z12" s="4">
        <v>6</v>
      </c>
      <c r="AA12" s="3">
        <v>6</v>
      </c>
      <c r="AB12" s="4">
        <v>6</v>
      </c>
    </row>
    <row r="13" spans="1:28" ht="18.75">
      <c r="A13" s="3" t="s">
        <v>787</v>
      </c>
      <c r="B13" s="4">
        <v>63</v>
      </c>
      <c r="C13" s="3">
        <v>136</v>
      </c>
      <c r="D13" s="4">
        <v>7</v>
      </c>
      <c r="E13" s="3">
        <v>9</v>
      </c>
      <c r="F13" s="4">
        <v>7</v>
      </c>
      <c r="G13" s="3" t="s">
        <v>17</v>
      </c>
      <c r="H13" s="4">
        <v>64</v>
      </c>
      <c r="I13" s="3">
        <v>8.4</v>
      </c>
      <c r="J13" s="4">
        <v>64</v>
      </c>
      <c r="K13" s="3" t="s">
        <v>15</v>
      </c>
      <c r="L13" s="4">
        <v>7</v>
      </c>
      <c r="M13" s="3" t="s">
        <v>15</v>
      </c>
      <c r="N13" s="4">
        <v>7</v>
      </c>
      <c r="O13" s="3" t="s">
        <v>597</v>
      </c>
      <c r="P13" s="4">
        <v>63</v>
      </c>
      <c r="Q13" s="3">
        <v>124</v>
      </c>
      <c r="R13" s="4">
        <v>7</v>
      </c>
      <c r="S13" s="3">
        <v>8</v>
      </c>
      <c r="T13" s="4">
        <v>7</v>
      </c>
      <c r="U13" s="3">
        <v>4.9000000000000004</v>
      </c>
      <c r="V13" s="4">
        <v>64</v>
      </c>
      <c r="W13" s="3">
        <v>8.8000000000000007</v>
      </c>
      <c r="X13" s="4">
        <v>64</v>
      </c>
      <c r="Y13" s="3">
        <v>3</v>
      </c>
      <c r="Z13" s="4">
        <v>7</v>
      </c>
      <c r="AA13" s="3" t="s">
        <v>15</v>
      </c>
      <c r="AB13" s="4">
        <v>7</v>
      </c>
    </row>
    <row r="14" spans="1:28" ht="18.75">
      <c r="A14" s="3" t="s">
        <v>788</v>
      </c>
      <c r="B14" s="4">
        <v>62</v>
      </c>
      <c r="C14" s="3">
        <v>139</v>
      </c>
      <c r="D14" s="4">
        <v>8</v>
      </c>
      <c r="E14" s="3">
        <v>10</v>
      </c>
      <c r="F14" s="4">
        <v>8</v>
      </c>
      <c r="G14" s="3" t="s">
        <v>17</v>
      </c>
      <c r="H14" s="4">
        <v>63</v>
      </c>
      <c r="I14" s="3" t="s">
        <v>17</v>
      </c>
      <c r="J14" s="4">
        <v>63</v>
      </c>
      <c r="K14" s="3">
        <v>-1</v>
      </c>
      <c r="L14" s="4">
        <v>8</v>
      </c>
      <c r="M14" s="3" t="s">
        <v>15</v>
      </c>
      <c r="N14" s="4">
        <v>8</v>
      </c>
      <c r="O14" s="3" t="s">
        <v>598</v>
      </c>
      <c r="P14" s="4">
        <v>62</v>
      </c>
      <c r="Q14" s="3">
        <v>126</v>
      </c>
      <c r="R14" s="4">
        <v>8</v>
      </c>
      <c r="S14" s="3">
        <v>9</v>
      </c>
      <c r="T14" s="4">
        <v>8</v>
      </c>
      <c r="U14" s="3" t="s">
        <v>17</v>
      </c>
      <c r="V14" s="4">
        <v>63</v>
      </c>
      <c r="W14" s="3">
        <v>8.9</v>
      </c>
      <c r="X14" s="4">
        <v>63</v>
      </c>
      <c r="Y14" s="3" t="s">
        <v>15</v>
      </c>
      <c r="Z14" s="4">
        <v>8</v>
      </c>
      <c r="AA14" s="3">
        <v>7</v>
      </c>
      <c r="AB14" s="4">
        <v>8</v>
      </c>
    </row>
    <row r="15" spans="1:28" ht="18.75">
      <c r="A15" s="3" t="s">
        <v>789</v>
      </c>
      <c r="B15" s="4">
        <v>61</v>
      </c>
      <c r="C15" s="3">
        <v>142</v>
      </c>
      <c r="D15" s="4">
        <v>9</v>
      </c>
      <c r="E15" s="3">
        <v>11</v>
      </c>
      <c r="F15" s="4">
        <v>9</v>
      </c>
      <c r="G15" s="3">
        <v>4.7</v>
      </c>
      <c r="H15" s="4">
        <v>62</v>
      </c>
      <c r="I15" s="3">
        <v>8.5</v>
      </c>
      <c r="J15" s="4">
        <v>62</v>
      </c>
      <c r="K15" s="3" t="s">
        <v>15</v>
      </c>
      <c r="L15" s="4">
        <v>9</v>
      </c>
      <c r="M15" s="3" t="s">
        <v>15</v>
      </c>
      <c r="N15" s="4">
        <v>9</v>
      </c>
      <c r="O15" s="3" t="s">
        <v>827</v>
      </c>
      <c r="P15" s="4">
        <v>61</v>
      </c>
      <c r="Q15" s="3">
        <v>128</v>
      </c>
      <c r="R15" s="4">
        <v>9</v>
      </c>
      <c r="S15" s="3">
        <v>10</v>
      </c>
      <c r="T15" s="4">
        <v>9</v>
      </c>
      <c r="U15" s="3">
        <v>5</v>
      </c>
      <c r="V15" s="4">
        <v>62</v>
      </c>
      <c r="W15" s="3">
        <v>9</v>
      </c>
      <c r="X15" s="4">
        <v>62</v>
      </c>
      <c r="Y15" s="3">
        <v>4</v>
      </c>
      <c r="Z15" s="4">
        <v>9</v>
      </c>
      <c r="AA15" s="3" t="s">
        <v>15</v>
      </c>
      <c r="AB15" s="4">
        <v>9</v>
      </c>
    </row>
    <row r="16" spans="1:28" ht="18.75">
      <c r="A16" s="3" t="s">
        <v>790</v>
      </c>
      <c r="B16" s="4">
        <v>60</v>
      </c>
      <c r="C16" s="3">
        <v>143</v>
      </c>
      <c r="D16" s="4">
        <v>64</v>
      </c>
      <c r="E16" s="3">
        <v>12</v>
      </c>
      <c r="F16" s="4">
        <v>10</v>
      </c>
      <c r="G16" s="3" t="s">
        <v>17</v>
      </c>
      <c r="H16" s="4">
        <v>61</v>
      </c>
      <c r="I16" s="3" t="s">
        <v>17</v>
      </c>
      <c r="J16" s="4">
        <v>61</v>
      </c>
      <c r="K16" s="3">
        <v>10</v>
      </c>
      <c r="L16" s="4">
        <v>10</v>
      </c>
      <c r="M16" s="3">
        <v>1</v>
      </c>
      <c r="N16" s="4">
        <v>10</v>
      </c>
      <c r="O16" s="3" t="s">
        <v>828</v>
      </c>
      <c r="P16" s="4">
        <v>60</v>
      </c>
      <c r="Q16" s="3">
        <v>130</v>
      </c>
      <c r="R16" s="4">
        <v>10</v>
      </c>
      <c r="S16" s="3" t="s">
        <v>17</v>
      </c>
      <c r="T16" s="4">
        <v>10</v>
      </c>
      <c r="U16" s="3" t="s">
        <v>17</v>
      </c>
      <c r="V16" s="4">
        <v>61</v>
      </c>
      <c r="W16" s="3" t="s">
        <v>17</v>
      </c>
      <c r="X16" s="4">
        <v>61</v>
      </c>
      <c r="Y16" s="3" t="s">
        <v>17</v>
      </c>
      <c r="Z16" s="4">
        <v>10</v>
      </c>
      <c r="AA16" s="3">
        <v>8</v>
      </c>
      <c r="AB16" s="4">
        <v>10</v>
      </c>
    </row>
    <row r="17" spans="1:28" ht="18.75">
      <c r="A17" s="3" t="s">
        <v>791</v>
      </c>
      <c r="B17" s="4">
        <v>59</v>
      </c>
      <c r="C17" s="3">
        <v>145</v>
      </c>
      <c r="D17" s="4">
        <v>10</v>
      </c>
      <c r="E17" s="3">
        <v>13</v>
      </c>
      <c r="F17" s="4">
        <v>11</v>
      </c>
      <c r="G17" s="3" t="s">
        <v>17</v>
      </c>
      <c r="H17" s="4">
        <v>60</v>
      </c>
      <c r="I17" s="3">
        <v>8.6</v>
      </c>
      <c r="J17" s="4">
        <v>60</v>
      </c>
      <c r="K17" s="3" t="s">
        <v>17</v>
      </c>
      <c r="L17" s="4">
        <v>11</v>
      </c>
      <c r="M17" s="3" t="s">
        <v>15</v>
      </c>
      <c r="N17" s="4">
        <v>11</v>
      </c>
      <c r="O17" s="3" t="s">
        <v>379</v>
      </c>
      <c r="P17" s="4">
        <v>59</v>
      </c>
      <c r="Q17" s="3">
        <v>132</v>
      </c>
      <c r="R17" s="4">
        <v>11</v>
      </c>
      <c r="S17" s="3">
        <v>11</v>
      </c>
      <c r="T17" s="4">
        <v>11</v>
      </c>
      <c r="U17" s="3" t="s">
        <v>17</v>
      </c>
      <c r="V17" s="4">
        <v>60</v>
      </c>
      <c r="W17" s="3">
        <v>9.1</v>
      </c>
      <c r="X17" s="4">
        <v>60</v>
      </c>
      <c r="Y17" s="3">
        <v>5</v>
      </c>
      <c r="Z17" s="4">
        <v>11</v>
      </c>
      <c r="AA17" s="3" t="s">
        <v>15</v>
      </c>
      <c r="AB17" s="4">
        <v>11</v>
      </c>
    </row>
    <row r="18" spans="1:28" ht="18.75">
      <c r="A18" s="3" t="s">
        <v>792</v>
      </c>
      <c r="B18" s="4">
        <v>58</v>
      </c>
      <c r="C18" s="3">
        <v>148</v>
      </c>
      <c r="D18" s="4">
        <v>11</v>
      </c>
      <c r="E18" s="3">
        <v>14</v>
      </c>
      <c r="F18" s="4">
        <v>12</v>
      </c>
      <c r="G18" s="3">
        <v>4.8</v>
      </c>
      <c r="H18" s="4">
        <v>59</v>
      </c>
      <c r="I18" s="3" t="s">
        <v>17</v>
      </c>
      <c r="J18" s="4">
        <v>59</v>
      </c>
      <c r="K18" s="3">
        <v>1</v>
      </c>
      <c r="L18" s="4">
        <v>12</v>
      </c>
      <c r="M18" s="3" t="s">
        <v>17</v>
      </c>
      <c r="N18" s="4">
        <v>12</v>
      </c>
      <c r="O18" s="3" t="s">
        <v>380</v>
      </c>
      <c r="P18" s="4">
        <v>58</v>
      </c>
      <c r="Q18" s="3">
        <v>134</v>
      </c>
      <c r="R18" s="4">
        <v>12</v>
      </c>
      <c r="S18" s="3" t="s">
        <v>17</v>
      </c>
      <c r="T18" s="4">
        <v>12</v>
      </c>
      <c r="U18" s="3">
        <v>5.0999999999999996</v>
      </c>
      <c r="V18" s="4">
        <v>59</v>
      </c>
      <c r="W18" s="3" t="s">
        <v>17</v>
      </c>
      <c r="X18" s="4">
        <v>59</v>
      </c>
      <c r="Y18" s="3" t="s">
        <v>17</v>
      </c>
      <c r="Z18" s="4">
        <v>12</v>
      </c>
      <c r="AA18" s="3">
        <v>9</v>
      </c>
      <c r="AB18" s="4">
        <v>12</v>
      </c>
    </row>
    <row r="19" spans="1:28" ht="18.75">
      <c r="A19" s="3" t="s">
        <v>793</v>
      </c>
      <c r="B19" s="4">
        <v>57</v>
      </c>
      <c r="C19" s="3">
        <v>151</v>
      </c>
      <c r="D19" s="4">
        <v>12</v>
      </c>
      <c r="E19" s="3" t="s">
        <v>15</v>
      </c>
      <c r="F19" s="4">
        <v>13</v>
      </c>
      <c r="G19" s="3" t="s">
        <v>17</v>
      </c>
      <c r="H19" s="4">
        <v>58</v>
      </c>
      <c r="I19" s="3">
        <v>8.6999999999999993</v>
      </c>
      <c r="J19" s="4">
        <v>58</v>
      </c>
      <c r="K19" s="3" t="s">
        <v>17</v>
      </c>
      <c r="L19" s="4">
        <v>13</v>
      </c>
      <c r="M19" s="3">
        <v>2</v>
      </c>
      <c r="N19" s="4">
        <v>13</v>
      </c>
      <c r="O19" s="3" t="s">
        <v>381</v>
      </c>
      <c r="P19" s="4">
        <v>57</v>
      </c>
      <c r="Q19" s="3">
        <v>136</v>
      </c>
      <c r="R19" s="4">
        <v>13</v>
      </c>
      <c r="S19" s="3">
        <v>12</v>
      </c>
      <c r="T19" s="4">
        <v>13</v>
      </c>
      <c r="U19" s="3" t="s">
        <v>17</v>
      </c>
      <c r="V19" s="4">
        <v>58</v>
      </c>
      <c r="W19" s="3">
        <v>9.1999999999999993</v>
      </c>
      <c r="X19" s="4">
        <v>58</v>
      </c>
      <c r="Y19" s="3">
        <v>6</v>
      </c>
      <c r="Z19" s="4">
        <v>13</v>
      </c>
      <c r="AA19" s="3" t="s">
        <v>15</v>
      </c>
      <c r="AB19" s="4">
        <v>13</v>
      </c>
    </row>
    <row r="20" spans="1:28" ht="18.75">
      <c r="A20" s="3" t="s">
        <v>794</v>
      </c>
      <c r="B20" s="4">
        <v>56</v>
      </c>
      <c r="C20" s="3">
        <v>154</v>
      </c>
      <c r="D20" s="4">
        <v>13</v>
      </c>
      <c r="E20" s="3">
        <v>15</v>
      </c>
      <c r="F20" s="4">
        <v>14</v>
      </c>
      <c r="G20" s="3" t="s">
        <v>17</v>
      </c>
      <c r="H20" s="4">
        <v>57</v>
      </c>
      <c r="I20" s="3" t="s">
        <v>17</v>
      </c>
      <c r="J20" s="4">
        <v>57</v>
      </c>
      <c r="K20" s="3">
        <v>2</v>
      </c>
      <c r="L20" s="4">
        <v>14</v>
      </c>
      <c r="M20" s="3" t="s">
        <v>15</v>
      </c>
      <c r="N20" s="4">
        <v>14</v>
      </c>
      <c r="O20" s="3" t="s">
        <v>382</v>
      </c>
      <c r="P20" s="4">
        <v>56</v>
      </c>
      <c r="Q20" s="3">
        <v>138</v>
      </c>
      <c r="R20" s="4">
        <v>14</v>
      </c>
      <c r="S20" s="3" t="s">
        <v>17</v>
      </c>
      <c r="T20" s="4">
        <v>14</v>
      </c>
      <c r="U20" s="3" t="s">
        <v>17</v>
      </c>
      <c r="V20" s="4">
        <v>57</v>
      </c>
      <c r="W20" s="3" t="s">
        <v>107</v>
      </c>
      <c r="X20" s="4">
        <v>57</v>
      </c>
      <c r="Y20" s="3" t="s">
        <v>17</v>
      </c>
      <c r="Z20" s="4">
        <v>14</v>
      </c>
      <c r="AA20" s="3">
        <v>1</v>
      </c>
      <c r="AB20" s="4">
        <v>14</v>
      </c>
    </row>
    <row r="21" spans="1:28" ht="18.75">
      <c r="A21" s="3" t="s">
        <v>795</v>
      </c>
      <c r="B21" s="4">
        <v>55</v>
      </c>
      <c r="C21" s="3">
        <v>157</v>
      </c>
      <c r="D21" s="4">
        <v>14</v>
      </c>
      <c r="E21" s="3" t="s">
        <v>15</v>
      </c>
      <c r="F21" s="4">
        <v>15</v>
      </c>
      <c r="G21" s="3">
        <v>4.9000000000000004</v>
      </c>
      <c r="H21" s="4">
        <v>56</v>
      </c>
      <c r="I21" s="3">
        <v>8.8000000000000007</v>
      </c>
      <c r="J21" s="4">
        <v>56</v>
      </c>
      <c r="K21" s="3" t="s">
        <v>17</v>
      </c>
      <c r="L21" s="4">
        <v>15</v>
      </c>
      <c r="M21" s="3" t="s">
        <v>17</v>
      </c>
      <c r="N21" s="4">
        <v>15</v>
      </c>
      <c r="O21" s="3" t="s">
        <v>383</v>
      </c>
      <c r="P21" s="4">
        <v>55</v>
      </c>
      <c r="Q21" s="3">
        <v>140</v>
      </c>
      <c r="R21" s="4">
        <v>15</v>
      </c>
      <c r="S21" s="3">
        <v>13</v>
      </c>
      <c r="T21" s="4">
        <v>15</v>
      </c>
      <c r="U21" s="3">
        <v>5.2</v>
      </c>
      <c r="V21" s="4">
        <v>56</v>
      </c>
      <c r="W21" s="3">
        <v>9.3000000000000007</v>
      </c>
      <c r="X21" s="4">
        <v>56</v>
      </c>
      <c r="Y21" s="3">
        <v>7</v>
      </c>
      <c r="Z21" s="4">
        <v>15</v>
      </c>
      <c r="AA21" s="3" t="s">
        <v>15</v>
      </c>
      <c r="AB21" s="4">
        <v>15</v>
      </c>
    </row>
    <row r="22" spans="1:28" ht="18.75">
      <c r="A22" s="3" t="s">
        <v>796</v>
      </c>
      <c r="B22" s="4">
        <v>54</v>
      </c>
      <c r="C22" s="3">
        <v>160</v>
      </c>
      <c r="D22" s="4">
        <v>15</v>
      </c>
      <c r="E22" s="3">
        <v>16</v>
      </c>
      <c r="F22" s="4">
        <v>16</v>
      </c>
      <c r="G22" s="3" t="s">
        <v>17</v>
      </c>
      <c r="H22" s="4">
        <v>55</v>
      </c>
      <c r="I22" s="3" t="s">
        <v>17</v>
      </c>
      <c r="J22" s="4">
        <v>55</v>
      </c>
      <c r="K22" s="3">
        <v>3</v>
      </c>
      <c r="L22" s="4">
        <v>16</v>
      </c>
      <c r="M22" s="3" t="s">
        <v>17</v>
      </c>
      <c r="N22" s="4">
        <v>16</v>
      </c>
      <c r="O22" s="3" t="s">
        <v>601</v>
      </c>
      <c r="P22" s="4">
        <v>54</v>
      </c>
      <c r="Q22" s="3">
        <v>142</v>
      </c>
      <c r="R22" s="4">
        <v>16</v>
      </c>
      <c r="S22" s="3" t="s">
        <v>17</v>
      </c>
      <c r="T22" s="4">
        <v>16</v>
      </c>
      <c r="U22" s="3" t="s">
        <v>17</v>
      </c>
      <c r="V22" s="4">
        <v>55</v>
      </c>
      <c r="W22" s="3" t="s">
        <v>17</v>
      </c>
      <c r="X22" s="4">
        <v>55</v>
      </c>
      <c r="Y22" s="3" t="s">
        <v>17</v>
      </c>
      <c r="Z22" s="4">
        <v>16</v>
      </c>
      <c r="AA22" s="3">
        <v>11</v>
      </c>
      <c r="AB22" s="4">
        <v>16</v>
      </c>
    </row>
    <row r="23" spans="1:28" ht="18.75">
      <c r="A23" s="3" t="s">
        <v>797</v>
      </c>
      <c r="B23" s="4">
        <v>53</v>
      </c>
      <c r="C23" s="3">
        <v>162</v>
      </c>
      <c r="D23" s="4">
        <v>16</v>
      </c>
      <c r="E23" s="3" t="s">
        <v>15</v>
      </c>
      <c r="F23" s="4">
        <v>17</v>
      </c>
      <c r="G23" s="3" t="s">
        <v>107</v>
      </c>
      <c r="H23" s="4">
        <v>54</v>
      </c>
      <c r="I23" s="3">
        <v>8.9</v>
      </c>
      <c r="J23" s="4">
        <v>54</v>
      </c>
      <c r="K23" s="3" t="s">
        <v>17</v>
      </c>
      <c r="L23" s="4">
        <v>17</v>
      </c>
      <c r="M23" s="3">
        <v>3</v>
      </c>
      <c r="N23" s="4">
        <v>17</v>
      </c>
      <c r="O23" s="3" t="s">
        <v>602</v>
      </c>
      <c r="P23" s="4">
        <v>53</v>
      </c>
      <c r="Q23" s="3">
        <v>144</v>
      </c>
      <c r="R23" s="4">
        <v>17</v>
      </c>
      <c r="S23" s="3">
        <v>14</v>
      </c>
      <c r="T23" s="4">
        <v>17</v>
      </c>
      <c r="U23" s="3" t="s">
        <v>17</v>
      </c>
      <c r="V23" s="4">
        <v>54</v>
      </c>
      <c r="W23" s="3">
        <v>9.4</v>
      </c>
      <c r="X23" s="4">
        <v>54</v>
      </c>
      <c r="Y23" s="3">
        <v>8</v>
      </c>
      <c r="Z23" s="4">
        <v>17</v>
      </c>
      <c r="AA23" s="3" t="s">
        <v>15</v>
      </c>
      <c r="AB23" s="4">
        <v>17</v>
      </c>
    </row>
    <row r="24" spans="1:28" ht="18.75">
      <c r="A24" s="3" t="s">
        <v>599</v>
      </c>
      <c r="B24" s="4">
        <v>52</v>
      </c>
      <c r="C24" s="3">
        <v>164</v>
      </c>
      <c r="D24" s="4">
        <v>17</v>
      </c>
      <c r="E24" s="3">
        <v>17</v>
      </c>
      <c r="F24" s="4">
        <v>18</v>
      </c>
      <c r="G24" s="3">
        <v>5</v>
      </c>
      <c r="H24" s="4">
        <v>53</v>
      </c>
      <c r="I24" s="3" t="s">
        <v>17</v>
      </c>
      <c r="J24" s="4">
        <v>53</v>
      </c>
      <c r="K24" s="3">
        <v>4</v>
      </c>
      <c r="L24" s="4">
        <v>18</v>
      </c>
      <c r="M24" s="3" t="s">
        <v>17</v>
      </c>
      <c r="N24" s="4">
        <v>18</v>
      </c>
      <c r="O24" s="3" t="s">
        <v>603</v>
      </c>
      <c r="P24" s="4">
        <v>52</v>
      </c>
      <c r="Q24" s="3">
        <v>146</v>
      </c>
      <c r="R24" s="4">
        <v>18</v>
      </c>
      <c r="S24" s="3" t="s">
        <v>17</v>
      </c>
      <c r="T24" s="4">
        <v>18</v>
      </c>
      <c r="U24" s="3">
        <v>5.3</v>
      </c>
      <c r="V24" s="4">
        <v>53</v>
      </c>
      <c r="W24" s="3" t="s">
        <v>17</v>
      </c>
      <c r="X24" s="4">
        <v>53</v>
      </c>
      <c r="Y24" s="3" t="s">
        <v>17</v>
      </c>
      <c r="Z24" s="4">
        <v>18</v>
      </c>
      <c r="AA24" s="3">
        <v>12</v>
      </c>
      <c r="AB24" s="4">
        <v>18</v>
      </c>
    </row>
    <row r="25" spans="1:28" ht="18.75">
      <c r="A25" s="3" t="s">
        <v>798</v>
      </c>
      <c r="B25" s="4">
        <v>51</v>
      </c>
      <c r="C25" s="3">
        <v>166</v>
      </c>
      <c r="D25" s="4">
        <v>18</v>
      </c>
      <c r="E25" s="3" t="s">
        <v>15</v>
      </c>
      <c r="F25" s="4">
        <v>19</v>
      </c>
      <c r="G25" s="3" t="s">
        <v>17</v>
      </c>
      <c r="H25" s="4">
        <v>52</v>
      </c>
      <c r="I25" s="3">
        <v>9</v>
      </c>
      <c r="J25" s="4">
        <v>52</v>
      </c>
      <c r="K25" s="3" t="s">
        <v>17</v>
      </c>
      <c r="L25" s="4">
        <v>19</v>
      </c>
      <c r="M25" s="3" t="s">
        <v>17</v>
      </c>
      <c r="N25" s="4">
        <v>19</v>
      </c>
      <c r="O25" s="3" t="s">
        <v>604</v>
      </c>
      <c r="P25" s="4">
        <v>51</v>
      </c>
      <c r="Q25" s="3">
        <v>148</v>
      </c>
      <c r="R25" s="4">
        <v>19</v>
      </c>
      <c r="S25" s="3">
        <v>15</v>
      </c>
      <c r="T25" s="4">
        <v>19</v>
      </c>
      <c r="U25" s="3" t="s">
        <v>17</v>
      </c>
      <c r="V25" s="4">
        <v>52</v>
      </c>
      <c r="W25" s="3">
        <v>9.5</v>
      </c>
      <c r="X25" s="4">
        <v>52</v>
      </c>
      <c r="Y25" s="3" t="s">
        <v>15</v>
      </c>
      <c r="Z25" s="4">
        <v>19</v>
      </c>
      <c r="AA25" s="3" t="s">
        <v>15</v>
      </c>
      <c r="AB25" s="4">
        <v>19</v>
      </c>
    </row>
    <row r="26" spans="1:28" ht="18.75">
      <c r="A26" s="3" t="s">
        <v>799</v>
      </c>
      <c r="B26" s="4">
        <v>50</v>
      </c>
      <c r="C26" s="3">
        <v>168</v>
      </c>
      <c r="D26" s="4">
        <v>19</v>
      </c>
      <c r="E26" s="3">
        <v>18</v>
      </c>
      <c r="F26" s="4">
        <v>20</v>
      </c>
      <c r="G26" s="3" t="s">
        <v>17</v>
      </c>
      <c r="H26" s="4">
        <v>51</v>
      </c>
      <c r="I26" s="3" t="s">
        <v>17</v>
      </c>
      <c r="J26" s="4">
        <v>51</v>
      </c>
      <c r="K26" s="3">
        <v>5</v>
      </c>
      <c r="L26" s="4">
        <v>20</v>
      </c>
      <c r="M26" s="3" t="s">
        <v>17</v>
      </c>
      <c r="N26" s="4">
        <v>20</v>
      </c>
      <c r="O26" s="3" t="s">
        <v>605</v>
      </c>
      <c r="P26" s="4">
        <v>50</v>
      </c>
      <c r="Q26" s="3">
        <v>150</v>
      </c>
      <c r="R26" s="4">
        <v>20</v>
      </c>
      <c r="S26" s="3" t="s">
        <v>17</v>
      </c>
      <c r="T26" s="4">
        <v>20</v>
      </c>
      <c r="U26" s="3" t="s">
        <v>17</v>
      </c>
      <c r="V26" s="4">
        <v>51</v>
      </c>
      <c r="W26" s="3" t="s">
        <v>17</v>
      </c>
      <c r="X26" s="4">
        <v>51</v>
      </c>
      <c r="Y26" s="3">
        <v>9</v>
      </c>
      <c r="Z26" s="4">
        <v>20</v>
      </c>
      <c r="AA26" s="3">
        <v>13</v>
      </c>
      <c r="AB26" s="4">
        <v>20</v>
      </c>
    </row>
    <row r="27" spans="1:28" ht="18.75">
      <c r="A27" s="3" t="s">
        <v>800</v>
      </c>
      <c r="B27" s="4">
        <v>49</v>
      </c>
      <c r="C27" s="3">
        <v>170</v>
      </c>
      <c r="D27" s="4">
        <v>20</v>
      </c>
      <c r="E27" s="3" t="s">
        <v>15</v>
      </c>
      <c r="F27" s="4">
        <v>21</v>
      </c>
      <c r="G27" s="3">
        <v>5.0999999999999996</v>
      </c>
      <c r="H27" s="4">
        <v>50</v>
      </c>
      <c r="I27" s="3">
        <v>9.1</v>
      </c>
      <c r="J27" s="4">
        <v>50</v>
      </c>
      <c r="K27" s="3" t="s">
        <v>15</v>
      </c>
      <c r="L27" s="4">
        <v>21</v>
      </c>
      <c r="M27" s="3">
        <v>4</v>
      </c>
      <c r="N27" s="4">
        <v>21</v>
      </c>
      <c r="O27" s="3" t="s">
        <v>829</v>
      </c>
      <c r="P27" s="4">
        <v>49</v>
      </c>
      <c r="Q27" s="3">
        <v>152</v>
      </c>
      <c r="R27" s="4">
        <v>21</v>
      </c>
      <c r="S27" s="3">
        <v>16</v>
      </c>
      <c r="T27" s="4">
        <v>21</v>
      </c>
      <c r="U27" s="3">
        <v>5.4</v>
      </c>
      <c r="V27" s="4">
        <v>50</v>
      </c>
      <c r="W27" s="3">
        <v>9.6</v>
      </c>
      <c r="X27" s="4">
        <v>50</v>
      </c>
      <c r="Y27" s="3" t="s">
        <v>15</v>
      </c>
      <c r="Z27" s="4">
        <v>21</v>
      </c>
      <c r="AA27" s="3" t="s">
        <v>15</v>
      </c>
      <c r="AB27" s="4">
        <v>21</v>
      </c>
    </row>
    <row r="28" spans="1:28" ht="18.75">
      <c r="A28" s="3" t="s">
        <v>801</v>
      </c>
      <c r="B28" s="4">
        <v>48</v>
      </c>
      <c r="C28" s="3">
        <v>172</v>
      </c>
      <c r="D28" s="4">
        <v>21</v>
      </c>
      <c r="E28" s="3">
        <v>19</v>
      </c>
      <c r="F28" s="4">
        <v>22</v>
      </c>
      <c r="G28" s="3" t="s">
        <v>17</v>
      </c>
      <c r="H28" s="4">
        <v>49</v>
      </c>
      <c r="I28" s="3" t="s">
        <v>17</v>
      </c>
      <c r="J28" s="4">
        <v>49</v>
      </c>
      <c r="K28" s="3">
        <v>6</v>
      </c>
      <c r="L28" s="4">
        <v>22</v>
      </c>
      <c r="M28" s="3" t="s">
        <v>17</v>
      </c>
      <c r="N28" s="4">
        <v>22</v>
      </c>
      <c r="O28" s="3" t="s">
        <v>830</v>
      </c>
      <c r="P28" s="4">
        <v>48</v>
      </c>
      <c r="Q28" s="3">
        <v>154</v>
      </c>
      <c r="R28" s="4">
        <v>22</v>
      </c>
      <c r="S28" s="3" t="s">
        <v>17</v>
      </c>
      <c r="T28" s="4">
        <v>22</v>
      </c>
      <c r="U28" s="3" t="s">
        <v>17</v>
      </c>
      <c r="V28" s="4">
        <v>49</v>
      </c>
      <c r="W28" s="3" t="s">
        <v>17</v>
      </c>
      <c r="X28" s="4">
        <v>49</v>
      </c>
      <c r="Y28" s="3" t="s">
        <v>17</v>
      </c>
      <c r="Z28" s="4">
        <v>22</v>
      </c>
      <c r="AA28" s="3">
        <v>14</v>
      </c>
      <c r="AB28" s="4">
        <v>22</v>
      </c>
    </row>
    <row r="29" spans="1:28" ht="18.75">
      <c r="A29" s="3" t="s">
        <v>802</v>
      </c>
      <c r="B29" s="4">
        <v>47</v>
      </c>
      <c r="C29" s="3">
        <v>174</v>
      </c>
      <c r="D29" s="4">
        <v>22</v>
      </c>
      <c r="E29" s="3" t="s">
        <v>17</v>
      </c>
      <c r="F29" s="4">
        <v>23</v>
      </c>
      <c r="G29" s="3" t="s">
        <v>17</v>
      </c>
      <c r="H29" s="4">
        <v>48</v>
      </c>
      <c r="I29" s="3" t="s">
        <v>17</v>
      </c>
      <c r="J29" s="4">
        <v>48</v>
      </c>
      <c r="K29" s="3" t="s">
        <v>17</v>
      </c>
      <c r="L29" s="4">
        <v>23</v>
      </c>
      <c r="M29" s="3" t="s">
        <v>17</v>
      </c>
      <c r="N29" s="4">
        <v>23</v>
      </c>
      <c r="O29" s="3" t="s">
        <v>831</v>
      </c>
      <c r="P29" s="4">
        <v>47</v>
      </c>
      <c r="Q29" s="3">
        <v>156</v>
      </c>
      <c r="R29" s="4">
        <v>23</v>
      </c>
      <c r="S29" s="3">
        <v>17</v>
      </c>
      <c r="T29" s="4">
        <v>23</v>
      </c>
      <c r="U29" s="3" t="s">
        <v>17</v>
      </c>
      <c r="V29" s="4">
        <v>48</v>
      </c>
      <c r="W29" s="3" t="s">
        <v>17</v>
      </c>
      <c r="X29" s="4">
        <v>48</v>
      </c>
      <c r="Y29" s="3">
        <v>10</v>
      </c>
      <c r="Z29" s="4">
        <v>23</v>
      </c>
      <c r="AA29" s="3" t="s">
        <v>15</v>
      </c>
      <c r="AB29" s="4">
        <v>23</v>
      </c>
    </row>
    <row r="30" spans="1:28" ht="18.75">
      <c r="A30" s="3" t="s">
        <v>803</v>
      </c>
      <c r="B30" s="4">
        <v>46</v>
      </c>
      <c r="C30" s="3">
        <v>176</v>
      </c>
      <c r="D30" s="4">
        <v>23</v>
      </c>
      <c r="E30" s="3">
        <v>20</v>
      </c>
      <c r="F30" s="4">
        <v>24</v>
      </c>
      <c r="G30" s="3" t="s">
        <v>17</v>
      </c>
      <c r="H30" s="4">
        <v>47</v>
      </c>
      <c r="I30" s="3">
        <v>9.1999999999999993</v>
      </c>
      <c r="J30" s="4">
        <v>47</v>
      </c>
      <c r="K30" s="3">
        <v>7</v>
      </c>
      <c r="L30" s="4">
        <v>24</v>
      </c>
      <c r="M30" s="3" t="s">
        <v>17</v>
      </c>
      <c r="N30" s="4">
        <v>24</v>
      </c>
      <c r="O30" s="3" t="s">
        <v>832</v>
      </c>
      <c r="P30" s="4">
        <v>46</v>
      </c>
      <c r="Q30" s="3">
        <v>158</v>
      </c>
      <c r="R30" s="4">
        <v>24</v>
      </c>
      <c r="S30" s="3" t="s">
        <v>15</v>
      </c>
      <c r="T30" s="4">
        <v>24</v>
      </c>
      <c r="U30" s="3" t="s">
        <v>17</v>
      </c>
      <c r="V30" s="4">
        <v>47</v>
      </c>
      <c r="W30" s="3">
        <v>9.6999999999999993</v>
      </c>
      <c r="X30" s="4">
        <v>47</v>
      </c>
      <c r="Y30" s="3" t="s">
        <v>15</v>
      </c>
      <c r="Z30" s="4">
        <v>24</v>
      </c>
      <c r="AA30" s="3">
        <v>15</v>
      </c>
      <c r="AB30" s="4">
        <v>24</v>
      </c>
    </row>
    <row r="31" spans="1:28" ht="18.75">
      <c r="A31" s="3" t="s">
        <v>804</v>
      </c>
      <c r="B31" s="4">
        <v>45</v>
      </c>
      <c r="C31" s="3">
        <v>178</v>
      </c>
      <c r="D31" s="4">
        <v>24</v>
      </c>
      <c r="E31" s="3" t="s">
        <v>17</v>
      </c>
      <c r="F31" s="4">
        <v>25</v>
      </c>
      <c r="G31" s="3" t="s">
        <v>17</v>
      </c>
      <c r="H31" s="4">
        <v>46</v>
      </c>
      <c r="I31" s="3" t="s">
        <v>17</v>
      </c>
      <c r="J31" s="4">
        <v>46</v>
      </c>
      <c r="K31" s="3" t="s">
        <v>15</v>
      </c>
      <c r="L31" s="4">
        <v>25</v>
      </c>
      <c r="M31" s="3">
        <v>5</v>
      </c>
      <c r="N31" s="4">
        <v>25</v>
      </c>
      <c r="O31" s="3" t="s">
        <v>833</v>
      </c>
      <c r="P31" s="4">
        <v>45</v>
      </c>
      <c r="Q31" s="3">
        <v>160</v>
      </c>
      <c r="R31" s="4">
        <v>25</v>
      </c>
      <c r="S31" s="3">
        <v>18</v>
      </c>
      <c r="T31" s="4">
        <v>25</v>
      </c>
      <c r="U31" s="3" t="s">
        <v>17</v>
      </c>
      <c r="V31" s="4">
        <v>46</v>
      </c>
      <c r="W31" s="3" t="s">
        <v>17</v>
      </c>
      <c r="X31" s="4">
        <v>46</v>
      </c>
      <c r="Y31" s="3" t="s">
        <v>17</v>
      </c>
      <c r="Z31" s="4">
        <v>25</v>
      </c>
      <c r="AA31" s="3" t="s">
        <v>15</v>
      </c>
      <c r="AB31" s="4">
        <v>25</v>
      </c>
    </row>
    <row r="32" spans="1:28" ht="18.75">
      <c r="A32" s="3" t="s">
        <v>805</v>
      </c>
      <c r="B32" s="4">
        <v>44</v>
      </c>
      <c r="C32" s="3">
        <v>180</v>
      </c>
      <c r="D32" s="4">
        <v>25</v>
      </c>
      <c r="E32" s="3">
        <v>21</v>
      </c>
      <c r="F32" s="4">
        <v>26</v>
      </c>
      <c r="G32" s="3">
        <v>5.2</v>
      </c>
      <c r="H32" s="4">
        <v>45</v>
      </c>
      <c r="I32" s="3" t="s">
        <v>17</v>
      </c>
      <c r="J32" s="4">
        <v>45</v>
      </c>
      <c r="K32" s="3">
        <v>8</v>
      </c>
      <c r="L32" s="4">
        <v>26</v>
      </c>
      <c r="M32" s="3" t="s">
        <v>15</v>
      </c>
      <c r="N32" s="4">
        <v>26</v>
      </c>
      <c r="O32" s="3" t="s">
        <v>687</v>
      </c>
      <c r="P32" s="4">
        <v>44</v>
      </c>
      <c r="Q32" s="3">
        <v>162</v>
      </c>
      <c r="R32" s="4">
        <v>26</v>
      </c>
      <c r="S32" s="3" t="s">
        <v>17</v>
      </c>
      <c r="T32" s="4">
        <v>26</v>
      </c>
      <c r="U32" s="3">
        <v>5.5</v>
      </c>
      <c r="V32" s="4">
        <v>45</v>
      </c>
      <c r="W32" s="3" t="s">
        <v>17</v>
      </c>
      <c r="X32" s="4">
        <v>45</v>
      </c>
      <c r="Y32" s="3">
        <v>11</v>
      </c>
      <c r="Z32" s="4">
        <v>26</v>
      </c>
      <c r="AA32" s="3">
        <v>16</v>
      </c>
      <c r="AB32" s="4">
        <v>26</v>
      </c>
    </row>
    <row r="33" spans="1:28" ht="18.75">
      <c r="A33" s="3" t="s">
        <v>806</v>
      </c>
      <c r="B33" s="4">
        <v>43</v>
      </c>
      <c r="C33" s="3">
        <v>182</v>
      </c>
      <c r="D33" s="4">
        <v>26</v>
      </c>
      <c r="E33" s="3" t="s">
        <v>15</v>
      </c>
      <c r="F33" s="4">
        <v>27</v>
      </c>
      <c r="G33" s="3" t="s">
        <v>17</v>
      </c>
      <c r="H33" s="4">
        <v>44</v>
      </c>
      <c r="I33" s="3">
        <v>9.3000000000000007</v>
      </c>
      <c r="J33" s="4">
        <v>44</v>
      </c>
      <c r="K33" s="3" t="s">
        <v>17</v>
      </c>
      <c r="L33" s="4">
        <v>27</v>
      </c>
      <c r="M33" s="3" t="s">
        <v>17</v>
      </c>
      <c r="N33" s="4">
        <v>27</v>
      </c>
      <c r="O33" s="3" t="s">
        <v>688</v>
      </c>
      <c r="P33" s="4">
        <v>43</v>
      </c>
      <c r="Q33" s="3">
        <v>164</v>
      </c>
      <c r="R33" s="4">
        <v>27</v>
      </c>
      <c r="S33" s="3">
        <v>19</v>
      </c>
      <c r="T33" s="4">
        <v>27</v>
      </c>
      <c r="U33" s="3" t="s">
        <v>17</v>
      </c>
      <c r="V33" s="4">
        <v>44</v>
      </c>
      <c r="W33" s="3">
        <v>9.8000000000000007</v>
      </c>
      <c r="X33" s="4">
        <v>44</v>
      </c>
      <c r="Y33" s="3" t="s">
        <v>15</v>
      </c>
      <c r="Z33" s="4">
        <v>27</v>
      </c>
      <c r="AA33" s="3" t="s">
        <v>15</v>
      </c>
      <c r="AB33" s="4">
        <v>27</v>
      </c>
    </row>
    <row r="34" spans="1:28" ht="18.75">
      <c r="A34" s="3" t="s">
        <v>807</v>
      </c>
      <c r="B34" s="4">
        <v>42</v>
      </c>
      <c r="C34" s="3">
        <v>184</v>
      </c>
      <c r="D34" s="4">
        <v>27</v>
      </c>
      <c r="E34" s="3">
        <v>22</v>
      </c>
      <c r="F34" s="4">
        <v>28</v>
      </c>
      <c r="G34" s="3" t="s">
        <v>17</v>
      </c>
      <c r="H34" s="4">
        <v>43</v>
      </c>
      <c r="I34" s="3" t="s">
        <v>17</v>
      </c>
      <c r="J34" s="4">
        <v>43</v>
      </c>
      <c r="K34" s="3" t="s">
        <v>17</v>
      </c>
      <c r="L34" s="4">
        <v>28</v>
      </c>
      <c r="M34" s="3" t="s">
        <v>17</v>
      </c>
      <c r="N34" s="4">
        <v>28</v>
      </c>
      <c r="O34" s="3" t="s">
        <v>689</v>
      </c>
      <c r="P34" s="4">
        <v>42</v>
      </c>
      <c r="Q34" s="3">
        <v>166</v>
      </c>
      <c r="R34" s="4">
        <v>28</v>
      </c>
      <c r="S34" s="3" t="s">
        <v>17</v>
      </c>
      <c r="T34" s="4">
        <v>28</v>
      </c>
      <c r="U34" s="3" t="s">
        <v>17</v>
      </c>
      <c r="V34" s="4">
        <v>43</v>
      </c>
      <c r="W34" s="3" t="s">
        <v>17</v>
      </c>
      <c r="X34" s="4">
        <v>43</v>
      </c>
      <c r="Y34" s="3" t="s">
        <v>17</v>
      </c>
      <c r="Z34" s="4">
        <v>28</v>
      </c>
      <c r="AA34" s="3">
        <v>17</v>
      </c>
      <c r="AB34" s="4">
        <v>28</v>
      </c>
    </row>
    <row r="35" spans="1:28" ht="18.75">
      <c r="A35" s="3" t="s">
        <v>682</v>
      </c>
      <c r="B35" s="4">
        <v>41</v>
      </c>
      <c r="C35" s="3">
        <v>186</v>
      </c>
      <c r="D35" s="4">
        <v>28</v>
      </c>
      <c r="E35" s="3" t="s">
        <v>15</v>
      </c>
      <c r="F35" s="4">
        <v>29</v>
      </c>
      <c r="G35" s="3" t="s">
        <v>17</v>
      </c>
      <c r="H35" s="4">
        <v>42</v>
      </c>
      <c r="I35" s="3" t="s">
        <v>17</v>
      </c>
      <c r="J35" s="4">
        <v>42</v>
      </c>
      <c r="K35" s="3">
        <v>9</v>
      </c>
      <c r="L35" s="4">
        <v>29</v>
      </c>
      <c r="M35" s="3">
        <v>6</v>
      </c>
      <c r="N35" s="4">
        <v>29</v>
      </c>
      <c r="O35" s="3" t="s">
        <v>610</v>
      </c>
      <c r="P35" s="4">
        <v>41</v>
      </c>
      <c r="Q35" s="3">
        <v>168</v>
      </c>
      <c r="R35" s="4">
        <v>29</v>
      </c>
      <c r="S35" s="3">
        <v>20</v>
      </c>
      <c r="T35" s="4">
        <v>29</v>
      </c>
      <c r="U35" s="3" t="s">
        <v>17</v>
      </c>
      <c r="V35" s="4">
        <v>42</v>
      </c>
      <c r="W35" s="3">
        <v>9.9</v>
      </c>
      <c r="X35" s="4">
        <v>42</v>
      </c>
      <c r="Y35" s="3">
        <v>12</v>
      </c>
      <c r="Z35" s="4">
        <v>29</v>
      </c>
      <c r="AA35" s="3" t="s">
        <v>15</v>
      </c>
      <c r="AB35" s="4">
        <v>29</v>
      </c>
    </row>
    <row r="36" spans="1:28" ht="18.75">
      <c r="A36" s="3" t="s">
        <v>683</v>
      </c>
      <c r="B36" s="4">
        <v>40</v>
      </c>
      <c r="C36" s="3">
        <v>188</v>
      </c>
      <c r="D36" s="4">
        <v>29</v>
      </c>
      <c r="E36" s="3">
        <v>23</v>
      </c>
      <c r="F36" s="4">
        <v>30</v>
      </c>
      <c r="G36" s="3" t="s">
        <v>17</v>
      </c>
      <c r="H36" s="4">
        <v>41</v>
      </c>
      <c r="I36" s="3">
        <v>9.4</v>
      </c>
      <c r="J36" s="4">
        <v>41</v>
      </c>
      <c r="K36" s="3" t="s">
        <v>17</v>
      </c>
      <c r="L36" s="4">
        <v>30</v>
      </c>
      <c r="M36" s="3" t="s">
        <v>15</v>
      </c>
      <c r="N36" s="4">
        <v>30</v>
      </c>
      <c r="O36" s="3" t="s">
        <v>692</v>
      </c>
      <c r="P36" s="4">
        <v>40</v>
      </c>
      <c r="Q36" s="3">
        <v>170</v>
      </c>
      <c r="R36" s="4">
        <v>30</v>
      </c>
      <c r="S36" s="3" t="s">
        <v>15</v>
      </c>
      <c r="T36" s="4">
        <v>30</v>
      </c>
      <c r="U36" s="3" t="s">
        <v>17</v>
      </c>
      <c r="V36" s="4">
        <v>41</v>
      </c>
      <c r="W36" s="3" t="s">
        <v>107</v>
      </c>
      <c r="X36" s="4">
        <v>41</v>
      </c>
      <c r="Y36" s="3" t="s">
        <v>15</v>
      </c>
      <c r="Z36" s="4">
        <v>30</v>
      </c>
      <c r="AA36" s="3">
        <v>18</v>
      </c>
      <c r="AB36" s="4">
        <v>30</v>
      </c>
    </row>
    <row r="37" spans="1:28" ht="18.75">
      <c r="A37" s="3" t="s">
        <v>808</v>
      </c>
      <c r="B37" s="4">
        <v>39</v>
      </c>
      <c r="C37" s="3">
        <v>190</v>
      </c>
      <c r="D37" s="4">
        <v>30</v>
      </c>
      <c r="E37" s="3" t="s">
        <v>15</v>
      </c>
      <c r="F37" s="4">
        <v>31</v>
      </c>
      <c r="G37" s="3">
        <v>5.3</v>
      </c>
      <c r="H37" s="4">
        <v>40</v>
      </c>
      <c r="I37" s="3" t="s">
        <v>17</v>
      </c>
      <c r="J37" s="4">
        <v>40</v>
      </c>
      <c r="K37" s="3" t="s">
        <v>17</v>
      </c>
      <c r="L37" s="4">
        <v>31</v>
      </c>
      <c r="M37" s="3" t="s">
        <v>17</v>
      </c>
      <c r="N37" s="4">
        <v>31</v>
      </c>
      <c r="O37" s="3" t="s">
        <v>693</v>
      </c>
      <c r="P37" s="4">
        <v>39</v>
      </c>
      <c r="Q37" s="3">
        <v>172</v>
      </c>
      <c r="R37" s="4">
        <v>31</v>
      </c>
      <c r="S37" s="3">
        <v>21</v>
      </c>
      <c r="T37" s="4">
        <v>31</v>
      </c>
      <c r="U37" s="3">
        <v>5.6</v>
      </c>
      <c r="V37" s="4">
        <v>40</v>
      </c>
      <c r="W37" s="3">
        <v>10</v>
      </c>
      <c r="X37" s="4">
        <v>40</v>
      </c>
      <c r="Y37" s="3" t="s">
        <v>17</v>
      </c>
      <c r="Z37" s="4">
        <v>31</v>
      </c>
      <c r="AA37" s="3" t="s">
        <v>15</v>
      </c>
      <c r="AB37" s="4">
        <v>31</v>
      </c>
    </row>
    <row r="38" spans="1:28" ht="18.75">
      <c r="A38" s="3" t="s">
        <v>685</v>
      </c>
      <c r="B38" s="4">
        <v>38</v>
      </c>
      <c r="C38" s="3">
        <v>192</v>
      </c>
      <c r="D38" s="4">
        <v>31</v>
      </c>
      <c r="E38" s="3">
        <v>24</v>
      </c>
      <c r="F38" s="4">
        <v>32</v>
      </c>
      <c r="G38" s="3" t="s">
        <v>17</v>
      </c>
      <c r="H38" s="4">
        <v>39</v>
      </c>
      <c r="I38" s="3">
        <v>9.5</v>
      </c>
      <c r="J38" s="4">
        <v>39</v>
      </c>
      <c r="K38" s="3">
        <v>10</v>
      </c>
      <c r="L38" s="4">
        <v>32</v>
      </c>
      <c r="M38" s="3" t="s">
        <v>17</v>
      </c>
      <c r="N38" s="4">
        <v>32</v>
      </c>
      <c r="O38" s="3" t="s">
        <v>694</v>
      </c>
      <c r="P38" s="4">
        <v>38</v>
      </c>
      <c r="Q38" s="3">
        <v>174</v>
      </c>
      <c r="R38" s="4">
        <v>32</v>
      </c>
      <c r="S38" s="3" t="s">
        <v>15</v>
      </c>
      <c r="T38" s="4">
        <v>32</v>
      </c>
      <c r="U38" s="3" t="s">
        <v>17</v>
      </c>
      <c r="V38" s="4">
        <v>39</v>
      </c>
      <c r="W38" s="3" t="s">
        <v>17</v>
      </c>
      <c r="X38" s="4">
        <v>39</v>
      </c>
      <c r="Y38" s="3">
        <v>13</v>
      </c>
      <c r="Z38" s="4">
        <v>32</v>
      </c>
      <c r="AA38" s="3">
        <v>19</v>
      </c>
      <c r="AB38" s="4">
        <v>32</v>
      </c>
    </row>
    <row r="39" spans="1:28" ht="18.75">
      <c r="A39" s="3" t="s">
        <v>686</v>
      </c>
      <c r="B39" s="4">
        <v>37</v>
      </c>
      <c r="C39" s="3">
        <v>194</v>
      </c>
      <c r="D39" s="4">
        <v>32</v>
      </c>
      <c r="E39" s="3" t="s">
        <v>15</v>
      </c>
      <c r="F39" s="4">
        <v>33</v>
      </c>
      <c r="G39" s="3" t="s">
        <v>17</v>
      </c>
      <c r="H39" s="4">
        <v>38</v>
      </c>
      <c r="I39" s="3" t="s">
        <v>17</v>
      </c>
      <c r="J39" s="4">
        <v>38</v>
      </c>
      <c r="K39" s="3" t="s">
        <v>15</v>
      </c>
      <c r="L39" s="4">
        <v>33</v>
      </c>
      <c r="M39" s="3">
        <v>7</v>
      </c>
      <c r="N39" s="4">
        <v>33</v>
      </c>
      <c r="O39" s="3" t="s">
        <v>726</v>
      </c>
      <c r="P39" s="4">
        <v>37</v>
      </c>
      <c r="Q39" s="3">
        <v>176</v>
      </c>
      <c r="R39" s="4">
        <v>33</v>
      </c>
      <c r="S39" s="3">
        <v>22</v>
      </c>
      <c r="T39" s="4">
        <v>33</v>
      </c>
      <c r="U39" s="3" t="s">
        <v>17</v>
      </c>
      <c r="V39" s="4">
        <v>38</v>
      </c>
      <c r="W39" s="3">
        <v>10.1</v>
      </c>
      <c r="X39" s="4">
        <v>38</v>
      </c>
      <c r="Y39" s="3" t="s">
        <v>15</v>
      </c>
      <c r="Z39" s="4">
        <v>33</v>
      </c>
      <c r="AA39" s="3" t="s">
        <v>15</v>
      </c>
      <c r="AB39" s="4">
        <v>33</v>
      </c>
    </row>
    <row r="40" spans="1:28" ht="18.75">
      <c r="A40" s="3" t="s">
        <v>521</v>
      </c>
      <c r="B40" s="4">
        <v>36</v>
      </c>
      <c r="C40" s="3">
        <v>196</v>
      </c>
      <c r="D40" s="4">
        <v>33</v>
      </c>
      <c r="E40" s="3">
        <v>25</v>
      </c>
      <c r="F40" s="4">
        <v>34</v>
      </c>
      <c r="G40" s="3" t="s">
        <v>17</v>
      </c>
      <c r="H40" s="4">
        <v>37</v>
      </c>
      <c r="I40" s="3">
        <v>9.6</v>
      </c>
      <c r="J40" s="4">
        <v>37</v>
      </c>
      <c r="K40" s="3" t="s">
        <v>17</v>
      </c>
      <c r="L40" s="4">
        <v>34</v>
      </c>
      <c r="M40" s="3" t="s">
        <v>15</v>
      </c>
      <c r="N40" s="4">
        <v>34</v>
      </c>
      <c r="O40" s="3" t="s">
        <v>727</v>
      </c>
      <c r="P40" s="4">
        <v>36</v>
      </c>
      <c r="Q40" s="3">
        <v>178</v>
      </c>
      <c r="R40" s="4">
        <v>34</v>
      </c>
      <c r="S40" s="3" t="s">
        <v>15</v>
      </c>
      <c r="T40" s="4">
        <v>34</v>
      </c>
      <c r="U40" s="3" t="s">
        <v>17</v>
      </c>
      <c r="V40" s="4">
        <v>37</v>
      </c>
      <c r="W40" s="3" t="s">
        <v>17</v>
      </c>
      <c r="X40" s="4">
        <v>37</v>
      </c>
      <c r="Y40" s="3" t="s">
        <v>17</v>
      </c>
      <c r="Z40" s="4">
        <v>34</v>
      </c>
      <c r="AA40" s="3">
        <v>20</v>
      </c>
      <c r="AB40" s="4">
        <v>34</v>
      </c>
    </row>
    <row r="41" spans="1:28" ht="18.75">
      <c r="A41" s="3" t="s">
        <v>522</v>
      </c>
      <c r="B41" s="4">
        <v>35</v>
      </c>
      <c r="C41" s="3">
        <v>198</v>
      </c>
      <c r="D41" s="4">
        <v>34</v>
      </c>
      <c r="E41" s="3" t="s">
        <v>15</v>
      </c>
      <c r="F41" s="4">
        <v>35</v>
      </c>
      <c r="G41" s="3" t="s">
        <v>17</v>
      </c>
      <c r="H41" s="4">
        <v>36</v>
      </c>
      <c r="I41" s="3" t="s">
        <v>17</v>
      </c>
      <c r="J41" s="4">
        <v>36</v>
      </c>
      <c r="K41" s="3">
        <v>11</v>
      </c>
      <c r="L41" s="4">
        <v>35</v>
      </c>
      <c r="M41" s="3" t="s">
        <v>17</v>
      </c>
      <c r="N41" s="4">
        <v>35</v>
      </c>
      <c r="O41" s="3" t="s">
        <v>728</v>
      </c>
      <c r="P41" s="4">
        <v>35</v>
      </c>
      <c r="Q41" s="3">
        <v>180</v>
      </c>
      <c r="R41" s="4">
        <v>35</v>
      </c>
      <c r="S41" s="3">
        <v>23</v>
      </c>
      <c r="T41" s="4">
        <v>35</v>
      </c>
      <c r="U41" s="3" t="s">
        <v>17</v>
      </c>
      <c r="V41" s="4">
        <v>36</v>
      </c>
      <c r="W41" s="3">
        <v>10.199999999999999</v>
      </c>
      <c r="X41" s="4">
        <v>36</v>
      </c>
      <c r="Y41" s="3">
        <v>14</v>
      </c>
      <c r="Z41" s="4">
        <v>35</v>
      </c>
      <c r="AA41" s="3" t="s">
        <v>15</v>
      </c>
      <c r="AB41" s="4">
        <v>35</v>
      </c>
    </row>
    <row r="42" spans="1:28" ht="18.75">
      <c r="A42" s="3" t="s">
        <v>523</v>
      </c>
      <c r="B42" s="4">
        <v>34</v>
      </c>
      <c r="C42" s="3">
        <v>200</v>
      </c>
      <c r="D42" s="4">
        <v>35</v>
      </c>
      <c r="E42" s="3">
        <v>26</v>
      </c>
      <c r="F42" s="4">
        <v>36</v>
      </c>
      <c r="G42" s="3">
        <v>5.4</v>
      </c>
      <c r="H42" s="4">
        <v>35</v>
      </c>
      <c r="I42" s="3">
        <v>9.6999999999999993</v>
      </c>
      <c r="J42" s="4">
        <v>35</v>
      </c>
      <c r="K42" s="3" t="s">
        <v>15</v>
      </c>
      <c r="L42" s="4">
        <v>36</v>
      </c>
      <c r="M42" s="3" t="s">
        <v>17</v>
      </c>
      <c r="N42" s="4">
        <v>36</v>
      </c>
      <c r="O42" s="3" t="s">
        <v>809</v>
      </c>
      <c r="P42" s="4">
        <v>34</v>
      </c>
      <c r="Q42" s="3">
        <v>182</v>
      </c>
      <c r="R42" s="4">
        <v>36</v>
      </c>
      <c r="S42" s="3" t="s">
        <v>15</v>
      </c>
      <c r="T42" s="4">
        <v>36</v>
      </c>
      <c r="U42" s="3">
        <v>5.7</v>
      </c>
      <c r="V42" s="4">
        <v>35</v>
      </c>
      <c r="W42" s="3" t="s">
        <v>17</v>
      </c>
      <c r="X42" s="4">
        <v>35</v>
      </c>
      <c r="Y42" s="3" t="s">
        <v>15</v>
      </c>
      <c r="Z42" s="4">
        <v>36</v>
      </c>
      <c r="AA42" s="3">
        <v>21</v>
      </c>
      <c r="AB42" s="4">
        <v>36</v>
      </c>
    </row>
    <row r="43" spans="1:28" ht="18.75">
      <c r="A43" s="3" t="s">
        <v>524</v>
      </c>
      <c r="B43" s="4">
        <v>33</v>
      </c>
      <c r="C43" s="3">
        <v>201</v>
      </c>
      <c r="D43" s="4">
        <v>36</v>
      </c>
      <c r="E43" s="3" t="s">
        <v>15</v>
      </c>
      <c r="F43" s="4">
        <v>37</v>
      </c>
      <c r="G43" s="3" t="s">
        <v>17</v>
      </c>
      <c r="H43" s="4">
        <v>34</v>
      </c>
      <c r="I43" s="3" t="s">
        <v>17</v>
      </c>
      <c r="J43" s="4">
        <v>34</v>
      </c>
      <c r="K43" s="3" t="s">
        <v>17</v>
      </c>
      <c r="L43" s="4">
        <v>37</v>
      </c>
      <c r="M43" s="3">
        <v>8</v>
      </c>
      <c r="N43" s="4">
        <v>37</v>
      </c>
      <c r="O43" s="3" t="s">
        <v>810</v>
      </c>
      <c r="P43" s="4">
        <v>33</v>
      </c>
      <c r="Q43" s="3">
        <v>184</v>
      </c>
      <c r="R43" s="4">
        <v>37</v>
      </c>
      <c r="S43" s="3">
        <v>24</v>
      </c>
      <c r="T43" s="4">
        <v>37</v>
      </c>
      <c r="U43" s="3" t="s">
        <v>17</v>
      </c>
      <c r="V43" s="4">
        <v>34</v>
      </c>
      <c r="W43" s="3">
        <v>10.3</v>
      </c>
      <c r="X43" s="4">
        <v>34</v>
      </c>
      <c r="Y43" s="3" t="s">
        <v>17</v>
      </c>
      <c r="Z43" s="4">
        <v>37</v>
      </c>
      <c r="AA43" s="3" t="s">
        <v>15</v>
      </c>
      <c r="AB43" s="4">
        <v>37</v>
      </c>
    </row>
    <row r="44" spans="1:28" ht="18.75">
      <c r="A44" s="3" t="s">
        <v>525</v>
      </c>
      <c r="B44" s="4">
        <v>32</v>
      </c>
      <c r="C44" s="3">
        <v>202</v>
      </c>
      <c r="D44" s="4">
        <v>37</v>
      </c>
      <c r="E44" s="3">
        <v>27</v>
      </c>
      <c r="F44" s="4">
        <v>38</v>
      </c>
      <c r="G44" s="3" t="s">
        <v>17</v>
      </c>
      <c r="H44" s="4">
        <v>33</v>
      </c>
      <c r="I44" s="3">
        <v>9.8000000000000007</v>
      </c>
      <c r="J44" s="4">
        <v>33</v>
      </c>
      <c r="K44" s="3">
        <v>12</v>
      </c>
      <c r="L44" s="4">
        <v>38</v>
      </c>
      <c r="M44" s="3" t="s">
        <v>15</v>
      </c>
      <c r="N44" s="4">
        <v>38</v>
      </c>
      <c r="O44" s="3" t="s">
        <v>811</v>
      </c>
      <c r="P44" s="4">
        <v>32</v>
      </c>
      <c r="Q44" s="3">
        <v>186</v>
      </c>
      <c r="R44" s="4">
        <v>38</v>
      </c>
      <c r="S44" s="3" t="s">
        <v>15</v>
      </c>
      <c r="T44" s="4">
        <v>38</v>
      </c>
      <c r="U44" s="3" t="s">
        <v>17</v>
      </c>
      <c r="V44" s="4">
        <v>33</v>
      </c>
      <c r="W44" s="3" t="s">
        <v>17</v>
      </c>
      <c r="X44" s="4">
        <v>33</v>
      </c>
      <c r="Y44" s="3">
        <v>15</v>
      </c>
      <c r="Z44" s="4">
        <v>38</v>
      </c>
      <c r="AA44" s="3">
        <v>22</v>
      </c>
      <c r="AB44" s="4">
        <v>38</v>
      </c>
    </row>
    <row r="45" spans="1:28" ht="18.75">
      <c r="A45" s="3" t="s">
        <v>389</v>
      </c>
      <c r="B45" s="4">
        <v>31</v>
      </c>
      <c r="C45" s="3">
        <v>203</v>
      </c>
      <c r="D45" s="4">
        <v>38</v>
      </c>
      <c r="E45" s="3" t="s">
        <v>15</v>
      </c>
      <c r="F45" s="4">
        <v>39</v>
      </c>
      <c r="G45" s="3" t="s">
        <v>17</v>
      </c>
      <c r="H45" s="4">
        <v>32</v>
      </c>
      <c r="I45" s="3" t="s">
        <v>17</v>
      </c>
      <c r="J45" s="4">
        <v>32</v>
      </c>
      <c r="K45" s="3" t="s">
        <v>15</v>
      </c>
      <c r="L45" s="4">
        <v>39</v>
      </c>
      <c r="M45" s="3" t="s">
        <v>17</v>
      </c>
      <c r="N45" s="4">
        <v>39</v>
      </c>
      <c r="O45" s="3" t="s">
        <v>812</v>
      </c>
      <c r="P45" s="4">
        <v>31</v>
      </c>
      <c r="Q45" s="3">
        <v>188</v>
      </c>
      <c r="R45" s="4">
        <v>39</v>
      </c>
      <c r="S45" s="3">
        <v>25</v>
      </c>
      <c r="T45" s="4">
        <v>39</v>
      </c>
      <c r="U45" s="3" t="s">
        <v>17</v>
      </c>
      <c r="V45" s="4">
        <v>32</v>
      </c>
      <c r="W45" s="3">
        <v>10.4</v>
      </c>
      <c r="X45" s="4">
        <v>32</v>
      </c>
      <c r="Y45" s="3" t="s">
        <v>15</v>
      </c>
      <c r="Z45" s="4">
        <v>39</v>
      </c>
      <c r="AA45" s="3" t="s">
        <v>15</v>
      </c>
      <c r="AB45" s="4">
        <v>39</v>
      </c>
    </row>
    <row r="46" spans="1:28" ht="18.75">
      <c r="A46" s="3" t="s">
        <v>723</v>
      </c>
      <c r="B46" s="4">
        <v>30</v>
      </c>
      <c r="C46" s="3">
        <v>204</v>
      </c>
      <c r="D46" s="4">
        <v>39</v>
      </c>
      <c r="E46" s="3">
        <v>28</v>
      </c>
      <c r="F46" s="4">
        <v>40</v>
      </c>
      <c r="G46" s="3" t="s">
        <v>17</v>
      </c>
      <c r="H46" s="4">
        <v>31</v>
      </c>
      <c r="I46" s="3">
        <v>9.9</v>
      </c>
      <c r="J46" s="4">
        <v>31</v>
      </c>
      <c r="K46" s="3" t="s">
        <v>17</v>
      </c>
      <c r="L46" s="4">
        <v>40</v>
      </c>
      <c r="M46" s="3" t="s">
        <v>17</v>
      </c>
      <c r="N46" s="4">
        <v>40</v>
      </c>
      <c r="O46" s="3" t="s">
        <v>813</v>
      </c>
      <c r="P46" s="4">
        <v>30</v>
      </c>
      <c r="Q46" s="3">
        <v>190</v>
      </c>
      <c r="R46" s="4">
        <v>40</v>
      </c>
      <c r="S46" s="3" t="s">
        <v>15</v>
      </c>
      <c r="T46" s="4">
        <v>40</v>
      </c>
      <c r="U46" s="3" t="s">
        <v>17</v>
      </c>
      <c r="V46" s="4">
        <v>31</v>
      </c>
      <c r="W46" s="3" t="s">
        <v>17</v>
      </c>
      <c r="X46" s="4">
        <v>31</v>
      </c>
      <c r="Y46" s="3" t="s">
        <v>17</v>
      </c>
      <c r="Z46" s="4">
        <v>40</v>
      </c>
      <c r="AA46" s="3">
        <v>23</v>
      </c>
      <c r="AB46" s="4">
        <v>40</v>
      </c>
    </row>
    <row r="47" spans="1:28" ht="18.75">
      <c r="A47" s="3" t="s">
        <v>724</v>
      </c>
      <c r="B47" s="4">
        <v>29</v>
      </c>
      <c r="C47" s="3">
        <v>205</v>
      </c>
      <c r="D47" s="4">
        <v>40</v>
      </c>
      <c r="E47" s="3" t="s">
        <v>15</v>
      </c>
      <c r="F47" s="4">
        <v>41</v>
      </c>
      <c r="G47" s="3">
        <v>5.5</v>
      </c>
      <c r="H47" s="4">
        <v>30</v>
      </c>
      <c r="I47" s="3" t="s">
        <v>17</v>
      </c>
      <c r="J47" s="4">
        <v>30</v>
      </c>
      <c r="K47" s="3" t="s">
        <v>17</v>
      </c>
      <c r="L47" s="4">
        <v>41</v>
      </c>
      <c r="M47" s="3">
        <v>9</v>
      </c>
      <c r="N47" s="4">
        <v>41</v>
      </c>
      <c r="O47" s="3" t="s">
        <v>536</v>
      </c>
      <c r="P47" s="4">
        <v>29</v>
      </c>
      <c r="Q47" s="3">
        <v>191</v>
      </c>
      <c r="R47" s="4">
        <v>41</v>
      </c>
      <c r="S47" s="3">
        <v>26</v>
      </c>
      <c r="T47" s="4">
        <v>41</v>
      </c>
      <c r="U47" s="3">
        <v>5.8</v>
      </c>
      <c r="V47" s="4">
        <v>30</v>
      </c>
      <c r="W47" s="3">
        <v>10.5</v>
      </c>
      <c r="X47" s="4">
        <v>30</v>
      </c>
      <c r="Y47" s="3">
        <v>16</v>
      </c>
      <c r="Z47" s="4">
        <v>41</v>
      </c>
      <c r="AA47" s="3" t="s">
        <v>15</v>
      </c>
      <c r="AB47" s="4">
        <v>41</v>
      </c>
    </row>
    <row r="48" spans="1:28" ht="18.75">
      <c r="A48" s="3" t="s">
        <v>725</v>
      </c>
      <c r="B48" s="4">
        <v>28</v>
      </c>
      <c r="C48" s="3">
        <v>206</v>
      </c>
      <c r="D48" s="4">
        <v>41</v>
      </c>
      <c r="E48" s="3">
        <v>29</v>
      </c>
      <c r="F48" s="4">
        <v>42</v>
      </c>
      <c r="G48" s="3" t="s">
        <v>17</v>
      </c>
      <c r="H48" s="4">
        <v>29</v>
      </c>
      <c r="I48" s="3">
        <v>10</v>
      </c>
      <c r="J48" s="4">
        <v>29</v>
      </c>
      <c r="K48" s="3">
        <v>13</v>
      </c>
      <c r="L48" s="4">
        <v>42</v>
      </c>
      <c r="M48" s="3" t="s">
        <v>15</v>
      </c>
      <c r="N48" s="4">
        <v>42</v>
      </c>
      <c r="O48" s="3" t="s">
        <v>537</v>
      </c>
      <c r="P48" s="4">
        <v>28</v>
      </c>
      <c r="Q48" s="3">
        <v>192</v>
      </c>
      <c r="R48" s="4">
        <v>42</v>
      </c>
      <c r="S48" s="3" t="s">
        <v>15</v>
      </c>
      <c r="T48" s="4">
        <v>42</v>
      </c>
      <c r="U48" s="3" t="s">
        <v>17</v>
      </c>
      <c r="V48" s="4">
        <v>29</v>
      </c>
      <c r="W48" s="3" t="s">
        <v>17</v>
      </c>
      <c r="X48" s="4">
        <v>29</v>
      </c>
      <c r="Y48" s="3" t="s">
        <v>15</v>
      </c>
      <c r="Z48" s="4">
        <v>42</v>
      </c>
      <c r="AA48" s="3">
        <v>24</v>
      </c>
      <c r="AB48" s="4">
        <v>42</v>
      </c>
    </row>
    <row r="49" spans="1:28" ht="18.75">
      <c r="A49" s="3" t="s">
        <v>726</v>
      </c>
      <c r="B49" s="4">
        <v>27</v>
      </c>
      <c r="C49" s="3">
        <v>207</v>
      </c>
      <c r="D49" s="4">
        <v>42</v>
      </c>
      <c r="E49" s="3" t="s">
        <v>15</v>
      </c>
      <c r="F49" s="4">
        <v>43</v>
      </c>
      <c r="G49" s="3" t="s">
        <v>17</v>
      </c>
      <c r="H49" s="4">
        <v>28</v>
      </c>
      <c r="I49" s="3" t="s">
        <v>17</v>
      </c>
      <c r="J49" s="4">
        <v>28</v>
      </c>
      <c r="K49" s="3" t="s">
        <v>17</v>
      </c>
      <c r="L49" s="4">
        <v>43</v>
      </c>
      <c r="M49" s="3" t="s">
        <v>17</v>
      </c>
      <c r="N49" s="4">
        <v>43</v>
      </c>
      <c r="O49" s="3" t="s">
        <v>538</v>
      </c>
      <c r="P49" s="4">
        <v>27</v>
      </c>
      <c r="Q49" s="3">
        <v>193</v>
      </c>
      <c r="R49" s="4">
        <v>43</v>
      </c>
      <c r="S49" s="3" t="s">
        <v>17</v>
      </c>
      <c r="T49" s="4">
        <v>43</v>
      </c>
      <c r="U49" s="3" t="s">
        <v>17</v>
      </c>
      <c r="V49" s="4">
        <v>28</v>
      </c>
      <c r="W49" s="3">
        <v>10.6</v>
      </c>
      <c r="X49" s="4">
        <v>28</v>
      </c>
      <c r="Y49" s="3" t="s">
        <v>17</v>
      </c>
      <c r="Z49" s="4">
        <v>43</v>
      </c>
      <c r="AA49" s="3" t="s">
        <v>15</v>
      </c>
      <c r="AB49" s="4">
        <v>43</v>
      </c>
    </row>
    <row r="50" spans="1:28" ht="18.75">
      <c r="A50" s="3" t="s">
        <v>727</v>
      </c>
      <c r="B50" s="4">
        <v>26</v>
      </c>
      <c r="C50" s="3">
        <v>208</v>
      </c>
      <c r="D50" s="4">
        <v>43</v>
      </c>
      <c r="E50" s="3">
        <v>30</v>
      </c>
      <c r="F50" s="4">
        <v>44</v>
      </c>
      <c r="G50" s="3" t="s">
        <v>17</v>
      </c>
      <c r="H50" s="4">
        <v>27</v>
      </c>
      <c r="I50" s="3">
        <v>10.1</v>
      </c>
      <c r="J50" s="4">
        <v>27</v>
      </c>
      <c r="K50" s="3" t="s">
        <v>17</v>
      </c>
      <c r="L50" s="4">
        <v>44</v>
      </c>
      <c r="M50" s="3" t="s">
        <v>17</v>
      </c>
      <c r="N50" s="4">
        <v>44</v>
      </c>
      <c r="O50" s="3" t="s">
        <v>539</v>
      </c>
      <c r="P50" s="4">
        <v>26</v>
      </c>
      <c r="Q50" s="3">
        <v>194</v>
      </c>
      <c r="R50" s="4">
        <v>44</v>
      </c>
      <c r="S50" s="3">
        <v>27</v>
      </c>
      <c r="T50" s="4">
        <v>44</v>
      </c>
      <c r="U50" s="3" t="s">
        <v>17</v>
      </c>
      <c r="V50" s="4">
        <v>27</v>
      </c>
      <c r="W50" s="3" t="s">
        <v>17</v>
      </c>
      <c r="X50" s="4">
        <v>27</v>
      </c>
      <c r="Y50" s="3">
        <v>17</v>
      </c>
      <c r="Z50" s="4">
        <v>44</v>
      </c>
      <c r="AA50" s="3">
        <v>25</v>
      </c>
      <c r="AB50" s="4">
        <v>44</v>
      </c>
    </row>
    <row r="51" spans="1:28" ht="18.75">
      <c r="A51" s="3" t="s">
        <v>728</v>
      </c>
      <c r="B51" s="4">
        <v>25</v>
      </c>
      <c r="C51" s="3">
        <v>209</v>
      </c>
      <c r="D51" s="4">
        <v>44</v>
      </c>
      <c r="E51" s="3" t="s">
        <v>15</v>
      </c>
      <c r="F51" s="4">
        <v>45</v>
      </c>
      <c r="G51" s="3">
        <v>5.6</v>
      </c>
      <c r="H51" s="4">
        <v>26</v>
      </c>
      <c r="I51" s="3" t="s">
        <v>17</v>
      </c>
      <c r="J51" s="4">
        <v>26</v>
      </c>
      <c r="K51" s="3" t="s">
        <v>15</v>
      </c>
      <c r="L51" s="4">
        <v>45</v>
      </c>
      <c r="M51" s="3">
        <v>10</v>
      </c>
      <c r="N51" s="4">
        <v>45</v>
      </c>
      <c r="O51" s="3" t="s">
        <v>540</v>
      </c>
      <c r="P51" s="4">
        <v>25</v>
      </c>
      <c r="Q51" s="3">
        <v>195</v>
      </c>
      <c r="R51" s="4">
        <v>45</v>
      </c>
      <c r="S51" s="3" t="s">
        <v>15</v>
      </c>
      <c r="T51" s="4">
        <v>45</v>
      </c>
      <c r="U51" s="3">
        <v>5.9</v>
      </c>
      <c r="V51" s="4">
        <v>26</v>
      </c>
      <c r="W51" s="3">
        <v>10.7</v>
      </c>
      <c r="X51" s="4">
        <v>26</v>
      </c>
      <c r="Y51" s="3" t="s">
        <v>15</v>
      </c>
      <c r="Z51" s="4">
        <v>45</v>
      </c>
      <c r="AA51" s="3" t="s">
        <v>15</v>
      </c>
      <c r="AB51" s="4">
        <v>45</v>
      </c>
    </row>
    <row r="52" spans="1:28" ht="18.75">
      <c r="A52" s="3" t="s">
        <v>809</v>
      </c>
      <c r="B52" s="4">
        <v>24</v>
      </c>
      <c r="C52" s="3">
        <v>210</v>
      </c>
      <c r="D52" s="4">
        <v>45</v>
      </c>
      <c r="E52" s="3" t="s">
        <v>17</v>
      </c>
      <c r="F52" s="4">
        <v>46</v>
      </c>
      <c r="G52" s="3" t="s">
        <v>17</v>
      </c>
      <c r="H52" s="4">
        <v>25</v>
      </c>
      <c r="I52" s="3">
        <v>10.199999999999999</v>
      </c>
      <c r="J52" s="4">
        <v>25</v>
      </c>
      <c r="K52" s="3">
        <v>14</v>
      </c>
      <c r="L52" s="4">
        <v>46</v>
      </c>
      <c r="M52" s="3" t="s">
        <v>15</v>
      </c>
      <c r="N52" s="4">
        <v>46</v>
      </c>
      <c r="O52" s="3" t="s">
        <v>541</v>
      </c>
      <c r="P52" s="4">
        <v>24</v>
      </c>
      <c r="Q52" s="3">
        <v>196</v>
      </c>
      <c r="R52" s="4">
        <v>46</v>
      </c>
      <c r="S52" s="3" t="s">
        <v>15</v>
      </c>
      <c r="T52" s="4">
        <v>46</v>
      </c>
      <c r="U52" s="3" t="s">
        <v>17</v>
      </c>
      <c r="V52" s="4">
        <v>25</v>
      </c>
      <c r="W52" s="3" t="s">
        <v>17</v>
      </c>
      <c r="X52" s="4">
        <v>25</v>
      </c>
      <c r="Y52" s="3" t="s">
        <v>17</v>
      </c>
      <c r="Z52" s="4">
        <v>46</v>
      </c>
      <c r="AA52" s="3">
        <v>26</v>
      </c>
      <c r="AB52" s="4">
        <v>46</v>
      </c>
    </row>
    <row r="53" spans="1:28" ht="18.75">
      <c r="A53" s="3" t="s">
        <v>810</v>
      </c>
      <c r="B53" s="4">
        <v>23</v>
      </c>
      <c r="C53" s="3">
        <v>211</v>
      </c>
      <c r="D53" s="4">
        <v>46</v>
      </c>
      <c r="E53" s="3">
        <v>31</v>
      </c>
      <c r="F53" s="4">
        <v>47</v>
      </c>
      <c r="G53" s="3" t="s">
        <v>17</v>
      </c>
      <c r="H53" s="4">
        <v>24</v>
      </c>
      <c r="I53" s="3" t="s">
        <v>17</v>
      </c>
      <c r="J53" s="4">
        <v>24</v>
      </c>
      <c r="K53" s="3" t="s">
        <v>15</v>
      </c>
      <c r="L53" s="4">
        <v>47</v>
      </c>
      <c r="M53" s="3" t="s">
        <v>17</v>
      </c>
      <c r="N53" s="4">
        <v>47</v>
      </c>
      <c r="O53" s="3" t="s">
        <v>542</v>
      </c>
      <c r="P53" s="4">
        <v>23</v>
      </c>
      <c r="Q53" s="3">
        <v>197</v>
      </c>
      <c r="R53" s="4">
        <v>47</v>
      </c>
      <c r="S53" s="3">
        <v>28</v>
      </c>
      <c r="T53" s="4">
        <v>47</v>
      </c>
      <c r="U53" s="3" t="s">
        <v>17</v>
      </c>
      <c r="V53" s="4">
        <v>24</v>
      </c>
      <c r="W53" s="3">
        <v>10.8</v>
      </c>
      <c r="X53" s="4">
        <v>24</v>
      </c>
      <c r="Y53" s="3">
        <v>18</v>
      </c>
      <c r="Z53" s="4">
        <v>47</v>
      </c>
      <c r="AA53" s="3" t="s">
        <v>15</v>
      </c>
      <c r="AB53" s="4">
        <v>47</v>
      </c>
    </row>
    <row r="54" spans="1:28" ht="18.75">
      <c r="A54" s="3" t="s">
        <v>811</v>
      </c>
      <c r="B54" s="4">
        <v>22</v>
      </c>
      <c r="C54" s="3">
        <v>212</v>
      </c>
      <c r="D54" s="4">
        <v>47</v>
      </c>
      <c r="E54" s="3" t="s">
        <v>17</v>
      </c>
      <c r="F54" s="4">
        <v>48</v>
      </c>
      <c r="G54" s="3" t="s">
        <v>17</v>
      </c>
      <c r="H54" s="4">
        <v>23</v>
      </c>
      <c r="I54" s="3">
        <v>10.3</v>
      </c>
      <c r="J54" s="4">
        <v>23</v>
      </c>
      <c r="K54" s="3" t="s">
        <v>17</v>
      </c>
      <c r="L54" s="4">
        <v>48</v>
      </c>
      <c r="M54" s="3" t="s">
        <v>17</v>
      </c>
      <c r="N54" s="4">
        <v>48</v>
      </c>
      <c r="O54" s="3" t="s">
        <v>543</v>
      </c>
      <c r="P54" s="4">
        <v>22</v>
      </c>
      <c r="Q54" s="3">
        <v>198</v>
      </c>
      <c r="R54" s="4">
        <v>48</v>
      </c>
      <c r="S54" s="3" t="s">
        <v>15</v>
      </c>
      <c r="T54" s="4">
        <v>48</v>
      </c>
      <c r="U54" s="3" t="s">
        <v>17</v>
      </c>
      <c r="V54" s="4">
        <v>23</v>
      </c>
      <c r="W54" s="3">
        <v>10.9</v>
      </c>
      <c r="X54" s="4">
        <v>23</v>
      </c>
      <c r="Y54" s="3" t="s">
        <v>15</v>
      </c>
      <c r="Z54" s="4">
        <v>48</v>
      </c>
      <c r="AA54" s="3">
        <v>27</v>
      </c>
      <c r="AB54" s="4">
        <v>48</v>
      </c>
    </row>
    <row r="55" spans="1:28" ht="18.75">
      <c r="A55" s="3" t="s">
        <v>812</v>
      </c>
      <c r="B55" s="4">
        <v>21</v>
      </c>
      <c r="C55" s="3">
        <v>213</v>
      </c>
      <c r="D55" s="4">
        <v>48</v>
      </c>
      <c r="E55" s="3" t="s">
        <v>15</v>
      </c>
      <c r="F55" s="4">
        <v>49</v>
      </c>
      <c r="G55" s="3">
        <v>5.7</v>
      </c>
      <c r="H55" s="4">
        <v>22</v>
      </c>
      <c r="I55" s="3">
        <v>10.4</v>
      </c>
      <c r="J55" s="4">
        <v>22</v>
      </c>
      <c r="K55" s="3" t="s">
        <v>15</v>
      </c>
      <c r="L55" s="4">
        <v>49</v>
      </c>
      <c r="M55" s="3" t="s">
        <v>17</v>
      </c>
      <c r="N55" s="4">
        <v>49</v>
      </c>
      <c r="O55" s="3" t="s">
        <v>544</v>
      </c>
      <c r="P55" s="4">
        <v>21</v>
      </c>
      <c r="Q55" s="3">
        <v>199</v>
      </c>
      <c r="R55" s="4">
        <v>49</v>
      </c>
      <c r="S55" s="3" t="s">
        <v>17</v>
      </c>
      <c r="T55" s="4">
        <v>49</v>
      </c>
      <c r="U55" s="3">
        <v>6</v>
      </c>
      <c r="V55" s="4">
        <v>22</v>
      </c>
      <c r="W55" s="3">
        <v>11</v>
      </c>
      <c r="X55" s="4">
        <v>22</v>
      </c>
      <c r="Y55" s="3" t="s">
        <v>17</v>
      </c>
      <c r="Z55" s="4">
        <v>49</v>
      </c>
      <c r="AA55" s="3" t="s">
        <v>15</v>
      </c>
      <c r="AB55" s="4">
        <v>49</v>
      </c>
    </row>
    <row r="56" spans="1:28" ht="18.75">
      <c r="A56" s="3" t="s">
        <v>813</v>
      </c>
      <c r="B56" s="4">
        <v>20</v>
      </c>
      <c r="C56" s="3">
        <v>214</v>
      </c>
      <c r="D56" s="4">
        <v>49</v>
      </c>
      <c r="E56" s="3">
        <v>32</v>
      </c>
      <c r="F56" s="4">
        <v>50</v>
      </c>
      <c r="G56" s="3" t="s">
        <v>17</v>
      </c>
      <c r="H56" s="4">
        <v>21</v>
      </c>
      <c r="I56" s="3">
        <v>10.5</v>
      </c>
      <c r="J56" s="4">
        <v>21</v>
      </c>
      <c r="K56" s="3">
        <v>15</v>
      </c>
      <c r="L56" s="4">
        <v>50</v>
      </c>
      <c r="M56" s="3">
        <v>11</v>
      </c>
      <c r="N56" s="4">
        <v>50</v>
      </c>
      <c r="O56" s="3" t="s">
        <v>545</v>
      </c>
      <c r="P56" s="4">
        <v>20</v>
      </c>
      <c r="Q56" s="3">
        <v>200</v>
      </c>
      <c r="R56" s="4">
        <v>50</v>
      </c>
      <c r="S56" s="3">
        <v>29</v>
      </c>
      <c r="T56" s="4">
        <v>50</v>
      </c>
      <c r="U56" s="3" t="s">
        <v>17</v>
      </c>
      <c r="V56" s="4">
        <v>21</v>
      </c>
      <c r="W56" s="3">
        <v>11.1</v>
      </c>
      <c r="X56" s="4">
        <v>21</v>
      </c>
      <c r="Y56" s="3">
        <v>19</v>
      </c>
      <c r="Z56" s="4">
        <v>50</v>
      </c>
      <c r="AA56" s="3">
        <v>28</v>
      </c>
      <c r="AB56" s="4">
        <v>50</v>
      </c>
    </row>
    <row r="57" spans="1:28" ht="18.75">
      <c r="A57" s="3" t="s">
        <v>814</v>
      </c>
      <c r="B57" s="4">
        <v>19</v>
      </c>
      <c r="C57" s="3">
        <v>215</v>
      </c>
      <c r="D57" s="4">
        <v>50</v>
      </c>
      <c r="E57" s="3" t="s">
        <v>15</v>
      </c>
      <c r="F57" s="4">
        <v>51</v>
      </c>
      <c r="G57" s="3" t="s">
        <v>17</v>
      </c>
      <c r="H57" s="4">
        <v>20</v>
      </c>
      <c r="I57" s="3">
        <v>10.6</v>
      </c>
      <c r="J57" s="4">
        <v>20</v>
      </c>
      <c r="K57" s="3" t="s">
        <v>15</v>
      </c>
      <c r="L57" s="4">
        <v>51</v>
      </c>
      <c r="M57" s="3" t="s">
        <v>17</v>
      </c>
      <c r="N57" s="4">
        <v>51</v>
      </c>
      <c r="O57" s="3" t="s">
        <v>546</v>
      </c>
      <c r="P57" s="4">
        <v>19</v>
      </c>
      <c r="Q57" s="3">
        <v>202</v>
      </c>
      <c r="R57" s="4">
        <v>51</v>
      </c>
      <c r="S57" s="3" t="s">
        <v>17</v>
      </c>
      <c r="T57" s="4">
        <v>51</v>
      </c>
      <c r="U57" s="3" t="s">
        <v>17</v>
      </c>
      <c r="V57" s="4">
        <v>20</v>
      </c>
      <c r="W57" s="3">
        <v>11.2</v>
      </c>
      <c r="X57" s="4">
        <v>20</v>
      </c>
      <c r="Y57" s="3" t="s">
        <v>15</v>
      </c>
      <c r="Z57" s="4">
        <v>51</v>
      </c>
      <c r="AA57" s="3" t="s">
        <v>15</v>
      </c>
      <c r="AB57" s="4">
        <v>51</v>
      </c>
    </row>
    <row r="58" spans="1:28" ht="18.75">
      <c r="A58" s="3" t="s">
        <v>815</v>
      </c>
      <c r="B58" s="4">
        <v>18</v>
      </c>
      <c r="C58" s="3">
        <v>217</v>
      </c>
      <c r="D58" s="4">
        <v>51</v>
      </c>
      <c r="E58" s="3">
        <v>33</v>
      </c>
      <c r="F58" s="4">
        <v>52</v>
      </c>
      <c r="G58" s="3" t="s">
        <v>17</v>
      </c>
      <c r="H58" s="4">
        <v>19</v>
      </c>
      <c r="I58" s="3">
        <v>10.7</v>
      </c>
      <c r="J58" s="4">
        <v>19</v>
      </c>
      <c r="K58" s="3" t="s">
        <v>17</v>
      </c>
      <c r="L58" s="4">
        <v>52</v>
      </c>
      <c r="M58" s="3" t="s">
        <v>17</v>
      </c>
      <c r="N58" s="4">
        <v>52</v>
      </c>
      <c r="O58" s="3" t="s">
        <v>547</v>
      </c>
      <c r="P58" s="4">
        <v>18</v>
      </c>
      <c r="Q58" s="3">
        <v>204</v>
      </c>
      <c r="R58" s="4">
        <v>52</v>
      </c>
      <c r="S58" s="3">
        <v>30</v>
      </c>
      <c r="T58" s="4">
        <v>52</v>
      </c>
      <c r="U58" s="3">
        <v>6.1</v>
      </c>
      <c r="V58" s="4">
        <v>19</v>
      </c>
      <c r="W58" s="3">
        <v>11.3</v>
      </c>
      <c r="X58" s="4">
        <v>19</v>
      </c>
      <c r="Y58" s="3">
        <v>20</v>
      </c>
      <c r="Z58" s="4">
        <v>52</v>
      </c>
      <c r="AA58" s="3">
        <v>29</v>
      </c>
      <c r="AB58" s="4">
        <v>52</v>
      </c>
    </row>
    <row r="59" spans="1:28" ht="18.75">
      <c r="A59" s="3" t="s">
        <v>704</v>
      </c>
      <c r="B59" s="4">
        <v>17</v>
      </c>
      <c r="C59" s="3">
        <v>219</v>
      </c>
      <c r="D59" s="4">
        <v>52</v>
      </c>
      <c r="E59" s="3" t="s">
        <v>15</v>
      </c>
      <c r="F59" s="4">
        <v>53</v>
      </c>
      <c r="G59" s="3">
        <v>5.8</v>
      </c>
      <c r="H59" s="4">
        <v>18</v>
      </c>
      <c r="I59" s="3">
        <v>10.8</v>
      </c>
      <c r="J59" s="4">
        <v>18</v>
      </c>
      <c r="K59" s="3">
        <v>16</v>
      </c>
      <c r="L59" s="4">
        <v>53</v>
      </c>
      <c r="M59" s="3" t="s">
        <v>17</v>
      </c>
      <c r="N59" s="4">
        <v>53</v>
      </c>
      <c r="O59" s="3" t="s">
        <v>548</v>
      </c>
      <c r="P59" s="4">
        <v>17</v>
      </c>
      <c r="Q59" s="3">
        <v>206</v>
      </c>
      <c r="R59" s="4">
        <v>53</v>
      </c>
      <c r="S59" s="3" t="s">
        <v>17</v>
      </c>
      <c r="T59" s="4">
        <v>53</v>
      </c>
      <c r="U59" s="3" t="s">
        <v>17</v>
      </c>
      <c r="V59" s="4">
        <v>18</v>
      </c>
      <c r="W59" s="3">
        <v>11.4</v>
      </c>
      <c r="X59" s="4">
        <v>18</v>
      </c>
      <c r="Y59" s="3" t="s">
        <v>17</v>
      </c>
      <c r="Z59" s="4">
        <v>53</v>
      </c>
      <c r="AA59" s="3" t="s">
        <v>15</v>
      </c>
      <c r="AB59" s="4">
        <v>53</v>
      </c>
    </row>
    <row r="60" spans="1:28" ht="18.75">
      <c r="A60" s="3" t="s">
        <v>816</v>
      </c>
      <c r="B60" s="4">
        <v>16</v>
      </c>
      <c r="C60" s="3">
        <v>221</v>
      </c>
      <c r="D60" s="4">
        <v>53</v>
      </c>
      <c r="E60" s="3">
        <v>34</v>
      </c>
      <c r="F60" s="4">
        <v>54</v>
      </c>
      <c r="G60" s="3" t="s">
        <v>17</v>
      </c>
      <c r="H60" s="4">
        <v>17</v>
      </c>
      <c r="I60" s="3">
        <v>10.9</v>
      </c>
      <c r="J60" s="4">
        <v>17</v>
      </c>
      <c r="K60" s="3" t="s">
        <v>17</v>
      </c>
      <c r="L60" s="4">
        <v>54</v>
      </c>
      <c r="M60" s="3">
        <v>12</v>
      </c>
      <c r="N60" s="4">
        <v>54</v>
      </c>
      <c r="O60" s="3" t="s">
        <v>549</v>
      </c>
      <c r="P60" s="4">
        <v>16</v>
      </c>
      <c r="Q60" s="3">
        <v>208</v>
      </c>
      <c r="R60" s="4">
        <v>54</v>
      </c>
      <c r="S60" s="3">
        <v>31</v>
      </c>
      <c r="T60" s="4">
        <v>54</v>
      </c>
      <c r="U60" s="3" t="s">
        <v>17</v>
      </c>
      <c r="V60" s="4">
        <v>17</v>
      </c>
      <c r="W60" s="3">
        <v>11.5</v>
      </c>
      <c r="X60" s="4">
        <v>17</v>
      </c>
      <c r="Y60" s="3">
        <v>21</v>
      </c>
      <c r="Z60" s="4">
        <v>54</v>
      </c>
      <c r="AA60" s="3">
        <v>30</v>
      </c>
      <c r="AB60" s="4">
        <v>54</v>
      </c>
    </row>
    <row r="61" spans="1:28" ht="18.75">
      <c r="A61" s="3" t="s">
        <v>817</v>
      </c>
      <c r="B61" s="4">
        <v>15</v>
      </c>
      <c r="C61" s="3">
        <v>223</v>
      </c>
      <c r="D61" s="4">
        <v>54</v>
      </c>
      <c r="E61" s="3" t="s">
        <v>15</v>
      </c>
      <c r="F61" s="4">
        <v>55</v>
      </c>
      <c r="G61" s="3" t="s">
        <v>17</v>
      </c>
      <c r="H61" s="4">
        <v>16</v>
      </c>
      <c r="I61" s="3">
        <v>11</v>
      </c>
      <c r="J61" s="4">
        <v>16</v>
      </c>
      <c r="K61" s="3">
        <v>17</v>
      </c>
      <c r="L61" s="4">
        <v>55</v>
      </c>
      <c r="M61" s="3" t="s">
        <v>17</v>
      </c>
      <c r="N61" s="4">
        <v>55</v>
      </c>
      <c r="O61" s="3" t="s">
        <v>550</v>
      </c>
      <c r="P61" s="4">
        <v>15</v>
      </c>
      <c r="Q61" s="3">
        <v>210</v>
      </c>
      <c r="R61" s="4">
        <v>55</v>
      </c>
      <c r="S61" s="3" t="s">
        <v>17</v>
      </c>
      <c r="T61" s="4">
        <v>55</v>
      </c>
      <c r="U61" s="3">
        <v>6.2</v>
      </c>
      <c r="V61" s="4">
        <v>16</v>
      </c>
      <c r="W61" s="3">
        <v>11.6</v>
      </c>
      <c r="X61" s="4">
        <v>16</v>
      </c>
      <c r="Y61" s="3" t="s">
        <v>17</v>
      </c>
      <c r="Z61" s="4">
        <v>55</v>
      </c>
      <c r="AA61" s="3" t="s">
        <v>15</v>
      </c>
      <c r="AB61" s="4">
        <v>55</v>
      </c>
    </row>
    <row r="62" spans="1:28" ht="18.75">
      <c r="A62" s="3" t="s">
        <v>708</v>
      </c>
      <c r="B62" s="4">
        <v>14</v>
      </c>
      <c r="C62" s="3">
        <v>225</v>
      </c>
      <c r="D62" s="4">
        <v>55</v>
      </c>
      <c r="E62" s="3">
        <v>35</v>
      </c>
      <c r="F62" s="4">
        <v>56</v>
      </c>
      <c r="G62" s="3">
        <v>5.9</v>
      </c>
      <c r="H62" s="4">
        <v>15</v>
      </c>
      <c r="I62" s="3">
        <v>11.1</v>
      </c>
      <c r="J62" s="4">
        <v>15</v>
      </c>
      <c r="K62" s="3" t="s">
        <v>17</v>
      </c>
      <c r="L62" s="4">
        <v>56</v>
      </c>
      <c r="M62" s="3" t="s">
        <v>17</v>
      </c>
      <c r="N62" s="4">
        <v>56</v>
      </c>
      <c r="O62" s="3" t="s">
        <v>551</v>
      </c>
      <c r="P62" s="4">
        <v>14</v>
      </c>
      <c r="Q62" s="3">
        <v>212</v>
      </c>
      <c r="R62" s="4">
        <v>56</v>
      </c>
      <c r="S62" s="3">
        <v>32</v>
      </c>
      <c r="T62" s="4">
        <v>56</v>
      </c>
      <c r="U62" s="3" t="s">
        <v>17</v>
      </c>
      <c r="V62" s="4">
        <v>15</v>
      </c>
      <c r="W62" s="3">
        <v>11.7</v>
      </c>
      <c r="X62" s="4">
        <v>15</v>
      </c>
      <c r="Y62" s="3">
        <v>22</v>
      </c>
      <c r="Z62" s="4">
        <v>56</v>
      </c>
      <c r="AA62" s="3">
        <v>31</v>
      </c>
      <c r="AB62" s="4">
        <v>56</v>
      </c>
    </row>
    <row r="63" spans="1:28" ht="18.75">
      <c r="A63" s="3" t="s">
        <v>709</v>
      </c>
      <c r="B63" s="4">
        <v>13</v>
      </c>
      <c r="C63" s="3">
        <v>227</v>
      </c>
      <c r="D63" s="4">
        <v>56</v>
      </c>
      <c r="E63" s="3" t="s">
        <v>15</v>
      </c>
      <c r="F63" s="4">
        <v>57</v>
      </c>
      <c r="G63" s="3" t="s">
        <v>107</v>
      </c>
      <c r="H63" s="4">
        <v>14</v>
      </c>
      <c r="I63" s="3">
        <v>11.2</v>
      </c>
      <c r="J63" s="4">
        <v>14</v>
      </c>
      <c r="K63" s="3">
        <v>18</v>
      </c>
      <c r="L63" s="4">
        <v>57</v>
      </c>
      <c r="M63" s="3">
        <v>13</v>
      </c>
      <c r="N63" s="4">
        <v>57</v>
      </c>
      <c r="O63" s="3" t="s">
        <v>552</v>
      </c>
      <c r="P63" s="4">
        <v>13</v>
      </c>
      <c r="Q63" s="3">
        <v>214</v>
      </c>
      <c r="R63" s="4">
        <v>57</v>
      </c>
      <c r="S63" s="3" t="s">
        <v>17</v>
      </c>
      <c r="T63" s="4">
        <v>57</v>
      </c>
      <c r="U63" s="3" t="s">
        <v>17</v>
      </c>
      <c r="V63" s="4">
        <v>14</v>
      </c>
      <c r="W63" s="3">
        <v>11.8</v>
      </c>
      <c r="X63" s="4">
        <v>14</v>
      </c>
      <c r="Y63" s="3" t="s">
        <v>17</v>
      </c>
      <c r="Z63" s="4">
        <v>57</v>
      </c>
      <c r="AA63" s="3">
        <v>32</v>
      </c>
      <c r="AB63" s="4">
        <v>57</v>
      </c>
    </row>
    <row r="64" spans="1:28" ht="18.75">
      <c r="A64" s="3" t="s">
        <v>710</v>
      </c>
      <c r="B64" s="4">
        <v>12</v>
      </c>
      <c r="C64" s="3">
        <v>229</v>
      </c>
      <c r="D64" s="4">
        <v>57</v>
      </c>
      <c r="E64" s="3">
        <v>36</v>
      </c>
      <c r="F64" s="4">
        <v>58</v>
      </c>
      <c r="G64" s="3">
        <v>6</v>
      </c>
      <c r="H64" s="4">
        <v>13</v>
      </c>
      <c r="I64" s="3">
        <v>11.3</v>
      </c>
      <c r="J64" s="4">
        <v>13</v>
      </c>
      <c r="K64" s="3" t="s">
        <v>17</v>
      </c>
      <c r="L64" s="4">
        <v>58</v>
      </c>
      <c r="M64" s="3" t="s">
        <v>15</v>
      </c>
      <c r="N64" s="4">
        <v>58</v>
      </c>
      <c r="O64" s="3" t="s">
        <v>553</v>
      </c>
      <c r="P64" s="4">
        <v>12</v>
      </c>
      <c r="Q64" s="3">
        <v>216</v>
      </c>
      <c r="R64" s="4">
        <v>58</v>
      </c>
      <c r="S64" s="3">
        <v>33</v>
      </c>
      <c r="T64" s="4">
        <v>58</v>
      </c>
      <c r="U64" s="3">
        <v>6.3</v>
      </c>
      <c r="V64" s="4">
        <v>13</v>
      </c>
      <c r="W64" s="3">
        <v>11.9</v>
      </c>
      <c r="X64" s="4">
        <v>13</v>
      </c>
      <c r="Y64" s="3">
        <v>23</v>
      </c>
      <c r="Z64" s="4">
        <v>58</v>
      </c>
      <c r="AA64" s="3">
        <v>33</v>
      </c>
      <c r="AB64" s="4">
        <v>58</v>
      </c>
    </row>
    <row r="65" spans="1:28" ht="18.75">
      <c r="A65" s="3" t="s">
        <v>711</v>
      </c>
      <c r="B65" s="4">
        <v>11</v>
      </c>
      <c r="C65" s="3">
        <v>231</v>
      </c>
      <c r="D65" s="4">
        <v>58</v>
      </c>
      <c r="E65" s="3" t="s">
        <v>15</v>
      </c>
      <c r="F65" s="4">
        <v>59</v>
      </c>
      <c r="G65" s="3" t="s">
        <v>17</v>
      </c>
      <c r="H65" s="4">
        <v>12</v>
      </c>
      <c r="I65" s="3">
        <v>11.4</v>
      </c>
      <c r="J65" s="4">
        <v>12</v>
      </c>
      <c r="K65" s="3">
        <v>19</v>
      </c>
      <c r="L65" s="4">
        <v>59</v>
      </c>
      <c r="M65" s="3" t="s">
        <v>17</v>
      </c>
      <c r="N65" s="4">
        <v>59</v>
      </c>
      <c r="O65" s="3" t="s">
        <v>554</v>
      </c>
      <c r="P65" s="4">
        <v>11</v>
      </c>
      <c r="Q65" s="3">
        <v>218</v>
      </c>
      <c r="R65" s="4">
        <v>59</v>
      </c>
      <c r="S65" s="3" t="s">
        <v>17</v>
      </c>
      <c r="T65" s="4">
        <v>59</v>
      </c>
      <c r="U65" s="3" t="s">
        <v>17</v>
      </c>
      <c r="V65" s="4">
        <v>12</v>
      </c>
      <c r="W65" s="3">
        <v>12</v>
      </c>
      <c r="X65" s="4">
        <v>12</v>
      </c>
      <c r="Y65" s="3" t="s">
        <v>17</v>
      </c>
      <c r="Z65" s="4">
        <v>59</v>
      </c>
      <c r="AA65" s="3">
        <v>34</v>
      </c>
      <c r="AB65" s="4">
        <v>59</v>
      </c>
    </row>
    <row r="66" spans="1:28" ht="18.75">
      <c r="A66" s="3" t="s">
        <v>712</v>
      </c>
      <c r="B66" s="4">
        <v>10</v>
      </c>
      <c r="C66" s="3">
        <v>233</v>
      </c>
      <c r="D66" s="4">
        <v>59</v>
      </c>
      <c r="E66" s="3">
        <v>37</v>
      </c>
      <c r="F66" s="4">
        <v>60</v>
      </c>
      <c r="G66" s="3">
        <v>6.1</v>
      </c>
      <c r="H66" s="4">
        <v>11</v>
      </c>
      <c r="I66" s="3">
        <v>11.5</v>
      </c>
      <c r="J66" s="4">
        <v>11</v>
      </c>
      <c r="K66" s="3" t="s">
        <v>17</v>
      </c>
      <c r="L66" s="4">
        <v>60</v>
      </c>
      <c r="M66" s="3">
        <v>14</v>
      </c>
      <c r="N66" s="4">
        <v>60</v>
      </c>
      <c r="O66" s="3" t="s">
        <v>555</v>
      </c>
      <c r="P66" s="4">
        <v>10</v>
      </c>
      <c r="Q66" s="3">
        <v>220</v>
      </c>
      <c r="R66" s="4">
        <v>60</v>
      </c>
      <c r="S66" s="3">
        <v>34</v>
      </c>
      <c r="T66" s="4">
        <v>60</v>
      </c>
      <c r="U66" s="3">
        <v>6.4</v>
      </c>
      <c r="V66" s="4">
        <v>11</v>
      </c>
      <c r="W66" s="3">
        <v>12.1</v>
      </c>
      <c r="X66" s="4">
        <v>11</v>
      </c>
      <c r="Y66" s="3">
        <v>24</v>
      </c>
      <c r="Z66" s="4">
        <v>60</v>
      </c>
      <c r="AA66" s="3">
        <v>36</v>
      </c>
      <c r="AB66" s="4">
        <v>60</v>
      </c>
    </row>
    <row r="67" spans="1:28" ht="18.75">
      <c r="A67" s="3" t="s">
        <v>818</v>
      </c>
      <c r="B67" s="4">
        <v>9</v>
      </c>
      <c r="C67" s="3">
        <v>235</v>
      </c>
      <c r="D67" s="4">
        <v>60</v>
      </c>
      <c r="E67" s="3" t="s">
        <v>15</v>
      </c>
      <c r="F67" s="4">
        <v>61</v>
      </c>
      <c r="G67" s="3" t="s">
        <v>17</v>
      </c>
      <c r="H67" s="4">
        <v>10</v>
      </c>
      <c r="I67" s="3">
        <v>11.6</v>
      </c>
      <c r="J67" s="4">
        <v>10</v>
      </c>
      <c r="K67" s="3">
        <v>20</v>
      </c>
      <c r="L67" s="4">
        <v>61</v>
      </c>
      <c r="M67" s="3" t="s">
        <v>15</v>
      </c>
      <c r="N67" s="4">
        <v>61</v>
      </c>
      <c r="O67" s="3" t="s">
        <v>556</v>
      </c>
      <c r="P67" s="4">
        <v>9</v>
      </c>
      <c r="Q67" s="3">
        <v>222</v>
      </c>
      <c r="R67" s="4">
        <v>61</v>
      </c>
      <c r="S67" s="3" t="s">
        <v>17</v>
      </c>
      <c r="T67" s="4">
        <v>61</v>
      </c>
      <c r="U67" s="3" t="s">
        <v>17</v>
      </c>
      <c r="V67" s="4">
        <v>10</v>
      </c>
      <c r="W67" s="3">
        <v>12.2</v>
      </c>
      <c r="X67" s="4">
        <v>10</v>
      </c>
      <c r="Y67" s="3" t="s">
        <v>17</v>
      </c>
      <c r="Z67" s="4">
        <v>61</v>
      </c>
      <c r="AA67" s="3">
        <v>38</v>
      </c>
      <c r="AB67" s="4">
        <v>61</v>
      </c>
    </row>
    <row r="68" spans="1:28" ht="18.75">
      <c r="A68" s="3" t="s">
        <v>819</v>
      </c>
      <c r="B68" s="4">
        <v>8</v>
      </c>
      <c r="C68" s="3">
        <v>237</v>
      </c>
      <c r="D68" s="4">
        <v>61</v>
      </c>
      <c r="E68" s="3">
        <v>38</v>
      </c>
      <c r="F68" s="4">
        <v>62</v>
      </c>
      <c r="G68" s="3">
        <v>6.2</v>
      </c>
      <c r="H68" s="4">
        <v>9</v>
      </c>
      <c r="I68" s="3">
        <v>11.7</v>
      </c>
      <c r="J68" s="4">
        <v>9</v>
      </c>
      <c r="K68" s="3">
        <v>21</v>
      </c>
      <c r="L68" s="4">
        <v>62</v>
      </c>
      <c r="M68" s="3">
        <v>15</v>
      </c>
      <c r="N68" s="4">
        <v>62</v>
      </c>
      <c r="O68" s="3" t="s">
        <v>557</v>
      </c>
      <c r="P68" s="4">
        <v>8</v>
      </c>
      <c r="Q68" s="3">
        <v>224</v>
      </c>
      <c r="R68" s="4">
        <v>62</v>
      </c>
      <c r="S68" s="3">
        <v>35</v>
      </c>
      <c r="T68" s="4">
        <v>62</v>
      </c>
      <c r="U68" s="3">
        <v>6.5</v>
      </c>
      <c r="V68" s="4">
        <v>9</v>
      </c>
      <c r="W68" s="3">
        <v>12.3</v>
      </c>
      <c r="X68" s="4">
        <v>9</v>
      </c>
      <c r="Y68" s="3">
        <v>25</v>
      </c>
      <c r="Z68" s="4">
        <v>62</v>
      </c>
      <c r="AA68" s="3">
        <v>40</v>
      </c>
      <c r="AB68" s="4">
        <v>62</v>
      </c>
    </row>
    <row r="69" spans="1:28" ht="18.75">
      <c r="A69" s="3" t="s">
        <v>820</v>
      </c>
      <c r="B69" s="4">
        <v>7</v>
      </c>
      <c r="C69" s="3">
        <v>239</v>
      </c>
      <c r="D69" s="4">
        <v>62</v>
      </c>
      <c r="E69" s="3" t="s">
        <v>15</v>
      </c>
      <c r="F69" s="4">
        <v>63</v>
      </c>
      <c r="G69" s="3" t="s">
        <v>17</v>
      </c>
      <c r="H69" s="4">
        <v>8</v>
      </c>
      <c r="I69" s="3">
        <v>11.8</v>
      </c>
      <c r="J69" s="4">
        <v>8</v>
      </c>
      <c r="K69" s="3">
        <v>22</v>
      </c>
      <c r="L69" s="4">
        <v>63</v>
      </c>
      <c r="M69" s="3">
        <v>16</v>
      </c>
      <c r="N69" s="4">
        <v>63</v>
      </c>
      <c r="O69" s="3" t="s">
        <v>434</v>
      </c>
      <c r="P69" s="4">
        <v>7</v>
      </c>
      <c r="Q69" s="3">
        <v>226</v>
      </c>
      <c r="R69" s="4">
        <v>63</v>
      </c>
      <c r="S69" s="3" t="s">
        <v>15</v>
      </c>
      <c r="T69" s="4">
        <v>63</v>
      </c>
      <c r="U69" s="3" t="s">
        <v>17</v>
      </c>
      <c r="V69" s="4">
        <v>8</v>
      </c>
      <c r="W69" s="3">
        <v>12.4</v>
      </c>
      <c r="X69" s="4">
        <v>8</v>
      </c>
      <c r="Y69" s="3">
        <v>26</v>
      </c>
      <c r="Z69" s="4">
        <v>63</v>
      </c>
      <c r="AA69" s="3">
        <v>42</v>
      </c>
      <c r="AB69" s="4">
        <v>63</v>
      </c>
    </row>
    <row r="70" spans="1:28" ht="18.75">
      <c r="A70" s="3" t="s">
        <v>821</v>
      </c>
      <c r="B70" s="4">
        <v>6</v>
      </c>
      <c r="C70" s="3">
        <v>241</v>
      </c>
      <c r="D70" s="4">
        <v>63</v>
      </c>
      <c r="E70" s="3">
        <v>39</v>
      </c>
      <c r="F70" s="4">
        <v>64</v>
      </c>
      <c r="G70" s="3">
        <v>6.3</v>
      </c>
      <c r="H70" s="4">
        <v>7</v>
      </c>
      <c r="I70" s="3">
        <v>11.9</v>
      </c>
      <c r="J70" s="4">
        <v>7</v>
      </c>
      <c r="K70" s="3">
        <v>23</v>
      </c>
      <c r="L70" s="4">
        <v>64</v>
      </c>
      <c r="M70" s="3">
        <v>17</v>
      </c>
      <c r="N70" s="4">
        <v>64</v>
      </c>
      <c r="O70" s="3" t="s">
        <v>435</v>
      </c>
      <c r="P70" s="4">
        <v>6</v>
      </c>
      <c r="Q70" s="3">
        <v>228</v>
      </c>
      <c r="R70" s="4">
        <v>64</v>
      </c>
      <c r="S70" s="3">
        <v>36</v>
      </c>
      <c r="T70" s="4">
        <v>64</v>
      </c>
      <c r="U70" s="3">
        <v>6.6</v>
      </c>
      <c r="V70" s="4">
        <v>7</v>
      </c>
      <c r="W70" s="3">
        <v>12.5</v>
      </c>
      <c r="X70" s="4">
        <v>7</v>
      </c>
      <c r="Y70" s="3">
        <v>27</v>
      </c>
      <c r="Z70" s="4">
        <v>64</v>
      </c>
      <c r="AA70" s="3">
        <v>44</v>
      </c>
      <c r="AB70" s="4">
        <v>64</v>
      </c>
    </row>
    <row r="71" spans="1:28" ht="18.75">
      <c r="A71" s="3" t="s">
        <v>713</v>
      </c>
      <c r="B71" s="4">
        <v>5</v>
      </c>
      <c r="C71" s="3">
        <v>245</v>
      </c>
      <c r="D71" s="4">
        <v>65</v>
      </c>
      <c r="E71" s="3" t="s">
        <v>15</v>
      </c>
      <c r="F71" s="4">
        <v>65</v>
      </c>
      <c r="G71" s="3" t="s">
        <v>17</v>
      </c>
      <c r="H71" s="4">
        <v>6</v>
      </c>
      <c r="I71" s="3">
        <v>12</v>
      </c>
      <c r="J71" s="4">
        <v>6</v>
      </c>
      <c r="K71" s="3">
        <v>24</v>
      </c>
      <c r="L71" s="4">
        <v>65</v>
      </c>
      <c r="M71" s="3">
        <v>18</v>
      </c>
      <c r="N71" s="4">
        <v>65</v>
      </c>
      <c r="O71" s="3" t="s">
        <v>436</v>
      </c>
      <c r="P71" s="4">
        <v>5</v>
      </c>
      <c r="Q71" s="3">
        <v>230</v>
      </c>
      <c r="R71" s="4">
        <v>65</v>
      </c>
      <c r="S71" s="3" t="s">
        <v>15</v>
      </c>
      <c r="T71" s="4">
        <v>65</v>
      </c>
      <c r="U71" s="3" t="s">
        <v>17</v>
      </c>
      <c r="V71" s="4">
        <v>6</v>
      </c>
      <c r="W71" s="3">
        <v>12.6</v>
      </c>
      <c r="X71" s="4">
        <v>6</v>
      </c>
      <c r="Y71" s="3">
        <v>28</v>
      </c>
      <c r="Z71" s="4">
        <v>65</v>
      </c>
      <c r="AA71" s="3">
        <v>46</v>
      </c>
      <c r="AB71" s="4">
        <v>65</v>
      </c>
    </row>
    <row r="72" spans="1:28" ht="18.75">
      <c r="A72" s="3" t="s">
        <v>631</v>
      </c>
      <c r="B72" s="4">
        <v>4</v>
      </c>
      <c r="C72" s="3">
        <v>247</v>
      </c>
      <c r="D72" s="4">
        <v>66</v>
      </c>
      <c r="E72" s="3">
        <v>40</v>
      </c>
      <c r="F72" s="4">
        <v>66</v>
      </c>
      <c r="G72" s="3">
        <v>6.4</v>
      </c>
      <c r="H72" s="4">
        <v>5</v>
      </c>
      <c r="I72" s="3">
        <v>12.1</v>
      </c>
      <c r="J72" s="4">
        <v>5</v>
      </c>
      <c r="K72" s="3">
        <v>25</v>
      </c>
      <c r="L72" s="4">
        <v>66</v>
      </c>
      <c r="M72" s="3">
        <v>18</v>
      </c>
      <c r="N72" s="4">
        <v>66</v>
      </c>
      <c r="O72" s="3" t="s">
        <v>437</v>
      </c>
      <c r="P72" s="4">
        <v>4</v>
      </c>
      <c r="Q72" s="3">
        <v>233</v>
      </c>
      <c r="R72" s="4">
        <v>66</v>
      </c>
      <c r="S72" s="3">
        <v>37</v>
      </c>
      <c r="T72" s="4">
        <v>66</v>
      </c>
      <c r="U72" s="3">
        <v>6.7</v>
      </c>
      <c r="V72" s="4">
        <v>5</v>
      </c>
      <c r="W72" s="3">
        <v>12.7</v>
      </c>
      <c r="X72" s="4">
        <v>5</v>
      </c>
      <c r="Y72" s="3">
        <v>29</v>
      </c>
      <c r="Z72" s="4">
        <v>66</v>
      </c>
      <c r="AA72" s="3">
        <v>48</v>
      </c>
      <c r="AB72" s="4">
        <v>66</v>
      </c>
    </row>
    <row r="73" spans="1:28" ht="18.75">
      <c r="A73" s="3" t="s">
        <v>556</v>
      </c>
      <c r="B73" s="4">
        <v>3</v>
      </c>
      <c r="C73" s="3">
        <v>249</v>
      </c>
      <c r="D73" s="4">
        <v>67</v>
      </c>
      <c r="E73" s="3">
        <v>41</v>
      </c>
      <c r="F73" s="4">
        <v>67</v>
      </c>
      <c r="G73" s="3" t="s">
        <v>17</v>
      </c>
      <c r="H73" s="4">
        <v>4</v>
      </c>
      <c r="I73" s="3">
        <v>12.2</v>
      </c>
      <c r="J73" s="4">
        <v>4</v>
      </c>
      <c r="K73" s="3">
        <v>26</v>
      </c>
      <c r="L73" s="4">
        <v>67</v>
      </c>
      <c r="M73" s="3">
        <v>20</v>
      </c>
      <c r="N73" s="4">
        <v>67</v>
      </c>
      <c r="O73" s="3" t="s">
        <v>438</v>
      </c>
      <c r="P73" s="4">
        <v>3</v>
      </c>
      <c r="Q73" s="3">
        <v>236</v>
      </c>
      <c r="R73" s="4">
        <v>67</v>
      </c>
      <c r="S73" s="3" t="s">
        <v>15</v>
      </c>
      <c r="T73" s="4">
        <v>67</v>
      </c>
      <c r="U73" s="3" t="s">
        <v>17</v>
      </c>
      <c r="V73" s="4">
        <v>4</v>
      </c>
      <c r="W73" s="3">
        <v>12.8</v>
      </c>
      <c r="X73" s="4">
        <v>5</v>
      </c>
      <c r="Y73" s="3">
        <v>30</v>
      </c>
      <c r="Z73" s="4">
        <v>67</v>
      </c>
      <c r="AA73" s="3">
        <v>50</v>
      </c>
      <c r="AB73" s="4">
        <v>67</v>
      </c>
    </row>
    <row r="74" spans="1:28" ht="18.75">
      <c r="A74" s="3" t="s">
        <v>557</v>
      </c>
      <c r="B74" s="4">
        <v>2</v>
      </c>
      <c r="C74" s="3">
        <v>251</v>
      </c>
      <c r="D74" s="4">
        <v>68</v>
      </c>
      <c r="E74" s="3">
        <v>42</v>
      </c>
      <c r="F74" s="4">
        <v>68</v>
      </c>
      <c r="G74" s="3">
        <v>6.5</v>
      </c>
      <c r="H74" s="4">
        <v>3</v>
      </c>
      <c r="I74" s="3">
        <v>12.3</v>
      </c>
      <c r="J74" s="4">
        <v>3</v>
      </c>
      <c r="K74" s="3">
        <v>27</v>
      </c>
      <c r="L74" s="4">
        <v>68</v>
      </c>
      <c r="M74" s="3">
        <v>21</v>
      </c>
      <c r="N74" s="4">
        <v>68</v>
      </c>
      <c r="O74" s="3" t="s">
        <v>439</v>
      </c>
      <c r="P74" s="4">
        <v>2</v>
      </c>
      <c r="Q74" s="3">
        <v>239</v>
      </c>
      <c r="R74" s="4">
        <v>68</v>
      </c>
      <c r="S74" s="3">
        <v>38</v>
      </c>
      <c r="T74" s="4">
        <v>68</v>
      </c>
      <c r="U74" s="3">
        <v>6.8</v>
      </c>
      <c r="V74" s="4">
        <v>3</v>
      </c>
      <c r="W74" s="3">
        <v>12.9</v>
      </c>
      <c r="X74" s="4">
        <v>4</v>
      </c>
      <c r="Y74" s="3">
        <v>31</v>
      </c>
      <c r="Z74" s="4">
        <v>68</v>
      </c>
      <c r="AA74" s="3">
        <v>52</v>
      </c>
      <c r="AB74" s="4">
        <v>68</v>
      </c>
    </row>
    <row r="75" spans="1:28" ht="18.75">
      <c r="A75" s="3" t="s">
        <v>434</v>
      </c>
      <c r="B75" s="4">
        <v>1</v>
      </c>
      <c r="C75" s="3">
        <v>253</v>
      </c>
      <c r="D75" s="4">
        <v>69</v>
      </c>
      <c r="E75" s="3">
        <v>43</v>
      </c>
      <c r="F75" s="4">
        <v>69</v>
      </c>
      <c r="G75" s="3" t="s">
        <v>17</v>
      </c>
      <c r="H75" s="4">
        <v>2</v>
      </c>
      <c r="I75" s="3">
        <v>12.4</v>
      </c>
      <c r="J75" s="4">
        <v>3</v>
      </c>
      <c r="K75" s="3">
        <v>28</v>
      </c>
      <c r="L75" s="4">
        <v>69</v>
      </c>
      <c r="M75" s="3">
        <v>22</v>
      </c>
      <c r="N75" s="4">
        <v>69</v>
      </c>
      <c r="O75" s="3" t="s">
        <v>440</v>
      </c>
      <c r="P75" s="4">
        <v>1</v>
      </c>
      <c r="Q75" s="3">
        <v>242</v>
      </c>
      <c r="R75" s="4">
        <v>69</v>
      </c>
      <c r="S75" s="3">
        <v>39</v>
      </c>
      <c r="T75" s="4">
        <v>69</v>
      </c>
      <c r="U75" s="3" t="s">
        <v>17</v>
      </c>
      <c r="V75" s="4">
        <v>2</v>
      </c>
      <c r="W75" s="3">
        <v>13</v>
      </c>
      <c r="X75" s="4">
        <v>4</v>
      </c>
      <c r="Y75" s="3">
        <v>32</v>
      </c>
      <c r="Z75" s="4">
        <v>69</v>
      </c>
      <c r="AA75" s="3">
        <v>55</v>
      </c>
      <c r="AB75" s="4">
        <v>69</v>
      </c>
    </row>
    <row r="76" spans="1:28" ht="18.75">
      <c r="A76" s="3" t="s">
        <v>23</v>
      </c>
      <c r="B76" s="4">
        <v>1</v>
      </c>
      <c r="C76" s="3">
        <v>255</v>
      </c>
      <c r="D76" s="4">
        <v>70</v>
      </c>
      <c r="E76" s="3">
        <v>44</v>
      </c>
      <c r="F76" s="4">
        <v>70</v>
      </c>
      <c r="G76" s="3">
        <v>6.6</v>
      </c>
      <c r="H76" s="4">
        <v>1</v>
      </c>
      <c r="I76" s="3">
        <v>12.5</v>
      </c>
      <c r="J76" s="4">
        <v>2</v>
      </c>
      <c r="K76" s="3">
        <v>29</v>
      </c>
      <c r="L76" s="4">
        <v>70</v>
      </c>
      <c r="M76" s="3">
        <v>23</v>
      </c>
      <c r="N76" s="4">
        <v>70</v>
      </c>
      <c r="O76" s="3" t="s">
        <v>22</v>
      </c>
      <c r="P76" s="4">
        <v>1</v>
      </c>
      <c r="Q76" s="3">
        <v>245</v>
      </c>
      <c r="R76" s="4">
        <v>70</v>
      </c>
      <c r="S76" s="3">
        <v>40</v>
      </c>
      <c r="T76" s="4">
        <v>70</v>
      </c>
      <c r="U76" s="3">
        <v>6.9</v>
      </c>
      <c r="V76" s="4">
        <v>1</v>
      </c>
      <c r="W76" s="3">
        <v>13.1</v>
      </c>
      <c r="X76" s="4">
        <v>3</v>
      </c>
      <c r="Y76" s="3">
        <v>33</v>
      </c>
      <c r="Z76" s="4">
        <v>70</v>
      </c>
      <c r="AA76" s="3">
        <v>58</v>
      </c>
      <c r="AB76" s="4">
        <v>70</v>
      </c>
    </row>
    <row r="77" spans="1:28" ht="18.75">
      <c r="A77" s="3" t="s">
        <v>108</v>
      </c>
      <c r="B77" s="4">
        <v>0</v>
      </c>
      <c r="C77" s="3" t="s">
        <v>109</v>
      </c>
      <c r="D77" s="4">
        <v>70</v>
      </c>
      <c r="E77" s="3" t="s">
        <v>110</v>
      </c>
      <c r="F77" s="4">
        <v>70</v>
      </c>
      <c r="G77" s="3" t="s">
        <v>111</v>
      </c>
      <c r="H77" s="4">
        <v>0</v>
      </c>
      <c r="I77" s="3">
        <v>12.6</v>
      </c>
      <c r="J77" s="4">
        <v>2</v>
      </c>
      <c r="K77" s="3" t="s">
        <v>36</v>
      </c>
      <c r="L77" s="4">
        <v>70</v>
      </c>
      <c r="M77" s="3" t="s">
        <v>87</v>
      </c>
      <c r="N77" s="4">
        <v>70</v>
      </c>
      <c r="O77" s="3" t="s">
        <v>834</v>
      </c>
      <c r="P77" s="4">
        <v>0</v>
      </c>
      <c r="Q77" s="3" t="s">
        <v>95</v>
      </c>
      <c r="R77" s="4">
        <v>70</v>
      </c>
      <c r="S77" s="3" t="s">
        <v>44</v>
      </c>
      <c r="T77" s="4">
        <v>70</v>
      </c>
      <c r="U77" s="3" t="s">
        <v>97</v>
      </c>
      <c r="V77" s="4">
        <v>0</v>
      </c>
      <c r="W77" s="3">
        <v>13.2</v>
      </c>
      <c r="X77" s="4">
        <v>3</v>
      </c>
      <c r="Y77" s="3" t="s">
        <v>72</v>
      </c>
      <c r="Z77" s="4">
        <v>70</v>
      </c>
      <c r="AA77" s="3" t="s">
        <v>114</v>
      </c>
      <c r="AB77" s="4">
        <v>70</v>
      </c>
    </row>
    <row r="78" spans="1:28" ht="18.75">
      <c r="A78" s="3">
        <v>0</v>
      </c>
      <c r="B78" s="4">
        <v>0</v>
      </c>
      <c r="C78" s="3"/>
      <c r="D78" s="3"/>
      <c r="E78" s="3"/>
      <c r="F78" s="3">
        <v>0</v>
      </c>
      <c r="G78" s="3">
        <v>0</v>
      </c>
      <c r="H78" s="4">
        <v>0</v>
      </c>
      <c r="I78" s="3">
        <v>12.7</v>
      </c>
      <c r="J78" s="4">
        <v>1</v>
      </c>
      <c r="K78" s="3"/>
      <c r="L78" s="3">
        <v>0</v>
      </c>
      <c r="M78" s="3"/>
      <c r="N78" s="3">
        <v>0</v>
      </c>
      <c r="O78" s="3">
        <v>0</v>
      </c>
      <c r="P78" s="4">
        <v>0</v>
      </c>
      <c r="Q78" s="3"/>
      <c r="R78" s="4"/>
      <c r="S78" s="3"/>
      <c r="T78" s="4">
        <v>0</v>
      </c>
      <c r="U78" s="3">
        <v>0</v>
      </c>
      <c r="V78" s="4">
        <v>0</v>
      </c>
      <c r="W78" s="3">
        <v>13.3</v>
      </c>
      <c r="X78" s="4">
        <v>2</v>
      </c>
      <c r="Y78" s="3"/>
      <c r="Z78" s="4">
        <v>0</v>
      </c>
      <c r="AA78" s="3"/>
      <c r="AB78" s="3">
        <v>0</v>
      </c>
    </row>
    <row r="79" spans="1:28" ht="18.75">
      <c r="A79" s="3"/>
      <c r="B79" s="4">
        <v>0</v>
      </c>
      <c r="C79" s="3"/>
      <c r="D79" s="3">
        <v>0</v>
      </c>
      <c r="E79" s="3"/>
      <c r="F79" s="3">
        <v>0</v>
      </c>
      <c r="G79" s="3">
        <v>0</v>
      </c>
      <c r="H79" s="4">
        <v>0</v>
      </c>
      <c r="I79" s="3">
        <v>12.8</v>
      </c>
      <c r="J79" s="4">
        <v>1</v>
      </c>
      <c r="K79" s="3"/>
      <c r="L79" s="3">
        <v>0</v>
      </c>
      <c r="M79" s="3"/>
      <c r="N79" s="3">
        <v>0</v>
      </c>
      <c r="O79" s="3"/>
      <c r="P79" s="4">
        <v>0</v>
      </c>
      <c r="Q79" s="3"/>
      <c r="R79" s="4">
        <v>0</v>
      </c>
      <c r="S79" s="3"/>
      <c r="T79" s="4">
        <v>0</v>
      </c>
      <c r="U79" s="3">
        <v>0</v>
      </c>
      <c r="V79" s="4">
        <v>0</v>
      </c>
      <c r="W79" s="3">
        <v>13.4</v>
      </c>
      <c r="X79" s="4">
        <v>2</v>
      </c>
      <c r="Y79" s="3"/>
      <c r="Z79" s="4">
        <v>0</v>
      </c>
      <c r="AA79" s="3"/>
      <c r="AB79" s="3">
        <v>0</v>
      </c>
    </row>
    <row r="80" spans="1:28" ht="18.75">
      <c r="I80" s="3" t="s">
        <v>112</v>
      </c>
      <c r="J80" s="4">
        <v>0</v>
      </c>
      <c r="W80" s="3">
        <v>13.5</v>
      </c>
      <c r="X80" s="4">
        <v>2</v>
      </c>
    </row>
    <row r="81" spans="9:24" ht="18.75">
      <c r="I81" s="3">
        <v>0</v>
      </c>
      <c r="J81" s="4">
        <v>0</v>
      </c>
      <c r="W81" s="3">
        <v>13.6</v>
      </c>
      <c r="X81" s="4">
        <v>1</v>
      </c>
    </row>
    <row r="82" spans="9:24" ht="18.75">
      <c r="W82" s="3">
        <v>13.7</v>
      </c>
      <c r="X82" s="4">
        <v>1</v>
      </c>
    </row>
    <row r="83" spans="9:24" ht="18.75">
      <c r="W83" s="3">
        <v>13.8</v>
      </c>
      <c r="X83" s="4">
        <v>1</v>
      </c>
    </row>
    <row r="84" spans="9:24" ht="18.75">
      <c r="W84" s="3" t="s">
        <v>113</v>
      </c>
      <c r="X84" s="4">
        <v>0</v>
      </c>
    </row>
    <row r="85" spans="9:24" ht="18.75">
      <c r="W85" s="3">
        <v>0</v>
      </c>
      <c r="X85" s="4">
        <v>0</v>
      </c>
    </row>
  </sheetData>
  <sheetProtection sheet="1" selectLockedCells="1" selectUnlockedCells="1"/>
  <mergeCells count="2">
    <mergeCell ref="A3:N3"/>
    <mergeCell ref="O3:AB3"/>
  </mergeCells>
  <pageMargins left="0.32291666666666669" right="0.39583333333333331"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codeName="Лист7"/>
  <dimension ref="A3:AB84"/>
  <sheetViews>
    <sheetView view="pageLayout" topLeftCell="A73" workbookViewId="0">
      <selection activeCell="Q4" sqref="Q4"/>
    </sheetView>
  </sheetViews>
  <sheetFormatPr defaultRowHeight="15.75"/>
  <sheetData>
    <row r="3" spans="1:28" ht="18.75">
      <c r="A3" s="92" t="s">
        <v>0</v>
      </c>
      <c r="B3" s="93"/>
      <c r="C3" s="93"/>
      <c r="D3" s="93"/>
      <c r="E3" s="93"/>
      <c r="F3" s="93"/>
      <c r="G3" s="93"/>
      <c r="H3" s="93"/>
      <c r="I3" s="93"/>
      <c r="J3" s="93"/>
      <c r="K3" s="93"/>
      <c r="L3" s="93"/>
      <c r="M3" s="93"/>
      <c r="N3" s="94"/>
      <c r="O3" s="95" t="s">
        <v>1</v>
      </c>
      <c r="P3" s="96"/>
      <c r="Q3" s="96"/>
      <c r="R3" s="96"/>
      <c r="S3" s="96"/>
      <c r="T3" s="96"/>
      <c r="U3" s="96"/>
      <c r="V3" s="96"/>
      <c r="W3" s="96"/>
      <c r="X3" s="96"/>
      <c r="Y3" s="96"/>
      <c r="Z3" s="96"/>
      <c r="AA3" s="96"/>
      <c r="AB3" s="97"/>
    </row>
    <row r="4" spans="1:28" ht="150">
      <c r="A4" s="1" t="s">
        <v>2</v>
      </c>
      <c r="B4" s="1" t="s">
        <v>9</v>
      </c>
      <c r="C4" s="1" t="s">
        <v>4</v>
      </c>
      <c r="D4" s="1" t="s">
        <v>9</v>
      </c>
      <c r="E4" s="1" t="s">
        <v>5</v>
      </c>
      <c r="F4" s="1" t="s">
        <v>9</v>
      </c>
      <c r="G4" s="1" t="s">
        <v>115</v>
      </c>
      <c r="H4" s="1" t="s">
        <v>9</v>
      </c>
      <c r="I4" s="1" t="s">
        <v>116</v>
      </c>
      <c r="J4" s="1" t="s">
        <v>9</v>
      </c>
      <c r="K4" s="1" t="s">
        <v>7</v>
      </c>
      <c r="L4" s="1" t="s">
        <v>9</v>
      </c>
      <c r="M4" s="1" t="s">
        <v>8</v>
      </c>
      <c r="N4" s="1" t="s">
        <v>9</v>
      </c>
      <c r="O4" s="1" t="s">
        <v>2</v>
      </c>
      <c r="P4" s="1" t="s">
        <v>9</v>
      </c>
      <c r="Q4" s="1" t="s">
        <v>4</v>
      </c>
      <c r="R4" s="1" t="s">
        <v>9</v>
      </c>
      <c r="S4" s="1" t="s">
        <v>5</v>
      </c>
      <c r="T4" s="1" t="s">
        <v>9</v>
      </c>
      <c r="U4" s="1" t="s">
        <v>6</v>
      </c>
      <c r="V4" s="1" t="s">
        <v>9</v>
      </c>
      <c r="W4" s="1" t="s">
        <v>117</v>
      </c>
      <c r="X4" s="1" t="s">
        <v>9</v>
      </c>
      <c r="Y4" s="1" t="s">
        <v>7</v>
      </c>
      <c r="Z4" s="1" t="s">
        <v>9</v>
      </c>
      <c r="AA4" s="1" t="s">
        <v>11</v>
      </c>
      <c r="AB4" s="1" t="s">
        <v>9</v>
      </c>
    </row>
    <row r="5" spans="1:28" ht="18.75">
      <c r="A5" s="1" t="s">
        <v>118</v>
      </c>
      <c r="B5" s="1">
        <v>70</v>
      </c>
      <c r="C5" s="3" t="s">
        <v>122</v>
      </c>
      <c r="D5" s="4">
        <v>70</v>
      </c>
      <c r="E5" s="3" t="s">
        <v>79</v>
      </c>
      <c r="F5" s="4">
        <v>70</v>
      </c>
      <c r="G5" s="1">
        <v>0</v>
      </c>
      <c r="H5" s="1">
        <v>0</v>
      </c>
      <c r="I5" s="1">
        <v>0</v>
      </c>
      <c r="J5" s="1">
        <v>0</v>
      </c>
      <c r="K5" s="3" t="s">
        <v>56</v>
      </c>
      <c r="L5" s="4">
        <v>70</v>
      </c>
      <c r="M5" s="3" t="s">
        <v>90</v>
      </c>
      <c r="N5" s="4">
        <v>70</v>
      </c>
      <c r="O5" s="1" t="s">
        <v>92</v>
      </c>
      <c r="P5" s="1">
        <v>70</v>
      </c>
      <c r="Q5" s="3" t="s">
        <v>126</v>
      </c>
      <c r="R5" s="4">
        <v>70</v>
      </c>
      <c r="S5" s="3" t="s">
        <v>127</v>
      </c>
      <c r="T5" s="4">
        <v>70</v>
      </c>
      <c r="U5" s="1">
        <v>0</v>
      </c>
      <c r="V5" s="1">
        <v>0</v>
      </c>
      <c r="W5" s="1">
        <v>0</v>
      </c>
      <c r="X5" s="1">
        <v>0</v>
      </c>
      <c r="Y5" s="3" t="s">
        <v>89</v>
      </c>
      <c r="Z5" s="4">
        <v>70</v>
      </c>
      <c r="AA5" s="3" t="s">
        <v>130</v>
      </c>
      <c r="AB5" s="4">
        <v>70</v>
      </c>
    </row>
    <row r="6" spans="1:28" ht="18.75">
      <c r="A6" s="3" t="s">
        <v>119</v>
      </c>
      <c r="B6" s="4">
        <v>70</v>
      </c>
      <c r="C6" s="1">
        <v>0</v>
      </c>
      <c r="D6" s="1">
        <v>0</v>
      </c>
      <c r="E6" s="1">
        <v>0</v>
      </c>
      <c r="F6" s="1">
        <v>0</v>
      </c>
      <c r="G6" s="1">
        <v>2</v>
      </c>
      <c r="H6" s="1">
        <v>70</v>
      </c>
      <c r="I6" s="1">
        <v>2</v>
      </c>
      <c r="J6" s="1">
        <v>70</v>
      </c>
      <c r="K6" s="1">
        <v>-99</v>
      </c>
      <c r="L6" s="1">
        <v>0</v>
      </c>
      <c r="M6" s="1">
        <v>0</v>
      </c>
      <c r="N6" s="1">
        <v>0</v>
      </c>
      <c r="O6" s="6" t="s">
        <v>93</v>
      </c>
      <c r="P6" s="4">
        <v>70</v>
      </c>
      <c r="Q6" s="1">
        <v>0</v>
      </c>
      <c r="R6" s="1">
        <v>0</v>
      </c>
      <c r="S6" s="1">
        <v>0</v>
      </c>
      <c r="T6" s="1">
        <v>0</v>
      </c>
      <c r="U6" s="1">
        <v>2</v>
      </c>
      <c r="V6" s="1">
        <v>70</v>
      </c>
      <c r="W6" s="1">
        <v>2</v>
      </c>
      <c r="X6" s="1">
        <v>70</v>
      </c>
      <c r="Y6" s="1">
        <v>-99</v>
      </c>
      <c r="Z6" s="1">
        <v>0</v>
      </c>
      <c r="AA6" s="1">
        <v>0</v>
      </c>
      <c r="AB6" s="1">
        <v>0</v>
      </c>
    </row>
    <row r="7" spans="1:28" ht="18.75">
      <c r="A7" s="3" t="s">
        <v>835</v>
      </c>
      <c r="B7" s="4">
        <v>69</v>
      </c>
      <c r="C7" s="3">
        <v>130</v>
      </c>
      <c r="D7" s="4">
        <v>1</v>
      </c>
      <c r="E7" s="3">
        <v>4</v>
      </c>
      <c r="F7" s="4">
        <v>1</v>
      </c>
      <c r="G7" s="3">
        <v>4.3</v>
      </c>
      <c r="H7" s="4">
        <v>70</v>
      </c>
      <c r="I7" s="3">
        <v>7.6</v>
      </c>
      <c r="J7" s="4">
        <v>70</v>
      </c>
      <c r="K7" s="3">
        <v>-5</v>
      </c>
      <c r="L7" s="4">
        <v>1</v>
      </c>
      <c r="M7" s="3" t="s">
        <v>15</v>
      </c>
      <c r="N7" s="4">
        <v>1</v>
      </c>
      <c r="O7" s="3" t="s">
        <v>750</v>
      </c>
      <c r="P7" s="4">
        <v>69</v>
      </c>
      <c r="Q7" s="3">
        <v>116</v>
      </c>
      <c r="R7" s="4">
        <v>1</v>
      </c>
      <c r="S7" s="3">
        <v>3</v>
      </c>
      <c r="T7" s="4">
        <v>1</v>
      </c>
      <c r="U7" s="3">
        <v>4.5</v>
      </c>
      <c r="V7" s="4">
        <v>70</v>
      </c>
      <c r="W7" s="3">
        <v>8</v>
      </c>
      <c r="X7" s="4">
        <v>70</v>
      </c>
      <c r="Y7" s="3">
        <v>-3</v>
      </c>
      <c r="Z7" s="4">
        <v>1</v>
      </c>
      <c r="AA7" s="3">
        <v>2</v>
      </c>
      <c r="AB7" s="4">
        <v>1</v>
      </c>
    </row>
    <row r="8" spans="1:28" ht="18.75">
      <c r="A8" s="3" t="s">
        <v>836</v>
      </c>
      <c r="B8" s="4">
        <v>68</v>
      </c>
      <c r="C8" s="3">
        <v>134</v>
      </c>
      <c r="D8" s="4">
        <v>2</v>
      </c>
      <c r="E8" s="3">
        <v>5</v>
      </c>
      <c r="F8" s="4">
        <v>2</v>
      </c>
      <c r="G8" s="3" t="s">
        <v>17</v>
      </c>
      <c r="H8" s="4">
        <v>69</v>
      </c>
      <c r="I8" s="3">
        <v>7.7</v>
      </c>
      <c r="J8" s="4">
        <v>69</v>
      </c>
      <c r="K8" s="3">
        <v>-4</v>
      </c>
      <c r="L8" s="4">
        <v>2</v>
      </c>
      <c r="M8" s="3" t="s">
        <v>15</v>
      </c>
      <c r="N8" s="4">
        <v>2</v>
      </c>
      <c r="O8" s="3" t="s">
        <v>751</v>
      </c>
      <c r="P8" s="4">
        <v>68</v>
      </c>
      <c r="Q8" s="3">
        <v>119</v>
      </c>
      <c r="R8" s="4">
        <v>2</v>
      </c>
      <c r="S8" s="3">
        <v>4</v>
      </c>
      <c r="T8" s="4">
        <v>2</v>
      </c>
      <c r="U8" s="3" t="s">
        <v>17</v>
      </c>
      <c r="V8" s="4">
        <v>69</v>
      </c>
      <c r="W8" s="3">
        <v>8.1</v>
      </c>
      <c r="X8" s="4">
        <v>69</v>
      </c>
      <c r="Y8" s="3">
        <v>-2</v>
      </c>
      <c r="Z8" s="4">
        <v>2</v>
      </c>
      <c r="AA8" s="3">
        <v>3</v>
      </c>
      <c r="AB8" s="4">
        <v>2</v>
      </c>
    </row>
    <row r="9" spans="1:28" ht="18.75">
      <c r="A9" s="3" t="s">
        <v>837</v>
      </c>
      <c r="B9" s="4">
        <v>67</v>
      </c>
      <c r="C9" s="3">
        <v>137</v>
      </c>
      <c r="D9" s="4">
        <v>3</v>
      </c>
      <c r="E9" s="3">
        <v>6</v>
      </c>
      <c r="F9" s="4">
        <v>3</v>
      </c>
      <c r="G9" s="3">
        <v>4.4000000000000004</v>
      </c>
      <c r="H9" s="4">
        <v>68</v>
      </c>
      <c r="I9" s="3">
        <v>7.8</v>
      </c>
      <c r="J9" s="4">
        <v>68</v>
      </c>
      <c r="K9" s="3" t="s">
        <v>15</v>
      </c>
      <c r="L9" s="4">
        <v>3</v>
      </c>
      <c r="M9" s="3" t="s">
        <v>15</v>
      </c>
      <c r="N9" s="4">
        <v>3</v>
      </c>
      <c r="O9" s="3" t="s">
        <v>752</v>
      </c>
      <c r="P9" s="4">
        <v>67</v>
      </c>
      <c r="Q9" s="3">
        <v>122</v>
      </c>
      <c r="R9" s="4">
        <v>3</v>
      </c>
      <c r="S9" s="3">
        <v>5</v>
      </c>
      <c r="T9" s="4">
        <v>3</v>
      </c>
      <c r="U9" s="3">
        <v>4.5999999999999996</v>
      </c>
      <c r="V9" s="4">
        <v>68</v>
      </c>
      <c r="W9" s="3">
        <v>8.1999999999999993</v>
      </c>
      <c r="X9" s="4">
        <v>68</v>
      </c>
      <c r="Y9" s="3">
        <v>-1</v>
      </c>
      <c r="Z9" s="4">
        <v>3</v>
      </c>
      <c r="AA9" s="3">
        <v>4</v>
      </c>
      <c r="AB9" s="4">
        <v>3</v>
      </c>
    </row>
    <row r="10" spans="1:28" ht="18.75">
      <c r="A10" s="3" t="s">
        <v>838</v>
      </c>
      <c r="B10" s="4">
        <v>66</v>
      </c>
      <c r="C10" s="3">
        <v>140</v>
      </c>
      <c r="D10" s="4">
        <v>4</v>
      </c>
      <c r="E10" s="3">
        <v>7</v>
      </c>
      <c r="F10" s="4">
        <v>4</v>
      </c>
      <c r="G10" s="3" t="s">
        <v>17</v>
      </c>
      <c r="H10" s="4">
        <v>67</v>
      </c>
      <c r="I10" s="3">
        <v>7.9</v>
      </c>
      <c r="J10" s="4">
        <v>67</v>
      </c>
      <c r="K10" s="3">
        <v>-3</v>
      </c>
      <c r="L10" s="4">
        <v>4</v>
      </c>
      <c r="M10" s="3" t="s">
        <v>15</v>
      </c>
      <c r="N10" s="4">
        <v>4</v>
      </c>
      <c r="O10" s="3" t="s">
        <v>753</v>
      </c>
      <c r="P10" s="4">
        <v>66</v>
      </c>
      <c r="Q10" s="3">
        <v>125</v>
      </c>
      <c r="R10" s="4">
        <v>4</v>
      </c>
      <c r="S10" s="3">
        <v>6</v>
      </c>
      <c r="T10" s="4">
        <v>4</v>
      </c>
      <c r="U10" s="3" t="s">
        <v>17</v>
      </c>
      <c r="V10" s="4">
        <v>67</v>
      </c>
      <c r="W10" s="3">
        <v>8.3000000000000007</v>
      </c>
      <c r="X10" s="4">
        <v>67</v>
      </c>
      <c r="Y10" s="3">
        <v>0</v>
      </c>
      <c r="Z10" s="4">
        <v>4</v>
      </c>
      <c r="AA10" s="3">
        <v>5</v>
      </c>
      <c r="AB10" s="4">
        <v>4</v>
      </c>
    </row>
    <row r="11" spans="1:28" ht="18.75">
      <c r="A11" s="3" t="s">
        <v>839</v>
      </c>
      <c r="B11" s="4">
        <v>65</v>
      </c>
      <c r="C11" s="3">
        <v>143</v>
      </c>
      <c r="D11" s="4">
        <v>5</v>
      </c>
      <c r="E11" s="3">
        <v>8</v>
      </c>
      <c r="F11" s="4">
        <v>5</v>
      </c>
      <c r="G11" s="3" t="s">
        <v>17</v>
      </c>
      <c r="H11" s="4">
        <v>66</v>
      </c>
      <c r="I11" s="3">
        <v>8</v>
      </c>
      <c r="J11" s="4">
        <v>66</v>
      </c>
      <c r="K11" s="3" t="s">
        <v>15</v>
      </c>
      <c r="L11" s="4">
        <v>5</v>
      </c>
      <c r="M11" s="3" t="s">
        <v>15</v>
      </c>
      <c r="N11" s="4">
        <v>5</v>
      </c>
      <c r="O11" s="3" t="s">
        <v>754</v>
      </c>
      <c r="P11" s="4">
        <v>65</v>
      </c>
      <c r="Q11" s="3">
        <v>128</v>
      </c>
      <c r="R11" s="4">
        <v>5</v>
      </c>
      <c r="S11" s="3">
        <v>7</v>
      </c>
      <c r="T11" s="4">
        <v>5</v>
      </c>
      <c r="U11" s="3">
        <v>4.7</v>
      </c>
      <c r="V11" s="4">
        <v>66</v>
      </c>
      <c r="W11" s="3">
        <v>8.4</v>
      </c>
      <c r="X11" s="4">
        <v>66</v>
      </c>
      <c r="Y11" s="3" t="s">
        <v>15</v>
      </c>
      <c r="Z11" s="4">
        <v>5</v>
      </c>
      <c r="AA11" s="3">
        <v>6</v>
      </c>
      <c r="AB11" s="4">
        <v>5</v>
      </c>
    </row>
    <row r="12" spans="1:28" ht="18.75">
      <c r="A12" s="3" t="s">
        <v>840</v>
      </c>
      <c r="B12" s="4">
        <v>64</v>
      </c>
      <c r="C12" s="3">
        <v>146</v>
      </c>
      <c r="D12" s="4">
        <v>6</v>
      </c>
      <c r="E12" s="3">
        <v>9</v>
      </c>
      <c r="F12" s="4">
        <v>6</v>
      </c>
      <c r="G12" s="3">
        <v>4.5</v>
      </c>
      <c r="H12" s="4">
        <v>65</v>
      </c>
      <c r="I12" s="3" t="s">
        <v>17</v>
      </c>
      <c r="J12" s="4">
        <v>65</v>
      </c>
      <c r="K12" s="3">
        <v>-2</v>
      </c>
      <c r="L12" s="4">
        <v>6</v>
      </c>
      <c r="M12" s="3" t="s">
        <v>15</v>
      </c>
      <c r="N12" s="4">
        <v>6</v>
      </c>
      <c r="O12" s="3" t="s">
        <v>672</v>
      </c>
      <c r="P12" s="4">
        <v>64</v>
      </c>
      <c r="Q12" s="3">
        <v>131</v>
      </c>
      <c r="R12" s="4">
        <v>6</v>
      </c>
      <c r="S12" s="3">
        <v>8</v>
      </c>
      <c r="T12" s="4">
        <v>6</v>
      </c>
      <c r="U12" s="3" t="s">
        <v>17</v>
      </c>
      <c r="V12" s="4">
        <v>65</v>
      </c>
      <c r="W12" s="3">
        <v>8.5</v>
      </c>
      <c r="X12" s="4">
        <v>65</v>
      </c>
      <c r="Y12" s="3">
        <v>1</v>
      </c>
      <c r="Z12" s="4">
        <v>6</v>
      </c>
      <c r="AA12" s="3">
        <v>7</v>
      </c>
      <c r="AB12" s="4">
        <v>6</v>
      </c>
    </row>
    <row r="13" spans="1:28" ht="18.75">
      <c r="A13" s="3" t="s">
        <v>841</v>
      </c>
      <c r="B13" s="4">
        <v>63</v>
      </c>
      <c r="C13" s="3">
        <v>149</v>
      </c>
      <c r="D13" s="4">
        <v>7</v>
      </c>
      <c r="E13" s="3">
        <v>10</v>
      </c>
      <c r="F13" s="4">
        <v>7</v>
      </c>
      <c r="G13" s="3" t="s">
        <v>17</v>
      </c>
      <c r="H13" s="4">
        <v>64</v>
      </c>
      <c r="I13" s="3">
        <v>8.1</v>
      </c>
      <c r="J13" s="4">
        <v>64</v>
      </c>
      <c r="K13" s="3" t="s">
        <v>15</v>
      </c>
      <c r="L13" s="4">
        <v>7</v>
      </c>
      <c r="M13" s="3" t="s">
        <v>15</v>
      </c>
      <c r="N13" s="4">
        <v>7</v>
      </c>
      <c r="O13" s="3" t="s">
        <v>673</v>
      </c>
      <c r="P13" s="4">
        <v>63</v>
      </c>
      <c r="Q13" s="3">
        <v>134</v>
      </c>
      <c r="R13" s="4">
        <v>7</v>
      </c>
      <c r="S13" s="3">
        <v>9</v>
      </c>
      <c r="T13" s="4">
        <v>7</v>
      </c>
      <c r="U13" s="3">
        <v>4.8</v>
      </c>
      <c r="V13" s="4">
        <v>64</v>
      </c>
      <c r="W13" s="3">
        <v>8.6</v>
      </c>
      <c r="X13" s="4">
        <v>64</v>
      </c>
      <c r="Y13" s="3" t="s">
        <v>15</v>
      </c>
      <c r="Z13" s="4">
        <v>7</v>
      </c>
      <c r="AA13" s="3">
        <v>8</v>
      </c>
      <c r="AB13" s="4">
        <v>7</v>
      </c>
    </row>
    <row r="14" spans="1:28" ht="18.75">
      <c r="A14" s="3" t="s">
        <v>842</v>
      </c>
      <c r="B14" s="4">
        <v>62</v>
      </c>
      <c r="C14" s="3">
        <v>152</v>
      </c>
      <c r="D14" s="4">
        <v>8</v>
      </c>
      <c r="E14" s="3">
        <v>11</v>
      </c>
      <c r="F14" s="4">
        <v>8</v>
      </c>
      <c r="G14" s="3" t="s">
        <v>17</v>
      </c>
      <c r="H14" s="4">
        <v>63</v>
      </c>
      <c r="I14" s="3" t="s">
        <v>17</v>
      </c>
      <c r="J14" s="4">
        <v>63</v>
      </c>
      <c r="K14" s="3">
        <v>-1</v>
      </c>
      <c r="L14" s="4">
        <v>8</v>
      </c>
      <c r="M14" s="3">
        <v>1</v>
      </c>
      <c r="N14" s="4">
        <v>8</v>
      </c>
      <c r="O14" s="3" t="s">
        <v>674</v>
      </c>
      <c r="P14" s="4">
        <v>62</v>
      </c>
      <c r="Q14" s="3">
        <v>137</v>
      </c>
      <c r="R14" s="4">
        <v>8</v>
      </c>
      <c r="S14" s="3">
        <v>10</v>
      </c>
      <c r="T14" s="4">
        <v>8</v>
      </c>
      <c r="U14" s="3" t="s">
        <v>17</v>
      </c>
      <c r="V14" s="4">
        <v>63</v>
      </c>
      <c r="W14" s="3">
        <v>8.6999999999999993</v>
      </c>
      <c r="X14" s="4">
        <v>63</v>
      </c>
      <c r="Y14" s="3">
        <v>2</v>
      </c>
      <c r="Z14" s="4">
        <v>8</v>
      </c>
      <c r="AA14" s="3">
        <v>9</v>
      </c>
      <c r="AB14" s="4">
        <v>8</v>
      </c>
    </row>
    <row r="15" spans="1:28" ht="18.75">
      <c r="A15" s="3" t="s">
        <v>843</v>
      </c>
      <c r="B15" s="4">
        <v>61</v>
      </c>
      <c r="C15" s="3">
        <v>155</v>
      </c>
      <c r="D15" s="4">
        <v>9</v>
      </c>
      <c r="E15" s="3">
        <v>12</v>
      </c>
      <c r="F15" s="4">
        <v>9</v>
      </c>
      <c r="G15" s="3">
        <v>4.5999999999999996</v>
      </c>
      <c r="H15" s="4">
        <v>62</v>
      </c>
      <c r="I15" s="3">
        <v>8.1999999999999993</v>
      </c>
      <c r="J15" s="4">
        <v>62</v>
      </c>
      <c r="K15" s="3" t="s">
        <v>15</v>
      </c>
      <c r="L15" s="4">
        <v>9</v>
      </c>
      <c r="M15" s="3" t="s">
        <v>15</v>
      </c>
      <c r="N15" s="4">
        <v>9</v>
      </c>
      <c r="O15" s="3" t="s">
        <v>675</v>
      </c>
      <c r="P15" s="4">
        <v>61</v>
      </c>
      <c r="Q15" s="3">
        <v>140</v>
      </c>
      <c r="R15" s="4">
        <v>9</v>
      </c>
      <c r="S15" s="3">
        <v>11</v>
      </c>
      <c r="T15" s="4">
        <v>9</v>
      </c>
      <c r="U15" s="3" t="s">
        <v>17</v>
      </c>
      <c r="V15" s="4">
        <v>62</v>
      </c>
      <c r="W15" s="3">
        <v>8.8000000000000007</v>
      </c>
      <c r="X15" s="4">
        <v>62</v>
      </c>
      <c r="Y15" s="3" t="s">
        <v>15</v>
      </c>
      <c r="Z15" s="4">
        <v>9</v>
      </c>
      <c r="AA15" s="3">
        <v>10</v>
      </c>
      <c r="AB15" s="4">
        <v>9</v>
      </c>
    </row>
    <row r="16" spans="1:28" ht="18.75">
      <c r="A16" s="3" t="s">
        <v>844</v>
      </c>
      <c r="B16" s="4">
        <v>60</v>
      </c>
      <c r="C16" s="3">
        <v>158</v>
      </c>
      <c r="D16" s="4">
        <v>10</v>
      </c>
      <c r="E16" s="3">
        <v>13</v>
      </c>
      <c r="F16" s="4">
        <v>10</v>
      </c>
      <c r="G16" s="3" t="s">
        <v>17</v>
      </c>
      <c r="H16" s="4">
        <v>61</v>
      </c>
      <c r="I16" s="3" t="s">
        <v>17</v>
      </c>
      <c r="J16" s="4">
        <v>61</v>
      </c>
      <c r="K16" s="3">
        <v>0</v>
      </c>
      <c r="L16" s="4">
        <v>10</v>
      </c>
      <c r="M16" s="3" t="s">
        <v>17</v>
      </c>
      <c r="N16" s="4">
        <v>10</v>
      </c>
      <c r="O16" s="3" t="s">
        <v>676</v>
      </c>
      <c r="P16" s="4">
        <v>60</v>
      </c>
      <c r="Q16" s="3">
        <v>143</v>
      </c>
      <c r="R16" s="4">
        <v>10</v>
      </c>
      <c r="S16" s="3">
        <v>12</v>
      </c>
      <c r="T16" s="4">
        <v>10</v>
      </c>
      <c r="U16" s="3">
        <v>4.9000000000000004</v>
      </c>
      <c r="V16" s="4">
        <v>61</v>
      </c>
      <c r="W16" s="3" t="s">
        <v>17</v>
      </c>
      <c r="X16" s="4">
        <v>61</v>
      </c>
      <c r="Y16" s="3">
        <v>3</v>
      </c>
      <c r="Z16" s="4">
        <v>10</v>
      </c>
      <c r="AA16" s="3">
        <v>11</v>
      </c>
      <c r="AB16" s="4">
        <v>10</v>
      </c>
    </row>
    <row r="17" spans="1:28" ht="18.75">
      <c r="A17" s="3" t="s">
        <v>786</v>
      </c>
      <c r="B17" s="4">
        <v>59</v>
      </c>
      <c r="C17" s="3">
        <v>161</v>
      </c>
      <c r="D17" s="4">
        <v>11</v>
      </c>
      <c r="E17" s="3">
        <v>14</v>
      </c>
      <c r="F17" s="4">
        <v>11</v>
      </c>
      <c r="G17" s="3" t="s">
        <v>17</v>
      </c>
      <c r="H17" s="4">
        <v>60</v>
      </c>
      <c r="I17" s="3">
        <v>8.3000000000000007</v>
      </c>
      <c r="J17" s="4">
        <v>60</v>
      </c>
      <c r="K17" s="3" t="s">
        <v>15</v>
      </c>
      <c r="L17" s="4">
        <v>11</v>
      </c>
      <c r="M17" s="3">
        <v>2</v>
      </c>
      <c r="N17" s="4">
        <v>11</v>
      </c>
      <c r="O17" s="3" t="s">
        <v>755</v>
      </c>
      <c r="P17" s="4">
        <v>59</v>
      </c>
      <c r="Q17" s="3">
        <v>146</v>
      </c>
      <c r="R17" s="4">
        <v>11</v>
      </c>
      <c r="S17" s="3">
        <v>13</v>
      </c>
      <c r="T17" s="4">
        <v>11</v>
      </c>
      <c r="U17" s="3" t="s">
        <v>17</v>
      </c>
      <c r="V17" s="4">
        <v>60</v>
      </c>
      <c r="W17" s="3">
        <v>8.9</v>
      </c>
      <c r="X17" s="4">
        <v>60</v>
      </c>
      <c r="Y17" s="3" t="s">
        <v>15</v>
      </c>
      <c r="Z17" s="4">
        <v>11</v>
      </c>
      <c r="AA17" s="3" t="s">
        <v>15</v>
      </c>
      <c r="AB17" s="4">
        <v>11</v>
      </c>
    </row>
    <row r="18" spans="1:28" ht="18.75">
      <c r="A18" s="3" t="s">
        <v>787</v>
      </c>
      <c r="B18" s="4">
        <v>58</v>
      </c>
      <c r="C18" s="3">
        <v>164</v>
      </c>
      <c r="D18" s="4">
        <v>12</v>
      </c>
      <c r="E18" s="3">
        <v>15</v>
      </c>
      <c r="F18" s="4">
        <v>12</v>
      </c>
      <c r="G18" s="3" t="s">
        <v>17</v>
      </c>
      <c r="H18" s="4">
        <v>59</v>
      </c>
      <c r="I18" s="3" t="s">
        <v>17</v>
      </c>
      <c r="J18" s="4">
        <v>59</v>
      </c>
      <c r="K18" s="3">
        <v>1</v>
      </c>
      <c r="L18" s="4">
        <v>12</v>
      </c>
      <c r="M18" s="3" t="s">
        <v>17</v>
      </c>
      <c r="N18" s="4">
        <v>12</v>
      </c>
      <c r="O18" s="3" t="s">
        <v>756</v>
      </c>
      <c r="P18" s="4">
        <v>58</v>
      </c>
      <c r="Q18" s="3">
        <v>148</v>
      </c>
      <c r="R18" s="4">
        <v>12</v>
      </c>
      <c r="S18" s="3">
        <v>14</v>
      </c>
      <c r="T18" s="4">
        <v>12</v>
      </c>
      <c r="U18" s="3" t="s">
        <v>17</v>
      </c>
      <c r="V18" s="4">
        <v>59</v>
      </c>
      <c r="W18" s="3" t="s">
        <v>17</v>
      </c>
      <c r="X18" s="4">
        <v>59</v>
      </c>
      <c r="Y18" s="3">
        <v>4</v>
      </c>
      <c r="Z18" s="4">
        <v>12</v>
      </c>
      <c r="AA18" s="3">
        <v>12</v>
      </c>
      <c r="AB18" s="4">
        <v>12</v>
      </c>
    </row>
    <row r="19" spans="1:28" ht="18.75">
      <c r="A19" s="3" t="s">
        <v>788</v>
      </c>
      <c r="B19" s="4">
        <v>57</v>
      </c>
      <c r="C19" s="3">
        <v>167</v>
      </c>
      <c r="D19" s="4">
        <v>13</v>
      </c>
      <c r="E19" s="3">
        <v>16</v>
      </c>
      <c r="F19" s="4">
        <v>13</v>
      </c>
      <c r="G19" s="3">
        <v>4.7</v>
      </c>
      <c r="H19" s="4">
        <v>58</v>
      </c>
      <c r="I19" s="3">
        <v>8.4</v>
      </c>
      <c r="J19" s="4">
        <v>58</v>
      </c>
      <c r="K19" s="3" t="s">
        <v>15</v>
      </c>
      <c r="L19" s="4">
        <v>13</v>
      </c>
      <c r="M19" s="3" t="s">
        <v>15</v>
      </c>
      <c r="N19" s="4">
        <v>13</v>
      </c>
      <c r="O19" s="3" t="s">
        <v>757</v>
      </c>
      <c r="P19" s="4">
        <v>57</v>
      </c>
      <c r="Q19" s="3">
        <v>150</v>
      </c>
      <c r="R19" s="4">
        <v>13</v>
      </c>
      <c r="S19" s="3">
        <v>15</v>
      </c>
      <c r="T19" s="4">
        <v>13</v>
      </c>
      <c r="U19" s="3">
        <v>5</v>
      </c>
      <c r="V19" s="4">
        <v>58</v>
      </c>
      <c r="W19" s="3">
        <v>9</v>
      </c>
      <c r="X19" s="4">
        <v>58</v>
      </c>
      <c r="Y19" s="3" t="s">
        <v>15</v>
      </c>
      <c r="Z19" s="4">
        <v>13</v>
      </c>
      <c r="AA19" s="3" t="s">
        <v>15</v>
      </c>
      <c r="AB19" s="4">
        <v>13</v>
      </c>
    </row>
    <row r="20" spans="1:28" ht="18.75">
      <c r="A20" s="3" t="s">
        <v>789</v>
      </c>
      <c r="B20" s="4">
        <v>56</v>
      </c>
      <c r="C20" s="3">
        <v>170</v>
      </c>
      <c r="D20" s="4">
        <v>14</v>
      </c>
      <c r="E20" s="3">
        <v>17</v>
      </c>
      <c r="F20" s="4">
        <v>14</v>
      </c>
      <c r="G20" s="3" t="s">
        <v>17</v>
      </c>
      <c r="H20" s="4">
        <v>57</v>
      </c>
      <c r="I20" s="3" t="s">
        <v>17</v>
      </c>
      <c r="J20" s="4">
        <v>57</v>
      </c>
      <c r="K20" s="3">
        <v>2</v>
      </c>
      <c r="L20" s="4">
        <v>14</v>
      </c>
      <c r="M20" s="3">
        <v>3</v>
      </c>
      <c r="N20" s="4">
        <v>14</v>
      </c>
      <c r="O20" s="3" t="s">
        <v>758</v>
      </c>
      <c r="P20" s="4">
        <v>56</v>
      </c>
      <c r="Q20" s="3">
        <v>152</v>
      </c>
      <c r="R20" s="4">
        <v>14</v>
      </c>
      <c r="S20" s="3">
        <v>16</v>
      </c>
      <c r="T20" s="4">
        <v>14</v>
      </c>
      <c r="U20" s="3" t="s">
        <v>17</v>
      </c>
      <c r="V20" s="4">
        <v>57</v>
      </c>
      <c r="W20" s="3" t="s">
        <v>107</v>
      </c>
      <c r="X20" s="4">
        <v>57</v>
      </c>
      <c r="Y20" s="3">
        <v>5</v>
      </c>
      <c r="Z20" s="4">
        <v>14</v>
      </c>
      <c r="AA20" s="3">
        <v>13</v>
      </c>
      <c r="AB20" s="4">
        <v>14</v>
      </c>
    </row>
    <row r="21" spans="1:28" ht="18.75">
      <c r="A21" s="3" t="s">
        <v>790</v>
      </c>
      <c r="B21" s="4">
        <v>55</v>
      </c>
      <c r="C21" s="3">
        <v>173</v>
      </c>
      <c r="D21" s="4">
        <v>15</v>
      </c>
      <c r="E21" s="3">
        <v>18</v>
      </c>
      <c r="F21" s="4">
        <v>15</v>
      </c>
      <c r="G21" s="3" t="s">
        <v>17</v>
      </c>
      <c r="H21" s="4">
        <v>56</v>
      </c>
      <c r="I21" s="3">
        <v>8.5</v>
      </c>
      <c r="J21" s="4">
        <v>56</v>
      </c>
      <c r="K21" s="3" t="s">
        <v>15</v>
      </c>
      <c r="L21" s="4">
        <v>15</v>
      </c>
      <c r="M21" s="3" t="s">
        <v>15</v>
      </c>
      <c r="N21" s="4">
        <v>15</v>
      </c>
      <c r="O21" s="3" t="s">
        <v>759</v>
      </c>
      <c r="P21" s="4">
        <v>55</v>
      </c>
      <c r="Q21" s="3">
        <v>154</v>
      </c>
      <c r="R21" s="4">
        <v>15</v>
      </c>
      <c r="S21" s="3">
        <v>17</v>
      </c>
      <c r="T21" s="4">
        <v>15</v>
      </c>
      <c r="U21" s="3" t="s">
        <v>17</v>
      </c>
      <c r="V21" s="4">
        <v>56</v>
      </c>
      <c r="W21" s="3">
        <v>9.1</v>
      </c>
      <c r="X21" s="4">
        <v>56</v>
      </c>
      <c r="Y21" s="3" t="s">
        <v>15</v>
      </c>
      <c r="Z21" s="4">
        <v>15</v>
      </c>
      <c r="AA21" s="3" t="s">
        <v>15</v>
      </c>
      <c r="AB21" s="4">
        <v>15</v>
      </c>
    </row>
    <row r="22" spans="1:28" ht="18.75">
      <c r="A22" s="3" t="s">
        <v>791</v>
      </c>
      <c r="B22" s="4">
        <v>54</v>
      </c>
      <c r="C22" s="3">
        <v>176</v>
      </c>
      <c r="D22" s="4">
        <v>16</v>
      </c>
      <c r="E22" s="3">
        <v>19</v>
      </c>
      <c r="F22" s="4">
        <v>16</v>
      </c>
      <c r="G22" s="3" t="s">
        <v>17</v>
      </c>
      <c r="H22" s="4">
        <v>55</v>
      </c>
      <c r="I22" s="3" t="s">
        <v>17</v>
      </c>
      <c r="J22" s="4">
        <v>55</v>
      </c>
      <c r="K22" s="3">
        <v>3</v>
      </c>
      <c r="L22" s="4">
        <v>16</v>
      </c>
      <c r="M22" s="3" t="s">
        <v>17</v>
      </c>
      <c r="N22" s="4">
        <v>16</v>
      </c>
      <c r="O22" s="3" t="s">
        <v>760</v>
      </c>
      <c r="P22" s="4">
        <v>54</v>
      </c>
      <c r="Q22" s="3">
        <v>156</v>
      </c>
      <c r="R22" s="4">
        <v>16</v>
      </c>
      <c r="S22" s="3">
        <v>18</v>
      </c>
      <c r="T22" s="4">
        <v>16</v>
      </c>
      <c r="U22" s="3" t="s">
        <v>17</v>
      </c>
      <c r="V22" s="4">
        <v>55</v>
      </c>
      <c r="W22" s="3" t="s">
        <v>17</v>
      </c>
      <c r="X22" s="4">
        <v>55</v>
      </c>
      <c r="Y22" s="3">
        <v>6</v>
      </c>
      <c r="Z22" s="4">
        <v>16</v>
      </c>
      <c r="AA22" s="3">
        <v>14</v>
      </c>
      <c r="AB22" s="4">
        <v>16</v>
      </c>
    </row>
    <row r="23" spans="1:28" ht="18.75">
      <c r="A23" s="3" t="s">
        <v>792</v>
      </c>
      <c r="B23" s="4">
        <v>53</v>
      </c>
      <c r="C23" s="3">
        <v>178</v>
      </c>
      <c r="D23" s="4">
        <v>17</v>
      </c>
      <c r="E23" s="3" t="s">
        <v>15</v>
      </c>
      <c r="F23" s="4">
        <v>17</v>
      </c>
      <c r="G23" s="3">
        <v>4.8</v>
      </c>
      <c r="H23" s="4">
        <v>54</v>
      </c>
      <c r="I23" s="3">
        <v>8.6</v>
      </c>
      <c r="J23" s="4">
        <v>54</v>
      </c>
      <c r="K23" s="3" t="s">
        <v>15</v>
      </c>
      <c r="L23" s="4">
        <v>17</v>
      </c>
      <c r="M23" s="3">
        <v>4</v>
      </c>
      <c r="N23" s="4">
        <v>17</v>
      </c>
      <c r="O23" s="3" t="s">
        <v>761</v>
      </c>
      <c r="P23" s="4">
        <v>53</v>
      </c>
      <c r="Q23" s="3">
        <v>158</v>
      </c>
      <c r="R23" s="4">
        <v>17</v>
      </c>
      <c r="S23" s="3">
        <v>19</v>
      </c>
      <c r="T23" s="4">
        <v>17</v>
      </c>
      <c r="U23" s="3">
        <v>5.0999999999999996</v>
      </c>
      <c r="V23" s="4">
        <v>54</v>
      </c>
      <c r="W23" s="3">
        <v>9.1999999999999993</v>
      </c>
      <c r="X23" s="4">
        <v>54</v>
      </c>
      <c r="Y23" s="3" t="s">
        <v>15</v>
      </c>
      <c r="Z23" s="4">
        <v>17</v>
      </c>
      <c r="AA23" s="3" t="s">
        <v>15</v>
      </c>
      <c r="AB23" s="4">
        <v>17</v>
      </c>
    </row>
    <row r="24" spans="1:28" ht="18.75">
      <c r="A24" s="3" t="s">
        <v>793</v>
      </c>
      <c r="B24" s="4">
        <v>52</v>
      </c>
      <c r="C24" s="3">
        <v>180</v>
      </c>
      <c r="D24" s="4">
        <v>18</v>
      </c>
      <c r="E24" s="3">
        <v>20</v>
      </c>
      <c r="F24" s="4">
        <v>18</v>
      </c>
      <c r="G24" s="3" t="s">
        <v>17</v>
      </c>
      <c r="H24" s="4">
        <v>53</v>
      </c>
      <c r="I24" s="3" t="s">
        <v>17</v>
      </c>
      <c r="J24" s="4">
        <v>53</v>
      </c>
      <c r="K24" s="3">
        <v>4</v>
      </c>
      <c r="L24" s="4">
        <v>18</v>
      </c>
      <c r="M24" s="3" t="s">
        <v>15</v>
      </c>
      <c r="N24" s="4">
        <v>18</v>
      </c>
      <c r="O24" s="3" t="s">
        <v>762</v>
      </c>
      <c r="P24" s="4">
        <v>52</v>
      </c>
      <c r="Q24" s="3">
        <v>160</v>
      </c>
      <c r="R24" s="4">
        <v>18</v>
      </c>
      <c r="S24" s="3" t="s">
        <v>17</v>
      </c>
      <c r="T24" s="4">
        <v>18</v>
      </c>
      <c r="U24" s="3" t="s">
        <v>17</v>
      </c>
      <c r="V24" s="4">
        <v>53</v>
      </c>
      <c r="W24" s="3" t="s">
        <v>17</v>
      </c>
      <c r="X24" s="4">
        <v>53</v>
      </c>
      <c r="Y24" s="3">
        <v>7</v>
      </c>
      <c r="Z24" s="4">
        <v>18</v>
      </c>
      <c r="AA24" s="3">
        <v>15</v>
      </c>
      <c r="AB24" s="4">
        <v>18</v>
      </c>
    </row>
    <row r="25" spans="1:28" ht="18.75">
      <c r="A25" s="3" t="s">
        <v>794</v>
      </c>
      <c r="B25" s="4">
        <v>51</v>
      </c>
      <c r="C25" s="3">
        <v>182</v>
      </c>
      <c r="D25" s="4">
        <v>19</v>
      </c>
      <c r="E25" s="3" t="s">
        <v>15</v>
      </c>
      <c r="F25" s="4">
        <v>19</v>
      </c>
      <c r="G25" s="3" t="s">
        <v>17</v>
      </c>
      <c r="H25" s="4">
        <v>52</v>
      </c>
      <c r="I25" s="3">
        <v>8.6999999999999993</v>
      </c>
      <c r="J25" s="4">
        <v>52</v>
      </c>
      <c r="K25" s="3" t="s">
        <v>15</v>
      </c>
      <c r="L25" s="4">
        <v>19</v>
      </c>
      <c r="M25" s="3" t="s">
        <v>17</v>
      </c>
      <c r="N25" s="4">
        <v>19</v>
      </c>
      <c r="O25" s="3" t="s">
        <v>763</v>
      </c>
      <c r="P25" s="4">
        <v>51</v>
      </c>
      <c r="Q25" s="3">
        <v>162</v>
      </c>
      <c r="R25" s="4">
        <v>19</v>
      </c>
      <c r="S25" s="3">
        <v>20</v>
      </c>
      <c r="T25" s="4">
        <v>19</v>
      </c>
      <c r="U25" s="3" t="s">
        <v>17</v>
      </c>
      <c r="V25" s="4">
        <v>52</v>
      </c>
      <c r="W25" s="3">
        <v>9.3000000000000007</v>
      </c>
      <c r="X25" s="4">
        <v>52</v>
      </c>
      <c r="Y25" s="3" t="s">
        <v>15</v>
      </c>
      <c r="Z25" s="4">
        <v>19</v>
      </c>
      <c r="AA25" s="3" t="s">
        <v>15</v>
      </c>
      <c r="AB25" s="4">
        <v>19</v>
      </c>
    </row>
    <row r="26" spans="1:28" ht="18.75">
      <c r="A26" s="3" t="s">
        <v>795</v>
      </c>
      <c r="B26" s="4">
        <v>50</v>
      </c>
      <c r="C26" s="3">
        <v>184</v>
      </c>
      <c r="D26" s="4">
        <v>20</v>
      </c>
      <c r="E26" s="3">
        <v>21</v>
      </c>
      <c r="F26" s="4">
        <v>20</v>
      </c>
      <c r="G26" s="3" t="s">
        <v>17</v>
      </c>
      <c r="H26" s="4">
        <v>51</v>
      </c>
      <c r="I26" s="3" t="s">
        <v>17</v>
      </c>
      <c r="J26" s="4">
        <v>51</v>
      </c>
      <c r="K26" s="3">
        <v>5</v>
      </c>
      <c r="L26" s="4">
        <v>20</v>
      </c>
      <c r="M26" s="3">
        <v>5</v>
      </c>
      <c r="N26" s="4">
        <v>20</v>
      </c>
      <c r="O26" s="3" t="s">
        <v>764</v>
      </c>
      <c r="P26" s="4">
        <v>50</v>
      </c>
      <c r="Q26" s="3">
        <v>164</v>
      </c>
      <c r="R26" s="4">
        <v>20</v>
      </c>
      <c r="S26" s="3" t="s">
        <v>17</v>
      </c>
      <c r="T26" s="4">
        <v>20</v>
      </c>
      <c r="U26" s="3" t="s">
        <v>17</v>
      </c>
      <c r="V26" s="4">
        <v>51</v>
      </c>
      <c r="W26" s="3" t="s">
        <v>17</v>
      </c>
      <c r="X26" s="4">
        <v>51</v>
      </c>
      <c r="Y26" s="3">
        <v>8</v>
      </c>
      <c r="Z26" s="4">
        <v>20</v>
      </c>
      <c r="AA26" s="3">
        <v>16</v>
      </c>
      <c r="AB26" s="4">
        <v>20</v>
      </c>
    </row>
    <row r="27" spans="1:28" ht="18.75">
      <c r="A27" s="3" t="s">
        <v>845</v>
      </c>
      <c r="B27" s="4">
        <v>49</v>
      </c>
      <c r="C27" s="3">
        <v>186</v>
      </c>
      <c r="D27" s="4">
        <v>21</v>
      </c>
      <c r="E27" s="3" t="s">
        <v>15</v>
      </c>
      <c r="F27" s="4">
        <v>21</v>
      </c>
      <c r="G27" s="3">
        <v>4.9000000000000004</v>
      </c>
      <c r="H27" s="4">
        <v>50</v>
      </c>
      <c r="I27" s="3">
        <v>8.8000000000000007</v>
      </c>
      <c r="J27" s="4">
        <v>50</v>
      </c>
      <c r="K27" s="3" t="s">
        <v>15</v>
      </c>
      <c r="L27" s="4">
        <v>21</v>
      </c>
      <c r="M27" s="3" t="s">
        <v>15</v>
      </c>
      <c r="N27" s="4">
        <v>21</v>
      </c>
      <c r="O27" s="3" t="s">
        <v>765</v>
      </c>
      <c r="P27" s="4">
        <v>49</v>
      </c>
      <c r="Q27" s="3">
        <v>166</v>
      </c>
      <c r="R27" s="4">
        <v>21</v>
      </c>
      <c r="S27" s="3">
        <v>21</v>
      </c>
      <c r="T27" s="4">
        <v>21</v>
      </c>
      <c r="U27" s="3">
        <v>5.2</v>
      </c>
      <c r="V27" s="4">
        <v>50</v>
      </c>
      <c r="W27" s="3">
        <v>9.4</v>
      </c>
      <c r="X27" s="4">
        <v>50</v>
      </c>
      <c r="Y27" s="3" t="s">
        <v>15</v>
      </c>
      <c r="Z27" s="4">
        <v>21</v>
      </c>
      <c r="AA27" s="3" t="s">
        <v>15</v>
      </c>
      <c r="AB27" s="4">
        <v>21</v>
      </c>
    </row>
    <row r="28" spans="1:28" ht="18.75">
      <c r="A28" s="3" t="s">
        <v>846</v>
      </c>
      <c r="B28" s="4">
        <v>48</v>
      </c>
      <c r="C28" s="3">
        <v>188</v>
      </c>
      <c r="D28" s="4">
        <v>22</v>
      </c>
      <c r="E28" s="3">
        <v>22</v>
      </c>
      <c r="F28" s="4">
        <v>22</v>
      </c>
      <c r="G28" s="3" t="s">
        <v>17</v>
      </c>
      <c r="H28" s="4">
        <v>49</v>
      </c>
      <c r="I28" s="3" t="s">
        <v>17</v>
      </c>
      <c r="J28" s="4">
        <v>49</v>
      </c>
      <c r="K28" s="3">
        <v>6</v>
      </c>
      <c r="L28" s="4">
        <v>22</v>
      </c>
      <c r="M28" s="3" t="s">
        <v>17</v>
      </c>
      <c r="N28" s="4">
        <v>22</v>
      </c>
      <c r="O28" s="3" t="s">
        <v>766</v>
      </c>
      <c r="P28" s="4">
        <v>48</v>
      </c>
      <c r="Q28" s="3">
        <v>168</v>
      </c>
      <c r="R28" s="4">
        <v>22</v>
      </c>
      <c r="S28" s="3" t="s">
        <v>17</v>
      </c>
      <c r="T28" s="4">
        <v>22</v>
      </c>
      <c r="U28" s="3" t="s">
        <v>17</v>
      </c>
      <c r="V28" s="4">
        <v>49</v>
      </c>
      <c r="W28" s="3" t="s">
        <v>17</v>
      </c>
      <c r="X28" s="4">
        <v>49</v>
      </c>
      <c r="Y28" s="3">
        <v>9</v>
      </c>
      <c r="Z28" s="4">
        <v>22</v>
      </c>
      <c r="AA28" s="3">
        <v>17</v>
      </c>
      <c r="AB28" s="4">
        <v>22</v>
      </c>
    </row>
    <row r="29" spans="1:28" ht="18.75">
      <c r="A29" s="3" t="s">
        <v>847</v>
      </c>
      <c r="B29" s="4">
        <v>47</v>
      </c>
      <c r="C29" s="3">
        <v>190</v>
      </c>
      <c r="D29" s="4">
        <v>23</v>
      </c>
      <c r="E29" s="3" t="s">
        <v>17</v>
      </c>
      <c r="F29" s="4">
        <v>23</v>
      </c>
      <c r="G29" s="3" t="s">
        <v>17</v>
      </c>
      <c r="H29" s="4">
        <v>48</v>
      </c>
      <c r="I29" s="3" t="s">
        <v>17</v>
      </c>
      <c r="J29" s="4">
        <v>48</v>
      </c>
      <c r="K29" s="3" t="s">
        <v>17</v>
      </c>
      <c r="L29" s="4">
        <v>23</v>
      </c>
      <c r="M29" s="3">
        <v>6</v>
      </c>
      <c r="N29" s="4">
        <v>23</v>
      </c>
      <c r="O29" s="3" t="s">
        <v>767</v>
      </c>
      <c r="P29" s="4">
        <v>47</v>
      </c>
      <c r="Q29" s="3">
        <v>170</v>
      </c>
      <c r="R29" s="4">
        <v>23</v>
      </c>
      <c r="S29" s="3">
        <v>22</v>
      </c>
      <c r="T29" s="4">
        <v>23</v>
      </c>
      <c r="U29" s="3" t="s">
        <v>17</v>
      </c>
      <c r="V29" s="4">
        <v>48</v>
      </c>
      <c r="W29" s="3" t="s">
        <v>17</v>
      </c>
      <c r="X29" s="4">
        <v>48</v>
      </c>
      <c r="Y29" s="3" t="s">
        <v>17</v>
      </c>
      <c r="Z29" s="4">
        <v>23</v>
      </c>
      <c r="AA29" s="3" t="s">
        <v>15</v>
      </c>
      <c r="AB29" s="4">
        <v>23</v>
      </c>
    </row>
    <row r="30" spans="1:28" ht="18.75">
      <c r="A30" s="3" t="s">
        <v>848</v>
      </c>
      <c r="B30" s="4">
        <v>46</v>
      </c>
      <c r="C30" s="3">
        <v>192</v>
      </c>
      <c r="D30" s="4">
        <v>24</v>
      </c>
      <c r="E30" s="3">
        <v>23</v>
      </c>
      <c r="F30" s="4">
        <v>24</v>
      </c>
      <c r="G30" s="3" t="s">
        <v>17</v>
      </c>
      <c r="H30" s="4">
        <v>47</v>
      </c>
      <c r="I30" s="3">
        <v>8.9</v>
      </c>
      <c r="J30" s="4">
        <v>47</v>
      </c>
      <c r="K30" s="3">
        <v>7</v>
      </c>
      <c r="L30" s="4">
        <v>24</v>
      </c>
      <c r="M30" s="3" t="s">
        <v>17</v>
      </c>
      <c r="N30" s="4">
        <v>24</v>
      </c>
      <c r="O30" s="3" t="s">
        <v>768</v>
      </c>
      <c r="P30" s="4">
        <v>46</v>
      </c>
      <c r="Q30" s="3">
        <v>172</v>
      </c>
      <c r="R30" s="4">
        <v>24</v>
      </c>
      <c r="S30" s="3" t="s">
        <v>15</v>
      </c>
      <c r="T30" s="4">
        <v>24</v>
      </c>
      <c r="U30" s="3" t="s">
        <v>17</v>
      </c>
      <c r="V30" s="4">
        <v>47</v>
      </c>
      <c r="W30" s="3">
        <v>9.5</v>
      </c>
      <c r="X30" s="4">
        <v>47</v>
      </c>
      <c r="Y30" s="3">
        <v>10</v>
      </c>
      <c r="Z30" s="4">
        <v>24</v>
      </c>
      <c r="AA30" s="3">
        <v>18</v>
      </c>
      <c r="AB30" s="4">
        <v>24</v>
      </c>
    </row>
    <row r="31" spans="1:28" ht="18.75">
      <c r="A31" s="3" t="s">
        <v>849</v>
      </c>
      <c r="B31" s="4">
        <v>45</v>
      </c>
      <c r="C31" s="3">
        <v>194</v>
      </c>
      <c r="D31" s="4">
        <v>25</v>
      </c>
      <c r="E31" s="3" t="s">
        <v>17</v>
      </c>
      <c r="F31" s="4">
        <v>25</v>
      </c>
      <c r="G31" s="3" t="s">
        <v>17</v>
      </c>
      <c r="H31" s="4">
        <v>46</v>
      </c>
      <c r="I31" s="3" t="s">
        <v>17</v>
      </c>
      <c r="J31" s="4">
        <v>46</v>
      </c>
      <c r="K31" s="3" t="s">
        <v>17</v>
      </c>
      <c r="L31" s="4">
        <v>25</v>
      </c>
      <c r="M31" s="3" t="s">
        <v>15</v>
      </c>
      <c r="N31" s="4">
        <v>25</v>
      </c>
      <c r="O31" s="3" t="s">
        <v>769</v>
      </c>
      <c r="P31" s="4">
        <v>45</v>
      </c>
      <c r="Q31" s="3">
        <v>174</v>
      </c>
      <c r="R31" s="4">
        <v>25</v>
      </c>
      <c r="S31" s="3">
        <v>23</v>
      </c>
      <c r="T31" s="4">
        <v>25</v>
      </c>
      <c r="U31" s="3" t="s">
        <v>17</v>
      </c>
      <c r="V31" s="4">
        <v>46</v>
      </c>
      <c r="W31" s="3" t="s">
        <v>17</v>
      </c>
      <c r="X31" s="4">
        <v>46</v>
      </c>
      <c r="Y31" s="3" t="s">
        <v>17</v>
      </c>
      <c r="Z31" s="4">
        <v>25</v>
      </c>
      <c r="AA31" s="3" t="s">
        <v>15</v>
      </c>
      <c r="AB31" s="4">
        <v>25</v>
      </c>
    </row>
    <row r="32" spans="1:28" ht="18.75">
      <c r="A32" s="3" t="s">
        <v>850</v>
      </c>
      <c r="B32" s="4">
        <v>44</v>
      </c>
      <c r="C32" s="3">
        <v>196</v>
      </c>
      <c r="D32" s="4">
        <v>26</v>
      </c>
      <c r="E32" s="3">
        <v>24</v>
      </c>
      <c r="F32" s="4">
        <v>26</v>
      </c>
      <c r="G32" s="3">
        <v>5</v>
      </c>
      <c r="H32" s="4">
        <v>45</v>
      </c>
      <c r="I32" s="3" t="s">
        <v>17</v>
      </c>
      <c r="J32" s="4">
        <v>45</v>
      </c>
      <c r="K32" s="3">
        <v>8</v>
      </c>
      <c r="L32" s="4">
        <v>26</v>
      </c>
      <c r="M32" s="3">
        <v>7</v>
      </c>
      <c r="N32" s="4">
        <v>26</v>
      </c>
      <c r="O32" s="3" t="s">
        <v>770</v>
      </c>
      <c r="P32" s="4">
        <v>44</v>
      </c>
      <c r="Q32" s="3">
        <v>176</v>
      </c>
      <c r="R32" s="4">
        <v>26</v>
      </c>
      <c r="S32" s="3" t="s">
        <v>17</v>
      </c>
      <c r="T32" s="4">
        <v>26</v>
      </c>
      <c r="U32" s="3">
        <v>5.3</v>
      </c>
      <c r="V32" s="4">
        <v>45</v>
      </c>
      <c r="W32" s="3">
        <v>9.6</v>
      </c>
      <c r="X32" s="4">
        <v>45</v>
      </c>
      <c r="Y32" s="3">
        <v>11</v>
      </c>
      <c r="Z32" s="4">
        <v>26</v>
      </c>
      <c r="AA32" s="3">
        <v>19</v>
      </c>
      <c r="AB32" s="4">
        <v>26</v>
      </c>
    </row>
    <row r="33" spans="1:28" ht="18.75">
      <c r="A33" s="3" t="s">
        <v>851</v>
      </c>
      <c r="B33" s="4">
        <v>43</v>
      </c>
      <c r="C33" s="3">
        <v>198</v>
      </c>
      <c r="D33" s="4">
        <v>27</v>
      </c>
      <c r="E33" s="3" t="s">
        <v>15</v>
      </c>
      <c r="F33" s="4">
        <v>27</v>
      </c>
      <c r="G33" s="3" t="s">
        <v>17</v>
      </c>
      <c r="H33" s="4">
        <v>44</v>
      </c>
      <c r="I33" s="3">
        <v>9</v>
      </c>
      <c r="J33" s="4">
        <v>44</v>
      </c>
      <c r="K33" s="3" t="s">
        <v>15</v>
      </c>
      <c r="L33" s="4">
        <v>27</v>
      </c>
      <c r="M33" s="3" t="s">
        <v>17</v>
      </c>
      <c r="N33" s="4">
        <v>27</v>
      </c>
      <c r="O33" s="3" t="s">
        <v>866</v>
      </c>
      <c r="P33" s="4">
        <v>43</v>
      </c>
      <c r="Q33" s="3">
        <v>178</v>
      </c>
      <c r="R33" s="4">
        <v>27</v>
      </c>
      <c r="S33" s="3">
        <v>24</v>
      </c>
      <c r="T33" s="4">
        <v>27</v>
      </c>
      <c r="U33" s="3" t="s">
        <v>17</v>
      </c>
      <c r="V33" s="4">
        <v>44</v>
      </c>
      <c r="W33" s="3" t="s">
        <v>17</v>
      </c>
      <c r="X33" s="4">
        <v>44</v>
      </c>
      <c r="Y33" s="3" t="s">
        <v>15</v>
      </c>
      <c r="Z33" s="4">
        <v>27</v>
      </c>
      <c r="AA33" s="3" t="s">
        <v>15</v>
      </c>
      <c r="AB33" s="4">
        <v>27</v>
      </c>
    </row>
    <row r="34" spans="1:28" ht="18.75">
      <c r="A34" s="3" t="s">
        <v>852</v>
      </c>
      <c r="B34" s="4">
        <v>42</v>
      </c>
      <c r="C34" s="3">
        <v>200</v>
      </c>
      <c r="D34" s="4">
        <v>28</v>
      </c>
      <c r="E34" s="3">
        <v>25</v>
      </c>
      <c r="F34" s="4">
        <v>28</v>
      </c>
      <c r="G34" s="3" t="s">
        <v>17</v>
      </c>
      <c r="H34" s="4">
        <v>43</v>
      </c>
      <c r="I34" s="3" t="s">
        <v>17</v>
      </c>
      <c r="J34" s="4">
        <v>43</v>
      </c>
      <c r="K34" s="3">
        <v>9</v>
      </c>
      <c r="L34" s="4">
        <v>28</v>
      </c>
      <c r="M34" s="3" t="s">
        <v>17</v>
      </c>
      <c r="N34" s="4">
        <v>28</v>
      </c>
      <c r="O34" s="3" t="s">
        <v>867</v>
      </c>
      <c r="P34" s="4">
        <v>42</v>
      </c>
      <c r="Q34" s="3">
        <v>180</v>
      </c>
      <c r="R34" s="4">
        <v>28</v>
      </c>
      <c r="S34" s="3" t="s">
        <v>17</v>
      </c>
      <c r="T34" s="4">
        <v>28</v>
      </c>
      <c r="U34" s="3" t="s">
        <v>17</v>
      </c>
      <c r="V34" s="4">
        <v>43</v>
      </c>
      <c r="W34" s="3">
        <v>9.6999999999999993</v>
      </c>
      <c r="X34" s="4">
        <v>43</v>
      </c>
      <c r="Y34" s="3">
        <v>12</v>
      </c>
      <c r="Z34" s="4">
        <v>28</v>
      </c>
      <c r="AA34" s="3">
        <v>20</v>
      </c>
      <c r="AB34" s="4">
        <v>28</v>
      </c>
    </row>
    <row r="35" spans="1:28" ht="18.75">
      <c r="A35" s="3" t="s">
        <v>853</v>
      </c>
      <c r="B35" s="4">
        <v>41</v>
      </c>
      <c r="C35" s="3">
        <v>202</v>
      </c>
      <c r="D35" s="4">
        <v>29</v>
      </c>
      <c r="E35" s="3" t="s">
        <v>15</v>
      </c>
      <c r="F35" s="4">
        <v>29</v>
      </c>
      <c r="G35" s="3" t="s">
        <v>17</v>
      </c>
      <c r="H35" s="4">
        <v>42</v>
      </c>
      <c r="I35" s="3">
        <v>9.1</v>
      </c>
      <c r="J35" s="4">
        <v>42</v>
      </c>
      <c r="K35" s="3" t="s">
        <v>17</v>
      </c>
      <c r="L35" s="4">
        <v>29</v>
      </c>
      <c r="M35" s="3" t="s">
        <v>15</v>
      </c>
      <c r="N35" s="4">
        <v>29</v>
      </c>
      <c r="O35" s="3" t="s">
        <v>868</v>
      </c>
      <c r="P35" s="4">
        <v>41</v>
      </c>
      <c r="Q35" s="3">
        <v>182</v>
      </c>
      <c r="R35" s="4">
        <v>29</v>
      </c>
      <c r="S35" s="3">
        <v>25</v>
      </c>
      <c r="T35" s="4">
        <v>29</v>
      </c>
      <c r="U35" s="3" t="s">
        <v>17</v>
      </c>
      <c r="V35" s="4">
        <v>42</v>
      </c>
      <c r="W35" s="3" t="s">
        <v>17</v>
      </c>
      <c r="X35" s="4">
        <v>42</v>
      </c>
      <c r="Y35" s="3" t="s">
        <v>17</v>
      </c>
      <c r="Z35" s="4">
        <v>29</v>
      </c>
      <c r="AA35" s="3" t="s">
        <v>15</v>
      </c>
      <c r="AB35" s="4">
        <v>29</v>
      </c>
    </row>
    <row r="36" spans="1:28" ht="18.75">
      <c r="A36" s="3" t="s">
        <v>854</v>
      </c>
      <c r="B36" s="4">
        <v>40</v>
      </c>
      <c r="C36" s="3">
        <v>204</v>
      </c>
      <c r="D36" s="4">
        <v>30</v>
      </c>
      <c r="E36" s="3">
        <v>26</v>
      </c>
      <c r="F36" s="4">
        <v>30</v>
      </c>
      <c r="G36" s="3" t="s">
        <v>17</v>
      </c>
      <c r="H36" s="4">
        <v>41</v>
      </c>
      <c r="I36" s="3" t="s">
        <v>17</v>
      </c>
      <c r="J36" s="4">
        <v>41</v>
      </c>
      <c r="K36" s="3">
        <v>10</v>
      </c>
      <c r="L36" s="4">
        <v>30</v>
      </c>
      <c r="M36" s="3">
        <v>8</v>
      </c>
      <c r="N36" s="4">
        <v>30</v>
      </c>
      <c r="O36" s="3" t="s">
        <v>869</v>
      </c>
      <c r="P36" s="4">
        <v>40</v>
      </c>
      <c r="Q36" s="3">
        <v>184</v>
      </c>
      <c r="R36" s="4">
        <v>30</v>
      </c>
      <c r="S36" s="3" t="s">
        <v>15</v>
      </c>
      <c r="T36" s="4">
        <v>30</v>
      </c>
      <c r="U36" s="3" t="s">
        <v>17</v>
      </c>
      <c r="V36" s="4">
        <v>41</v>
      </c>
      <c r="W36" s="3">
        <v>9.8000000000000007</v>
      </c>
      <c r="X36" s="4">
        <v>41</v>
      </c>
      <c r="Y36" s="3">
        <v>13</v>
      </c>
      <c r="Z36" s="4">
        <v>30</v>
      </c>
      <c r="AA36" s="3">
        <v>21</v>
      </c>
      <c r="AB36" s="4">
        <v>30</v>
      </c>
    </row>
    <row r="37" spans="1:28" ht="18.75">
      <c r="A37" s="3" t="s">
        <v>855</v>
      </c>
      <c r="B37" s="4">
        <v>39</v>
      </c>
      <c r="C37" s="3">
        <v>206</v>
      </c>
      <c r="D37" s="4">
        <v>31</v>
      </c>
      <c r="E37" s="3" t="s">
        <v>15</v>
      </c>
      <c r="F37" s="4">
        <v>31</v>
      </c>
      <c r="G37" s="3">
        <v>5.0999999999999996</v>
      </c>
      <c r="H37" s="4">
        <v>40</v>
      </c>
      <c r="I37" s="3">
        <v>9.1999999999999993</v>
      </c>
      <c r="J37" s="4">
        <v>40</v>
      </c>
      <c r="K37" s="3" t="s">
        <v>17</v>
      </c>
      <c r="L37" s="4">
        <v>31</v>
      </c>
      <c r="M37" s="3" t="s">
        <v>17</v>
      </c>
      <c r="N37" s="4">
        <v>31</v>
      </c>
      <c r="O37" s="3" t="s">
        <v>606</v>
      </c>
      <c r="P37" s="4">
        <v>39</v>
      </c>
      <c r="Q37" s="3">
        <v>186</v>
      </c>
      <c r="R37" s="4">
        <v>31</v>
      </c>
      <c r="S37" s="3" t="s">
        <v>17</v>
      </c>
      <c r="T37" s="4">
        <v>31</v>
      </c>
      <c r="U37" s="3">
        <v>5.4</v>
      </c>
      <c r="V37" s="4">
        <v>40</v>
      </c>
      <c r="W37" s="3" t="s">
        <v>17</v>
      </c>
      <c r="X37" s="4">
        <v>40</v>
      </c>
      <c r="Y37" s="3" t="s">
        <v>17</v>
      </c>
      <c r="Z37" s="4">
        <v>31</v>
      </c>
      <c r="AA37" s="3" t="s">
        <v>15</v>
      </c>
      <c r="AB37" s="4">
        <v>31</v>
      </c>
    </row>
    <row r="38" spans="1:28" ht="18.75">
      <c r="A38" s="3" t="s">
        <v>856</v>
      </c>
      <c r="B38" s="4">
        <v>38</v>
      </c>
      <c r="C38" s="3">
        <v>207</v>
      </c>
      <c r="D38" s="4">
        <v>32</v>
      </c>
      <c r="E38" s="3">
        <v>27</v>
      </c>
      <c r="F38" s="4">
        <v>32</v>
      </c>
      <c r="G38" s="3" t="s">
        <v>17</v>
      </c>
      <c r="H38" s="4">
        <v>39</v>
      </c>
      <c r="I38" s="3" t="s">
        <v>17</v>
      </c>
      <c r="J38" s="4">
        <v>39</v>
      </c>
      <c r="K38" s="3">
        <v>11</v>
      </c>
      <c r="L38" s="4">
        <v>32</v>
      </c>
      <c r="M38" s="3" t="s">
        <v>17</v>
      </c>
      <c r="N38" s="4">
        <v>32</v>
      </c>
      <c r="O38" s="3" t="s">
        <v>607</v>
      </c>
      <c r="P38" s="4">
        <v>38</v>
      </c>
      <c r="Q38" s="3">
        <v>188</v>
      </c>
      <c r="R38" s="4">
        <v>32</v>
      </c>
      <c r="S38" s="3">
        <v>26</v>
      </c>
      <c r="T38" s="4">
        <v>32</v>
      </c>
      <c r="U38" s="3" t="s">
        <v>17</v>
      </c>
      <c r="V38" s="4">
        <v>39</v>
      </c>
      <c r="W38" s="3">
        <v>9.9</v>
      </c>
      <c r="X38" s="4">
        <v>39</v>
      </c>
      <c r="Y38" s="3">
        <v>14</v>
      </c>
      <c r="Z38" s="4">
        <v>32</v>
      </c>
      <c r="AA38" s="3">
        <v>22</v>
      </c>
      <c r="AB38" s="4">
        <v>32</v>
      </c>
    </row>
    <row r="39" spans="1:28" ht="18.75">
      <c r="A39" s="3" t="s">
        <v>857</v>
      </c>
      <c r="B39" s="4">
        <v>37</v>
      </c>
      <c r="C39" s="3">
        <v>208</v>
      </c>
      <c r="D39" s="4">
        <v>33</v>
      </c>
      <c r="E39" s="3" t="s">
        <v>15</v>
      </c>
      <c r="F39" s="4">
        <v>33</v>
      </c>
      <c r="G39" s="3" t="s">
        <v>17</v>
      </c>
      <c r="H39" s="4">
        <v>38</v>
      </c>
      <c r="I39" s="3">
        <v>9.3000000000000007</v>
      </c>
      <c r="J39" s="4">
        <v>38</v>
      </c>
      <c r="K39" s="3" t="s">
        <v>15</v>
      </c>
      <c r="L39" s="4">
        <v>33</v>
      </c>
      <c r="M39" s="3" t="s">
        <v>15</v>
      </c>
      <c r="N39" s="4">
        <v>33</v>
      </c>
      <c r="O39" s="3" t="s">
        <v>608</v>
      </c>
      <c r="P39" s="4">
        <v>37</v>
      </c>
      <c r="Q39" s="3">
        <v>190</v>
      </c>
      <c r="R39" s="4">
        <v>33</v>
      </c>
      <c r="S39" s="3" t="s">
        <v>15</v>
      </c>
      <c r="T39" s="4">
        <v>33</v>
      </c>
      <c r="U39" s="3" t="s">
        <v>17</v>
      </c>
      <c r="V39" s="4">
        <v>38</v>
      </c>
      <c r="W39" s="3" t="s">
        <v>17</v>
      </c>
      <c r="X39" s="4">
        <v>38</v>
      </c>
      <c r="Y39" s="3" t="s">
        <v>15</v>
      </c>
      <c r="Z39" s="4">
        <v>33</v>
      </c>
      <c r="AA39" s="3" t="s">
        <v>15</v>
      </c>
      <c r="AB39" s="4">
        <v>33</v>
      </c>
    </row>
    <row r="40" spans="1:28" ht="18.75">
      <c r="A40" s="3" t="s">
        <v>806</v>
      </c>
      <c r="B40" s="4">
        <v>36</v>
      </c>
      <c r="C40" s="3">
        <v>209</v>
      </c>
      <c r="D40" s="4">
        <v>34</v>
      </c>
      <c r="E40" s="3">
        <v>28</v>
      </c>
      <c r="F40" s="4">
        <v>34</v>
      </c>
      <c r="G40" s="3" t="s">
        <v>17</v>
      </c>
      <c r="H40" s="4">
        <v>37</v>
      </c>
      <c r="I40" s="3" t="s">
        <v>17</v>
      </c>
      <c r="J40" s="4">
        <v>37</v>
      </c>
      <c r="K40" s="3" t="s">
        <v>17</v>
      </c>
      <c r="L40" s="4">
        <v>34</v>
      </c>
      <c r="M40" s="3">
        <v>9</v>
      </c>
      <c r="N40" s="4">
        <v>34</v>
      </c>
      <c r="O40" s="3" t="s">
        <v>609</v>
      </c>
      <c r="P40" s="4">
        <v>36</v>
      </c>
      <c r="Q40" s="3">
        <v>192</v>
      </c>
      <c r="R40" s="4">
        <v>34</v>
      </c>
      <c r="S40" s="3" t="s">
        <v>17</v>
      </c>
      <c r="T40" s="4">
        <v>34</v>
      </c>
      <c r="U40" s="3" t="s">
        <v>17</v>
      </c>
      <c r="V40" s="4">
        <v>37</v>
      </c>
      <c r="W40" s="3">
        <v>10</v>
      </c>
      <c r="X40" s="4">
        <v>37</v>
      </c>
      <c r="Y40" s="3">
        <v>15</v>
      </c>
      <c r="Z40" s="4">
        <v>34</v>
      </c>
      <c r="AA40" s="3">
        <v>23</v>
      </c>
      <c r="AB40" s="4">
        <v>34</v>
      </c>
    </row>
    <row r="41" spans="1:28" ht="18.75">
      <c r="A41" s="3" t="s">
        <v>807</v>
      </c>
      <c r="B41" s="4">
        <v>35</v>
      </c>
      <c r="C41" s="3">
        <v>210</v>
      </c>
      <c r="D41" s="4">
        <v>35</v>
      </c>
      <c r="E41" s="3" t="s">
        <v>15</v>
      </c>
      <c r="F41" s="4">
        <v>35</v>
      </c>
      <c r="G41" s="3">
        <v>5.2</v>
      </c>
      <c r="H41" s="4">
        <v>36</v>
      </c>
      <c r="I41" s="3">
        <v>9.4</v>
      </c>
      <c r="J41" s="4">
        <v>36</v>
      </c>
      <c r="K41" s="3">
        <v>12</v>
      </c>
      <c r="L41" s="4">
        <v>35</v>
      </c>
      <c r="M41" s="3" t="s">
        <v>17</v>
      </c>
      <c r="N41" s="4">
        <v>35</v>
      </c>
      <c r="O41" s="3" t="s">
        <v>610</v>
      </c>
      <c r="P41" s="4">
        <v>35</v>
      </c>
      <c r="Q41" s="3">
        <v>194</v>
      </c>
      <c r="R41" s="4">
        <v>35</v>
      </c>
      <c r="S41" s="3">
        <v>27</v>
      </c>
      <c r="T41" s="4">
        <v>35</v>
      </c>
      <c r="U41" s="3">
        <v>5.5</v>
      </c>
      <c r="V41" s="4">
        <v>36</v>
      </c>
      <c r="W41" s="3" t="s">
        <v>17</v>
      </c>
      <c r="X41" s="4">
        <v>36</v>
      </c>
      <c r="Y41" s="3" t="s">
        <v>15</v>
      </c>
      <c r="Z41" s="4">
        <v>35</v>
      </c>
      <c r="AA41" s="3" t="s">
        <v>15</v>
      </c>
      <c r="AB41" s="4">
        <v>35</v>
      </c>
    </row>
    <row r="42" spans="1:28" ht="18.75">
      <c r="A42" s="3" t="s">
        <v>682</v>
      </c>
      <c r="B42" s="4">
        <v>34</v>
      </c>
      <c r="C42" s="3">
        <v>211</v>
      </c>
      <c r="D42" s="4">
        <v>36</v>
      </c>
      <c r="E42" s="3">
        <v>29</v>
      </c>
      <c r="F42" s="4">
        <v>36</v>
      </c>
      <c r="G42" s="3" t="s">
        <v>17</v>
      </c>
      <c r="H42" s="4">
        <v>35</v>
      </c>
      <c r="I42" s="3" t="s">
        <v>17</v>
      </c>
      <c r="J42" s="4">
        <v>35</v>
      </c>
      <c r="K42" s="3" t="s">
        <v>15</v>
      </c>
      <c r="L42" s="4">
        <v>36</v>
      </c>
      <c r="M42" s="3" t="s">
        <v>17</v>
      </c>
      <c r="N42" s="4">
        <v>36</v>
      </c>
      <c r="O42" s="3" t="s">
        <v>724</v>
      </c>
      <c r="P42" s="4">
        <v>34</v>
      </c>
      <c r="Q42" s="3">
        <v>196</v>
      </c>
      <c r="R42" s="4">
        <v>36</v>
      </c>
      <c r="S42" s="3" t="s">
        <v>15</v>
      </c>
      <c r="T42" s="4">
        <v>36</v>
      </c>
      <c r="U42" s="3" t="s">
        <v>17</v>
      </c>
      <c r="V42" s="4">
        <v>35</v>
      </c>
      <c r="W42" s="3">
        <v>10.1</v>
      </c>
      <c r="X42" s="4">
        <v>35</v>
      </c>
      <c r="Y42" s="3">
        <v>16</v>
      </c>
      <c r="Z42" s="4">
        <v>36</v>
      </c>
      <c r="AA42" s="3">
        <v>24</v>
      </c>
      <c r="AB42" s="4">
        <v>36</v>
      </c>
    </row>
    <row r="43" spans="1:28" ht="18.75">
      <c r="A43" s="3" t="s">
        <v>683</v>
      </c>
      <c r="B43" s="4">
        <v>33</v>
      </c>
      <c r="C43" s="3">
        <v>212</v>
      </c>
      <c r="D43" s="4">
        <v>37</v>
      </c>
      <c r="E43" s="3" t="s">
        <v>15</v>
      </c>
      <c r="F43" s="4">
        <v>37</v>
      </c>
      <c r="G43" s="3" t="s">
        <v>17</v>
      </c>
      <c r="H43" s="4">
        <v>34</v>
      </c>
      <c r="I43" s="3">
        <v>9.5</v>
      </c>
      <c r="J43" s="4">
        <v>34</v>
      </c>
      <c r="K43" s="3" t="s">
        <v>17</v>
      </c>
      <c r="L43" s="4">
        <v>37</v>
      </c>
      <c r="M43" s="3" t="s">
        <v>15</v>
      </c>
      <c r="N43" s="4">
        <v>37</v>
      </c>
      <c r="O43" s="3" t="s">
        <v>725</v>
      </c>
      <c r="P43" s="4">
        <v>33</v>
      </c>
      <c r="Q43" s="3">
        <v>197</v>
      </c>
      <c r="R43" s="4">
        <v>37</v>
      </c>
      <c r="S43" s="3" t="s">
        <v>17</v>
      </c>
      <c r="T43" s="4">
        <v>37</v>
      </c>
      <c r="U43" s="3" t="s">
        <v>17</v>
      </c>
      <c r="V43" s="4">
        <v>34</v>
      </c>
      <c r="W43" s="3" t="s">
        <v>17</v>
      </c>
      <c r="X43" s="4">
        <v>34</v>
      </c>
      <c r="Y43" s="3" t="s">
        <v>15</v>
      </c>
      <c r="Z43" s="4">
        <v>37</v>
      </c>
      <c r="AA43" s="3" t="s">
        <v>15</v>
      </c>
      <c r="AB43" s="4">
        <v>37</v>
      </c>
    </row>
    <row r="44" spans="1:28" ht="18.75">
      <c r="A44" s="3" t="s">
        <v>684</v>
      </c>
      <c r="B44" s="4">
        <v>32</v>
      </c>
      <c r="C44" s="3">
        <v>213</v>
      </c>
      <c r="D44" s="4">
        <v>38</v>
      </c>
      <c r="E44" s="3">
        <v>30</v>
      </c>
      <c r="F44" s="4">
        <v>38</v>
      </c>
      <c r="G44" s="3" t="s">
        <v>17</v>
      </c>
      <c r="H44" s="4">
        <v>33</v>
      </c>
      <c r="I44" s="3" t="s">
        <v>17</v>
      </c>
      <c r="J44" s="4">
        <v>33</v>
      </c>
      <c r="K44" s="3">
        <v>13</v>
      </c>
      <c r="L44" s="4">
        <v>38</v>
      </c>
      <c r="M44" s="3">
        <v>10</v>
      </c>
      <c r="N44" s="4">
        <v>38</v>
      </c>
      <c r="O44" s="3" t="s">
        <v>726</v>
      </c>
      <c r="P44" s="4">
        <v>32</v>
      </c>
      <c r="Q44" s="3">
        <v>198</v>
      </c>
      <c r="R44" s="4">
        <v>38</v>
      </c>
      <c r="S44" s="3">
        <v>28</v>
      </c>
      <c r="T44" s="4">
        <v>38</v>
      </c>
      <c r="U44" s="3" t="s">
        <v>17</v>
      </c>
      <c r="V44" s="4">
        <v>33</v>
      </c>
      <c r="W44" s="3">
        <v>10.199999999999999</v>
      </c>
      <c r="X44" s="4">
        <v>33</v>
      </c>
      <c r="Y44" s="3">
        <v>17</v>
      </c>
      <c r="Z44" s="4">
        <v>38</v>
      </c>
      <c r="AA44" s="3">
        <v>25</v>
      </c>
      <c r="AB44" s="4">
        <v>38</v>
      </c>
    </row>
    <row r="45" spans="1:28" ht="18.75">
      <c r="A45" s="3" t="s">
        <v>685</v>
      </c>
      <c r="B45" s="4">
        <v>31</v>
      </c>
      <c r="C45" s="3">
        <v>214</v>
      </c>
      <c r="D45" s="4">
        <v>39</v>
      </c>
      <c r="E45" s="3" t="s">
        <v>15</v>
      </c>
      <c r="F45" s="4">
        <v>39</v>
      </c>
      <c r="G45" s="3">
        <v>5.3</v>
      </c>
      <c r="H45" s="4">
        <v>32</v>
      </c>
      <c r="I45" s="3">
        <v>9.6</v>
      </c>
      <c r="J45" s="4">
        <v>32</v>
      </c>
      <c r="K45" s="3" t="s">
        <v>15</v>
      </c>
      <c r="L45" s="4">
        <v>39</v>
      </c>
      <c r="M45" s="3" t="s">
        <v>17</v>
      </c>
      <c r="N45" s="4">
        <v>39</v>
      </c>
      <c r="O45" s="3" t="s">
        <v>727</v>
      </c>
      <c r="P45" s="4">
        <v>31</v>
      </c>
      <c r="Q45" s="3">
        <v>199</v>
      </c>
      <c r="R45" s="4">
        <v>39</v>
      </c>
      <c r="S45" s="3" t="s">
        <v>15</v>
      </c>
      <c r="T45" s="4">
        <v>39</v>
      </c>
      <c r="U45" s="3">
        <v>5.6</v>
      </c>
      <c r="V45" s="4">
        <v>32</v>
      </c>
      <c r="W45" s="3" t="s">
        <v>17</v>
      </c>
      <c r="X45" s="4">
        <v>32</v>
      </c>
      <c r="Y45" s="3" t="s">
        <v>15</v>
      </c>
      <c r="Z45" s="4">
        <v>39</v>
      </c>
      <c r="AA45" s="3" t="s">
        <v>15</v>
      </c>
      <c r="AB45" s="4">
        <v>39</v>
      </c>
    </row>
    <row r="46" spans="1:28" ht="18.75">
      <c r="A46" s="3" t="s">
        <v>858</v>
      </c>
      <c r="B46" s="4">
        <v>30</v>
      </c>
      <c r="C46" s="3">
        <v>215</v>
      </c>
      <c r="D46" s="4">
        <v>40</v>
      </c>
      <c r="E46" s="3">
        <v>31</v>
      </c>
      <c r="F46" s="4">
        <v>40</v>
      </c>
      <c r="G46" s="3" t="s">
        <v>17</v>
      </c>
      <c r="H46" s="4">
        <v>31</v>
      </c>
      <c r="I46" s="3" t="s">
        <v>17</v>
      </c>
      <c r="J46" s="4">
        <v>31</v>
      </c>
      <c r="K46" s="3" t="s">
        <v>17</v>
      </c>
      <c r="L46" s="4">
        <v>40</v>
      </c>
      <c r="M46" s="3" t="s">
        <v>17</v>
      </c>
      <c r="N46" s="4">
        <v>40</v>
      </c>
      <c r="O46" s="3" t="s">
        <v>870</v>
      </c>
      <c r="P46" s="4">
        <v>30</v>
      </c>
      <c r="Q46" s="3">
        <v>200</v>
      </c>
      <c r="R46" s="4">
        <v>40</v>
      </c>
      <c r="S46" s="3" t="s">
        <v>17</v>
      </c>
      <c r="T46" s="4">
        <v>40</v>
      </c>
      <c r="U46" s="3" t="s">
        <v>17</v>
      </c>
      <c r="V46" s="4">
        <v>31</v>
      </c>
      <c r="W46" s="3">
        <v>10.3</v>
      </c>
      <c r="X46" s="4">
        <v>31</v>
      </c>
      <c r="Y46" s="3" t="s">
        <v>17</v>
      </c>
      <c r="Z46" s="4">
        <v>40</v>
      </c>
      <c r="AA46" s="3">
        <v>26</v>
      </c>
      <c r="AB46" s="4">
        <v>40</v>
      </c>
    </row>
    <row r="47" spans="1:28" ht="18.75">
      <c r="A47" s="3" t="s">
        <v>719</v>
      </c>
      <c r="B47" s="4">
        <v>29</v>
      </c>
      <c r="C47" s="3">
        <v>216</v>
      </c>
      <c r="D47" s="4">
        <v>41</v>
      </c>
      <c r="E47" s="3" t="s">
        <v>15</v>
      </c>
      <c r="F47" s="4">
        <v>41</v>
      </c>
      <c r="G47" s="3" t="s">
        <v>17</v>
      </c>
      <c r="H47" s="4">
        <v>30</v>
      </c>
      <c r="I47" s="3">
        <v>9.6999999999999993</v>
      </c>
      <c r="J47" s="4">
        <v>30</v>
      </c>
      <c r="K47" s="3">
        <v>14</v>
      </c>
      <c r="L47" s="4">
        <v>41</v>
      </c>
      <c r="M47" s="3" t="s">
        <v>15</v>
      </c>
      <c r="N47" s="4">
        <v>41</v>
      </c>
      <c r="O47" s="3" t="s">
        <v>809</v>
      </c>
      <c r="P47" s="4">
        <v>29</v>
      </c>
      <c r="Q47" s="3">
        <v>201</v>
      </c>
      <c r="R47" s="4">
        <v>41</v>
      </c>
      <c r="S47" s="3">
        <v>29</v>
      </c>
      <c r="T47" s="4">
        <v>41</v>
      </c>
      <c r="U47" s="3" t="s">
        <v>17</v>
      </c>
      <c r="V47" s="4">
        <v>30</v>
      </c>
      <c r="W47" s="3" t="s">
        <v>17</v>
      </c>
      <c r="X47" s="4">
        <v>30</v>
      </c>
      <c r="Y47" s="3">
        <v>18</v>
      </c>
      <c r="Z47" s="4">
        <v>41</v>
      </c>
      <c r="AA47" s="3" t="s">
        <v>15</v>
      </c>
      <c r="AB47" s="4">
        <v>41</v>
      </c>
    </row>
    <row r="48" spans="1:28" ht="18.75">
      <c r="A48" s="3" t="s">
        <v>720</v>
      </c>
      <c r="B48" s="4">
        <v>28</v>
      </c>
      <c r="C48" s="3">
        <v>217</v>
      </c>
      <c r="D48" s="4">
        <v>42</v>
      </c>
      <c r="E48" s="3">
        <v>32</v>
      </c>
      <c r="F48" s="4">
        <v>42</v>
      </c>
      <c r="G48" s="3" t="s">
        <v>17</v>
      </c>
      <c r="H48" s="4">
        <v>29</v>
      </c>
      <c r="I48" s="3" t="s">
        <v>17</v>
      </c>
      <c r="J48" s="4">
        <v>29</v>
      </c>
      <c r="K48" s="3" t="s">
        <v>17</v>
      </c>
      <c r="L48" s="4">
        <v>42</v>
      </c>
      <c r="M48" s="3">
        <v>11</v>
      </c>
      <c r="N48" s="4">
        <v>42</v>
      </c>
      <c r="O48" s="3" t="s">
        <v>810</v>
      </c>
      <c r="P48" s="4">
        <v>28</v>
      </c>
      <c r="Q48" s="3">
        <v>202</v>
      </c>
      <c r="R48" s="4">
        <v>42</v>
      </c>
      <c r="S48" s="3" t="s">
        <v>15</v>
      </c>
      <c r="T48" s="4">
        <v>42</v>
      </c>
      <c r="U48" s="3" t="s">
        <v>17</v>
      </c>
      <c r="V48" s="4">
        <v>29</v>
      </c>
      <c r="W48" s="3">
        <v>10.4</v>
      </c>
      <c r="X48" s="4">
        <v>29</v>
      </c>
      <c r="Y48" s="3" t="s">
        <v>15</v>
      </c>
      <c r="Z48" s="4">
        <v>42</v>
      </c>
      <c r="AA48" s="3">
        <v>27</v>
      </c>
      <c r="AB48" s="4">
        <v>42</v>
      </c>
    </row>
    <row r="49" spans="1:28" ht="18.75">
      <c r="A49" s="3" t="s">
        <v>721</v>
      </c>
      <c r="B49" s="4">
        <v>27</v>
      </c>
      <c r="C49" s="3">
        <v>218</v>
      </c>
      <c r="D49" s="4">
        <v>43</v>
      </c>
      <c r="E49" s="3" t="s">
        <v>15</v>
      </c>
      <c r="F49" s="4">
        <v>43</v>
      </c>
      <c r="G49" s="3">
        <v>5.4</v>
      </c>
      <c r="H49" s="4">
        <v>28</v>
      </c>
      <c r="I49" s="3">
        <v>9.8000000000000007</v>
      </c>
      <c r="J49" s="4">
        <v>28</v>
      </c>
      <c r="K49" s="3" t="s">
        <v>15</v>
      </c>
      <c r="L49" s="4">
        <v>43</v>
      </c>
      <c r="M49" s="3" t="s">
        <v>17</v>
      </c>
      <c r="N49" s="4">
        <v>43</v>
      </c>
      <c r="O49" s="3" t="s">
        <v>811</v>
      </c>
      <c r="P49" s="4">
        <v>27</v>
      </c>
      <c r="Q49" s="3">
        <v>203</v>
      </c>
      <c r="R49" s="4">
        <v>43</v>
      </c>
      <c r="S49" s="3" t="s">
        <v>17</v>
      </c>
      <c r="T49" s="4">
        <v>43</v>
      </c>
      <c r="U49" s="3">
        <v>5.7</v>
      </c>
      <c r="V49" s="4">
        <v>28</v>
      </c>
      <c r="W49" s="3" t="s">
        <v>17</v>
      </c>
      <c r="X49" s="4">
        <v>28</v>
      </c>
      <c r="Y49" s="3" t="s">
        <v>15</v>
      </c>
      <c r="Z49" s="4">
        <v>43</v>
      </c>
      <c r="AA49" s="3" t="s">
        <v>15</v>
      </c>
      <c r="AB49" s="4">
        <v>43</v>
      </c>
    </row>
    <row r="50" spans="1:28" ht="18.75">
      <c r="A50" s="3" t="s">
        <v>722</v>
      </c>
      <c r="B50" s="4">
        <v>26</v>
      </c>
      <c r="C50" s="3">
        <v>219</v>
      </c>
      <c r="D50" s="4">
        <v>44</v>
      </c>
      <c r="E50" s="3">
        <v>33</v>
      </c>
      <c r="F50" s="4">
        <v>44</v>
      </c>
      <c r="G50" s="3" t="s">
        <v>17</v>
      </c>
      <c r="H50" s="4">
        <v>27</v>
      </c>
      <c r="I50" s="3" t="s">
        <v>17</v>
      </c>
      <c r="J50" s="4">
        <v>27</v>
      </c>
      <c r="K50" s="3">
        <v>15</v>
      </c>
      <c r="L50" s="4">
        <v>44</v>
      </c>
      <c r="M50" s="3" t="s">
        <v>17</v>
      </c>
      <c r="N50" s="4">
        <v>44</v>
      </c>
      <c r="O50" s="3" t="s">
        <v>812</v>
      </c>
      <c r="P50" s="4">
        <v>26</v>
      </c>
      <c r="Q50" s="3">
        <v>204</v>
      </c>
      <c r="R50" s="4">
        <v>44</v>
      </c>
      <c r="S50" s="3">
        <v>30</v>
      </c>
      <c r="T50" s="4">
        <v>44</v>
      </c>
      <c r="U50" s="3" t="s">
        <v>17</v>
      </c>
      <c r="V50" s="4">
        <v>27</v>
      </c>
      <c r="W50" s="3">
        <v>10.5</v>
      </c>
      <c r="X50" s="4">
        <v>27</v>
      </c>
      <c r="Y50" s="3">
        <v>19</v>
      </c>
      <c r="Z50" s="4">
        <v>44</v>
      </c>
      <c r="AA50" s="3">
        <v>28</v>
      </c>
      <c r="AB50" s="4">
        <v>44</v>
      </c>
    </row>
    <row r="51" spans="1:28" ht="18.75">
      <c r="A51" s="3" t="s">
        <v>723</v>
      </c>
      <c r="B51" s="4">
        <v>25</v>
      </c>
      <c r="C51" s="3">
        <v>220</v>
      </c>
      <c r="D51" s="4">
        <v>45</v>
      </c>
      <c r="E51" s="3" t="s">
        <v>15</v>
      </c>
      <c r="F51" s="4">
        <v>45</v>
      </c>
      <c r="G51" s="3" t="s">
        <v>17</v>
      </c>
      <c r="H51" s="4">
        <v>26</v>
      </c>
      <c r="I51" s="3">
        <v>9.9</v>
      </c>
      <c r="J51" s="4">
        <v>26</v>
      </c>
      <c r="K51" s="3" t="s">
        <v>15</v>
      </c>
      <c r="L51" s="4">
        <v>45</v>
      </c>
      <c r="M51" s="3" t="s">
        <v>15</v>
      </c>
      <c r="N51" s="4">
        <v>45</v>
      </c>
      <c r="O51" s="3" t="s">
        <v>813</v>
      </c>
      <c r="P51" s="4">
        <v>25</v>
      </c>
      <c r="Q51" s="3">
        <v>205</v>
      </c>
      <c r="R51" s="4">
        <v>45</v>
      </c>
      <c r="S51" s="3" t="s">
        <v>17</v>
      </c>
      <c r="T51" s="4">
        <v>45</v>
      </c>
      <c r="U51" s="3" t="s">
        <v>17</v>
      </c>
      <c r="V51" s="4">
        <v>26</v>
      </c>
      <c r="W51" s="3" t="s">
        <v>17</v>
      </c>
      <c r="X51" s="4">
        <v>26</v>
      </c>
      <c r="Y51" s="3" t="s">
        <v>15</v>
      </c>
      <c r="Z51" s="4">
        <v>45</v>
      </c>
      <c r="AA51" s="3" t="s">
        <v>15</v>
      </c>
      <c r="AB51" s="4">
        <v>45</v>
      </c>
    </row>
    <row r="52" spans="1:28" ht="18.75">
      <c r="A52" s="3" t="s">
        <v>724</v>
      </c>
      <c r="B52" s="4">
        <v>24</v>
      </c>
      <c r="C52" s="3">
        <v>221</v>
      </c>
      <c r="D52" s="4">
        <v>46</v>
      </c>
      <c r="E52" s="3" t="s">
        <v>17</v>
      </c>
      <c r="F52" s="4">
        <v>46</v>
      </c>
      <c r="G52" s="3" t="s">
        <v>17</v>
      </c>
      <c r="H52" s="4">
        <v>25</v>
      </c>
      <c r="I52" s="3" t="s">
        <v>17</v>
      </c>
      <c r="J52" s="4">
        <v>25</v>
      </c>
      <c r="K52" s="3" t="s">
        <v>17</v>
      </c>
      <c r="L52" s="4">
        <v>46</v>
      </c>
      <c r="M52" s="3">
        <v>12</v>
      </c>
      <c r="N52" s="4">
        <v>46</v>
      </c>
      <c r="O52" s="3" t="s">
        <v>536</v>
      </c>
      <c r="P52" s="4">
        <v>24</v>
      </c>
      <c r="Q52" s="3">
        <v>206</v>
      </c>
      <c r="R52" s="4">
        <v>46</v>
      </c>
      <c r="S52" s="3" t="s">
        <v>15</v>
      </c>
      <c r="T52" s="4">
        <v>46</v>
      </c>
      <c r="U52" s="3" t="s">
        <v>17</v>
      </c>
      <c r="V52" s="4">
        <v>25</v>
      </c>
      <c r="W52" s="3">
        <v>10.6</v>
      </c>
      <c r="X52" s="4">
        <v>25</v>
      </c>
      <c r="Y52" s="3" t="s">
        <v>17</v>
      </c>
      <c r="Z52" s="4">
        <v>46</v>
      </c>
      <c r="AA52" s="3" t="s">
        <v>15</v>
      </c>
      <c r="AB52" s="4">
        <v>46</v>
      </c>
    </row>
    <row r="53" spans="1:28" ht="18.75">
      <c r="A53" s="3" t="s">
        <v>725</v>
      </c>
      <c r="B53" s="4">
        <v>23</v>
      </c>
      <c r="C53" s="3">
        <v>222</v>
      </c>
      <c r="D53" s="4">
        <v>47</v>
      </c>
      <c r="E53" s="3">
        <v>34</v>
      </c>
      <c r="F53" s="4">
        <v>47</v>
      </c>
      <c r="G53" s="3">
        <v>5.5</v>
      </c>
      <c r="H53" s="4">
        <v>24</v>
      </c>
      <c r="I53" s="3">
        <v>10</v>
      </c>
      <c r="J53" s="4">
        <v>24</v>
      </c>
      <c r="K53" s="3">
        <v>16</v>
      </c>
      <c r="L53" s="4">
        <v>47</v>
      </c>
      <c r="M53" s="3" t="s">
        <v>17</v>
      </c>
      <c r="N53" s="4">
        <v>47</v>
      </c>
      <c r="O53" s="3" t="s">
        <v>537</v>
      </c>
      <c r="P53" s="4">
        <v>23</v>
      </c>
      <c r="Q53" s="3">
        <v>207</v>
      </c>
      <c r="R53" s="4">
        <v>47</v>
      </c>
      <c r="S53" s="3">
        <v>31</v>
      </c>
      <c r="T53" s="4">
        <v>47</v>
      </c>
      <c r="U53" s="3">
        <v>5.8</v>
      </c>
      <c r="V53" s="4">
        <v>24</v>
      </c>
      <c r="W53" s="3" t="s">
        <v>17</v>
      </c>
      <c r="X53" s="4">
        <v>24</v>
      </c>
      <c r="Y53" s="3">
        <v>20</v>
      </c>
      <c r="Z53" s="4">
        <v>47</v>
      </c>
      <c r="AA53" s="3">
        <v>29</v>
      </c>
      <c r="AB53" s="4">
        <v>47</v>
      </c>
    </row>
    <row r="54" spans="1:28" ht="18.75">
      <c r="A54" s="3" t="s">
        <v>726</v>
      </c>
      <c r="B54" s="4">
        <v>22</v>
      </c>
      <c r="C54" s="3">
        <v>223</v>
      </c>
      <c r="D54" s="4">
        <v>48</v>
      </c>
      <c r="E54" s="3" t="s">
        <v>17</v>
      </c>
      <c r="F54" s="4">
        <v>48</v>
      </c>
      <c r="G54" s="3" t="s">
        <v>17</v>
      </c>
      <c r="H54" s="4">
        <v>23</v>
      </c>
      <c r="I54" s="3" t="s">
        <v>17</v>
      </c>
      <c r="J54" s="4">
        <v>23</v>
      </c>
      <c r="K54" s="3" t="s">
        <v>17</v>
      </c>
      <c r="L54" s="4">
        <v>48</v>
      </c>
      <c r="M54" s="3" t="s">
        <v>15</v>
      </c>
      <c r="N54" s="4">
        <v>48</v>
      </c>
      <c r="O54" s="3" t="s">
        <v>538</v>
      </c>
      <c r="P54" s="4">
        <v>22</v>
      </c>
      <c r="Q54" s="3">
        <v>208</v>
      </c>
      <c r="R54" s="4">
        <v>48</v>
      </c>
      <c r="S54" s="3" t="s">
        <v>15</v>
      </c>
      <c r="T54" s="4">
        <v>48</v>
      </c>
      <c r="U54" s="3" t="s">
        <v>17</v>
      </c>
      <c r="V54" s="4">
        <v>23</v>
      </c>
      <c r="W54" s="3">
        <v>10.7</v>
      </c>
      <c r="X54" s="4">
        <v>23</v>
      </c>
      <c r="Y54" s="3" t="s">
        <v>17</v>
      </c>
      <c r="Z54" s="4">
        <v>48</v>
      </c>
      <c r="AA54" s="3" t="s">
        <v>15</v>
      </c>
      <c r="AB54" s="4">
        <v>48</v>
      </c>
    </row>
    <row r="55" spans="1:28" ht="18.75">
      <c r="A55" s="3" t="s">
        <v>727</v>
      </c>
      <c r="B55" s="4">
        <v>21</v>
      </c>
      <c r="C55" s="3">
        <v>224</v>
      </c>
      <c r="D55" s="4">
        <v>49</v>
      </c>
      <c r="E55" s="3" t="s">
        <v>15</v>
      </c>
      <c r="F55" s="4">
        <v>49</v>
      </c>
      <c r="G55" s="3" t="s">
        <v>17</v>
      </c>
      <c r="H55" s="4">
        <v>22</v>
      </c>
      <c r="I55" s="3">
        <v>10.1</v>
      </c>
      <c r="J55" s="4">
        <v>22</v>
      </c>
      <c r="K55" s="3" t="s">
        <v>15</v>
      </c>
      <c r="L55" s="4">
        <v>49</v>
      </c>
      <c r="M55" s="3" t="s">
        <v>17</v>
      </c>
      <c r="N55" s="4">
        <v>49</v>
      </c>
      <c r="O55" s="3" t="s">
        <v>539</v>
      </c>
      <c r="P55" s="4">
        <v>21</v>
      </c>
      <c r="Q55" s="3">
        <v>209</v>
      </c>
      <c r="R55" s="4">
        <v>49</v>
      </c>
      <c r="S55" s="3" t="s">
        <v>17</v>
      </c>
      <c r="T55" s="4">
        <v>49</v>
      </c>
      <c r="U55" s="3" t="s">
        <v>17</v>
      </c>
      <c r="V55" s="4">
        <v>22</v>
      </c>
      <c r="W55" s="3" t="s">
        <v>17</v>
      </c>
      <c r="X55" s="4">
        <v>22</v>
      </c>
      <c r="Y55" s="3" t="s">
        <v>15</v>
      </c>
      <c r="Z55" s="4">
        <v>49</v>
      </c>
      <c r="AA55" s="3" t="s">
        <v>15</v>
      </c>
      <c r="AB55" s="4">
        <v>49</v>
      </c>
    </row>
    <row r="56" spans="1:28" ht="18.75">
      <c r="A56" s="3" t="s">
        <v>728</v>
      </c>
      <c r="B56" s="4">
        <v>20</v>
      </c>
      <c r="C56" s="3">
        <v>225</v>
      </c>
      <c r="D56" s="4">
        <v>50</v>
      </c>
      <c r="E56" s="3">
        <v>35</v>
      </c>
      <c r="F56" s="4">
        <v>50</v>
      </c>
      <c r="G56" s="3">
        <v>5.6</v>
      </c>
      <c r="H56" s="4">
        <v>21</v>
      </c>
      <c r="I56" s="3" t="s">
        <v>17</v>
      </c>
      <c r="J56" s="4">
        <v>21</v>
      </c>
      <c r="K56" s="3">
        <v>17</v>
      </c>
      <c r="L56" s="4">
        <v>50</v>
      </c>
      <c r="M56" s="3">
        <v>13</v>
      </c>
      <c r="N56" s="4">
        <v>50</v>
      </c>
      <c r="O56" s="3" t="s">
        <v>540</v>
      </c>
      <c r="P56" s="4">
        <v>20</v>
      </c>
      <c r="Q56" s="3">
        <v>210</v>
      </c>
      <c r="R56" s="4">
        <v>50</v>
      </c>
      <c r="S56" s="3">
        <v>32</v>
      </c>
      <c r="T56" s="4">
        <v>50</v>
      </c>
      <c r="U56" s="3">
        <v>5.9</v>
      </c>
      <c r="V56" s="4">
        <v>21</v>
      </c>
      <c r="W56" s="3">
        <v>10.8</v>
      </c>
      <c r="X56" s="4">
        <v>21</v>
      </c>
      <c r="Y56" s="3">
        <v>21</v>
      </c>
      <c r="Z56" s="4">
        <v>50</v>
      </c>
      <c r="AA56" s="3">
        <v>30</v>
      </c>
      <c r="AB56" s="4">
        <v>50</v>
      </c>
    </row>
    <row r="57" spans="1:28" ht="18.75">
      <c r="A57" s="3" t="s">
        <v>809</v>
      </c>
      <c r="B57" s="4">
        <v>19</v>
      </c>
      <c r="C57" s="3">
        <v>226</v>
      </c>
      <c r="D57" s="4">
        <v>51</v>
      </c>
      <c r="E57" s="3" t="s">
        <v>15</v>
      </c>
      <c r="F57" s="4">
        <v>51</v>
      </c>
      <c r="G57" s="3" t="s">
        <v>17</v>
      </c>
      <c r="H57" s="4">
        <v>20</v>
      </c>
      <c r="I57" s="3">
        <v>10.199999999999999</v>
      </c>
      <c r="J57" s="4">
        <v>20</v>
      </c>
      <c r="K57" s="3" t="s">
        <v>15</v>
      </c>
      <c r="L57" s="4">
        <v>51</v>
      </c>
      <c r="M57" s="3" t="s">
        <v>15</v>
      </c>
      <c r="N57" s="4">
        <v>51</v>
      </c>
      <c r="O57" s="3" t="s">
        <v>871</v>
      </c>
      <c r="P57" s="4">
        <v>19</v>
      </c>
      <c r="Q57" s="3">
        <v>212</v>
      </c>
      <c r="R57" s="4">
        <v>51</v>
      </c>
      <c r="S57" s="3" t="s">
        <v>15</v>
      </c>
      <c r="T57" s="4">
        <v>51</v>
      </c>
      <c r="U57" s="3" t="s">
        <v>17</v>
      </c>
      <c r="V57" s="4">
        <v>20</v>
      </c>
      <c r="W57" s="3" t="s">
        <v>17</v>
      </c>
      <c r="X57" s="4">
        <v>20</v>
      </c>
      <c r="Y57" s="3" t="s">
        <v>15</v>
      </c>
      <c r="Z57" s="4">
        <v>51</v>
      </c>
      <c r="AA57" s="3" t="s">
        <v>15</v>
      </c>
      <c r="AB57" s="4">
        <v>51</v>
      </c>
    </row>
    <row r="58" spans="1:28" ht="18.75">
      <c r="A58" s="3" t="s">
        <v>810</v>
      </c>
      <c r="B58" s="4">
        <v>18</v>
      </c>
      <c r="C58" s="3">
        <v>227</v>
      </c>
      <c r="D58" s="4">
        <v>52</v>
      </c>
      <c r="E58" s="3">
        <v>36</v>
      </c>
      <c r="F58" s="4">
        <v>52</v>
      </c>
      <c r="G58" s="3" t="s">
        <v>17</v>
      </c>
      <c r="H58" s="4">
        <v>19</v>
      </c>
      <c r="I58" s="3" t="s">
        <v>17</v>
      </c>
      <c r="J58" s="4">
        <v>19</v>
      </c>
      <c r="K58" s="3">
        <v>18</v>
      </c>
      <c r="L58" s="4">
        <v>52</v>
      </c>
      <c r="M58" s="3" t="s">
        <v>17</v>
      </c>
      <c r="N58" s="4">
        <v>52</v>
      </c>
      <c r="O58" s="3" t="s">
        <v>872</v>
      </c>
      <c r="P58" s="4">
        <v>18</v>
      </c>
      <c r="Q58" s="3">
        <v>214</v>
      </c>
      <c r="R58" s="4">
        <v>52</v>
      </c>
      <c r="S58" s="3">
        <v>33</v>
      </c>
      <c r="T58" s="4">
        <v>52</v>
      </c>
      <c r="U58" s="3" t="s">
        <v>17</v>
      </c>
      <c r="V58" s="4">
        <v>19</v>
      </c>
      <c r="W58" s="3">
        <v>10.9</v>
      </c>
      <c r="X58" s="4">
        <v>19</v>
      </c>
      <c r="Y58" s="3">
        <v>22</v>
      </c>
      <c r="Z58" s="4">
        <v>52</v>
      </c>
      <c r="AA58" s="3">
        <v>31</v>
      </c>
      <c r="AB58" s="4">
        <v>52</v>
      </c>
    </row>
    <row r="59" spans="1:28" ht="18.75">
      <c r="A59" s="3" t="s">
        <v>811</v>
      </c>
      <c r="B59" s="4">
        <v>17</v>
      </c>
      <c r="C59" s="3">
        <v>228</v>
      </c>
      <c r="D59" s="4">
        <v>53</v>
      </c>
      <c r="E59" s="3" t="s">
        <v>15</v>
      </c>
      <c r="F59" s="4">
        <v>53</v>
      </c>
      <c r="G59" s="3">
        <v>5.7</v>
      </c>
      <c r="H59" s="4">
        <v>18</v>
      </c>
      <c r="I59" s="3">
        <v>10.3</v>
      </c>
      <c r="J59" s="4">
        <v>18</v>
      </c>
      <c r="K59" s="3" t="s">
        <v>15</v>
      </c>
      <c r="L59" s="4">
        <v>53</v>
      </c>
      <c r="M59" s="3">
        <v>14</v>
      </c>
      <c r="N59" s="4">
        <v>53</v>
      </c>
      <c r="O59" s="3" t="s">
        <v>873</v>
      </c>
      <c r="P59" s="4">
        <v>17</v>
      </c>
      <c r="Q59" s="3">
        <v>216</v>
      </c>
      <c r="R59" s="4">
        <v>53</v>
      </c>
      <c r="S59" s="3" t="s">
        <v>17</v>
      </c>
      <c r="T59" s="4">
        <v>53</v>
      </c>
      <c r="U59" s="3">
        <v>6</v>
      </c>
      <c r="V59" s="4">
        <v>18</v>
      </c>
      <c r="W59" s="3">
        <v>11</v>
      </c>
      <c r="X59" s="4">
        <v>18</v>
      </c>
      <c r="Y59" s="3" t="s">
        <v>15</v>
      </c>
      <c r="Z59" s="4">
        <v>53</v>
      </c>
      <c r="AA59" s="3" t="s">
        <v>15</v>
      </c>
      <c r="AB59" s="4">
        <v>53</v>
      </c>
    </row>
    <row r="60" spans="1:28" ht="18.75">
      <c r="A60" s="3" t="s">
        <v>812</v>
      </c>
      <c r="B60" s="4">
        <v>16</v>
      </c>
      <c r="C60" s="3">
        <v>229</v>
      </c>
      <c r="D60" s="4">
        <v>54</v>
      </c>
      <c r="E60" s="3">
        <v>37</v>
      </c>
      <c r="F60" s="4">
        <v>54</v>
      </c>
      <c r="G60" s="3" t="s">
        <v>17</v>
      </c>
      <c r="H60" s="4">
        <v>17</v>
      </c>
      <c r="I60" s="3" t="s">
        <v>17</v>
      </c>
      <c r="J60" s="4">
        <v>17</v>
      </c>
      <c r="K60" s="3">
        <v>19</v>
      </c>
      <c r="L60" s="4">
        <v>54</v>
      </c>
      <c r="M60" s="3" t="s">
        <v>15</v>
      </c>
      <c r="N60" s="4">
        <v>54</v>
      </c>
      <c r="O60" s="3" t="s">
        <v>874</v>
      </c>
      <c r="P60" s="4">
        <v>16</v>
      </c>
      <c r="Q60" s="3">
        <v>218</v>
      </c>
      <c r="R60" s="4">
        <v>54</v>
      </c>
      <c r="S60" s="3">
        <v>34</v>
      </c>
      <c r="T60" s="4">
        <v>54</v>
      </c>
      <c r="U60" s="3" t="s">
        <v>17</v>
      </c>
      <c r="V60" s="4">
        <v>17</v>
      </c>
      <c r="W60" s="3">
        <v>11.1</v>
      </c>
      <c r="X60" s="4">
        <v>17</v>
      </c>
      <c r="Y60" s="3">
        <v>23</v>
      </c>
      <c r="Z60" s="4">
        <v>54</v>
      </c>
      <c r="AA60" s="3">
        <v>32</v>
      </c>
      <c r="AB60" s="4">
        <v>54</v>
      </c>
    </row>
    <row r="61" spans="1:28" ht="18.75">
      <c r="A61" s="3" t="s">
        <v>813</v>
      </c>
      <c r="B61" s="4">
        <v>15</v>
      </c>
      <c r="C61" s="3">
        <v>230</v>
      </c>
      <c r="D61" s="4">
        <v>55</v>
      </c>
      <c r="E61" s="3" t="s">
        <v>15</v>
      </c>
      <c r="F61" s="4">
        <v>55</v>
      </c>
      <c r="G61" s="3" t="s">
        <v>17</v>
      </c>
      <c r="H61" s="4">
        <v>16</v>
      </c>
      <c r="I61" s="3">
        <v>10.4</v>
      </c>
      <c r="J61" s="4">
        <v>16</v>
      </c>
      <c r="K61" s="3" t="s">
        <v>15</v>
      </c>
      <c r="L61" s="4">
        <v>55</v>
      </c>
      <c r="M61" s="3" t="s">
        <v>17</v>
      </c>
      <c r="N61" s="4">
        <v>55</v>
      </c>
      <c r="O61" s="3" t="s">
        <v>875</v>
      </c>
      <c r="P61" s="4">
        <v>15</v>
      </c>
      <c r="Q61" s="3">
        <v>220</v>
      </c>
      <c r="R61" s="4">
        <v>55</v>
      </c>
      <c r="S61" s="3" t="s">
        <v>15</v>
      </c>
      <c r="T61" s="4">
        <v>55</v>
      </c>
      <c r="U61" s="3" t="s">
        <v>17</v>
      </c>
      <c r="V61" s="4">
        <v>16</v>
      </c>
      <c r="W61" s="3">
        <v>11.2</v>
      </c>
      <c r="X61" s="4">
        <v>16</v>
      </c>
      <c r="Y61" s="3" t="s">
        <v>15</v>
      </c>
      <c r="Z61" s="4">
        <v>55</v>
      </c>
      <c r="AA61" s="3">
        <v>33</v>
      </c>
      <c r="AB61" s="4">
        <v>55</v>
      </c>
    </row>
    <row r="62" spans="1:28" ht="18.75">
      <c r="A62" s="3" t="s">
        <v>814</v>
      </c>
      <c r="B62" s="4">
        <v>14</v>
      </c>
      <c r="C62" s="3">
        <v>232</v>
      </c>
      <c r="D62" s="4">
        <v>56</v>
      </c>
      <c r="E62" s="3">
        <v>38</v>
      </c>
      <c r="F62" s="4">
        <v>56</v>
      </c>
      <c r="G62" s="3">
        <v>5.8</v>
      </c>
      <c r="H62" s="4">
        <v>15</v>
      </c>
      <c r="I62" s="3">
        <v>10.5</v>
      </c>
      <c r="J62" s="4">
        <v>15</v>
      </c>
      <c r="K62" s="3">
        <v>20</v>
      </c>
      <c r="L62" s="4">
        <v>56</v>
      </c>
      <c r="M62" s="3">
        <v>15</v>
      </c>
      <c r="N62" s="4">
        <v>56</v>
      </c>
      <c r="O62" s="3" t="s">
        <v>876</v>
      </c>
      <c r="P62" s="4">
        <v>14</v>
      </c>
      <c r="Q62" s="3">
        <v>222</v>
      </c>
      <c r="R62" s="4">
        <v>56</v>
      </c>
      <c r="S62" s="3">
        <v>35</v>
      </c>
      <c r="T62" s="4">
        <v>56</v>
      </c>
      <c r="U62" s="3">
        <v>6.1</v>
      </c>
      <c r="V62" s="4">
        <v>15</v>
      </c>
      <c r="W62" s="3">
        <v>11.3</v>
      </c>
      <c r="X62" s="4">
        <v>15</v>
      </c>
      <c r="Y62" s="3">
        <v>24</v>
      </c>
      <c r="Z62" s="4">
        <v>56</v>
      </c>
      <c r="AA62" s="3">
        <v>34</v>
      </c>
      <c r="AB62" s="4">
        <v>56</v>
      </c>
    </row>
    <row r="63" spans="1:28" ht="18.75">
      <c r="A63" s="3" t="s">
        <v>815</v>
      </c>
      <c r="B63" s="4">
        <v>13</v>
      </c>
      <c r="C63" s="3">
        <v>234</v>
      </c>
      <c r="D63" s="4">
        <v>57</v>
      </c>
      <c r="E63" s="3" t="s">
        <v>15</v>
      </c>
      <c r="F63" s="4">
        <v>57</v>
      </c>
      <c r="G63" s="3" t="s">
        <v>107</v>
      </c>
      <c r="H63" s="4">
        <v>14</v>
      </c>
      <c r="I63" s="3">
        <v>10.6</v>
      </c>
      <c r="J63" s="4">
        <v>14</v>
      </c>
      <c r="K63" s="3" t="s">
        <v>15</v>
      </c>
      <c r="L63" s="4">
        <v>57</v>
      </c>
      <c r="M63" s="3" t="s">
        <v>15</v>
      </c>
      <c r="N63" s="4">
        <v>57</v>
      </c>
      <c r="O63" s="3" t="s">
        <v>877</v>
      </c>
      <c r="P63" s="4">
        <v>13</v>
      </c>
      <c r="Q63" s="3">
        <v>224</v>
      </c>
      <c r="R63" s="4">
        <v>57</v>
      </c>
      <c r="S63" s="3" t="s">
        <v>15</v>
      </c>
      <c r="T63" s="4">
        <v>57</v>
      </c>
      <c r="U63" s="3" t="s">
        <v>17</v>
      </c>
      <c r="V63" s="4">
        <v>14</v>
      </c>
      <c r="W63" s="3">
        <v>11.4</v>
      </c>
      <c r="X63" s="4">
        <v>14</v>
      </c>
      <c r="Y63" s="3" t="s">
        <v>15</v>
      </c>
      <c r="Z63" s="4">
        <v>57</v>
      </c>
      <c r="AA63" s="3">
        <v>35</v>
      </c>
      <c r="AB63" s="4">
        <v>57</v>
      </c>
    </row>
    <row r="64" spans="1:28" ht="18.75">
      <c r="A64" s="3" t="s">
        <v>859</v>
      </c>
      <c r="B64" s="4">
        <v>12</v>
      </c>
      <c r="C64" s="3">
        <v>236</v>
      </c>
      <c r="D64" s="4">
        <v>58</v>
      </c>
      <c r="E64" s="3">
        <v>39</v>
      </c>
      <c r="F64" s="4">
        <v>58</v>
      </c>
      <c r="G64" s="3" t="s">
        <v>17</v>
      </c>
      <c r="H64" s="4">
        <v>13</v>
      </c>
      <c r="I64" s="3">
        <v>10.7</v>
      </c>
      <c r="J64" s="4">
        <v>13</v>
      </c>
      <c r="K64" s="3">
        <v>21</v>
      </c>
      <c r="L64" s="4">
        <v>58</v>
      </c>
      <c r="M64" s="3">
        <v>16</v>
      </c>
      <c r="N64" s="4">
        <v>58</v>
      </c>
      <c r="O64" s="6" t="s">
        <v>878</v>
      </c>
      <c r="P64" s="4">
        <v>12</v>
      </c>
      <c r="Q64" s="3">
        <v>226</v>
      </c>
      <c r="R64" s="4">
        <v>58</v>
      </c>
      <c r="S64" s="3">
        <v>36</v>
      </c>
      <c r="T64" s="4">
        <v>58</v>
      </c>
      <c r="U64" s="3" t="s">
        <v>17</v>
      </c>
      <c r="V64" s="4">
        <v>13</v>
      </c>
      <c r="W64" s="3">
        <v>11.5</v>
      </c>
      <c r="X64" s="4">
        <v>13</v>
      </c>
      <c r="Y64" s="3">
        <v>25</v>
      </c>
      <c r="Z64" s="4">
        <v>58</v>
      </c>
      <c r="AA64" s="3">
        <v>36</v>
      </c>
      <c r="AB64" s="4">
        <v>58</v>
      </c>
    </row>
    <row r="65" spans="1:28" ht="18.75">
      <c r="A65" s="3" t="s">
        <v>860</v>
      </c>
      <c r="B65" s="4">
        <v>11</v>
      </c>
      <c r="C65" s="3">
        <v>238</v>
      </c>
      <c r="D65" s="4">
        <v>59</v>
      </c>
      <c r="E65" s="3" t="s">
        <v>15</v>
      </c>
      <c r="F65" s="4">
        <v>59</v>
      </c>
      <c r="G65" s="3">
        <v>5.9</v>
      </c>
      <c r="H65" s="4">
        <v>12</v>
      </c>
      <c r="I65" s="3">
        <v>10.8</v>
      </c>
      <c r="J65" s="4">
        <v>12</v>
      </c>
      <c r="K65" s="3" t="s">
        <v>15</v>
      </c>
      <c r="L65" s="4">
        <v>59</v>
      </c>
      <c r="M65" s="3" t="s">
        <v>17</v>
      </c>
      <c r="N65" s="4">
        <v>59</v>
      </c>
      <c r="O65" s="6" t="s">
        <v>879</v>
      </c>
      <c r="P65" s="4">
        <v>11</v>
      </c>
      <c r="Q65" s="3">
        <v>228</v>
      </c>
      <c r="R65" s="4">
        <v>59</v>
      </c>
      <c r="S65" s="3" t="s">
        <v>15</v>
      </c>
      <c r="T65" s="4">
        <v>59</v>
      </c>
      <c r="U65" s="3">
        <v>6.2</v>
      </c>
      <c r="V65" s="4">
        <v>12</v>
      </c>
      <c r="W65" s="3">
        <v>11.6</v>
      </c>
      <c r="X65" s="4">
        <v>12</v>
      </c>
      <c r="Y65" s="3" t="s">
        <v>15</v>
      </c>
      <c r="Z65" s="4">
        <v>59</v>
      </c>
      <c r="AA65" s="3">
        <v>37</v>
      </c>
      <c r="AB65" s="4">
        <v>59</v>
      </c>
    </row>
    <row r="66" spans="1:28" ht="18.75">
      <c r="A66" s="3" t="s">
        <v>817</v>
      </c>
      <c r="B66" s="4">
        <v>10</v>
      </c>
      <c r="C66" s="3">
        <v>240</v>
      </c>
      <c r="D66" s="4">
        <v>60</v>
      </c>
      <c r="E66" s="3">
        <v>40</v>
      </c>
      <c r="F66" s="4">
        <v>60</v>
      </c>
      <c r="G66" s="3" t="s">
        <v>17</v>
      </c>
      <c r="H66" s="4">
        <v>11</v>
      </c>
      <c r="I66" s="3">
        <v>10.9</v>
      </c>
      <c r="J66" s="4">
        <v>11</v>
      </c>
      <c r="K66" s="3">
        <v>22</v>
      </c>
      <c r="L66" s="4">
        <v>60</v>
      </c>
      <c r="M66" s="3">
        <v>17</v>
      </c>
      <c r="N66" s="4">
        <v>60</v>
      </c>
      <c r="O66" s="3" t="s">
        <v>880</v>
      </c>
      <c r="P66" s="4">
        <v>10</v>
      </c>
      <c r="Q66" s="3">
        <v>230</v>
      </c>
      <c r="R66" s="4">
        <v>60</v>
      </c>
      <c r="S66" s="3">
        <v>37</v>
      </c>
      <c r="T66" s="4">
        <v>60</v>
      </c>
      <c r="U66" s="3" t="s">
        <v>17</v>
      </c>
      <c r="V66" s="4">
        <v>11</v>
      </c>
      <c r="W66" s="3">
        <v>11.7</v>
      </c>
      <c r="X66" s="4">
        <v>11</v>
      </c>
      <c r="Y66" s="3">
        <v>26</v>
      </c>
      <c r="Z66" s="4">
        <v>60</v>
      </c>
      <c r="AA66" s="3">
        <v>38</v>
      </c>
      <c r="AB66" s="4">
        <v>60</v>
      </c>
    </row>
    <row r="67" spans="1:28" ht="18.75">
      <c r="A67" s="3" t="s">
        <v>861</v>
      </c>
      <c r="B67" s="4">
        <v>9</v>
      </c>
      <c r="C67" s="3">
        <v>242</v>
      </c>
      <c r="D67" s="4">
        <v>61</v>
      </c>
      <c r="E67" s="3" t="s">
        <v>15</v>
      </c>
      <c r="F67" s="4">
        <v>61</v>
      </c>
      <c r="G67" s="3" t="s">
        <v>17</v>
      </c>
      <c r="H67" s="4">
        <v>10</v>
      </c>
      <c r="I67" s="3">
        <v>11</v>
      </c>
      <c r="J67" s="4">
        <v>10</v>
      </c>
      <c r="K67" s="3" t="s">
        <v>15</v>
      </c>
      <c r="L67" s="4">
        <v>61</v>
      </c>
      <c r="M67" s="3" t="s">
        <v>17</v>
      </c>
      <c r="N67" s="4">
        <v>61</v>
      </c>
      <c r="O67" s="3" t="s">
        <v>821</v>
      </c>
      <c r="P67" s="4">
        <v>9</v>
      </c>
      <c r="Q67" s="3">
        <v>232</v>
      </c>
      <c r="R67" s="4">
        <v>61</v>
      </c>
      <c r="S67" s="3" t="s">
        <v>15</v>
      </c>
      <c r="T67" s="4">
        <v>61</v>
      </c>
      <c r="U67" s="3" t="s">
        <v>17</v>
      </c>
      <c r="V67" s="4">
        <v>10</v>
      </c>
      <c r="W67" s="3">
        <v>11.8</v>
      </c>
      <c r="X67" s="4">
        <v>10</v>
      </c>
      <c r="Y67" s="3" t="s">
        <v>15</v>
      </c>
      <c r="Z67" s="4">
        <v>61</v>
      </c>
      <c r="AA67" s="3">
        <v>40</v>
      </c>
      <c r="AB67" s="4">
        <v>61</v>
      </c>
    </row>
    <row r="68" spans="1:28" ht="18.75">
      <c r="A68" s="3" t="s">
        <v>862</v>
      </c>
      <c r="B68" s="4">
        <v>8</v>
      </c>
      <c r="C68" s="3">
        <v>244</v>
      </c>
      <c r="D68" s="4">
        <v>62</v>
      </c>
      <c r="E68" s="3">
        <v>41</v>
      </c>
      <c r="F68" s="4">
        <v>62</v>
      </c>
      <c r="G68" s="3">
        <v>6</v>
      </c>
      <c r="H68" s="4">
        <v>9</v>
      </c>
      <c r="I68" s="3">
        <v>11.1</v>
      </c>
      <c r="J68" s="4">
        <v>9</v>
      </c>
      <c r="K68" s="3">
        <v>23</v>
      </c>
      <c r="L68" s="4">
        <v>62</v>
      </c>
      <c r="M68" s="3">
        <v>18</v>
      </c>
      <c r="N68" s="4">
        <v>62</v>
      </c>
      <c r="O68" s="3" t="s">
        <v>713</v>
      </c>
      <c r="P68" s="4">
        <v>8</v>
      </c>
      <c r="Q68" s="3">
        <v>234</v>
      </c>
      <c r="R68" s="4">
        <v>62</v>
      </c>
      <c r="S68" s="3">
        <v>38</v>
      </c>
      <c r="T68" s="4">
        <v>62</v>
      </c>
      <c r="U68" s="3">
        <v>6.3</v>
      </c>
      <c r="V68" s="4">
        <v>9</v>
      </c>
      <c r="W68" s="3">
        <v>11.9</v>
      </c>
      <c r="X68" s="4">
        <v>9</v>
      </c>
      <c r="Y68" s="3">
        <v>27</v>
      </c>
      <c r="Z68" s="4">
        <v>62</v>
      </c>
      <c r="AA68" s="3">
        <v>42</v>
      </c>
      <c r="AB68" s="4">
        <v>62</v>
      </c>
    </row>
    <row r="69" spans="1:28" ht="18.75">
      <c r="A69" s="3" t="s">
        <v>863</v>
      </c>
      <c r="B69" s="4">
        <v>7</v>
      </c>
      <c r="C69" s="3">
        <v>246</v>
      </c>
      <c r="D69" s="4">
        <v>63</v>
      </c>
      <c r="E69" s="3" t="s">
        <v>15</v>
      </c>
      <c r="F69" s="4">
        <v>63</v>
      </c>
      <c r="G69" s="3" t="s">
        <v>17</v>
      </c>
      <c r="H69" s="4">
        <v>8</v>
      </c>
      <c r="I69" s="3">
        <v>11.2</v>
      </c>
      <c r="J69" s="4">
        <v>8</v>
      </c>
      <c r="K69" s="3">
        <v>24</v>
      </c>
      <c r="L69" s="4">
        <v>63</v>
      </c>
      <c r="M69" s="3">
        <v>19</v>
      </c>
      <c r="N69" s="4">
        <v>63</v>
      </c>
      <c r="O69" s="3" t="s">
        <v>631</v>
      </c>
      <c r="P69" s="4">
        <v>7</v>
      </c>
      <c r="Q69" s="3">
        <v>236</v>
      </c>
      <c r="R69" s="4">
        <v>63</v>
      </c>
      <c r="S69" s="3" t="s">
        <v>15</v>
      </c>
      <c r="T69" s="4">
        <v>63</v>
      </c>
      <c r="U69" s="3" t="s">
        <v>17</v>
      </c>
      <c r="V69" s="4">
        <v>8</v>
      </c>
      <c r="W69" s="3">
        <v>12</v>
      </c>
      <c r="X69" s="4">
        <v>8</v>
      </c>
      <c r="Y69" s="3">
        <v>28</v>
      </c>
      <c r="Z69" s="4">
        <v>63</v>
      </c>
      <c r="AA69" s="3">
        <v>44</v>
      </c>
      <c r="AB69" s="4">
        <v>63</v>
      </c>
    </row>
    <row r="70" spans="1:28" ht="18.75">
      <c r="A70" s="3" t="s">
        <v>864</v>
      </c>
      <c r="B70" s="4">
        <v>6</v>
      </c>
      <c r="C70" s="3">
        <v>248</v>
      </c>
      <c r="D70" s="4">
        <v>64</v>
      </c>
      <c r="E70" s="3">
        <v>42</v>
      </c>
      <c r="F70" s="4">
        <v>64</v>
      </c>
      <c r="G70" s="3">
        <v>6.1</v>
      </c>
      <c r="H70" s="4">
        <v>7</v>
      </c>
      <c r="I70" s="3">
        <v>11.3</v>
      </c>
      <c r="J70" s="4">
        <v>7</v>
      </c>
      <c r="K70" s="3">
        <v>25</v>
      </c>
      <c r="L70" s="4">
        <v>64</v>
      </c>
      <c r="M70" s="3">
        <v>20</v>
      </c>
      <c r="N70" s="4">
        <v>64</v>
      </c>
      <c r="O70" s="3" t="s">
        <v>556</v>
      </c>
      <c r="P70" s="4">
        <v>6</v>
      </c>
      <c r="Q70" s="3">
        <v>238</v>
      </c>
      <c r="R70" s="4">
        <v>64</v>
      </c>
      <c r="S70" s="3">
        <v>39</v>
      </c>
      <c r="T70" s="4">
        <v>64</v>
      </c>
      <c r="U70" s="3">
        <v>6.4</v>
      </c>
      <c r="V70" s="4">
        <v>7</v>
      </c>
      <c r="W70" s="3">
        <v>12.1</v>
      </c>
      <c r="X70" s="4">
        <v>7</v>
      </c>
      <c r="Y70" s="3">
        <v>29</v>
      </c>
      <c r="Z70" s="4">
        <v>64</v>
      </c>
      <c r="AA70" s="3">
        <v>46</v>
      </c>
      <c r="AB70" s="4">
        <v>64</v>
      </c>
    </row>
    <row r="71" spans="1:28" ht="18.75">
      <c r="A71" s="3" t="s">
        <v>818</v>
      </c>
      <c r="B71" s="4">
        <v>5</v>
      </c>
      <c r="C71" s="3">
        <v>250</v>
      </c>
      <c r="D71" s="4">
        <v>65</v>
      </c>
      <c r="E71" s="3" t="s">
        <v>15</v>
      </c>
      <c r="F71" s="4">
        <v>65</v>
      </c>
      <c r="G71" s="3" t="s">
        <v>17</v>
      </c>
      <c r="H71" s="4">
        <v>6</v>
      </c>
      <c r="I71" s="3">
        <v>11.4</v>
      </c>
      <c r="J71" s="4">
        <v>6</v>
      </c>
      <c r="K71" s="3">
        <v>26</v>
      </c>
      <c r="L71" s="4">
        <v>65</v>
      </c>
      <c r="M71" s="3">
        <v>21</v>
      </c>
      <c r="N71" s="4">
        <v>65</v>
      </c>
      <c r="O71" s="3" t="s">
        <v>557</v>
      </c>
      <c r="P71" s="4">
        <v>5</v>
      </c>
      <c r="Q71" s="3">
        <v>240</v>
      </c>
      <c r="R71" s="4">
        <v>65</v>
      </c>
      <c r="S71" s="3" t="s">
        <v>15</v>
      </c>
      <c r="T71" s="4">
        <v>65</v>
      </c>
      <c r="U71" s="3" t="s">
        <v>17</v>
      </c>
      <c r="V71" s="4">
        <v>6</v>
      </c>
      <c r="W71" s="3">
        <v>12.2</v>
      </c>
      <c r="X71" s="4">
        <v>6</v>
      </c>
      <c r="Y71" s="3">
        <v>30</v>
      </c>
      <c r="Z71" s="4">
        <v>65</v>
      </c>
      <c r="AA71" s="3">
        <v>48</v>
      </c>
      <c r="AB71" s="4">
        <v>65</v>
      </c>
    </row>
    <row r="72" spans="1:28" ht="18.75">
      <c r="A72" s="3" t="s">
        <v>865</v>
      </c>
      <c r="B72" s="4">
        <v>4</v>
      </c>
      <c r="C72" s="3">
        <v>252</v>
      </c>
      <c r="D72" s="4">
        <v>66</v>
      </c>
      <c r="E72" s="3">
        <v>43</v>
      </c>
      <c r="F72" s="4">
        <v>66</v>
      </c>
      <c r="G72" s="3">
        <v>6.2</v>
      </c>
      <c r="H72" s="4">
        <v>5</v>
      </c>
      <c r="I72" s="3">
        <v>11.5</v>
      </c>
      <c r="J72" s="4">
        <v>5</v>
      </c>
      <c r="K72" s="3">
        <v>27</v>
      </c>
      <c r="L72" s="4">
        <v>66</v>
      </c>
      <c r="M72" s="3">
        <v>22</v>
      </c>
      <c r="N72" s="4">
        <v>66</v>
      </c>
      <c r="O72" s="3" t="s">
        <v>434</v>
      </c>
      <c r="P72" s="4">
        <v>4</v>
      </c>
      <c r="Q72" s="3">
        <v>242</v>
      </c>
      <c r="R72" s="4">
        <v>66</v>
      </c>
      <c r="S72" s="3">
        <v>40</v>
      </c>
      <c r="T72" s="4">
        <v>66</v>
      </c>
      <c r="U72" s="3">
        <v>6.5</v>
      </c>
      <c r="V72" s="4">
        <v>5</v>
      </c>
      <c r="W72" s="3">
        <v>12.3</v>
      </c>
      <c r="X72" s="4">
        <v>6</v>
      </c>
      <c r="Y72" s="3">
        <v>31</v>
      </c>
      <c r="Z72" s="4">
        <v>66</v>
      </c>
      <c r="AA72" s="3">
        <v>50</v>
      </c>
      <c r="AB72" s="4">
        <v>66</v>
      </c>
    </row>
    <row r="73" spans="1:28" ht="18.75">
      <c r="A73" s="3" t="s">
        <v>820</v>
      </c>
      <c r="B73" s="4">
        <v>3</v>
      </c>
      <c r="C73" s="3">
        <v>254</v>
      </c>
      <c r="D73" s="4">
        <v>67</v>
      </c>
      <c r="E73" s="3" t="s">
        <v>15</v>
      </c>
      <c r="F73" s="4">
        <v>67</v>
      </c>
      <c r="G73" s="3" t="s">
        <v>17</v>
      </c>
      <c r="H73" s="4">
        <v>4</v>
      </c>
      <c r="I73" s="3">
        <v>11.6</v>
      </c>
      <c r="J73" s="4">
        <v>4</v>
      </c>
      <c r="K73" s="3">
        <v>28</v>
      </c>
      <c r="L73" s="4">
        <v>67</v>
      </c>
      <c r="M73" s="3">
        <v>23</v>
      </c>
      <c r="N73" s="4">
        <v>67</v>
      </c>
      <c r="O73" s="3" t="s">
        <v>435</v>
      </c>
      <c r="P73" s="4">
        <v>3</v>
      </c>
      <c r="Q73" s="3">
        <v>244</v>
      </c>
      <c r="R73" s="4">
        <v>67</v>
      </c>
      <c r="S73" s="3" t="s">
        <v>15</v>
      </c>
      <c r="T73" s="4">
        <v>67</v>
      </c>
      <c r="U73" s="3" t="s">
        <v>17</v>
      </c>
      <c r="V73" s="4">
        <v>4</v>
      </c>
      <c r="W73" s="3">
        <v>12.4</v>
      </c>
      <c r="X73" s="4">
        <v>5</v>
      </c>
      <c r="Y73" s="3">
        <v>32</v>
      </c>
      <c r="Z73" s="4">
        <v>67</v>
      </c>
      <c r="AA73" s="3">
        <v>52</v>
      </c>
      <c r="AB73" s="4">
        <v>67</v>
      </c>
    </row>
    <row r="74" spans="1:28" ht="18.75">
      <c r="A74" s="3" t="s">
        <v>821</v>
      </c>
      <c r="B74" s="4">
        <v>2</v>
      </c>
      <c r="C74" s="3">
        <v>256</v>
      </c>
      <c r="D74" s="4">
        <v>68</v>
      </c>
      <c r="E74" s="3">
        <v>44</v>
      </c>
      <c r="F74" s="4">
        <v>68</v>
      </c>
      <c r="G74" s="3">
        <v>6.3</v>
      </c>
      <c r="H74" s="4">
        <v>3</v>
      </c>
      <c r="I74" s="3">
        <v>11.7</v>
      </c>
      <c r="J74" s="4">
        <v>3</v>
      </c>
      <c r="K74" s="3">
        <v>29</v>
      </c>
      <c r="L74" s="4">
        <v>68</v>
      </c>
      <c r="M74" s="3">
        <v>24</v>
      </c>
      <c r="N74" s="4">
        <v>68</v>
      </c>
      <c r="O74" s="3" t="s">
        <v>436</v>
      </c>
      <c r="P74" s="4">
        <v>2</v>
      </c>
      <c r="Q74" s="3">
        <v>246</v>
      </c>
      <c r="R74" s="4">
        <v>68</v>
      </c>
      <c r="S74" s="3">
        <v>41</v>
      </c>
      <c r="T74" s="4">
        <v>68</v>
      </c>
      <c r="U74" s="3">
        <v>6.6</v>
      </c>
      <c r="V74" s="4">
        <v>3</v>
      </c>
      <c r="W74" s="3">
        <v>12.5</v>
      </c>
      <c r="X74" s="4">
        <v>5</v>
      </c>
      <c r="Y74" s="3">
        <v>33</v>
      </c>
      <c r="Z74" s="4">
        <v>68</v>
      </c>
      <c r="AA74" s="3">
        <v>54</v>
      </c>
      <c r="AB74" s="4">
        <v>68</v>
      </c>
    </row>
    <row r="75" spans="1:28" ht="18.75">
      <c r="A75" s="3" t="s">
        <v>713</v>
      </c>
      <c r="B75" s="4">
        <v>1</v>
      </c>
      <c r="C75" s="3">
        <v>258</v>
      </c>
      <c r="D75" s="4">
        <v>69</v>
      </c>
      <c r="E75" s="3">
        <v>45</v>
      </c>
      <c r="F75" s="4">
        <v>69</v>
      </c>
      <c r="G75" s="3" t="s">
        <v>17</v>
      </c>
      <c r="H75" s="4">
        <v>2</v>
      </c>
      <c r="I75" s="3">
        <v>11.8</v>
      </c>
      <c r="J75" s="4">
        <v>3</v>
      </c>
      <c r="K75" s="3">
        <v>30</v>
      </c>
      <c r="L75" s="4">
        <v>69</v>
      </c>
      <c r="M75" s="3">
        <v>25</v>
      </c>
      <c r="N75" s="4">
        <v>69</v>
      </c>
      <c r="O75" s="3" t="s">
        <v>437</v>
      </c>
      <c r="P75" s="4">
        <v>1</v>
      </c>
      <c r="Q75" s="3">
        <v>248</v>
      </c>
      <c r="R75" s="4">
        <v>69</v>
      </c>
      <c r="S75" s="3" t="s">
        <v>15</v>
      </c>
      <c r="T75" s="4">
        <v>69</v>
      </c>
      <c r="U75" s="3" t="s">
        <v>17</v>
      </c>
      <c r="V75" s="4">
        <v>2</v>
      </c>
      <c r="W75" s="3">
        <v>12.6</v>
      </c>
      <c r="X75" s="4">
        <v>4</v>
      </c>
      <c r="Y75" s="3">
        <v>34</v>
      </c>
      <c r="Z75" s="4">
        <v>69</v>
      </c>
      <c r="AA75" s="3">
        <v>57</v>
      </c>
      <c r="AB75" s="4">
        <v>69</v>
      </c>
    </row>
    <row r="76" spans="1:28" ht="18.75">
      <c r="A76" s="3" t="s">
        <v>69</v>
      </c>
      <c r="B76" s="4">
        <v>1</v>
      </c>
      <c r="C76" s="3">
        <v>260</v>
      </c>
      <c r="D76" s="4">
        <v>70</v>
      </c>
      <c r="E76" s="3">
        <v>46</v>
      </c>
      <c r="F76" s="4">
        <v>70</v>
      </c>
      <c r="G76" s="3">
        <v>6.4</v>
      </c>
      <c r="H76" s="4">
        <v>1</v>
      </c>
      <c r="I76" s="3">
        <v>11.9</v>
      </c>
      <c r="J76" s="4">
        <v>2</v>
      </c>
      <c r="K76" s="3">
        <v>31</v>
      </c>
      <c r="L76" s="4">
        <v>70</v>
      </c>
      <c r="M76" s="3">
        <v>26</v>
      </c>
      <c r="N76" s="4">
        <v>70</v>
      </c>
      <c r="O76" s="3" t="s">
        <v>25</v>
      </c>
      <c r="P76" s="4">
        <v>1</v>
      </c>
      <c r="Q76" s="3">
        <v>250</v>
      </c>
      <c r="R76" s="4">
        <v>70</v>
      </c>
      <c r="S76" s="3">
        <v>42</v>
      </c>
      <c r="T76" s="4">
        <v>70</v>
      </c>
      <c r="U76" s="3">
        <v>6.7</v>
      </c>
      <c r="V76" s="4">
        <v>1</v>
      </c>
      <c r="W76" s="3">
        <v>12.7</v>
      </c>
      <c r="X76" s="4">
        <v>4</v>
      </c>
      <c r="Y76" s="3">
        <v>35</v>
      </c>
      <c r="Z76" s="4">
        <v>70</v>
      </c>
      <c r="AA76" s="3">
        <v>60</v>
      </c>
      <c r="AB76" s="4">
        <v>70</v>
      </c>
    </row>
    <row r="77" spans="1:28" ht="18.75">
      <c r="A77" s="3" t="s">
        <v>121</v>
      </c>
      <c r="B77" s="4">
        <v>0</v>
      </c>
      <c r="C77" s="3" t="s">
        <v>122</v>
      </c>
      <c r="D77" s="4">
        <v>70</v>
      </c>
      <c r="E77" s="3" t="s">
        <v>79</v>
      </c>
      <c r="F77" s="4">
        <v>70</v>
      </c>
      <c r="G77" s="3" t="s">
        <v>123</v>
      </c>
      <c r="H77" s="4">
        <v>0</v>
      </c>
      <c r="I77" s="3">
        <v>12</v>
      </c>
      <c r="J77" s="4">
        <v>2</v>
      </c>
      <c r="K77" s="3" t="s">
        <v>56</v>
      </c>
      <c r="L77" s="4">
        <v>70</v>
      </c>
      <c r="M77" s="3" t="s">
        <v>90</v>
      </c>
      <c r="N77" s="4">
        <v>70</v>
      </c>
      <c r="O77" s="3" t="s">
        <v>125</v>
      </c>
      <c r="P77" s="4">
        <v>0</v>
      </c>
      <c r="Q77" s="3" t="s">
        <v>126</v>
      </c>
      <c r="R77" s="4">
        <v>70</v>
      </c>
      <c r="S77" s="3" t="s">
        <v>127</v>
      </c>
      <c r="T77" s="4">
        <v>70</v>
      </c>
      <c r="U77" s="3" t="s">
        <v>128</v>
      </c>
      <c r="V77" s="4">
        <v>0</v>
      </c>
      <c r="W77" s="3">
        <v>12.8</v>
      </c>
      <c r="X77" s="4">
        <v>3</v>
      </c>
      <c r="Y77" s="3" t="s">
        <v>89</v>
      </c>
      <c r="Z77" s="4">
        <v>70</v>
      </c>
      <c r="AA77" s="3" t="s">
        <v>130</v>
      </c>
      <c r="AB77" s="4">
        <v>70</v>
      </c>
    </row>
    <row r="78" spans="1:28" ht="18.75">
      <c r="A78" s="3">
        <v>0</v>
      </c>
      <c r="B78" s="4">
        <v>0</v>
      </c>
      <c r="C78" s="3"/>
      <c r="D78" s="3"/>
      <c r="E78" s="3"/>
      <c r="F78" s="3">
        <v>0</v>
      </c>
      <c r="G78" s="3">
        <v>0</v>
      </c>
      <c r="H78" s="4">
        <v>0</v>
      </c>
      <c r="I78" s="3">
        <v>12.1</v>
      </c>
      <c r="J78" s="4">
        <v>1</v>
      </c>
      <c r="K78" s="3"/>
      <c r="L78" s="3">
        <v>0</v>
      </c>
      <c r="M78" s="3"/>
      <c r="N78" s="3"/>
      <c r="O78" s="3">
        <v>0</v>
      </c>
      <c r="P78" s="4">
        <v>0</v>
      </c>
      <c r="Q78" s="3"/>
      <c r="R78" s="4"/>
      <c r="S78" s="3"/>
      <c r="T78" s="4">
        <v>0</v>
      </c>
      <c r="U78" s="3">
        <v>0</v>
      </c>
      <c r="V78" s="4">
        <v>0</v>
      </c>
      <c r="W78" s="3">
        <v>12.9</v>
      </c>
      <c r="X78" s="4">
        <v>3</v>
      </c>
      <c r="Y78" s="3"/>
      <c r="Z78" s="4">
        <v>0</v>
      </c>
      <c r="AA78" s="3"/>
      <c r="AB78" s="3"/>
    </row>
    <row r="79" spans="1:28" ht="18.75">
      <c r="A79" s="3"/>
      <c r="B79" s="4">
        <v>0</v>
      </c>
      <c r="C79" s="3"/>
      <c r="D79" s="3">
        <v>0</v>
      </c>
      <c r="E79" s="3"/>
      <c r="F79" s="3">
        <v>0</v>
      </c>
      <c r="G79" s="3">
        <v>0</v>
      </c>
      <c r="H79" s="4">
        <v>0</v>
      </c>
      <c r="I79" s="3">
        <v>12.2</v>
      </c>
      <c r="J79" s="4">
        <v>1</v>
      </c>
      <c r="K79" s="3"/>
      <c r="L79" s="3">
        <v>0</v>
      </c>
      <c r="M79" s="3"/>
      <c r="N79" s="3"/>
      <c r="O79" s="3"/>
      <c r="P79" s="4">
        <v>0</v>
      </c>
      <c r="Q79" s="3"/>
      <c r="R79" s="4">
        <v>0</v>
      </c>
      <c r="S79" s="3"/>
      <c r="T79" s="4">
        <v>0</v>
      </c>
      <c r="U79" s="3">
        <v>0</v>
      </c>
      <c r="V79" s="4">
        <v>0</v>
      </c>
      <c r="W79" s="3">
        <v>13</v>
      </c>
      <c r="X79" s="4">
        <v>2</v>
      </c>
      <c r="Y79" s="3"/>
      <c r="Z79" s="4">
        <v>0</v>
      </c>
      <c r="AA79" s="3"/>
      <c r="AB79" s="3"/>
    </row>
    <row r="80" spans="1:28" ht="18.75">
      <c r="I80" s="3" t="s">
        <v>124</v>
      </c>
      <c r="J80" s="4">
        <v>0</v>
      </c>
      <c r="W80" s="3">
        <v>13.1</v>
      </c>
      <c r="X80" s="4">
        <v>2</v>
      </c>
    </row>
    <row r="81" spans="9:24" ht="18.75">
      <c r="I81" s="3">
        <v>0</v>
      </c>
      <c r="J81" s="4">
        <v>0</v>
      </c>
      <c r="W81" s="3">
        <v>13.2</v>
      </c>
      <c r="X81" s="4">
        <v>1</v>
      </c>
    </row>
    <row r="82" spans="9:24" ht="18.75">
      <c r="W82" s="3">
        <v>13.3</v>
      </c>
      <c r="X82" s="4">
        <v>1</v>
      </c>
    </row>
    <row r="83" spans="9:24" ht="18.75">
      <c r="W83" s="3" t="s">
        <v>129</v>
      </c>
      <c r="X83" s="4">
        <v>0</v>
      </c>
    </row>
    <row r="84" spans="9:24" ht="18.75">
      <c r="W84" s="3">
        <v>0</v>
      </c>
      <c r="X84" s="4">
        <v>0</v>
      </c>
    </row>
  </sheetData>
  <sheetProtection sheet="1" selectLockedCells="1" selectUnlockedCells="1"/>
  <mergeCells count="2">
    <mergeCell ref="A3:N3"/>
    <mergeCell ref="O3:AB3"/>
  </mergeCells>
  <pageMargins left="0.34375" right="0.32291666666666669"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codeName="Лист8"/>
  <dimension ref="A3:AB82"/>
  <sheetViews>
    <sheetView view="pageLayout" topLeftCell="M75" workbookViewId="0">
      <selection activeCell="U83" sqref="U83"/>
    </sheetView>
  </sheetViews>
  <sheetFormatPr defaultRowHeight="15.75"/>
  <sheetData>
    <row r="3" spans="1:28" ht="18.75">
      <c r="A3" s="92" t="s">
        <v>0</v>
      </c>
      <c r="B3" s="93"/>
      <c r="C3" s="93"/>
      <c r="D3" s="93"/>
      <c r="E3" s="93"/>
      <c r="F3" s="93"/>
      <c r="G3" s="93"/>
      <c r="H3" s="93"/>
      <c r="I3" s="93"/>
      <c r="J3" s="93"/>
      <c r="K3" s="93"/>
      <c r="L3" s="93"/>
      <c r="M3" s="93"/>
      <c r="N3" s="94"/>
      <c r="O3" s="92" t="s">
        <v>1</v>
      </c>
      <c r="P3" s="93"/>
      <c r="Q3" s="93"/>
      <c r="R3" s="93"/>
      <c r="S3" s="93"/>
      <c r="T3" s="93"/>
      <c r="U3" s="93"/>
      <c r="V3" s="93"/>
      <c r="W3" s="93"/>
      <c r="X3" s="93"/>
      <c r="Y3" s="93"/>
      <c r="Z3" s="93"/>
      <c r="AA3" s="93"/>
      <c r="AB3" s="94"/>
    </row>
    <row r="4" spans="1:28" ht="150">
      <c r="A4" s="1" t="s">
        <v>2</v>
      </c>
      <c r="B4" s="1" t="s">
        <v>9</v>
      </c>
      <c r="C4" s="1" t="s">
        <v>4</v>
      </c>
      <c r="D4" s="1" t="s">
        <v>9</v>
      </c>
      <c r="E4" s="1" t="s">
        <v>5</v>
      </c>
      <c r="F4" s="1" t="s">
        <v>9</v>
      </c>
      <c r="G4" s="1" t="s">
        <v>10</v>
      </c>
      <c r="H4" s="1" t="s">
        <v>9</v>
      </c>
      <c r="I4" s="1" t="s">
        <v>131</v>
      </c>
      <c r="J4" s="1" t="s">
        <v>9</v>
      </c>
      <c r="K4" s="1" t="s">
        <v>7</v>
      </c>
      <c r="L4" s="1" t="s">
        <v>9</v>
      </c>
      <c r="M4" s="1" t="s">
        <v>8</v>
      </c>
      <c r="N4" s="1" t="s">
        <v>9</v>
      </c>
      <c r="O4" s="1" t="s">
        <v>2</v>
      </c>
      <c r="P4" s="1" t="s">
        <v>9</v>
      </c>
      <c r="Q4" s="1" t="s">
        <v>4</v>
      </c>
      <c r="R4" s="1" t="s">
        <v>9</v>
      </c>
      <c r="S4" s="1" t="s">
        <v>5</v>
      </c>
      <c r="T4" s="1" t="s">
        <v>9</v>
      </c>
      <c r="U4" s="1" t="s">
        <v>80</v>
      </c>
      <c r="V4" s="1" t="s">
        <v>9</v>
      </c>
      <c r="W4" s="1" t="s">
        <v>117</v>
      </c>
      <c r="X4" s="1" t="s">
        <v>9</v>
      </c>
      <c r="Y4" s="1" t="s">
        <v>7</v>
      </c>
      <c r="Z4" s="1" t="s">
        <v>9</v>
      </c>
      <c r="AA4" s="1" t="s">
        <v>11</v>
      </c>
      <c r="AB4" s="1" t="s">
        <v>9</v>
      </c>
    </row>
    <row r="5" spans="1:28" ht="18.75">
      <c r="A5" s="1" t="s">
        <v>132</v>
      </c>
      <c r="B5" s="1">
        <v>70</v>
      </c>
      <c r="C5" s="3" t="s">
        <v>136</v>
      </c>
      <c r="D5" s="4">
        <v>70</v>
      </c>
      <c r="E5" s="3" t="s">
        <v>137</v>
      </c>
      <c r="F5" s="4">
        <v>70</v>
      </c>
      <c r="G5" s="1">
        <v>0</v>
      </c>
      <c r="H5" s="1">
        <v>0</v>
      </c>
      <c r="I5" s="1">
        <v>0</v>
      </c>
      <c r="J5" s="1">
        <v>0</v>
      </c>
      <c r="K5" s="3" t="s">
        <v>56</v>
      </c>
      <c r="L5" s="4">
        <v>70</v>
      </c>
      <c r="M5" s="3" t="s">
        <v>140</v>
      </c>
      <c r="N5" s="4">
        <v>70</v>
      </c>
      <c r="O5" s="1" t="s">
        <v>133</v>
      </c>
      <c r="P5" s="1">
        <v>70</v>
      </c>
      <c r="Q5" s="3" t="s">
        <v>109</v>
      </c>
      <c r="R5" s="4">
        <v>70</v>
      </c>
      <c r="S5" s="3" t="s">
        <v>64</v>
      </c>
      <c r="T5" s="4">
        <v>70</v>
      </c>
      <c r="U5" s="1">
        <v>0</v>
      </c>
      <c r="V5" s="1">
        <v>0</v>
      </c>
      <c r="W5" s="1">
        <v>0</v>
      </c>
      <c r="X5" s="1">
        <v>0</v>
      </c>
      <c r="Y5" s="3" t="s">
        <v>89</v>
      </c>
      <c r="Z5" s="4">
        <v>70</v>
      </c>
      <c r="AA5" s="3" t="s">
        <v>143</v>
      </c>
      <c r="AB5" s="4">
        <v>70</v>
      </c>
    </row>
    <row r="6" spans="1:28" ht="18.75">
      <c r="A6" s="3" t="s">
        <v>134</v>
      </c>
      <c r="B6" s="4">
        <v>70</v>
      </c>
      <c r="C6" s="1">
        <v>0</v>
      </c>
      <c r="D6" s="1">
        <v>0</v>
      </c>
      <c r="E6" s="1">
        <v>0</v>
      </c>
      <c r="F6" s="1">
        <v>0</v>
      </c>
      <c r="G6" s="1">
        <v>2</v>
      </c>
      <c r="H6" s="1">
        <v>70</v>
      </c>
      <c r="I6" s="1">
        <v>2</v>
      </c>
      <c r="J6" s="1">
        <v>70</v>
      </c>
      <c r="K6" s="1">
        <v>-99</v>
      </c>
      <c r="L6" s="1">
        <v>0</v>
      </c>
      <c r="M6" s="1">
        <v>0</v>
      </c>
      <c r="N6" s="1">
        <v>0</v>
      </c>
      <c r="O6" s="3" t="s">
        <v>120</v>
      </c>
      <c r="P6" s="4">
        <v>70</v>
      </c>
      <c r="Q6" s="1">
        <v>0</v>
      </c>
      <c r="R6" s="1">
        <v>0</v>
      </c>
      <c r="S6" s="1">
        <v>0</v>
      </c>
      <c r="T6" s="1">
        <v>0</v>
      </c>
      <c r="U6" s="1">
        <v>2</v>
      </c>
      <c r="V6" s="1">
        <v>70</v>
      </c>
      <c r="W6" s="1">
        <v>2</v>
      </c>
      <c r="X6" s="1">
        <v>70</v>
      </c>
      <c r="Y6" s="1">
        <v>-99</v>
      </c>
      <c r="Z6" s="1">
        <v>70</v>
      </c>
      <c r="AA6" s="1">
        <v>0</v>
      </c>
      <c r="AB6" s="1">
        <v>0</v>
      </c>
    </row>
    <row r="7" spans="1:28" ht="18.75">
      <c r="A7" s="3" t="s">
        <v>881</v>
      </c>
      <c r="B7" s="4">
        <v>69</v>
      </c>
      <c r="C7" s="3">
        <v>140</v>
      </c>
      <c r="D7" s="4">
        <v>1</v>
      </c>
      <c r="E7" s="3">
        <v>5</v>
      </c>
      <c r="F7" s="4">
        <v>1</v>
      </c>
      <c r="G7" s="3">
        <v>4.2</v>
      </c>
      <c r="H7" s="4">
        <v>70</v>
      </c>
      <c r="I7" s="3">
        <v>7.4</v>
      </c>
      <c r="J7" s="4">
        <v>70</v>
      </c>
      <c r="K7" s="3">
        <v>-5</v>
      </c>
      <c r="L7" s="4">
        <v>1</v>
      </c>
      <c r="M7" s="3" t="s">
        <v>15</v>
      </c>
      <c r="N7" s="4">
        <v>1</v>
      </c>
      <c r="O7" s="3" t="s">
        <v>918</v>
      </c>
      <c r="P7" s="4">
        <v>69</v>
      </c>
      <c r="Q7" s="3">
        <v>116</v>
      </c>
      <c r="R7" s="4">
        <v>1</v>
      </c>
      <c r="S7" s="3">
        <v>3</v>
      </c>
      <c r="T7" s="4">
        <v>1</v>
      </c>
      <c r="U7" s="3">
        <v>4.4000000000000004</v>
      </c>
      <c r="V7" s="4">
        <v>70</v>
      </c>
      <c r="W7" s="3">
        <v>7.8</v>
      </c>
      <c r="X7" s="4">
        <v>70</v>
      </c>
      <c r="Y7" s="3">
        <v>-3</v>
      </c>
      <c r="Z7" s="4">
        <v>1</v>
      </c>
      <c r="AA7" s="3">
        <v>3</v>
      </c>
      <c r="AB7" s="4">
        <v>1</v>
      </c>
    </row>
    <row r="8" spans="1:28" ht="18.75">
      <c r="A8" s="3" t="s">
        <v>882</v>
      </c>
      <c r="B8" s="4">
        <v>68</v>
      </c>
      <c r="C8" s="3">
        <v>144</v>
      </c>
      <c r="D8" s="4">
        <v>2</v>
      </c>
      <c r="E8" s="3">
        <v>6</v>
      </c>
      <c r="F8" s="4">
        <v>2</v>
      </c>
      <c r="G8" s="3" t="s">
        <v>17</v>
      </c>
      <c r="H8" s="4">
        <v>69</v>
      </c>
      <c r="I8" s="3">
        <v>7.5</v>
      </c>
      <c r="J8" s="4">
        <v>69</v>
      </c>
      <c r="K8" s="3">
        <v>-4</v>
      </c>
      <c r="L8" s="4">
        <v>2</v>
      </c>
      <c r="M8" s="3" t="s">
        <v>15</v>
      </c>
      <c r="N8" s="4">
        <v>2</v>
      </c>
      <c r="O8" s="3" t="s">
        <v>919</v>
      </c>
      <c r="P8" s="4">
        <v>68</v>
      </c>
      <c r="Q8" s="3">
        <v>119</v>
      </c>
      <c r="R8" s="4">
        <v>2</v>
      </c>
      <c r="S8" s="3">
        <v>4</v>
      </c>
      <c r="T8" s="4">
        <v>2</v>
      </c>
      <c r="U8" s="3" t="s">
        <v>17</v>
      </c>
      <c r="V8" s="4">
        <v>69</v>
      </c>
      <c r="W8" s="3">
        <v>7.9</v>
      </c>
      <c r="X8" s="4">
        <v>69</v>
      </c>
      <c r="Y8" s="3">
        <v>-2</v>
      </c>
      <c r="Z8" s="4">
        <v>2</v>
      </c>
      <c r="AA8" s="3">
        <v>4</v>
      </c>
      <c r="AB8" s="4">
        <v>2</v>
      </c>
    </row>
    <row r="9" spans="1:28" ht="18.75">
      <c r="A9" s="3" t="s">
        <v>883</v>
      </c>
      <c r="B9" s="4">
        <v>67</v>
      </c>
      <c r="C9" s="3">
        <v>148</v>
      </c>
      <c r="D9" s="4">
        <v>3</v>
      </c>
      <c r="E9" s="3">
        <v>7</v>
      </c>
      <c r="F9" s="4">
        <v>3</v>
      </c>
      <c r="G9" s="3">
        <v>4.3</v>
      </c>
      <c r="H9" s="4">
        <v>68</v>
      </c>
      <c r="I9" s="3">
        <v>7.6</v>
      </c>
      <c r="J9" s="4">
        <v>68</v>
      </c>
      <c r="K9" s="3" t="s">
        <v>15</v>
      </c>
      <c r="L9" s="4">
        <v>3</v>
      </c>
      <c r="M9" s="3" t="s">
        <v>15</v>
      </c>
      <c r="N9" s="4">
        <v>3</v>
      </c>
      <c r="O9" s="3" t="s">
        <v>920</v>
      </c>
      <c r="P9" s="4">
        <v>67</v>
      </c>
      <c r="Q9" s="3">
        <v>122</v>
      </c>
      <c r="R9" s="4">
        <v>3</v>
      </c>
      <c r="S9" s="3">
        <v>5</v>
      </c>
      <c r="T9" s="4">
        <v>3</v>
      </c>
      <c r="U9" s="3">
        <v>4.5</v>
      </c>
      <c r="V9" s="4">
        <v>68</v>
      </c>
      <c r="W9" s="3">
        <v>8</v>
      </c>
      <c r="X9" s="4">
        <v>68</v>
      </c>
      <c r="Y9" s="3">
        <v>-1</v>
      </c>
      <c r="Z9" s="4">
        <v>3</v>
      </c>
      <c r="AA9" s="3">
        <v>5</v>
      </c>
      <c r="AB9" s="4">
        <v>3</v>
      </c>
    </row>
    <row r="10" spans="1:28" ht="18.75">
      <c r="A10" s="3" t="s">
        <v>884</v>
      </c>
      <c r="B10" s="4">
        <v>66</v>
      </c>
      <c r="C10" s="3">
        <v>152</v>
      </c>
      <c r="D10" s="4">
        <v>4</v>
      </c>
      <c r="E10" s="3">
        <v>8</v>
      </c>
      <c r="F10" s="4">
        <v>4</v>
      </c>
      <c r="G10" s="3" t="s">
        <v>17</v>
      </c>
      <c r="H10" s="4">
        <v>67</v>
      </c>
      <c r="I10" s="3">
        <v>7.7</v>
      </c>
      <c r="J10" s="4">
        <v>67</v>
      </c>
      <c r="K10" s="3">
        <v>-3</v>
      </c>
      <c r="L10" s="4">
        <v>4</v>
      </c>
      <c r="M10" s="3">
        <v>1</v>
      </c>
      <c r="N10" s="4">
        <v>4</v>
      </c>
      <c r="O10" s="3" t="s">
        <v>921</v>
      </c>
      <c r="P10" s="4">
        <v>66</v>
      </c>
      <c r="Q10" s="3">
        <v>125</v>
      </c>
      <c r="R10" s="4">
        <v>4</v>
      </c>
      <c r="S10" s="3">
        <v>6</v>
      </c>
      <c r="T10" s="4">
        <v>4</v>
      </c>
      <c r="U10" s="3" t="s">
        <v>17</v>
      </c>
      <c r="V10" s="4">
        <v>67</v>
      </c>
      <c r="W10" s="3">
        <v>8.1</v>
      </c>
      <c r="X10" s="4">
        <v>67</v>
      </c>
      <c r="Y10" s="3">
        <v>0</v>
      </c>
      <c r="Z10" s="4">
        <v>4</v>
      </c>
      <c r="AA10" s="3">
        <v>6</v>
      </c>
      <c r="AB10" s="4">
        <v>4</v>
      </c>
    </row>
    <row r="11" spans="1:28" ht="18.75">
      <c r="A11" s="3" t="s">
        <v>885</v>
      </c>
      <c r="B11" s="4">
        <v>65</v>
      </c>
      <c r="C11" s="3">
        <v>156</v>
      </c>
      <c r="D11" s="4">
        <v>5</v>
      </c>
      <c r="E11" s="3">
        <v>9</v>
      </c>
      <c r="F11" s="4">
        <v>5</v>
      </c>
      <c r="G11" s="3" t="s">
        <v>17</v>
      </c>
      <c r="H11" s="4">
        <v>66</v>
      </c>
      <c r="I11" s="3">
        <v>7.8</v>
      </c>
      <c r="J11" s="4">
        <v>66</v>
      </c>
      <c r="K11" s="3" t="s">
        <v>15</v>
      </c>
      <c r="L11" s="4">
        <v>5</v>
      </c>
      <c r="M11" s="3" t="s">
        <v>15</v>
      </c>
      <c r="N11" s="4">
        <v>5</v>
      </c>
      <c r="O11" s="3" t="s">
        <v>922</v>
      </c>
      <c r="P11" s="4">
        <v>65</v>
      </c>
      <c r="Q11" s="3">
        <v>128</v>
      </c>
      <c r="R11" s="4">
        <v>5</v>
      </c>
      <c r="S11" s="3">
        <v>7</v>
      </c>
      <c r="T11" s="4">
        <v>5</v>
      </c>
      <c r="U11" s="3">
        <v>4.5999999999999996</v>
      </c>
      <c r="V11" s="4">
        <v>66</v>
      </c>
      <c r="W11" s="3">
        <v>8.1999999999999993</v>
      </c>
      <c r="X11" s="4">
        <v>66</v>
      </c>
      <c r="Y11" s="3" t="s">
        <v>15</v>
      </c>
      <c r="Z11" s="4">
        <v>5</v>
      </c>
      <c r="AA11" s="3">
        <v>7</v>
      </c>
      <c r="AB11" s="4">
        <v>5</v>
      </c>
    </row>
    <row r="12" spans="1:28" ht="18.75">
      <c r="A12" s="3" t="s">
        <v>886</v>
      </c>
      <c r="B12" s="4">
        <v>64</v>
      </c>
      <c r="C12" s="3">
        <v>159</v>
      </c>
      <c r="D12" s="4">
        <v>6</v>
      </c>
      <c r="E12" s="3">
        <v>10</v>
      </c>
      <c r="F12" s="4">
        <v>6</v>
      </c>
      <c r="G12" s="3">
        <v>4.4000000000000004</v>
      </c>
      <c r="H12" s="4">
        <v>65</v>
      </c>
      <c r="I12" s="3" t="s">
        <v>17</v>
      </c>
      <c r="J12" s="4">
        <v>65</v>
      </c>
      <c r="K12" s="3">
        <v>-2</v>
      </c>
      <c r="L12" s="4">
        <v>6</v>
      </c>
      <c r="M12" s="3" t="s">
        <v>15</v>
      </c>
      <c r="N12" s="4">
        <v>6</v>
      </c>
      <c r="O12" s="3" t="s">
        <v>896</v>
      </c>
      <c r="P12" s="4">
        <v>64</v>
      </c>
      <c r="Q12" s="3">
        <v>131</v>
      </c>
      <c r="R12" s="4">
        <v>6</v>
      </c>
      <c r="S12" s="3">
        <v>8</v>
      </c>
      <c r="T12" s="4">
        <v>6</v>
      </c>
      <c r="U12" s="3" t="s">
        <v>17</v>
      </c>
      <c r="V12" s="4">
        <v>65</v>
      </c>
      <c r="W12" s="3">
        <v>8.3000000000000007</v>
      </c>
      <c r="X12" s="4">
        <v>65</v>
      </c>
      <c r="Y12" s="3">
        <v>1</v>
      </c>
      <c r="Z12" s="4">
        <v>6</v>
      </c>
      <c r="AA12" s="3">
        <v>8</v>
      </c>
      <c r="AB12" s="4">
        <v>6</v>
      </c>
    </row>
    <row r="13" spans="1:28" ht="18.75">
      <c r="A13" s="3" t="s">
        <v>887</v>
      </c>
      <c r="B13" s="4">
        <v>63</v>
      </c>
      <c r="C13" s="3">
        <v>162</v>
      </c>
      <c r="D13" s="4">
        <v>7</v>
      </c>
      <c r="E13" s="3">
        <v>11</v>
      </c>
      <c r="F13" s="4">
        <v>7</v>
      </c>
      <c r="G13" s="3" t="s">
        <v>17</v>
      </c>
      <c r="H13" s="4">
        <v>64</v>
      </c>
      <c r="I13" s="3">
        <v>7.9</v>
      </c>
      <c r="J13" s="4">
        <v>64</v>
      </c>
      <c r="K13" s="3" t="s">
        <v>15</v>
      </c>
      <c r="L13" s="4">
        <v>7</v>
      </c>
      <c r="M13" s="3">
        <v>2</v>
      </c>
      <c r="N13" s="4">
        <v>7</v>
      </c>
      <c r="O13" s="3" t="s">
        <v>923</v>
      </c>
      <c r="P13" s="4">
        <v>63</v>
      </c>
      <c r="Q13" s="3">
        <v>134</v>
      </c>
      <c r="R13" s="4">
        <v>7</v>
      </c>
      <c r="S13" s="3">
        <v>9</v>
      </c>
      <c r="T13" s="4">
        <v>7</v>
      </c>
      <c r="U13" s="3">
        <v>4.7</v>
      </c>
      <c r="V13" s="4">
        <v>64</v>
      </c>
      <c r="W13" s="3">
        <v>8.4</v>
      </c>
      <c r="X13" s="4">
        <v>64</v>
      </c>
      <c r="Y13" s="3" t="s">
        <v>15</v>
      </c>
      <c r="Z13" s="4">
        <v>7</v>
      </c>
      <c r="AA13" s="3">
        <v>9</v>
      </c>
      <c r="AB13" s="4">
        <v>7</v>
      </c>
    </row>
    <row r="14" spans="1:28" ht="18.75">
      <c r="A14" s="3" t="s">
        <v>888</v>
      </c>
      <c r="B14" s="4">
        <v>62</v>
      </c>
      <c r="C14" s="3">
        <v>165</v>
      </c>
      <c r="D14" s="4">
        <v>8</v>
      </c>
      <c r="E14" s="3">
        <v>12</v>
      </c>
      <c r="F14" s="4">
        <v>8</v>
      </c>
      <c r="G14" s="3" t="s">
        <v>17</v>
      </c>
      <c r="H14" s="4">
        <v>63</v>
      </c>
      <c r="I14" s="3" t="s">
        <v>17</v>
      </c>
      <c r="J14" s="4">
        <v>63</v>
      </c>
      <c r="K14" s="3">
        <v>-1</v>
      </c>
      <c r="L14" s="4">
        <v>8</v>
      </c>
      <c r="M14" s="3" t="s">
        <v>15</v>
      </c>
      <c r="N14" s="4">
        <v>8</v>
      </c>
      <c r="O14" s="3" t="s">
        <v>898</v>
      </c>
      <c r="P14" s="4">
        <v>62</v>
      </c>
      <c r="Q14" s="3">
        <v>137</v>
      </c>
      <c r="R14" s="4">
        <v>8</v>
      </c>
      <c r="S14" s="3">
        <v>10</v>
      </c>
      <c r="T14" s="4">
        <v>8</v>
      </c>
      <c r="U14" s="3" t="s">
        <v>17</v>
      </c>
      <c r="V14" s="4">
        <v>63</v>
      </c>
      <c r="W14" s="3">
        <v>8.5</v>
      </c>
      <c r="X14" s="4">
        <v>63</v>
      </c>
      <c r="Y14" s="3">
        <v>2</v>
      </c>
      <c r="Z14" s="4">
        <v>8</v>
      </c>
      <c r="AA14" s="3">
        <v>10</v>
      </c>
      <c r="AB14" s="4">
        <v>8</v>
      </c>
    </row>
    <row r="15" spans="1:28" ht="18.75">
      <c r="A15" s="3" t="s">
        <v>889</v>
      </c>
      <c r="B15" s="4">
        <v>61</v>
      </c>
      <c r="C15" s="3">
        <v>168</v>
      </c>
      <c r="D15" s="4">
        <v>9</v>
      </c>
      <c r="E15" s="3">
        <v>13</v>
      </c>
      <c r="F15" s="4">
        <v>9</v>
      </c>
      <c r="G15" s="3">
        <v>4.5</v>
      </c>
      <c r="H15" s="4">
        <v>62</v>
      </c>
      <c r="I15" s="3">
        <v>8</v>
      </c>
      <c r="J15" s="4">
        <v>62</v>
      </c>
      <c r="K15" s="3" t="s">
        <v>15</v>
      </c>
      <c r="L15" s="4">
        <v>9</v>
      </c>
      <c r="M15" s="3" t="s">
        <v>15</v>
      </c>
      <c r="N15" s="4">
        <v>9</v>
      </c>
      <c r="O15" s="3" t="s">
        <v>899</v>
      </c>
      <c r="P15" s="4">
        <v>61</v>
      </c>
      <c r="Q15" s="3">
        <v>140</v>
      </c>
      <c r="R15" s="4">
        <v>9</v>
      </c>
      <c r="S15" s="3">
        <v>11</v>
      </c>
      <c r="T15" s="4">
        <v>9</v>
      </c>
      <c r="U15" s="3" t="s">
        <v>17</v>
      </c>
      <c r="V15" s="4">
        <v>62</v>
      </c>
      <c r="W15" s="3">
        <v>8.6</v>
      </c>
      <c r="X15" s="4">
        <v>62</v>
      </c>
      <c r="Y15" s="3" t="s">
        <v>15</v>
      </c>
      <c r="Z15" s="4">
        <v>9</v>
      </c>
      <c r="AA15" s="3">
        <v>11</v>
      </c>
      <c r="AB15" s="4">
        <v>9</v>
      </c>
    </row>
    <row r="16" spans="1:28" ht="18.75">
      <c r="A16" s="3" t="s">
        <v>890</v>
      </c>
      <c r="B16" s="4">
        <v>60</v>
      </c>
      <c r="C16" s="3">
        <v>171</v>
      </c>
      <c r="D16" s="4">
        <v>10</v>
      </c>
      <c r="E16" s="3">
        <v>14</v>
      </c>
      <c r="F16" s="4">
        <v>10</v>
      </c>
      <c r="G16" s="3" t="s">
        <v>17</v>
      </c>
      <c r="H16" s="4">
        <v>61</v>
      </c>
      <c r="I16" s="3" t="s">
        <v>17</v>
      </c>
      <c r="J16" s="4">
        <v>61</v>
      </c>
      <c r="K16" s="3">
        <v>0</v>
      </c>
      <c r="L16" s="4">
        <v>10</v>
      </c>
      <c r="M16" s="3">
        <v>3</v>
      </c>
      <c r="N16" s="4">
        <v>10</v>
      </c>
      <c r="O16" s="3" t="s">
        <v>900</v>
      </c>
      <c r="P16" s="4">
        <v>60</v>
      </c>
      <c r="Q16" s="3">
        <v>143</v>
      </c>
      <c r="R16" s="4">
        <v>10</v>
      </c>
      <c r="S16" s="3">
        <v>12</v>
      </c>
      <c r="T16" s="4">
        <v>10</v>
      </c>
      <c r="U16" s="3">
        <v>4.8</v>
      </c>
      <c r="V16" s="4">
        <v>61</v>
      </c>
      <c r="W16" s="3" t="s">
        <v>17</v>
      </c>
      <c r="X16" s="4">
        <v>61</v>
      </c>
      <c r="Y16" s="3">
        <v>3</v>
      </c>
      <c r="Z16" s="4">
        <v>10</v>
      </c>
      <c r="AA16" s="3">
        <v>12</v>
      </c>
      <c r="AB16" s="4">
        <v>10</v>
      </c>
    </row>
    <row r="17" spans="1:28" ht="18.75">
      <c r="A17" s="3" t="s">
        <v>891</v>
      </c>
      <c r="B17" s="4">
        <v>59</v>
      </c>
      <c r="C17" s="3">
        <v>174</v>
      </c>
      <c r="D17" s="4">
        <v>11</v>
      </c>
      <c r="E17" s="3">
        <v>15</v>
      </c>
      <c r="F17" s="4">
        <v>11</v>
      </c>
      <c r="G17" s="3" t="s">
        <v>17</v>
      </c>
      <c r="H17" s="4">
        <v>60</v>
      </c>
      <c r="I17" s="3">
        <v>8.1</v>
      </c>
      <c r="J17" s="4">
        <v>60</v>
      </c>
      <c r="K17" s="3" t="s">
        <v>15</v>
      </c>
      <c r="L17" s="4">
        <v>11</v>
      </c>
      <c r="M17" s="3" t="s">
        <v>15</v>
      </c>
      <c r="N17" s="4">
        <v>11</v>
      </c>
      <c r="O17" s="3" t="s">
        <v>924</v>
      </c>
      <c r="P17" s="4">
        <v>59</v>
      </c>
      <c r="Q17" s="3">
        <v>146</v>
      </c>
      <c r="R17" s="4">
        <v>11</v>
      </c>
      <c r="S17" s="3">
        <v>13</v>
      </c>
      <c r="T17" s="4">
        <v>11</v>
      </c>
      <c r="U17" s="3" t="s">
        <v>17</v>
      </c>
      <c r="V17" s="4">
        <v>60</v>
      </c>
      <c r="W17" s="3">
        <v>8.6999999999999993</v>
      </c>
      <c r="X17" s="4">
        <v>60</v>
      </c>
      <c r="Y17" s="3" t="s">
        <v>15</v>
      </c>
      <c r="Z17" s="4">
        <v>11</v>
      </c>
      <c r="AA17" s="3" t="s">
        <v>15</v>
      </c>
      <c r="AB17" s="4">
        <v>11</v>
      </c>
    </row>
    <row r="18" spans="1:28" ht="18.75">
      <c r="A18" s="3" t="s">
        <v>892</v>
      </c>
      <c r="B18" s="4">
        <v>58</v>
      </c>
      <c r="C18" s="3">
        <v>177</v>
      </c>
      <c r="D18" s="4">
        <v>12</v>
      </c>
      <c r="E18" s="3">
        <v>16</v>
      </c>
      <c r="F18" s="4">
        <v>12</v>
      </c>
      <c r="G18" s="3" t="s">
        <v>17</v>
      </c>
      <c r="H18" s="4">
        <v>59</v>
      </c>
      <c r="I18" s="3" t="s">
        <v>17</v>
      </c>
      <c r="J18" s="4">
        <v>59</v>
      </c>
      <c r="K18" s="3">
        <v>1</v>
      </c>
      <c r="L18" s="4">
        <v>12</v>
      </c>
      <c r="M18" s="3" t="s">
        <v>15</v>
      </c>
      <c r="N18" s="4">
        <v>12</v>
      </c>
      <c r="O18" s="3" t="s">
        <v>925</v>
      </c>
      <c r="P18" s="4">
        <v>58</v>
      </c>
      <c r="Q18" s="3">
        <v>148</v>
      </c>
      <c r="R18" s="4">
        <v>12</v>
      </c>
      <c r="S18" s="3">
        <v>14</v>
      </c>
      <c r="T18" s="4">
        <v>12</v>
      </c>
      <c r="U18" s="3" t="s">
        <v>17</v>
      </c>
      <c r="V18" s="4">
        <v>59</v>
      </c>
      <c r="W18" s="3" t="s">
        <v>17</v>
      </c>
      <c r="X18" s="4">
        <v>59</v>
      </c>
      <c r="Y18" s="3">
        <v>4</v>
      </c>
      <c r="Z18" s="4">
        <v>12</v>
      </c>
      <c r="AA18" s="3">
        <v>13</v>
      </c>
      <c r="AB18" s="4">
        <v>12</v>
      </c>
    </row>
    <row r="19" spans="1:28" ht="18.75">
      <c r="A19" s="3" t="s">
        <v>893</v>
      </c>
      <c r="B19" s="4">
        <v>57</v>
      </c>
      <c r="C19" s="3">
        <v>180</v>
      </c>
      <c r="D19" s="4">
        <v>13</v>
      </c>
      <c r="E19" s="3">
        <v>17</v>
      </c>
      <c r="F19" s="4">
        <v>13</v>
      </c>
      <c r="G19" s="3">
        <v>4.5999999999999996</v>
      </c>
      <c r="H19" s="4">
        <v>58</v>
      </c>
      <c r="I19" s="3">
        <v>8.1999999999999993</v>
      </c>
      <c r="J19" s="4">
        <v>58</v>
      </c>
      <c r="K19" s="3" t="s">
        <v>15</v>
      </c>
      <c r="L19" s="4">
        <v>13</v>
      </c>
      <c r="M19" s="3">
        <v>4</v>
      </c>
      <c r="N19" s="4">
        <v>13</v>
      </c>
      <c r="O19" s="3" t="s">
        <v>926</v>
      </c>
      <c r="P19" s="4">
        <v>57</v>
      </c>
      <c r="Q19" s="3">
        <v>150</v>
      </c>
      <c r="R19" s="4">
        <v>13</v>
      </c>
      <c r="S19" s="3">
        <v>15</v>
      </c>
      <c r="T19" s="4">
        <v>13</v>
      </c>
      <c r="U19" s="3">
        <v>4.9000000000000004</v>
      </c>
      <c r="V19" s="4">
        <v>58</v>
      </c>
      <c r="W19" s="3">
        <v>8.8000000000000007</v>
      </c>
      <c r="X19" s="4">
        <v>58</v>
      </c>
      <c r="Y19" s="3" t="s">
        <v>15</v>
      </c>
      <c r="Z19" s="4">
        <v>13</v>
      </c>
      <c r="AA19" s="3" t="s">
        <v>15</v>
      </c>
      <c r="AB19" s="4">
        <v>13</v>
      </c>
    </row>
    <row r="20" spans="1:28" ht="18.75">
      <c r="A20" s="3" t="s">
        <v>894</v>
      </c>
      <c r="B20" s="4">
        <v>56</v>
      </c>
      <c r="C20" s="3">
        <v>182</v>
      </c>
      <c r="D20" s="4">
        <v>14</v>
      </c>
      <c r="E20" s="3">
        <v>18</v>
      </c>
      <c r="F20" s="4">
        <v>14</v>
      </c>
      <c r="G20" s="3" t="s">
        <v>17</v>
      </c>
      <c r="H20" s="4">
        <v>57</v>
      </c>
      <c r="I20" s="3" t="s">
        <v>17</v>
      </c>
      <c r="J20" s="4">
        <v>57</v>
      </c>
      <c r="K20" s="3">
        <v>2</v>
      </c>
      <c r="L20" s="4">
        <v>14</v>
      </c>
      <c r="M20" s="3" t="s">
        <v>15</v>
      </c>
      <c r="N20" s="4">
        <v>14</v>
      </c>
      <c r="O20" s="3" t="s">
        <v>927</v>
      </c>
      <c r="P20" s="4">
        <v>56</v>
      </c>
      <c r="Q20" s="3">
        <v>152</v>
      </c>
      <c r="R20" s="4">
        <v>14</v>
      </c>
      <c r="S20" s="3">
        <v>16</v>
      </c>
      <c r="T20" s="4">
        <v>14</v>
      </c>
      <c r="U20" s="3" t="s">
        <v>17</v>
      </c>
      <c r="V20" s="4">
        <v>57</v>
      </c>
      <c r="W20" s="3" t="s">
        <v>107</v>
      </c>
      <c r="X20" s="4">
        <v>57</v>
      </c>
      <c r="Y20" s="3">
        <v>5</v>
      </c>
      <c r="Z20" s="4">
        <v>14</v>
      </c>
      <c r="AA20" s="3">
        <v>14</v>
      </c>
      <c r="AB20" s="4">
        <v>14</v>
      </c>
    </row>
    <row r="21" spans="1:28" ht="18.75">
      <c r="A21" s="3" t="s">
        <v>895</v>
      </c>
      <c r="B21" s="4">
        <v>55</v>
      </c>
      <c r="C21" s="3">
        <v>184</v>
      </c>
      <c r="D21" s="4">
        <v>15</v>
      </c>
      <c r="E21" s="3">
        <v>19</v>
      </c>
      <c r="F21" s="4">
        <v>15</v>
      </c>
      <c r="G21" s="3" t="s">
        <v>17</v>
      </c>
      <c r="H21" s="4">
        <v>56</v>
      </c>
      <c r="I21" s="3">
        <v>8.3000000000000007</v>
      </c>
      <c r="J21" s="4">
        <v>56</v>
      </c>
      <c r="K21" s="3" t="s">
        <v>15</v>
      </c>
      <c r="L21" s="4">
        <v>15</v>
      </c>
      <c r="M21" s="3" t="s">
        <v>17</v>
      </c>
      <c r="N21" s="4">
        <v>15</v>
      </c>
      <c r="O21" s="3" t="s">
        <v>928</v>
      </c>
      <c r="P21" s="4">
        <v>55</v>
      </c>
      <c r="Q21" s="3">
        <v>154</v>
      </c>
      <c r="R21" s="4">
        <v>15</v>
      </c>
      <c r="S21" s="3">
        <v>17</v>
      </c>
      <c r="T21" s="4">
        <v>15</v>
      </c>
      <c r="U21" s="3" t="s">
        <v>17</v>
      </c>
      <c r="V21" s="4">
        <v>56</v>
      </c>
      <c r="W21" s="3">
        <v>8.9</v>
      </c>
      <c r="X21" s="4">
        <v>56</v>
      </c>
      <c r="Y21" s="3" t="s">
        <v>15</v>
      </c>
      <c r="Z21" s="4">
        <v>15</v>
      </c>
      <c r="AA21" s="3" t="s">
        <v>15</v>
      </c>
      <c r="AB21" s="4">
        <v>15</v>
      </c>
    </row>
    <row r="22" spans="1:28" ht="18.75">
      <c r="A22" s="3" t="s">
        <v>896</v>
      </c>
      <c r="B22" s="4">
        <v>54</v>
      </c>
      <c r="C22" s="3">
        <v>186</v>
      </c>
      <c r="D22" s="4">
        <v>16</v>
      </c>
      <c r="E22" s="3">
        <v>20</v>
      </c>
      <c r="F22" s="4">
        <v>16</v>
      </c>
      <c r="G22" s="3" t="s">
        <v>17</v>
      </c>
      <c r="H22" s="4">
        <v>55</v>
      </c>
      <c r="I22" s="3" t="s">
        <v>17</v>
      </c>
      <c r="J22" s="4">
        <v>55</v>
      </c>
      <c r="K22" s="3">
        <v>3</v>
      </c>
      <c r="L22" s="4">
        <v>16</v>
      </c>
      <c r="M22" s="3">
        <v>5</v>
      </c>
      <c r="N22" s="4">
        <v>16</v>
      </c>
      <c r="O22" s="3" t="s">
        <v>755</v>
      </c>
      <c r="P22" s="4">
        <v>54</v>
      </c>
      <c r="Q22" s="3">
        <v>156</v>
      </c>
      <c r="R22" s="4">
        <v>16</v>
      </c>
      <c r="S22" s="3">
        <v>18</v>
      </c>
      <c r="T22" s="4">
        <v>16</v>
      </c>
      <c r="U22" s="3" t="s">
        <v>17</v>
      </c>
      <c r="V22" s="4">
        <v>55</v>
      </c>
      <c r="W22" s="3" t="s">
        <v>17</v>
      </c>
      <c r="X22" s="4">
        <v>55</v>
      </c>
      <c r="Y22" s="3">
        <v>6</v>
      </c>
      <c r="Z22" s="4">
        <v>16</v>
      </c>
      <c r="AA22" s="3">
        <v>15</v>
      </c>
      <c r="AB22" s="4">
        <v>16</v>
      </c>
    </row>
    <row r="23" spans="1:28" ht="18.75">
      <c r="A23" s="3" t="s">
        <v>897</v>
      </c>
      <c r="B23" s="4">
        <v>53</v>
      </c>
      <c r="C23" s="3">
        <v>188</v>
      </c>
      <c r="D23" s="4">
        <v>17</v>
      </c>
      <c r="E23" s="3">
        <v>21</v>
      </c>
      <c r="F23" s="4">
        <v>17</v>
      </c>
      <c r="G23" s="3">
        <v>4.7</v>
      </c>
      <c r="H23" s="4">
        <v>54</v>
      </c>
      <c r="I23" s="3">
        <v>8.4</v>
      </c>
      <c r="J23" s="4">
        <v>54</v>
      </c>
      <c r="K23" s="3" t="s">
        <v>15</v>
      </c>
      <c r="L23" s="4">
        <v>17</v>
      </c>
      <c r="M23" s="3" t="s">
        <v>15</v>
      </c>
      <c r="N23" s="4">
        <v>17</v>
      </c>
      <c r="O23" s="3" t="s">
        <v>756</v>
      </c>
      <c r="P23" s="4">
        <v>53</v>
      </c>
      <c r="Q23" s="3">
        <v>158</v>
      </c>
      <c r="R23" s="4">
        <v>17</v>
      </c>
      <c r="S23" s="3">
        <v>19</v>
      </c>
      <c r="T23" s="4">
        <v>17</v>
      </c>
      <c r="U23" s="3">
        <v>5</v>
      </c>
      <c r="V23" s="4">
        <v>54</v>
      </c>
      <c r="W23" s="3">
        <v>9</v>
      </c>
      <c r="X23" s="4">
        <v>54</v>
      </c>
      <c r="Y23" s="3" t="s">
        <v>15</v>
      </c>
      <c r="Z23" s="4">
        <v>17</v>
      </c>
      <c r="AA23" s="3" t="s">
        <v>15</v>
      </c>
      <c r="AB23" s="4">
        <v>17</v>
      </c>
    </row>
    <row r="24" spans="1:28" ht="18.75">
      <c r="A24" s="3" t="s">
        <v>898</v>
      </c>
      <c r="B24" s="4">
        <v>52</v>
      </c>
      <c r="C24" s="3">
        <v>190</v>
      </c>
      <c r="D24" s="4">
        <v>18</v>
      </c>
      <c r="E24" s="3">
        <v>22</v>
      </c>
      <c r="F24" s="4">
        <v>18</v>
      </c>
      <c r="G24" s="3" t="s">
        <v>17</v>
      </c>
      <c r="H24" s="4">
        <v>53</v>
      </c>
      <c r="I24" s="3" t="s">
        <v>17</v>
      </c>
      <c r="J24" s="4">
        <v>53</v>
      </c>
      <c r="K24" s="3">
        <v>4</v>
      </c>
      <c r="L24" s="4">
        <v>18</v>
      </c>
      <c r="M24" s="3" t="s">
        <v>17</v>
      </c>
      <c r="N24" s="4">
        <v>18</v>
      </c>
      <c r="O24" s="3" t="s">
        <v>757</v>
      </c>
      <c r="P24" s="4">
        <v>52</v>
      </c>
      <c r="Q24" s="3">
        <v>160</v>
      </c>
      <c r="R24" s="4">
        <v>18</v>
      </c>
      <c r="S24" s="3" t="s">
        <v>17</v>
      </c>
      <c r="T24" s="4">
        <v>18</v>
      </c>
      <c r="U24" s="3" t="s">
        <v>17</v>
      </c>
      <c r="V24" s="4">
        <v>53</v>
      </c>
      <c r="W24" s="3" t="s">
        <v>17</v>
      </c>
      <c r="X24" s="4">
        <v>53</v>
      </c>
      <c r="Y24" s="3">
        <v>7</v>
      </c>
      <c r="Z24" s="4">
        <v>18</v>
      </c>
      <c r="AA24" s="3">
        <v>16</v>
      </c>
      <c r="AB24" s="4">
        <v>18</v>
      </c>
    </row>
    <row r="25" spans="1:28" ht="18.75">
      <c r="A25" s="3" t="s">
        <v>899</v>
      </c>
      <c r="B25" s="4">
        <v>51</v>
      </c>
      <c r="C25" s="3">
        <v>192</v>
      </c>
      <c r="D25" s="4">
        <v>19</v>
      </c>
      <c r="E25" s="3" t="s">
        <v>17</v>
      </c>
      <c r="F25" s="4">
        <v>19</v>
      </c>
      <c r="G25" s="3" t="s">
        <v>17</v>
      </c>
      <c r="H25" s="4">
        <v>52</v>
      </c>
      <c r="I25" s="3">
        <v>8.5</v>
      </c>
      <c r="J25" s="4">
        <v>52</v>
      </c>
      <c r="K25" s="3" t="s">
        <v>15</v>
      </c>
      <c r="L25" s="4">
        <v>19</v>
      </c>
      <c r="M25" s="3">
        <v>6</v>
      </c>
      <c r="N25" s="4">
        <v>19</v>
      </c>
      <c r="O25" s="3" t="s">
        <v>758</v>
      </c>
      <c r="P25" s="4">
        <v>51</v>
      </c>
      <c r="Q25" s="3">
        <v>162</v>
      </c>
      <c r="R25" s="4">
        <v>19</v>
      </c>
      <c r="S25" s="3">
        <v>20</v>
      </c>
      <c r="T25" s="4">
        <v>19</v>
      </c>
      <c r="U25" s="3" t="s">
        <v>17</v>
      </c>
      <c r="V25" s="4">
        <v>52</v>
      </c>
      <c r="W25" s="3">
        <v>9.1</v>
      </c>
      <c r="X25" s="4">
        <v>52</v>
      </c>
      <c r="Y25" s="3" t="s">
        <v>15</v>
      </c>
      <c r="Z25" s="4">
        <v>19</v>
      </c>
      <c r="AA25" s="3" t="s">
        <v>15</v>
      </c>
      <c r="AB25" s="4">
        <v>19</v>
      </c>
    </row>
    <row r="26" spans="1:28" ht="18.75">
      <c r="A26" s="3" t="s">
        <v>900</v>
      </c>
      <c r="B26" s="4">
        <v>50</v>
      </c>
      <c r="C26" s="3">
        <v>194</v>
      </c>
      <c r="D26" s="4">
        <v>20</v>
      </c>
      <c r="E26" s="3">
        <v>23</v>
      </c>
      <c r="F26" s="4">
        <v>20</v>
      </c>
      <c r="G26" s="3" t="s">
        <v>17</v>
      </c>
      <c r="H26" s="4">
        <v>51</v>
      </c>
      <c r="I26" s="3" t="s">
        <v>17</v>
      </c>
      <c r="J26" s="4">
        <v>51</v>
      </c>
      <c r="K26" s="3">
        <v>5</v>
      </c>
      <c r="L26" s="4">
        <v>20</v>
      </c>
      <c r="M26" s="3" t="s">
        <v>17</v>
      </c>
      <c r="N26" s="4">
        <v>20</v>
      </c>
      <c r="O26" s="3" t="s">
        <v>759</v>
      </c>
      <c r="P26" s="4">
        <v>50</v>
      </c>
      <c r="Q26" s="3">
        <v>164</v>
      </c>
      <c r="R26" s="4">
        <v>20</v>
      </c>
      <c r="S26" s="3" t="s">
        <v>17</v>
      </c>
      <c r="T26" s="4">
        <v>20</v>
      </c>
      <c r="U26" s="3" t="s">
        <v>17</v>
      </c>
      <c r="V26" s="4">
        <v>51</v>
      </c>
      <c r="W26" s="3" t="s">
        <v>17</v>
      </c>
      <c r="X26" s="4">
        <v>51</v>
      </c>
      <c r="Y26" s="3">
        <v>8</v>
      </c>
      <c r="Z26" s="4">
        <v>20</v>
      </c>
      <c r="AA26" s="3">
        <v>17</v>
      </c>
      <c r="AB26" s="4">
        <v>20</v>
      </c>
    </row>
    <row r="27" spans="1:28" ht="18.75">
      <c r="A27" s="3" t="s">
        <v>901</v>
      </c>
      <c r="B27" s="4">
        <v>49</v>
      </c>
      <c r="C27" s="3">
        <v>196</v>
      </c>
      <c r="D27" s="4">
        <v>21</v>
      </c>
      <c r="E27" s="3" t="s">
        <v>15</v>
      </c>
      <c r="F27" s="4">
        <v>21</v>
      </c>
      <c r="G27" s="3">
        <v>4.8</v>
      </c>
      <c r="H27" s="4">
        <v>50</v>
      </c>
      <c r="I27" s="3">
        <v>8.6</v>
      </c>
      <c r="J27" s="4">
        <v>50</v>
      </c>
      <c r="K27" s="3" t="s">
        <v>15</v>
      </c>
      <c r="L27" s="4">
        <v>21</v>
      </c>
      <c r="M27" s="3" t="s">
        <v>15</v>
      </c>
      <c r="N27" s="4">
        <v>21</v>
      </c>
      <c r="O27" s="3" t="s">
        <v>805</v>
      </c>
      <c r="P27" s="4">
        <v>49</v>
      </c>
      <c r="Q27" s="3">
        <v>166</v>
      </c>
      <c r="R27" s="4">
        <v>21</v>
      </c>
      <c r="S27" s="3">
        <v>21</v>
      </c>
      <c r="T27" s="4">
        <v>21</v>
      </c>
      <c r="U27" s="3">
        <v>5.0999999999999996</v>
      </c>
      <c r="V27" s="4">
        <v>50</v>
      </c>
      <c r="W27" s="3">
        <v>9.1999999999999993</v>
      </c>
      <c r="X27" s="4">
        <v>50</v>
      </c>
      <c r="Y27" s="3" t="s">
        <v>15</v>
      </c>
      <c r="Z27" s="4">
        <v>21</v>
      </c>
      <c r="AA27" s="3" t="s">
        <v>15</v>
      </c>
      <c r="AB27" s="4">
        <v>21</v>
      </c>
    </row>
    <row r="28" spans="1:28" ht="18.75">
      <c r="A28" s="3" t="s">
        <v>902</v>
      </c>
      <c r="B28" s="4">
        <v>48</v>
      </c>
      <c r="C28" s="3">
        <v>198</v>
      </c>
      <c r="D28" s="4">
        <v>22</v>
      </c>
      <c r="E28" s="3">
        <v>24</v>
      </c>
      <c r="F28" s="4">
        <v>22</v>
      </c>
      <c r="G28" s="3" t="s">
        <v>17</v>
      </c>
      <c r="H28" s="4">
        <v>49</v>
      </c>
      <c r="I28" s="3" t="s">
        <v>17</v>
      </c>
      <c r="J28" s="4">
        <v>49</v>
      </c>
      <c r="K28" s="3">
        <v>6</v>
      </c>
      <c r="L28" s="4">
        <v>22</v>
      </c>
      <c r="M28" s="3">
        <v>7</v>
      </c>
      <c r="N28" s="4">
        <v>22</v>
      </c>
      <c r="O28" s="3" t="s">
        <v>929</v>
      </c>
      <c r="P28" s="4">
        <v>48</v>
      </c>
      <c r="Q28" s="3">
        <v>168</v>
      </c>
      <c r="R28" s="4">
        <v>22</v>
      </c>
      <c r="S28" s="3" t="s">
        <v>17</v>
      </c>
      <c r="T28" s="4">
        <v>22</v>
      </c>
      <c r="U28" s="3" t="s">
        <v>17</v>
      </c>
      <c r="V28" s="4">
        <v>49</v>
      </c>
      <c r="W28" s="3" t="s">
        <v>17</v>
      </c>
      <c r="X28" s="4">
        <v>49</v>
      </c>
      <c r="Y28" s="3">
        <v>9</v>
      </c>
      <c r="Z28" s="4">
        <v>22</v>
      </c>
      <c r="AA28" s="3">
        <v>18</v>
      </c>
      <c r="AB28" s="4">
        <v>22</v>
      </c>
    </row>
    <row r="29" spans="1:28" ht="18.75">
      <c r="A29" s="3" t="s">
        <v>903</v>
      </c>
      <c r="B29" s="4">
        <v>47</v>
      </c>
      <c r="C29" s="3">
        <v>200</v>
      </c>
      <c r="D29" s="4">
        <v>23</v>
      </c>
      <c r="E29" s="3" t="s">
        <v>17</v>
      </c>
      <c r="F29" s="4">
        <v>23</v>
      </c>
      <c r="G29" s="3" t="s">
        <v>17</v>
      </c>
      <c r="H29" s="4">
        <v>48</v>
      </c>
      <c r="I29" s="3" t="s">
        <v>17</v>
      </c>
      <c r="J29" s="4">
        <v>48</v>
      </c>
      <c r="K29" s="3" t="s">
        <v>17</v>
      </c>
      <c r="L29" s="4">
        <v>23</v>
      </c>
      <c r="M29" s="3" t="s">
        <v>17</v>
      </c>
      <c r="N29" s="4">
        <v>23</v>
      </c>
      <c r="O29" s="3" t="s">
        <v>930</v>
      </c>
      <c r="P29" s="4">
        <v>47</v>
      </c>
      <c r="Q29" s="3">
        <v>170</v>
      </c>
      <c r="R29" s="4">
        <v>23</v>
      </c>
      <c r="S29" s="3">
        <v>22</v>
      </c>
      <c r="T29" s="4">
        <v>23</v>
      </c>
      <c r="U29" s="3" t="s">
        <v>17</v>
      </c>
      <c r="V29" s="4">
        <v>48</v>
      </c>
      <c r="W29" s="3" t="s">
        <v>17</v>
      </c>
      <c r="X29" s="4">
        <v>48</v>
      </c>
      <c r="Y29" s="3" t="s">
        <v>17</v>
      </c>
      <c r="Z29" s="4">
        <v>23</v>
      </c>
      <c r="AA29" s="3" t="s">
        <v>15</v>
      </c>
      <c r="AB29" s="4">
        <v>23</v>
      </c>
    </row>
    <row r="30" spans="1:28" ht="18.75">
      <c r="A30" s="3" t="s">
        <v>904</v>
      </c>
      <c r="B30" s="4">
        <v>46</v>
      </c>
      <c r="C30" s="3">
        <v>202</v>
      </c>
      <c r="D30" s="4">
        <v>24</v>
      </c>
      <c r="E30" s="3">
        <v>25</v>
      </c>
      <c r="F30" s="4">
        <v>24</v>
      </c>
      <c r="G30" s="3" t="s">
        <v>17</v>
      </c>
      <c r="H30" s="4">
        <v>47</v>
      </c>
      <c r="I30" s="3">
        <v>8.6999999999999993</v>
      </c>
      <c r="J30" s="4">
        <v>47</v>
      </c>
      <c r="K30" s="3">
        <v>7</v>
      </c>
      <c r="L30" s="4">
        <v>24</v>
      </c>
      <c r="M30" s="3" t="s">
        <v>17</v>
      </c>
      <c r="N30" s="4">
        <v>24</v>
      </c>
      <c r="O30" s="3" t="s">
        <v>931</v>
      </c>
      <c r="P30" s="4">
        <v>46</v>
      </c>
      <c r="Q30" s="3">
        <v>172</v>
      </c>
      <c r="R30" s="4">
        <v>24</v>
      </c>
      <c r="S30" s="3" t="s">
        <v>15</v>
      </c>
      <c r="T30" s="4">
        <v>24</v>
      </c>
      <c r="U30" s="3" t="s">
        <v>17</v>
      </c>
      <c r="V30" s="4">
        <v>47</v>
      </c>
      <c r="W30" s="3">
        <v>9.3000000000000007</v>
      </c>
      <c r="X30" s="4">
        <v>47</v>
      </c>
      <c r="Y30" s="3">
        <v>10</v>
      </c>
      <c r="Z30" s="4">
        <v>24</v>
      </c>
      <c r="AA30" s="3">
        <v>19</v>
      </c>
      <c r="AB30" s="4">
        <v>24</v>
      </c>
    </row>
    <row r="31" spans="1:28" ht="18.75">
      <c r="A31" s="3" t="s">
        <v>905</v>
      </c>
      <c r="B31" s="4">
        <v>45</v>
      </c>
      <c r="C31" s="3">
        <v>204</v>
      </c>
      <c r="D31" s="4">
        <v>25</v>
      </c>
      <c r="E31" s="3" t="s">
        <v>17</v>
      </c>
      <c r="F31" s="4">
        <v>25</v>
      </c>
      <c r="G31" s="3" t="s">
        <v>17</v>
      </c>
      <c r="H31" s="4">
        <v>46</v>
      </c>
      <c r="I31" s="3" t="s">
        <v>17</v>
      </c>
      <c r="J31" s="4">
        <v>46</v>
      </c>
      <c r="K31" s="3" t="s">
        <v>17</v>
      </c>
      <c r="L31" s="4">
        <v>25</v>
      </c>
      <c r="M31" s="3" t="s">
        <v>15</v>
      </c>
      <c r="N31" s="4">
        <v>25</v>
      </c>
      <c r="O31" s="3" t="s">
        <v>932</v>
      </c>
      <c r="P31" s="4">
        <v>45</v>
      </c>
      <c r="Q31" s="3">
        <v>174</v>
      </c>
      <c r="R31" s="4">
        <v>25</v>
      </c>
      <c r="S31" s="3">
        <v>23</v>
      </c>
      <c r="T31" s="4">
        <v>25</v>
      </c>
      <c r="U31" s="3" t="s">
        <v>17</v>
      </c>
      <c r="V31" s="4">
        <v>46</v>
      </c>
      <c r="W31" s="3" t="s">
        <v>17</v>
      </c>
      <c r="X31" s="4">
        <v>46</v>
      </c>
      <c r="Y31" s="3" t="s">
        <v>17</v>
      </c>
      <c r="Z31" s="4">
        <v>25</v>
      </c>
      <c r="AA31" s="3" t="s">
        <v>15</v>
      </c>
      <c r="AB31" s="4">
        <v>25</v>
      </c>
    </row>
    <row r="32" spans="1:28" ht="18.75">
      <c r="A32" s="3" t="s">
        <v>845</v>
      </c>
      <c r="B32" s="4">
        <v>44</v>
      </c>
      <c r="C32" s="3">
        <v>206</v>
      </c>
      <c r="D32" s="4">
        <v>26</v>
      </c>
      <c r="E32" s="3">
        <v>26</v>
      </c>
      <c r="F32" s="4">
        <v>26</v>
      </c>
      <c r="G32" s="3">
        <v>4.9000000000000004</v>
      </c>
      <c r="H32" s="4">
        <v>45</v>
      </c>
      <c r="I32" s="3" t="s">
        <v>17</v>
      </c>
      <c r="J32" s="4">
        <v>45</v>
      </c>
      <c r="K32" s="3">
        <v>8</v>
      </c>
      <c r="L32" s="4">
        <v>26</v>
      </c>
      <c r="M32" s="3">
        <v>8</v>
      </c>
      <c r="N32" s="4">
        <v>26</v>
      </c>
      <c r="O32" s="3" t="s">
        <v>682</v>
      </c>
      <c r="P32" s="4">
        <v>44</v>
      </c>
      <c r="Q32" s="3">
        <v>176</v>
      </c>
      <c r="R32" s="4">
        <v>26</v>
      </c>
      <c r="S32" s="3" t="s">
        <v>17</v>
      </c>
      <c r="T32" s="4">
        <v>26</v>
      </c>
      <c r="U32" s="3">
        <v>5.2</v>
      </c>
      <c r="V32" s="4">
        <v>45</v>
      </c>
      <c r="W32" s="3" t="s">
        <v>17</v>
      </c>
      <c r="X32" s="4">
        <v>45</v>
      </c>
      <c r="Y32" s="3">
        <v>11</v>
      </c>
      <c r="Z32" s="4">
        <v>26</v>
      </c>
      <c r="AA32" s="3">
        <v>20</v>
      </c>
      <c r="AB32" s="4">
        <v>26</v>
      </c>
    </row>
    <row r="33" spans="1:28" ht="18.75">
      <c r="A33" s="3" t="s">
        <v>846</v>
      </c>
      <c r="B33" s="4">
        <v>43</v>
      </c>
      <c r="C33" s="3">
        <v>207</v>
      </c>
      <c r="D33" s="4">
        <v>27</v>
      </c>
      <c r="E33" s="3" t="s">
        <v>15</v>
      </c>
      <c r="F33" s="4">
        <v>27</v>
      </c>
      <c r="G33" s="3" t="s">
        <v>17</v>
      </c>
      <c r="H33" s="4">
        <v>44</v>
      </c>
      <c r="I33" s="3">
        <v>8.8000000000000007</v>
      </c>
      <c r="J33" s="4">
        <v>44</v>
      </c>
      <c r="K33" s="3" t="s">
        <v>15</v>
      </c>
      <c r="L33" s="4">
        <v>27</v>
      </c>
      <c r="M33" s="3" t="s">
        <v>17</v>
      </c>
      <c r="N33" s="4">
        <v>27</v>
      </c>
      <c r="O33" s="3" t="s">
        <v>683</v>
      </c>
      <c r="P33" s="4">
        <v>43</v>
      </c>
      <c r="Q33" s="3">
        <v>178</v>
      </c>
      <c r="R33" s="4">
        <v>27</v>
      </c>
      <c r="S33" s="3">
        <v>24</v>
      </c>
      <c r="T33" s="4">
        <v>27</v>
      </c>
      <c r="U33" s="3" t="s">
        <v>17</v>
      </c>
      <c r="V33" s="4">
        <v>44</v>
      </c>
      <c r="W33" s="3">
        <v>9.4</v>
      </c>
      <c r="X33" s="4">
        <v>44</v>
      </c>
      <c r="Y33" s="3" t="s">
        <v>15</v>
      </c>
      <c r="Z33" s="4">
        <v>27</v>
      </c>
      <c r="AA33" s="3" t="s">
        <v>15</v>
      </c>
      <c r="AB33" s="4">
        <v>27</v>
      </c>
    </row>
    <row r="34" spans="1:28" ht="18.75">
      <c r="A34" s="3" t="s">
        <v>847</v>
      </c>
      <c r="B34" s="4">
        <v>42</v>
      </c>
      <c r="C34" s="3">
        <v>208</v>
      </c>
      <c r="D34" s="4">
        <v>28</v>
      </c>
      <c r="E34" s="3">
        <v>27</v>
      </c>
      <c r="F34" s="4">
        <v>28</v>
      </c>
      <c r="G34" s="3" t="s">
        <v>17</v>
      </c>
      <c r="H34" s="4">
        <v>43</v>
      </c>
      <c r="I34" s="3" t="s">
        <v>17</v>
      </c>
      <c r="J34" s="4">
        <v>43</v>
      </c>
      <c r="K34" s="3">
        <v>9</v>
      </c>
      <c r="L34" s="4">
        <v>28</v>
      </c>
      <c r="M34" s="3" t="s">
        <v>17</v>
      </c>
      <c r="N34" s="4">
        <v>28</v>
      </c>
      <c r="O34" s="3" t="s">
        <v>684</v>
      </c>
      <c r="P34" s="4">
        <v>42</v>
      </c>
      <c r="Q34" s="3">
        <v>180</v>
      </c>
      <c r="R34" s="4">
        <v>28</v>
      </c>
      <c r="S34" s="3" t="s">
        <v>15</v>
      </c>
      <c r="T34" s="4">
        <v>28</v>
      </c>
      <c r="U34" s="3" t="s">
        <v>17</v>
      </c>
      <c r="V34" s="4">
        <v>43</v>
      </c>
      <c r="W34" s="3" t="s">
        <v>17</v>
      </c>
      <c r="X34" s="4">
        <v>43</v>
      </c>
      <c r="Y34" s="3">
        <v>12</v>
      </c>
      <c r="Z34" s="4">
        <v>28</v>
      </c>
      <c r="AA34" s="3">
        <v>21</v>
      </c>
      <c r="AB34" s="4">
        <v>28</v>
      </c>
    </row>
    <row r="35" spans="1:28" ht="18.75">
      <c r="A35" s="3" t="s">
        <v>848</v>
      </c>
      <c r="B35" s="4">
        <v>41</v>
      </c>
      <c r="C35" s="3">
        <v>209</v>
      </c>
      <c r="D35" s="4">
        <v>29</v>
      </c>
      <c r="E35" s="3" t="s">
        <v>15</v>
      </c>
      <c r="F35" s="4">
        <v>29</v>
      </c>
      <c r="G35" s="3" t="s">
        <v>17</v>
      </c>
      <c r="H35" s="4">
        <v>42</v>
      </c>
      <c r="I35" s="3" t="s">
        <v>17</v>
      </c>
      <c r="J35" s="4">
        <v>42</v>
      </c>
      <c r="K35" s="3" t="s">
        <v>17</v>
      </c>
      <c r="L35" s="4">
        <v>29</v>
      </c>
      <c r="M35" s="3" t="s">
        <v>15</v>
      </c>
      <c r="N35" s="4">
        <v>29</v>
      </c>
      <c r="O35" s="3" t="s">
        <v>685</v>
      </c>
      <c r="P35" s="4">
        <v>41</v>
      </c>
      <c r="Q35" s="3">
        <v>182</v>
      </c>
      <c r="R35" s="4">
        <v>29</v>
      </c>
      <c r="S35" s="3">
        <v>25</v>
      </c>
      <c r="T35" s="4">
        <v>29</v>
      </c>
      <c r="U35" s="3" t="s">
        <v>17</v>
      </c>
      <c r="V35" s="4">
        <v>42</v>
      </c>
      <c r="W35" s="3" t="s">
        <v>17</v>
      </c>
      <c r="X35" s="4">
        <v>42</v>
      </c>
      <c r="Y35" s="3" t="s">
        <v>17</v>
      </c>
      <c r="Z35" s="4">
        <v>29</v>
      </c>
      <c r="AA35" s="3" t="s">
        <v>15</v>
      </c>
      <c r="AB35" s="4">
        <v>29</v>
      </c>
    </row>
    <row r="36" spans="1:28" ht="18.75">
      <c r="A36" s="3" t="s">
        <v>849</v>
      </c>
      <c r="B36" s="4">
        <v>40</v>
      </c>
      <c r="C36" s="3">
        <v>210</v>
      </c>
      <c r="D36" s="4">
        <v>30</v>
      </c>
      <c r="E36" s="3">
        <v>28</v>
      </c>
      <c r="F36" s="4">
        <v>30</v>
      </c>
      <c r="G36" s="3" t="s">
        <v>17</v>
      </c>
      <c r="H36" s="4">
        <v>41</v>
      </c>
      <c r="I36" s="3">
        <v>8.9</v>
      </c>
      <c r="J36" s="4">
        <v>41</v>
      </c>
      <c r="K36" s="3">
        <v>10</v>
      </c>
      <c r="L36" s="4">
        <v>30</v>
      </c>
      <c r="M36" s="3">
        <v>9</v>
      </c>
      <c r="N36" s="4">
        <v>30</v>
      </c>
      <c r="O36" s="3" t="s">
        <v>686</v>
      </c>
      <c r="P36" s="4">
        <v>40</v>
      </c>
      <c r="Q36" s="3">
        <v>184</v>
      </c>
      <c r="R36" s="4">
        <v>30</v>
      </c>
      <c r="S36" s="3" t="s">
        <v>15</v>
      </c>
      <c r="T36" s="4">
        <v>30</v>
      </c>
      <c r="U36" s="3" t="s">
        <v>17</v>
      </c>
      <c r="V36" s="4">
        <v>41</v>
      </c>
      <c r="W36" s="3">
        <v>9.5</v>
      </c>
      <c r="X36" s="4">
        <v>41</v>
      </c>
      <c r="Y36" s="3">
        <v>13</v>
      </c>
      <c r="Z36" s="4">
        <v>30</v>
      </c>
      <c r="AA36" s="3">
        <v>22</v>
      </c>
      <c r="AB36" s="4">
        <v>30</v>
      </c>
    </row>
    <row r="37" spans="1:28" ht="18.75">
      <c r="A37" s="3" t="s">
        <v>850</v>
      </c>
      <c r="B37" s="4">
        <v>39</v>
      </c>
      <c r="C37" s="3">
        <v>211</v>
      </c>
      <c r="D37" s="4">
        <v>31</v>
      </c>
      <c r="E37" s="3" t="s">
        <v>15</v>
      </c>
      <c r="F37" s="4">
        <v>31</v>
      </c>
      <c r="G37" s="3">
        <v>5</v>
      </c>
      <c r="H37" s="4">
        <v>40</v>
      </c>
      <c r="I37" s="3" t="s">
        <v>17</v>
      </c>
      <c r="J37" s="4">
        <v>40</v>
      </c>
      <c r="K37" s="3" t="s">
        <v>17</v>
      </c>
      <c r="L37" s="4">
        <v>31</v>
      </c>
      <c r="M37" s="3" t="s">
        <v>17</v>
      </c>
      <c r="N37" s="4">
        <v>31</v>
      </c>
      <c r="O37" s="3" t="s">
        <v>521</v>
      </c>
      <c r="P37" s="4">
        <v>39</v>
      </c>
      <c r="Q37" s="3">
        <v>186</v>
      </c>
      <c r="R37" s="4">
        <v>31</v>
      </c>
      <c r="S37" s="3" t="s">
        <v>17</v>
      </c>
      <c r="T37" s="4">
        <v>31</v>
      </c>
      <c r="U37" s="3">
        <v>5.3</v>
      </c>
      <c r="V37" s="4">
        <v>40</v>
      </c>
      <c r="W37" s="3" t="s">
        <v>17</v>
      </c>
      <c r="X37" s="4">
        <v>40</v>
      </c>
      <c r="Y37" s="3" t="s">
        <v>17</v>
      </c>
      <c r="Z37" s="4">
        <v>31</v>
      </c>
      <c r="AA37" s="3" t="s">
        <v>15</v>
      </c>
      <c r="AB37" s="4">
        <v>31</v>
      </c>
    </row>
    <row r="38" spans="1:28" ht="18.75">
      <c r="A38" s="3" t="s">
        <v>851</v>
      </c>
      <c r="B38" s="4">
        <v>38</v>
      </c>
      <c r="C38" s="3">
        <v>212</v>
      </c>
      <c r="D38" s="4">
        <v>32</v>
      </c>
      <c r="E38" s="3">
        <v>29</v>
      </c>
      <c r="F38" s="4">
        <v>32</v>
      </c>
      <c r="G38" s="3" t="s">
        <v>17</v>
      </c>
      <c r="H38" s="4">
        <v>39</v>
      </c>
      <c r="I38" s="3" t="s">
        <v>17</v>
      </c>
      <c r="J38" s="4">
        <v>39</v>
      </c>
      <c r="K38" s="3">
        <v>11</v>
      </c>
      <c r="L38" s="4">
        <v>32</v>
      </c>
      <c r="M38" s="3" t="s">
        <v>17</v>
      </c>
      <c r="N38" s="4">
        <v>32</v>
      </c>
      <c r="O38" s="3" t="s">
        <v>522</v>
      </c>
      <c r="P38" s="4">
        <v>38</v>
      </c>
      <c r="Q38" s="3">
        <v>188</v>
      </c>
      <c r="R38" s="4">
        <v>32</v>
      </c>
      <c r="S38" s="3">
        <v>26</v>
      </c>
      <c r="T38" s="4">
        <v>32</v>
      </c>
      <c r="U38" s="3" t="s">
        <v>17</v>
      </c>
      <c r="V38" s="4">
        <v>39</v>
      </c>
      <c r="W38" s="3">
        <v>9.6</v>
      </c>
      <c r="X38" s="4">
        <v>39</v>
      </c>
      <c r="Y38" s="3">
        <v>14</v>
      </c>
      <c r="Z38" s="4">
        <v>32</v>
      </c>
      <c r="AA38" s="3">
        <v>23</v>
      </c>
      <c r="AB38" s="4">
        <v>32</v>
      </c>
    </row>
    <row r="39" spans="1:28" ht="18.75">
      <c r="A39" s="3" t="s">
        <v>852</v>
      </c>
      <c r="B39" s="4">
        <v>37</v>
      </c>
      <c r="C39" s="3">
        <v>213</v>
      </c>
      <c r="D39" s="4">
        <v>33</v>
      </c>
      <c r="E39" s="3" t="s">
        <v>15</v>
      </c>
      <c r="F39" s="4">
        <v>33</v>
      </c>
      <c r="G39" s="3" t="s">
        <v>17</v>
      </c>
      <c r="H39" s="4">
        <v>38</v>
      </c>
      <c r="I39" s="3">
        <v>9</v>
      </c>
      <c r="J39" s="4">
        <v>38</v>
      </c>
      <c r="K39" s="3" t="s">
        <v>15</v>
      </c>
      <c r="L39" s="4">
        <v>33</v>
      </c>
      <c r="M39" s="3" t="s">
        <v>15</v>
      </c>
      <c r="N39" s="4">
        <v>33</v>
      </c>
      <c r="O39" s="3" t="s">
        <v>523</v>
      </c>
      <c r="P39" s="4">
        <v>37</v>
      </c>
      <c r="Q39" s="3">
        <v>190</v>
      </c>
      <c r="R39" s="4">
        <v>33</v>
      </c>
      <c r="S39" s="3" t="s">
        <v>15</v>
      </c>
      <c r="T39" s="4">
        <v>33</v>
      </c>
      <c r="U39" s="3" t="s">
        <v>17</v>
      </c>
      <c r="V39" s="4">
        <v>38</v>
      </c>
      <c r="W39" s="3" t="s">
        <v>17</v>
      </c>
      <c r="X39" s="4">
        <v>38</v>
      </c>
      <c r="Y39" s="3" t="s">
        <v>15</v>
      </c>
      <c r="Z39" s="4">
        <v>33</v>
      </c>
      <c r="AA39" s="3" t="s">
        <v>15</v>
      </c>
      <c r="AB39" s="4">
        <v>33</v>
      </c>
    </row>
    <row r="40" spans="1:28" ht="18.75">
      <c r="A40" s="3" t="s">
        <v>853</v>
      </c>
      <c r="B40" s="4">
        <v>36</v>
      </c>
      <c r="C40" s="3">
        <v>214</v>
      </c>
      <c r="D40" s="4">
        <v>34</v>
      </c>
      <c r="E40" s="3">
        <v>30</v>
      </c>
      <c r="F40" s="4">
        <v>34</v>
      </c>
      <c r="G40" s="3" t="s">
        <v>17</v>
      </c>
      <c r="H40" s="4">
        <v>37</v>
      </c>
      <c r="I40" s="3" t="s">
        <v>17</v>
      </c>
      <c r="J40" s="4">
        <v>37</v>
      </c>
      <c r="K40" s="3" t="s">
        <v>17</v>
      </c>
      <c r="L40" s="4">
        <v>34</v>
      </c>
      <c r="M40" s="3">
        <v>10</v>
      </c>
      <c r="N40" s="4">
        <v>34</v>
      </c>
      <c r="O40" s="3" t="s">
        <v>524</v>
      </c>
      <c r="P40" s="4">
        <v>36</v>
      </c>
      <c r="Q40" s="3">
        <v>192</v>
      </c>
      <c r="R40" s="4">
        <v>34</v>
      </c>
      <c r="S40" s="3" t="s">
        <v>15</v>
      </c>
      <c r="T40" s="4">
        <v>34</v>
      </c>
      <c r="U40" s="3" t="s">
        <v>17</v>
      </c>
      <c r="V40" s="4">
        <v>37</v>
      </c>
      <c r="W40" s="3">
        <v>9.6999999999999993</v>
      </c>
      <c r="X40" s="4">
        <v>37</v>
      </c>
      <c r="Y40" s="3">
        <v>15</v>
      </c>
      <c r="Z40" s="4">
        <v>34</v>
      </c>
      <c r="AA40" s="3">
        <v>24</v>
      </c>
      <c r="AB40" s="4">
        <v>34</v>
      </c>
    </row>
    <row r="41" spans="1:28" ht="18.75">
      <c r="A41" s="3" t="s">
        <v>854</v>
      </c>
      <c r="B41" s="4">
        <v>35</v>
      </c>
      <c r="C41" s="3">
        <v>215</v>
      </c>
      <c r="D41" s="4">
        <v>35</v>
      </c>
      <c r="E41" s="3" t="s">
        <v>15</v>
      </c>
      <c r="F41" s="4">
        <v>35</v>
      </c>
      <c r="G41" s="3">
        <v>5.0999999999999996</v>
      </c>
      <c r="H41" s="4">
        <v>36</v>
      </c>
      <c r="I41" s="3">
        <v>9.1</v>
      </c>
      <c r="J41" s="4">
        <v>36</v>
      </c>
      <c r="K41" s="3">
        <v>12</v>
      </c>
      <c r="L41" s="4">
        <v>35</v>
      </c>
      <c r="M41" s="3" t="s">
        <v>17</v>
      </c>
      <c r="N41" s="4">
        <v>35</v>
      </c>
      <c r="O41" s="3" t="s">
        <v>525</v>
      </c>
      <c r="P41" s="4">
        <v>35</v>
      </c>
      <c r="Q41" s="3">
        <v>194</v>
      </c>
      <c r="R41" s="4">
        <v>35</v>
      </c>
      <c r="S41" s="3">
        <v>27</v>
      </c>
      <c r="T41" s="4">
        <v>35</v>
      </c>
      <c r="U41" s="3" t="s">
        <v>17</v>
      </c>
      <c r="V41" s="4">
        <v>36</v>
      </c>
      <c r="W41" s="3" t="s">
        <v>17</v>
      </c>
      <c r="X41" s="4">
        <v>36</v>
      </c>
      <c r="Y41" s="3" t="s">
        <v>15</v>
      </c>
      <c r="Z41" s="4">
        <v>35</v>
      </c>
      <c r="AA41" s="3" t="s">
        <v>15</v>
      </c>
      <c r="AB41" s="4">
        <v>35</v>
      </c>
    </row>
    <row r="42" spans="1:28" ht="18.75">
      <c r="A42" s="3" t="s">
        <v>855</v>
      </c>
      <c r="B42" s="4">
        <v>34</v>
      </c>
      <c r="C42" s="3">
        <v>216</v>
      </c>
      <c r="D42" s="4">
        <v>36</v>
      </c>
      <c r="E42" s="3">
        <v>31</v>
      </c>
      <c r="F42" s="4">
        <v>36</v>
      </c>
      <c r="G42" s="3" t="s">
        <v>17</v>
      </c>
      <c r="H42" s="4">
        <v>35</v>
      </c>
      <c r="I42" s="3" t="s">
        <v>17</v>
      </c>
      <c r="J42" s="4">
        <v>35</v>
      </c>
      <c r="K42" s="3" t="s">
        <v>15</v>
      </c>
      <c r="L42" s="4">
        <v>36</v>
      </c>
      <c r="M42" s="3" t="s">
        <v>17</v>
      </c>
      <c r="N42" s="4">
        <v>36</v>
      </c>
      <c r="O42" s="3" t="s">
        <v>564</v>
      </c>
      <c r="P42" s="4">
        <v>34</v>
      </c>
      <c r="Q42" s="3">
        <v>196</v>
      </c>
      <c r="R42" s="4">
        <v>36</v>
      </c>
      <c r="S42" s="3" t="s">
        <v>15</v>
      </c>
      <c r="T42" s="4">
        <v>36</v>
      </c>
      <c r="U42" s="3">
        <v>5.4</v>
      </c>
      <c r="V42" s="4">
        <v>35</v>
      </c>
      <c r="W42" s="3">
        <v>9.8000000000000007</v>
      </c>
      <c r="X42" s="4">
        <v>35</v>
      </c>
      <c r="Y42" s="3">
        <v>16</v>
      </c>
      <c r="Z42" s="4">
        <v>36</v>
      </c>
      <c r="AA42" s="3">
        <v>25</v>
      </c>
      <c r="AB42" s="4">
        <v>36</v>
      </c>
    </row>
    <row r="43" spans="1:28" ht="18.75">
      <c r="A43" s="3" t="s">
        <v>856</v>
      </c>
      <c r="B43" s="4">
        <v>33</v>
      </c>
      <c r="C43" s="3">
        <v>217</v>
      </c>
      <c r="D43" s="4">
        <v>37</v>
      </c>
      <c r="E43" s="3" t="s">
        <v>15</v>
      </c>
      <c r="F43" s="4">
        <v>37</v>
      </c>
      <c r="G43" s="3" t="s">
        <v>17</v>
      </c>
      <c r="H43" s="4">
        <v>34</v>
      </c>
      <c r="I43" s="3">
        <v>9.1999999999999993</v>
      </c>
      <c r="J43" s="4">
        <v>34</v>
      </c>
      <c r="K43" s="3" t="s">
        <v>17</v>
      </c>
      <c r="L43" s="4">
        <v>37</v>
      </c>
      <c r="M43" s="3" t="s">
        <v>15</v>
      </c>
      <c r="N43" s="4">
        <v>37</v>
      </c>
      <c r="O43" s="3" t="s">
        <v>565</v>
      </c>
      <c r="P43" s="4">
        <v>33</v>
      </c>
      <c r="Q43" s="3">
        <v>197</v>
      </c>
      <c r="R43" s="4">
        <v>37</v>
      </c>
      <c r="S43" s="3" t="s">
        <v>17</v>
      </c>
      <c r="T43" s="4">
        <v>37</v>
      </c>
      <c r="U43" s="3" t="s">
        <v>17</v>
      </c>
      <c r="V43" s="4">
        <v>34</v>
      </c>
      <c r="W43" s="3" t="s">
        <v>17</v>
      </c>
      <c r="X43" s="4">
        <v>34</v>
      </c>
      <c r="Y43" s="3" t="s">
        <v>15</v>
      </c>
      <c r="Z43" s="4">
        <v>37</v>
      </c>
      <c r="AA43" s="3" t="s">
        <v>15</v>
      </c>
      <c r="AB43" s="4">
        <v>37</v>
      </c>
    </row>
    <row r="44" spans="1:28" ht="18.75">
      <c r="A44" s="3" t="s">
        <v>857</v>
      </c>
      <c r="B44" s="4">
        <v>32</v>
      </c>
      <c r="C44" s="3">
        <v>218</v>
      </c>
      <c r="D44" s="4">
        <v>38</v>
      </c>
      <c r="E44" s="3">
        <v>32</v>
      </c>
      <c r="F44" s="4">
        <v>38</v>
      </c>
      <c r="G44" s="3" t="s">
        <v>17</v>
      </c>
      <c r="H44" s="4">
        <v>33</v>
      </c>
      <c r="I44" s="3" t="s">
        <v>17</v>
      </c>
      <c r="J44" s="4">
        <v>33</v>
      </c>
      <c r="K44" s="3">
        <v>13</v>
      </c>
      <c r="L44" s="4">
        <v>38</v>
      </c>
      <c r="M44" s="3">
        <v>11</v>
      </c>
      <c r="N44" s="4">
        <v>38</v>
      </c>
      <c r="O44" s="3" t="s">
        <v>566</v>
      </c>
      <c r="P44" s="4">
        <v>32</v>
      </c>
      <c r="Q44" s="3">
        <v>198</v>
      </c>
      <c r="R44" s="4">
        <v>38</v>
      </c>
      <c r="S44" s="3">
        <v>28</v>
      </c>
      <c r="T44" s="4">
        <v>38</v>
      </c>
      <c r="U44" s="3" t="s">
        <v>17</v>
      </c>
      <c r="V44" s="4">
        <v>33</v>
      </c>
      <c r="W44" s="3">
        <v>9.9</v>
      </c>
      <c r="X44" s="4">
        <v>33</v>
      </c>
      <c r="Y44" s="3">
        <v>17</v>
      </c>
      <c r="Z44" s="4">
        <v>38</v>
      </c>
      <c r="AA44" s="3">
        <v>26</v>
      </c>
      <c r="AB44" s="4">
        <v>38</v>
      </c>
    </row>
    <row r="45" spans="1:28" ht="18.75">
      <c r="A45" s="3" t="s">
        <v>806</v>
      </c>
      <c r="B45" s="4">
        <v>31</v>
      </c>
      <c r="C45" s="3">
        <v>219</v>
      </c>
      <c r="D45" s="4">
        <v>39</v>
      </c>
      <c r="E45" s="3" t="s">
        <v>15</v>
      </c>
      <c r="F45" s="4">
        <v>39</v>
      </c>
      <c r="G45" s="3">
        <v>5.2</v>
      </c>
      <c r="H45" s="4">
        <v>32</v>
      </c>
      <c r="I45" s="3">
        <v>9.3000000000000007</v>
      </c>
      <c r="J45" s="4">
        <v>32</v>
      </c>
      <c r="K45" s="3" t="s">
        <v>15</v>
      </c>
      <c r="L45" s="4">
        <v>39</v>
      </c>
      <c r="M45" s="3" t="s">
        <v>17</v>
      </c>
      <c r="N45" s="4">
        <v>39</v>
      </c>
      <c r="O45" s="3" t="s">
        <v>567</v>
      </c>
      <c r="P45" s="4">
        <v>31</v>
      </c>
      <c r="Q45" s="3">
        <v>199</v>
      </c>
      <c r="R45" s="4">
        <v>39</v>
      </c>
      <c r="S45" s="3" t="s">
        <v>15</v>
      </c>
      <c r="T45" s="4">
        <v>39</v>
      </c>
      <c r="U45" s="3" t="s">
        <v>17</v>
      </c>
      <c r="V45" s="4">
        <v>32</v>
      </c>
      <c r="W45" s="3" t="s">
        <v>17</v>
      </c>
      <c r="X45" s="4">
        <v>32</v>
      </c>
      <c r="Y45" s="3" t="s">
        <v>15</v>
      </c>
      <c r="Z45" s="4">
        <v>39</v>
      </c>
      <c r="AA45" s="3" t="s">
        <v>15</v>
      </c>
      <c r="AB45" s="4">
        <v>39</v>
      </c>
    </row>
    <row r="46" spans="1:28" ht="18.75">
      <c r="A46" s="3" t="s">
        <v>807</v>
      </c>
      <c r="B46" s="4">
        <v>30</v>
      </c>
      <c r="C46" s="3">
        <v>220</v>
      </c>
      <c r="D46" s="4">
        <v>40</v>
      </c>
      <c r="E46" s="3">
        <v>33</v>
      </c>
      <c r="F46" s="4">
        <v>40</v>
      </c>
      <c r="G46" s="3" t="s">
        <v>17</v>
      </c>
      <c r="H46" s="4">
        <v>31</v>
      </c>
      <c r="I46" s="3" t="s">
        <v>17</v>
      </c>
      <c r="J46" s="4">
        <v>31</v>
      </c>
      <c r="K46" s="3" t="s">
        <v>17</v>
      </c>
      <c r="L46" s="4">
        <v>40</v>
      </c>
      <c r="M46" s="3" t="s">
        <v>17</v>
      </c>
      <c r="N46" s="4">
        <v>40</v>
      </c>
      <c r="O46" s="3" t="s">
        <v>568</v>
      </c>
      <c r="P46" s="4">
        <v>30</v>
      </c>
      <c r="Q46" s="3">
        <v>200</v>
      </c>
      <c r="R46" s="4">
        <v>40</v>
      </c>
      <c r="S46" s="3" t="s">
        <v>17</v>
      </c>
      <c r="T46" s="4">
        <v>40</v>
      </c>
      <c r="U46" s="3">
        <v>5.5</v>
      </c>
      <c r="V46" s="4">
        <v>31</v>
      </c>
      <c r="W46" s="3">
        <v>10</v>
      </c>
      <c r="X46" s="4">
        <v>31</v>
      </c>
      <c r="Y46" s="3" t="s">
        <v>17</v>
      </c>
      <c r="Z46" s="4">
        <v>40</v>
      </c>
      <c r="AA46" s="3">
        <v>27</v>
      </c>
      <c r="AB46" s="4">
        <v>40</v>
      </c>
    </row>
    <row r="47" spans="1:28" ht="18.75">
      <c r="A47" s="3" t="s">
        <v>682</v>
      </c>
      <c r="B47" s="4">
        <v>29</v>
      </c>
      <c r="C47" s="3">
        <v>221</v>
      </c>
      <c r="D47" s="4">
        <v>41</v>
      </c>
      <c r="E47" s="3" t="s">
        <v>15</v>
      </c>
      <c r="F47" s="4">
        <v>41</v>
      </c>
      <c r="G47" s="3" t="s">
        <v>17</v>
      </c>
      <c r="H47" s="4">
        <v>30</v>
      </c>
      <c r="I47" s="3">
        <v>9.4</v>
      </c>
      <c r="J47" s="4">
        <v>30</v>
      </c>
      <c r="K47" s="3">
        <v>14</v>
      </c>
      <c r="L47" s="4">
        <v>41</v>
      </c>
      <c r="M47" s="3" t="s">
        <v>15</v>
      </c>
      <c r="N47" s="4">
        <v>41</v>
      </c>
      <c r="O47" s="3" t="s">
        <v>454</v>
      </c>
      <c r="P47" s="4">
        <v>29</v>
      </c>
      <c r="Q47" s="3">
        <v>201</v>
      </c>
      <c r="R47" s="4">
        <v>41</v>
      </c>
      <c r="S47" s="3">
        <v>29</v>
      </c>
      <c r="T47" s="4">
        <v>41</v>
      </c>
      <c r="U47" s="3" t="s">
        <v>17</v>
      </c>
      <c r="V47" s="4">
        <v>30</v>
      </c>
      <c r="W47" s="3" t="s">
        <v>17</v>
      </c>
      <c r="X47" s="4">
        <v>30</v>
      </c>
      <c r="Y47" s="3">
        <v>18</v>
      </c>
      <c r="Z47" s="4">
        <v>41</v>
      </c>
      <c r="AA47" s="3" t="s">
        <v>15</v>
      </c>
      <c r="AB47" s="4">
        <v>41</v>
      </c>
    </row>
    <row r="48" spans="1:28" ht="18.75">
      <c r="A48" s="3" t="s">
        <v>683</v>
      </c>
      <c r="B48" s="4">
        <v>28</v>
      </c>
      <c r="C48" s="3">
        <v>222</v>
      </c>
      <c r="D48" s="4">
        <v>42</v>
      </c>
      <c r="E48" s="3">
        <v>34</v>
      </c>
      <c r="F48" s="4">
        <v>42</v>
      </c>
      <c r="G48" s="3" t="s">
        <v>17</v>
      </c>
      <c r="H48" s="4">
        <v>29</v>
      </c>
      <c r="I48" s="3" t="s">
        <v>17</v>
      </c>
      <c r="J48" s="4">
        <v>29</v>
      </c>
      <c r="K48" s="3" t="s">
        <v>17</v>
      </c>
      <c r="L48" s="4">
        <v>42</v>
      </c>
      <c r="M48" s="3">
        <v>12</v>
      </c>
      <c r="N48" s="4">
        <v>42</v>
      </c>
      <c r="O48" s="3" t="s">
        <v>455</v>
      </c>
      <c r="P48" s="4">
        <v>28</v>
      </c>
      <c r="Q48" s="3">
        <v>202</v>
      </c>
      <c r="R48" s="4">
        <v>42</v>
      </c>
      <c r="S48" s="3" t="s">
        <v>15</v>
      </c>
      <c r="T48" s="4">
        <v>42</v>
      </c>
      <c r="U48" s="3" t="s">
        <v>17</v>
      </c>
      <c r="V48" s="4">
        <v>29</v>
      </c>
      <c r="W48" s="3">
        <v>10.1</v>
      </c>
      <c r="X48" s="4">
        <v>29</v>
      </c>
      <c r="Y48" s="3" t="s">
        <v>15</v>
      </c>
      <c r="Z48" s="4">
        <v>42</v>
      </c>
      <c r="AA48" s="3">
        <v>28</v>
      </c>
      <c r="AB48" s="4">
        <v>42</v>
      </c>
    </row>
    <row r="49" spans="1:28" ht="18.75">
      <c r="A49" s="3" t="s">
        <v>684</v>
      </c>
      <c r="B49" s="4">
        <v>27</v>
      </c>
      <c r="C49" s="3">
        <v>223</v>
      </c>
      <c r="D49" s="4">
        <v>43</v>
      </c>
      <c r="E49" s="3" t="s">
        <v>15</v>
      </c>
      <c r="F49" s="4">
        <v>43</v>
      </c>
      <c r="G49" s="3">
        <v>5.3</v>
      </c>
      <c r="H49" s="4">
        <v>28</v>
      </c>
      <c r="I49" s="3">
        <v>9.5</v>
      </c>
      <c r="J49" s="4">
        <v>28</v>
      </c>
      <c r="K49" s="3" t="s">
        <v>15</v>
      </c>
      <c r="L49" s="4">
        <v>43</v>
      </c>
      <c r="M49" s="3" t="s">
        <v>17</v>
      </c>
      <c r="N49" s="4">
        <v>43</v>
      </c>
      <c r="O49" s="3" t="s">
        <v>456</v>
      </c>
      <c r="P49" s="4">
        <v>27</v>
      </c>
      <c r="Q49" s="3">
        <v>203</v>
      </c>
      <c r="R49" s="4">
        <v>43</v>
      </c>
      <c r="S49" s="3" t="s">
        <v>17</v>
      </c>
      <c r="T49" s="4">
        <v>43</v>
      </c>
      <c r="U49" s="3" t="s">
        <v>17</v>
      </c>
      <c r="V49" s="4">
        <v>28</v>
      </c>
      <c r="W49" s="3" t="s">
        <v>17</v>
      </c>
      <c r="X49" s="4">
        <v>28</v>
      </c>
      <c r="Y49" s="3" t="s">
        <v>15</v>
      </c>
      <c r="Z49" s="4">
        <v>43</v>
      </c>
      <c r="AA49" s="3" t="s">
        <v>15</v>
      </c>
      <c r="AB49" s="4">
        <v>43</v>
      </c>
    </row>
    <row r="50" spans="1:28" ht="18.75">
      <c r="A50" s="3" t="s">
        <v>685</v>
      </c>
      <c r="B50" s="4">
        <v>26</v>
      </c>
      <c r="C50" s="3">
        <v>224</v>
      </c>
      <c r="D50" s="4">
        <v>44</v>
      </c>
      <c r="E50" s="3">
        <v>35</v>
      </c>
      <c r="F50" s="4">
        <v>44</v>
      </c>
      <c r="G50" s="3" t="s">
        <v>17</v>
      </c>
      <c r="H50" s="4">
        <v>27</v>
      </c>
      <c r="I50" s="3" t="s">
        <v>17</v>
      </c>
      <c r="J50" s="4">
        <v>27</v>
      </c>
      <c r="K50" s="3">
        <v>15</v>
      </c>
      <c r="L50" s="4">
        <v>44</v>
      </c>
      <c r="M50" s="3" t="s">
        <v>17</v>
      </c>
      <c r="N50" s="4">
        <v>44</v>
      </c>
      <c r="O50" s="3" t="s">
        <v>457</v>
      </c>
      <c r="P50" s="4">
        <v>26</v>
      </c>
      <c r="Q50" s="3">
        <v>204</v>
      </c>
      <c r="R50" s="4">
        <v>44</v>
      </c>
      <c r="S50" s="3">
        <v>30</v>
      </c>
      <c r="T50" s="4">
        <v>44</v>
      </c>
      <c r="U50" s="3">
        <v>5.6</v>
      </c>
      <c r="V50" s="4">
        <v>27</v>
      </c>
      <c r="W50" s="3">
        <v>10.199999999999999</v>
      </c>
      <c r="X50" s="4">
        <v>27</v>
      </c>
      <c r="Y50" s="3">
        <v>19</v>
      </c>
      <c r="Z50" s="4">
        <v>44</v>
      </c>
      <c r="AA50" s="3">
        <v>29</v>
      </c>
      <c r="AB50" s="4">
        <v>44</v>
      </c>
    </row>
    <row r="51" spans="1:28" ht="18.75">
      <c r="A51" s="3" t="s">
        <v>686</v>
      </c>
      <c r="B51" s="4">
        <v>25</v>
      </c>
      <c r="C51" s="3">
        <v>225</v>
      </c>
      <c r="D51" s="4">
        <v>45</v>
      </c>
      <c r="E51" s="3" t="s">
        <v>15</v>
      </c>
      <c r="F51" s="4">
        <v>45</v>
      </c>
      <c r="G51" s="3" t="s">
        <v>17</v>
      </c>
      <c r="H51" s="4">
        <v>26</v>
      </c>
      <c r="I51" s="3">
        <v>9.6</v>
      </c>
      <c r="J51" s="4">
        <v>26</v>
      </c>
      <c r="K51" s="3" t="s">
        <v>15</v>
      </c>
      <c r="L51" s="4">
        <v>45</v>
      </c>
      <c r="M51" s="3" t="s">
        <v>15</v>
      </c>
      <c r="N51" s="4">
        <v>45</v>
      </c>
      <c r="O51" s="3" t="s">
        <v>458</v>
      </c>
      <c r="P51" s="4">
        <v>25</v>
      </c>
      <c r="Q51" s="3">
        <v>205</v>
      </c>
      <c r="R51" s="4">
        <v>45</v>
      </c>
      <c r="S51" s="3" t="s">
        <v>17</v>
      </c>
      <c r="T51" s="4">
        <v>45</v>
      </c>
      <c r="U51" s="3" t="s">
        <v>17</v>
      </c>
      <c r="V51" s="4">
        <v>26</v>
      </c>
      <c r="W51" s="3" t="s">
        <v>17</v>
      </c>
      <c r="X51" s="4">
        <v>26</v>
      </c>
      <c r="Y51" s="3" t="s">
        <v>15</v>
      </c>
      <c r="Z51" s="4">
        <v>45</v>
      </c>
      <c r="AA51" s="3" t="s">
        <v>15</v>
      </c>
      <c r="AB51" s="4">
        <v>45</v>
      </c>
    </row>
    <row r="52" spans="1:28" ht="18.75">
      <c r="A52" s="3" t="s">
        <v>719</v>
      </c>
      <c r="B52" s="4">
        <v>24</v>
      </c>
      <c r="C52" s="3">
        <v>226</v>
      </c>
      <c r="D52" s="4">
        <v>46</v>
      </c>
      <c r="E52" s="3" t="s">
        <v>17</v>
      </c>
      <c r="F52" s="4">
        <v>46</v>
      </c>
      <c r="G52" s="3" t="s">
        <v>17</v>
      </c>
      <c r="H52" s="4">
        <v>25</v>
      </c>
      <c r="I52" s="3" t="s">
        <v>17</v>
      </c>
      <c r="J52" s="4">
        <v>25</v>
      </c>
      <c r="K52" s="3" t="s">
        <v>17</v>
      </c>
      <c r="L52" s="4">
        <v>46</v>
      </c>
      <c r="M52" s="3">
        <v>13</v>
      </c>
      <c r="N52" s="4">
        <v>46</v>
      </c>
      <c r="O52" s="3" t="s">
        <v>459</v>
      </c>
      <c r="P52" s="4">
        <v>24</v>
      </c>
      <c r="Q52" s="3">
        <v>206</v>
      </c>
      <c r="R52" s="4">
        <v>46</v>
      </c>
      <c r="S52" s="3" t="s">
        <v>15</v>
      </c>
      <c r="T52" s="4">
        <v>46</v>
      </c>
      <c r="U52" s="3" t="s">
        <v>17</v>
      </c>
      <c r="V52" s="4">
        <v>25</v>
      </c>
      <c r="W52" s="3">
        <v>10.3</v>
      </c>
      <c r="X52" s="4">
        <v>25</v>
      </c>
      <c r="Y52" s="3" t="s">
        <v>17</v>
      </c>
      <c r="Z52" s="4">
        <v>46</v>
      </c>
      <c r="AA52" s="3" t="s">
        <v>15</v>
      </c>
      <c r="AB52" s="4">
        <v>46</v>
      </c>
    </row>
    <row r="53" spans="1:28" ht="18.75">
      <c r="A53" s="3" t="s">
        <v>720</v>
      </c>
      <c r="B53" s="4">
        <v>23</v>
      </c>
      <c r="C53" s="3">
        <v>227</v>
      </c>
      <c r="D53" s="4">
        <v>47</v>
      </c>
      <c r="E53" s="3">
        <v>36</v>
      </c>
      <c r="F53" s="4">
        <v>47</v>
      </c>
      <c r="G53" s="3">
        <v>5.4</v>
      </c>
      <c r="H53" s="4">
        <v>24</v>
      </c>
      <c r="I53" s="3">
        <v>9.6999999999999993</v>
      </c>
      <c r="J53" s="4">
        <v>24</v>
      </c>
      <c r="K53" s="3">
        <v>16</v>
      </c>
      <c r="L53" s="4">
        <v>47</v>
      </c>
      <c r="M53" s="3" t="s">
        <v>17</v>
      </c>
      <c r="N53" s="4">
        <v>47</v>
      </c>
      <c r="O53" s="3" t="s">
        <v>460</v>
      </c>
      <c r="P53" s="4">
        <v>23</v>
      </c>
      <c r="Q53" s="3">
        <v>207</v>
      </c>
      <c r="R53" s="4">
        <v>47</v>
      </c>
      <c r="S53" s="3">
        <v>31</v>
      </c>
      <c r="T53" s="4">
        <v>47</v>
      </c>
      <c r="U53" s="3" t="s">
        <v>17</v>
      </c>
      <c r="V53" s="4">
        <v>24</v>
      </c>
      <c r="W53" s="3" t="s">
        <v>17</v>
      </c>
      <c r="X53" s="4">
        <v>24</v>
      </c>
      <c r="Y53" s="3">
        <v>20</v>
      </c>
      <c r="Z53" s="4">
        <v>47</v>
      </c>
      <c r="AA53" s="3">
        <v>30</v>
      </c>
      <c r="AB53" s="4">
        <v>47</v>
      </c>
    </row>
    <row r="54" spans="1:28" ht="18.75">
      <c r="A54" s="3" t="s">
        <v>721</v>
      </c>
      <c r="B54" s="4">
        <v>22</v>
      </c>
      <c r="C54" s="3">
        <v>228</v>
      </c>
      <c r="D54" s="4">
        <v>48</v>
      </c>
      <c r="E54" s="3" t="s">
        <v>17</v>
      </c>
      <c r="F54" s="4">
        <v>48</v>
      </c>
      <c r="G54" s="3" t="s">
        <v>17</v>
      </c>
      <c r="H54" s="4">
        <v>23</v>
      </c>
      <c r="I54" s="3" t="s">
        <v>17</v>
      </c>
      <c r="J54" s="4">
        <v>23</v>
      </c>
      <c r="K54" s="3" t="s">
        <v>17</v>
      </c>
      <c r="L54" s="4">
        <v>48</v>
      </c>
      <c r="M54" s="3" t="s">
        <v>17</v>
      </c>
      <c r="N54" s="4">
        <v>48</v>
      </c>
      <c r="O54" s="3" t="s">
        <v>461</v>
      </c>
      <c r="P54" s="4">
        <v>22</v>
      </c>
      <c r="Q54" s="3">
        <v>208</v>
      </c>
      <c r="R54" s="4">
        <v>48</v>
      </c>
      <c r="S54" s="3" t="s">
        <v>15</v>
      </c>
      <c r="T54" s="4">
        <v>48</v>
      </c>
      <c r="U54" s="3">
        <v>5.7</v>
      </c>
      <c r="V54" s="4">
        <v>23</v>
      </c>
      <c r="W54" s="3">
        <v>10.4</v>
      </c>
      <c r="X54" s="4">
        <v>23</v>
      </c>
      <c r="Y54" s="3" t="s">
        <v>17</v>
      </c>
      <c r="Z54" s="4">
        <v>48</v>
      </c>
      <c r="AA54" s="3" t="s">
        <v>15</v>
      </c>
      <c r="AB54" s="4">
        <v>48</v>
      </c>
    </row>
    <row r="55" spans="1:28" ht="18.75">
      <c r="A55" s="3" t="s">
        <v>722</v>
      </c>
      <c r="B55" s="4">
        <v>21</v>
      </c>
      <c r="C55" s="3">
        <v>229</v>
      </c>
      <c r="D55" s="4">
        <v>49</v>
      </c>
      <c r="E55" s="3" t="s">
        <v>15</v>
      </c>
      <c r="F55" s="4">
        <v>49</v>
      </c>
      <c r="G55" s="3" t="s">
        <v>17</v>
      </c>
      <c r="H55" s="4">
        <v>22</v>
      </c>
      <c r="I55" s="3">
        <v>9.8000000000000007</v>
      </c>
      <c r="J55" s="4">
        <v>22</v>
      </c>
      <c r="K55" s="3" t="s">
        <v>15</v>
      </c>
      <c r="L55" s="4">
        <v>49</v>
      </c>
      <c r="M55" s="3" t="s">
        <v>15</v>
      </c>
      <c r="N55" s="4">
        <v>49</v>
      </c>
      <c r="O55" s="3" t="s">
        <v>462</v>
      </c>
      <c r="P55" s="4">
        <v>21</v>
      </c>
      <c r="Q55" s="3">
        <v>209</v>
      </c>
      <c r="R55" s="4">
        <v>49</v>
      </c>
      <c r="S55" s="3" t="s">
        <v>17</v>
      </c>
      <c r="T55" s="4">
        <v>49</v>
      </c>
      <c r="U55" s="3" t="s">
        <v>17</v>
      </c>
      <c r="V55" s="4">
        <v>22</v>
      </c>
      <c r="W55" s="3" t="s">
        <v>17</v>
      </c>
      <c r="X55" s="4">
        <v>22</v>
      </c>
      <c r="Y55" s="3" t="s">
        <v>15</v>
      </c>
      <c r="Z55" s="4">
        <v>49</v>
      </c>
      <c r="AA55" s="3" t="s">
        <v>15</v>
      </c>
      <c r="AB55" s="4">
        <v>49</v>
      </c>
    </row>
    <row r="56" spans="1:28" ht="18.75">
      <c r="A56" s="3" t="s">
        <v>723</v>
      </c>
      <c r="B56" s="4">
        <v>20</v>
      </c>
      <c r="C56" s="3">
        <v>230</v>
      </c>
      <c r="D56" s="4">
        <v>50</v>
      </c>
      <c r="E56" s="3">
        <v>37</v>
      </c>
      <c r="F56" s="4">
        <v>50</v>
      </c>
      <c r="G56" s="3" t="s">
        <v>17</v>
      </c>
      <c r="H56" s="4">
        <v>21</v>
      </c>
      <c r="I56" s="3" t="s">
        <v>17</v>
      </c>
      <c r="J56" s="4">
        <v>21</v>
      </c>
      <c r="K56" s="3">
        <v>17</v>
      </c>
      <c r="L56" s="4">
        <v>50</v>
      </c>
      <c r="M56" s="3">
        <v>14</v>
      </c>
      <c r="N56" s="4">
        <v>50</v>
      </c>
      <c r="O56" s="3" t="s">
        <v>463</v>
      </c>
      <c r="P56" s="4">
        <v>20</v>
      </c>
      <c r="Q56" s="3">
        <v>210</v>
      </c>
      <c r="R56" s="4">
        <v>50</v>
      </c>
      <c r="S56" s="3">
        <v>32</v>
      </c>
      <c r="T56" s="4">
        <v>50</v>
      </c>
      <c r="U56" s="3" t="s">
        <v>17</v>
      </c>
      <c r="V56" s="4">
        <v>21</v>
      </c>
      <c r="W56" s="3">
        <v>10.5</v>
      </c>
      <c r="X56" s="4">
        <v>21</v>
      </c>
      <c r="Y56" s="3">
        <v>21</v>
      </c>
      <c r="Z56" s="4">
        <v>50</v>
      </c>
      <c r="AA56" s="3">
        <v>31</v>
      </c>
      <c r="AB56" s="4">
        <v>50</v>
      </c>
    </row>
    <row r="57" spans="1:28" ht="18.75">
      <c r="A57" s="3" t="s">
        <v>906</v>
      </c>
      <c r="B57" s="4">
        <v>19</v>
      </c>
      <c r="C57" s="3">
        <v>231</v>
      </c>
      <c r="D57" s="4">
        <v>51</v>
      </c>
      <c r="E57" s="3" t="s">
        <v>15</v>
      </c>
      <c r="F57" s="4">
        <v>51</v>
      </c>
      <c r="G57" s="3">
        <v>5.5</v>
      </c>
      <c r="H57" s="4">
        <v>20</v>
      </c>
      <c r="I57" s="3">
        <v>9.9</v>
      </c>
      <c r="J57" s="4">
        <v>20</v>
      </c>
      <c r="K57" s="3" t="s">
        <v>15</v>
      </c>
      <c r="L57" s="4">
        <v>51</v>
      </c>
      <c r="M57" s="3" t="s">
        <v>17</v>
      </c>
      <c r="N57" s="4">
        <v>51</v>
      </c>
      <c r="O57" s="3" t="s">
        <v>414</v>
      </c>
      <c r="P57" s="4">
        <v>19</v>
      </c>
      <c r="Q57" s="3">
        <v>212</v>
      </c>
      <c r="R57" s="4">
        <v>51</v>
      </c>
      <c r="S57" s="3" t="s">
        <v>17</v>
      </c>
      <c r="T57" s="4">
        <v>51</v>
      </c>
      <c r="U57" s="3" t="s">
        <v>17</v>
      </c>
      <c r="V57" s="4">
        <v>20</v>
      </c>
      <c r="W57" s="3">
        <v>10.6</v>
      </c>
      <c r="X57" s="4">
        <v>20</v>
      </c>
      <c r="Y57" s="3" t="s">
        <v>15</v>
      </c>
      <c r="Z57" s="4">
        <v>51</v>
      </c>
      <c r="AA57" s="3" t="s">
        <v>15</v>
      </c>
      <c r="AB57" s="4">
        <v>51</v>
      </c>
    </row>
    <row r="58" spans="1:28" ht="18.75">
      <c r="A58" s="3" t="s">
        <v>907</v>
      </c>
      <c r="B58" s="4">
        <v>18</v>
      </c>
      <c r="C58" s="3">
        <v>232</v>
      </c>
      <c r="D58" s="4">
        <v>52</v>
      </c>
      <c r="E58" s="3" t="s">
        <v>17</v>
      </c>
      <c r="F58" s="4">
        <v>52</v>
      </c>
      <c r="G58" s="3" t="s">
        <v>17</v>
      </c>
      <c r="H58" s="4">
        <v>19</v>
      </c>
      <c r="I58" s="3" t="s">
        <v>17</v>
      </c>
      <c r="J58" s="4">
        <v>19</v>
      </c>
      <c r="K58" s="3">
        <v>18</v>
      </c>
      <c r="L58" s="4">
        <v>52</v>
      </c>
      <c r="M58" s="3" t="s">
        <v>15</v>
      </c>
      <c r="N58" s="4">
        <v>52</v>
      </c>
      <c r="O58" s="3" t="s">
        <v>415</v>
      </c>
      <c r="P58" s="4">
        <v>18</v>
      </c>
      <c r="Q58" s="3">
        <v>214</v>
      </c>
      <c r="R58" s="4">
        <v>52</v>
      </c>
      <c r="S58" s="3">
        <v>33</v>
      </c>
      <c r="T58" s="4">
        <v>52</v>
      </c>
      <c r="U58" s="3">
        <v>5.8</v>
      </c>
      <c r="V58" s="4">
        <v>19</v>
      </c>
      <c r="W58" s="3">
        <v>10.7</v>
      </c>
      <c r="X58" s="4">
        <v>19</v>
      </c>
      <c r="Y58" s="3">
        <v>22</v>
      </c>
      <c r="Z58" s="4">
        <v>52</v>
      </c>
      <c r="AA58" s="3">
        <v>32</v>
      </c>
      <c r="AB58" s="4">
        <v>52</v>
      </c>
    </row>
    <row r="59" spans="1:28" ht="18.75">
      <c r="A59" s="3" t="s">
        <v>908</v>
      </c>
      <c r="B59" s="4">
        <v>17</v>
      </c>
      <c r="C59" s="3">
        <v>233</v>
      </c>
      <c r="D59" s="4">
        <v>53</v>
      </c>
      <c r="E59" s="3">
        <v>38</v>
      </c>
      <c r="F59" s="4">
        <v>53</v>
      </c>
      <c r="G59" s="3" t="s">
        <v>17</v>
      </c>
      <c r="H59" s="4">
        <v>18</v>
      </c>
      <c r="I59" s="3">
        <v>10</v>
      </c>
      <c r="J59" s="4">
        <v>18</v>
      </c>
      <c r="K59" s="3" t="s">
        <v>15</v>
      </c>
      <c r="L59" s="4">
        <v>53</v>
      </c>
      <c r="M59" s="3" t="s">
        <v>17</v>
      </c>
      <c r="N59" s="4">
        <v>53</v>
      </c>
      <c r="O59" s="3" t="s">
        <v>416</v>
      </c>
      <c r="P59" s="4">
        <v>17</v>
      </c>
      <c r="Q59" s="3">
        <v>216</v>
      </c>
      <c r="R59" s="4">
        <v>53</v>
      </c>
      <c r="S59" s="3" t="s">
        <v>17</v>
      </c>
      <c r="T59" s="4">
        <v>53</v>
      </c>
      <c r="U59" s="3" t="s">
        <v>17</v>
      </c>
      <c r="V59" s="4">
        <v>18</v>
      </c>
      <c r="W59" s="3">
        <v>10.8</v>
      </c>
      <c r="X59" s="4">
        <v>18</v>
      </c>
      <c r="Y59" s="3" t="s">
        <v>15</v>
      </c>
      <c r="Z59" s="4">
        <v>53</v>
      </c>
      <c r="AA59" s="3" t="s">
        <v>15</v>
      </c>
      <c r="AB59" s="4">
        <v>53</v>
      </c>
    </row>
    <row r="60" spans="1:28" ht="18.75">
      <c r="A60" s="3" t="s">
        <v>909</v>
      </c>
      <c r="B60" s="4">
        <v>16</v>
      </c>
      <c r="C60" s="3">
        <v>234</v>
      </c>
      <c r="D60" s="4">
        <v>54</v>
      </c>
      <c r="E60" s="3" t="s">
        <v>15</v>
      </c>
      <c r="F60" s="4">
        <v>54</v>
      </c>
      <c r="G60" s="3" t="s">
        <v>17</v>
      </c>
      <c r="H60" s="4">
        <v>17</v>
      </c>
      <c r="I60" s="3" t="s">
        <v>17</v>
      </c>
      <c r="J60" s="4">
        <v>17</v>
      </c>
      <c r="K60" s="3">
        <v>19</v>
      </c>
      <c r="L60" s="4">
        <v>54</v>
      </c>
      <c r="M60" s="3">
        <v>15</v>
      </c>
      <c r="N60" s="4">
        <v>54</v>
      </c>
      <c r="O60" s="3" t="s">
        <v>417</v>
      </c>
      <c r="P60" s="4">
        <v>16</v>
      </c>
      <c r="Q60" s="3">
        <v>218</v>
      </c>
      <c r="R60" s="4">
        <v>54</v>
      </c>
      <c r="S60" s="3">
        <v>34</v>
      </c>
      <c r="T60" s="4">
        <v>54</v>
      </c>
      <c r="U60" s="3" t="s">
        <v>17</v>
      </c>
      <c r="V60" s="4">
        <v>17</v>
      </c>
      <c r="W60" s="3">
        <v>10.9</v>
      </c>
      <c r="X60" s="4">
        <v>17</v>
      </c>
      <c r="Y60" s="3">
        <v>23</v>
      </c>
      <c r="Z60" s="4">
        <v>54</v>
      </c>
      <c r="AA60" s="3">
        <v>33</v>
      </c>
      <c r="AB60" s="4">
        <v>54</v>
      </c>
    </row>
    <row r="61" spans="1:28" ht="18.75">
      <c r="A61" s="3" t="s">
        <v>910</v>
      </c>
      <c r="B61" s="4">
        <v>15</v>
      </c>
      <c r="C61" s="3">
        <v>235</v>
      </c>
      <c r="D61" s="4">
        <v>55</v>
      </c>
      <c r="E61" s="3" t="s">
        <v>15</v>
      </c>
      <c r="F61" s="4">
        <v>55</v>
      </c>
      <c r="G61" s="3">
        <v>5.6</v>
      </c>
      <c r="H61" s="4">
        <v>16</v>
      </c>
      <c r="I61" s="3">
        <v>10.1</v>
      </c>
      <c r="J61" s="4">
        <v>16</v>
      </c>
      <c r="K61" s="3" t="s">
        <v>15</v>
      </c>
      <c r="L61" s="4">
        <v>55</v>
      </c>
      <c r="M61" s="3" t="s">
        <v>15</v>
      </c>
      <c r="N61" s="4">
        <v>55</v>
      </c>
      <c r="O61" s="3" t="s">
        <v>418</v>
      </c>
      <c r="P61" s="4">
        <v>15</v>
      </c>
      <c r="Q61" s="3">
        <v>220</v>
      </c>
      <c r="R61" s="4">
        <v>55</v>
      </c>
      <c r="S61" s="3" t="s">
        <v>15</v>
      </c>
      <c r="T61" s="4">
        <v>55</v>
      </c>
      <c r="U61" s="3">
        <v>5.9</v>
      </c>
      <c r="V61" s="4">
        <v>16</v>
      </c>
      <c r="W61" s="3">
        <v>11</v>
      </c>
      <c r="X61" s="4">
        <v>16</v>
      </c>
      <c r="Y61" s="3" t="s">
        <v>15</v>
      </c>
      <c r="Z61" s="4">
        <v>55</v>
      </c>
      <c r="AA61" s="3" t="s">
        <v>15</v>
      </c>
      <c r="AB61" s="4">
        <v>55</v>
      </c>
    </row>
    <row r="62" spans="1:28" ht="18.75">
      <c r="A62" s="3" t="s">
        <v>911</v>
      </c>
      <c r="B62" s="4">
        <v>14</v>
      </c>
      <c r="C62" s="3">
        <v>237</v>
      </c>
      <c r="D62" s="4">
        <v>56</v>
      </c>
      <c r="E62" s="3">
        <v>39</v>
      </c>
      <c r="F62" s="4">
        <v>56</v>
      </c>
      <c r="G62" s="3" t="s">
        <v>17</v>
      </c>
      <c r="H62" s="4">
        <v>15</v>
      </c>
      <c r="I62" s="3">
        <v>10.199999999999999</v>
      </c>
      <c r="J62" s="4">
        <v>15</v>
      </c>
      <c r="K62" s="3">
        <v>20</v>
      </c>
      <c r="L62" s="4">
        <v>56</v>
      </c>
      <c r="M62" s="3" t="s">
        <v>17</v>
      </c>
      <c r="N62" s="4">
        <v>56</v>
      </c>
      <c r="O62" s="3" t="s">
        <v>621</v>
      </c>
      <c r="P62" s="4">
        <v>14</v>
      </c>
      <c r="Q62" s="3">
        <v>222</v>
      </c>
      <c r="R62" s="4">
        <v>56</v>
      </c>
      <c r="S62" s="3">
        <v>35</v>
      </c>
      <c r="T62" s="4">
        <v>56</v>
      </c>
      <c r="U62" s="3" t="s">
        <v>17</v>
      </c>
      <c r="V62" s="4">
        <v>15</v>
      </c>
      <c r="W62" s="3">
        <v>11.1</v>
      </c>
      <c r="X62" s="4">
        <v>15</v>
      </c>
      <c r="Y62" s="3">
        <v>24</v>
      </c>
      <c r="Z62" s="4">
        <v>56</v>
      </c>
      <c r="AA62" s="3">
        <v>34</v>
      </c>
      <c r="AB62" s="4">
        <v>56</v>
      </c>
    </row>
    <row r="63" spans="1:28" ht="18.75">
      <c r="A63" s="3" t="s">
        <v>912</v>
      </c>
      <c r="B63" s="4">
        <v>13</v>
      </c>
      <c r="C63" s="3">
        <v>239</v>
      </c>
      <c r="D63" s="4">
        <v>57</v>
      </c>
      <c r="E63" s="3" t="s">
        <v>15</v>
      </c>
      <c r="F63" s="4">
        <v>57</v>
      </c>
      <c r="G63" s="3" t="s">
        <v>107</v>
      </c>
      <c r="H63" s="4">
        <v>14</v>
      </c>
      <c r="I63" s="3">
        <v>10.3</v>
      </c>
      <c r="J63" s="4">
        <v>14</v>
      </c>
      <c r="K63" s="3" t="s">
        <v>15</v>
      </c>
      <c r="L63" s="4">
        <v>57</v>
      </c>
      <c r="M63" s="3">
        <v>16</v>
      </c>
      <c r="N63" s="4">
        <v>57</v>
      </c>
      <c r="O63" s="3" t="s">
        <v>622</v>
      </c>
      <c r="P63" s="4">
        <v>13</v>
      </c>
      <c r="Q63" s="3">
        <v>224</v>
      </c>
      <c r="R63" s="4">
        <v>57</v>
      </c>
      <c r="S63" s="3" t="s">
        <v>15</v>
      </c>
      <c r="T63" s="4">
        <v>57</v>
      </c>
      <c r="U63" s="3" t="s">
        <v>17</v>
      </c>
      <c r="V63" s="4">
        <v>14</v>
      </c>
      <c r="W63" s="3">
        <v>11.2</v>
      </c>
      <c r="X63" s="4">
        <v>14</v>
      </c>
      <c r="Y63" s="3" t="s">
        <v>15</v>
      </c>
      <c r="Z63" s="4">
        <v>57</v>
      </c>
      <c r="AA63" s="3">
        <v>35</v>
      </c>
      <c r="AB63" s="4">
        <v>57</v>
      </c>
    </row>
    <row r="64" spans="1:28" ht="18.75">
      <c r="A64" s="3" t="s">
        <v>913</v>
      </c>
      <c r="B64" s="4">
        <v>12</v>
      </c>
      <c r="C64" s="3">
        <v>241</v>
      </c>
      <c r="D64" s="4">
        <v>58</v>
      </c>
      <c r="E64" s="3">
        <v>40</v>
      </c>
      <c r="F64" s="4">
        <v>58</v>
      </c>
      <c r="G64" s="3">
        <v>5.7</v>
      </c>
      <c r="H64" s="4">
        <v>13</v>
      </c>
      <c r="I64" s="3">
        <v>10.4</v>
      </c>
      <c r="J64" s="4">
        <v>13</v>
      </c>
      <c r="K64" s="3">
        <v>21</v>
      </c>
      <c r="L64" s="4">
        <v>58</v>
      </c>
      <c r="M64" s="3" t="s">
        <v>15</v>
      </c>
      <c r="N64" s="4">
        <v>58</v>
      </c>
      <c r="O64" s="3" t="s">
        <v>623</v>
      </c>
      <c r="P64" s="4">
        <v>12</v>
      </c>
      <c r="Q64" s="3">
        <v>226</v>
      </c>
      <c r="R64" s="4">
        <v>58</v>
      </c>
      <c r="S64" s="3">
        <v>36</v>
      </c>
      <c r="T64" s="4">
        <v>58</v>
      </c>
      <c r="U64" s="3">
        <v>6</v>
      </c>
      <c r="V64" s="4">
        <v>13</v>
      </c>
      <c r="W64" s="3">
        <v>11.3</v>
      </c>
      <c r="X64" s="4">
        <v>13</v>
      </c>
      <c r="Y64" s="3">
        <v>25</v>
      </c>
      <c r="Z64" s="4">
        <v>58</v>
      </c>
      <c r="AA64" s="3">
        <v>36</v>
      </c>
      <c r="AB64" s="4">
        <v>58</v>
      </c>
    </row>
    <row r="65" spans="1:28" ht="18.75">
      <c r="A65" s="3" t="s">
        <v>914</v>
      </c>
      <c r="B65" s="4">
        <v>11</v>
      </c>
      <c r="C65" s="3">
        <v>243</v>
      </c>
      <c r="D65" s="4">
        <v>59</v>
      </c>
      <c r="E65" s="3" t="s">
        <v>15</v>
      </c>
      <c r="F65" s="4">
        <v>59</v>
      </c>
      <c r="G65" s="3" t="s">
        <v>17</v>
      </c>
      <c r="H65" s="4">
        <v>12</v>
      </c>
      <c r="I65" s="3">
        <v>10.5</v>
      </c>
      <c r="J65" s="4">
        <v>12</v>
      </c>
      <c r="K65" s="3" t="s">
        <v>15</v>
      </c>
      <c r="L65" s="4">
        <v>59</v>
      </c>
      <c r="M65" s="3">
        <v>17</v>
      </c>
      <c r="N65" s="4">
        <v>59</v>
      </c>
      <c r="O65" s="3" t="s">
        <v>624</v>
      </c>
      <c r="P65" s="4">
        <v>11</v>
      </c>
      <c r="Q65" s="3">
        <v>228</v>
      </c>
      <c r="R65" s="4">
        <v>59</v>
      </c>
      <c r="S65" s="3" t="s">
        <v>15</v>
      </c>
      <c r="T65" s="4">
        <v>59</v>
      </c>
      <c r="U65" s="3" t="s">
        <v>17</v>
      </c>
      <c r="V65" s="4">
        <v>12</v>
      </c>
      <c r="W65" s="3">
        <v>11.4</v>
      </c>
      <c r="X65" s="4">
        <v>12</v>
      </c>
      <c r="Y65" s="3" t="s">
        <v>15</v>
      </c>
      <c r="Z65" s="4">
        <v>59</v>
      </c>
      <c r="AA65" s="3">
        <v>37</v>
      </c>
      <c r="AB65" s="4">
        <v>59</v>
      </c>
    </row>
    <row r="66" spans="1:28" ht="18.75">
      <c r="A66" s="3" t="s">
        <v>915</v>
      </c>
      <c r="B66" s="4">
        <v>10</v>
      </c>
      <c r="C66" s="3">
        <v>245</v>
      </c>
      <c r="D66" s="4">
        <v>60</v>
      </c>
      <c r="E66" s="3">
        <v>41</v>
      </c>
      <c r="F66" s="4">
        <v>60</v>
      </c>
      <c r="G66" s="3" t="s">
        <v>17</v>
      </c>
      <c r="H66" s="4">
        <v>11</v>
      </c>
      <c r="I66" s="3">
        <v>10.6</v>
      </c>
      <c r="J66" s="4">
        <v>11</v>
      </c>
      <c r="K66" s="3">
        <v>22</v>
      </c>
      <c r="L66" s="4">
        <v>60</v>
      </c>
      <c r="M66" s="3">
        <v>18</v>
      </c>
      <c r="N66" s="4">
        <v>60</v>
      </c>
      <c r="O66" s="3" t="s">
        <v>625</v>
      </c>
      <c r="P66" s="4">
        <v>10</v>
      </c>
      <c r="Q66" s="3">
        <v>230</v>
      </c>
      <c r="R66" s="4">
        <v>60</v>
      </c>
      <c r="S66" s="3">
        <v>37</v>
      </c>
      <c r="T66" s="4">
        <v>60</v>
      </c>
      <c r="U66" s="3" t="s">
        <v>17</v>
      </c>
      <c r="V66" s="4">
        <v>11</v>
      </c>
      <c r="W66" s="3">
        <v>11.5</v>
      </c>
      <c r="X66" s="4">
        <v>11</v>
      </c>
      <c r="Y66" s="3">
        <v>26</v>
      </c>
      <c r="Z66" s="4">
        <v>60</v>
      </c>
      <c r="AA66" s="3">
        <v>38</v>
      </c>
      <c r="AB66" s="4">
        <v>60</v>
      </c>
    </row>
    <row r="67" spans="1:28" ht="18.75">
      <c r="A67" s="3" t="s">
        <v>916</v>
      </c>
      <c r="B67" s="4">
        <v>9</v>
      </c>
      <c r="C67" s="3">
        <v>247</v>
      </c>
      <c r="D67" s="4">
        <v>61</v>
      </c>
      <c r="E67" s="3" t="s">
        <v>15</v>
      </c>
      <c r="F67" s="4">
        <v>61</v>
      </c>
      <c r="G67" s="3">
        <v>5.8</v>
      </c>
      <c r="H67" s="4">
        <v>10</v>
      </c>
      <c r="I67" s="3">
        <v>10.7</v>
      </c>
      <c r="J67" s="4">
        <v>10</v>
      </c>
      <c r="K67" s="3" t="s">
        <v>15</v>
      </c>
      <c r="L67" s="4">
        <v>61</v>
      </c>
      <c r="M67" s="3">
        <v>19</v>
      </c>
      <c r="N67" s="4">
        <v>61</v>
      </c>
      <c r="O67" s="3" t="s">
        <v>626</v>
      </c>
      <c r="P67" s="4">
        <v>9</v>
      </c>
      <c r="Q67" s="3">
        <v>232</v>
      </c>
      <c r="R67" s="4">
        <v>61</v>
      </c>
      <c r="S67" s="3" t="s">
        <v>15</v>
      </c>
      <c r="T67" s="4">
        <v>61</v>
      </c>
      <c r="U67" s="3">
        <v>6.1</v>
      </c>
      <c r="V67" s="4">
        <v>10</v>
      </c>
      <c r="W67" s="3">
        <v>11.6</v>
      </c>
      <c r="X67" s="4">
        <v>10</v>
      </c>
      <c r="Y67" s="3" t="s">
        <v>15</v>
      </c>
      <c r="Z67" s="4">
        <v>61</v>
      </c>
      <c r="AA67" s="3">
        <v>40</v>
      </c>
      <c r="AB67" s="4">
        <v>61</v>
      </c>
    </row>
    <row r="68" spans="1:28" ht="18.75">
      <c r="A68" s="3" t="s">
        <v>917</v>
      </c>
      <c r="B68" s="4">
        <v>8</v>
      </c>
      <c r="C68" s="3">
        <v>249</v>
      </c>
      <c r="D68" s="4">
        <v>62</v>
      </c>
      <c r="E68" s="3">
        <v>42</v>
      </c>
      <c r="F68" s="4">
        <v>62</v>
      </c>
      <c r="G68" s="3" t="s">
        <v>17</v>
      </c>
      <c r="H68" s="4">
        <v>9</v>
      </c>
      <c r="I68" s="3">
        <v>10.8</v>
      </c>
      <c r="J68" s="4">
        <v>9</v>
      </c>
      <c r="K68" s="3">
        <v>23</v>
      </c>
      <c r="L68" s="4">
        <v>62</v>
      </c>
      <c r="M68" s="3">
        <v>20</v>
      </c>
      <c r="N68" s="4">
        <v>62</v>
      </c>
      <c r="O68" s="3" t="s">
        <v>627</v>
      </c>
      <c r="P68" s="4">
        <v>8</v>
      </c>
      <c r="Q68" s="3">
        <v>234</v>
      </c>
      <c r="R68" s="4">
        <v>62</v>
      </c>
      <c r="S68" s="3">
        <v>38</v>
      </c>
      <c r="T68" s="4">
        <v>62</v>
      </c>
      <c r="U68" s="3" t="s">
        <v>17</v>
      </c>
      <c r="V68" s="4">
        <v>9</v>
      </c>
      <c r="W68" s="3">
        <v>11.7</v>
      </c>
      <c r="X68" s="4">
        <v>9</v>
      </c>
      <c r="Y68" s="3">
        <v>27</v>
      </c>
      <c r="Z68" s="4">
        <v>62</v>
      </c>
      <c r="AA68" s="3">
        <v>42</v>
      </c>
      <c r="AB68" s="4">
        <v>62</v>
      </c>
    </row>
    <row r="69" spans="1:28" ht="18.75">
      <c r="A69" s="3" t="s">
        <v>861</v>
      </c>
      <c r="B69" s="4">
        <v>7</v>
      </c>
      <c r="C69" s="3">
        <v>251</v>
      </c>
      <c r="D69" s="4">
        <v>63</v>
      </c>
      <c r="E69" s="3" t="s">
        <v>15</v>
      </c>
      <c r="F69" s="4">
        <v>63</v>
      </c>
      <c r="G69" s="3" t="s">
        <v>17</v>
      </c>
      <c r="H69" s="4">
        <v>8</v>
      </c>
      <c r="I69" s="3">
        <v>10.9</v>
      </c>
      <c r="J69" s="4">
        <v>8</v>
      </c>
      <c r="K69" s="3">
        <v>24</v>
      </c>
      <c r="L69" s="4">
        <v>63</v>
      </c>
      <c r="M69" s="3">
        <v>21</v>
      </c>
      <c r="N69" s="4">
        <v>63</v>
      </c>
      <c r="O69" s="3" t="s">
        <v>628</v>
      </c>
      <c r="P69" s="4">
        <v>7</v>
      </c>
      <c r="Q69" s="3">
        <v>236</v>
      </c>
      <c r="R69" s="4">
        <v>63</v>
      </c>
      <c r="S69" s="3" t="s">
        <v>15</v>
      </c>
      <c r="T69" s="4">
        <v>63</v>
      </c>
      <c r="U69" s="3" t="s">
        <v>17</v>
      </c>
      <c r="V69" s="4">
        <v>8</v>
      </c>
      <c r="W69" s="3">
        <v>11.8</v>
      </c>
      <c r="X69" s="4">
        <v>8</v>
      </c>
      <c r="Y69" s="3">
        <v>28</v>
      </c>
      <c r="Z69" s="4">
        <v>63</v>
      </c>
      <c r="AA69" s="3">
        <v>44</v>
      </c>
      <c r="AB69" s="4">
        <v>63</v>
      </c>
    </row>
    <row r="70" spans="1:28" ht="18.75">
      <c r="A70" s="3" t="s">
        <v>862</v>
      </c>
      <c r="B70" s="4">
        <v>6</v>
      </c>
      <c r="C70" s="3">
        <v>253</v>
      </c>
      <c r="D70" s="4">
        <v>64</v>
      </c>
      <c r="E70" s="3">
        <v>43</v>
      </c>
      <c r="F70" s="4">
        <v>64</v>
      </c>
      <c r="G70" s="3">
        <v>5.9</v>
      </c>
      <c r="H70" s="4">
        <v>7</v>
      </c>
      <c r="I70" s="3">
        <v>11</v>
      </c>
      <c r="J70" s="4">
        <v>7</v>
      </c>
      <c r="K70" s="3">
        <v>25</v>
      </c>
      <c r="L70" s="4">
        <v>64</v>
      </c>
      <c r="M70" s="3">
        <v>22</v>
      </c>
      <c r="N70" s="4">
        <v>64</v>
      </c>
      <c r="O70" s="3" t="s">
        <v>629</v>
      </c>
      <c r="P70" s="4">
        <v>6</v>
      </c>
      <c r="Q70" s="3">
        <v>238</v>
      </c>
      <c r="R70" s="4">
        <v>64</v>
      </c>
      <c r="S70" s="3">
        <v>39</v>
      </c>
      <c r="T70" s="4">
        <v>64</v>
      </c>
      <c r="U70" s="3">
        <v>6.2</v>
      </c>
      <c r="V70" s="4">
        <v>7</v>
      </c>
      <c r="W70" s="3">
        <v>11.9</v>
      </c>
      <c r="X70" s="4">
        <v>7</v>
      </c>
      <c r="Y70" s="3">
        <v>29</v>
      </c>
      <c r="Z70" s="4">
        <v>64</v>
      </c>
      <c r="AA70" s="3">
        <v>46</v>
      </c>
      <c r="AB70" s="4">
        <v>64</v>
      </c>
    </row>
    <row r="71" spans="1:28" ht="18.75">
      <c r="A71" s="3" t="s">
        <v>863</v>
      </c>
      <c r="B71" s="4">
        <v>5</v>
      </c>
      <c r="C71" s="3">
        <v>255</v>
      </c>
      <c r="D71" s="4">
        <v>65</v>
      </c>
      <c r="E71" s="3" t="s">
        <v>15</v>
      </c>
      <c r="F71" s="4">
        <v>65</v>
      </c>
      <c r="G71" s="3" t="s">
        <v>17</v>
      </c>
      <c r="H71" s="4">
        <v>6</v>
      </c>
      <c r="I71" s="3">
        <v>11.1</v>
      </c>
      <c r="J71" s="4">
        <v>6</v>
      </c>
      <c r="K71" s="3">
        <v>26</v>
      </c>
      <c r="L71" s="4">
        <v>65</v>
      </c>
      <c r="M71" s="3">
        <v>23</v>
      </c>
      <c r="N71" s="4">
        <v>65</v>
      </c>
      <c r="O71" s="3" t="s">
        <v>630</v>
      </c>
      <c r="P71" s="4">
        <v>5</v>
      </c>
      <c r="Q71" s="3">
        <v>240</v>
      </c>
      <c r="R71" s="4">
        <v>65</v>
      </c>
      <c r="S71" s="3" t="s">
        <v>15</v>
      </c>
      <c r="T71" s="4">
        <v>65</v>
      </c>
      <c r="U71" s="3" t="s">
        <v>17</v>
      </c>
      <c r="V71" s="4">
        <v>6</v>
      </c>
      <c r="W71" s="3">
        <v>12</v>
      </c>
      <c r="X71" s="4">
        <v>6</v>
      </c>
      <c r="Y71" s="3">
        <v>30</v>
      </c>
      <c r="Z71" s="4">
        <v>65</v>
      </c>
      <c r="AA71" s="3">
        <v>48</v>
      </c>
      <c r="AB71" s="4">
        <v>65</v>
      </c>
    </row>
    <row r="72" spans="1:28" ht="18.75">
      <c r="A72" s="3" t="s">
        <v>864</v>
      </c>
      <c r="B72" s="4">
        <v>4</v>
      </c>
      <c r="C72" s="3">
        <v>257</v>
      </c>
      <c r="D72" s="4">
        <v>66</v>
      </c>
      <c r="E72" s="3">
        <v>44</v>
      </c>
      <c r="F72" s="4">
        <v>66</v>
      </c>
      <c r="G72" s="3">
        <v>6</v>
      </c>
      <c r="H72" s="4">
        <v>5</v>
      </c>
      <c r="I72" s="3">
        <v>11.2</v>
      </c>
      <c r="J72" s="4">
        <v>5</v>
      </c>
      <c r="K72" s="3">
        <v>27</v>
      </c>
      <c r="L72" s="4">
        <v>66</v>
      </c>
      <c r="M72" s="3">
        <v>24</v>
      </c>
      <c r="N72" s="4">
        <v>66</v>
      </c>
      <c r="O72" s="3" t="s">
        <v>631</v>
      </c>
      <c r="P72" s="4">
        <v>4</v>
      </c>
      <c r="Q72" s="3">
        <v>243</v>
      </c>
      <c r="R72" s="4">
        <v>66</v>
      </c>
      <c r="S72" s="3">
        <v>40</v>
      </c>
      <c r="T72" s="4">
        <v>66</v>
      </c>
      <c r="U72" s="3">
        <v>6.3</v>
      </c>
      <c r="V72" s="4">
        <v>5</v>
      </c>
      <c r="W72" s="3">
        <v>12.1</v>
      </c>
      <c r="X72" s="4">
        <v>5</v>
      </c>
      <c r="Y72" s="3">
        <v>31</v>
      </c>
      <c r="Z72" s="4">
        <v>66</v>
      </c>
      <c r="AA72" s="3">
        <v>51</v>
      </c>
      <c r="AB72" s="4">
        <v>66</v>
      </c>
    </row>
    <row r="73" spans="1:28" ht="18.75">
      <c r="A73" s="3" t="s">
        <v>818</v>
      </c>
      <c r="B73" s="4">
        <v>3</v>
      </c>
      <c r="C73" s="3">
        <v>259</v>
      </c>
      <c r="D73" s="4">
        <v>67</v>
      </c>
      <c r="E73" s="3" t="s">
        <v>15</v>
      </c>
      <c r="F73" s="4">
        <v>67</v>
      </c>
      <c r="G73" s="3" t="s">
        <v>17</v>
      </c>
      <c r="H73" s="4">
        <v>4</v>
      </c>
      <c r="I73" s="3">
        <v>11.3</v>
      </c>
      <c r="J73" s="4">
        <v>4</v>
      </c>
      <c r="K73" s="3">
        <v>28</v>
      </c>
      <c r="L73" s="4">
        <v>67</v>
      </c>
      <c r="M73" s="3">
        <v>25</v>
      </c>
      <c r="N73" s="4">
        <v>67</v>
      </c>
      <c r="O73" s="3" t="s">
        <v>556</v>
      </c>
      <c r="P73" s="4">
        <v>3</v>
      </c>
      <c r="Q73" s="3">
        <v>246</v>
      </c>
      <c r="R73" s="4">
        <v>67</v>
      </c>
      <c r="S73" s="3" t="s">
        <v>15</v>
      </c>
      <c r="T73" s="4">
        <v>67</v>
      </c>
      <c r="U73" s="3" t="s">
        <v>17</v>
      </c>
      <c r="V73" s="4">
        <v>4</v>
      </c>
      <c r="W73" s="3">
        <v>12.2</v>
      </c>
      <c r="X73" s="4">
        <v>4</v>
      </c>
      <c r="Y73" s="3">
        <v>32</v>
      </c>
      <c r="Z73" s="4">
        <v>67</v>
      </c>
      <c r="AA73" s="3">
        <v>54</v>
      </c>
      <c r="AB73" s="4">
        <v>67</v>
      </c>
    </row>
    <row r="74" spans="1:28" ht="18.75">
      <c r="A74" s="3" t="s">
        <v>819</v>
      </c>
      <c r="B74" s="4">
        <v>2</v>
      </c>
      <c r="C74" s="3">
        <v>261</v>
      </c>
      <c r="D74" s="4">
        <v>68</v>
      </c>
      <c r="E74" s="3">
        <v>45</v>
      </c>
      <c r="F74" s="4">
        <v>68</v>
      </c>
      <c r="G74" s="3">
        <v>6.1</v>
      </c>
      <c r="H74" s="4">
        <v>3</v>
      </c>
      <c r="I74" s="3">
        <v>11.4</v>
      </c>
      <c r="J74" s="4">
        <v>3</v>
      </c>
      <c r="K74" s="3">
        <v>29</v>
      </c>
      <c r="L74" s="4">
        <v>68</v>
      </c>
      <c r="M74" s="3">
        <v>23</v>
      </c>
      <c r="N74" s="4">
        <v>68</v>
      </c>
      <c r="O74" s="3" t="s">
        <v>557</v>
      </c>
      <c r="P74" s="4">
        <v>2</v>
      </c>
      <c r="Q74" s="3">
        <v>249</v>
      </c>
      <c r="R74" s="4">
        <v>68</v>
      </c>
      <c r="S74" s="3">
        <v>41</v>
      </c>
      <c r="T74" s="4">
        <v>68</v>
      </c>
      <c r="U74" s="3">
        <v>6.4</v>
      </c>
      <c r="V74" s="4">
        <v>3</v>
      </c>
      <c r="W74" s="3">
        <v>12.3</v>
      </c>
      <c r="X74" s="4">
        <v>4</v>
      </c>
      <c r="Y74" s="3">
        <v>33</v>
      </c>
      <c r="Z74" s="4">
        <v>68</v>
      </c>
      <c r="AA74" s="3">
        <v>57</v>
      </c>
      <c r="AB74" s="4">
        <v>68</v>
      </c>
    </row>
    <row r="75" spans="1:28" ht="18.75">
      <c r="A75" s="3" t="s">
        <v>820</v>
      </c>
      <c r="B75" s="4">
        <v>1</v>
      </c>
      <c r="C75" s="3">
        <v>263</v>
      </c>
      <c r="D75" s="4">
        <v>69</v>
      </c>
      <c r="E75" s="3">
        <v>46</v>
      </c>
      <c r="F75" s="4">
        <v>69</v>
      </c>
      <c r="G75" s="3" t="s">
        <v>17</v>
      </c>
      <c r="H75" s="4">
        <v>2</v>
      </c>
      <c r="I75" s="3">
        <v>11.5</v>
      </c>
      <c r="J75" s="4">
        <v>2</v>
      </c>
      <c r="K75" s="3">
        <v>30</v>
      </c>
      <c r="L75" s="4">
        <v>69</v>
      </c>
      <c r="M75" s="3">
        <v>27</v>
      </c>
      <c r="N75" s="4">
        <v>69</v>
      </c>
      <c r="O75" s="3" t="s">
        <v>434</v>
      </c>
      <c r="P75" s="4">
        <v>1</v>
      </c>
      <c r="Q75" s="3">
        <v>252</v>
      </c>
      <c r="R75" s="4">
        <v>69</v>
      </c>
      <c r="S75" s="3">
        <v>42</v>
      </c>
      <c r="T75" s="4">
        <v>69</v>
      </c>
      <c r="U75" s="3" t="s">
        <v>17</v>
      </c>
      <c r="V75" s="4">
        <v>2</v>
      </c>
      <c r="W75" s="3">
        <v>12.4</v>
      </c>
      <c r="X75" s="4">
        <v>3</v>
      </c>
      <c r="Y75" s="3">
        <v>34</v>
      </c>
      <c r="Z75" s="4">
        <v>69</v>
      </c>
      <c r="AA75" s="3">
        <v>60</v>
      </c>
      <c r="AB75" s="4">
        <v>69</v>
      </c>
    </row>
    <row r="76" spans="1:28" ht="18.75">
      <c r="A76" s="3" t="s">
        <v>68</v>
      </c>
      <c r="B76" s="4">
        <v>1</v>
      </c>
      <c r="C76" s="3">
        <v>265</v>
      </c>
      <c r="D76" s="4">
        <v>70</v>
      </c>
      <c r="E76" s="3">
        <v>47</v>
      </c>
      <c r="F76" s="4">
        <v>70</v>
      </c>
      <c r="G76" s="3">
        <v>6.2</v>
      </c>
      <c r="H76" s="4">
        <v>1</v>
      </c>
      <c r="I76" s="3">
        <v>11.6</v>
      </c>
      <c r="J76" s="4">
        <v>2</v>
      </c>
      <c r="K76" s="3">
        <v>31</v>
      </c>
      <c r="L76" s="4">
        <v>70</v>
      </c>
      <c r="M76" s="3">
        <v>28</v>
      </c>
      <c r="N76" s="4">
        <v>70</v>
      </c>
      <c r="O76" s="3" t="s">
        <v>23</v>
      </c>
      <c r="P76" s="4">
        <v>1</v>
      </c>
      <c r="Q76" s="3">
        <v>255</v>
      </c>
      <c r="R76" s="4">
        <v>70</v>
      </c>
      <c r="S76" s="3">
        <v>43</v>
      </c>
      <c r="T76" s="4">
        <v>70</v>
      </c>
      <c r="U76" s="3">
        <v>6.5</v>
      </c>
      <c r="V76" s="4">
        <v>1</v>
      </c>
      <c r="W76" s="3">
        <v>12.5</v>
      </c>
      <c r="X76" s="4">
        <v>3</v>
      </c>
      <c r="Y76" s="3">
        <v>35</v>
      </c>
      <c r="Z76" s="4">
        <v>70</v>
      </c>
      <c r="AA76" s="3">
        <v>63</v>
      </c>
      <c r="AB76" s="4">
        <v>70</v>
      </c>
    </row>
    <row r="77" spans="1:28" ht="18.75">
      <c r="A77" s="3" t="s">
        <v>135</v>
      </c>
      <c r="B77" s="4">
        <v>0</v>
      </c>
      <c r="C77" s="3" t="s">
        <v>136</v>
      </c>
      <c r="D77" s="4">
        <v>70</v>
      </c>
      <c r="E77" s="3" t="s">
        <v>137</v>
      </c>
      <c r="F77" s="4">
        <v>70</v>
      </c>
      <c r="G77" s="3" t="s">
        <v>138</v>
      </c>
      <c r="H77" s="4">
        <v>0</v>
      </c>
      <c r="I77" s="3">
        <v>11.7</v>
      </c>
      <c r="J77" s="4">
        <v>1</v>
      </c>
      <c r="K77" s="3" t="s">
        <v>56</v>
      </c>
      <c r="L77" s="4">
        <v>70</v>
      </c>
      <c r="M77" s="3" t="s">
        <v>140</v>
      </c>
      <c r="N77" s="4">
        <v>70</v>
      </c>
      <c r="O77" s="3" t="s">
        <v>108</v>
      </c>
      <c r="P77" s="4">
        <v>0</v>
      </c>
      <c r="Q77" s="3" t="s">
        <v>109</v>
      </c>
      <c r="R77" s="4">
        <v>70</v>
      </c>
      <c r="S77" s="3" t="s">
        <v>64</v>
      </c>
      <c r="T77" s="4">
        <v>70</v>
      </c>
      <c r="U77" s="3" t="s">
        <v>141</v>
      </c>
      <c r="V77" s="4">
        <v>0</v>
      </c>
      <c r="W77" s="3">
        <v>12.6</v>
      </c>
      <c r="X77" s="4">
        <v>2</v>
      </c>
      <c r="Y77" s="3" t="s">
        <v>89</v>
      </c>
      <c r="Z77" s="4">
        <v>70</v>
      </c>
      <c r="AA77" s="3" t="s">
        <v>143</v>
      </c>
      <c r="AB77" s="4">
        <v>70</v>
      </c>
    </row>
    <row r="78" spans="1:28" ht="18.75">
      <c r="A78" s="3">
        <v>0</v>
      </c>
      <c r="B78" s="4">
        <v>0</v>
      </c>
      <c r="C78" s="3"/>
      <c r="D78" s="3"/>
      <c r="E78" s="3"/>
      <c r="F78" s="3">
        <v>0</v>
      </c>
      <c r="G78" s="3">
        <v>0</v>
      </c>
      <c r="H78" s="4">
        <v>0</v>
      </c>
      <c r="I78" s="3">
        <v>11.8</v>
      </c>
      <c r="J78" s="4">
        <v>1</v>
      </c>
      <c r="K78" s="3"/>
      <c r="L78" s="3">
        <v>0</v>
      </c>
      <c r="M78" s="3"/>
      <c r="N78" s="3"/>
      <c r="O78" s="3">
        <v>0</v>
      </c>
      <c r="P78" s="4">
        <v>0</v>
      </c>
      <c r="Q78" s="3"/>
      <c r="R78" s="4"/>
      <c r="S78" s="3"/>
      <c r="T78" s="4">
        <v>0</v>
      </c>
      <c r="U78" s="3">
        <v>0</v>
      </c>
      <c r="V78" s="4">
        <v>0</v>
      </c>
      <c r="W78" s="3">
        <v>12.7</v>
      </c>
      <c r="X78" s="4">
        <v>2</v>
      </c>
      <c r="Y78" s="3"/>
      <c r="Z78" s="4">
        <v>0</v>
      </c>
      <c r="AA78" s="3"/>
      <c r="AB78" s="3"/>
    </row>
    <row r="79" spans="1:28" ht="18.75">
      <c r="A79" s="3"/>
      <c r="B79" s="4">
        <v>0</v>
      </c>
      <c r="C79" s="3"/>
      <c r="D79" s="3">
        <v>0</v>
      </c>
      <c r="E79" s="3"/>
      <c r="F79" s="3">
        <v>0</v>
      </c>
      <c r="G79" s="3">
        <v>0</v>
      </c>
      <c r="H79" s="4">
        <v>0</v>
      </c>
      <c r="I79" s="3" t="s">
        <v>139</v>
      </c>
      <c r="J79" s="4">
        <v>0</v>
      </c>
      <c r="K79" s="3"/>
      <c r="L79" s="3">
        <v>0</v>
      </c>
      <c r="M79" s="3"/>
      <c r="N79" s="3"/>
      <c r="O79" s="3"/>
      <c r="P79" s="4">
        <v>0</v>
      </c>
      <c r="Q79" s="3"/>
      <c r="R79" s="4">
        <v>0</v>
      </c>
      <c r="S79" s="3"/>
      <c r="T79" s="4">
        <v>0</v>
      </c>
      <c r="U79" s="3">
        <v>0</v>
      </c>
      <c r="V79" s="4">
        <v>0</v>
      </c>
      <c r="W79" s="3">
        <v>12.8</v>
      </c>
      <c r="X79" s="4">
        <v>1</v>
      </c>
      <c r="Y79" s="3"/>
      <c r="Z79" s="4">
        <v>0</v>
      </c>
      <c r="AA79" s="3"/>
      <c r="AB79" s="3"/>
    </row>
    <row r="80" spans="1:28" ht="18.75">
      <c r="I80" s="3">
        <v>0</v>
      </c>
      <c r="J80" s="4">
        <v>0</v>
      </c>
      <c r="W80" s="3">
        <v>12.9</v>
      </c>
      <c r="X80" s="4">
        <v>1</v>
      </c>
    </row>
    <row r="81" spans="23:24" ht="18.75">
      <c r="W81" s="3" t="s">
        <v>142</v>
      </c>
      <c r="X81" s="4">
        <v>0</v>
      </c>
    </row>
    <row r="82" spans="23:24" ht="18.75">
      <c r="W82" s="3">
        <v>0</v>
      </c>
      <c r="X82" s="4">
        <v>0</v>
      </c>
    </row>
  </sheetData>
  <sheetProtection sheet="1" selectLockedCells="1" selectUnlockedCells="1"/>
  <mergeCells count="2">
    <mergeCell ref="A3:N3"/>
    <mergeCell ref="O3:AB3"/>
  </mergeCells>
  <pageMargins left="0.375" right="0.44791666666666669"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sheetPr codeName="Лист9"/>
  <dimension ref="A3:AB115"/>
  <sheetViews>
    <sheetView view="pageLayout" topLeftCell="F68" workbookViewId="0">
      <selection activeCell="G99" sqref="G99"/>
    </sheetView>
  </sheetViews>
  <sheetFormatPr defaultRowHeight="15.75"/>
  <sheetData>
    <row r="3" spans="1:28" ht="18.75">
      <c r="A3" s="92" t="s">
        <v>0</v>
      </c>
      <c r="B3" s="93"/>
      <c r="C3" s="93"/>
      <c r="D3" s="93"/>
      <c r="E3" s="93"/>
      <c r="F3" s="93"/>
      <c r="G3" s="93"/>
      <c r="H3" s="93"/>
      <c r="I3" s="93"/>
      <c r="J3" s="93"/>
      <c r="K3" s="93"/>
      <c r="L3" s="93"/>
      <c r="M3" s="93"/>
      <c r="N3" s="94"/>
      <c r="O3" s="92" t="s">
        <v>1</v>
      </c>
      <c r="P3" s="93"/>
      <c r="Q3" s="93"/>
      <c r="R3" s="93"/>
      <c r="S3" s="93"/>
      <c r="T3" s="93"/>
      <c r="U3" s="93"/>
      <c r="V3" s="93"/>
      <c r="W3" s="93"/>
      <c r="X3" s="93"/>
      <c r="Y3" s="93"/>
      <c r="Z3" s="93"/>
      <c r="AA3" s="93"/>
      <c r="AB3" s="94"/>
    </row>
    <row r="4" spans="1:28" ht="150">
      <c r="A4" s="1" t="s">
        <v>2</v>
      </c>
      <c r="B4" s="1" t="s">
        <v>9</v>
      </c>
      <c r="C4" s="1" t="s">
        <v>4</v>
      </c>
      <c r="D4" s="1" t="s">
        <v>9</v>
      </c>
      <c r="E4" s="1" t="s">
        <v>5</v>
      </c>
      <c r="F4" s="1" t="s">
        <v>9</v>
      </c>
      <c r="G4" s="1" t="s">
        <v>116</v>
      </c>
      <c r="H4" s="1" t="s">
        <v>9</v>
      </c>
      <c r="I4" s="1" t="s">
        <v>144</v>
      </c>
      <c r="J4" s="1" t="s">
        <v>9</v>
      </c>
      <c r="K4" s="1" t="s">
        <v>7</v>
      </c>
      <c r="L4" s="1" t="s">
        <v>9</v>
      </c>
      <c r="M4" s="1" t="s">
        <v>8</v>
      </c>
      <c r="N4" s="1" t="s">
        <v>9</v>
      </c>
      <c r="O4" s="1" t="s">
        <v>2</v>
      </c>
      <c r="P4" s="1" t="s">
        <v>9</v>
      </c>
      <c r="Q4" s="1" t="s">
        <v>4</v>
      </c>
      <c r="R4" s="1" t="s">
        <v>9</v>
      </c>
      <c r="S4" s="1" t="s">
        <v>5</v>
      </c>
      <c r="T4" s="1" t="s">
        <v>9</v>
      </c>
      <c r="U4" s="1" t="s">
        <v>102</v>
      </c>
      <c r="V4" s="1" t="s">
        <v>9</v>
      </c>
      <c r="W4" s="1" t="s">
        <v>145</v>
      </c>
      <c r="X4" s="1" t="s">
        <v>9</v>
      </c>
      <c r="Y4" s="1" t="s">
        <v>7</v>
      </c>
      <c r="Z4" s="1" t="s">
        <v>9</v>
      </c>
      <c r="AA4" s="1" t="s">
        <v>11</v>
      </c>
      <c r="AB4" s="1" t="s">
        <v>9</v>
      </c>
    </row>
    <row r="5" spans="1:28" ht="18.75">
      <c r="A5" s="1" t="s">
        <v>146</v>
      </c>
      <c r="B5" s="1">
        <v>70</v>
      </c>
      <c r="C5" s="3" t="s">
        <v>149</v>
      </c>
      <c r="D5" s="4">
        <v>70</v>
      </c>
      <c r="E5" s="3" t="s">
        <v>137</v>
      </c>
      <c r="F5" s="4">
        <v>70</v>
      </c>
      <c r="G5" s="1">
        <v>0</v>
      </c>
      <c r="H5" s="1">
        <v>0</v>
      </c>
      <c r="I5" s="1">
        <v>0</v>
      </c>
      <c r="J5" s="1">
        <v>0</v>
      </c>
      <c r="K5" s="3" t="s">
        <v>151</v>
      </c>
      <c r="L5" s="4">
        <v>70</v>
      </c>
      <c r="M5" s="3" t="s">
        <v>99</v>
      </c>
      <c r="N5" s="4">
        <v>70</v>
      </c>
      <c r="O5" s="1" t="s">
        <v>133</v>
      </c>
      <c r="P5" s="1">
        <v>70</v>
      </c>
      <c r="Q5" s="3" t="s">
        <v>109</v>
      </c>
      <c r="R5" s="4">
        <v>70</v>
      </c>
      <c r="S5" s="3" t="s">
        <v>64</v>
      </c>
      <c r="T5" s="4">
        <v>70</v>
      </c>
      <c r="U5" s="1">
        <v>0</v>
      </c>
      <c r="V5" s="1">
        <v>0</v>
      </c>
      <c r="W5" s="1">
        <v>0</v>
      </c>
      <c r="X5" s="1">
        <v>0</v>
      </c>
      <c r="Y5" s="3" t="s">
        <v>89</v>
      </c>
      <c r="Z5" s="4">
        <v>70</v>
      </c>
      <c r="AA5" s="3" t="s">
        <v>143</v>
      </c>
      <c r="AB5" s="4">
        <v>70</v>
      </c>
    </row>
    <row r="6" spans="1:28" ht="18.75">
      <c r="A6" s="3" t="s">
        <v>147</v>
      </c>
      <c r="B6" s="4">
        <v>70</v>
      </c>
      <c r="C6" s="1">
        <v>0</v>
      </c>
      <c r="D6" s="1">
        <v>0</v>
      </c>
      <c r="E6" s="1">
        <v>0</v>
      </c>
      <c r="F6" s="1">
        <v>0</v>
      </c>
      <c r="G6" s="1">
        <v>2</v>
      </c>
      <c r="H6" s="1">
        <v>70</v>
      </c>
      <c r="I6" s="1">
        <v>2</v>
      </c>
      <c r="J6" s="1">
        <v>70</v>
      </c>
      <c r="K6" s="1">
        <v>-99</v>
      </c>
      <c r="L6" s="1">
        <v>0</v>
      </c>
      <c r="M6" s="1">
        <v>0</v>
      </c>
      <c r="N6" s="1">
        <v>0</v>
      </c>
      <c r="O6" s="3" t="s">
        <v>120</v>
      </c>
      <c r="P6" s="4">
        <v>70</v>
      </c>
      <c r="Q6" s="1">
        <v>0</v>
      </c>
      <c r="R6" s="1">
        <v>0</v>
      </c>
      <c r="S6" s="1">
        <v>0</v>
      </c>
      <c r="T6" s="1">
        <v>0</v>
      </c>
      <c r="U6" s="1">
        <v>2</v>
      </c>
      <c r="V6" s="1">
        <v>70</v>
      </c>
      <c r="W6" s="1">
        <v>2</v>
      </c>
      <c r="X6" s="1">
        <v>70</v>
      </c>
      <c r="Y6" s="1">
        <v>-99</v>
      </c>
      <c r="Z6" s="1">
        <v>0</v>
      </c>
      <c r="AA6" s="1">
        <v>0</v>
      </c>
      <c r="AB6" s="1">
        <v>0</v>
      </c>
    </row>
    <row r="7" spans="1:28" ht="18.75">
      <c r="A7" s="3" t="s">
        <v>933</v>
      </c>
      <c r="B7" s="4">
        <v>69</v>
      </c>
      <c r="C7" s="3">
        <v>145</v>
      </c>
      <c r="D7" s="4">
        <v>1</v>
      </c>
      <c r="E7" s="3">
        <v>6</v>
      </c>
      <c r="F7" s="4">
        <v>1</v>
      </c>
      <c r="G7" s="3">
        <v>7.2</v>
      </c>
      <c r="H7" s="4">
        <v>70</v>
      </c>
      <c r="I7" s="3">
        <v>11.4</v>
      </c>
      <c r="J7" s="4">
        <v>70</v>
      </c>
      <c r="K7" s="3">
        <v>-5</v>
      </c>
      <c r="L7" s="4">
        <v>1</v>
      </c>
      <c r="M7" s="3">
        <v>1</v>
      </c>
      <c r="N7" s="4">
        <v>1</v>
      </c>
      <c r="O7" s="3" t="s">
        <v>918</v>
      </c>
      <c r="P7" s="4">
        <v>69</v>
      </c>
      <c r="Q7" s="3">
        <v>116</v>
      </c>
      <c r="R7" s="4">
        <v>1</v>
      </c>
      <c r="S7" s="3">
        <v>4</v>
      </c>
      <c r="T7" s="4">
        <v>1</v>
      </c>
      <c r="U7" s="3">
        <v>7.8</v>
      </c>
      <c r="V7" s="4">
        <v>70</v>
      </c>
      <c r="W7" s="3">
        <v>12.6</v>
      </c>
      <c r="X7" s="4">
        <v>70</v>
      </c>
      <c r="Y7" s="3">
        <v>-3</v>
      </c>
      <c r="Z7" s="4">
        <v>1</v>
      </c>
      <c r="AA7" s="3">
        <v>3</v>
      </c>
      <c r="AB7" s="4">
        <v>1</v>
      </c>
    </row>
    <row r="8" spans="1:28" ht="18.75">
      <c r="A8" s="3" t="s">
        <v>934</v>
      </c>
      <c r="B8" s="4">
        <v>68</v>
      </c>
      <c r="C8" s="3">
        <v>149</v>
      </c>
      <c r="D8" s="4">
        <v>2</v>
      </c>
      <c r="E8" s="3">
        <v>7</v>
      </c>
      <c r="F8" s="4">
        <v>2</v>
      </c>
      <c r="G8" s="3">
        <v>7.3</v>
      </c>
      <c r="H8" s="4">
        <v>69</v>
      </c>
      <c r="I8" s="3">
        <v>11.5</v>
      </c>
      <c r="J8" s="4">
        <v>69</v>
      </c>
      <c r="K8" s="3">
        <v>-4</v>
      </c>
      <c r="L8" s="4">
        <v>2</v>
      </c>
      <c r="M8" s="3" t="s">
        <v>15</v>
      </c>
      <c r="N8" s="4">
        <v>2</v>
      </c>
      <c r="O8" s="3" t="s">
        <v>919</v>
      </c>
      <c r="P8" s="4">
        <v>68</v>
      </c>
      <c r="Q8" s="3">
        <v>119</v>
      </c>
      <c r="R8" s="4">
        <v>2</v>
      </c>
      <c r="S8" s="3">
        <v>5</v>
      </c>
      <c r="T8" s="4">
        <v>2</v>
      </c>
      <c r="U8" s="3">
        <v>7.9</v>
      </c>
      <c r="V8" s="4">
        <v>69</v>
      </c>
      <c r="W8" s="3">
        <v>12.7</v>
      </c>
      <c r="X8" s="4">
        <v>69</v>
      </c>
      <c r="Y8" s="3">
        <v>-2</v>
      </c>
      <c r="Z8" s="4">
        <v>2</v>
      </c>
      <c r="AA8" s="3">
        <v>4</v>
      </c>
      <c r="AB8" s="4">
        <v>2</v>
      </c>
    </row>
    <row r="9" spans="1:28" ht="18.75">
      <c r="A9" s="3" t="s">
        <v>935</v>
      </c>
      <c r="B9" s="4">
        <v>67</v>
      </c>
      <c r="C9" s="3">
        <v>153</v>
      </c>
      <c r="D9" s="4">
        <v>3</v>
      </c>
      <c r="E9" s="3">
        <v>8</v>
      </c>
      <c r="F9" s="4">
        <v>3</v>
      </c>
      <c r="G9" s="3">
        <v>7.4</v>
      </c>
      <c r="H9" s="4">
        <v>68</v>
      </c>
      <c r="I9" s="3">
        <v>11.6</v>
      </c>
      <c r="J9" s="4">
        <v>68</v>
      </c>
      <c r="K9" s="3">
        <v>-3</v>
      </c>
      <c r="L9" s="4">
        <v>3</v>
      </c>
      <c r="M9" s="3" t="s">
        <v>15</v>
      </c>
      <c r="N9" s="4">
        <v>3</v>
      </c>
      <c r="O9" s="3" t="s">
        <v>920</v>
      </c>
      <c r="P9" s="4">
        <v>67</v>
      </c>
      <c r="Q9" s="3">
        <v>122</v>
      </c>
      <c r="R9" s="4">
        <v>3</v>
      </c>
      <c r="S9" s="3">
        <v>6</v>
      </c>
      <c r="T9" s="4">
        <v>3</v>
      </c>
      <c r="U9" s="3">
        <v>8</v>
      </c>
      <c r="V9" s="4">
        <v>68</v>
      </c>
      <c r="W9" s="3">
        <v>12.8</v>
      </c>
      <c r="X9" s="4">
        <v>69</v>
      </c>
      <c r="Y9" s="3">
        <v>-1</v>
      </c>
      <c r="Z9" s="4">
        <v>3</v>
      </c>
      <c r="AA9" s="3">
        <v>5</v>
      </c>
      <c r="AB9" s="4">
        <v>3</v>
      </c>
    </row>
    <row r="10" spans="1:28" ht="18.75">
      <c r="A10" s="3" t="s">
        <v>936</v>
      </c>
      <c r="B10" s="4">
        <v>66</v>
      </c>
      <c r="C10" s="3">
        <v>157</v>
      </c>
      <c r="D10" s="4">
        <v>4</v>
      </c>
      <c r="E10" s="3">
        <v>9</v>
      </c>
      <c r="F10" s="4">
        <v>4</v>
      </c>
      <c r="G10" s="3">
        <v>7.5</v>
      </c>
      <c r="H10" s="4">
        <v>67</v>
      </c>
      <c r="I10" s="3">
        <v>11.7</v>
      </c>
      <c r="J10" s="4">
        <v>67</v>
      </c>
      <c r="K10" s="3">
        <v>-2</v>
      </c>
      <c r="L10" s="4">
        <v>4</v>
      </c>
      <c r="M10" s="3">
        <v>2</v>
      </c>
      <c r="N10" s="4">
        <v>4</v>
      </c>
      <c r="O10" s="3" t="s">
        <v>921</v>
      </c>
      <c r="P10" s="4">
        <v>66</v>
      </c>
      <c r="Q10" s="3">
        <v>125</v>
      </c>
      <c r="R10" s="4">
        <v>4</v>
      </c>
      <c r="S10" s="3">
        <v>7</v>
      </c>
      <c r="T10" s="4">
        <v>4</v>
      </c>
      <c r="U10" s="3">
        <v>8.1</v>
      </c>
      <c r="V10" s="4">
        <v>67</v>
      </c>
      <c r="W10" s="3">
        <v>12.9</v>
      </c>
      <c r="X10" s="4">
        <v>68</v>
      </c>
      <c r="Y10" s="3">
        <v>0</v>
      </c>
      <c r="Z10" s="4">
        <v>4</v>
      </c>
      <c r="AA10" s="3">
        <v>6</v>
      </c>
      <c r="AB10" s="4">
        <v>4</v>
      </c>
    </row>
    <row r="11" spans="1:28" ht="18.75">
      <c r="A11" s="3" t="s">
        <v>937</v>
      </c>
      <c r="B11" s="4">
        <v>65</v>
      </c>
      <c r="C11" s="3">
        <v>161</v>
      </c>
      <c r="D11" s="4">
        <v>5</v>
      </c>
      <c r="E11" s="3">
        <v>10</v>
      </c>
      <c r="F11" s="4">
        <v>5</v>
      </c>
      <c r="G11" s="3">
        <v>7.6</v>
      </c>
      <c r="H11" s="4">
        <v>66</v>
      </c>
      <c r="I11" s="3">
        <v>11.8</v>
      </c>
      <c r="J11" s="4">
        <v>66</v>
      </c>
      <c r="K11" s="3" t="s">
        <v>15</v>
      </c>
      <c r="L11" s="4">
        <v>5</v>
      </c>
      <c r="M11" s="3" t="s">
        <v>15</v>
      </c>
      <c r="N11" s="4">
        <v>5</v>
      </c>
      <c r="O11" s="3" t="s">
        <v>922</v>
      </c>
      <c r="P11" s="4">
        <v>65</v>
      </c>
      <c r="Q11" s="3">
        <v>128</v>
      </c>
      <c r="R11" s="4">
        <v>5</v>
      </c>
      <c r="S11" s="3">
        <v>8</v>
      </c>
      <c r="T11" s="4">
        <v>5</v>
      </c>
      <c r="U11" s="3">
        <v>8.1999999999999993</v>
      </c>
      <c r="V11" s="4">
        <v>66</v>
      </c>
      <c r="W11" s="3">
        <v>13</v>
      </c>
      <c r="X11" s="4">
        <v>68</v>
      </c>
      <c r="Y11" s="3">
        <v>1</v>
      </c>
      <c r="Z11" s="4">
        <v>5</v>
      </c>
      <c r="AA11" s="3">
        <v>7</v>
      </c>
      <c r="AB11" s="4">
        <v>5</v>
      </c>
    </row>
    <row r="12" spans="1:28" ht="18.75">
      <c r="A12" s="3" t="s">
        <v>835</v>
      </c>
      <c r="B12" s="4">
        <v>64</v>
      </c>
      <c r="C12" s="3">
        <v>164</v>
      </c>
      <c r="D12" s="4">
        <v>6</v>
      </c>
      <c r="E12" s="3">
        <v>11</v>
      </c>
      <c r="F12" s="4">
        <v>6</v>
      </c>
      <c r="G12" s="3" t="s">
        <v>17</v>
      </c>
      <c r="H12" s="4">
        <v>65</v>
      </c>
      <c r="I12" s="3">
        <v>11.9</v>
      </c>
      <c r="J12" s="4">
        <v>65</v>
      </c>
      <c r="K12" s="3">
        <v>-1</v>
      </c>
      <c r="L12" s="4">
        <v>6</v>
      </c>
      <c r="M12" s="3" t="s">
        <v>15</v>
      </c>
      <c r="N12" s="4">
        <v>6</v>
      </c>
      <c r="O12" s="3" t="s">
        <v>896</v>
      </c>
      <c r="P12" s="4">
        <v>64</v>
      </c>
      <c r="Q12" s="3">
        <v>131</v>
      </c>
      <c r="R12" s="4">
        <v>6</v>
      </c>
      <c r="S12" s="3">
        <v>9</v>
      </c>
      <c r="T12" s="4">
        <v>6</v>
      </c>
      <c r="U12" s="3">
        <v>8.3000000000000007</v>
      </c>
      <c r="V12" s="4">
        <v>65</v>
      </c>
      <c r="W12" s="3">
        <v>13.1</v>
      </c>
      <c r="X12" s="4">
        <v>67</v>
      </c>
      <c r="Y12" s="3">
        <v>2</v>
      </c>
      <c r="Z12" s="4">
        <v>6</v>
      </c>
      <c r="AA12" s="3">
        <v>8</v>
      </c>
      <c r="AB12" s="4">
        <v>6</v>
      </c>
    </row>
    <row r="13" spans="1:28" ht="18.75">
      <c r="A13" s="3" t="s">
        <v>836</v>
      </c>
      <c r="B13" s="4">
        <v>63</v>
      </c>
      <c r="C13" s="3">
        <v>167</v>
      </c>
      <c r="D13" s="4">
        <v>7</v>
      </c>
      <c r="E13" s="3">
        <v>12</v>
      </c>
      <c r="F13" s="4">
        <v>7</v>
      </c>
      <c r="G13" s="3">
        <v>7.7</v>
      </c>
      <c r="H13" s="4">
        <v>64</v>
      </c>
      <c r="I13" s="3">
        <v>12</v>
      </c>
      <c r="J13" s="4">
        <v>64</v>
      </c>
      <c r="K13" s="3" t="s">
        <v>15</v>
      </c>
      <c r="L13" s="4">
        <v>7</v>
      </c>
      <c r="M13" s="3">
        <v>3</v>
      </c>
      <c r="N13" s="4">
        <v>7</v>
      </c>
      <c r="O13" s="3" t="s">
        <v>897</v>
      </c>
      <c r="P13" s="4">
        <v>63</v>
      </c>
      <c r="Q13" s="3">
        <v>134</v>
      </c>
      <c r="R13" s="4">
        <v>7</v>
      </c>
      <c r="S13" s="3">
        <v>10</v>
      </c>
      <c r="T13" s="4">
        <v>7</v>
      </c>
      <c r="U13" s="3">
        <v>8.4</v>
      </c>
      <c r="V13" s="4">
        <v>64</v>
      </c>
      <c r="W13" s="3">
        <v>13.2</v>
      </c>
      <c r="X13" s="4">
        <v>67</v>
      </c>
      <c r="Y13" s="3">
        <v>3</v>
      </c>
      <c r="Z13" s="4">
        <v>7</v>
      </c>
      <c r="AA13" s="3">
        <v>9</v>
      </c>
      <c r="AB13" s="4">
        <v>7</v>
      </c>
    </row>
    <row r="14" spans="1:28" ht="18.75">
      <c r="A14" s="3" t="s">
        <v>837</v>
      </c>
      <c r="B14" s="4">
        <v>62</v>
      </c>
      <c r="C14" s="3">
        <v>170</v>
      </c>
      <c r="D14" s="4">
        <v>8</v>
      </c>
      <c r="E14" s="3">
        <v>13</v>
      </c>
      <c r="F14" s="4">
        <v>8</v>
      </c>
      <c r="G14" s="3" t="s">
        <v>17</v>
      </c>
      <c r="H14" s="4">
        <v>63</v>
      </c>
      <c r="I14" s="3">
        <v>12.1</v>
      </c>
      <c r="J14" s="4">
        <v>63</v>
      </c>
      <c r="K14" s="3">
        <v>0</v>
      </c>
      <c r="L14" s="4">
        <v>8</v>
      </c>
      <c r="M14" s="3" t="s">
        <v>15</v>
      </c>
      <c r="N14" s="4">
        <v>8</v>
      </c>
      <c r="O14" s="3" t="s">
        <v>898</v>
      </c>
      <c r="P14" s="4">
        <v>62</v>
      </c>
      <c r="Q14" s="3">
        <v>137</v>
      </c>
      <c r="R14" s="4">
        <v>8</v>
      </c>
      <c r="S14" s="3">
        <v>11</v>
      </c>
      <c r="T14" s="4">
        <v>8</v>
      </c>
      <c r="U14" s="3">
        <v>8.5</v>
      </c>
      <c r="V14" s="4">
        <v>63</v>
      </c>
      <c r="W14" s="3">
        <v>13.3</v>
      </c>
      <c r="X14" s="4">
        <v>66</v>
      </c>
      <c r="Y14" s="3">
        <v>4</v>
      </c>
      <c r="Z14" s="4">
        <v>8</v>
      </c>
      <c r="AA14" s="3">
        <v>10</v>
      </c>
      <c r="AB14" s="4">
        <v>8</v>
      </c>
    </row>
    <row r="15" spans="1:28" ht="18.75">
      <c r="A15" s="3" t="s">
        <v>838</v>
      </c>
      <c r="B15" s="4">
        <v>61</v>
      </c>
      <c r="C15" s="3">
        <v>173</v>
      </c>
      <c r="D15" s="4">
        <v>9</v>
      </c>
      <c r="E15" s="3">
        <v>14</v>
      </c>
      <c r="F15" s="4">
        <v>9</v>
      </c>
      <c r="G15" s="3">
        <v>7.8</v>
      </c>
      <c r="H15" s="4">
        <v>62</v>
      </c>
      <c r="I15" s="3">
        <v>12.2</v>
      </c>
      <c r="J15" s="4">
        <v>62</v>
      </c>
      <c r="K15" s="3" t="s">
        <v>15</v>
      </c>
      <c r="L15" s="4">
        <v>9</v>
      </c>
      <c r="M15" s="3" t="s">
        <v>17</v>
      </c>
      <c r="N15" s="4">
        <v>9</v>
      </c>
      <c r="O15" s="3" t="s">
        <v>899</v>
      </c>
      <c r="P15" s="4">
        <v>61</v>
      </c>
      <c r="Q15" s="3">
        <v>140</v>
      </c>
      <c r="R15" s="4">
        <v>9</v>
      </c>
      <c r="S15" s="3">
        <v>12</v>
      </c>
      <c r="T15" s="4">
        <v>9</v>
      </c>
      <c r="U15" s="3">
        <v>8.6</v>
      </c>
      <c r="V15" s="4">
        <v>62</v>
      </c>
      <c r="W15" s="3">
        <v>13.4</v>
      </c>
      <c r="X15" s="4">
        <v>66</v>
      </c>
      <c r="Y15" s="3" t="s">
        <v>15</v>
      </c>
      <c r="Z15" s="4">
        <v>9</v>
      </c>
      <c r="AA15" s="3">
        <v>11</v>
      </c>
      <c r="AB15" s="4">
        <v>9</v>
      </c>
    </row>
    <row r="16" spans="1:28" ht="18.75">
      <c r="A16" s="3" t="s">
        <v>839</v>
      </c>
      <c r="B16" s="4">
        <v>60</v>
      </c>
      <c r="C16" s="3">
        <v>176</v>
      </c>
      <c r="D16" s="4">
        <v>10</v>
      </c>
      <c r="E16" s="3">
        <v>15</v>
      </c>
      <c r="F16" s="4">
        <v>10</v>
      </c>
      <c r="G16" s="3" t="s">
        <v>17</v>
      </c>
      <c r="H16" s="4">
        <v>61</v>
      </c>
      <c r="I16" s="3">
        <v>12.3</v>
      </c>
      <c r="J16" s="4">
        <v>61</v>
      </c>
      <c r="K16" s="3">
        <v>1</v>
      </c>
      <c r="L16" s="4">
        <v>10</v>
      </c>
      <c r="M16" s="3">
        <v>4</v>
      </c>
      <c r="N16" s="4">
        <v>10</v>
      </c>
      <c r="O16" s="3" t="s">
        <v>900</v>
      </c>
      <c r="P16" s="4">
        <v>60</v>
      </c>
      <c r="Q16" s="3">
        <v>143</v>
      </c>
      <c r="R16" s="4">
        <v>10</v>
      </c>
      <c r="S16" s="3">
        <v>13</v>
      </c>
      <c r="T16" s="4">
        <v>10</v>
      </c>
      <c r="U16" s="3" t="s">
        <v>17</v>
      </c>
      <c r="V16" s="4">
        <v>61</v>
      </c>
      <c r="W16" s="3">
        <v>13.5</v>
      </c>
      <c r="X16" s="4">
        <v>65</v>
      </c>
      <c r="Y16" s="3">
        <v>5</v>
      </c>
      <c r="Z16" s="4">
        <v>10</v>
      </c>
      <c r="AA16" s="3">
        <v>12</v>
      </c>
      <c r="AB16" s="4">
        <v>10</v>
      </c>
    </row>
    <row r="17" spans="1:28" ht="18.75">
      <c r="A17" s="3" t="s">
        <v>840</v>
      </c>
      <c r="B17" s="4">
        <v>59</v>
      </c>
      <c r="C17" s="3">
        <v>179</v>
      </c>
      <c r="D17" s="4">
        <v>11</v>
      </c>
      <c r="E17" s="3">
        <v>16</v>
      </c>
      <c r="F17" s="4">
        <v>11</v>
      </c>
      <c r="G17" s="3">
        <v>7.9</v>
      </c>
      <c r="H17" s="4">
        <v>60</v>
      </c>
      <c r="I17" s="3">
        <v>12.4</v>
      </c>
      <c r="J17" s="4">
        <v>60</v>
      </c>
      <c r="K17" s="3" t="s">
        <v>15</v>
      </c>
      <c r="L17" s="4">
        <v>11</v>
      </c>
      <c r="M17" s="3" t="s">
        <v>17</v>
      </c>
      <c r="N17" s="4">
        <v>11</v>
      </c>
      <c r="O17" s="3" t="s">
        <v>924</v>
      </c>
      <c r="P17" s="4">
        <v>59</v>
      </c>
      <c r="Q17" s="3">
        <v>146</v>
      </c>
      <c r="R17" s="4">
        <v>11</v>
      </c>
      <c r="S17" s="3">
        <v>14</v>
      </c>
      <c r="T17" s="4">
        <v>11</v>
      </c>
      <c r="U17" s="3">
        <v>8.6999999999999993</v>
      </c>
      <c r="V17" s="4">
        <v>60</v>
      </c>
      <c r="W17" s="3">
        <v>13.6</v>
      </c>
      <c r="X17" s="4">
        <v>65</v>
      </c>
      <c r="Y17" s="3" t="s">
        <v>15</v>
      </c>
      <c r="Z17" s="4">
        <v>11</v>
      </c>
      <c r="AA17" s="3" t="s">
        <v>15</v>
      </c>
      <c r="AB17" s="4">
        <v>11</v>
      </c>
    </row>
    <row r="18" spans="1:28" ht="18.75">
      <c r="A18" s="3" t="s">
        <v>841</v>
      </c>
      <c r="B18" s="4">
        <v>58</v>
      </c>
      <c r="C18" s="3">
        <v>182</v>
      </c>
      <c r="D18" s="4">
        <v>12</v>
      </c>
      <c r="E18" s="3">
        <v>17</v>
      </c>
      <c r="F18" s="4">
        <v>12</v>
      </c>
      <c r="G18" s="3" t="s">
        <v>17</v>
      </c>
      <c r="H18" s="4">
        <v>59</v>
      </c>
      <c r="I18" s="3">
        <v>12.5</v>
      </c>
      <c r="J18" s="4">
        <v>59</v>
      </c>
      <c r="K18" s="3">
        <v>2</v>
      </c>
      <c r="L18" s="4">
        <v>12</v>
      </c>
      <c r="M18" s="3" t="s">
        <v>15</v>
      </c>
      <c r="N18" s="4">
        <v>12</v>
      </c>
      <c r="O18" s="3" t="s">
        <v>925</v>
      </c>
      <c r="P18" s="4">
        <v>58</v>
      </c>
      <c r="Q18" s="3">
        <v>148</v>
      </c>
      <c r="R18" s="4">
        <v>12</v>
      </c>
      <c r="S18" s="3">
        <v>15</v>
      </c>
      <c r="T18" s="4">
        <v>12</v>
      </c>
      <c r="U18" s="3" t="s">
        <v>17</v>
      </c>
      <c r="V18" s="4">
        <v>59</v>
      </c>
      <c r="W18" s="3">
        <v>13.7</v>
      </c>
      <c r="X18" s="4">
        <v>64</v>
      </c>
      <c r="Y18" s="3">
        <v>6</v>
      </c>
      <c r="Z18" s="4">
        <v>12</v>
      </c>
      <c r="AA18" s="3">
        <v>13</v>
      </c>
      <c r="AB18" s="4">
        <v>12</v>
      </c>
    </row>
    <row r="19" spans="1:28" ht="18.75">
      <c r="A19" s="3" t="s">
        <v>842</v>
      </c>
      <c r="B19" s="4">
        <v>57</v>
      </c>
      <c r="C19" s="3">
        <v>185</v>
      </c>
      <c r="D19" s="4">
        <v>13</v>
      </c>
      <c r="E19" s="3">
        <v>18</v>
      </c>
      <c r="F19" s="4">
        <v>13</v>
      </c>
      <c r="G19" s="3">
        <v>8</v>
      </c>
      <c r="H19" s="4">
        <v>58</v>
      </c>
      <c r="I19" s="3">
        <v>12.6</v>
      </c>
      <c r="J19" s="4">
        <v>58</v>
      </c>
      <c r="K19" s="3" t="s">
        <v>15</v>
      </c>
      <c r="L19" s="4">
        <v>13</v>
      </c>
      <c r="M19" s="3">
        <v>5</v>
      </c>
      <c r="N19" s="4">
        <v>13</v>
      </c>
      <c r="O19" s="3" t="s">
        <v>926</v>
      </c>
      <c r="P19" s="4">
        <v>57</v>
      </c>
      <c r="Q19" s="3">
        <v>150</v>
      </c>
      <c r="R19" s="4">
        <v>13</v>
      </c>
      <c r="S19" s="3">
        <v>16</v>
      </c>
      <c r="T19" s="4">
        <v>13</v>
      </c>
      <c r="U19" s="3">
        <v>8.8000000000000007</v>
      </c>
      <c r="V19" s="4">
        <v>58</v>
      </c>
      <c r="W19" s="3">
        <v>13.8</v>
      </c>
      <c r="X19" s="4">
        <v>64</v>
      </c>
      <c r="Y19" s="3" t="s">
        <v>15</v>
      </c>
      <c r="Z19" s="4">
        <v>13</v>
      </c>
      <c r="AA19" s="3" t="s">
        <v>15</v>
      </c>
      <c r="AB19" s="4">
        <v>13</v>
      </c>
    </row>
    <row r="20" spans="1:28" ht="18.75">
      <c r="A20" s="3" t="s">
        <v>843</v>
      </c>
      <c r="B20" s="4">
        <v>56</v>
      </c>
      <c r="C20" s="3">
        <v>187</v>
      </c>
      <c r="D20" s="4">
        <v>14</v>
      </c>
      <c r="E20" s="3">
        <v>19</v>
      </c>
      <c r="F20" s="4">
        <v>14</v>
      </c>
      <c r="G20" s="3" t="s">
        <v>17</v>
      </c>
      <c r="H20" s="4">
        <v>57</v>
      </c>
      <c r="I20" s="3">
        <v>12.7</v>
      </c>
      <c r="J20" s="4">
        <v>57</v>
      </c>
      <c r="K20" s="3">
        <v>3</v>
      </c>
      <c r="L20" s="4">
        <v>14</v>
      </c>
      <c r="M20" s="3" t="s">
        <v>15</v>
      </c>
      <c r="N20" s="4">
        <v>14</v>
      </c>
      <c r="O20" s="3" t="s">
        <v>927</v>
      </c>
      <c r="P20" s="4">
        <v>56</v>
      </c>
      <c r="Q20" s="3">
        <v>152</v>
      </c>
      <c r="R20" s="4">
        <v>14</v>
      </c>
      <c r="S20" s="3">
        <v>17</v>
      </c>
      <c r="T20" s="4">
        <v>14</v>
      </c>
      <c r="U20" s="3" t="s">
        <v>107</v>
      </c>
      <c r="V20" s="4">
        <v>57</v>
      </c>
      <c r="W20" s="3">
        <v>13.9</v>
      </c>
      <c r="X20" s="4">
        <v>63</v>
      </c>
      <c r="Y20" s="3">
        <v>7</v>
      </c>
      <c r="Z20" s="4">
        <v>14</v>
      </c>
      <c r="AA20" s="3">
        <v>14</v>
      </c>
      <c r="AB20" s="4">
        <v>14</v>
      </c>
    </row>
    <row r="21" spans="1:28" ht="18.75">
      <c r="A21" s="3" t="s">
        <v>844</v>
      </c>
      <c r="B21" s="4">
        <v>55</v>
      </c>
      <c r="C21" s="3">
        <v>189</v>
      </c>
      <c r="D21" s="4">
        <v>15</v>
      </c>
      <c r="E21" s="3">
        <v>20</v>
      </c>
      <c r="F21" s="4">
        <v>15</v>
      </c>
      <c r="G21" s="3">
        <v>8.1</v>
      </c>
      <c r="H21" s="4">
        <v>56</v>
      </c>
      <c r="I21" s="3">
        <v>12.8</v>
      </c>
      <c r="J21" s="4">
        <v>56</v>
      </c>
      <c r="K21" s="3" t="s">
        <v>15</v>
      </c>
      <c r="L21" s="4">
        <v>15</v>
      </c>
      <c r="M21" s="3" t="s">
        <v>17</v>
      </c>
      <c r="N21" s="4">
        <v>15</v>
      </c>
      <c r="O21" s="3" t="s">
        <v>928</v>
      </c>
      <c r="P21" s="4">
        <v>55</v>
      </c>
      <c r="Q21" s="3">
        <v>154</v>
      </c>
      <c r="R21" s="4">
        <v>15</v>
      </c>
      <c r="S21" s="3">
        <v>18</v>
      </c>
      <c r="T21" s="4">
        <v>15</v>
      </c>
      <c r="U21" s="3">
        <v>8.9</v>
      </c>
      <c r="V21" s="4">
        <v>56</v>
      </c>
      <c r="W21" s="3">
        <v>14</v>
      </c>
      <c r="X21" s="4">
        <v>62</v>
      </c>
      <c r="Y21" s="3" t="s">
        <v>15</v>
      </c>
      <c r="Z21" s="4">
        <v>15</v>
      </c>
      <c r="AA21" s="3" t="s">
        <v>15</v>
      </c>
      <c r="AB21" s="4">
        <v>15</v>
      </c>
    </row>
    <row r="22" spans="1:28" ht="18.75">
      <c r="A22" s="3" t="s">
        <v>786</v>
      </c>
      <c r="B22" s="4">
        <v>54</v>
      </c>
      <c r="C22" s="3">
        <v>191</v>
      </c>
      <c r="D22" s="4">
        <v>16</v>
      </c>
      <c r="E22" s="3">
        <v>21</v>
      </c>
      <c r="F22" s="4">
        <v>16</v>
      </c>
      <c r="G22" s="3" t="s">
        <v>17</v>
      </c>
      <c r="H22" s="4">
        <v>55</v>
      </c>
      <c r="I22" s="3">
        <v>12.9</v>
      </c>
      <c r="J22" s="4">
        <v>55</v>
      </c>
      <c r="K22" s="3">
        <v>4</v>
      </c>
      <c r="L22" s="4">
        <v>16</v>
      </c>
      <c r="M22" s="3">
        <v>6</v>
      </c>
      <c r="N22" s="4">
        <v>16</v>
      </c>
      <c r="O22" s="3" t="s">
        <v>755</v>
      </c>
      <c r="P22" s="4">
        <v>54</v>
      </c>
      <c r="Q22" s="3">
        <v>156</v>
      </c>
      <c r="R22" s="4">
        <v>16</v>
      </c>
      <c r="S22" s="3">
        <v>19</v>
      </c>
      <c r="T22" s="4">
        <v>16</v>
      </c>
      <c r="U22" s="3" t="s">
        <v>17</v>
      </c>
      <c r="V22" s="4">
        <v>55</v>
      </c>
      <c r="W22" s="3">
        <v>14.1</v>
      </c>
      <c r="X22" s="4">
        <v>61</v>
      </c>
      <c r="Y22" s="3">
        <v>8</v>
      </c>
      <c r="Z22" s="4">
        <v>16</v>
      </c>
      <c r="AA22" s="3">
        <v>15</v>
      </c>
      <c r="AB22" s="4">
        <v>16</v>
      </c>
    </row>
    <row r="23" spans="1:28" ht="18.75">
      <c r="A23" s="3" t="s">
        <v>787</v>
      </c>
      <c r="B23" s="4">
        <v>53</v>
      </c>
      <c r="C23" s="3">
        <v>193</v>
      </c>
      <c r="D23" s="4">
        <v>17</v>
      </c>
      <c r="E23" s="3">
        <v>22</v>
      </c>
      <c r="F23" s="4">
        <v>17</v>
      </c>
      <c r="G23" s="3">
        <v>8.1999999999999993</v>
      </c>
      <c r="H23" s="4">
        <v>54</v>
      </c>
      <c r="I23" s="3">
        <v>13</v>
      </c>
      <c r="J23" s="4">
        <v>54</v>
      </c>
      <c r="K23" s="3" t="s">
        <v>15</v>
      </c>
      <c r="L23" s="4">
        <v>17</v>
      </c>
      <c r="M23" s="3" t="s">
        <v>15</v>
      </c>
      <c r="N23" s="4">
        <v>17</v>
      </c>
      <c r="O23" s="3" t="s">
        <v>756</v>
      </c>
      <c r="P23" s="4">
        <v>53</v>
      </c>
      <c r="Q23" s="3">
        <v>158</v>
      </c>
      <c r="R23" s="4">
        <v>17</v>
      </c>
      <c r="S23" s="3">
        <v>20</v>
      </c>
      <c r="T23" s="4">
        <v>17</v>
      </c>
      <c r="U23" s="3">
        <v>9</v>
      </c>
      <c r="V23" s="4">
        <v>54</v>
      </c>
      <c r="W23" s="3">
        <v>14.2</v>
      </c>
      <c r="X23" s="4">
        <v>60</v>
      </c>
      <c r="Y23" s="3" t="s">
        <v>15</v>
      </c>
      <c r="Z23" s="4">
        <v>17</v>
      </c>
      <c r="AA23" s="3" t="s">
        <v>15</v>
      </c>
      <c r="AB23" s="4">
        <v>17</v>
      </c>
    </row>
    <row r="24" spans="1:28" ht="18.75">
      <c r="A24" s="3" t="s">
        <v>788</v>
      </c>
      <c r="B24" s="4">
        <v>52</v>
      </c>
      <c r="C24" s="3">
        <v>195</v>
      </c>
      <c r="D24" s="4">
        <v>18</v>
      </c>
      <c r="E24" s="3">
        <v>23</v>
      </c>
      <c r="F24" s="4">
        <v>18</v>
      </c>
      <c r="G24" s="3" t="s">
        <v>17</v>
      </c>
      <c r="H24" s="4">
        <v>53</v>
      </c>
      <c r="I24" s="3">
        <v>13.1</v>
      </c>
      <c r="J24" s="4">
        <v>53</v>
      </c>
      <c r="K24" s="3">
        <v>5</v>
      </c>
      <c r="L24" s="4">
        <v>18</v>
      </c>
      <c r="M24" s="3" t="s">
        <v>17</v>
      </c>
      <c r="N24" s="4">
        <v>18</v>
      </c>
      <c r="O24" s="3" t="s">
        <v>757</v>
      </c>
      <c r="P24" s="4">
        <v>52</v>
      </c>
      <c r="Q24" s="3">
        <v>160</v>
      </c>
      <c r="R24" s="4">
        <v>18</v>
      </c>
      <c r="S24" s="3" t="s">
        <v>17</v>
      </c>
      <c r="T24" s="4">
        <v>18</v>
      </c>
      <c r="U24" s="3" t="s">
        <v>17</v>
      </c>
      <c r="V24" s="4">
        <v>53</v>
      </c>
      <c r="W24" s="3">
        <v>14.3</v>
      </c>
      <c r="X24" s="4">
        <v>59</v>
      </c>
      <c r="Y24" s="3">
        <v>9</v>
      </c>
      <c r="Z24" s="4">
        <v>18</v>
      </c>
      <c r="AA24" s="3">
        <v>16</v>
      </c>
      <c r="AB24" s="4">
        <v>18</v>
      </c>
    </row>
    <row r="25" spans="1:28" ht="18.75">
      <c r="A25" s="3" t="s">
        <v>789</v>
      </c>
      <c r="B25" s="4">
        <v>51</v>
      </c>
      <c r="C25" s="3">
        <v>197</v>
      </c>
      <c r="D25" s="4">
        <v>19</v>
      </c>
      <c r="E25" s="3" t="s">
        <v>17</v>
      </c>
      <c r="F25" s="4">
        <v>19</v>
      </c>
      <c r="G25" s="3">
        <v>8.3000000000000007</v>
      </c>
      <c r="H25" s="4">
        <v>52</v>
      </c>
      <c r="I25" s="3">
        <v>13.2</v>
      </c>
      <c r="J25" s="4">
        <v>52</v>
      </c>
      <c r="K25" s="3" t="s">
        <v>15</v>
      </c>
      <c r="L25" s="4">
        <v>19</v>
      </c>
      <c r="M25" s="3">
        <v>7</v>
      </c>
      <c r="N25" s="4">
        <v>19</v>
      </c>
      <c r="O25" s="3" t="s">
        <v>758</v>
      </c>
      <c r="P25" s="4">
        <v>51</v>
      </c>
      <c r="Q25" s="3">
        <v>162</v>
      </c>
      <c r="R25" s="4">
        <v>19</v>
      </c>
      <c r="S25" s="3">
        <v>21</v>
      </c>
      <c r="T25" s="4">
        <v>19</v>
      </c>
      <c r="U25" s="3">
        <v>9.1</v>
      </c>
      <c r="V25" s="4">
        <v>52</v>
      </c>
      <c r="W25" s="3">
        <v>14.4</v>
      </c>
      <c r="X25" s="4">
        <v>58</v>
      </c>
      <c r="Y25" s="3" t="s">
        <v>15</v>
      </c>
      <c r="Z25" s="4">
        <v>19</v>
      </c>
      <c r="AA25" s="3" t="s">
        <v>15</v>
      </c>
      <c r="AB25" s="4">
        <v>19</v>
      </c>
    </row>
    <row r="26" spans="1:28" ht="18.75">
      <c r="A26" s="3" t="s">
        <v>790</v>
      </c>
      <c r="B26" s="4">
        <v>50</v>
      </c>
      <c r="C26" s="3">
        <v>199</v>
      </c>
      <c r="D26" s="4">
        <v>20</v>
      </c>
      <c r="E26" s="3">
        <v>24</v>
      </c>
      <c r="F26" s="4">
        <v>20</v>
      </c>
      <c r="G26" s="3" t="s">
        <v>17</v>
      </c>
      <c r="H26" s="4">
        <v>51</v>
      </c>
      <c r="I26" s="3" t="s">
        <v>17</v>
      </c>
      <c r="J26" s="4">
        <v>51</v>
      </c>
      <c r="K26" s="3">
        <v>6</v>
      </c>
      <c r="L26" s="4">
        <v>20</v>
      </c>
      <c r="M26" s="3" t="s">
        <v>17</v>
      </c>
      <c r="N26" s="4">
        <v>20</v>
      </c>
      <c r="O26" s="3" t="s">
        <v>759</v>
      </c>
      <c r="P26" s="4">
        <v>50</v>
      </c>
      <c r="Q26" s="3">
        <v>164</v>
      </c>
      <c r="R26" s="4">
        <v>20</v>
      </c>
      <c r="S26" s="3" t="s">
        <v>17</v>
      </c>
      <c r="T26" s="4">
        <v>20</v>
      </c>
      <c r="U26" s="3" t="s">
        <v>17</v>
      </c>
      <c r="V26" s="4">
        <v>51</v>
      </c>
      <c r="W26" s="3">
        <v>14.5</v>
      </c>
      <c r="X26" s="4">
        <v>57</v>
      </c>
      <c r="Y26" s="3">
        <v>10</v>
      </c>
      <c r="Z26" s="4">
        <v>20</v>
      </c>
      <c r="AA26" s="3">
        <v>17</v>
      </c>
      <c r="AB26" s="4">
        <v>20</v>
      </c>
    </row>
    <row r="27" spans="1:28" ht="18.75">
      <c r="A27" s="3" t="s">
        <v>938</v>
      </c>
      <c r="B27" s="4">
        <v>49</v>
      </c>
      <c r="C27" s="3">
        <v>201</v>
      </c>
      <c r="D27" s="4">
        <v>21</v>
      </c>
      <c r="E27" s="3" t="s">
        <v>15</v>
      </c>
      <c r="F27" s="4">
        <v>21</v>
      </c>
      <c r="G27" s="3">
        <v>8.4</v>
      </c>
      <c r="H27" s="4">
        <v>50</v>
      </c>
      <c r="I27" s="3">
        <v>13.3</v>
      </c>
      <c r="J27" s="4">
        <v>50</v>
      </c>
      <c r="K27" s="3" t="s">
        <v>15</v>
      </c>
      <c r="L27" s="4">
        <v>21</v>
      </c>
      <c r="M27" s="3" t="s">
        <v>15</v>
      </c>
      <c r="N27" s="4">
        <v>21</v>
      </c>
      <c r="O27" s="3" t="s">
        <v>805</v>
      </c>
      <c r="P27" s="4">
        <v>49</v>
      </c>
      <c r="Q27" s="3">
        <v>166</v>
      </c>
      <c r="R27" s="4">
        <v>21</v>
      </c>
      <c r="S27" s="3">
        <v>22</v>
      </c>
      <c r="T27" s="4">
        <v>21</v>
      </c>
      <c r="U27" s="3">
        <v>9.1999999999999993</v>
      </c>
      <c r="V27" s="4">
        <v>50</v>
      </c>
      <c r="W27" s="3">
        <v>14.6</v>
      </c>
      <c r="X27" s="4">
        <v>56</v>
      </c>
      <c r="Y27" s="3" t="s">
        <v>15</v>
      </c>
      <c r="Z27" s="4">
        <v>21</v>
      </c>
      <c r="AA27" s="3" t="s">
        <v>15</v>
      </c>
      <c r="AB27" s="4">
        <v>21</v>
      </c>
    </row>
    <row r="28" spans="1:28" ht="18.75">
      <c r="A28" s="3" t="s">
        <v>939</v>
      </c>
      <c r="B28" s="4">
        <v>48</v>
      </c>
      <c r="C28" s="3">
        <v>203</v>
      </c>
      <c r="D28" s="4">
        <v>22</v>
      </c>
      <c r="E28" s="3">
        <v>25</v>
      </c>
      <c r="F28" s="4">
        <v>22</v>
      </c>
      <c r="G28" s="3" t="s">
        <v>17</v>
      </c>
      <c r="H28" s="4">
        <v>49</v>
      </c>
      <c r="I28" s="3" t="s">
        <v>17</v>
      </c>
      <c r="J28" s="4">
        <v>49</v>
      </c>
      <c r="K28" s="3">
        <v>7</v>
      </c>
      <c r="L28" s="4">
        <v>22</v>
      </c>
      <c r="M28" s="3">
        <v>8</v>
      </c>
      <c r="N28" s="4">
        <v>22</v>
      </c>
      <c r="O28" s="3" t="s">
        <v>929</v>
      </c>
      <c r="P28" s="4">
        <v>48</v>
      </c>
      <c r="Q28" s="3">
        <v>168</v>
      </c>
      <c r="R28" s="4">
        <v>22</v>
      </c>
      <c r="S28" s="3" t="s">
        <v>17</v>
      </c>
      <c r="T28" s="4">
        <v>22</v>
      </c>
      <c r="U28" s="3" t="s">
        <v>17</v>
      </c>
      <c r="V28" s="4">
        <v>49</v>
      </c>
      <c r="W28" s="3">
        <v>14.7</v>
      </c>
      <c r="X28" s="4">
        <v>55</v>
      </c>
      <c r="Y28" s="3">
        <v>11</v>
      </c>
      <c r="Z28" s="4">
        <v>22</v>
      </c>
      <c r="AA28" s="3">
        <v>18</v>
      </c>
      <c r="AB28" s="4">
        <v>22</v>
      </c>
    </row>
    <row r="29" spans="1:28" ht="18.75">
      <c r="A29" s="3" t="s">
        <v>940</v>
      </c>
      <c r="B29" s="4">
        <v>47</v>
      </c>
      <c r="C29" s="3">
        <v>205</v>
      </c>
      <c r="D29" s="4">
        <v>23</v>
      </c>
      <c r="E29" s="3" t="s">
        <v>17</v>
      </c>
      <c r="F29" s="4">
        <v>23</v>
      </c>
      <c r="G29" s="3" t="s">
        <v>17</v>
      </c>
      <c r="H29" s="4">
        <v>48</v>
      </c>
      <c r="I29" s="3">
        <v>13.4</v>
      </c>
      <c r="J29" s="4">
        <v>48</v>
      </c>
      <c r="K29" s="3" t="s">
        <v>17</v>
      </c>
      <c r="L29" s="4">
        <v>23</v>
      </c>
      <c r="M29" s="3" t="s">
        <v>17</v>
      </c>
      <c r="N29" s="4">
        <v>23</v>
      </c>
      <c r="O29" s="3" t="s">
        <v>930</v>
      </c>
      <c r="P29" s="4">
        <v>47</v>
      </c>
      <c r="Q29" s="3">
        <v>170</v>
      </c>
      <c r="R29" s="4">
        <v>23</v>
      </c>
      <c r="S29" s="3">
        <v>23</v>
      </c>
      <c r="T29" s="4">
        <v>23</v>
      </c>
      <c r="U29" s="3" t="s">
        <v>17</v>
      </c>
      <c r="V29" s="4">
        <v>48</v>
      </c>
      <c r="W29" s="3">
        <v>14.8</v>
      </c>
      <c r="X29" s="4">
        <v>54</v>
      </c>
      <c r="Y29" s="3" t="s">
        <v>17</v>
      </c>
      <c r="Z29" s="4">
        <v>23</v>
      </c>
      <c r="AA29" s="3" t="s">
        <v>15</v>
      </c>
      <c r="AB29" s="4">
        <v>23</v>
      </c>
    </row>
    <row r="30" spans="1:28" ht="18.75">
      <c r="A30" s="3" t="s">
        <v>941</v>
      </c>
      <c r="B30" s="4">
        <v>46</v>
      </c>
      <c r="C30" s="3">
        <v>207</v>
      </c>
      <c r="D30" s="4">
        <v>24</v>
      </c>
      <c r="E30" s="3">
        <v>26</v>
      </c>
      <c r="F30" s="4">
        <v>24</v>
      </c>
      <c r="G30" s="3">
        <v>8.5</v>
      </c>
      <c r="H30" s="4">
        <v>47</v>
      </c>
      <c r="I30" s="3" t="s">
        <v>17</v>
      </c>
      <c r="J30" s="4">
        <v>47</v>
      </c>
      <c r="K30" s="3">
        <v>8</v>
      </c>
      <c r="L30" s="4">
        <v>24</v>
      </c>
      <c r="M30" s="3" t="s">
        <v>17</v>
      </c>
      <c r="N30" s="4">
        <v>24</v>
      </c>
      <c r="O30" s="3" t="s">
        <v>931</v>
      </c>
      <c r="P30" s="4">
        <v>46</v>
      </c>
      <c r="Q30" s="3">
        <v>172</v>
      </c>
      <c r="R30" s="4">
        <v>24</v>
      </c>
      <c r="S30" s="3" t="s">
        <v>15</v>
      </c>
      <c r="T30" s="4">
        <v>24</v>
      </c>
      <c r="U30" s="3">
        <v>9.3000000000000007</v>
      </c>
      <c r="V30" s="4">
        <v>47</v>
      </c>
      <c r="W30" s="3">
        <v>14.9</v>
      </c>
      <c r="X30" s="4">
        <v>53</v>
      </c>
      <c r="Y30" s="3">
        <v>12</v>
      </c>
      <c r="Z30" s="4">
        <v>24</v>
      </c>
      <c r="AA30" s="3">
        <v>19</v>
      </c>
      <c r="AB30" s="4">
        <v>24</v>
      </c>
    </row>
    <row r="31" spans="1:28" ht="18.75">
      <c r="A31" s="3" t="s">
        <v>942</v>
      </c>
      <c r="B31" s="4">
        <v>45</v>
      </c>
      <c r="C31" s="3">
        <v>209</v>
      </c>
      <c r="D31" s="4">
        <v>25</v>
      </c>
      <c r="E31" s="3" t="s">
        <v>17</v>
      </c>
      <c r="F31" s="4">
        <v>25</v>
      </c>
      <c r="G31" s="3" t="s">
        <v>17</v>
      </c>
      <c r="H31" s="4">
        <v>46</v>
      </c>
      <c r="I31" s="3">
        <v>13.5</v>
      </c>
      <c r="J31" s="4">
        <v>46</v>
      </c>
      <c r="K31" s="3" t="s">
        <v>17</v>
      </c>
      <c r="L31" s="4">
        <v>25</v>
      </c>
      <c r="M31" s="3" t="s">
        <v>15</v>
      </c>
      <c r="N31" s="4">
        <v>25</v>
      </c>
      <c r="O31" s="3" t="s">
        <v>932</v>
      </c>
      <c r="P31" s="4">
        <v>45</v>
      </c>
      <c r="Q31" s="3">
        <v>174</v>
      </c>
      <c r="R31" s="4">
        <v>25</v>
      </c>
      <c r="S31" s="3">
        <v>24</v>
      </c>
      <c r="T31" s="4">
        <v>25</v>
      </c>
      <c r="U31" s="3" t="s">
        <v>17</v>
      </c>
      <c r="V31" s="4">
        <v>46</v>
      </c>
      <c r="W31" s="3">
        <v>15</v>
      </c>
      <c r="X31" s="4">
        <v>52</v>
      </c>
      <c r="Y31" s="3" t="s">
        <v>17</v>
      </c>
      <c r="Z31" s="4">
        <v>25</v>
      </c>
      <c r="AA31" s="3" t="s">
        <v>15</v>
      </c>
      <c r="AB31" s="4">
        <v>25</v>
      </c>
    </row>
    <row r="32" spans="1:28" ht="18.75">
      <c r="A32" s="3" t="s">
        <v>901</v>
      </c>
      <c r="B32" s="4">
        <v>44</v>
      </c>
      <c r="C32" s="3">
        <v>211</v>
      </c>
      <c r="D32" s="4">
        <v>26</v>
      </c>
      <c r="E32" s="3">
        <v>27</v>
      </c>
      <c r="F32" s="4">
        <v>26</v>
      </c>
      <c r="G32" s="3" t="s">
        <v>17</v>
      </c>
      <c r="H32" s="4">
        <v>45</v>
      </c>
      <c r="I32" s="3" t="s">
        <v>17</v>
      </c>
      <c r="J32" s="4">
        <v>45</v>
      </c>
      <c r="K32" s="3">
        <v>9</v>
      </c>
      <c r="L32" s="4">
        <v>26</v>
      </c>
      <c r="M32" s="3">
        <v>9</v>
      </c>
      <c r="N32" s="4">
        <v>26</v>
      </c>
      <c r="O32" s="3" t="s">
        <v>682</v>
      </c>
      <c r="P32" s="4">
        <v>44</v>
      </c>
      <c r="Q32" s="3">
        <v>176</v>
      </c>
      <c r="R32" s="4">
        <v>26</v>
      </c>
      <c r="S32" s="3" t="s">
        <v>17</v>
      </c>
      <c r="T32" s="4">
        <v>26</v>
      </c>
      <c r="U32" s="3" t="s">
        <v>17</v>
      </c>
      <c r="V32" s="4">
        <v>45</v>
      </c>
      <c r="W32" s="3" t="s">
        <v>17</v>
      </c>
      <c r="X32" s="4">
        <v>51</v>
      </c>
      <c r="Y32" s="3">
        <v>13</v>
      </c>
      <c r="Z32" s="4">
        <v>26</v>
      </c>
      <c r="AA32" s="3">
        <v>20</v>
      </c>
      <c r="AB32" s="4">
        <v>26</v>
      </c>
    </row>
    <row r="33" spans="1:28" ht="18.75">
      <c r="A33" s="3" t="s">
        <v>902</v>
      </c>
      <c r="B33" s="4">
        <v>43</v>
      </c>
      <c r="C33" s="3">
        <v>212</v>
      </c>
      <c r="D33" s="4">
        <v>27</v>
      </c>
      <c r="E33" s="3" t="s">
        <v>15</v>
      </c>
      <c r="F33" s="4">
        <v>27</v>
      </c>
      <c r="G33" s="3">
        <v>8.6</v>
      </c>
      <c r="H33" s="4">
        <v>44</v>
      </c>
      <c r="I33" s="3">
        <v>13.6</v>
      </c>
      <c r="J33" s="4">
        <v>44</v>
      </c>
      <c r="K33" s="3" t="s">
        <v>15</v>
      </c>
      <c r="L33" s="4">
        <v>27</v>
      </c>
      <c r="M33" s="3" t="s">
        <v>17</v>
      </c>
      <c r="N33" s="4">
        <v>27</v>
      </c>
      <c r="O33" s="3" t="s">
        <v>683</v>
      </c>
      <c r="P33" s="4">
        <v>43</v>
      </c>
      <c r="Q33" s="3">
        <v>178</v>
      </c>
      <c r="R33" s="4">
        <v>27</v>
      </c>
      <c r="S33" s="3">
        <v>25</v>
      </c>
      <c r="T33" s="4">
        <v>27</v>
      </c>
      <c r="U33" s="3">
        <v>9.4</v>
      </c>
      <c r="V33" s="4">
        <v>44</v>
      </c>
      <c r="W33" s="3">
        <v>15.1</v>
      </c>
      <c r="X33" s="4">
        <v>50</v>
      </c>
      <c r="Y33" s="3" t="s">
        <v>15</v>
      </c>
      <c r="Z33" s="4">
        <v>27</v>
      </c>
      <c r="AA33" s="3" t="s">
        <v>15</v>
      </c>
      <c r="AB33" s="4">
        <v>27</v>
      </c>
    </row>
    <row r="34" spans="1:28" ht="18.75">
      <c r="A34" s="3" t="s">
        <v>903</v>
      </c>
      <c r="B34" s="4">
        <v>42</v>
      </c>
      <c r="C34" s="3">
        <v>213</v>
      </c>
      <c r="D34" s="4">
        <v>28</v>
      </c>
      <c r="E34" s="3">
        <v>28</v>
      </c>
      <c r="F34" s="4">
        <v>28</v>
      </c>
      <c r="G34" s="3" t="s">
        <v>17</v>
      </c>
      <c r="H34" s="4">
        <v>43</v>
      </c>
      <c r="I34" s="3" t="s">
        <v>17</v>
      </c>
      <c r="J34" s="4">
        <v>43</v>
      </c>
      <c r="K34" s="3">
        <v>10</v>
      </c>
      <c r="L34" s="4">
        <v>28</v>
      </c>
      <c r="M34" s="3" t="s">
        <v>17</v>
      </c>
      <c r="N34" s="4">
        <v>28</v>
      </c>
      <c r="O34" s="3" t="s">
        <v>684</v>
      </c>
      <c r="P34" s="4">
        <v>42</v>
      </c>
      <c r="Q34" s="3">
        <v>180</v>
      </c>
      <c r="R34" s="4">
        <v>28</v>
      </c>
      <c r="S34" s="3" t="s">
        <v>17</v>
      </c>
      <c r="T34" s="4">
        <v>28</v>
      </c>
      <c r="U34" s="3" t="s">
        <v>17</v>
      </c>
      <c r="V34" s="4">
        <v>43</v>
      </c>
      <c r="W34" s="3" t="s">
        <v>17</v>
      </c>
      <c r="X34" s="4">
        <v>49</v>
      </c>
      <c r="Y34" s="3" t="s">
        <v>15</v>
      </c>
      <c r="Z34" s="4">
        <v>28</v>
      </c>
      <c r="AA34" s="3">
        <v>21</v>
      </c>
      <c r="AB34" s="4">
        <v>28</v>
      </c>
    </row>
    <row r="35" spans="1:28" ht="18.75">
      <c r="A35" s="3" t="s">
        <v>904</v>
      </c>
      <c r="B35" s="4">
        <v>41</v>
      </c>
      <c r="C35" s="3">
        <v>214</v>
      </c>
      <c r="D35" s="4">
        <v>29</v>
      </c>
      <c r="E35" s="3" t="s">
        <v>15</v>
      </c>
      <c r="F35" s="4">
        <v>29</v>
      </c>
      <c r="G35" s="3" t="s">
        <v>17</v>
      </c>
      <c r="H35" s="4">
        <v>42</v>
      </c>
      <c r="I35" s="3">
        <v>13.7</v>
      </c>
      <c r="J35" s="4">
        <v>42</v>
      </c>
      <c r="K35" s="3" t="s">
        <v>17</v>
      </c>
      <c r="L35" s="4">
        <v>29</v>
      </c>
      <c r="M35" s="3" t="s">
        <v>15</v>
      </c>
      <c r="N35" s="4">
        <v>29</v>
      </c>
      <c r="O35" s="3" t="s">
        <v>685</v>
      </c>
      <c r="P35" s="4">
        <v>41</v>
      </c>
      <c r="Q35" s="3">
        <v>182</v>
      </c>
      <c r="R35" s="4">
        <v>29</v>
      </c>
      <c r="S35" s="3">
        <v>26</v>
      </c>
      <c r="T35" s="4">
        <v>29</v>
      </c>
      <c r="U35" s="3" t="s">
        <v>17</v>
      </c>
      <c r="V35" s="4">
        <v>42</v>
      </c>
      <c r="W35" s="3">
        <v>15.2</v>
      </c>
      <c r="X35" s="4">
        <v>48</v>
      </c>
      <c r="Y35" s="3">
        <v>14</v>
      </c>
      <c r="Z35" s="4">
        <v>29</v>
      </c>
      <c r="AA35" s="3" t="s">
        <v>15</v>
      </c>
      <c r="AB35" s="4">
        <v>29</v>
      </c>
    </row>
    <row r="36" spans="1:28" ht="18.75">
      <c r="A36" s="3" t="s">
        <v>905</v>
      </c>
      <c r="B36" s="4">
        <v>40</v>
      </c>
      <c r="C36" s="3">
        <v>215</v>
      </c>
      <c r="D36" s="4">
        <v>30</v>
      </c>
      <c r="E36" s="3">
        <v>29</v>
      </c>
      <c r="F36" s="4">
        <v>30</v>
      </c>
      <c r="G36" s="3">
        <v>8.6999999999999993</v>
      </c>
      <c r="H36" s="4">
        <v>41</v>
      </c>
      <c r="I36" s="3" t="s">
        <v>17</v>
      </c>
      <c r="J36" s="4">
        <v>41</v>
      </c>
      <c r="K36" s="3">
        <v>11</v>
      </c>
      <c r="L36" s="4">
        <v>30</v>
      </c>
      <c r="M36" s="3">
        <v>10</v>
      </c>
      <c r="N36" s="4">
        <v>30</v>
      </c>
      <c r="O36" s="3" t="s">
        <v>686</v>
      </c>
      <c r="P36" s="4">
        <v>40</v>
      </c>
      <c r="Q36" s="3">
        <v>184</v>
      </c>
      <c r="R36" s="4">
        <v>30</v>
      </c>
      <c r="S36" s="3" t="s">
        <v>15</v>
      </c>
      <c r="T36" s="4">
        <v>30</v>
      </c>
      <c r="U36" s="3">
        <v>9.5</v>
      </c>
      <c r="V36" s="4">
        <v>41</v>
      </c>
      <c r="W36" s="3" t="s">
        <v>17</v>
      </c>
      <c r="X36" s="4">
        <v>47</v>
      </c>
      <c r="Y36" s="3" t="s">
        <v>15</v>
      </c>
      <c r="Z36" s="4">
        <v>30</v>
      </c>
      <c r="AA36" s="3">
        <v>22</v>
      </c>
      <c r="AB36" s="4">
        <v>30</v>
      </c>
    </row>
    <row r="37" spans="1:28" ht="18.75">
      <c r="A37" s="3" t="s">
        <v>845</v>
      </c>
      <c r="B37" s="4">
        <v>39</v>
      </c>
      <c r="C37" s="3">
        <v>216</v>
      </c>
      <c r="D37" s="4">
        <v>31</v>
      </c>
      <c r="E37" s="3" t="s">
        <v>15</v>
      </c>
      <c r="F37" s="4">
        <v>31</v>
      </c>
      <c r="G37" s="3" t="s">
        <v>17</v>
      </c>
      <c r="H37" s="4">
        <v>40</v>
      </c>
      <c r="I37" s="3">
        <v>13.8</v>
      </c>
      <c r="J37" s="4">
        <v>40</v>
      </c>
      <c r="K37" s="3" t="s">
        <v>17</v>
      </c>
      <c r="L37" s="4">
        <v>31</v>
      </c>
      <c r="M37" s="3" t="s">
        <v>17</v>
      </c>
      <c r="N37" s="4">
        <v>31</v>
      </c>
      <c r="O37" s="3" t="s">
        <v>521</v>
      </c>
      <c r="P37" s="4">
        <v>39</v>
      </c>
      <c r="Q37" s="3">
        <v>186</v>
      </c>
      <c r="R37" s="4">
        <v>31</v>
      </c>
      <c r="S37" s="3" t="s">
        <v>17</v>
      </c>
      <c r="T37" s="4">
        <v>31</v>
      </c>
      <c r="U37" s="3" t="s">
        <v>17</v>
      </c>
      <c r="V37" s="4">
        <v>40</v>
      </c>
      <c r="W37" s="3">
        <v>15.3</v>
      </c>
      <c r="X37" s="4">
        <v>46</v>
      </c>
      <c r="Y37" s="3" t="s">
        <v>17</v>
      </c>
      <c r="Z37" s="4">
        <v>31</v>
      </c>
      <c r="AA37" s="3" t="s">
        <v>15</v>
      </c>
      <c r="AB37" s="4">
        <v>31</v>
      </c>
    </row>
    <row r="38" spans="1:28" ht="18.75">
      <c r="A38" s="3" t="s">
        <v>846</v>
      </c>
      <c r="B38" s="4">
        <v>38</v>
      </c>
      <c r="C38" s="3">
        <v>217</v>
      </c>
      <c r="D38" s="4">
        <v>32</v>
      </c>
      <c r="E38" s="3">
        <v>30</v>
      </c>
      <c r="F38" s="4">
        <v>32</v>
      </c>
      <c r="G38" s="3" t="s">
        <v>17</v>
      </c>
      <c r="H38" s="4">
        <v>39</v>
      </c>
      <c r="I38" s="3">
        <v>13.9</v>
      </c>
      <c r="J38" s="4">
        <v>39</v>
      </c>
      <c r="K38" s="3">
        <v>12</v>
      </c>
      <c r="L38" s="4">
        <v>32</v>
      </c>
      <c r="M38" s="3" t="s">
        <v>17</v>
      </c>
      <c r="N38" s="4">
        <v>32</v>
      </c>
      <c r="O38" s="3" t="s">
        <v>522</v>
      </c>
      <c r="P38" s="4">
        <v>38</v>
      </c>
      <c r="Q38" s="3">
        <v>188</v>
      </c>
      <c r="R38" s="4">
        <v>32</v>
      </c>
      <c r="S38" s="3">
        <v>27</v>
      </c>
      <c r="T38" s="4">
        <v>32</v>
      </c>
      <c r="U38" s="3">
        <v>9.6</v>
      </c>
      <c r="V38" s="4">
        <v>39</v>
      </c>
      <c r="W38" s="3" t="s">
        <v>17</v>
      </c>
      <c r="X38" s="4">
        <v>45</v>
      </c>
      <c r="Y38" s="3">
        <v>15</v>
      </c>
      <c r="Z38" s="4">
        <v>32</v>
      </c>
      <c r="AA38" s="3">
        <v>23</v>
      </c>
      <c r="AB38" s="4">
        <v>32</v>
      </c>
    </row>
    <row r="39" spans="1:28" ht="18.75">
      <c r="A39" s="3" t="s">
        <v>847</v>
      </c>
      <c r="B39" s="4">
        <v>37</v>
      </c>
      <c r="C39" s="3">
        <v>218</v>
      </c>
      <c r="D39" s="4">
        <v>33</v>
      </c>
      <c r="E39" s="3" t="s">
        <v>15</v>
      </c>
      <c r="F39" s="4">
        <v>33</v>
      </c>
      <c r="G39" s="3">
        <v>8.8000000000000007</v>
      </c>
      <c r="H39" s="4">
        <v>38</v>
      </c>
      <c r="I39" s="3">
        <v>14</v>
      </c>
      <c r="J39" s="4">
        <v>38</v>
      </c>
      <c r="K39" s="3" t="s">
        <v>15</v>
      </c>
      <c r="L39" s="4">
        <v>33</v>
      </c>
      <c r="M39" s="3" t="s">
        <v>15</v>
      </c>
      <c r="N39" s="4">
        <v>33</v>
      </c>
      <c r="O39" s="3" t="s">
        <v>523</v>
      </c>
      <c r="P39" s="4">
        <v>37</v>
      </c>
      <c r="Q39" s="3">
        <v>190</v>
      </c>
      <c r="R39" s="4">
        <v>33</v>
      </c>
      <c r="S39" s="3" t="s">
        <v>15</v>
      </c>
      <c r="T39" s="4">
        <v>33</v>
      </c>
      <c r="U39" s="3" t="s">
        <v>17</v>
      </c>
      <c r="V39" s="4">
        <v>38</v>
      </c>
      <c r="W39" s="3">
        <v>15.4</v>
      </c>
      <c r="X39" s="4">
        <v>44</v>
      </c>
      <c r="Y39" s="3" t="s">
        <v>15</v>
      </c>
      <c r="Z39" s="4">
        <v>33</v>
      </c>
      <c r="AA39" s="3" t="s">
        <v>15</v>
      </c>
      <c r="AB39" s="4">
        <v>33</v>
      </c>
    </row>
    <row r="40" spans="1:28" ht="18.75">
      <c r="A40" s="3" t="s">
        <v>848</v>
      </c>
      <c r="B40" s="4">
        <v>36</v>
      </c>
      <c r="C40" s="3">
        <v>219</v>
      </c>
      <c r="D40" s="4">
        <v>34</v>
      </c>
      <c r="E40" s="3">
        <v>31</v>
      </c>
      <c r="F40" s="4">
        <v>34</v>
      </c>
      <c r="G40" s="3" t="s">
        <v>17</v>
      </c>
      <c r="H40" s="4">
        <v>37</v>
      </c>
      <c r="I40" s="3">
        <v>14.1</v>
      </c>
      <c r="J40" s="4">
        <v>37</v>
      </c>
      <c r="K40" s="3" t="s">
        <v>17</v>
      </c>
      <c r="L40" s="4">
        <v>34</v>
      </c>
      <c r="M40" s="3">
        <v>11</v>
      </c>
      <c r="N40" s="4">
        <v>34</v>
      </c>
      <c r="O40" s="3" t="s">
        <v>524</v>
      </c>
      <c r="P40" s="4">
        <v>36</v>
      </c>
      <c r="Q40" s="3">
        <v>192</v>
      </c>
      <c r="R40" s="4">
        <v>34</v>
      </c>
      <c r="S40" s="3" t="s">
        <v>17</v>
      </c>
      <c r="T40" s="4">
        <v>34</v>
      </c>
      <c r="U40" s="3">
        <v>9.6999999999999993</v>
      </c>
      <c r="V40" s="4">
        <v>37</v>
      </c>
      <c r="W40" s="3" t="s">
        <v>17</v>
      </c>
      <c r="X40" s="4">
        <v>43</v>
      </c>
      <c r="Y40" s="3" t="s">
        <v>15</v>
      </c>
      <c r="Z40" s="4">
        <v>34</v>
      </c>
      <c r="AA40" s="3">
        <v>24</v>
      </c>
      <c r="AB40" s="4">
        <v>34</v>
      </c>
    </row>
    <row r="41" spans="1:28" ht="18.75">
      <c r="A41" s="3" t="s">
        <v>849</v>
      </c>
      <c r="B41" s="4">
        <v>35</v>
      </c>
      <c r="C41" s="3">
        <v>220</v>
      </c>
      <c r="D41" s="4">
        <v>35</v>
      </c>
      <c r="E41" s="3" t="s">
        <v>15</v>
      </c>
      <c r="F41" s="4">
        <v>35</v>
      </c>
      <c r="G41" s="3">
        <v>8.9</v>
      </c>
      <c r="H41" s="4">
        <v>36</v>
      </c>
      <c r="I41" s="3">
        <v>14.2</v>
      </c>
      <c r="J41" s="4">
        <v>36</v>
      </c>
      <c r="K41" s="3">
        <v>13</v>
      </c>
      <c r="L41" s="4">
        <v>35</v>
      </c>
      <c r="M41" s="3" t="s">
        <v>17</v>
      </c>
      <c r="N41" s="4">
        <v>35</v>
      </c>
      <c r="O41" s="3" t="s">
        <v>525</v>
      </c>
      <c r="P41" s="4">
        <v>35</v>
      </c>
      <c r="Q41" s="3">
        <v>194</v>
      </c>
      <c r="R41" s="4">
        <v>35</v>
      </c>
      <c r="S41" s="3">
        <v>28</v>
      </c>
      <c r="T41" s="4">
        <v>35</v>
      </c>
      <c r="U41" s="3" t="s">
        <v>17</v>
      </c>
      <c r="V41" s="4">
        <v>36</v>
      </c>
      <c r="W41" s="3">
        <v>15.5</v>
      </c>
      <c r="X41" s="4">
        <v>42</v>
      </c>
      <c r="Y41" s="3">
        <v>16</v>
      </c>
      <c r="Z41" s="4">
        <v>35</v>
      </c>
      <c r="AA41" s="3" t="s">
        <v>15</v>
      </c>
      <c r="AB41" s="4">
        <v>35</v>
      </c>
    </row>
    <row r="42" spans="1:28" ht="18.75">
      <c r="A42" s="3" t="s">
        <v>755</v>
      </c>
      <c r="B42" s="4">
        <v>34</v>
      </c>
      <c r="C42" s="3">
        <v>221</v>
      </c>
      <c r="D42" s="4">
        <v>36</v>
      </c>
      <c r="E42" s="3">
        <v>32</v>
      </c>
      <c r="F42" s="4">
        <v>36</v>
      </c>
      <c r="G42" s="3" t="s">
        <v>17</v>
      </c>
      <c r="H42" s="4">
        <v>35</v>
      </c>
      <c r="I42" s="3">
        <v>14.3</v>
      </c>
      <c r="J42" s="4">
        <v>35</v>
      </c>
      <c r="K42" s="3" t="s">
        <v>15</v>
      </c>
      <c r="L42" s="4">
        <v>36</v>
      </c>
      <c r="M42" s="3" t="s">
        <v>17</v>
      </c>
      <c r="N42" s="4">
        <v>36</v>
      </c>
      <c r="O42" s="3" t="s">
        <v>564</v>
      </c>
      <c r="P42" s="4">
        <v>34</v>
      </c>
      <c r="Q42" s="3">
        <v>196</v>
      </c>
      <c r="R42" s="4">
        <v>36</v>
      </c>
      <c r="S42" s="3" t="s">
        <v>15</v>
      </c>
      <c r="T42" s="4">
        <v>36</v>
      </c>
      <c r="U42" s="3">
        <v>9.8000000000000007</v>
      </c>
      <c r="V42" s="4">
        <v>35</v>
      </c>
      <c r="W42" s="3" t="s">
        <v>17</v>
      </c>
      <c r="X42" s="4">
        <v>41</v>
      </c>
      <c r="Y42" s="3" t="s">
        <v>15</v>
      </c>
      <c r="Z42" s="4">
        <v>36</v>
      </c>
      <c r="AA42" s="3">
        <v>25</v>
      </c>
      <c r="AB42" s="4">
        <v>36</v>
      </c>
    </row>
    <row r="43" spans="1:28" ht="18.75">
      <c r="A43" s="3" t="s">
        <v>756</v>
      </c>
      <c r="B43" s="4">
        <v>33</v>
      </c>
      <c r="C43" s="3">
        <v>222</v>
      </c>
      <c r="D43" s="4">
        <v>37</v>
      </c>
      <c r="E43" s="3" t="s">
        <v>15</v>
      </c>
      <c r="F43" s="4">
        <v>37</v>
      </c>
      <c r="G43" s="3">
        <v>9</v>
      </c>
      <c r="H43" s="4">
        <v>34</v>
      </c>
      <c r="I43" s="3">
        <v>14.4</v>
      </c>
      <c r="J43" s="4">
        <v>34</v>
      </c>
      <c r="K43" s="3" t="s">
        <v>17</v>
      </c>
      <c r="L43" s="4">
        <v>37</v>
      </c>
      <c r="M43" s="3" t="s">
        <v>15</v>
      </c>
      <c r="N43" s="4">
        <v>37</v>
      </c>
      <c r="O43" s="3" t="s">
        <v>565</v>
      </c>
      <c r="P43" s="4">
        <v>33</v>
      </c>
      <c r="Q43" s="3">
        <v>197</v>
      </c>
      <c r="R43" s="4">
        <v>37</v>
      </c>
      <c r="S43" s="3" t="s">
        <v>17</v>
      </c>
      <c r="T43" s="4">
        <v>37</v>
      </c>
      <c r="U43" s="3" t="s">
        <v>17</v>
      </c>
      <c r="V43" s="4">
        <v>34</v>
      </c>
      <c r="W43" s="3">
        <v>15.6</v>
      </c>
      <c r="X43" s="4">
        <v>40</v>
      </c>
      <c r="Y43" s="3" t="s">
        <v>17</v>
      </c>
      <c r="Z43" s="4">
        <v>37</v>
      </c>
      <c r="AA43" s="3" t="s">
        <v>15</v>
      </c>
      <c r="AB43" s="4">
        <v>37</v>
      </c>
    </row>
    <row r="44" spans="1:28" ht="18.75">
      <c r="A44" s="3" t="s">
        <v>757</v>
      </c>
      <c r="B44" s="4">
        <v>32</v>
      </c>
      <c r="C44" s="3">
        <v>223</v>
      </c>
      <c r="D44" s="4">
        <v>38</v>
      </c>
      <c r="E44" s="3">
        <v>33</v>
      </c>
      <c r="F44" s="4">
        <v>38</v>
      </c>
      <c r="G44" s="3" t="s">
        <v>17</v>
      </c>
      <c r="H44" s="4">
        <v>33</v>
      </c>
      <c r="I44" s="3">
        <v>14.5</v>
      </c>
      <c r="J44" s="4">
        <v>33</v>
      </c>
      <c r="K44" s="3">
        <v>14</v>
      </c>
      <c r="L44" s="4">
        <v>38</v>
      </c>
      <c r="M44" s="3">
        <v>12</v>
      </c>
      <c r="N44" s="4">
        <v>38</v>
      </c>
      <c r="O44" s="3" t="s">
        <v>566</v>
      </c>
      <c r="P44" s="4">
        <v>32</v>
      </c>
      <c r="Q44" s="3">
        <v>198</v>
      </c>
      <c r="R44" s="4">
        <v>38</v>
      </c>
      <c r="S44" s="3">
        <v>29</v>
      </c>
      <c r="T44" s="4">
        <v>38</v>
      </c>
      <c r="U44" s="3">
        <v>9.9</v>
      </c>
      <c r="V44" s="4">
        <v>33</v>
      </c>
      <c r="W44" s="3">
        <v>15.7</v>
      </c>
      <c r="X44" s="4">
        <v>39</v>
      </c>
      <c r="Y44" s="3">
        <v>17</v>
      </c>
      <c r="Z44" s="4">
        <v>38</v>
      </c>
      <c r="AA44" s="3">
        <v>26</v>
      </c>
      <c r="AB44" s="4">
        <v>38</v>
      </c>
    </row>
    <row r="45" spans="1:28" ht="18.75">
      <c r="A45" s="3" t="s">
        <v>758</v>
      </c>
      <c r="B45" s="4">
        <v>31</v>
      </c>
      <c r="C45" s="3">
        <v>224</v>
      </c>
      <c r="D45" s="4">
        <v>39</v>
      </c>
      <c r="E45" s="3" t="s">
        <v>15</v>
      </c>
      <c r="F45" s="4">
        <v>39</v>
      </c>
      <c r="G45" s="3">
        <v>9.1</v>
      </c>
      <c r="H45" s="4">
        <v>32</v>
      </c>
      <c r="I45" s="3">
        <v>14.6</v>
      </c>
      <c r="J45" s="4">
        <v>32</v>
      </c>
      <c r="K45" s="3" t="s">
        <v>15</v>
      </c>
      <c r="L45" s="4">
        <v>39</v>
      </c>
      <c r="M45" s="3" t="s">
        <v>17</v>
      </c>
      <c r="N45" s="4">
        <v>39</v>
      </c>
      <c r="O45" s="3" t="s">
        <v>567</v>
      </c>
      <c r="P45" s="4">
        <v>31</v>
      </c>
      <c r="Q45" s="3">
        <v>199</v>
      </c>
      <c r="R45" s="4">
        <v>39</v>
      </c>
      <c r="S45" s="3" t="s">
        <v>15</v>
      </c>
      <c r="T45" s="4">
        <v>39</v>
      </c>
      <c r="U45" s="3" t="s">
        <v>17</v>
      </c>
      <c r="V45" s="4">
        <v>32</v>
      </c>
      <c r="W45" s="3">
        <v>15.8</v>
      </c>
      <c r="X45" s="4">
        <v>38</v>
      </c>
      <c r="Y45" s="3" t="s">
        <v>15</v>
      </c>
      <c r="Z45" s="4">
        <v>39</v>
      </c>
      <c r="AA45" s="3" t="s">
        <v>15</v>
      </c>
      <c r="AB45" s="4">
        <v>39</v>
      </c>
    </row>
    <row r="46" spans="1:28" ht="18.75">
      <c r="A46" s="3" t="s">
        <v>943</v>
      </c>
      <c r="B46" s="4">
        <v>30</v>
      </c>
      <c r="C46" s="3">
        <v>225</v>
      </c>
      <c r="D46" s="4">
        <v>40</v>
      </c>
      <c r="E46" s="3">
        <v>34</v>
      </c>
      <c r="F46" s="4">
        <v>40</v>
      </c>
      <c r="G46" s="3" t="s">
        <v>17</v>
      </c>
      <c r="H46" s="4">
        <v>31</v>
      </c>
      <c r="I46" s="3">
        <v>14.7</v>
      </c>
      <c r="J46" s="4">
        <v>31</v>
      </c>
      <c r="K46" s="3" t="s">
        <v>17</v>
      </c>
      <c r="L46" s="4">
        <v>40</v>
      </c>
      <c r="M46" s="3" t="s">
        <v>17</v>
      </c>
      <c r="N46" s="4">
        <v>40</v>
      </c>
      <c r="O46" s="3" t="s">
        <v>568</v>
      </c>
      <c r="P46" s="4">
        <v>30</v>
      </c>
      <c r="Q46" s="3">
        <v>200</v>
      </c>
      <c r="R46" s="4">
        <v>40</v>
      </c>
      <c r="S46" s="3" t="s">
        <v>17</v>
      </c>
      <c r="T46" s="4">
        <v>40</v>
      </c>
      <c r="U46" s="3">
        <v>10</v>
      </c>
      <c r="V46" s="4">
        <v>31</v>
      </c>
      <c r="W46" s="3">
        <v>15.9</v>
      </c>
      <c r="X46" s="4">
        <v>37</v>
      </c>
      <c r="Y46" s="3" t="s">
        <v>17</v>
      </c>
      <c r="Z46" s="4">
        <v>40</v>
      </c>
      <c r="AA46" s="3">
        <v>27</v>
      </c>
      <c r="AB46" s="4">
        <v>40</v>
      </c>
    </row>
    <row r="47" spans="1:28" ht="18.75">
      <c r="A47" s="3" t="s">
        <v>760</v>
      </c>
      <c r="B47" s="4">
        <v>29</v>
      </c>
      <c r="C47" s="3">
        <v>226</v>
      </c>
      <c r="D47" s="4">
        <v>41</v>
      </c>
      <c r="E47" s="3" t="s">
        <v>15</v>
      </c>
      <c r="F47" s="4">
        <v>41</v>
      </c>
      <c r="G47" s="3">
        <v>9.1999999999999993</v>
      </c>
      <c r="H47" s="4">
        <v>30</v>
      </c>
      <c r="I47" s="3">
        <v>14.8</v>
      </c>
      <c r="J47" s="4">
        <v>30</v>
      </c>
      <c r="K47" s="3">
        <v>15</v>
      </c>
      <c r="L47" s="4">
        <v>41</v>
      </c>
      <c r="M47" s="3" t="s">
        <v>15</v>
      </c>
      <c r="N47" s="4">
        <v>41</v>
      </c>
      <c r="O47" s="3" t="s">
        <v>454</v>
      </c>
      <c r="P47" s="4">
        <v>29</v>
      </c>
      <c r="Q47" s="3">
        <v>201</v>
      </c>
      <c r="R47" s="4">
        <v>41</v>
      </c>
      <c r="S47" s="3">
        <v>30</v>
      </c>
      <c r="T47" s="4">
        <v>41</v>
      </c>
      <c r="U47" s="3" t="s">
        <v>17</v>
      </c>
      <c r="V47" s="4">
        <v>30</v>
      </c>
      <c r="W47" s="3">
        <v>16</v>
      </c>
      <c r="X47" s="4">
        <v>36</v>
      </c>
      <c r="Y47" s="3">
        <v>18</v>
      </c>
      <c r="Z47" s="4">
        <v>41</v>
      </c>
      <c r="AA47" s="3" t="s">
        <v>15</v>
      </c>
      <c r="AB47" s="4">
        <v>41</v>
      </c>
    </row>
    <row r="48" spans="1:28" ht="18.75">
      <c r="A48" s="3" t="s">
        <v>761</v>
      </c>
      <c r="B48" s="4">
        <v>28</v>
      </c>
      <c r="C48" s="3">
        <v>227</v>
      </c>
      <c r="D48" s="4">
        <v>42</v>
      </c>
      <c r="E48" s="3">
        <v>35</v>
      </c>
      <c r="F48" s="4">
        <v>42</v>
      </c>
      <c r="G48" s="3" t="s">
        <v>17</v>
      </c>
      <c r="H48" s="4">
        <v>29</v>
      </c>
      <c r="I48" s="3">
        <v>14.9</v>
      </c>
      <c r="J48" s="4">
        <v>29</v>
      </c>
      <c r="K48" s="3" t="s">
        <v>17</v>
      </c>
      <c r="L48" s="4">
        <v>42</v>
      </c>
      <c r="M48" s="3">
        <v>13</v>
      </c>
      <c r="N48" s="4">
        <v>42</v>
      </c>
      <c r="O48" s="3" t="s">
        <v>455</v>
      </c>
      <c r="P48" s="4">
        <v>28</v>
      </c>
      <c r="Q48" s="3">
        <v>202</v>
      </c>
      <c r="R48" s="4">
        <v>42</v>
      </c>
      <c r="S48" s="3" t="s">
        <v>15</v>
      </c>
      <c r="T48" s="4">
        <v>42</v>
      </c>
      <c r="U48" s="3">
        <v>10.1</v>
      </c>
      <c r="V48" s="4">
        <v>29</v>
      </c>
      <c r="W48" s="3">
        <v>16.100000000000001</v>
      </c>
      <c r="X48" s="4">
        <v>35</v>
      </c>
      <c r="Y48" s="3" t="s">
        <v>15</v>
      </c>
      <c r="Z48" s="4">
        <v>42</v>
      </c>
      <c r="AA48" s="3">
        <v>28</v>
      </c>
      <c r="AB48" s="4">
        <v>42</v>
      </c>
    </row>
    <row r="49" spans="1:28" ht="18.75">
      <c r="A49" s="3" t="s">
        <v>762</v>
      </c>
      <c r="B49" s="4">
        <v>27</v>
      </c>
      <c r="C49" s="3">
        <v>228</v>
      </c>
      <c r="D49" s="4">
        <v>43</v>
      </c>
      <c r="E49" s="3" t="s">
        <v>15</v>
      </c>
      <c r="F49" s="4">
        <v>43</v>
      </c>
      <c r="G49" s="3">
        <v>9.3000000000000007</v>
      </c>
      <c r="H49" s="4">
        <v>28</v>
      </c>
      <c r="I49" s="3">
        <v>15</v>
      </c>
      <c r="J49" s="4">
        <v>28</v>
      </c>
      <c r="K49" s="3" t="s">
        <v>15</v>
      </c>
      <c r="L49" s="4">
        <v>43</v>
      </c>
      <c r="M49" s="3" t="s">
        <v>17</v>
      </c>
      <c r="N49" s="4">
        <v>43</v>
      </c>
      <c r="O49" s="3" t="s">
        <v>456</v>
      </c>
      <c r="P49" s="4">
        <v>27</v>
      </c>
      <c r="Q49" s="3">
        <v>203</v>
      </c>
      <c r="R49" s="4">
        <v>43</v>
      </c>
      <c r="S49" s="3" t="s">
        <v>17</v>
      </c>
      <c r="T49" s="4">
        <v>43</v>
      </c>
      <c r="U49" s="3" t="s">
        <v>17</v>
      </c>
      <c r="V49" s="4">
        <v>28</v>
      </c>
      <c r="W49" s="3">
        <v>16.2</v>
      </c>
      <c r="X49" s="4">
        <v>34</v>
      </c>
      <c r="Y49" s="3" t="s">
        <v>17</v>
      </c>
      <c r="Z49" s="4">
        <v>43</v>
      </c>
      <c r="AA49" s="3" t="s">
        <v>15</v>
      </c>
      <c r="AB49" s="4">
        <v>43</v>
      </c>
    </row>
    <row r="50" spans="1:28" ht="18.75">
      <c r="A50" s="3" t="s">
        <v>763</v>
      </c>
      <c r="B50" s="4">
        <v>26</v>
      </c>
      <c r="C50" s="3">
        <v>229</v>
      </c>
      <c r="D50" s="4">
        <v>44</v>
      </c>
      <c r="E50" s="3">
        <v>36</v>
      </c>
      <c r="F50" s="4">
        <v>44</v>
      </c>
      <c r="G50" s="3" t="s">
        <v>17</v>
      </c>
      <c r="H50" s="4">
        <v>27</v>
      </c>
      <c r="I50" s="3">
        <v>15.1</v>
      </c>
      <c r="J50" s="4">
        <v>27</v>
      </c>
      <c r="K50" s="3">
        <v>16</v>
      </c>
      <c r="L50" s="4">
        <v>44</v>
      </c>
      <c r="M50" s="3" t="s">
        <v>17</v>
      </c>
      <c r="N50" s="4">
        <v>44</v>
      </c>
      <c r="O50" s="3" t="s">
        <v>457</v>
      </c>
      <c r="P50" s="4">
        <v>26</v>
      </c>
      <c r="Q50" s="3">
        <v>204</v>
      </c>
      <c r="R50" s="4">
        <v>44</v>
      </c>
      <c r="S50" s="3">
        <v>31</v>
      </c>
      <c r="T50" s="4">
        <v>44</v>
      </c>
      <c r="U50" s="3">
        <v>10.199999999999999</v>
      </c>
      <c r="V50" s="4">
        <v>27</v>
      </c>
      <c r="W50" s="3">
        <v>16.3</v>
      </c>
      <c r="X50" s="4">
        <v>33</v>
      </c>
      <c r="Y50" s="3">
        <v>19</v>
      </c>
      <c r="Z50" s="4">
        <v>44</v>
      </c>
      <c r="AA50" s="3">
        <v>29</v>
      </c>
      <c r="AB50" s="4">
        <v>44</v>
      </c>
    </row>
    <row r="51" spans="1:28" ht="18.75">
      <c r="A51" s="3" t="s">
        <v>944</v>
      </c>
      <c r="B51" s="4">
        <v>25</v>
      </c>
      <c r="C51" s="3">
        <v>230</v>
      </c>
      <c r="D51" s="4">
        <v>45</v>
      </c>
      <c r="E51" s="3" t="s">
        <v>15</v>
      </c>
      <c r="F51" s="4">
        <v>45</v>
      </c>
      <c r="G51" s="3">
        <v>9.4</v>
      </c>
      <c r="H51" s="4">
        <v>26</v>
      </c>
      <c r="I51" s="3">
        <v>15.2</v>
      </c>
      <c r="J51" s="4">
        <v>26</v>
      </c>
      <c r="K51" s="3" t="s">
        <v>15</v>
      </c>
      <c r="L51" s="4">
        <v>45</v>
      </c>
      <c r="M51" s="3" t="s">
        <v>15</v>
      </c>
      <c r="N51" s="4">
        <v>45</v>
      </c>
      <c r="O51" s="3" t="s">
        <v>458</v>
      </c>
      <c r="P51" s="4">
        <v>25</v>
      </c>
      <c r="Q51" s="3">
        <v>205</v>
      </c>
      <c r="R51" s="4">
        <v>45</v>
      </c>
      <c r="S51" s="3" t="s">
        <v>15</v>
      </c>
      <c r="T51" s="4">
        <v>45</v>
      </c>
      <c r="U51" s="3" t="s">
        <v>17</v>
      </c>
      <c r="V51" s="4">
        <v>26</v>
      </c>
      <c r="W51" s="3">
        <v>16.399999999999999</v>
      </c>
      <c r="X51" s="4">
        <v>32</v>
      </c>
      <c r="Y51" s="3" t="s">
        <v>15</v>
      </c>
      <c r="Z51" s="4">
        <v>45</v>
      </c>
      <c r="AA51" s="3" t="s">
        <v>15</v>
      </c>
      <c r="AB51" s="4">
        <v>45</v>
      </c>
    </row>
    <row r="52" spans="1:28" ht="18.75">
      <c r="A52" s="3" t="s">
        <v>945</v>
      </c>
      <c r="B52" s="4">
        <v>24</v>
      </c>
      <c r="C52" s="3">
        <v>231</v>
      </c>
      <c r="D52" s="4">
        <v>46</v>
      </c>
      <c r="E52" s="3" t="s">
        <v>17</v>
      </c>
      <c r="F52" s="4">
        <v>46</v>
      </c>
      <c r="G52" s="3" t="s">
        <v>17</v>
      </c>
      <c r="H52" s="4">
        <v>25</v>
      </c>
      <c r="I52" s="3">
        <v>15.3</v>
      </c>
      <c r="J52" s="4">
        <v>25</v>
      </c>
      <c r="K52" s="3" t="s">
        <v>17</v>
      </c>
      <c r="L52" s="4">
        <v>46</v>
      </c>
      <c r="M52" s="3">
        <v>14</v>
      </c>
      <c r="N52" s="4">
        <v>46</v>
      </c>
      <c r="O52" s="3" t="s">
        <v>459</v>
      </c>
      <c r="P52" s="4">
        <v>24</v>
      </c>
      <c r="Q52" s="3">
        <v>206</v>
      </c>
      <c r="R52" s="4">
        <v>46</v>
      </c>
      <c r="S52" s="3" t="s">
        <v>15</v>
      </c>
      <c r="T52" s="4">
        <v>46</v>
      </c>
      <c r="U52" s="3">
        <v>10.3</v>
      </c>
      <c r="V52" s="4">
        <v>25</v>
      </c>
      <c r="W52" s="3">
        <v>16.5</v>
      </c>
      <c r="X52" s="4">
        <v>31</v>
      </c>
      <c r="Y52" s="3" t="s">
        <v>17</v>
      </c>
      <c r="Z52" s="4">
        <v>46</v>
      </c>
      <c r="AA52" s="3" t="s">
        <v>15</v>
      </c>
      <c r="AB52" s="4">
        <v>46</v>
      </c>
    </row>
    <row r="53" spans="1:28" ht="18.75">
      <c r="A53" s="3" t="s">
        <v>946</v>
      </c>
      <c r="B53" s="4">
        <v>23</v>
      </c>
      <c r="C53" s="3">
        <v>232</v>
      </c>
      <c r="D53" s="4">
        <v>47</v>
      </c>
      <c r="E53" s="3">
        <v>37</v>
      </c>
      <c r="F53" s="4">
        <v>47</v>
      </c>
      <c r="G53" s="3">
        <v>9.5</v>
      </c>
      <c r="H53" s="4">
        <v>24</v>
      </c>
      <c r="I53" s="3">
        <v>15.4</v>
      </c>
      <c r="J53" s="4">
        <v>24</v>
      </c>
      <c r="K53" s="3">
        <v>17</v>
      </c>
      <c r="L53" s="4">
        <v>47</v>
      </c>
      <c r="M53" s="3" t="s">
        <v>17</v>
      </c>
      <c r="N53" s="4">
        <v>47</v>
      </c>
      <c r="O53" s="3" t="s">
        <v>460</v>
      </c>
      <c r="P53" s="4">
        <v>23</v>
      </c>
      <c r="Q53" s="3">
        <v>207</v>
      </c>
      <c r="R53" s="4">
        <v>47</v>
      </c>
      <c r="S53" s="3">
        <v>32</v>
      </c>
      <c r="T53" s="4">
        <v>47</v>
      </c>
      <c r="U53" s="3" t="s">
        <v>17</v>
      </c>
      <c r="V53" s="4">
        <v>24</v>
      </c>
      <c r="W53" s="3">
        <v>16.600000000000001</v>
      </c>
      <c r="X53" s="4">
        <v>30</v>
      </c>
      <c r="Y53" s="3">
        <v>20</v>
      </c>
      <c r="Z53" s="4">
        <v>47</v>
      </c>
      <c r="AA53" s="3">
        <v>30</v>
      </c>
      <c r="AB53" s="4">
        <v>47</v>
      </c>
    </row>
    <row r="54" spans="1:28" ht="18.75">
      <c r="A54" s="3" t="s">
        <v>947</v>
      </c>
      <c r="B54" s="4">
        <v>22</v>
      </c>
      <c r="C54" s="3">
        <v>233</v>
      </c>
      <c r="D54" s="4">
        <v>48</v>
      </c>
      <c r="E54" s="3" t="s">
        <v>17</v>
      </c>
      <c r="F54" s="4">
        <v>48</v>
      </c>
      <c r="G54" s="3" t="s">
        <v>17</v>
      </c>
      <c r="H54" s="4">
        <v>23</v>
      </c>
      <c r="I54" s="3">
        <v>15.5</v>
      </c>
      <c r="J54" s="4">
        <v>23</v>
      </c>
      <c r="K54" s="3" t="s">
        <v>17</v>
      </c>
      <c r="L54" s="4">
        <v>48</v>
      </c>
      <c r="M54" s="3" t="s">
        <v>17</v>
      </c>
      <c r="N54" s="4">
        <v>48</v>
      </c>
      <c r="O54" s="3" t="s">
        <v>461</v>
      </c>
      <c r="P54" s="4">
        <v>22</v>
      </c>
      <c r="Q54" s="3">
        <v>208</v>
      </c>
      <c r="R54" s="4">
        <v>48</v>
      </c>
      <c r="S54" s="3" t="s">
        <v>15</v>
      </c>
      <c r="T54" s="4">
        <v>48</v>
      </c>
      <c r="U54" s="3">
        <v>10.4</v>
      </c>
      <c r="V54" s="4">
        <v>23</v>
      </c>
      <c r="W54" s="3">
        <v>16.7</v>
      </c>
      <c r="X54" s="4">
        <v>29</v>
      </c>
      <c r="Y54" s="3" t="s">
        <v>17</v>
      </c>
      <c r="Z54" s="4">
        <v>48</v>
      </c>
      <c r="AA54" s="3" t="s">
        <v>15</v>
      </c>
      <c r="AB54" s="4">
        <v>48</v>
      </c>
    </row>
    <row r="55" spans="1:28" ht="18.75">
      <c r="A55" s="3" t="s">
        <v>637</v>
      </c>
      <c r="B55" s="4">
        <v>21</v>
      </c>
      <c r="C55" s="3">
        <v>234</v>
      </c>
      <c r="D55" s="4">
        <v>49</v>
      </c>
      <c r="E55" s="3" t="s">
        <v>15</v>
      </c>
      <c r="F55" s="4">
        <v>49</v>
      </c>
      <c r="G55" s="3">
        <v>9.6</v>
      </c>
      <c r="H55" s="4">
        <v>22</v>
      </c>
      <c r="I55" s="3">
        <v>15.6</v>
      </c>
      <c r="J55" s="4">
        <v>22</v>
      </c>
      <c r="K55" s="3" t="s">
        <v>15</v>
      </c>
      <c r="L55" s="4">
        <v>49</v>
      </c>
      <c r="M55" s="3" t="s">
        <v>15</v>
      </c>
      <c r="N55" s="4">
        <v>49</v>
      </c>
      <c r="O55" s="3" t="s">
        <v>462</v>
      </c>
      <c r="P55" s="4">
        <v>21</v>
      </c>
      <c r="Q55" s="3">
        <v>209</v>
      </c>
      <c r="R55" s="4">
        <v>49</v>
      </c>
      <c r="S55" s="3" t="s">
        <v>17</v>
      </c>
      <c r="T55" s="4">
        <v>49</v>
      </c>
      <c r="U55" s="3" t="s">
        <v>17</v>
      </c>
      <c r="V55" s="4">
        <v>22</v>
      </c>
      <c r="W55" s="3">
        <v>16.8</v>
      </c>
      <c r="X55" s="4">
        <v>28</v>
      </c>
      <c r="Y55" s="3" t="s">
        <v>15</v>
      </c>
      <c r="Z55" s="4">
        <v>49</v>
      </c>
      <c r="AA55" s="3" t="s">
        <v>15</v>
      </c>
      <c r="AB55" s="4">
        <v>49</v>
      </c>
    </row>
    <row r="56" spans="1:28" ht="18.75">
      <c r="A56" s="3" t="s">
        <v>638</v>
      </c>
      <c r="B56" s="4">
        <v>20</v>
      </c>
      <c r="C56" s="3">
        <v>235</v>
      </c>
      <c r="D56" s="4">
        <v>50</v>
      </c>
      <c r="E56" s="3">
        <v>38</v>
      </c>
      <c r="F56" s="4">
        <v>50</v>
      </c>
      <c r="G56" s="3" t="s">
        <v>17</v>
      </c>
      <c r="H56" s="4">
        <v>21</v>
      </c>
      <c r="I56" s="3">
        <v>15.7</v>
      </c>
      <c r="J56" s="4">
        <v>21</v>
      </c>
      <c r="K56" s="3">
        <v>18</v>
      </c>
      <c r="L56" s="4">
        <v>50</v>
      </c>
      <c r="M56" s="3">
        <v>15</v>
      </c>
      <c r="N56" s="4">
        <v>50</v>
      </c>
      <c r="O56" s="3" t="s">
        <v>463</v>
      </c>
      <c r="P56" s="4">
        <v>20</v>
      </c>
      <c r="Q56" s="3">
        <v>210</v>
      </c>
      <c r="R56" s="4">
        <v>50</v>
      </c>
      <c r="S56" s="3">
        <v>33</v>
      </c>
      <c r="T56" s="4">
        <v>50</v>
      </c>
      <c r="U56" s="3">
        <v>10.5</v>
      </c>
      <c r="V56" s="4">
        <v>21</v>
      </c>
      <c r="W56" s="3">
        <v>16.899999999999999</v>
      </c>
      <c r="X56" s="4">
        <v>27</v>
      </c>
      <c r="Y56" s="3">
        <v>21</v>
      </c>
      <c r="Z56" s="4">
        <v>50</v>
      </c>
      <c r="AA56" s="3">
        <v>31</v>
      </c>
      <c r="AB56" s="4">
        <v>50</v>
      </c>
    </row>
    <row r="57" spans="1:28" ht="18.75">
      <c r="A57" s="3" t="s">
        <v>639</v>
      </c>
      <c r="B57" s="4">
        <v>19</v>
      </c>
      <c r="C57" s="3">
        <v>236</v>
      </c>
      <c r="D57" s="4">
        <v>51</v>
      </c>
      <c r="E57" s="3" t="s">
        <v>15</v>
      </c>
      <c r="F57" s="4">
        <v>51</v>
      </c>
      <c r="G57" s="3">
        <v>9.6999999999999993</v>
      </c>
      <c r="H57" s="4">
        <v>20</v>
      </c>
      <c r="I57" s="3">
        <v>15.8</v>
      </c>
      <c r="J57" s="4">
        <v>20</v>
      </c>
      <c r="K57" s="3" t="s">
        <v>15</v>
      </c>
      <c r="L57" s="4">
        <v>51</v>
      </c>
      <c r="M57" s="3" t="s">
        <v>17</v>
      </c>
      <c r="N57" s="4">
        <v>51</v>
      </c>
      <c r="O57" s="3" t="s">
        <v>414</v>
      </c>
      <c r="P57" s="4">
        <v>19</v>
      </c>
      <c r="Q57" s="3">
        <v>212</v>
      </c>
      <c r="R57" s="4">
        <v>51</v>
      </c>
      <c r="S57" s="3" t="s">
        <v>15</v>
      </c>
      <c r="T57" s="4">
        <v>51</v>
      </c>
      <c r="U57" s="3">
        <v>10.6</v>
      </c>
      <c r="V57" s="4">
        <v>20</v>
      </c>
      <c r="W57" s="3">
        <v>17</v>
      </c>
      <c r="X57" s="4">
        <v>26</v>
      </c>
      <c r="Y57" s="3" t="s">
        <v>15</v>
      </c>
      <c r="Z57" s="4">
        <v>51</v>
      </c>
      <c r="AA57" s="3" t="s">
        <v>15</v>
      </c>
      <c r="AB57" s="4">
        <v>51</v>
      </c>
    </row>
    <row r="58" spans="1:28" ht="18.75">
      <c r="A58" s="3" t="s">
        <v>640</v>
      </c>
      <c r="B58" s="4">
        <v>18</v>
      </c>
      <c r="C58" s="3">
        <v>237</v>
      </c>
      <c r="D58" s="4">
        <v>52</v>
      </c>
      <c r="E58" s="3" t="s">
        <v>17</v>
      </c>
      <c r="F58" s="4">
        <v>52</v>
      </c>
      <c r="G58" s="3" t="s">
        <v>17</v>
      </c>
      <c r="H58" s="4">
        <v>19</v>
      </c>
      <c r="I58" s="3">
        <v>15.9</v>
      </c>
      <c r="J58" s="4">
        <v>19</v>
      </c>
      <c r="K58" s="3">
        <v>19</v>
      </c>
      <c r="L58" s="4">
        <v>52</v>
      </c>
      <c r="M58" s="3" t="s">
        <v>15</v>
      </c>
      <c r="N58" s="4">
        <v>52</v>
      </c>
      <c r="O58" s="3" t="s">
        <v>415</v>
      </c>
      <c r="P58" s="4">
        <v>18</v>
      </c>
      <c r="Q58" s="3">
        <v>214</v>
      </c>
      <c r="R58" s="4">
        <v>52</v>
      </c>
      <c r="S58" s="3">
        <v>34</v>
      </c>
      <c r="T58" s="4">
        <v>52</v>
      </c>
      <c r="U58" s="3">
        <v>10.7</v>
      </c>
      <c r="V58" s="4">
        <v>19</v>
      </c>
      <c r="W58" s="3">
        <v>17.100000000000001</v>
      </c>
      <c r="X58" s="4">
        <v>25</v>
      </c>
      <c r="Y58" s="3">
        <v>22</v>
      </c>
      <c r="Z58" s="4">
        <v>52</v>
      </c>
      <c r="AA58" s="3">
        <v>32</v>
      </c>
      <c r="AB58" s="4">
        <v>52</v>
      </c>
    </row>
    <row r="59" spans="1:28" ht="18.75">
      <c r="A59" s="3" t="s">
        <v>641</v>
      </c>
      <c r="B59" s="4">
        <v>17</v>
      </c>
      <c r="C59" s="3">
        <v>238</v>
      </c>
      <c r="D59" s="4">
        <v>53</v>
      </c>
      <c r="E59" s="3">
        <v>39</v>
      </c>
      <c r="F59" s="4">
        <v>53</v>
      </c>
      <c r="G59" s="3">
        <v>9.8000000000000007</v>
      </c>
      <c r="H59" s="4">
        <v>18</v>
      </c>
      <c r="I59" s="3">
        <v>16</v>
      </c>
      <c r="J59" s="4">
        <v>18</v>
      </c>
      <c r="K59" s="3" t="s">
        <v>15</v>
      </c>
      <c r="L59" s="4">
        <v>53</v>
      </c>
      <c r="M59" s="3" t="s">
        <v>17</v>
      </c>
      <c r="N59" s="4">
        <v>53</v>
      </c>
      <c r="O59" s="3" t="s">
        <v>416</v>
      </c>
      <c r="P59" s="4">
        <v>17</v>
      </c>
      <c r="Q59" s="3">
        <v>216</v>
      </c>
      <c r="R59" s="4">
        <v>53</v>
      </c>
      <c r="S59" s="3" t="s">
        <v>15</v>
      </c>
      <c r="T59" s="4">
        <v>53</v>
      </c>
      <c r="U59" s="3">
        <v>10.8</v>
      </c>
      <c r="V59" s="4">
        <v>18</v>
      </c>
      <c r="W59" s="3">
        <v>17.2</v>
      </c>
      <c r="X59" s="4">
        <v>24</v>
      </c>
      <c r="Y59" s="3" t="s">
        <v>15</v>
      </c>
      <c r="Z59" s="4">
        <v>53</v>
      </c>
      <c r="AA59" s="3" t="s">
        <v>15</v>
      </c>
      <c r="AB59" s="4">
        <v>53</v>
      </c>
    </row>
    <row r="60" spans="1:28" ht="18.75">
      <c r="A60" s="3" t="s">
        <v>642</v>
      </c>
      <c r="B60" s="4">
        <v>16</v>
      </c>
      <c r="C60" s="3">
        <v>239</v>
      </c>
      <c r="D60" s="4">
        <v>54</v>
      </c>
      <c r="E60" s="3" t="s">
        <v>15</v>
      </c>
      <c r="F60" s="4">
        <v>54</v>
      </c>
      <c r="G60" s="3" t="s">
        <v>17</v>
      </c>
      <c r="H60" s="4">
        <v>17</v>
      </c>
      <c r="I60" s="3">
        <v>16.100000000000001</v>
      </c>
      <c r="J60" s="4">
        <v>17</v>
      </c>
      <c r="K60" s="3">
        <v>20</v>
      </c>
      <c r="L60" s="4">
        <v>54</v>
      </c>
      <c r="M60" s="3">
        <v>16</v>
      </c>
      <c r="N60" s="4">
        <v>54</v>
      </c>
      <c r="O60" s="3" t="s">
        <v>417</v>
      </c>
      <c r="P60" s="4">
        <v>16</v>
      </c>
      <c r="Q60" s="3">
        <v>218</v>
      </c>
      <c r="R60" s="4">
        <v>54</v>
      </c>
      <c r="S60" s="3">
        <v>35</v>
      </c>
      <c r="T60" s="4">
        <v>54</v>
      </c>
      <c r="U60" s="3">
        <v>10.9</v>
      </c>
      <c r="V60" s="4">
        <v>17</v>
      </c>
      <c r="W60" s="3">
        <v>17.3</v>
      </c>
      <c r="X60" s="4">
        <v>23</v>
      </c>
      <c r="Y60" s="3">
        <v>23</v>
      </c>
      <c r="Z60" s="4">
        <v>54</v>
      </c>
      <c r="AA60" s="3">
        <v>33</v>
      </c>
      <c r="AB60" s="4">
        <v>54</v>
      </c>
    </row>
    <row r="61" spans="1:28" ht="18.75">
      <c r="A61" s="3" t="s">
        <v>908</v>
      </c>
      <c r="B61" s="4">
        <v>15</v>
      </c>
      <c r="C61" s="3">
        <v>240</v>
      </c>
      <c r="D61" s="4">
        <v>55</v>
      </c>
      <c r="E61" s="3" t="s">
        <v>15</v>
      </c>
      <c r="F61" s="4">
        <v>55</v>
      </c>
      <c r="G61" s="3">
        <v>9.9</v>
      </c>
      <c r="H61" s="4">
        <v>16</v>
      </c>
      <c r="I61" s="3">
        <v>16.2</v>
      </c>
      <c r="J61" s="4">
        <v>17</v>
      </c>
      <c r="K61" s="3" t="s">
        <v>15</v>
      </c>
      <c r="L61" s="4">
        <v>55</v>
      </c>
      <c r="M61" s="3" t="s">
        <v>15</v>
      </c>
      <c r="N61" s="4">
        <v>55</v>
      </c>
      <c r="O61" s="3" t="s">
        <v>418</v>
      </c>
      <c r="P61" s="4">
        <v>15</v>
      </c>
      <c r="Q61" s="3">
        <v>220</v>
      </c>
      <c r="R61" s="4">
        <v>55</v>
      </c>
      <c r="S61" s="3" t="s">
        <v>15</v>
      </c>
      <c r="T61" s="4">
        <v>55</v>
      </c>
      <c r="U61" s="3">
        <v>11</v>
      </c>
      <c r="V61" s="4">
        <v>16</v>
      </c>
      <c r="W61" s="3">
        <v>17.399999999999999</v>
      </c>
      <c r="X61" s="4">
        <v>22</v>
      </c>
      <c r="Y61" s="3" t="s">
        <v>15</v>
      </c>
      <c r="Z61" s="4">
        <v>55</v>
      </c>
      <c r="AA61" s="3" t="s">
        <v>15</v>
      </c>
      <c r="AB61" s="4">
        <v>55</v>
      </c>
    </row>
    <row r="62" spans="1:28" ht="18.75">
      <c r="A62" s="3" t="s">
        <v>909</v>
      </c>
      <c r="B62" s="4">
        <v>14</v>
      </c>
      <c r="C62" s="3">
        <v>242</v>
      </c>
      <c r="D62" s="4">
        <v>56</v>
      </c>
      <c r="E62" s="3">
        <v>40</v>
      </c>
      <c r="F62" s="4">
        <v>56</v>
      </c>
      <c r="G62" s="3" t="s">
        <v>17</v>
      </c>
      <c r="H62" s="4">
        <v>15</v>
      </c>
      <c r="I62" s="3">
        <v>16.3</v>
      </c>
      <c r="J62" s="4">
        <v>16</v>
      </c>
      <c r="K62" s="3">
        <v>21</v>
      </c>
      <c r="L62" s="4">
        <v>56</v>
      </c>
      <c r="M62" s="3" t="s">
        <v>17</v>
      </c>
      <c r="N62" s="4">
        <v>56</v>
      </c>
      <c r="O62" s="3" t="s">
        <v>621</v>
      </c>
      <c r="P62" s="4">
        <v>14</v>
      </c>
      <c r="Q62" s="3">
        <v>222</v>
      </c>
      <c r="R62" s="4">
        <v>56</v>
      </c>
      <c r="S62" s="3">
        <v>36</v>
      </c>
      <c r="T62" s="4">
        <v>56</v>
      </c>
      <c r="U62" s="3">
        <v>11.1</v>
      </c>
      <c r="V62" s="4">
        <v>15</v>
      </c>
      <c r="W62" s="3">
        <v>17.5</v>
      </c>
      <c r="X62" s="4">
        <v>21</v>
      </c>
      <c r="Y62" s="3">
        <v>24</v>
      </c>
      <c r="Z62" s="4">
        <v>56</v>
      </c>
      <c r="AA62" s="3">
        <v>34</v>
      </c>
      <c r="AB62" s="4">
        <v>56</v>
      </c>
    </row>
    <row r="63" spans="1:28" ht="18.75">
      <c r="A63" s="3" t="s">
        <v>910</v>
      </c>
      <c r="B63" s="4">
        <v>13</v>
      </c>
      <c r="C63" s="3">
        <v>244</v>
      </c>
      <c r="D63" s="4">
        <v>57</v>
      </c>
      <c r="E63" s="3" t="s">
        <v>15</v>
      </c>
      <c r="F63" s="4">
        <v>57</v>
      </c>
      <c r="G63" s="3">
        <v>10</v>
      </c>
      <c r="H63" s="4">
        <v>14</v>
      </c>
      <c r="I63" s="3">
        <v>16.399999999999999</v>
      </c>
      <c r="J63" s="4">
        <v>16</v>
      </c>
      <c r="K63" s="3" t="s">
        <v>15</v>
      </c>
      <c r="L63" s="4">
        <v>57</v>
      </c>
      <c r="M63" s="3">
        <v>17</v>
      </c>
      <c r="N63" s="4">
        <v>57</v>
      </c>
      <c r="O63" s="3" t="s">
        <v>622</v>
      </c>
      <c r="P63" s="4">
        <v>13</v>
      </c>
      <c r="Q63" s="3">
        <v>224</v>
      </c>
      <c r="R63" s="4">
        <v>57</v>
      </c>
      <c r="S63" s="3" t="s">
        <v>15</v>
      </c>
      <c r="T63" s="4">
        <v>57</v>
      </c>
      <c r="U63" s="3">
        <v>11.2</v>
      </c>
      <c r="V63" s="4">
        <v>14</v>
      </c>
      <c r="W63" s="3">
        <v>17.600000000000001</v>
      </c>
      <c r="X63" s="4">
        <v>20</v>
      </c>
      <c r="Y63" s="3" t="s">
        <v>15</v>
      </c>
      <c r="Z63" s="4">
        <v>57</v>
      </c>
      <c r="AA63" s="3">
        <v>35</v>
      </c>
      <c r="AB63" s="4">
        <v>57</v>
      </c>
    </row>
    <row r="64" spans="1:28" ht="18.75">
      <c r="A64" s="3" t="s">
        <v>911</v>
      </c>
      <c r="B64" s="4">
        <v>12</v>
      </c>
      <c r="C64" s="3">
        <v>246</v>
      </c>
      <c r="D64" s="4">
        <v>58</v>
      </c>
      <c r="E64" s="3">
        <v>41</v>
      </c>
      <c r="F64" s="4">
        <v>58</v>
      </c>
      <c r="G64" s="3" t="s">
        <v>17</v>
      </c>
      <c r="H64" s="4">
        <v>13</v>
      </c>
      <c r="I64" s="3">
        <v>16.5</v>
      </c>
      <c r="J64" s="4">
        <v>15</v>
      </c>
      <c r="K64" s="3">
        <v>22</v>
      </c>
      <c r="L64" s="4">
        <v>58</v>
      </c>
      <c r="M64" s="3" t="s">
        <v>15</v>
      </c>
      <c r="N64" s="4">
        <v>58</v>
      </c>
      <c r="O64" s="3" t="s">
        <v>623</v>
      </c>
      <c r="P64" s="4">
        <v>12</v>
      </c>
      <c r="Q64" s="3">
        <v>226</v>
      </c>
      <c r="R64" s="4">
        <v>58</v>
      </c>
      <c r="S64" s="3">
        <v>37</v>
      </c>
      <c r="T64" s="4">
        <v>58</v>
      </c>
      <c r="U64" s="3">
        <v>11.3</v>
      </c>
      <c r="V64" s="4">
        <v>13</v>
      </c>
      <c r="W64" s="3">
        <v>17.7</v>
      </c>
      <c r="X64" s="4">
        <v>20</v>
      </c>
      <c r="Y64" s="3">
        <v>25</v>
      </c>
      <c r="Z64" s="4">
        <v>58</v>
      </c>
      <c r="AA64" s="3">
        <v>36</v>
      </c>
      <c r="AB64" s="4">
        <v>58</v>
      </c>
    </row>
    <row r="65" spans="1:28" ht="18.75">
      <c r="A65" s="3" t="s">
        <v>912</v>
      </c>
      <c r="B65" s="4">
        <v>11</v>
      </c>
      <c r="C65" s="3">
        <v>248</v>
      </c>
      <c r="D65" s="4">
        <v>59</v>
      </c>
      <c r="E65" s="3" t="s">
        <v>15</v>
      </c>
      <c r="F65" s="4">
        <v>59</v>
      </c>
      <c r="G65" s="3">
        <v>10.1</v>
      </c>
      <c r="H65" s="4">
        <v>12</v>
      </c>
      <c r="I65" s="3">
        <v>16.600000000000001</v>
      </c>
      <c r="J65" s="4">
        <v>15</v>
      </c>
      <c r="K65" s="3" t="s">
        <v>15</v>
      </c>
      <c r="L65" s="4">
        <v>59</v>
      </c>
      <c r="M65" s="3">
        <v>18</v>
      </c>
      <c r="N65" s="4">
        <v>59</v>
      </c>
      <c r="O65" s="3" t="s">
        <v>624</v>
      </c>
      <c r="P65" s="4">
        <v>11</v>
      </c>
      <c r="Q65" s="3">
        <v>228</v>
      </c>
      <c r="R65" s="4">
        <v>59</v>
      </c>
      <c r="S65" s="3" t="s">
        <v>15</v>
      </c>
      <c r="T65" s="4">
        <v>59</v>
      </c>
      <c r="U65" s="3">
        <v>11.4</v>
      </c>
      <c r="V65" s="4">
        <v>12</v>
      </c>
      <c r="W65" s="3">
        <v>17.8</v>
      </c>
      <c r="X65" s="4">
        <v>19</v>
      </c>
      <c r="Y65" s="3" t="s">
        <v>15</v>
      </c>
      <c r="Z65" s="4">
        <v>59</v>
      </c>
      <c r="AA65" s="3">
        <v>37</v>
      </c>
      <c r="AB65" s="4">
        <v>59</v>
      </c>
    </row>
    <row r="66" spans="1:28" ht="18.75">
      <c r="A66" s="3" t="s">
        <v>913</v>
      </c>
      <c r="B66" s="4">
        <v>10</v>
      </c>
      <c r="C66" s="3">
        <v>250</v>
      </c>
      <c r="D66" s="4">
        <v>60</v>
      </c>
      <c r="E66" s="3">
        <v>42</v>
      </c>
      <c r="F66" s="4">
        <v>60</v>
      </c>
      <c r="G66" s="3" t="s">
        <v>17</v>
      </c>
      <c r="H66" s="4">
        <v>11</v>
      </c>
      <c r="I66" s="3">
        <v>16.7</v>
      </c>
      <c r="J66" s="4">
        <v>14</v>
      </c>
      <c r="K66" s="3">
        <v>23</v>
      </c>
      <c r="L66" s="4">
        <v>60</v>
      </c>
      <c r="M66" s="3" t="s">
        <v>17</v>
      </c>
      <c r="N66" s="4">
        <v>60</v>
      </c>
      <c r="O66" s="3" t="s">
        <v>625</v>
      </c>
      <c r="P66" s="4">
        <v>10</v>
      </c>
      <c r="Q66" s="3">
        <v>230</v>
      </c>
      <c r="R66" s="4">
        <v>60</v>
      </c>
      <c r="S66" s="3">
        <v>38</v>
      </c>
      <c r="T66" s="4">
        <v>60</v>
      </c>
      <c r="U66" s="3">
        <v>11.5</v>
      </c>
      <c r="V66" s="4">
        <v>11</v>
      </c>
      <c r="W66" s="3">
        <v>17.899999999999999</v>
      </c>
      <c r="X66" s="4">
        <v>19</v>
      </c>
      <c r="Y66" s="3">
        <v>26</v>
      </c>
      <c r="Z66" s="4">
        <v>60</v>
      </c>
      <c r="AA66" s="3">
        <v>38</v>
      </c>
      <c r="AB66" s="4">
        <v>60</v>
      </c>
    </row>
    <row r="67" spans="1:28" ht="18.75">
      <c r="A67" s="3" t="s">
        <v>914</v>
      </c>
      <c r="B67" s="4">
        <v>9</v>
      </c>
      <c r="C67" s="3">
        <v>252</v>
      </c>
      <c r="D67" s="4">
        <v>61</v>
      </c>
      <c r="E67" s="3" t="s">
        <v>15</v>
      </c>
      <c r="F67" s="4">
        <v>61</v>
      </c>
      <c r="G67" s="3">
        <v>10.199999999999999</v>
      </c>
      <c r="H67" s="4">
        <v>10</v>
      </c>
      <c r="I67" s="3">
        <v>16.8</v>
      </c>
      <c r="J67" s="4">
        <v>14</v>
      </c>
      <c r="K67" s="3" t="s">
        <v>15</v>
      </c>
      <c r="L67" s="4">
        <v>61</v>
      </c>
      <c r="M67" s="3">
        <v>19</v>
      </c>
      <c r="N67" s="4">
        <v>61</v>
      </c>
      <c r="O67" s="3" t="s">
        <v>626</v>
      </c>
      <c r="P67" s="4">
        <v>9</v>
      </c>
      <c r="Q67" s="3">
        <v>232</v>
      </c>
      <c r="R67" s="4">
        <v>61</v>
      </c>
      <c r="S67" s="3" t="s">
        <v>15</v>
      </c>
      <c r="T67" s="4">
        <v>61</v>
      </c>
      <c r="U67" s="3">
        <v>11.6</v>
      </c>
      <c r="V67" s="4">
        <v>10</v>
      </c>
      <c r="W67" s="3">
        <v>18</v>
      </c>
      <c r="X67" s="4">
        <v>18</v>
      </c>
      <c r="Y67" s="3" t="s">
        <v>15</v>
      </c>
      <c r="Z67" s="4">
        <v>61</v>
      </c>
      <c r="AA67" s="3">
        <v>40</v>
      </c>
      <c r="AB67" s="4">
        <v>61</v>
      </c>
    </row>
    <row r="68" spans="1:28" ht="18.75">
      <c r="A68" s="3" t="s">
        <v>915</v>
      </c>
      <c r="B68" s="4">
        <v>8</v>
      </c>
      <c r="C68" s="3">
        <v>254</v>
      </c>
      <c r="D68" s="4">
        <v>62</v>
      </c>
      <c r="E68" s="3">
        <v>43</v>
      </c>
      <c r="F68" s="4">
        <v>62</v>
      </c>
      <c r="G68" s="3">
        <v>10.3</v>
      </c>
      <c r="H68" s="4">
        <v>9</v>
      </c>
      <c r="I68" s="3">
        <v>16.899999999999999</v>
      </c>
      <c r="J68" s="4">
        <v>13</v>
      </c>
      <c r="K68" s="3">
        <v>24</v>
      </c>
      <c r="L68" s="4">
        <v>62</v>
      </c>
      <c r="M68" s="3" t="s">
        <v>17</v>
      </c>
      <c r="N68" s="4">
        <v>62</v>
      </c>
      <c r="O68" s="3" t="s">
        <v>627</v>
      </c>
      <c r="P68" s="4">
        <v>8</v>
      </c>
      <c r="Q68" s="3">
        <v>234</v>
      </c>
      <c r="R68" s="4">
        <v>62</v>
      </c>
      <c r="S68" s="3">
        <v>39</v>
      </c>
      <c r="T68" s="4">
        <v>62</v>
      </c>
      <c r="U68" s="3">
        <v>11.7</v>
      </c>
      <c r="V68" s="4">
        <v>9</v>
      </c>
      <c r="W68" s="3">
        <v>18.100000000000001</v>
      </c>
      <c r="X68" s="4">
        <v>18</v>
      </c>
      <c r="Y68" s="3">
        <v>27</v>
      </c>
      <c r="Z68" s="4">
        <v>62</v>
      </c>
      <c r="AA68" s="3">
        <v>42</v>
      </c>
      <c r="AB68" s="4">
        <v>62</v>
      </c>
    </row>
    <row r="69" spans="1:28" ht="18.75">
      <c r="A69" s="3" t="s">
        <v>916</v>
      </c>
      <c r="B69" s="4">
        <v>7</v>
      </c>
      <c r="C69" s="3">
        <v>256</v>
      </c>
      <c r="D69" s="4">
        <v>63</v>
      </c>
      <c r="E69" s="3" t="s">
        <v>15</v>
      </c>
      <c r="F69" s="4">
        <v>63</v>
      </c>
      <c r="G69" s="3">
        <v>10.4</v>
      </c>
      <c r="H69" s="4">
        <v>8</v>
      </c>
      <c r="I69" s="3">
        <v>17</v>
      </c>
      <c r="J69" s="4">
        <v>13</v>
      </c>
      <c r="K69" s="3">
        <v>25</v>
      </c>
      <c r="L69" s="4">
        <v>63</v>
      </c>
      <c r="M69" s="3">
        <v>20</v>
      </c>
      <c r="N69" s="4">
        <v>63</v>
      </c>
      <c r="O69" s="3" t="s">
        <v>628</v>
      </c>
      <c r="P69" s="4">
        <v>7</v>
      </c>
      <c r="Q69" s="3">
        <v>236</v>
      </c>
      <c r="R69" s="4">
        <v>63</v>
      </c>
      <c r="S69" s="3" t="s">
        <v>15</v>
      </c>
      <c r="T69" s="4">
        <v>63</v>
      </c>
      <c r="U69" s="3">
        <v>11.8</v>
      </c>
      <c r="V69" s="4">
        <v>8</v>
      </c>
      <c r="W69" s="3">
        <v>18.2</v>
      </c>
      <c r="X69" s="4">
        <v>17</v>
      </c>
      <c r="Y69" s="3">
        <v>28</v>
      </c>
      <c r="Z69" s="4">
        <v>63</v>
      </c>
      <c r="AA69" s="3">
        <v>44</v>
      </c>
      <c r="AB69" s="4">
        <v>63</v>
      </c>
    </row>
    <row r="70" spans="1:28" ht="18.75">
      <c r="A70" s="3" t="s">
        <v>917</v>
      </c>
      <c r="B70" s="4">
        <v>6</v>
      </c>
      <c r="C70" s="3">
        <v>258</v>
      </c>
      <c r="D70" s="4">
        <v>64</v>
      </c>
      <c r="E70" s="3">
        <v>44</v>
      </c>
      <c r="F70" s="4">
        <v>64</v>
      </c>
      <c r="G70" s="3">
        <v>10.5</v>
      </c>
      <c r="H70" s="4">
        <v>7</v>
      </c>
      <c r="I70" s="3">
        <v>17.100000000000001</v>
      </c>
      <c r="J70" s="4">
        <v>12</v>
      </c>
      <c r="K70" s="3">
        <v>26</v>
      </c>
      <c r="L70" s="4">
        <v>64</v>
      </c>
      <c r="M70" s="3">
        <v>21</v>
      </c>
      <c r="N70" s="4">
        <v>64</v>
      </c>
      <c r="O70" s="3" t="s">
        <v>629</v>
      </c>
      <c r="P70" s="4">
        <v>6</v>
      </c>
      <c r="Q70" s="3">
        <v>238</v>
      </c>
      <c r="R70" s="4">
        <v>64</v>
      </c>
      <c r="S70" s="3">
        <v>40</v>
      </c>
      <c r="T70" s="4">
        <v>64</v>
      </c>
      <c r="U70" s="3">
        <v>11.9</v>
      </c>
      <c r="V70" s="4">
        <v>7</v>
      </c>
      <c r="W70" s="3">
        <v>18.3</v>
      </c>
      <c r="X70" s="4">
        <v>17</v>
      </c>
      <c r="Y70" s="3">
        <v>29</v>
      </c>
      <c r="Z70" s="4">
        <v>64</v>
      </c>
      <c r="AA70" s="3">
        <v>46</v>
      </c>
      <c r="AB70" s="4">
        <v>64</v>
      </c>
    </row>
    <row r="71" spans="1:28" ht="18.75">
      <c r="A71" s="3" t="s">
        <v>861</v>
      </c>
      <c r="B71" s="4">
        <v>5</v>
      </c>
      <c r="C71" s="3">
        <v>260</v>
      </c>
      <c r="D71" s="4">
        <v>65</v>
      </c>
      <c r="E71" s="3" t="s">
        <v>15</v>
      </c>
      <c r="F71" s="4">
        <v>65</v>
      </c>
      <c r="G71" s="3">
        <v>10.6</v>
      </c>
      <c r="H71" s="4">
        <v>6</v>
      </c>
      <c r="I71" s="3">
        <v>17.2</v>
      </c>
      <c r="J71" s="4">
        <v>12</v>
      </c>
      <c r="K71" s="3">
        <v>27</v>
      </c>
      <c r="L71" s="4">
        <v>65</v>
      </c>
      <c r="M71" s="3">
        <v>22</v>
      </c>
      <c r="N71" s="4">
        <v>65</v>
      </c>
      <c r="O71" s="3" t="s">
        <v>630</v>
      </c>
      <c r="P71" s="4">
        <v>5</v>
      </c>
      <c r="Q71" s="3">
        <v>240</v>
      </c>
      <c r="R71" s="4">
        <v>65</v>
      </c>
      <c r="S71" s="3" t="s">
        <v>15</v>
      </c>
      <c r="T71" s="4">
        <v>65</v>
      </c>
      <c r="U71" s="3">
        <v>12</v>
      </c>
      <c r="V71" s="4">
        <v>6</v>
      </c>
      <c r="W71" s="3">
        <v>18.399999999999999</v>
      </c>
      <c r="X71" s="4">
        <v>16</v>
      </c>
      <c r="Y71" s="3">
        <v>30</v>
      </c>
      <c r="Z71" s="4">
        <v>65</v>
      </c>
      <c r="AA71" s="3">
        <v>48</v>
      </c>
      <c r="AB71" s="4">
        <v>65</v>
      </c>
    </row>
    <row r="72" spans="1:28" ht="18.75">
      <c r="A72" s="3" t="s">
        <v>862</v>
      </c>
      <c r="B72" s="4">
        <v>4</v>
      </c>
      <c r="C72" s="3">
        <v>262</v>
      </c>
      <c r="D72" s="4">
        <v>66</v>
      </c>
      <c r="E72" s="3">
        <v>45</v>
      </c>
      <c r="F72" s="4">
        <v>66</v>
      </c>
      <c r="G72" s="3">
        <v>10.7</v>
      </c>
      <c r="H72" s="4">
        <v>5</v>
      </c>
      <c r="I72" s="3">
        <v>17.3</v>
      </c>
      <c r="J72" s="4">
        <v>11</v>
      </c>
      <c r="K72" s="3">
        <v>28</v>
      </c>
      <c r="L72" s="4">
        <v>66</v>
      </c>
      <c r="M72" s="3">
        <v>23</v>
      </c>
      <c r="N72" s="4">
        <v>66</v>
      </c>
      <c r="O72" s="3" t="s">
        <v>631</v>
      </c>
      <c r="P72" s="4">
        <v>4</v>
      </c>
      <c r="Q72" s="3">
        <v>243</v>
      </c>
      <c r="R72" s="4">
        <v>66</v>
      </c>
      <c r="S72" s="3">
        <v>41</v>
      </c>
      <c r="T72" s="4">
        <v>66</v>
      </c>
      <c r="U72" s="3">
        <v>12.1</v>
      </c>
      <c r="V72" s="4">
        <v>5</v>
      </c>
      <c r="W72" s="3">
        <v>18.5</v>
      </c>
      <c r="X72" s="4">
        <v>16</v>
      </c>
      <c r="Y72" s="3">
        <v>31</v>
      </c>
      <c r="Z72" s="4">
        <v>66</v>
      </c>
      <c r="AA72" s="3">
        <v>51</v>
      </c>
      <c r="AB72" s="4">
        <v>66</v>
      </c>
    </row>
    <row r="73" spans="1:28" ht="18.75">
      <c r="A73" s="3" t="s">
        <v>863</v>
      </c>
      <c r="B73" s="4">
        <v>3</v>
      </c>
      <c r="C73" s="3">
        <v>264</v>
      </c>
      <c r="D73" s="4">
        <v>67</v>
      </c>
      <c r="E73" s="3" t="s">
        <v>15</v>
      </c>
      <c r="F73" s="4">
        <v>67</v>
      </c>
      <c r="G73" s="3">
        <v>10.8</v>
      </c>
      <c r="H73" s="4">
        <v>4</v>
      </c>
      <c r="I73" s="3">
        <v>17.399999999999999</v>
      </c>
      <c r="J73" s="4">
        <v>11</v>
      </c>
      <c r="K73" s="3">
        <v>29</v>
      </c>
      <c r="L73" s="4">
        <v>67</v>
      </c>
      <c r="M73" s="3">
        <v>24</v>
      </c>
      <c r="N73" s="4">
        <v>67</v>
      </c>
      <c r="O73" s="3" t="s">
        <v>556</v>
      </c>
      <c r="P73" s="4">
        <v>3</v>
      </c>
      <c r="Q73" s="3">
        <v>246</v>
      </c>
      <c r="R73" s="4">
        <v>67</v>
      </c>
      <c r="S73" s="3" t="s">
        <v>15</v>
      </c>
      <c r="T73" s="4">
        <v>67</v>
      </c>
      <c r="U73" s="3">
        <v>12.2</v>
      </c>
      <c r="V73" s="4">
        <v>4</v>
      </c>
      <c r="W73" s="3">
        <v>18.600000000000001</v>
      </c>
      <c r="X73" s="4">
        <v>15</v>
      </c>
      <c r="Y73" s="3">
        <v>32</v>
      </c>
      <c r="Z73" s="4">
        <v>67</v>
      </c>
      <c r="AA73" s="3">
        <v>54</v>
      </c>
      <c r="AB73" s="4">
        <v>67</v>
      </c>
    </row>
    <row r="74" spans="1:28" ht="18.75">
      <c r="A74" s="3" t="s">
        <v>864</v>
      </c>
      <c r="B74" s="4">
        <v>2</v>
      </c>
      <c r="C74" s="3">
        <v>266</v>
      </c>
      <c r="D74" s="4">
        <v>68</v>
      </c>
      <c r="E74" s="3">
        <v>46</v>
      </c>
      <c r="F74" s="4">
        <v>68</v>
      </c>
      <c r="G74" s="3">
        <v>10.9</v>
      </c>
      <c r="H74" s="4">
        <v>4</v>
      </c>
      <c r="I74" s="3">
        <v>17.5</v>
      </c>
      <c r="J74" s="4">
        <v>10</v>
      </c>
      <c r="K74" s="3">
        <v>30</v>
      </c>
      <c r="L74" s="4">
        <v>68</v>
      </c>
      <c r="M74" s="3">
        <v>26</v>
      </c>
      <c r="N74" s="4">
        <v>68</v>
      </c>
      <c r="O74" s="3" t="s">
        <v>557</v>
      </c>
      <c r="P74" s="4">
        <v>2</v>
      </c>
      <c r="Q74" s="3">
        <v>249</v>
      </c>
      <c r="R74" s="4">
        <v>68</v>
      </c>
      <c r="S74" s="3">
        <v>42</v>
      </c>
      <c r="T74" s="4">
        <v>68</v>
      </c>
      <c r="U74" s="3">
        <v>12.3</v>
      </c>
      <c r="V74" s="4">
        <v>4</v>
      </c>
      <c r="W74" s="3">
        <v>18.7</v>
      </c>
      <c r="X74" s="4">
        <v>15</v>
      </c>
      <c r="Y74" s="3">
        <v>33</v>
      </c>
      <c r="Z74" s="4">
        <v>68</v>
      </c>
      <c r="AA74" s="3">
        <v>57</v>
      </c>
      <c r="AB74" s="4">
        <v>68</v>
      </c>
    </row>
    <row r="75" spans="1:28" ht="18.75">
      <c r="A75" s="3" t="s">
        <v>818</v>
      </c>
      <c r="B75" s="4">
        <v>1</v>
      </c>
      <c r="C75" s="3">
        <v>268</v>
      </c>
      <c r="D75" s="4">
        <v>69</v>
      </c>
      <c r="E75" s="3" t="s">
        <v>15</v>
      </c>
      <c r="F75" s="4">
        <v>69</v>
      </c>
      <c r="G75" s="3">
        <v>11</v>
      </c>
      <c r="H75" s="4">
        <v>3</v>
      </c>
      <c r="I75" s="3">
        <v>17.600000000000001</v>
      </c>
      <c r="J75" s="4">
        <v>10</v>
      </c>
      <c r="K75" s="3">
        <v>31</v>
      </c>
      <c r="L75" s="4">
        <v>69</v>
      </c>
      <c r="M75" s="3">
        <v>28</v>
      </c>
      <c r="N75" s="4">
        <v>69</v>
      </c>
      <c r="O75" s="3" t="s">
        <v>434</v>
      </c>
      <c r="P75" s="4">
        <v>1</v>
      </c>
      <c r="Q75" s="3">
        <v>252</v>
      </c>
      <c r="R75" s="4">
        <v>69</v>
      </c>
      <c r="S75" s="3" t="s">
        <v>15</v>
      </c>
      <c r="T75" s="4">
        <v>69</v>
      </c>
      <c r="U75" s="3">
        <v>12.4</v>
      </c>
      <c r="V75" s="4">
        <v>3</v>
      </c>
      <c r="W75" s="3">
        <v>18.8</v>
      </c>
      <c r="X75" s="4">
        <v>14</v>
      </c>
      <c r="Y75" s="3">
        <v>34</v>
      </c>
      <c r="Z75" s="4">
        <v>69</v>
      </c>
      <c r="AA75" s="3">
        <v>60</v>
      </c>
      <c r="AB75" s="4">
        <v>69</v>
      </c>
    </row>
    <row r="76" spans="1:28" ht="18.75">
      <c r="A76" s="3" t="s">
        <v>20</v>
      </c>
      <c r="B76" s="4">
        <v>1</v>
      </c>
      <c r="C76" s="3">
        <v>270</v>
      </c>
      <c r="D76" s="4">
        <v>70</v>
      </c>
      <c r="E76" s="3">
        <v>47</v>
      </c>
      <c r="F76" s="4">
        <v>70</v>
      </c>
      <c r="G76" s="3">
        <v>11.1</v>
      </c>
      <c r="H76" s="4">
        <v>3</v>
      </c>
      <c r="I76" s="3">
        <v>17.7</v>
      </c>
      <c r="J76" s="4">
        <v>9</v>
      </c>
      <c r="K76" s="3">
        <v>32</v>
      </c>
      <c r="L76" s="4">
        <v>70</v>
      </c>
      <c r="M76" s="3">
        <v>30</v>
      </c>
      <c r="N76" s="4">
        <v>70</v>
      </c>
      <c r="O76" s="3" t="s">
        <v>23</v>
      </c>
      <c r="P76" s="4">
        <v>1</v>
      </c>
      <c r="Q76" s="3">
        <v>255</v>
      </c>
      <c r="R76" s="4">
        <v>70</v>
      </c>
      <c r="S76" s="3">
        <v>43</v>
      </c>
      <c r="T76" s="4">
        <v>70</v>
      </c>
      <c r="U76" s="3">
        <v>12.5</v>
      </c>
      <c r="V76" s="4">
        <v>3</v>
      </c>
      <c r="W76" s="3">
        <v>18.899999999999999</v>
      </c>
      <c r="X76" s="4">
        <v>14</v>
      </c>
      <c r="Y76" s="3">
        <v>35</v>
      </c>
      <c r="Z76" s="4">
        <v>70</v>
      </c>
      <c r="AA76" s="3">
        <v>63</v>
      </c>
      <c r="AB76" s="4">
        <v>70</v>
      </c>
    </row>
    <row r="77" spans="1:28" ht="18.75">
      <c r="A77" s="3" t="s">
        <v>148</v>
      </c>
      <c r="B77" s="4">
        <v>0</v>
      </c>
      <c r="C77" s="3" t="s">
        <v>149</v>
      </c>
      <c r="D77" s="4">
        <v>70</v>
      </c>
      <c r="E77" s="3" t="s">
        <v>137</v>
      </c>
      <c r="F77" s="4">
        <v>70</v>
      </c>
      <c r="G77" s="3">
        <v>11.2</v>
      </c>
      <c r="H77" s="4">
        <v>2</v>
      </c>
      <c r="I77" s="3">
        <v>17.8</v>
      </c>
      <c r="J77" s="4">
        <v>9</v>
      </c>
      <c r="K77" s="3" t="s">
        <v>151</v>
      </c>
      <c r="L77" s="4">
        <v>70</v>
      </c>
      <c r="M77" s="3" t="s">
        <v>99</v>
      </c>
      <c r="N77" s="4">
        <v>70</v>
      </c>
      <c r="O77" s="3" t="s">
        <v>108</v>
      </c>
      <c r="P77" s="4">
        <v>0</v>
      </c>
      <c r="Q77" s="3" t="s">
        <v>109</v>
      </c>
      <c r="R77" s="4">
        <v>70</v>
      </c>
      <c r="S77" s="3" t="s">
        <v>64</v>
      </c>
      <c r="T77" s="4">
        <v>70</v>
      </c>
      <c r="U77" s="3">
        <v>12.6</v>
      </c>
      <c r="V77" s="4">
        <v>2</v>
      </c>
      <c r="W77" s="3">
        <v>19</v>
      </c>
      <c r="X77" s="4">
        <v>13</v>
      </c>
      <c r="Y77" s="3" t="s">
        <v>89</v>
      </c>
      <c r="Z77" s="4">
        <v>70</v>
      </c>
      <c r="AA77" s="3" t="s">
        <v>143</v>
      </c>
      <c r="AB77" s="4">
        <v>70</v>
      </c>
    </row>
    <row r="78" spans="1:28" ht="18.75">
      <c r="A78" s="3">
        <v>0</v>
      </c>
      <c r="B78" s="4">
        <v>0</v>
      </c>
      <c r="C78" s="3"/>
      <c r="D78" s="3"/>
      <c r="E78" s="3"/>
      <c r="F78" s="3">
        <v>0</v>
      </c>
      <c r="G78" s="3">
        <v>11.3</v>
      </c>
      <c r="H78" s="4">
        <v>2</v>
      </c>
      <c r="I78" s="3">
        <v>17.899999999999999</v>
      </c>
      <c r="J78" s="4">
        <v>8</v>
      </c>
      <c r="K78" s="3"/>
      <c r="L78" s="3">
        <v>0</v>
      </c>
      <c r="M78" s="3"/>
      <c r="N78" s="3"/>
      <c r="O78" s="3">
        <v>0</v>
      </c>
      <c r="P78" s="4">
        <v>0</v>
      </c>
      <c r="Q78" s="3"/>
      <c r="R78" s="4"/>
      <c r="S78" s="3"/>
      <c r="T78" s="4">
        <v>0</v>
      </c>
      <c r="U78" s="3">
        <v>12.7</v>
      </c>
      <c r="V78" s="4">
        <v>2</v>
      </c>
      <c r="W78" s="3">
        <v>19.100000000000001</v>
      </c>
      <c r="X78" s="4">
        <v>13</v>
      </c>
      <c r="Y78" s="3"/>
      <c r="Z78" s="4">
        <v>0</v>
      </c>
      <c r="AA78" s="3"/>
      <c r="AB78" s="3"/>
    </row>
    <row r="79" spans="1:28" ht="18.75">
      <c r="A79" s="3"/>
      <c r="B79" s="4">
        <v>0</v>
      </c>
      <c r="C79" s="3"/>
      <c r="D79" s="3">
        <v>0</v>
      </c>
      <c r="E79" s="3"/>
      <c r="F79" s="3">
        <v>0</v>
      </c>
      <c r="G79" s="3">
        <v>11.4</v>
      </c>
      <c r="H79" s="4">
        <v>1</v>
      </c>
      <c r="I79" s="3">
        <v>18</v>
      </c>
      <c r="J79" s="4">
        <v>8</v>
      </c>
      <c r="K79" s="3"/>
      <c r="L79" s="3">
        <v>0</v>
      </c>
      <c r="M79" s="3"/>
      <c r="N79" s="3"/>
      <c r="O79" s="3"/>
      <c r="P79" s="4">
        <v>0</v>
      </c>
      <c r="Q79" s="3"/>
      <c r="R79" s="4">
        <v>0</v>
      </c>
      <c r="S79" s="3"/>
      <c r="T79" s="4">
        <v>0</v>
      </c>
      <c r="U79" s="3">
        <v>12.8</v>
      </c>
      <c r="V79" s="4">
        <v>1</v>
      </c>
      <c r="W79" s="3">
        <v>19.2</v>
      </c>
      <c r="X79" s="4">
        <v>12</v>
      </c>
      <c r="Y79" s="3"/>
      <c r="Z79" s="4">
        <v>0</v>
      </c>
      <c r="AA79" s="3"/>
      <c r="AB79" s="3"/>
    </row>
    <row r="80" spans="1:28" ht="18.75">
      <c r="G80" s="3">
        <v>11.5</v>
      </c>
      <c r="H80" s="38">
        <v>1</v>
      </c>
      <c r="I80" s="3">
        <v>18.100000000000001</v>
      </c>
      <c r="J80" s="4">
        <v>7</v>
      </c>
      <c r="U80" s="3">
        <v>12.9</v>
      </c>
      <c r="V80" s="4">
        <v>1</v>
      </c>
      <c r="W80" s="3">
        <v>19.3</v>
      </c>
      <c r="X80" s="4">
        <v>12</v>
      </c>
    </row>
    <row r="81" spans="7:24" ht="18.75">
      <c r="G81" s="3" t="s">
        <v>150</v>
      </c>
      <c r="H81" s="38">
        <v>0</v>
      </c>
      <c r="I81" s="3">
        <v>18.2</v>
      </c>
      <c r="J81" s="4">
        <v>7</v>
      </c>
      <c r="U81" s="3" t="s">
        <v>142</v>
      </c>
      <c r="V81" s="4">
        <v>0</v>
      </c>
      <c r="W81" s="3">
        <v>19.399999999999999</v>
      </c>
      <c r="X81" s="4">
        <v>11</v>
      </c>
    </row>
    <row r="82" spans="7:24" ht="18.75">
      <c r="G82" s="3">
        <v>0</v>
      </c>
      <c r="H82" s="38">
        <v>0</v>
      </c>
      <c r="I82" s="3">
        <v>18.3</v>
      </c>
      <c r="J82" s="4">
        <v>6</v>
      </c>
      <c r="U82" s="3">
        <v>0</v>
      </c>
      <c r="V82" s="4">
        <v>0</v>
      </c>
      <c r="W82" s="3">
        <v>19.5</v>
      </c>
      <c r="X82" s="4">
        <v>11</v>
      </c>
    </row>
    <row r="83" spans="7:24" ht="18.75">
      <c r="I83" s="3">
        <v>18.399999999999999</v>
      </c>
      <c r="J83" s="4">
        <v>6</v>
      </c>
      <c r="W83" s="3">
        <v>19.600000000000001</v>
      </c>
      <c r="X83" s="4">
        <v>11</v>
      </c>
    </row>
    <row r="84" spans="7:24" ht="18.75">
      <c r="I84" s="3">
        <v>18.5</v>
      </c>
      <c r="J84" s="4">
        <v>5</v>
      </c>
      <c r="W84" s="3">
        <v>19.7</v>
      </c>
      <c r="X84" s="4">
        <v>10</v>
      </c>
    </row>
    <row r="85" spans="7:24" ht="18.75">
      <c r="I85" s="3">
        <v>18.600000000000001</v>
      </c>
      <c r="J85" s="4">
        <v>5</v>
      </c>
      <c r="W85" s="3">
        <v>19.8</v>
      </c>
      <c r="X85" s="4">
        <v>10</v>
      </c>
    </row>
    <row r="86" spans="7:24" ht="18.75">
      <c r="I86" s="3">
        <v>18.7</v>
      </c>
      <c r="J86" s="4">
        <v>5</v>
      </c>
      <c r="W86" s="3">
        <v>19.899999999999999</v>
      </c>
      <c r="X86" s="4">
        <v>10</v>
      </c>
    </row>
    <row r="87" spans="7:24" ht="18.75">
      <c r="I87" s="3">
        <v>18.8</v>
      </c>
      <c r="J87" s="4">
        <v>4</v>
      </c>
      <c r="W87" s="3">
        <v>20</v>
      </c>
      <c r="X87" s="4">
        <v>9</v>
      </c>
    </row>
    <row r="88" spans="7:24" ht="18.75">
      <c r="I88" s="3">
        <v>18.899999999999999</v>
      </c>
      <c r="J88" s="4">
        <v>4</v>
      </c>
      <c r="W88" s="3">
        <v>20.100000000000001</v>
      </c>
      <c r="X88" s="4">
        <v>9</v>
      </c>
    </row>
    <row r="89" spans="7:24" ht="18.75">
      <c r="I89" s="3">
        <v>19</v>
      </c>
      <c r="J89" s="4">
        <v>4</v>
      </c>
      <c r="W89" s="3">
        <v>20.2</v>
      </c>
      <c r="X89" s="4">
        <v>9</v>
      </c>
    </row>
    <row r="90" spans="7:24" ht="18.75">
      <c r="I90" s="3">
        <v>19.100000000000001</v>
      </c>
      <c r="J90" s="4">
        <v>3</v>
      </c>
      <c r="W90" s="3">
        <v>20.3</v>
      </c>
      <c r="X90" s="4">
        <v>8</v>
      </c>
    </row>
    <row r="91" spans="7:24" ht="18.75">
      <c r="I91" s="3">
        <v>19.2</v>
      </c>
      <c r="J91" s="4">
        <v>3</v>
      </c>
      <c r="W91" s="3">
        <v>20.399999999999999</v>
      </c>
      <c r="X91" s="4">
        <v>8</v>
      </c>
    </row>
    <row r="92" spans="7:24" ht="18.75">
      <c r="I92" s="3">
        <v>19.3</v>
      </c>
      <c r="J92" s="4">
        <v>3</v>
      </c>
      <c r="W92" s="3">
        <v>20.5</v>
      </c>
      <c r="X92" s="4">
        <v>8</v>
      </c>
    </row>
    <row r="93" spans="7:24" ht="18.75">
      <c r="I93" s="3">
        <v>19.399999999999999</v>
      </c>
      <c r="J93" s="4">
        <v>2</v>
      </c>
      <c r="W93" s="3">
        <v>20.6</v>
      </c>
      <c r="X93" s="4">
        <v>7</v>
      </c>
    </row>
    <row r="94" spans="7:24" ht="18.75">
      <c r="I94" s="3">
        <v>19.5</v>
      </c>
      <c r="J94" s="4">
        <v>2</v>
      </c>
      <c r="W94" s="3">
        <v>20.7</v>
      </c>
      <c r="X94" s="4">
        <v>7</v>
      </c>
    </row>
    <row r="95" spans="7:24" ht="18.75">
      <c r="I95" s="3">
        <v>19.600000000000001</v>
      </c>
      <c r="J95" s="4">
        <v>2</v>
      </c>
      <c r="W95" s="3">
        <v>20.8</v>
      </c>
      <c r="X95" s="4">
        <v>7</v>
      </c>
    </row>
    <row r="96" spans="7:24" ht="18.75">
      <c r="I96" s="3">
        <v>19.7</v>
      </c>
      <c r="J96" s="4">
        <v>1</v>
      </c>
      <c r="W96" s="3">
        <v>20.9</v>
      </c>
      <c r="X96" s="4">
        <v>6</v>
      </c>
    </row>
    <row r="97" spans="9:24" ht="18.75">
      <c r="I97" s="3">
        <v>19.8</v>
      </c>
      <c r="J97" s="4">
        <v>1</v>
      </c>
      <c r="W97" s="3">
        <v>21</v>
      </c>
      <c r="X97" s="4">
        <v>6</v>
      </c>
    </row>
    <row r="98" spans="9:24" ht="18.75">
      <c r="I98" s="3">
        <v>19.899999999999999</v>
      </c>
      <c r="J98" s="4">
        <v>1</v>
      </c>
      <c r="W98" s="3">
        <v>21.1</v>
      </c>
      <c r="X98" s="4">
        <v>6</v>
      </c>
    </row>
    <row r="99" spans="9:24" ht="18.75">
      <c r="I99" s="3">
        <v>20</v>
      </c>
      <c r="J99" s="4">
        <v>0</v>
      </c>
      <c r="W99" s="3">
        <v>21.2</v>
      </c>
      <c r="X99" s="4">
        <v>5</v>
      </c>
    </row>
    <row r="100" spans="9:24" ht="18.75">
      <c r="I100" s="3">
        <v>0</v>
      </c>
      <c r="J100" s="4">
        <v>0</v>
      </c>
      <c r="W100" s="3">
        <v>21.3</v>
      </c>
      <c r="X100" s="4">
        <v>5</v>
      </c>
    </row>
    <row r="101" spans="9:24" ht="18.75">
      <c r="W101" s="3">
        <v>21.4</v>
      </c>
      <c r="X101" s="4">
        <v>5</v>
      </c>
    </row>
    <row r="102" spans="9:24" ht="18.75">
      <c r="W102" s="3">
        <v>21.5</v>
      </c>
      <c r="X102" s="4">
        <v>4</v>
      </c>
    </row>
    <row r="103" spans="9:24" ht="18.75">
      <c r="W103" s="3">
        <v>21.6</v>
      </c>
      <c r="X103" s="4">
        <v>4</v>
      </c>
    </row>
    <row r="104" spans="9:24" ht="18.75">
      <c r="W104" s="3">
        <v>21.7</v>
      </c>
      <c r="X104" s="4">
        <v>4</v>
      </c>
    </row>
    <row r="105" spans="9:24" ht="18.75">
      <c r="W105" s="3">
        <v>21.8</v>
      </c>
      <c r="X105" s="4">
        <v>3</v>
      </c>
    </row>
    <row r="106" spans="9:24" ht="18.75">
      <c r="W106" s="3">
        <v>21.9</v>
      </c>
      <c r="X106" s="4">
        <v>3</v>
      </c>
    </row>
    <row r="107" spans="9:24" ht="18.75">
      <c r="W107" s="3">
        <v>22</v>
      </c>
      <c r="X107" s="4">
        <v>3</v>
      </c>
    </row>
    <row r="108" spans="9:24" ht="18.75">
      <c r="W108" s="3">
        <v>22.1</v>
      </c>
      <c r="X108" s="4">
        <v>2</v>
      </c>
    </row>
    <row r="109" spans="9:24" ht="18.75">
      <c r="W109" s="3">
        <v>22.2</v>
      </c>
      <c r="X109" s="4">
        <v>2</v>
      </c>
    </row>
    <row r="110" spans="9:24" ht="18.75">
      <c r="W110" s="3">
        <v>22.3</v>
      </c>
      <c r="X110" s="4">
        <v>2</v>
      </c>
    </row>
    <row r="111" spans="9:24" ht="18.75">
      <c r="W111" s="3">
        <v>22.4</v>
      </c>
      <c r="X111" s="4">
        <v>1</v>
      </c>
    </row>
    <row r="112" spans="9:24" ht="18.75">
      <c r="W112" s="3">
        <v>22.5</v>
      </c>
      <c r="X112" s="4">
        <v>1</v>
      </c>
    </row>
    <row r="113" spans="23:24" ht="18.75">
      <c r="W113" s="3">
        <v>22.6</v>
      </c>
      <c r="X113" s="4">
        <v>1</v>
      </c>
    </row>
    <row r="114" spans="23:24" ht="18.75">
      <c r="W114" s="3">
        <v>22.7</v>
      </c>
      <c r="X114" s="4">
        <v>0</v>
      </c>
    </row>
    <row r="115" spans="23:24" ht="18.75">
      <c r="W115" s="3">
        <v>0</v>
      </c>
      <c r="X115" s="4">
        <v>0</v>
      </c>
    </row>
  </sheetData>
  <sheetProtection sheet="1" selectLockedCells="1" selectUnlockedCells="1"/>
  <mergeCells count="2">
    <mergeCell ref="A3:N3"/>
    <mergeCell ref="O3:AB3"/>
  </mergeCells>
  <pageMargins left="0.46875" right="0.406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2</vt:i4>
      </vt:variant>
    </vt:vector>
  </HeadingPairs>
  <TitlesOfParts>
    <vt:vector size="18" baseType="lpstr">
      <vt:lpstr>7 лет</vt:lpstr>
      <vt:lpstr>8 лет</vt:lpstr>
      <vt:lpstr>9 лет</vt:lpstr>
      <vt:lpstr>10 лет</vt:lpstr>
      <vt:lpstr>11 лет</vt:lpstr>
      <vt:lpstr>12 лет</vt:lpstr>
      <vt:lpstr>13 лет</vt:lpstr>
      <vt:lpstr>14 лет</vt:lpstr>
      <vt:lpstr>15 лет</vt:lpstr>
      <vt:lpstr>16 лет</vt:lpstr>
      <vt:lpstr>17 лет</vt:lpstr>
      <vt:lpstr>ПРОТОКОЛ</vt:lpstr>
      <vt:lpstr>Командный зачет</vt:lpstr>
      <vt:lpstr>Личное первенство юноши</vt:lpstr>
      <vt:lpstr>Личное первенство девушки</vt:lpstr>
      <vt:lpstr>Формулы</vt:lpstr>
      <vt:lpstr>Формулы!OLE_LINK1</vt:lpstr>
      <vt:lpstr>Формулы!OLE_LINK2</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Диана Штаркман</dc:creator>
  <cp:lastModifiedBy>Admin</cp:lastModifiedBy>
  <cp:lastPrinted>2023-01-20T09:29:26Z</cp:lastPrinted>
  <dcterms:created xsi:type="dcterms:W3CDTF">2022-04-14T12:33:33Z</dcterms:created>
  <dcterms:modified xsi:type="dcterms:W3CDTF">2024-03-21T15:43:35Z</dcterms:modified>
</cp:coreProperties>
</file>