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2580" windowWidth="15480" windowHeight="9645"/>
  </bookViews>
  <sheets>
    <sheet name="ТРАФАРЕТ" sheetId="1" r:id="rId1"/>
  </sheets>
  <calcPr calcId="124519" fullPrecision="0"/>
</workbook>
</file>

<file path=xl/calcChain.xml><?xml version="1.0" encoding="utf-8"?>
<calcChain xmlns="http://schemas.openxmlformats.org/spreadsheetml/2006/main">
  <c r="G21" i="1"/>
  <c r="G20" s="1"/>
  <c r="G41"/>
  <c r="G40" s="1"/>
  <c r="G49"/>
  <c r="G47" s="1"/>
  <c r="G48"/>
  <c r="G56"/>
  <c r="G55"/>
  <c r="G54"/>
  <c r="G53"/>
  <c r="G52"/>
  <c r="G51" s="1"/>
  <c r="G72"/>
  <c r="G71"/>
  <c r="G70" s="1"/>
  <c r="G85"/>
  <c r="G84"/>
  <c r="G83"/>
  <c r="G105"/>
  <c r="G104"/>
  <c r="G103"/>
  <c r="G102"/>
  <c r="G101" s="1"/>
  <c r="G111"/>
  <c r="G110"/>
  <c r="G109"/>
  <c r="G108"/>
  <c r="G107" s="1"/>
  <c r="D17"/>
  <c r="D16" s="1"/>
  <c r="E17"/>
  <c r="E16" s="1"/>
  <c r="E88" s="1"/>
  <c r="F17"/>
  <c r="F16" s="1"/>
  <c r="F88" s="1"/>
  <c r="G17"/>
  <c r="G18"/>
  <c r="D20"/>
  <c r="E20"/>
  <c r="F20"/>
  <c r="D23"/>
  <c r="E23"/>
  <c r="F23"/>
  <c r="G24"/>
  <c r="G23"/>
  <c r="D26"/>
  <c r="E26"/>
  <c r="F26"/>
  <c r="G27"/>
  <c r="G26" s="1"/>
  <c r="D29"/>
  <c r="E29"/>
  <c r="F29"/>
  <c r="G29"/>
  <c r="G30"/>
  <c r="D32"/>
  <c r="E32"/>
  <c r="F32"/>
  <c r="G33"/>
  <c r="G32" s="1"/>
  <c r="D40"/>
  <c r="E40"/>
  <c r="F40"/>
  <c r="D43"/>
  <c r="E43"/>
  <c r="F43"/>
  <c r="G44"/>
  <c r="G43"/>
  <c r="D47"/>
  <c r="D46" s="1"/>
  <c r="E47"/>
  <c r="F47"/>
  <c r="F46" s="1"/>
  <c r="D51"/>
  <c r="E51"/>
  <c r="F51"/>
  <c r="D58"/>
  <c r="E58"/>
  <c r="F58"/>
  <c r="G59"/>
  <c r="G58"/>
  <c r="D61"/>
  <c r="E61"/>
  <c r="F61"/>
  <c r="G62"/>
  <c r="G61" s="1"/>
  <c r="D64"/>
  <c r="E64"/>
  <c r="F64"/>
  <c r="G64"/>
  <c r="G65"/>
  <c r="D67"/>
  <c r="E67"/>
  <c r="E46" s="1"/>
  <c r="F67"/>
  <c r="G68"/>
  <c r="G67" s="1"/>
  <c r="D70"/>
  <c r="E70"/>
  <c r="F70"/>
  <c r="D74"/>
  <c r="E74"/>
  <c r="F74"/>
  <c r="G75"/>
  <c r="G74"/>
  <c r="D82"/>
  <c r="E82"/>
  <c r="F82"/>
  <c r="G82"/>
  <c r="G89"/>
  <c r="D91"/>
  <c r="E91"/>
  <c r="F91"/>
  <c r="F90" s="1"/>
  <c r="G92"/>
  <c r="G91" s="1"/>
  <c r="G93"/>
  <c r="D94"/>
  <c r="E94"/>
  <c r="E90" s="1"/>
  <c r="E87" s="1"/>
  <c r="F94"/>
  <c r="G95"/>
  <c r="G94" s="1"/>
  <c r="G96"/>
  <c r="D97"/>
  <c r="E97"/>
  <c r="F97"/>
  <c r="G98"/>
  <c r="G97" s="1"/>
  <c r="G99"/>
  <c r="D101"/>
  <c r="D100" s="1"/>
  <c r="D90" s="1"/>
  <c r="E101"/>
  <c r="E100" s="1"/>
  <c r="F101"/>
  <c r="F100" s="1"/>
  <c r="D107"/>
  <c r="E107"/>
  <c r="F107"/>
  <c r="D113"/>
  <c r="E113"/>
  <c r="F113"/>
  <c r="G114"/>
  <c r="G113"/>
  <c r="G115"/>
  <c r="D116"/>
  <c r="E116"/>
  <c r="F116"/>
  <c r="G116"/>
  <c r="G122"/>
  <c r="G123"/>
  <c r="G124"/>
  <c r="D127"/>
  <c r="D126" s="1"/>
  <c r="D125" s="1"/>
  <c r="E127"/>
  <c r="F127"/>
  <c r="F126" s="1"/>
  <c r="G128"/>
  <c r="G127" s="1"/>
  <c r="G129"/>
  <c r="D130"/>
  <c r="E130"/>
  <c r="E126" s="1"/>
  <c r="E125" s="1"/>
  <c r="F130"/>
  <c r="G131"/>
  <c r="G130" s="1"/>
  <c r="G132"/>
  <c r="D133"/>
  <c r="E133"/>
  <c r="F133"/>
  <c r="G134"/>
  <c r="G133" s="1"/>
  <c r="G135"/>
  <c r="D136"/>
  <c r="E136"/>
  <c r="F136"/>
  <c r="G137"/>
  <c r="G136" s="1"/>
  <c r="G138"/>
  <c r="D139"/>
  <c r="E139"/>
  <c r="F139"/>
  <c r="G140"/>
  <c r="G139" s="1"/>
  <c r="G141"/>
  <c r="D142"/>
  <c r="E142"/>
  <c r="F142"/>
  <c r="G143"/>
  <c r="G142" s="1"/>
  <c r="G144"/>
  <c r="D151"/>
  <c r="D150" s="1"/>
  <c r="E151"/>
  <c r="E150"/>
  <c r="F151"/>
  <c r="F150" s="1"/>
  <c r="G152"/>
  <c r="G151"/>
  <c r="G153"/>
  <c r="D154"/>
  <c r="E154"/>
  <c r="F154"/>
  <c r="G155"/>
  <c r="G154" s="1"/>
  <c r="G150" s="1"/>
  <c r="G156"/>
  <c r="D157"/>
  <c r="E157"/>
  <c r="F157"/>
  <c r="G158"/>
  <c r="G157"/>
  <c r="G159"/>
  <c r="G160"/>
  <c r="G161"/>
  <c r="D87" l="1"/>
  <c r="G90"/>
  <c r="F125"/>
  <c r="F87" s="1"/>
  <c r="G16"/>
  <c r="G100"/>
  <c r="G126"/>
  <c r="G125" s="1"/>
  <c r="D88"/>
  <c r="G46"/>
  <c r="G87" l="1"/>
  <c r="G88"/>
</calcChain>
</file>

<file path=xl/sharedStrings.xml><?xml version="1.0" encoding="utf-8"?>
<sst xmlns="http://schemas.openxmlformats.org/spreadsheetml/2006/main" count="433" uniqueCount="307">
  <si>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</si>
  <si>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</si>
  <si>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</si>
  <si>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</si>
  <si>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</si>
  <si>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</si>
  <si>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</si>
  <si>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</si>
  <si>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</si>
  <si>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</si>
  <si>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</si>
  <si>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</si>
  <si>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</si>
  <si>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</si>
  <si>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</si>
  <si>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</si>
  <si>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</si>
  <si>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</si>
  <si>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</si>
  <si>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</si>
  <si>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</si>
  <si>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</si>
  <si>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</si>
  <si>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</si>
  <si>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</si>
  <si>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</si>
  <si>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</si>
  <si>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</si>
  <si>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</si>
  <si>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</si>
  <si>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</si>
  <si>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</si>
  <si>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</si>
  <si>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</si>
  <si>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</si>
  <si>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</si>
  <si>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</si>
  <si>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</si>
  <si>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</si>
  <si>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</si>
  <si>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</si>
  <si>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</si>
  <si>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</si>
  <si>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</si>
  <si>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</si>
  <si>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</si>
  <si>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</si>
  <si>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</si>
  <si>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</si>
  <si>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</si>
  <si>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</si>
  <si>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</si>
  <si>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</si>
  <si>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</si>
  <si>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</si>
  <si>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</si>
  <si>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</si>
  <si>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</si>
  <si>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</si>
  <si>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</si>
  <si>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</si>
  <si>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</si>
  <si>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</si>
  <si>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</si>
  <si>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</si>
  <si>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</si>
  <si>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</si>
  <si>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</si>
  <si>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</si>
  <si>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</si>
  <si>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</si>
  <si>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</si>
  <si>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</si>
  <si>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</si>
  <si>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</si>
  <si>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</si>
  <si>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</si>
  <si>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</si>
  <si>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</si>
  <si>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</si>
  <si>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</si>
  <si>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</si>
  <si>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</si>
  <si>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</si>
  <si>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</si>
  <si>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</si>
  <si>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</si>
  <si>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</si>
  <si>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</si>
  <si>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</si>
  <si>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</si>
  <si>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</si>
  <si>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</si>
  <si>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</si>
  <si>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</si>
  <si>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</si>
  <si>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</si>
  <si>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</si>
  <si>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</si>
  <si>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</si>
  <si>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</si>
  <si>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</si>
  <si>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</si>
  <si>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</si>
  <si>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</si>
  <si>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</si>
  <si>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</si>
  <si>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</si>
  <si>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</si>
  <si>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</si>
  <si>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</si>
  <si>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</si>
  <si>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</si>
  <si>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</si>
  <si>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</si>
  <si>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</si>
  <si>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</si>
  <si>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</si>
  <si>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</si>
  <si>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</si>
  <si>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</si>
  <si>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</si>
  <si>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</si>
  <si>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</si>
  <si>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</si>
  <si>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</si>
  <si>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</si>
  <si>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</si>
  <si>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</si>
  <si>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</si>
  <si>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</si>
  <si>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</si>
  <si>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</si>
  <si>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</si>
  <si>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</si>
  <si>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</si>
  <si>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</si>
  <si>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</si>
  <si>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</si>
  <si>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</si>
  <si>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</si>
  <si>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</si>
  <si>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</si>
  <si>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</si>
  <si>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</si>
  <si>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</si>
  <si>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</si>
  <si>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</si>
  <si>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</si>
  <si>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</si>
  <si>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</si>
  <si>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</si>
  <si>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</si>
  <si>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</si>
  <si>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42Х</t>
  </si>
  <si>
    <t>43Х</t>
  </si>
  <si>
    <t>уменьшение затрат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</si>
  <si>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</si>
  <si>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</si>
  <si>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</si>
  <si>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</si>
  <si>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</si>
  <si>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</si>
  <si>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</si>
  <si>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</si>
  <si>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</si>
  <si>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</si>
  <si>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</si>
  <si>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</si>
  <si>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</si>
  <si>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</si>
  <si>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</si>
  <si>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</si>
  <si>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</si>
  <si>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</si>
  <si>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</si>
  <si>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</si>
  <si>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</si>
  <si>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r>
      <t xml:space="preserve">Доходы </t>
    </r>
    <r>
      <rPr>
        <sz val="9"/>
        <rFont val="Arial Cyr"/>
        <charset val="204"/>
      </rPr>
      <t>(стр.030 + стр.040 + стр.050 + стр.060 + стр.070 + стр.090 + стр.100 + стр.110)</t>
    </r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</si>
  <si>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</si>
  <si>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</si>
  <si>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</si>
  <si>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</si>
  <si>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</si>
  <si>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</si>
  <si>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уменьшение стоимости материальных запасов
      в том числе:</t>
  </si>
  <si>
    <t>Чистое поступление прав пользования активом</t>
  </si>
  <si>
    <t>уменьшение стоимости прав пользования активом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</si>
  <si>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</si>
  <si>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</si>
  <si>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</si>
  <si>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</si>
  <si>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</si>
  <si>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</si>
  <si>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</si>
  <si>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</si>
  <si>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</si>
  <si>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</si>
  <si>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</si>
  <si>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</si>
  <si>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</si>
  <si>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</si>
  <si>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</si>
  <si>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</si>
  <si>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</si>
  <si>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</si>
  <si>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</si>
  <si>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</si>
  <si>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</si>
  <si>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01 января 2020 г.</t>
  </si>
  <si>
    <t>04198826</t>
  </si>
  <si>
    <t>Муниципальное учреждение Администрация Новосельского сельского поселения</t>
  </si>
  <si>
    <t>334</t>
  </si>
  <si>
    <t>41X</t>
  </si>
  <si>
    <t>ГОД</t>
  </si>
  <si>
    <t>5</t>
  </si>
  <si>
    <t>01.01.2020</t>
  </si>
  <si>
    <t>3</t>
  </si>
  <si>
    <t>500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</si>
  <si>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</si>
  <si>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</si>
  <si>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</si>
  <si>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</si>
  <si>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</si>
  <si>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</si>
  <si>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</si>
  <si>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</si>
  <si>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</si>
  <si>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</si>
  <si>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</si>
  <si>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</si>
  <si>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</si>
  <si>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</si>
  <si>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</si>
  <si>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</si>
  <si>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</si>
  <si>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</si>
  <si>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 от бюджетов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</si>
  <si>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</si>
  <si>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</si>
  <si>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</si>
  <si>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</si>
  <si>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</si>
  <si>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</si>
  <si>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</si>
  <si>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</si>
  <si>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</si>
  <si>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</si>
  <si>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</si>
  <si>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</si>
  <si>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</si>
  <si>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</si>
  <si>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</si>
  <si>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</si>
  <si>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</si>
  <si>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</si>
  <si>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в том числе:</t>
  </si>
  <si>
    <t>в том числе:
увеличение стоимости прав пользования активом</t>
  </si>
  <si>
    <t>49639455</t>
  </si>
  <si>
    <t>в том числе:
поступление денежных средств и их эквивалентов</t>
  </si>
  <si>
    <t>Безвозмездные  поступления капитального характера от бюджетов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</si>
  <si>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</si>
  <si>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</si>
  <si>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</si>
  <si>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Уменьшение стоимости продуктов питания</t>
  </si>
  <si>
    <t>444</t>
  </si>
  <si>
    <t>Уменьшение стоимости строительных материалов</t>
  </si>
  <si>
    <t>Уменьшение стоимости мягкого инвентаря</t>
  </si>
  <si>
    <t>445</t>
  </si>
  <si>
    <t>Уменьшение стоимости прочих оборотных ценностей (материалов)</t>
  </si>
  <si>
    <t>446</t>
  </si>
  <si>
    <t>342</t>
  </si>
  <si>
    <t>Увеличение стоимости продуктов питания</t>
  </si>
  <si>
    <t>344</t>
  </si>
  <si>
    <t>Увеличение стоимости строительных материалов</t>
  </si>
  <si>
    <t>Увеличение стоимости мягкого инвентаря</t>
  </si>
  <si>
    <t>345</t>
  </si>
  <si>
    <t>Увеличение стоимости прочих оборотных запасов (материалов)</t>
  </si>
  <si>
    <t>346</t>
  </si>
  <si>
    <t>291</t>
  </si>
  <si>
    <t>Налоги, пошлины и сборы</t>
  </si>
  <si>
    <t>296</t>
  </si>
  <si>
    <t>Иные выплаты текущего характера физическим лицам</t>
  </si>
  <si>
    <t>Иные выплаты текущего характера организациям</t>
  </si>
  <si>
    <t>297</t>
  </si>
  <si>
    <t>Амортизация</t>
  </si>
  <si>
    <t>271</t>
  </si>
  <si>
    <t>Расходование материальных запасов</t>
  </si>
  <si>
    <t>272</t>
  </si>
  <si>
    <t>221</t>
  </si>
  <si>
    <t>Услуги связи</t>
  </si>
  <si>
    <t>222</t>
  </si>
  <si>
    <t>Транспортные услуги</t>
  </si>
  <si>
    <t>223</t>
  </si>
  <si>
    <t>Коммунальные услуги</t>
  </si>
  <si>
    <t>Работы, услуги по содержанию имущества</t>
  </si>
  <si>
    <t>225</t>
  </si>
  <si>
    <t>226</t>
  </si>
  <si>
    <t>Прочие работы, услуги</t>
  </si>
  <si>
    <t>211</t>
  </si>
  <si>
    <t>Заработная плата</t>
  </si>
  <si>
    <t>Начисления на выплаты по оплате труда</t>
  </si>
  <si>
    <t>213</t>
  </si>
  <si>
    <t>Иные доходы</t>
  </si>
  <si>
    <t>189</t>
  </si>
  <si>
    <t>Доходы от оказания платных услуг (работ)</t>
  </si>
  <si>
    <t>131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</si>
</sst>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6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4" fontId="2" fillId="0" borderId="14" xfId="0" applyNumberFormat="1" applyFont="1" applyFill="1" applyBorder="1" applyAlignment="1" applyProtection="1">
      <alignment horizontal="right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9" fontId="35" fillId="0" borderId="0" xfId="55" applyNumberFormat="1" applyFont="1" applyAlignment="1">
      <alignment horizontal="left"/>
    </xf>
    <xf numFmtId="49" fontId="35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 applyProtection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164" fontId="26" fillId="0" borderId="14" xfId="0" applyNumberFormat="1" applyFont="1" applyFill="1" applyBorder="1" applyAlignment="1" applyProtection="1">
      <alignment horizontal="right"/>
      <protection locked="0"/>
    </xf>
    <xf numFmtId="164" fontId="26" fillId="0" borderId="19" xfId="0" applyNumberFormat="1" applyFont="1" applyBorder="1" applyAlignment="1" applyProtection="1">
      <alignment horizontal="right"/>
      <protection locked="0"/>
    </xf>
    <xf numFmtId="164" fontId="26" fillId="0" borderId="15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left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7" fillId="24" borderId="29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164" fontId="26" fillId="25" borderId="19" xfId="0" applyNumberFormat="1" applyFont="1" applyFill="1" applyBorder="1" applyAlignment="1" applyProtection="1">
      <alignment horizontal="right"/>
    </xf>
    <xf numFmtId="164" fontId="26" fillId="25" borderId="31" xfId="0" applyNumberFormat="1" applyFont="1" applyFill="1" applyBorder="1" applyAlignment="1" applyProtection="1">
      <alignment horizontal="right"/>
    </xf>
    <xf numFmtId="49" fontId="5" fillId="24" borderId="32" xfId="0" applyNumberFormat="1" applyFont="1" applyFill="1" applyBorder="1" applyAlignment="1" applyProtection="1">
      <alignment horizontal="left" wrapText="1"/>
    </xf>
    <xf numFmtId="49" fontId="2" fillId="24" borderId="33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164" fontId="26" fillId="26" borderId="14" xfId="0" applyNumberFormat="1" applyFont="1" applyFill="1" applyBorder="1" applyAlignment="1" applyProtection="1">
      <alignment horizontal="right"/>
    </xf>
    <xf numFmtId="164" fontId="26" fillId="26" borderId="34" xfId="0" applyNumberFormat="1" applyFont="1" applyFill="1" applyBorder="1" applyAlignment="1" applyProtection="1">
      <alignment horizontal="right"/>
    </xf>
    <xf numFmtId="49" fontId="26" fillId="0" borderId="33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</xf>
    <xf numFmtId="164" fontId="26" fillId="0" borderId="14" xfId="0" applyNumberFormat="1" applyFont="1" applyBorder="1" applyAlignment="1" applyProtection="1">
      <alignment horizontal="right"/>
    </xf>
    <xf numFmtId="164" fontId="26" fillId="27" borderId="3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1"/>
    </xf>
    <xf numFmtId="164" fontId="26" fillId="0" borderId="1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3"/>
    </xf>
    <xf numFmtId="49" fontId="26" fillId="0" borderId="35" xfId="0" applyNumberFormat="1" applyFont="1" applyFill="1" applyBorder="1" applyAlignment="1" applyProtection="1">
      <alignment horizontal="center"/>
    </xf>
    <xf numFmtId="49" fontId="26" fillId="0" borderId="15" xfId="0" applyNumberFormat="1" applyFont="1" applyFill="1" applyBorder="1" applyAlignment="1" applyProtection="1">
      <alignment horizontal="center"/>
    </xf>
    <xf numFmtId="164" fontId="26" fillId="0" borderId="15" xfId="0" applyNumberFormat="1" applyFont="1" applyFill="1" applyBorder="1" applyAlignment="1" applyProtection="1">
      <alignment horizontal="right"/>
    </xf>
    <xf numFmtId="164" fontId="26" fillId="27" borderId="36" xfId="0" applyNumberFormat="1" applyFont="1" applyFill="1" applyBorder="1" applyAlignment="1" applyProtection="1">
      <alignment horizontal="right"/>
    </xf>
    <xf numFmtId="0" fontId="2" fillId="0" borderId="0" xfId="0" applyFont="1" applyProtection="1"/>
    <xf numFmtId="49" fontId="2" fillId="0" borderId="22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5" fillId="24" borderId="29" xfId="0" applyNumberFormat="1" applyFont="1" applyFill="1" applyBorder="1" applyAlignment="1" applyProtection="1">
      <alignment horizontal="left" wrapText="1"/>
    </xf>
    <xf numFmtId="164" fontId="2" fillId="26" borderId="19" xfId="0" applyNumberFormat="1" applyFont="1" applyFill="1" applyBorder="1" applyAlignment="1" applyProtection="1">
      <alignment horizontal="right"/>
    </xf>
    <xf numFmtId="164" fontId="2" fillId="26" borderId="31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4"/>
    </xf>
    <xf numFmtId="49" fontId="2" fillId="0" borderId="33" xfId="0" applyNumberFormat="1" applyFont="1" applyFill="1" applyBorder="1" applyAlignment="1" applyProtection="1">
      <alignment horizontal="center"/>
    </xf>
    <xf numFmtId="49" fontId="2" fillId="0" borderId="14" xfId="0" applyNumberFormat="1" applyFont="1" applyFill="1" applyBorder="1" applyAlignment="1" applyProtection="1">
      <alignment horizont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27" borderId="34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1"/>
    </xf>
    <xf numFmtId="164" fontId="2" fillId="0" borderId="14" xfId="0" applyNumberFormat="1" applyFont="1" applyBorder="1" applyAlignment="1" applyProtection="1">
      <alignment horizontal="right"/>
    </xf>
    <xf numFmtId="164" fontId="2" fillId="26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/>
    </xf>
    <xf numFmtId="49" fontId="27" fillId="24" borderId="32" xfId="0" applyNumberFormat="1" applyFont="1" applyFill="1" applyBorder="1" applyAlignment="1" applyProtection="1">
      <alignment horizontal="center" wrapText="1"/>
    </xf>
    <xf numFmtId="164" fontId="2" fillId="25" borderId="14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49" fontId="2" fillId="0" borderId="35" xfId="0" applyNumberFormat="1" applyFont="1" applyFill="1" applyBorder="1" applyAlignment="1" applyProtection="1">
      <alignment horizontal="center"/>
    </xf>
    <xf numFmtId="49" fontId="2" fillId="0" borderId="15" xfId="0" applyNumberFormat="1" applyFont="1" applyFill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horizontal="right"/>
    </xf>
    <xf numFmtId="164" fontId="2" fillId="27" borderId="36" xfId="0" applyNumberFormat="1" applyFont="1" applyFill="1" applyBorder="1" applyAlignment="1" applyProtection="1">
      <alignment horizontal="right"/>
    </xf>
    <xf numFmtId="0" fontId="2" fillId="0" borderId="21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8" xfId="0" applyNumberFormat="1" applyFont="1" applyFill="1" applyBorder="1" applyAlignment="1" applyProtection="1">
      <alignment horizontal="center" vertical="center"/>
    </xf>
    <xf numFmtId="49" fontId="28" fillId="24" borderId="32" xfId="0" applyNumberFormat="1" applyFont="1" applyFill="1" applyBorder="1" applyAlignment="1" applyProtection="1">
      <alignment horizontal="center" wrapText="1"/>
    </xf>
    <xf numFmtId="164" fontId="2" fillId="28" borderId="14" xfId="0" applyNumberFormat="1" applyFont="1" applyFill="1" applyBorder="1" applyAlignment="1" applyProtection="1">
      <alignment horizontal="right"/>
    </xf>
    <xf numFmtId="164" fontId="2" fillId="28" borderId="34" xfId="0" applyNumberFormat="1" applyFont="1" applyFill="1" applyBorder="1" applyAlignment="1" applyProtection="1">
      <alignment horizontal="right"/>
    </xf>
    <xf numFmtId="49" fontId="2" fillId="24" borderId="32" xfId="0" applyNumberFormat="1" applyFont="1" applyFill="1" applyBorder="1" applyAlignment="1" applyProtection="1">
      <alignment horizontal="left" wrapText="1" indent="4"/>
    </xf>
    <xf numFmtId="164" fontId="2" fillId="29" borderId="14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49" fontId="25" fillId="24" borderId="32" xfId="0" applyNumberFormat="1" applyFont="1" applyFill="1" applyBorder="1" applyAlignment="1" applyProtection="1">
      <alignment horizontal="left" wrapText="1"/>
    </xf>
    <xf numFmtId="49" fontId="2" fillId="24" borderId="35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vertical="center"/>
    </xf>
    <xf numFmtId="164" fontId="2" fillId="26" borderId="15" xfId="0" applyNumberFormat="1" applyFont="1" applyFill="1" applyBorder="1" applyAlignment="1" applyProtection="1">
      <alignment horizontal="right"/>
    </xf>
    <xf numFmtId="164" fontId="2" fillId="26" borderId="36" xfId="0" applyNumberFormat="1" applyFont="1" applyFill="1" applyBorder="1" applyAlignment="1" applyProtection="1">
      <alignment horizontal="right"/>
    </xf>
    <xf numFmtId="49" fontId="2" fillId="0" borderId="11" xfId="0" applyNumberFormat="1" applyFont="1" applyFill="1" applyBorder="1" applyAlignment="1" applyProtection="1">
      <alignment horizontal="right"/>
    </xf>
    <xf numFmtId="49" fontId="26" fillId="24" borderId="29" xfId="0" applyNumberFormat="1" applyFont="1" applyFill="1" applyBorder="1" applyAlignment="1" applyProtection="1">
      <alignment horizontal="left" wrapText="1" indent="4"/>
    </xf>
    <xf numFmtId="49" fontId="26" fillId="24" borderId="30" xfId="0" applyNumberFormat="1" applyFont="1" applyFill="1" applyBorder="1" applyAlignment="1" applyProtection="1">
      <alignment horizontal="center"/>
    </xf>
    <xf numFmtId="164" fontId="26" fillId="27" borderId="31" xfId="0" applyNumberFormat="1" applyFont="1" applyFill="1" applyBorder="1" applyAlignment="1" applyProtection="1">
      <alignment horizontal="right"/>
    </xf>
    <xf numFmtId="49" fontId="26" fillId="24" borderId="32" xfId="0" applyNumberFormat="1" applyFont="1" applyFill="1" applyBorder="1" applyAlignment="1" applyProtection="1">
      <alignment horizontal="left" wrapText="1" indent="4"/>
    </xf>
    <xf numFmtId="49" fontId="26" fillId="24" borderId="33" xfId="0" applyNumberFormat="1" applyFont="1" applyFill="1" applyBorder="1" applyAlignment="1" applyProtection="1">
      <alignment horizontal="center"/>
    </xf>
    <xf numFmtId="49" fontId="26" fillId="24" borderId="14" xfId="0" applyNumberFormat="1" applyFont="1" applyFill="1" applyBorder="1" applyAlignment="1" applyProtection="1">
      <alignment horizontal="center"/>
    </xf>
    <xf numFmtId="49" fontId="27" fillId="24" borderId="32" xfId="0" applyNumberFormat="1" applyFont="1" applyFill="1" applyBorder="1" applyAlignment="1" applyProtection="1">
      <alignment horizontal="left" wrapText="1"/>
    </xf>
    <xf numFmtId="164" fontId="26" fillId="28" borderId="14" xfId="0" applyNumberFormat="1" applyFont="1" applyFill="1" applyBorder="1" applyAlignment="1" applyProtection="1">
      <alignment horizontal="right"/>
    </xf>
    <xf numFmtId="164" fontId="26" fillId="28" borderId="34" xfId="0" applyNumberFormat="1" applyFont="1" applyFill="1" applyBorder="1" applyAlignment="1" applyProtection="1">
      <alignment horizontal="right"/>
    </xf>
    <xf numFmtId="49" fontId="28" fillId="24" borderId="32" xfId="0" applyNumberFormat="1" applyFont="1" applyFill="1" applyBorder="1" applyAlignment="1" applyProtection="1">
      <alignment horizontal="left" wrapText="1"/>
    </xf>
    <xf numFmtId="164" fontId="26" fillId="25" borderId="14" xfId="0" applyNumberFormat="1" applyFont="1" applyFill="1" applyBorder="1" applyAlignment="1" applyProtection="1">
      <alignment horizontal="right"/>
    </xf>
    <xf numFmtId="164" fontId="26" fillId="25" borderId="34" xfId="0" applyNumberFormat="1" applyFont="1" applyFill="1" applyBorder="1" applyAlignment="1" applyProtection="1">
      <alignment horizontal="right"/>
    </xf>
    <xf numFmtId="49" fontId="26" fillId="24" borderId="35" xfId="0" applyNumberFormat="1" applyFont="1" applyFill="1" applyBorder="1" applyAlignment="1" applyProtection="1">
      <alignment horizontal="center"/>
    </xf>
    <xf numFmtId="49" fontId="26" fillId="24" borderId="15" xfId="0" applyNumberFormat="1" applyFont="1" applyFill="1" applyBorder="1" applyAlignment="1" applyProtection="1">
      <alignment horizontal="center"/>
    </xf>
    <xf numFmtId="49" fontId="28" fillId="24" borderId="29" xfId="0" applyNumberFormat="1" applyFont="1" applyFill="1" applyBorder="1" applyAlignment="1" applyProtection="1">
      <alignment horizontal="center" wrapText="1"/>
    </xf>
    <xf numFmtId="164" fontId="2" fillId="25" borderId="1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9" fontId="2" fillId="24" borderId="15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  <protection locked="0"/>
    </xf>
    <xf numFmtId="49" fontId="2" fillId="0" borderId="14" xfId="0" applyNumberFormat="1" applyFont="1" applyFill="1" applyBorder="1" applyAlignment="1" applyProtection="1">
      <alignment horizontal="center"/>
      <protection locked="0"/>
    </xf>
    <xf numFmtId="49" fontId="26" fillId="0" borderId="32" xfId="0" applyNumberFormat="1" applyFont="1" applyFill="1" applyBorder="1" applyAlignment="1" applyProtection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0" fillId="0" borderId="38" xfId="0" applyNumberForma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49" fontId="26" fillId="24" borderId="19" xfId="0" applyNumberFormat="1" applyFont="1" applyFill="1" applyBorder="1" applyAlignment="1" applyProtection="1">
      <alignment horizontal="center" wrapText="1"/>
    </xf>
    <xf numFmtId="0" fontId="30" fillId="30" borderId="45" xfId="0" applyFont="1" applyFill="1" applyBorder="1" applyAlignment="1">
      <alignment horizontal="right"/>
    </xf>
    <xf numFmtId="0" fontId="30" fillId="30" borderId="39" xfId="0" applyFont="1" applyFill="1" applyBorder="1" applyAlignment="1">
      <alignment horizontal="right"/>
    </xf>
    <xf numFmtId="49" fontId="32" fillId="30" borderId="39" xfId="0" applyNumberFormat="1" applyFont="1" applyFill="1" applyBorder="1" applyAlignment="1">
      <alignment horizontal="left" indent="1"/>
    </xf>
    <xf numFmtId="49" fontId="32" fillId="30" borderId="40" xfId="0" applyNumberFormat="1" applyFont="1" applyFill="1" applyBorder="1" applyAlignment="1">
      <alignment horizontal="left" indent="1"/>
    </xf>
    <xf numFmtId="0" fontId="30" fillId="30" borderId="46" xfId="0" applyFont="1" applyFill="1" applyBorder="1" applyAlignment="1">
      <alignment horizontal="right"/>
    </xf>
    <xf numFmtId="0" fontId="30" fillId="30" borderId="0" xfId="0" applyFont="1" applyFill="1" applyBorder="1" applyAlignment="1">
      <alignment horizontal="right"/>
    </xf>
    <xf numFmtId="14" fontId="32" fillId="30" borderId="0" xfId="0" applyNumberFormat="1" applyFont="1" applyFill="1" applyBorder="1" applyAlignment="1">
      <alignment horizontal="left" indent="1"/>
    </xf>
    <xf numFmtId="14" fontId="32" fillId="30" borderId="41" xfId="0" applyNumberFormat="1" applyFont="1" applyFill="1" applyBorder="1" applyAlignment="1">
      <alignment horizontal="left" indent="1"/>
    </xf>
    <xf numFmtId="49" fontId="32" fillId="30" borderId="0" xfId="0" applyNumberFormat="1" applyFont="1" applyFill="1" applyBorder="1" applyAlignment="1">
      <alignment horizontal="left" indent="1"/>
    </xf>
    <xf numFmtId="49" fontId="32" fillId="30" borderId="41" xfId="0" applyNumberFormat="1" applyFont="1" applyFill="1" applyBorder="1" applyAlignment="1">
      <alignment horizontal="left" indent="1"/>
    </xf>
    <xf numFmtId="0" fontId="30" fillId="30" borderId="47" xfId="0" applyFont="1" applyFill="1" applyBorder="1" applyAlignment="1">
      <alignment horizontal="right"/>
    </xf>
    <xf numFmtId="0" fontId="30" fillId="30" borderId="48" xfId="0" applyFont="1" applyFill="1" applyBorder="1" applyAlignment="1">
      <alignment horizontal="right"/>
    </xf>
    <xf numFmtId="49" fontId="32" fillId="30" borderId="48" xfId="0" applyNumberFormat="1" applyFont="1" applyFill="1" applyBorder="1" applyAlignment="1">
      <alignment horizontal="left" wrapText="1" indent="1"/>
    </xf>
    <xf numFmtId="49" fontId="32" fillId="30" borderId="49" xfId="0" applyNumberFormat="1" applyFont="1" applyFill="1" applyBorder="1" applyAlignment="1">
      <alignment horizontal="left" wrapText="1" indent="1"/>
    </xf>
    <xf numFmtId="0" fontId="31" fillId="30" borderId="39" xfId="0" applyFont="1" applyFill="1" applyBorder="1" applyAlignment="1">
      <alignment horizontal="center"/>
    </xf>
    <xf numFmtId="49" fontId="31" fillId="30" borderId="39" xfId="0" applyNumberFormat="1" applyFont="1" applyFill="1" applyBorder="1" applyAlignment="1">
      <alignment horizontal="left" indent="1"/>
    </xf>
    <xf numFmtId="49" fontId="2" fillId="30" borderId="32" xfId="0" applyNumberFormat="1" applyFont="1" applyFill="1" applyBorder="1" applyAlignment="1" applyProtection="1">
      <alignment horizontal="left" wrapText="1" indent="4"/>
    </xf>
    <xf numFmtId="49" fontId="2" fillId="30" borderId="33" xfId="0" applyNumberFormat="1" applyFont="1" applyFill="1" applyBorder="1" applyAlignment="1" applyProtection="1">
      <alignment horizontal="center"/>
    </xf>
    <xf numFmtId="49" fontId="2" fillId="30" borderId="14" xfId="0" applyNumberFormat="1" applyFont="1" applyFill="1" applyBorder="1" applyAlignment="1" applyProtection="1">
      <alignment horizontal="center"/>
      <protection locked="0"/>
    </xf>
    <xf numFmtId="164" fontId="2" fillId="30" borderId="14" xfId="0" applyNumberFormat="1" applyFont="1" applyFill="1" applyBorder="1" applyAlignment="1" applyProtection="1">
      <alignment horizontal="right"/>
      <protection locked="0"/>
    </xf>
    <xf numFmtId="164" fontId="2" fillId="31" borderId="34" xfId="0" applyNumberFormat="1" applyFont="1" applyFill="1" applyBorder="1" applyAlignment="1" applyProtection="1">
      <alignment horizontal="right"/>
    </xf>
    <xf numFmtId="0" fontId="2" fillId="30" borderId="0" xfId="0" applyFont="1" applyFill="1"/>
    <xf numFmtId="164" fontId="26" fillId="30" borderId="14" xfId="0" applyNumberFormat="1" applyFont="1" applyFill="1" applyBorder="1" applyAlignment="1" applyProtection="1">
      <alignment horizontal="right"/>
      <protection locked="0"/>
    </xf>
    <xf numFmtId="49" fontId="26" fillId="30" borderId="32" xfId="0" applyNumberFormat="1" applyFont="1" applyFill="1" applyBorder="1" applyAlignment="1" applyProtection="1">
      <alignment horizontal="left" wrapText="1" indent="4"/>
    </xf>
    <xf numFmtId="49" fontId="26" fillId="30" borderId="33" xfId="0" applyNumberFormat="1" applyFont="1" applyFill="1" applyBorder="1" applyAlignment="1" applyProtection="1">
      <alignment horizontal="center"/>
    </xf>
    <xf numFmtId="49" fontId="26" fillId="30" borderId="14" xfId="0" applyNumberFormat="1" applyFont="1" applyFill="1" applyBorder="1" applyAlignment="1" applyProtection="1">
      <alignment horizontal="center"/>
      <protection locked="0"/>
    </xf>
    <xf numFmtId="164" fontId="26" fillId="31" borderId="34" xfId="0" applyNumberFormat="1" applyFont="1" applyFill="1" applyBorder="1" applyAlignment="1" applyProtection="1">
      <alignment horizontal="right"/>
    </xf>
    <xf numFmtId="164" fontId="26" fillId="32" borderId="14" xfId="0" applyNumberFormat="1" applyFont="1" applyFill="1" applyBorder="1" applyAlignment="1" applyProtection="1">
      <alignment horizontal="right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175</xdr:row>
      <xdr:rowOff>57150</xdr:rowOff>
    </xdr:from>
    <xdr:to>
      <xdr:col>3</xdr:col>
      <xdr:colOff>1038225</xdr:colOff>
      <xdr:row>175</xdr:row>
      <xdr:rowOff>581025</xdr:rowOff>
    </xdr:to>
    <xdr:pic>
      <xdr:nvPicPr>
        <xdr:cNvPr id="106195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24475" y="2998470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188"/>
  <sheetViews>
    <sheetView tabSelected="1" workbookViewId="0">
      <selection sqref="A1:F1"/>
    </sheetView>
  </sheetViews>
  <sheetFormatPr defaultRowHeight="15"/>
  <cols>
    <col min="1" max="1" width="62.28515625" style="13" customWidth="1"/>
    <col min="2" max="2" width="4.7109375" style="13" customWidth="1"/>
    <col min="3" max="3" width="5.5703125" style="13" customWidth="1"/>
    <col min="4" max="5" width="17.7109375" style="13" customWidth="1"/>
    <col min="6" max="7" width="17.7109375" style="12" customWidth="1"/>
    <col min="8" max="8" width="9.140625" style="1" hidden="1" customWidth="1"/>
    <col min="9" max="9" width="10.28515625" style="1" hidden="1" customWidth="1"/>
    <col min="10" max="10" width="9.140625" style="1" customWidth="1"/>
    <col min="11" max="16384" width="9.140625" style="1"/>
  </cols>
  <sheetData>
    <row r="1" spans="1:9" ht="15.75">
      <c r="A1" s="162" t="s">
        <v>0</v>
      </c>
      <c r="B1" s="163"/>
      <c r="C1" s="163"/>
      <c r="D1" s="163"/>
      <c r="E1" s="163"/>
      <c r="F1" s="164"/>
      <c r="G1" s="40" t="s">
        <v>1</v>
      </c>
      <c r="H1" s="6" t="s">
        <v>212</v>
      </c>
      <c r="I1" s="3" t="s">
        <v>134</v>
      </c>
    </row>
    <row r="2" spans="1:9">
      <c r="A2" s="2"/>
      <c r="B2" s="2"/>
      <c r="C2" s="2"/>
      <c r="D2" s="2"/>
      <c r="E2" s="2"/>
      <c r="F2" s="7" t="s">
        <v>105</v>
      </c>
      <c r="G2" s="41" t="s">
        <v>2</v>
      </c>
      <c r="H2" s="6" t="s">
        <v>215</v>
      </c>
      <c r="I2" s="3" t="s">
        <v>133</v>
      </c>
    </row>
    <row r="3" spans="1:9">
      <c r="A3" s="4"/>
      <c r="B3" s="3" t="s">
        <v>110</v>
      </c>
      <c r="C3" s="165" t="s">
        <v>209</v>
      </c>
      <c r="D3" s="165"/>
      <c r="E3" s="3"/>
      <c r="F3" s="7" t="s">
        <v>106</v>
      </c>
      <c r="G3" s="37">
        <v>43831</v>
      </c>
      <c r="H3" s="6" t="s">
        <v>218</v>
      </c>
      <c r="I3" s="3" t="s">
        <v>135</v>
      </c>
    </row>
    <row r="4" spans="1:9" ht="25.5" customHeight="1">
      <c r="A4" s="5" t="s">
        <v>111</v>
      </c>
      <c r="B4" s="167" t="s">
        <v>211</v>
      </c>
      <c r="C4" s="167"/>
      <c r="D4" s="167"/>
      <c r="E4" s="167"/>
      <c r="F4" s="7" t="s">
        <v>107</v>
      </c>
      <c r="G4" s="36" t="s">
        <v>210</v>
      </c>
      <c r="H4" s="6" t="s">
        <v>216</v>
      </c>
      <c r="I4" s="3" t="s">
        <v>136</v>
      </c>
    </row>
    <row r="5" spans="1:9" ht="29.25" customHeight="1">
      <c r="A5" s="5" t="s">
        <v>112</v>
      </c>
      <c r="B5" s="161"/>
      <c r="C5" s="161"/>
      <c r="D5" s="161"/>
      <c r="E5" s="161"/>
      <c r="F5" s="7" t="s">
        <v>125</v>
      </c>
      <c r="G5" s="153">
        <v>5322013211</v>
      </c>
      <c r="H5" s="6"/>
      <c r="I5" s="3" t="s">
        <v>137</v>
      </c>
    </row>
    <row r="6" spans="1:9" ht="45" customHeight="1">
      <c r="A6" s="5" t="s">
        <v>113</v>
      </c>
      <c r="B6" s="161"/>
      <c r="C6" s="161"/>
      <c r="D6" s="161"/>
      <c r="E6" s="161"/>
      <c r="F6" s="7" t="s">
        <v>126</v>
      </c>
      <c r="G6" s="35" t="s">
        <v>258</v>
      </c>
      <c r="H6" s="6" t="s">
        <v>217</v>
      </c>
      <c r="I6" s="3" t="s">
        <v>138</v>
      </c>
    </row>
    <row r="7" spans="1:9">
      <c r="B7" s="166"/>
      <c r="C7" s="166"/>
      <c r="D7" s="166"/>
      <c r="E7" s="166"/>
      <c r="F7" s="7" t="s">
        <v>107</v>
      </c>
      <c r="G7" s="36"/>
      <c r="H7" s="6"/>
      <c r="I7" s="3" t="s">
        <v>139</v>
      </c>
    </row>
    <row r="8" spans="1:9" ht="28.5" customHeight="1">
      <c r="A8" s="5" t="s">
        <v>114</v>
      </c>
      <c r="B8" s="167"/>
      <c r="C8" s="167"/>
      <c r="D8" s="167"/>
      <c r="E8" s="167"/>
      <c r="F8" s="7" t="s">
        <v>125</v>
      </c>
      <c r="G8" s="36"/>
      <c r="H8" s="6"/>
      <c r="I8" s="3" t="s">
        <v>140</v>
      </c>
    </row>
    <row r="9" spans="1:9">
      <c r="A9" s="8" t="s">
        <v>3</v>
      </c>
      <c r="B9"/>
      <c r="C9" s="6"/>
      <c r="D9" s="9"/>
      <c r="E9" s="9"/>
      <c r="F9" s="7" t="s">
        <v>108</v>
      </c>
      <c r="G9" s="154" t="s">
        <v>212</v>
      </c>
      <c r="H9" s="6" t="s">
        <v>214</v>
      </c>
      <c r="I9" s="3" t="s">
        <v>141</v>
      </c>
    </row>
    <row r="10" spans="1:9" ht="15.75" thickBot="1">
      <c r="A10" s="4" t="s">
        <v>206</v>
      </c>
      <c r="B10"/>
      <c r="C10" s="6"/>
      <c r="D10" s="9"/>
      <c r="E10" s="9"/>
      <c r="F10" s="7" t="s">
        <v>109</v>
      </c>
      <c r="G10" s="10">
        <v>383</v>
      </c>
      <c r="H10" s="6"/>
      <c r="I10" s="3" t="s">
        <v>142</v>
      </c>
    </row>
    <row r="11" spans="1:9">
      <c r="A11" s="9"/>
      <c r="B11" s="9"/>
      <c r="C11" s="9"/>
      <c r="D11" s="9"/>
      <c r="E11" s="9"/>
      <c r="F11" s="9"/>
      <c r="G11" s="9"/>
      <c r="H11" s="6"/>
      <c r="I11" s="3" t="s">
        <v>143</v>
      </c>
    </row>
    <row r="12" spans="1:9" s="3" customFormat="1" ht="12" customHeight="1">
      <c r="A12" s="53"/>
      <c r="B12" s="54" t="s">
        <v>4</v>
      </c>
      <c r="C12" s="158" t="s">
        <v>5</v>
      </c>
      <c r="D12" s="55" t="s">
        <v>6</v>
      </c>
      <c r="E12" s="55" t="s">
        <v>127</v>
      </c>
      <c r="F12" s="56" t="s">
        <v>130</v>
      </c>
      <c r="G12" s="57"/>
      <c r="H12" s="6"/>
      <c r="I12" s="3" t="s">
        <v>144</v>
      </c>
    </row>
    <row r="13" spans="1:9" s="3" customFormat="1" ht="12" customHeight="1">
      <c r="A13" s="58" t="s">
        <v>7</v>
      </c>
      <c r="B13" s="59" t="s">
        <v>8</v>
      </c>
      <c r="C13" s="159"/>
      <c r="D13" s="60" t="s">
        <v>9</v>
      </c>
      <c r="E13" s="60" t="s">
        <v>128</v>
      </c>
      <c r="F13" s="61" t="s">
        <v>131</v>
      </c>
      <c r="G13" s="62" t="s">
        <v>10</v>
      </c>
      <c r="H13" s="6"/>
      <c r="I13" s="3" t="s">
        <v>145</v>
      </c>
    </row>
    <row r="14" spans="1:9" s="3" customFormat="1" ht="12" customHeight="1">
      <c r="A14" s="63"/>
      <c r="B14" s="59" t="s">
        <v>11</v>
      </c>
      <c r="C14" s="160"/>
      <c r="D14" s="64" t="s">
        <v>12</v>
      </c>
      <c r="E14" s="60" t="s">
        <v>129</v>
      </c>
      <c r="F14" s="61" t="s">
        <v>132</v>
      </c>
      <c r="G14" s="62"/>
      <c r="H14" s="6"/>
      <c r="I14" s="3" t="s">
        <v>146</v>
      </c>
    </row>
    <row r="15" spans="1:9" s="3" customFormat="1" ht="12" customHeight="1" thickBot="1">
      <c r="A15" s="65">
        <v>1</v>
      </c>
      <c r="B15" s="66">
        <v>2</v>
      </c>
      <c r="C15" s="66">
        <v>3</v>
      </c>
      <c r="D15" s="67">
        <v>4</v>
      </c>
      <c r="E15" s="67">
        <v>5</v>
      </c>
      <c r="F15" s="56" t="s">
        <v>13</v>
      </c>
      <c r="G15" s="68" t="s">
        <v>14</v>
      </c>
      <c r="H15" s="6"/>
      <c r="I15" s="3" t="s">
        <v>147</v>
      </c>
    </row>
    <row r="16" spans="1:9" s="3" customFormat="1" ht="24">
      <c r="A16" s="69" t="s">
        <v>178</v>
      </c>
      <c r="B16" s="70" t="s">
        <v>15</v>
      </c>
      <c r="C16" s="71" t="s">
        <v>16</v>
      </c>
      <c r="D16" s="72">
        <f>D17+D20+D23+D26+D29+D32+D40+D43</f>
        <v>144883</v>
      </c>
      <c r="E16" s="72">
        <f>E17+E20+E23+E26+E29+E32+E40+E43</f>
        <v>2045277.81</v>
      </c>
      <c r="F16" s="72">
        <f>F17+F20+F23+F26+F29+F32+F40+F43</f>
        <v>104000</v>
      </c>
      <c r="G16" s="73">
        <f>G17+G20+G23+G26+G29+G32+G40+G43</f>
        <v>2294160.81</v>
      </c>
    </row>
    <row r="17" spans="1:9" s="3" customFormat="1" ht="24">
      <c r="A17" s="74" t="s">
        <v>234</v>
      </c>
      <c r="B17" s="75" t="s">
        <v>17</v>
      </c>
      <c r="C17" s="76" t="s">
        <v>18</v>
      </c>
      <c r="D17" s="77">
        <f>SUM(D18:D19)</f>
        <v>0</v>
      </c>
      <c r="E17" s="77">
        <f>SUM(E18:E19)</f>
        <v>0</v>
      </c>
      <c r="F17" s="77">
        <f>SUM(F18:F19)</f>
        <v>0</v>
      </c>
      <c r="G17" s="78">
        <f>SUM(G18:G19)</f>
        <v>0</v>
      </c>
    </row>
    <row r="18" spans="1:9" s="3" customFormat="1" ht="11.25">
      <c r="A18" s="196"/>
      <c r="B18" s="197"/>
      <c r="C18" s="198"/>
      <c r="D18" s="200"/>
      <c r="E18" s="200"/>
      <c r="F18" s="195"/>
      <c r="G18" s="199">
        <f>SUM(D18:F18)</f>
        <v>0</v>
      </c>
      <c r="H18" s="194"/>
      <c r="I18" s="194"/>
    </row>
    <row r="19" spans="1:9" s="3" customFormat="1" ht="11.25" hidden="1">
      <c r="A19" s="83"/>
      <c r="B19" s="79"/>
      <c r="C19" s="80"/>
      <c r="D19" s="48"/>
      <c r="E19" s="48"/>
      <c r="F19" s="81"/>
      <c r="G19" s="82"/>
    </row>
    <row r="20" spans="1:9" s="3" customFormat="1" ht="24">
      <c r="A20" s="74" t="s">
        <v>235</v>
      </c>
      <c r="B20" s="75" t="s">
        <v>19</v>
      </c>
      <c r="C20" s="76" t="s">
        <v>20</v>
      </c>
      <c r="D20" s="77">
        <f>SUM(D21:D22)</f>
        <v>0</v>
      </c>
      <c r="E20" s="77">
        <f>SUM(E21:E22)</f>
        <v>2045277.81</v>
      </c>
      <c r="F20" s="77">
        <f>SUM(F21:F22)</f>
        <v>104000</v>
      </c>
      <c r="G20" s="78">
        <f>SUM(G21:G22)</f>
        <v>2149277.81</v>
      </c>
    </row>
    <row r="21" spans="1:9" s="3" customFormat="1" ht="11.25">
      <c r="A21" s="152" t="s">
        <v>305</v>
      </c>
      <c r="B21" s="79" t="s">
        <v>19</v>
      </c>
      <c r="C21" s="150" t="s">
        <v>306</v>
      </c>
      <c r="D21" s="48"/>
      <c r="E21" s="50">
        <v>2045277.81</v>
      </c>
      <c r="F21" s="50">
        <v>104000</v>
      </c>
      <c r="G21" s="82">
        <f>SUM(D21:F21)</f>
        <v>2149277.81</v>
      </c>
    </row>
    <row r="22" spans="1:9" s="3" customFormat="1" ht="11.25" hidden="1">
      <c r="A22" s="83"/>
      <c r="B22" s="79"/>
      <c r="C22" s="80"/>
      <c r="D22" s="48"/>
      <c r="E22" s="84"/>
      <c r="F22" s="84"/>
      <c r="G22" s="82"/>
    </row>
    <row r="23" spans="1:9" s="3" customFormat="1" ht="24">
      <c r="A23" s="74" t="s">
        <v>236</v>
      </c>
      <c r="B23" s="75" t="s">
        <v>21</v>
      </c>
      <c r="C23" s="76" t="s">
        <v>22</v>
      </c>
      <c r="D23" s="77">
        <f>SUM(D24:D25)</f>
        <v>0</v>
      </c>
      <c r="E23" s="77">
        <f>SUM(E24:E25)</f>
        <v>0</v>
      </c>
      <c r="F23" s="77">
        <f>SUM(F24:F25)</f>
        <v>0</v>
      </c>
      <c r="G23" s="78">
        <f>SUM(G24:G25)</f>
        <v>0</v>
      </c>
    </row>
    <row r="24" spans="1:9" s="3" customFormat="1" ht="11.25">
      <c r="A24" s="196"/>
      <c r="B24" s="197"/>
      <c r="C24" s="198"/>
      <c r="D24" s="200"/>
      <c r="E24" s="200"/>
      <c r="F24" s="195"/>
      <c r="G24" s="199">
        <f>SUM(D24:F24)</f>
        <v>0</v>
      </c>
      <c r="H24" s="194"/>
      <c r="I24" s="194"/>
    </row>
    <row r="25" spans="1:9" s="3" customFormat="1" ht="11.25" hidden="1">
      <c r="A25" s="83"/>
      <c r="B25" s="79"/>
      <c r="C25" s="80"/>
      <c r="D25" s="48"/>
      <c r="E25" s="48"/>
      <c r="F25" s="81"/>
      <c r="G25" s="82"/>
    </row>
    <row r="26" spans="1:9" s="3" customFormat="1" ht="24">
      <c r="A26" s="74" t="s">
        <v>237</v>
      </c>
      <c r="B26" s="75" t="s">
        <v>23</v>
      </c>
      <c r="C26" s="76" t="s">
        <v>24</v>
      </c>
      <c r="D26" s="77">
        <f>SUM(D27:D28)</f>
        <v>0</v>
      </c>
      <c r="E26" s="77">
        <f>SUM(E27:E28)</f>
        <v>0</v>
      </c>
      <c r="F26" s="77">
        <f>SUM(F27:F28)</f>
        <v>0</v>
      </c>
      <c r="G26" s="78">
        <f>SUM(G27:G28)</f>
        <v>0</v>
      </c>
    </row>
    <row r="27" spans="1:9" s="3" customFormat="1" ht="11.25">
      <c r="A27" s="196"/>
      <c r="B27" s="197"/>
      <c r="C27" s="198"/>
      <c r="D27" s="195"/>
      <c r="E27" s="200"/>
      <c r="F27" s="195"/>
      <c r="G27" s="199">
        <f>SUM(D27:F27)</f>
        <v>0</v>
      </c>
      <c r="H27" s="194"/>
      <c r="I27" s="194"/>
    </row>
    <row r="28" spans="1:9" s="3" customFormat="1" ht="11.25" hidden="1">
      <c r="A28" s="83"/>
      <c r="B28" s="79"/>
      <c r="C28" s="80"/>
      <c r="D28" s="84"/>
      <c r="E28" s="48"/>
      <c r="F28" s="84"/>
      <c r="G28" s="82"/>
    </row>
    <row r="29" spans="1:9" s="3" customFormat="1" ht="36">
      <c r="A29" s="74" t="s">
        <v>260</v>
      </c>
      <c r="B29" s="75" t="s">
        <v>171</v>
      </c>
      <c r="C29" s="76" t="s">
        <v>30</v>
      </c>
      <c r="D29" s="77">
        <f>SUM(D30:D31)</f>
        <v>0</v>
      </c>
      <c r="E29" s="77">
        <f>SUM(E30:E31)</f>
        <v>0</v>
      </c>
      <c r="F29" s="77">
        <f>SUM(F30:F31)</f>
        <v>0</v>
      </c>
      <c r="G29" s="78">
        <f>SUM(G30:G31)</f>
        <v>0</v>
      </c>
    </row>
    <row r="30" spans="1:9" s="3" customFormat="1" ht="11.25">
      <c r="A30" s="196"/>
      <c r="B30" s="197"/>
      <c r="C30" s="198"/>
      <c r="D30" s="195"/>
      <c r="E30" s="195"/>
      <c r="F30" s="195"/>
      <c r="G30" s="199">
        <f>SUM(D30:F30)</f>
        <v>0</v>
      </c>
      <c r="H30" s="194"/>
      <c r="I30" s="194"/>
    </row>
    <row r="31" spans="1:9" s="3" customFormat="1" ht="11.25" hidden="1">
      <c r="A31" s="83"/>
      <c r="B31" s="79"/>
      <c r="C31" s="80"/>
      <c r="D31" s="84"/>
      <c r="E31" s="84"/>
      <c r="F31" s="84"/>
      <c r="G31" s="82"/>
    </row>
    <row r="32" spans="1:9" s="3" customFormat="1" ht="24">
      <c r="A32" s="74" t="s">
        <v>238</v>
      </c>
      <c r="B32" s="75" t="s">
        <v>25</v>
      </c>
      <c r="C32" s="76" t="s">
        <v>26</v>
      </c>
      <c r="D32" s="77">
        <f>SUM(D33:D34)</f>
        <v>0</v>
      </c>
      <c r="E32" s="77">
        <f>SUM(E33:E34)</f>
        <v>0</v>
      </c>
      <c r="F32" s="77">
        <f>SUM(F33:F34)</f>
        <v>0</v>
      </c>
      <c r="G32" s="78">
        <f>SUM(G33:G34)</f>
        <v>0</v>
      </c>
    </row>
    <row r="33" spans="1:9" s="3" customFormat="1" ht="11.25">
      <c r="A33" s="196"/>
      <c r="B33" s="197"/>
      <c r="C33" s="198"/>
      <c r="D33" s="195"/>
      <c r="E33" s="195"/>
      <c r="F33" s="195"/>
      <c r="G33" s="199">
        <f>SUM(D33:F33)</f>
        <v>0</v>
      </c>
      <c r="H33" s="194"/>
      <c r="I33" s="194"/>
    </row>
    <row r="34" spans="1:9" s="3" customFormat="1" ht="0.75" customHeight="1" thickBot="1">
      <c r="A34" s="85"/>
      <c r="B34" s="86"/>
      <c r="C34" s="87"/>
      <c r="D34" s="88"/>
      <c r="E34" s="88"/>
      <c r="F34" s="88"/>
      <c r="G34" s="89"/>
    </row>
    <row r="35" spans="1:9" s="3" customFormat="1" ht="12.2" customHeight="1">
      <c r="A35" s="90"/>
      <c r="B35" s="90"/>
      <c r="C35" s="90"/>
      <c r="D35" s="90"/>
      <c r="E35" s="90"/>
      <c r="F35" s="90"/>
      <c r="G35" s="90" t="s">
        <v>28</v>
      </c>
      <c r="I35" s="46" t="s">
        <v>167</v>
      </c>
    </row>
    <row r="36" spans="1:9" s="3" customFormat="1" ht="12.2" customHeight="1">
      <c r="A36" s="53"/>
      <c r="B36" s="54" t="s">
        <v>4</v>
      </c>
      <c r="C36" s="158" t="s">
        <v>5</v>
      </c>
      <c r="D36" s="55" t="s">
        <v>6</v>
      </c>
      <c r="E36" s="55" t="s">
        <v>127</v>
      </c>
      <c r="F36" s="56" t="s">
        <v>130</v>
      </c>
      <c r="G36" s="91"/>
      <c r="I36" s="46" t="s">
        <v>168</v>
      </c>
    </row>
    <row r="37" spans="1:9" s="3" customFormat="1" ht="12.2" customHeight="1">
      <c r="A37" s="58" t="s">
        <v>7</v>
      </c>
      <c r="B37" s="59" t="s">
        <v>8</v>
      </c>
      <c r="C37" s="159"/>
      <c r="D37" s="60" t="s">
        <v>9</v>
      </c>
      <c r="E37" s="60" t="s">
        <v>128</v>
      </c>
      <c r="F37" s="61" t="s">
        <v>131</v>
      </c>
      <c r="G37" s="92" t="s">
        <v>10</v>
      </c>
      <c r="I37" s="47" t="s">
        <v>169</v>
      </c>
    </row>
    <row r="38" spans="1:9" s="3" customFormat="1" ht="12.2" customHeight="1">
      <c r="A38" s="63"/>
      <c r="B38" s="59" t="s">
        <v>11</v>
      </c>
      <c r="C38" s="160"/>
      <c r="D38" s="64" t="s">
        <v>12</v>
      </c>
      <c r="E38" s="60" t="s">
        <v>129</v>
      </c>
      <c r="F38" s="61" t="s">
        <v>132</v>
      </c>
      <c r="G38" s="92"/>
      <c r="I38" s="47" t="s">
        <v>170</v>
      </c>
    </row>
    <row r="39" spans="1:9" s="3" customFormat="1" ht="12.2" customHeight="1" thickBot="1">
      <c r="A39" s="65">
        <v>1</v>
      </c>
      <c r="B39" s="66">
        <v>2</v>
      </c>
      <c r="C39" s="66">
        <v>3</v>
      </c>
      <c r="D39" s="67">
        <v>4</v>
      </c>
      <c r="E39" s="67">
        <v>5</v>
      </c>
      <c r="F39" s="56" t="s">
        <v>13</v>
      </c>
      <c r="G39" s="91" t="s">
        <v>14</v>
      </c>
    </row>
    <row r="40" spans="1:9" s="3" customFormat="1" ht="24">
      <c r="A40" s="93" t="s">
        <v>239</v>
      </c>
      <c r="B40" s="70" t="s">
        <v>16</v>
      </c>
      <c r="C40" s="71" t="s">
        <v>27</v>
      </c>
      <c r="D40" s="94">
        <f>SUM(D41:D42)</f>
        <v>144883</v>
      </c>
      <c r="E40" s="94">
        <f>SUM(E41:E42)</f>
        <v>0</v>
      </c>
      <c r="F40" s="94">
        <f>SUM(F41:F42)</f>
        <v>0</v>
      </c>
      <c r="G40" s="95">
        <f>SUM(G41:G42)</f>
        <v>144883</v>
      </c>
    </row>
    <row r="41" spans="1:9" s="3" customFormat="1" ht="11.25">
      <c r="A41" s="96" t="s">
        <v>303</v>
      </c>
      <c r="B41" s="97" t="s">
        <v>16</v>
      </c>
      <c r="C41" s="151" t="s">
        <v>304</v>
      </c>
      <c r="D41" s="39">
        <v>144883</v>
      </c>
      <c r="E41" s="39"/>
      <c r="F41" s="39"/>
      <c r="G41" s="100">
        <f>SUM(D41:F41)</f>
        <v>144883</v>
      </c>
    </row>
    <row r="42" spans="1:9" s="3" customFormat="1" ht="11.25" hidden="1">
      <c r="A42" s="101"/>
      <c r="B42" s="97"/>
      <c r="C42" s="98"/>
      <c r="D42" s="102"/>
      <c r="E42" s="99"/>
      <c r="F42" s="99"/>
      <c r="G42" s="100"/>
    </row>
    <row r="43" spans="1:9" s="3" customFormat="1" ht="36">
      <c r="A43" s="74" t="s">
        <v>240</v>
      </c>
      <c r="B43" s="75" t="s">
        <v>172</v>
      </c>
      <c r="C43" s="76" t="s">
        <v>33</v>
      </c>
      <c r="D43" s="103">
        <f>SUM(D44:D45)</f>
        <v>0</v>
      </c>
      <c r="E43" s="103">
        <f>SUM(E44:E45)</f>
        <v>0</v>
      </c>
      <c r="F43" s="103">
        <f>SUM(F44:F45)</f>
        <v>0</v>
      </c>
      <c r="G43" s="104">
        <f>SUM(G44:G45)</f>
        <v>0</v>
      </c>
    </row>
    <row r="44" spans="1:9" s="3" customFormat="1" ht="11.25">
      <c r="A44" s="189"/>
      <c r="B44" s="190"/>
      <c r="C44" s="191"/>
      <c r="D44" s="192"/>
      <c r="E44" s="192"/>
      <c r="F44" s="192"/>
      <c r="G44" s="193">
        <f>SUM(D44:F44)</f>
        <v>0</v>
      </c>
      <c r="H44" s="194"/>
      <c r="I44" s="194"/>
    </row>
    <row r="45" spans="1:9" s="3" customFormat="1" ht="11.25" hidden="1">
      <c r="A45" s="101"/>
      <c r="B45" s="97"/>
      <c r="C45" s="98"/>
      <c r="D45" s="102"/>
      <c r="E45" s="99"/>
      <c r="F45" s="99"/>
      <c r="G45" s="100"/>
    </row>
    <row r="46" spans="1:9" s="3" customFormat="1" ht="24">
      <c r="A46" s="105" t="s">
        <v>241</v>
      </c>
      <c r="B46" s="75" t="s">
        <v>24</v>
      </c>
      <c r="C46" s="76" t="s">
        <v>29</v>
      </c>
      <c r="D46" s="106">
        <f>D47+D51+D58+D61+D64+D67+D70+D74+D82</f>
        <v>0</v>
      </c>
      <c r="E46" s="106">
        <f>E47+E51+E58+E61+E64+E67+E70+E74+E82</f>
        <v>2206888.7000000002</v>
      </c>
      <c r="F46" s="106">
        <f>F47+F51+F58+F61+F64+F67+F70+F74+F82</f>
        <v>97273.15</v>
      </c>
      <c r="G46" s="107">
        <f>G47+G51+G58+G61+G64+G67+G70+G74+G82</f>
        <v>2304161.85</v>
      </c>
    </row>
    <row r="47" spans="1:9" s="3" customFormat="1" ht="24">
      <c r="A47" s="74" t="s">
        <v>232</v>
      </c>
      <c r="B47" s="75" t="s">
        <v>30</v>
      </c>
      <c r="C47" s="76" t="s">
        <v>31</v>
      </c>
      <c r="D47" s="103">
        <f>SUM(D48:D50)</f>
        <v>0</v>
      </c>
      <c r="E47" s="103">
        <f>SUM(E48:E50)</f>
        <v>1266342.03</v>
      </c>
      <c r="F47" s="103">
        <f>SUM(F48:F50)</f>
        <v>0</v>
      </c>
      <c r="G47" s="104">
        <f>SUM(G48:G50)</f>
        <v>1266342.03</v>
      </c>
    </row>
    <row r="48" spans="1:9" s="3" customFormat="1" ht="11.25">
      <c r="A48" s="96" t="s">
        <v>300</v>
      </c>
      <c r="B48" s="97" t="s">
        <v>30</v>
      </c>
      <c r="C48" s="151" t="s">
        <v>299</v>
      </c>
      <c r="D48" s="33"/>
      <c r="E48" s="33">
        <v>973000</v>
      </c>
      <c r="F48" s="33"/>
      <c r="G48" s="100">
        <f>SUM(D48:F48)</f>
        <v>973000</v>
      </c>
    </row>
    <row r="49" spans="1:9" s="3" customFormat="1" ht="11.25">
      <c r="A49" s="96" t="s">
        <v>301</v>
      </c>
      <c r="B49" s="97" t="s">
        <v>30</v>
      </c>
      <c r="C49" s="151" t="s">
        <v>302</v>
      </c>
      <c r="D49" s="33"/>
      <c r="E49" s="33">
        <v>293342.03000000003</v>
      </c>
      <c r="F49" s="33"/>
      <c r="G49" s="100">
        <f>SUM(D49:F49)</f>
        <v>293342.03000000003</v>
      </c>
    </row>
    <row r="50" spans="1:9" s="3" customFormat="1" ht="12.2" hidden="1" customHeight="1">
      <c r="A50" s="101"/>
      <c r="B50" s="97"/>
      <c r="C50" s="98"/>
      <c r="D50" s="102"/>
      <c r="E50" s="102"/>
      <c r="F50" s="102"/>
      <c r="G50" s="100"/>
    </row>
    <row r="51" spans="1:9" s="3" customFormat="1" ht="24">
      <c r="A51" s="74" t="s">
        <v>233</v>
      </c>
      <c r="B51" s="75" t="s">
        <v>26</v>
      </c>
      <c r="C51" s="76" t="s">
        <v>32</v>
      </c>
      <c r="D51" s="103">
        <f>SUM(D52:D57)</f>
        <v>0</v>
      </c>
      <c r="E51" s="103">
        <f>SUM(E52:E57)</f>
        <v>758475.78</v>
      </c>
      <c r="F51" s="103">
        <f>SUM(F52:F57)</f>
        <v>11515.09</v>
      </c>
      <c r="G51" s="104">
        <f>SUM(G52:G57)</f>
        <v>769990.87</v>
      </c>
    </row>
    <row r="52" spans="1:9" s="3" customFormat="1" ht="11.25">
      <c r="A52" s="96" t="s">
        <v>290</v>
      </c>
      <c r="B52" s="97" t="s">
        <v>26</v>
      </c>
      <c r="C52" s="151" t="s">
        <v>289</v>
      </c>
      <c r="D52" s="33"/>
      <c r="E52" s="33">
        <v>28441.61</v>
      </c>
      <c r="F52" s="33"/>
      <c r="G52" s="100">
        <f>SUM(D52:F52)</f>
        <v>28441.61</v>
      </c>
    </row>
    <row r="53" spans="1:9" s="3" customFormat="1" ht="11.25">
      <c r="A53" s="96" t="s">
        <v>292</v>
      </c>
      <c r="B53" s="97" t="s">
        <v>26</v>
      </c>
      <c r="C53" s="151" t="s">
        <v>291</v>
      </c>
      <c r="D53" s="33"/>
      <c r="E53" s="33"/>
      <c r="F53" s="33">
        <v>8425</v>
      </c>
      <c r="G53" s="100">
        <f>SUM(D53:F53)</f>
        <v>8425</v>
      </c>
    </row>
    <row r="54" spans="1:9" s="3" customFormat="1" ht="11.25">
      <c r="A54" s="96" t="s">
        <v>294</v>
      </c>
      <c r="B54" s="97" t="s">
        <v>26</v>
      </c>
      <c r="C54" s="151" t="s">
        <v>293</v>
      </c>
      <c r="D54" s="33"/>
      <c r="E54" s="33">
        <v>357783.89</v>
      </c>
      <c r="F54" s="33">
        <v>168.59</v>
      </c>
      <c r="G54" s="100">
        <f>SUM(D54:F54)</f>
        <v>357952.48</v>
      </c>
    </row>
    <row r="55" spans="1:9" s="3" customFormat="1" ht="11.25">
      <c r="A55" s="96" t="s">
        <v>295</v>
      </c>
      <c r="B55" s="97" t="s">
        <v>26</v>
      </c>
      <c r="C55" s="151" t="s">
        <v>296</v>
      </c>
      <c r="D55" s="33"/>
      <c r="E55" s="33">
        <v>7315.71</v>
      </c>
      <c r="F55" s="33">
        <v>71.5</v>
      </c>
      <c r="G55" s="100">
        <f>SUM(D55:F55)</f>
        <v>7387.21</v>
      </c>
    </row>
    <row r="56" spans="1:9" s="3" customFormat="1" ht="11.25">
      <c r="A56" s="96" t="s">
        <v>298</v>
      </c>
      <c r="B56" s="97" t="s">
        <v>26</v>
      </c>
      <c r="C56" s="151" t="s">
        <v>297</v>
      </c>
      <c r="D56" s="33"/>
      <c r="E56" s="33">
        <v>364934.57</v>
      </c>
      <c r="F56" s="33">
        <v>2850</v>
      </c>
      <c r="G56" s="100">
        <f>SUM(D56:F56)</f>
        <v>367784.57</v>
      </c>
    </row>
    <row r="57" spans="1:9" s="3" customFormat="1" ht="12.2" hidden="1" customHeight="1">
      <c r="A57" s="101"/>
      <c r="B57" s="97"/>
      <c r="C57" s="98"/>
      <c r="D57" s="102"/>
      <c r="E57" s="102"/>
      <c r="F57" s="102"/>
      <c r="G57" s="100"/>
    </row>
    <row r="58" spans="1:9" s="3" customFormat="1" ht="24">
      <c r="A58" s="74" t="s">
        <v>242</v>
      </c>
      <c r="B58" s="75" t="s">
        <v>33</v>
      </c>
      <c r="C58" s="76" t="s">
        <v>34</v>
      </c>
      <c r="D58" s="103">
        <f>SUM(D59:D60)</f>
        <v>0</v>
      </c>
      <c r="E58" s="103">
        <f>SUM(E59:E60)</f>
        <v>0</v>
      </c>
      <c r="F58" s="103">
        <f>SUM(F59:F60)</f>
        <v>0</v>
      </c>
      <c r="G58" s="104">
        <f>SUM(G59:G60)</f>
        <v>0</v>
      </c>
    </row>
    <row r="59" spans="1:9" s="3" customFormat="1" ht="11.25">
      <c r="A59" s="189"/>
      <c r="B59" s="190"/>
      <c r="C59" s="191"/>
      <c r="D59" s="195"/>
      <c r="E59" s="192"/>
      <c r="F59" s="192"/>
      <c r="G59" s="193">
        <f>SUM(D59:F59)</f>
        <v>0</v>
      </c>
      <c r="H59" s="194"/>
      <c r="I59" s="194"/>
    </row>
    <row r="60" spans="1:9" s="3" customFormat="1" ht="11.25" hidden="1">
      <c r="A60" s="101"/>
      <c r="B60" s="97"/>
      <c r="C60" s="98"/>
      <c r="D60" s="99"/>
      <c r="E60" s="99"/>
      <c r="F60" s="99"/>
      <c r="G60" s="100"/>
    </row>
    <row r="61" spans="1:9" s="3" customFormat="1" ht="24">
      <c r="A61" s="74" t="s">
        <v>243</v>
      </c>
      <c r="B61" s="75" t="s">
        <v>31</v>
      </c>
      <c r="C61" s="76" t="s">
        <v>35</v>
      </c>
      <c r="D61" s="103">
        <f>SUM(D62:D63)</f>
        <v>0</v>
      </c>
      <c r="E61" s="103">
        <f>SUM(E62:E63)</f>
        <v>0</v>
      </c>
      <c r="F61" s="103">
        <f>SUM(F62:F63)</f>
        <v>0</v>
      </c>
      <c r="G61" s="104">
        <f>SUM(G62:G63)</f>
        <v>0</v>
      </c>
    </row>
    <row r="62" spans="1:9" s="3" customFormat="1" ht="11.25">
      <c r="A62" s="189"/>
      <c r="B62" s="190"/>
      <c r="C62" s="191"/>
      <c r="D62" s="192"/>
      <c r="E62" s="192"/>
      <c r="F62" s="192"/>
      <c r="G62" s="193">
        <f>SUM(D62:F62)</f>
        <v>0</v>
      </c>
      <c r="H62" s="194"/>
      <c r="I62" s="194"/>
    </row>
    <row r="63" spans="1:9" s="3" customFormat="1" ht="11.25" hidden="1">
      <c r="A63" s="101"/>
      <c r="B63" s="97"/>
      <c r="C63" s="98"/>
      <c r="D63" s="102"/>
      <c r="E63" s="102"/>
      <c r="F63" s="102"/>
      <c r="G63" s="100"/>
    </row>
    <row r="64" spans="1:9" s="3" customFormat="1" ht="24">
      <c r="A64" s="74" t="s">
        <v>244</v>
      </c>
      <c r="B64" s="75" t="s">
        <v>34</v>
      </c>
      <c r="C64" s="76" t="s">
        <v>36</v>
      </c>
      <c r="D64" s="103">
        <f>SUM(D65:D66)</f>
        <v>0</v>
      </c>
      <c r="E64" s="103">
        <f>SUM(E65:E66)</f>
        <v>0</v>
      </c>
      <c r="F64" s="103">
        <f>SUM(F65:F66)</f>
        <v>0</v>
      </c>
      <c r="G64" s="104">
        <f>SUM(G65:G66)</f>
        <v>0</v>
      </c>
    </row>
    <row r="65" spans="1:9" s="3" customFormat="1" ht="11.25">
      <c r="A65" s="189"/>
      <c r="B65" s="190"/>
      <c r="C65" s="191"/>
      <c r="D65" s="192"/>
      <c r="E65" s="192"/>
      <c r="F65" s="192"/>
      <c r="G65" s="193">
        <f>SUM(D65:F65)</f>
        <v>0</v>
      </c>
      <c r="H65" s="194"/>
      <c r="I65" s="194"/>
    </row>
    <row r="66" spans="1:9" s="3" customFormat="1" ht="11.25" hidden="1">
      <c r="A66" s="101"/>
      <c r="B66" s="97"/>
      <c r="C66" s="98"/>
      <c r="D66" s="102"/>
      <c r="E66" s="102"/>
      <c r="F66" s="102"/>
      <c r="G66" s="100"/>
    </row>
    <row r="67" spans="1:9" s="3" customFormat="1" ht="24">
      <c r="A67" s="74" t="s">
        <v>245</v>
      </c>
      <c r="B67" s="75" t="s">
        <v>35</v>
      </c>
      <c r="C67" s="76" t="s">
        <v>37</v>
      </c>
      <c r="D67" s="103">
        <f>SUM(D68:D69)</f>
        <v>0</v>
      </c>
      <c r="E67" s="103">
        <f>SUM(E68:E69)</f>
        <v>0</v>
      </c>
      <c r="F67" s="103">
        <f>SUM(F68:F69)</f>
        <v>0</v>
      </c>
      <c r="G67" s="103">
        <f>SUM(G68:G69)</f>
        <v>0</v>
      </c>
    </row>
    <row r="68" spans="1:9" s="3" customFormat="1" ht="11.25">
      <c r="A68" s="189"/>
      <c r="B68" s="190"/>
      <c r="C68" s="191"/>
      <c r="D68" s="192"/>
      <c r="E68" s="192"/>
      <c r="F68" s="192"/>
      <c r="G68" s="193">
        <f>SUM(D68:F68)</f>
        <v>0</v>
      </c>
      <c r="H68" s="194"/>
      <c r="I68" s="194"/>
    </row>
    <row r="69" spans="1:9" s="3" customFormat="1" ht="11.25" hidden="1">
      <c r="A69" s="101"/>
      <c r="B69" s="97"/>
      <c r="C69" s="98"/>
      <c r="D69" s="102"/>
      <c r="E69" s="102"/>
      <c r="F69" s="102"/>
      <c r="G69" s="100"/>
    </row>
    <row r="70" spans="1:9" s="3" customFormat="1" ht="24">
      <c r="A70" s="74" t="s">
        <v>246</v>
      </c>
      <c r="B70" s="75" t="s">
        <v>36</v>
      </c>
      <c r="C70" s="76" t="s">
        <v>40</v>
      </c>
      <c r="D70" s="103">
        <f>SUM(D71:D73)</f>
        <v>0</v>
      </c>
      <c r="E70" s="103">
        <f>SUM(E71:E73)</f>
        <v>181610.89</v>
      </c>
      <c r="F70" s="103">
        <f>SUM(F71:F73)</f>
        <v>85357.52</v>
      </c>
      <c r="G70" s="104">
        <f>SUM(G71:G73)</f>
        <v>266968.40999999997</v>
      </c>
    </row>
    <row r="71" spans="1:9" s="3" customFormat="1" ht="11.25">
      <c r="A71" s="96" t="s">
        <v>285</v>
      </c>
      <c r="B71" s="97" t="s">
        <v>36</v>
      </c>
      <c r="C71" s="151" t="s">
        <v>286</v>
      </c>
      <c r="D71" s="33"/>
      <c r="E71" s="33">
        <v>158010.89000000001</v>
      </c>
      <c r="F71" s="33">
        <v>4360.5</v>
      </c>
      <c r="G71" s="100">
        <f>SUM(D71:F71)</f>
        <v>162371.39000000001</v>
      </c>
    </row>
    <row r="72" spans="1:9" s="3" customFormat="1" ht="11.25">
      <c r="A72" s="96" t="s">
        <v>287</v>
      </c>
      <c r="B72" s="97" t="s">
        <v>36</v>
      </c>
      <c r="C72" s="151" t="s">
        <v>288</v>
      </c>
      <c r="D72" s="33"/>
      <c r="E72" s="33">
        <v>23600</v>
      </c>
      <c r="F72" s="33">
        <v>80997.02</v>
      </c>
      <c r="G72" s="100">
        <f>SUM(D72:F72)</f>
        <v>104597.02</v>
      </c>
    </row>
    <row r="73" spans="1:9" s="3" customFormat="1" ht="12.2" hidden="1" customHeight="1">
      <c r="A73" s="101"/>
      <c r="B73" s="97"/>
      <c r="C73" s="98"/>
      <c r="D73" s="102"/>
      <c r="E73" s="102"/>
      <c r="F73" s="102"/>
      <c r="G73" s="100"/>
    </row>
    <row r="74" spans="1:9" s="3" customFormat="1" ht="36">
      <c r="A74" s="74" t="s">
        <v>247</v>
      </c>
      <c r="B74" s="75" t="s">
        <v>37</v>
      </c>
      <c r="C74" s="76" t="s">
        <v>173</v>
      </c>
      <c r="D74" s="103">
        <f>SUM(D75:D76)</f>
        <v>0</v>
      </c>
      <c r="E74" s="103">
        <f>SUM(E75:E76)</f>
        <v>0</v>
      </c>
      <c r="F74" s="103">
        <f>SUM(F75:F76)</f>
        <v>0</v>
      </c>
      <c r="G74" s="104">
        <f>SUM(G75:G76)</f>
        <v>0</v>
      </c>
    </row>
    <row r="75" spans="1:9" s="3" customFormat="1" ht="11.25">
      <c r="A75" s="189"/>
      <c r="B75" s="190"/>
      <c r="C75" s="191"/>
      <c r="D75" s="192"/>
      <c r="E75" s="192"/>
      <c r="F75" s="192"/>
      <c r="G75" s="193">
        <f>SUM(D75:F75)</f>
        <v>0</v>
      </c>
      <c r="H75" s="194"/>
      <c r="I75" s="194"/>
    </row>
    <row r="76" spans="1:9" s="3" customFormat="1" ht="0.75" customHeight="1" thickBot="1">
      <c r="A76" s="101"/>
      <c r="B76" s="108"/>
      <c r="C76" s="109"/>
      <c r="D76" s="110"/>
      <c r="E76" s="110"/>
      <c r="F76" s="110"/>
      <c r="G76" s="111"/>
    </row>
    <row r="77" spans="1:9" s="3" customFormat="1" ht="12.2" customHeight="1">
      <c r="A77" s="90"/>
      <c r="B77" s="90"/>
      <c r="C77" s="90"/>
      <c r="D77" s="90"/>
      <c r="E77" s="90"/>
      <c r="F77" s="90"/>
      <c r="G77" s="90" t="s">
        <v>39</v>
      </c>
    </row>
    <row r="78" spans="1:9" s="3" customFormat="1" ht="12.2" customHeight="1">
      <c r="A78" s="112"/>
      <c r="B78" s="54" t="s">
        <v>4</v>
      </c>
      <c r="C78" s="158" t="s">
        <v>5</v>
      </c>
      <c r="D78" s="55" t="s">
        <v>6</v>
      </c>
      <c r="E78" s="55" t="s">
        <v>127</v>
      </c>
      <c r="F78" s="56" t="s">
        <v>130</v>
      </c>
      <c r="G78" s="91"/>
    </row>
    <row r="79" spans="1:9" s="3" customFormat="1" ht="12.2" customHeight="1">
      <c r="A79" s="59" t="s">
        <v>7</v>
      </c>
      <c r="B79" s="59" t="s">
        <v>8</v>
      </c>
      <c r="C79" s="159"/>
      <c r="D79" s="60" t="s">
        <v>9</v>
      </c>
      <c r="E79" s="60" t="s">
        <v>128</v>
      </c>
      <c r="F79" s="61" t="s">
        <v>131</v>
      </c>
      <c r="G79" s="92" t="s">
        <v>10</v>
      </c>
    </row>
    <row r="80" spans="1:9" s="3" customFormat="1" ht="12.2" customHeight="1">
      <c r="A80" s="113"/>
      <c r="B80" s="114" t="s">
        <v>11</v>
      </c>
      <c r="C80" s="160"/>
      <c r="D80" s="64" t="s">
        <v>12</v>
      </c>
      <c r="E80" s="64" t="s">
        <v>129</v>
      </c>
      <c r="F80" s="115" t="s">
        <v>132</v>
      </c>
      <c r="G80" s="92"/>
    </row>
    <row r="81" spans="1:7" s="3" customFormat="1" ht="12.2" customHeight="1" thickBot="1">
      <c r="A81" s="65">
        <v>1</v>
      </c>
      <c r="B81" s="116">
        <v>2</v>
      </c>
      <c r="C81" s="116">
        <v>3</v>
      </c>
      <c r="D81" s="117">
        <v>4</v>
      </c>
      <c r="E81" s="117">
        <v>5</v>
      </c>
      <c r="F81" s="118" t="s">
        <v>13</v>
      </c>
      <c r="G81" s="119" t="s">
        <v>14</v>
      </c>
    </row>
    <row r="82" spans="1:7" s="3" customFormat="1" ht="24">
      <c r="A82" s="93" t="s">
        <v>261</v>
      </c>
      <c r="B82" s="70" t="s">
        <v>40</v>
      </c>
      <c r="C82" s="71" t="s">
        <v>38</v>
      </c>
      <c r="D82" s="94">
        <f>SUM(D83:D86)</f>
        <v>0</v>
      </c>
      <c r="E82" s="94">
        <f>SUM(E83:E86)</f>
        <v>460</v>
      </c>
      <c r="F82" s="94">
        <f>SUM(F83:F86)</f>
        <v>400.54</v>
      </c>
      <c r="G82" s="95">
        <f>SUM(G83:G86)</f>
        <v>860.54</v>
      </c>
    </row>
    <row r="83" spans="1:7" s="3" customFormat="1" ht="11.25">
      <c r="A83" s="96" t="s">
        <v>280</v>
      </c>
      <c r="B83" s="97" t="s">
        <v>40</v>
      </c>
      <c r="C83" s="151" t="s">
        <v>279</v>
      </c>
      <c r="D83" s="33"/>
      <c r="E83" s="33">
        <v>460</v>
      </c>
      <c r="F83" s="33">
        <v>0</v>
      </c>
      <c r="G83" s="100">
        <f>SUM(D83:F83)</f>
        <v>460</v>
      </c>
    </row>
    <row r="84" spans="1:7" s="3" customFormat="1" ht="11.25">
      <c r="A84" s="96" t="s">
        <v>282</v>
      </c>
      <c r="B84" s="97" t="s">
        <v>40</v>
      </c>
      <c r="C84" s="151" t="s">
        <v>281</v>
      </c>
      <c r="D84" s="33"/>
      <c r="E84" s="33"/>
      <c r="F84" s="33">
        <v>0.54</v>
      </c>
      <c r="G84" s="100">
        <f>SUM(D84:F84)</f>
        <v>0.54</v>
      </c>
    </row>
    <row r="85" spans="1:7" s="3" customFormat="1" ht="11.25">
      <c r="A85" s="96" t="s">
        <v>283</v>
      </c>
      <c r="B85" s="97" t="s">
        <v>40</v>
      </c>
      <c r="C85" s="151" t="s">
        <v>284</v>
      </c>
      <c r="D85" s="33"/>
      <c r="E85" s="33"/>
      <c r="F85" s="33">
        <v>400</v>
      </c>
      <c r="G85" s="100">
        <f>SUM(D85:F85)</f>
        <v>400</v>
      </c>
    </row>
    <row r="86" spans="1:7" s="3" customFormat="1" ht="12.2" hidden="1" customHeight="1">
      <c r="A86" s="96"/>
      <c r="B86" s="97"/>
      <c r="C86" s="98"/>
      <c r="D86" s="102"/>
      <c r="E86" s="102"/>
      <c r="F86" s="102"/>
      <c r="G86" s="100"/>
    </row>
    <row r="87" spans="1:7" s="3" customFormat="1" ht="11.25">
      <c r="A87" s="120" t="s">
        <v>248</v>
      </c>
      <c r="B87" s="75" t="s">
        <v>41</v>
      </c>
      <c r="C87" s="76"/>
      <c r="D87" s="103">
        <f>D90+D125</f>
        <v>144883</v>
      </c>
      <c r="E87" s="103">
        <f>E90+E125</f>
        <v>-161610.89000000001</v>
      </c>
      <c r="F87" s="103">
        <f>F90+F125</f>
        <v>6726.85</v>
      </c>
      <c r="G87" s="104">
        <f>G90+G125</f>
        <v>-10001.040000000001</v>
      </c>
    </row>
    <row r="88" spans="1:7" s="3" customFormat="1" ht="12">
      <c r="A88" s="74" t="s">
        <v>249</v>
      </c>
      <c r="B88" s="75" t="s">
        <v>42</v>
      </c>
      <c r="C88" s="76"/>
      <c r="D88" s="121">
        <f>D16-D46</f>
        <v>144883</v>
      </c>
      <c r="E88" s="121">
        <f>E16-E46</f>
        <v>-161610.89000000001</v>
      </c>
      <c r="F88" s="121">
        <f>F16-F46</f>
        <v>6726.85</v>
      </c>
      <c r="G88" s="122">
        <f>G16-G46</f>
        <v>-10001.040000000001</v>
      </c>
    </row>
    <row r="89" spans="1:7" s="3" customFormat="1" ht="12">
      <c r="A89" s="74" t="s">
        <v>250</v>
      </c>
      <c r="B89" s="75" t="s">
        <v>43</v>
      </c>
      <c r="C89" s="76"/>
      <c r="D89" s="39"/>
      <c r="E89" s="33"/>
      <c r="F89" s="33"/>
      <c r="G89" s="100">
        <f>SUM(D89:F89)</f>
        <v>0</v>
      </c>
    </row>
    <row r="90" spans="1:7" s="3" customFormat="1" ht="22.5">
      <c r="A90" s="120" t="s">
        <v>251</v>
      </c>
      <c r="B90" s="75" t="s">
        <v>44</v>
      </c>
      <c r="C90" s="76"/>
      <c r="D90" s="106">
        <f>D91+D94+D97+D100+D113+D116+D124</f>
        <v>0</v>
      </c>
      <c r="E90" s="106">
        <f>E91+E94+E97+E100+E113+E116+E124</f>
        <v>-16727.89</v>
      </c>
      <c r="F90" s="106">
        <f>F91+F94+F97+F100+F113+F116+F124</f>
        <v>3144.85</v>
      </c>
      <c r="G90" s="107">
        <f>G91+G94+G97+G100+G113+G116+G124</f>
        <v>-13583.04</v>
      </c>
    </row>
    <row r="91" spans="1:7" s="3" customFormat="1" ht="12">
      <c r="A91" s="74" t="s">
        <v>252</v>
      </c>
      <c r="B91" s="75" t="s">
        <v>45</v>
      </c>
      <c r="C91" s="76"/>
      <c r="D91" s="103">
        <f>D92-D93</f>
        <v>0</v>
      </c>
      <c r="E91" s="103">
        <f>E92-E93</f>
        <v>-31230.89</v>
      </c>
      <c r="F91" s="103">
        <f>F92-F93</f>
        <v>0</v>
      </c>
      <c r="G91" s="104">
        <f>G92-G93</f>
        <v>-31230.89</v>
      </c>
    </row>
    <row r="92" spans="1:7" s="3" customFormat="1" ht="22.5">
      <c r="A92" s="123" t="s">
        <v>253</v>
      </c>
      <c r="B92" s="75" t="s">
        <v>46</v>
      </c>
      <c r="C92" s="76" t="s">
        <v>44</v>
      </c>
      <c r="D92" s="33">
        <v>126780</v>
      </c>
      <c r="E92" s="33">
        <v>126780</v>
      </c>
      <c r="F92" s="33">
        <v>4360.5</v>
      </c>
      <c r="G92" s="100">
        <f>SUM(D92:F92)</f>
        <v>257920.5</v>
      </c>
    </row>
    <row r="93" spans="1:7" s="3" customFormat="1" ht="11.25">
      <c r="A93" s="123" t="s">
        <v>181</v>
      </c>
      <c r="B93" s="75" t="s">
        <v>47</v>
      </c>
      <c r="C93" s="76" t="s">
        <v>213</v>
      </c>
      <c r="D93" s="33">
        <v>126780</v>
      </c>
      <c r="E93" s="33">
        <v>158010.89000000001</v>
      </c>
      <c r="F93" s="33">
        <v>4360.5</v>
      </c>
      <c r="G93" s="100">
        <f>SUM(D93:F93)</f>
        <v>289151.39</v>
      </c>
    </row>
    <row r="94" spans="1:7" s="3" customFormat="1" ht="12">
      <c r="A94" s="74" t="s">
        <v>179</v>
      </c>
      <c r="B94" s="75" t="s">
        <v>49</v>
      </c>
      <c r="C94" s="76"/>
      <c r="D94" s="103">
        <f>D95-D96</f>
        <v>0</v>
      </c>
      <c r="E94" s="103">
        <f>E95-E96</f>
        <v>0</v>
      </c>
      <c r="F94" s="103">
        <f>F95-F96</f>
        <v>0</v>
      </c>
      <c r="G94" s="104">
        <f>G95-G96</f>
        <v>0</v>
      </c>
    </row>
    <row r="95" spans="1:7" s="3" customFormat="1" ht="22.5">
      <c r="A95" s="123" t="s">
        <v>254</v>
      </c>
      <c r="B95" s="75" t="s">
        <v>50</v>
      </c>
      <c r="C95" s="76" t="s">
        <v>45</v>
      </c>
      <c r="D95" s="33"/>
      <c r="E95" s="33"/>
      <c r="F95" s="33"/>
      <c r="G95" s="100">
        <f>SUM(D95:F95)</f>
        <v>0</v>
      </c>
    </row>
    <row r="96" spans="1:7" s="3" customFormat="1" ht="11.25">
      <c r="A96" s="123" t="s">
        <v>182</v>
      </c>
      <c r="B96" s="75" t="s">
        <v>51</v>
      </c>
      <c r="C96" s="76" t="s">
        <v>154</v>
      </c>
      <c r="D96" s="33"/>
      <c r="E96" s="33"/>
      <c r="F96" s="33"/>
      <c r="G96" s="100">
        <f>SUM(D96:F96)</f>
        <v>0</v>
      </c>
    </row>
    <row r="97" spans="1:7" s="3" customFormat="1" ht="12">
      <c r="A97" s="74" t="s">
        <v>180</v>
      </c>
      <c r="B97" s="75" t="s">
        <v>53</v>
      </c>
      <c r="C97" s="76"/>
      <c r="D97" s="103">
        <f>D98-D99</f>
        <v>0</v>
      </c>
      <c r="E97" s="103">
        <f>E98-E99</f>
        <v>0</v>
      </c>
      <c r="F97" s="103">
        <f>F98-F99</f>
        <v>0</v>
      </c>
      <c r="G97" s="104">
        <f>G98-G99</f>
        <v>0</v>
      </c>
    </row>
    <row r="98" spans="1:7" s="3" customFormat="1" ht="22.5">
      <c r="A98" s="123" t="s">
        <v>255</v>
      </c>
      <c r="B98" s="75" t="s">
        <v>54</v>
      </c>
      <c r="C98" s="76" t="s">
        <v>49</v>
      </c>
      <c r="D98" s="33"/>
      <c r="E98" s="33"/>
      <c r="F98" s="33"/>
      <c r="G98" s="100">
        <f>SUM(D98:F98)</f>
        <v>0</v>
      </c>
    </row>
    <row r="99" spans="1:7" s="3" customFormat="1" ht="11.25">
      <c r="A99" s="123" t="s">
        <v>183</v>
      </c>
      <c r="B99" s="75" t="s">
        <v>55</v>
      </c>
      <c r="C99" s="76" t="s">
        <v>155</v>
      </c>
      <c r="D99" s="33"/>
      <c r="E99" s="33"/>
      <c r="F99" s="33"/>
      <c r="G99" s="100">
        <f>SUM(D99:F99)</f>
        <v>0</v>
      </c>
    </row>
    <row r="100" spans="1:7" s="3" customFormat="1" ht="12">
      <c r="A100" s="74" t="s">
        <v>184</v>
      </c>
      <c r="B100" s="75" t="s">
        <v>57</v>
      </c>
      <c r="C100" s="76"/>
      <c r="D100" s="103">
        <f>D101-D107</f>
        <v>0</v>
      </c>
      <c r="E100" s="103">
        <f>E101-E107</f>
        <v>14503</v>
      </c>
      <c r="F100" s="103">
        <f>F101-F107</f>
        <v>3144.85</v>
      </c>
      <c r="G100" s="104">
        <f>G101-G107</f>
        <v>17647.849999999999</v>
      </c>
    </row>
    <row r="101" spans="1:7" s="3" customFormat="1" ht="33.75">
      <c r="A101" s="123" t="s">
        <v>256</v>
      </c>
      <c r="B101" s="75" t="s">
        <v>58</v>
      </c>
      <c r="C101" s="76" t="s">
        <v>59</v>
      </c>
      <c r="D101" s="124">
        <f>SUM(D102:D106)</f>
        <v>18103</v>
      </c>
      <c r="E101" s="124">
        <f>SUM(E102:E106)</f>
        <v>38103</v>
      </c>
      <c r="F101" s="124">
        <f>SUM(F102:F106)</f>
        <v>84141.87</v>
      </c>
      <c r="G101" s="125">
        <f>SUM(G102:G106)</f>
        <v>140347.87</v>
      </c>
    </row>
    <row r="102" spans="1:7" s="3" customFormat="1" ht="11.25">
      <c r="A102" s="96" t="s">
        <v>272</v>
      </c>
      <c r="B102" s="97" t="s">
        <v>58</v>
      </c>
      <c r="C102" s="151" t="s">
        <v>271</v>
      </c>
      <c r="D102" s="33"/>
      <c r="E102" s="33"/>
      <c r="F102" s="33">
        <v>17931.71</v>
      </c>
      <c r="G102" s="100">
        <f>SUM(D102:F102)</f>
        <v>17931.71</v>
      </c>
    </row>
    <row r="103" spans="1:7" s="3" customFormat="1" ht="11.25">
      <c r="A103" s="96" t="s">
        <v>274</v>
      </c>
      <c r="B103" s="97" t="s">
        <v>58</v>
      </c>
      <c r="C103" s="151" t="s">
        <v>273</v>
      </c>
      <c r="D103" s="33"/>
      <c r="E103" s="33">
        <v>20000</v>
      </c>
      <c r="F103" s="33">
        <v>14461.5</v>
      </c>
      <c r="G103" s="100">
        <f>SUM(D103:F103)</f>
        <v>34461.5</v>
      </c>
    </row>
    <row r="104" spans="1:7" s="3" customFormat="1" ht="11.25">
      <c r="A104" s="96" t="s">
        <v>275</v>
      </c>
      <c r="B104" s="97" t="s">
        <v>58</v>
      </c>
      <c r="C104" s="151" t="s">
        <v>276</v>
      </c>
      <c r="D104" s="33">
        <v>15159</v>
      </c>
      <c r="E104" s="33">
        <v>15159</v>
      </c>
      <c r="F104" s="33">
        <v>1554</v>
      </c>
      <c r="G104" s="100">
        <f>SUM(D104:F104)</f>
        <v>31872</v>
      </c>
    </row>
    <row r="105" spans="1:7" s="3" customFormat="1" ht="11.25">
      <c r="A105" s="96" t="s">
        <v>277</v>
      </c>
      <c r="B105" s="97" t="s">
        <v>58</v>
      </c>
      <c r="C105" s="151" t="s">
        <v>278</v>
      </c>
      <c r="D105" s="33">
        <v>2944</v>
      </c>
      <c r="E105" s="33">
        <v>2944</v>
      </c>
      <c r="F105" s="33">
        <v>50194.66</v>
      </c>
      <c r="G105" s="100">
        <f>SUM(D105:F105)</f>
        <v>56082.66</v>
      </c>
    </row>
    <row r="106" spans="1:7" s="3" customFormat="1" ht="11.25" hidden="1">
      <c r="A106" s="96"/>
      <c r="B106" s="97"/>
      <c r="C106" s="98"/>
      <c r="D106" s="102"/>
      <c r="E106" s="102"/>
      <c r="F106" s="102"/>
      <c r="G106" s="100"/>
    </row>
    <row r="107" spans="1:7" s="3" customFormat="1" ht="22.5">
      <c r="A107" s="123" t="s">
        <v>185</v>
      </c>
      <c r="B107" s="75" t="s">
        <v>60</v>
      </c>
      <c r="C107" s="76" t="s">
        <v>61</v>
      </c>
      <c r="D107" s="124">
        <f>SUM(D108:D112)</f>
        <v>18103</v>
      </c>
      <c r="E107" s="124">
        <f>SUM(E108:E112)</f>
        <v>23600</v>
      </c>
      <c r="F107" s="124">
        <f>SUM(F108:F112)</f>
        <v>80997.02</v>
      </c>
      <c r="G107" s="125">
        <f>SUM(G108:G112)</f>
        <v>122700.02</v>
      </c>
    </row>
    <row r="108" spans="1:7" s="3" customFormat="1" ht="11.25">
      <c r="A108" s="96" t="s">
        <v>264</v>
      </c>
      <c r="B108" s="97" t="s">
        <v>60</v>
      </c>
      <c r="C108" s="151" t="s">
        <v>74</v>
      </c>
      <c r="D108" s="33"/>
      <c r="E108" s="33"/>
      <c r="F108" s="33">
        <v>17931.71</v>
      </c>
      <c r="G108" s="100">
        <f>SUM(D108:F108)</f>
        <v>17931.71</v>
      </c>
    </row>
    <row r="109" spans="1:7" s="3" customFormat="1" ht="11.25">
      <c r="A109" s="96" t="s">
        <v>266</v>
      </c>
      <c r="B109" s="97" t="s">
        <v>60</v>
      </c>
      <c r="C109" s="151" t="s">
        <v>265</v>
      </c>
      <c r="D109" s="33"/>
      <c r="E109" s="33">
        <v>23600</v>
      </c>
      <c r="F109" s="33">
        <v>14461.5</v>
      </c>
      <c r="G109" s="100">
        <f>SUM(D109:F109)</f>
        <v>38061.5</v>
      </c>
    </row>
    <row r="110" spans="1:7" s="3" customFormat="1" ht="11.25">
      <c r="A110" s="96" t="s">
        <v>267</v>
      </c>
      <c r="B110" s="97" t="s">
        <v>60</v>
      </c>
      <c r="C110" s="151" t="s">
        <v>268</v>
      </c>
      <c r="D110" s="33">
        <v>15159</v>
      </c>
      <c r="E110" s="33"/>
      <c r="F110" s="33">
        <v>1554</v>
      </c>
      <c r="G110" s="100">
        <f>SUM(D110:F110)</f>
        <v>16713</v>
      </c>
    </row>
    <row r="111" spans="1:7" s="3" customFormat="1" ht="11.25">
      <c r="A111" s="96" t="s">
        <v>269</v>
      </c>
      <c r="B111" s="97" t="s">
        <v>60</v>
      </c>
      <c r="C111" s="151" t="s">
        <v>270</v>
      </c>
      <c r="D111" s="33">
        <v>2944</v>
      </c>
      <c r="E111" s="33"/>
      <c r="F111" s="33">
        <v>47049.81</v>
      </c>
      <c r="G111" s="100">
        <f>SUM(D111:F111)</f>
        <v>49993.81</v>
      </c>
    </row>
    <row r="112" spans="1:7" s="3" customFormat="1" ht="11.25" hidden="1">
      <c r="A112" s="96"/>
      <c r="B112" s="97"/>
      <c r="C112" s="98"/>
      <c r="D112" s="102"/>
      <c r="E112" s="102"/>
      <c r="F112" s="102"/>
      <c r="G112" s="100"/>
    </row>
    <row r="113" spans="1:7" s="3" customFormat="1" ht="12">
      <c r="A113" s="74" t="s">
        <v>186</v>
      </c>
      <c r="B113" s="75" t="s">
        <v>62</v>
      </c>
      <c r="C113" s="76"/>
      <c r="D113" s="103">
        <f>D114-D115</f>
        <v>0</v>
      </c>
      <c r="E113" s="103">
        <f>E114-E115</f>
        <v>0</v>
      </c>
      <c r="F113" s="103">
        <f>F114-F115</f>
        <v>0</v>
      </c>
      <c r="G113" s="104">
        <f>G114-G115</f>
        <v>0</v>
      </c>
    </row>
    <row r="114" spans="1:7" s="3" customFormat="1" ht="22.5">
      <c r="A114" s="123" t="s">
        <v>257</v>
      </c>
      <c r="B114" s="75" t="s">
        <v>63</v>
      </c>
      <c r="C114" s="76" t="s">
        <v>53</v>
      </c>
      <c r="D114" s="33"/>
      <c r="E114" s="33"/>
      <c r="F114" s="33"/>
      <c r="G114" s="100">
        <f>SUM(D114:F114)</f>
        <v>0</v>
      </c>
    </row>
    <row r="115" spans="1:7" s="3" customFormat="1" ht="11.25">
      <c r="A115" s="123" t="s">
        <v>187</v>
      </c>
      <c r="B115" s="75" t="s">
        <v>65</v>
      </c>
      <c r="C115" s="76" t="s">
        <v>148</v>
      </c>
      <c r="D115" s="33"/>
      <c r="E115" s="33"/>
      <c r="F115" s="33"/>
      <c r="G115" s="100">
        <f>SUM(D115:F115)</f>
        <v>0</v>
      </c>
    </row>
    <row r="116" spans="1:7" s="3" customFormat="1" ht="24.75" thickBot="1">
      <c r="A116" s="126" t="s">
        <v>188</v>
      </c>
      <c r="B116" s="127" t="s">
        <v>67</v>
      </c>
      <c r="C116" s="128"/>
      <c r="D116" s="129">
        <f>D122-D123</f>
        <v>0</v>
      </c>
      <c r="E116" s="129">
        <f>E122-E123</f>
        <v>0</v>
      </c>
      <c r="F116" s="129">
        <f>F122-F123</f>
        <v>0</v>
      </c>
      <c r="G116" s="130">
        <f>G122-G123</f>
        <v>0</v>
      </c>
    </row>
    <row r="117" spans="1:7" s="3" customFormat="1" ht="11.25">
      <c r="A117" s="90"/>
      <c r="B117" s="90"/>
      <c r="C117" s="90"/>
      <c r="D117" s="90"/>
      <c r="E117" s="90"/>
      <c r="F117" s="90"/>
      <c r="G117" s="131" t="s">
        <v>66</v>
      </c>
    </row>
    <row r="118" spans="1:7" s="3" customFormat="1" ht="12" customHeight="1">
      <c r="A118" s="112"/>
      <c r="B118" s="54" t="s">
        <v>4</v>
      </c>
      <c r="C118" s="158" t="s">
        <v>5</v>
      </c>
      <c r="D118" s="55" t="s">
        <v>6</v>
      </c>
      <c r="E118" s="55" t="s">
        <v>127</v>
      </c>
      <c r="F118" s="56" t="s">
        <v>130</v>
      </c>
      <c r="G118" s="91"/>
    </row>
    <row r="119" spans="1:7" s="3" customFormat="1" ht="12" customHeight="1">
      <c r="A119" s="59" t="s">
        <v>7</v>
      </c>
      <c r="B119" s="59" t="s">
        <v>8</v>
      </c>
      <c r="C119" s="159"/>
      <c r="D119" s="60" t="s">
        <v>9</v>
      </c>
      <c r="E119" s="60" t="s">
        <v>128</v>
      </c>
      <c r="F119" s="61" t="s">
        <v>131</v>
      </c>
      <c r="G119" s="92" t="s">
        <v>10</v>
      </c>
    </row>
    <row r="120" spans="1:7" s="3" customFormat="1" ht="12" customHeight="1">
      <c r="A120" s="113"/>
      <c r="B120" s="114" t="s">
        <v>11</v>
      </c>
      <c r="C120" s="160"/>
      <c r="D120" s="64" t="s">
        <v>12</v>
      </c>
      <c r="E120" s="64" t="s">
        <v>129</v>
      </c>
      <c r="F120" s="115" t="s">
        <v>132</v>
      </c>
      <c r="G120" s="92"/>
    </row>
    <row r="121" spans="1:7" s="3" customFormat="1" ht="12" thickBot="1">
      <c r="A121" s="65">
        <v>1</v>
      </c>
      <c r="B121" s="116">
        <v>2</v>
      </c>
      <c r="C121" s="116">
        <v>3</v>
      </c>
      <c r="D121" s="67">
        <v>4</v>
      </c>
      <c r="E121" s="67">
        <v>5</v>
      </c>
      <c r="F121" s="56" t="s">
        <v>13</v>
      </c>
      <c r="G121" s="91" t="s">
        <v>14</v>
      </c>
    </row>
    <row r="122" spans="1:7" s="3" customFormat="1" ht="22.5">
      <c r="A122" s="132" t="s">
        <v>262</v>
      </c>
      <c r="B122" s="133" t="s">
        <v>174</v>
      </c>
      <c r="C122" s="172" t="s">
        <v>189</v>
      </c>
      <c r="D122" s="51"/>
      <c r="E122" s="51"/>
      <c r="F122" s="51"/>
      <c r="G122" s="134">
        <f>SUM(D122:F122)</f>
        <v>0</v>
      </c>
    </row>
    <row r="123" spans="1:7" s="3" customFormat="1" ht="11.25">
      <c r="A123" s="135" t="s">
        <v>156</v>
      </c>
      <c r="B123" s="136" t="s">
        <v>175</v>
      </c>
      <c r="C123" s="137" t="s">
        <v>64</v>
      </c>
      <c r="D123" s="49"/>
      <c r="E123" s="49"/>
      <c r="F123" s="49"/>
      <c r="G123" s="82">
        <f>SUM(D123:F123)</f>
        <v>0</v>
      </c>
    </row>
    <row r="124" spans="1:7" s="3" customFormat="1" ht="12">
      <c r="A124" s="126" t="s">
        <v>190</v>
      </c>
      <c r="B124" s="136" t="s">
        <v>149</v>
      </c>
      <c r="C124" s="137" t="s">
        <v>64</v>
      </c>
      <c r="D124" s="49"/>
      <c r="E124" s="49"/>
      <c r="F124" s="49"/>
      <c r="G124" s="82">
        <f>SUM(D124:F124)</f>
        <v>0</v>
      </c>
    </row>
    <row r="125" spans="1:7" s="3" customFormat="1" ht="24">
      <c r="A125" s="138" t="s">
        <v>219</v>
      </c>
      <c r="B125" s="136" t="s">
        <v>48</v>
      </c>
      <c r="C125" s="137"/>
      <c r="D125" s="139">
        <f>D126-D150</f>
        <v>144883</v>
      </c>
      <c r="E125" s="139">
        <f>E126-E150</f>
        <v>-144883</v>
      </c>
      <c r="F125" s="139">
        <f>F126-F150</f>
        <v>3582</v>
      </c>
      <c r="G125" s="140">
        <f>G126-G150</f>
        <v>3582</v>
      </c>
    </row>
    <row r="126" spans="1:7" s="3" customFormat="1" ht="22.5">
      <c r="A126" s="141" t="s">
        <v>220</v>
      </c>
      <c r="B126" s="136" t="s">
        <v>52</v>
      </c>
      <c r="C126" s="137"/>
      <c r="D126" s="142">
        <f>D127+D130+D133+D136+D139+D142</f>
        <v>0</v>
      </c>
      <c r="E126" s="142">
        <f>E127+E130+E133+E136+E139+E142</f>
        <v>0</v>
      </c>
      <c r="F126" s="142">
        <f>F127+F130+F133+F136+F139+F142</f>
        <v>3582</v>
      </c>
      <c r="G126" s="143">
        <f>G127+G130+G133+G136+G139+G142</f>
        <v>3582</v>
      </c>
    </row>
    <row r="127" spans="1:7" s="3" customFormat="1" ht="12">
      <c r="A127" s="74" t="s">
        <v>191</v>
      </c>
      <c r="B127" s="136" t="s">
        <v>56</v>
      </c>
      <c r="C127" s="137"/>
      <c r="D127" s="77">
        <f>D128-D129</f>
        <v>0</v>
      </c>
      <c r="E127" s="77">
        <f>E128-E129</f>
        <v>0</v>
      </c>
      <c r="F127" s="77">
        <f>F128-F129</f>
        <v>0</v>
      </c>
      <c r="G127" s="78">
        <f>G128-G129</f>
        <v>0</v>
      </c>
    </row>
    <row r="128" spans="1:7" s="3" customFormat="1" ht="22.5">
      <c r="A128" s="135" t="s">
        <v>259</v>
      </c>
      <c r="B128" s="136" t="s">
        <v>150</v>
      </c>
      <c r="C128" s="137" t="s">
        <v>68</v>
      </c>
      <c r="D128" s="49">
        <v>144883</v>
      </c>
      <c r="E128" s="49">
        <v>2065277.81</v>
      </c>
      <c r="F128" s="49">
        <v>208000</v>
      </c>
      <c r="G128" s="82">
        <f>SUM(D128:F128)</f>
        <v>2418160.81</v>
      </c>
    </row>
    <row r="129" spans="1:7" s="3" customFormat="1" ht="11.25">
      <c r="A129" s="135" t="s">
        <v>192</v>
      </c>
      <c r="B129" s="136" t="s">
        <v>151</v>
      </c>
      <c r="C129" s="137" t="s">
        <v>69</v>
      </c>
      <c r="D129" s="50">
        <v>144883</v>
      </c>
      <c r="E129" s="50">
        <v>2065277.81</v>
      </c>
      <c r="F129" s="50">
        <v>208000</v>
      </c>
      <c r="G129" s="82">
        <f>SUM(D129:F129)</f>
        <v>2418160.81</v>
      </c>
    </row>
    <row r="130" spans="1:7" s="3" customFormat="1" ht="12">
      <c r="A130" s="126" t="s">
        <v>193</v>
      </c>
      <c r="B130" s="136" t="s">
        <v>61</v>
      </c>
      <c r="C130" s="137"/>
      <c r="D130" s="77">
        <f>D131-D132</f>
        <v>0</v>
      </c>
      <c r="E130" s="77">
        <f>E131-E132</f>
        <v>0</v>
      </c>
      <c r="F130" s="77">
        <f>F131-F132</f>
        <v>0</v>
      </c>
      <c r="G130" s="78">
        <f>G131-G132</f>
        <v>0</v>
      </c>
    </row>
    <row r="131" spans="1:7" s="3" customFormat="1" ht="33.75">
      <c r="A131" s="135" t="s">
        <v>223</v>
      </c>
      <c r="B131" s="136" t="s">
        <v>72</v>
      </c>
      <c r="C131" s="137" t="s">
        <v>70</v>
      </c>
      <c r="D131" s="49"/>
      <c r="E131" s="49"/>
      <c r="F131" s="49"/>
      <c r="G131" s="82">
        <f>SUM(D131:F131)</f>
        <v>0</v>
      </c>
    </row>
    <row r="132" spans="1:7" s="3" customFormat="1" ht="22.5">
      <c r="A132" s="135" t="s">
        <v>194</v>
      </c>
      <c r="B132" s="136" t="s">
        <v>74</v>
      </c>
      <c r="C132" s="137" t="s">
        <v>71</v>
      </c>
      <c r="D132" s="50"/>
      <c r="E132" s="50"/>
      <c r="F132" s="50"/>
      <c r="G132" s="82">
        <f>SUM(D132:F132)</f>
        <v>0</v>
      </c>
    </row>
    <row r="133" spans="1:7" s="3" customFormat="1" ht="12">
      <c r="A133" s="74" t="s">
        <v>195</v>
      </c>
      <c r="B133" s="136" t="s">
        <v>148</v>
      </c>
      <c r="C133" s="137"/>
      <c r="D133" s="77">
        <f>D134-D135</f>
        <v>0</v>
      </c>
      <c r="E133" s="77">
        <f>E134-E135</f>
        <v>0</v>
      </c>
      <c r="F133" s="77">
        <f>F134-F135</f>
        <v>0</v>
      </c>
      <c r="G133" s="78">
        <f>G134-G135</f>
        <v>0</v>
      </c>
    </row>
    <row r="134" spans="1:7" s="3" customFormat="1" ht="22.5">
      <c r="A134" s="135" t="s">
        <v>263</v>
      </c>
      <c r="B134" s="136" t="s">
        <v>176</v>
      </c>
      <c r="C134" s="137" t="s">
        <v>73</v>
      </c>
      <c r="D134" s="50"/>
      <c r="E134" s="50"/>
      <c r="F134" s="50"/>
      <c r="G134" s="82">
        <f>SUM(D134:F134)</f>
        <v>0</v>
      </c>
    </row>
    <row r="135" spans="1:7" s="3" customFormat="1" ht="11.25">
      <c r="A135" s="135" t="s">
        <v>196</v>
      </c>
      <c r="B135" s="136" t="s">
        <v>177</v>
      </c>
      <c r="C135" s="137" t="s">
        <v>75</v>
      </c>
      <c r="D135" s="50"/>
      <c r="E135" s="50"/>
      <c r="F135" s="50"/>
      <c r="G135" s="82">
        <f>SUM(D135:F135)</f>
        <v>0</v>
      </c>
    </row>
    <row r="136" spans="1:7" s="3" customFormat="1" ht="12">
      <c r="A136" s="74" t="s">
        <v>197</v>
      </c>
      <c r="B136" s="136" t="s">
        <v>76</v>
      </c>
      <c r="C136" s="137"/>
      <c r="D136" s="77">
        <f>D137-D138</f>
        <v>0</v>
      </c>
      <c r="E136" s="77">
        <f>E137-E138</f>
        <v>0</v>
      </c>
      <c r="F136" s="77">
        <f>F137-F138</f>
        <v>0</v>
      </c>
      <c r="G136" s="78">
        <f>G137-G138</f>
        <v>0</v>
      </c>
    </row>
    <row r="137" spans="1:7" s="3" customFormat="1" ht="22.5">
      <c r="A137" s="135" t="s">
        <v>224</v>
      </c>
      <c r="B137" s="136" t="s">
        <v>77</v>
      </c>
      <c r="C137" s="137" t="s">
        <v>78</v>
      </c>
      <c r="D137" s="49"/>
      <c r="E137" s="49"/>
      <c r="F137" s="49"/>
      <c r="G137" s="82">
        <f>SUM(D137:F137)</f>
        <v>0</v>
      </c>
    </row>
    <row r="138" spans="1:7" s="3" customFormat="1" ht="11.25">
      <c r="A138" s="135" t="s">
        <v>198</v>
      </c>
      <c r="B138" s="136" t="s">
        <v>79</v>
      </c>
      <c r="C138" s="137" t="s">
        <v>80</v>
      </c>
      <c r="D138" s="49"/>
      <c r="E138" s="49"/>
      <c r="F138" s="49"/>
      <c r="G138" s="82">
        <f>SUM(D138:F138)</f>
        <v>0</v>
      </c>
    </row>
    <row r="139" spans="1:7" s="3" customFormat="1" ht="12">
      <c r="A139" s="74" t="s">
        <v>221</v>
      </c>
      <c r="B139" s="136" t="s">
        <v>81</v>
      </c>
      <c r="C139" s="137"/>
      <c r="D139" s="77">
        <f>D140-D141</f>
        <v>0</v>
      </c>
      <c r="E139" s="77">
        <f>E140-E141</f>
        <v>0</v>
      </c>
      <c r="F139" s="77">
        <f>F140-F141</f>
        <v>0</v>
      </c>
      <c r="G139" s="78">
        <f>G140-G141</f>
        <v>0</v>
      </c>
    </row>
    <row r="140" spans="1:7" s="3" customFormat="1" ht="22.5">
      <c r="A140" s="135" t="s">
        <v>225</v>
      </c>
      <c r="B140" s="136" t="s">
        <v>82</v>
      </c>
      <c r="C140" s="137" t="s">
        <v>83</v>
      </c>
      <c r="D140" s="49"/>
      <c r="E140" s="49"/>
      <c r="F140" s="49"/>
      <c r="G140" s="82">
        <f>SUM(D140:F140)</f>
        <v>0</v>
      </c>
    </row>
    <row r="141" spans="1:7" s="3" customFormat="1" ht="11.25">
      <c r="A141" s="135" t="s">
        <v>199</v>
      </c>
      <c r="B141" s="136" t="s">
        <v>84</v>
      </c>
      <c r="C141" s="137" t="s">
        <v>85</v>
      </c>
      <c r="D141" s="49"/>
      <c r="E141" s="49"/>
      <c r="F141" s="49"/>
      <c r="G141" s="82">
        <f>SUM(D141:F141)</f>
        <v>0</v>
      </c>
    </row>
    <row r="142" spans="1:7" s="3" customFormat="1" ht="12">
      <c r="A142" s="74" t="s">
        <v>222</v>
      </c>
      <c r="B142" s="136" t="s">
        <v>86</v>
      </c>
      <c r="C142" s="137"/>
      <c r="D142" s="77">
        <f>D143-D144</f>
        <v>0</v>
      </c>
      <c r="E142" s="77">
        <f>E143-E144</f>
        <v>0</v>
      </c>
      <c r="F142" s="77">
        <f>F143-F144</f>
        <v>3582</v>
      </c>
      <c r="G142" s="78">
        <f>G143-G144</f>
        <v>3582</v>
      </c>
    </row>
    <row r="143" spans="1:7" s="3" customFormat="1" ht="22.5">
      <c r="A143" s="135" t="s">
        <v>226</v>
      </c>
      <c r="B143" s="136" t="s">
        <v>87</v>
      </c>
      <c r="C143" s="137" t="s">
        <v>88</v>
      </c>
      <c r="D143" s="49">
        <v>144883</v>
      </c>
      <c r="E143" s="49">
        <v>2078036.41</v>
      </c>
      <c r="F143" s="49">
        <v>266786.87</v>
      </c>
      <c r="G143" s="82">
        <f>SUM(D143:F143)</f>
        <v>2489706.2799999998</v>
      </c>
    </row>
    <row r="144" spans="1:7" s="3" customFormat="1" ht="12" thickBot="1">
      <c r="A144" s="135" t="s">
        <v>200</v>
      </c>
      <c r="B144" s="144" t="s">
        <v>89</v>
      </c>
      <c r="C144" s="145" t="s">
        <v>90</v>
      </c>
      <c r="D144" s="52">
        <v>144883</v>
      </c>
      <c r="E144" s="52">
        <v>2078036.41</v>
      </c>
      <c r="F144" s="52">
        <v>263204.87</v>
      </c>
      <c r="G144" s="89">
        <f>SUM(D144:F144)</f>
        <v>2486124.2799999998</v>
      </c>
    </row>
    <row r="145" spans="1:10" s="3" customFormat="1" ht="11.25">
      <c r="A145" s="90"/>
      <c r="B145" s="90"/>
      <c r="C145" s="90"/>
      <c r="D145" s="90"/>
      <c r="E145" s="90"/>
      <c r="F145" s="90"/>
      <c r="G145" s="90" t="s">
        <v>91</v>
      </c>
    </row>
    <row r="146" spans="1:10" s="3" customFormat="1" ht="9.9499999999999993" customHeight="1">
      <c r="A146" s="53"/>
      <c r="B146" s="54" t="s">
        <v>4</v>
      </c>
      <c r="C146" s="158" t="s">
        <v>5</v>
      </c>
      <c r="D146" s="55" t="s">
        <v>6</v>
      </c>
      <c r="E146" s="55" t="s">
        <v>127</v>
      </c>
      <c r="F146" s="56" t="s">
        <v>130</v>
      </c>
      <c r="G146" s="91"/>
    </row>
    <row r="147" spans="1:10" s="3" customFormat="1" ht="12.2" customHeight="1">
      <c r="A147" s="58" t="s">
        <v>7</v>
      </c>
      <c r="B147" s="59" t="s">
        <v>8</v>
      </c>
      <c r="C147" s="159"/>
      <c r="D147" s="60" t="s">
        <v>9</v>
      </c>
      <c r="E147" s="60" t="s">
        <v>128</v>
      </c>
      <c r="F147" s="61" t="s">
        <v>131</v>
      </c>
      <c r="G147" s="92" t="s">
        <v>10</v>
      </c>
    </row>
    <row r="148" spans="1:10" s="3" customFormat="1" ht="11.25">
      <c r="A148" s="63"/>
      <c r="B148" s="59" t="s">
        <v>11</v>
      </c>
      <c r="C148" s="160"/>
      <c r="D148" s="64" t="s">
        <v>12</v>
      </c>
      <c r="E148" s="60" t="s">
        <v>129</v>
      </c>
      <c r="F148" s="61" t="s">
        <v>132</v>
      </c>
      <c r="G148" s="92"/>
    </row>
    <row r="149" spans="1:10" s="3" customFormat="1" ht="12" thickBot="1">
      <c r="A149" s="65">
        <v>1</v>
      </c>
      <c r="B149" s="66">
        <v>2</v>
      </c>
      <c r="C149" s="66">
        <v>3</v>
      </c>
      <c r="D149" s="67">
        <v>4</v>
      </c>
      <c r="E149" s="67">
        <v>5</v>
      </c>
      <c r="F149" s="56" t="s">
        <v>13</v>
      </c>
      <c r="G149" s="91" t="s">
        <v>14</v>
      </c>
    </row>
    <row r="150" spans="1:10" s="3" customFormat="1" ht="11.25">
      <c r="A150" s="146" t="s">
        <v>227</v>
      </c>
      <c r="B150" s="70" t="s">
        <v>68</v>
      </c>
      <c r="C150" s="71"/>
      <c r="D150" s="147">
        <f>D151+D154+D157+D160+D161</f>
        <v>-144883</v>
      </c>
      <c r="E150" s="147">
        <f>E151+E154+E157+E160+E161</f>
        <v>144883</v>
      </c>
      <c r="F150" s="147">
        <f>F151+F154+F157+F160+F161</f>
        <v>0</v>
      </c>
      <c r="G150" s="148">
        <f>G151+G154+G157+G160+G161</f>
        <v>0</v>
      </c>
    </row>
    <row r="151" spans="1:10" s="3" customFormat="1" ht="24">
      <c r="A151" s="74" t="s">
        <v>201</v>
      </c>
      <c r="B151" s="75" t="s">
        <v>70</v>
      </c>
      <c r="C151" s="76"/>
      <c r="D151" s="103">
        <f>D152-D153</f>
        <v>0</v>
      </c>
      <c r="E151" s="103">
        <f>E152-E153</f>
        <v>0</v>
      </c>
      <c r="F151" s="103">
        <f>F152-F153</f>
        <v>0</v>
      </c>
      <c r="G151" s="104">
        <f>G152-G153</f>
        <v>0</v>
      </c>
    </row>
    <row r="152" spans="1:10" s="3" customFormat="1" ht="33.75">
      <c r="A152" s="123" t="s">
        <v>229</v>
      </c>
      <c r="B152" s="75" t="s">
        <v>92</v>
      </c>
      <c r="C152" s="76" t="s">
        <v>93</v>
      </c>
      <c r="D152" s="33"/>
      <c r="E152" s="33"/>
      <c r="F152" s="33"/>
      <c r="G152" s="100">
        <f>SUM(D152:F152)</f>
        <v>0</v>
      </c>
    </row>
    <row r="153" spans="1:10" s="3" customFormat="1" ht="22.5">
      <c r="A153" s="123" t="s">
        <v>202</v>
      </c>
      <c r="B153" s="75" t="s">
        <v>94</v>
      </c>
      <c r="C153" s="76" t="s">
        <v>95</v>
      </c>
      <c r="D153" s="33"/>
      <c r="E153" s="33"/>
      <c r="F153" s="33"/>
      <c r="G153" s="100">
        <f>SUM(D153:F153)</f>
        <v>0</v>
      </c>
    </row>
    <row r="154" spans="1:10" s="3" customFormat="1" ht="24">
      <c r="A154" s="74" t="s">
        <v>203</v>
      </c>
      <c r="B154" s="75" t="s">
        <v>73</v>
      </c>
      <c r="C154" s="76"/>
      <c r="D154" s="103">
        <f>D155-D156</f>
        <v>0</v>
      </c>
      <c r="E154" s="103">
        <f>E155-E156</f>
        <v>0</v>
      </c>
      <c r="F154" s="103">
        <f>F155-F156</f>
        <v>0</v>
      </c>
      <c r="G154" s="104">
        <f>G155-G156</f>
        <v>0</v>
      </c>
    </row>
    <row r="155" spans="1:10" s="3" customFormat="1" ht="33.75">
      <c r="A155" s="123" t="s">
        <v>230</v>
      </c>
      <c r="B155" s="75" t="s">
        <v>96</v>
      </c>
      <c r="C155" s="76" t="s">
        <v>97</v>
      </c>
      <c r="D155" s="33"/>
      <c r="E155" s="33"/>
      <c r="F155" s="33"/>
      <c r="G155" s="100">
        <f>SUM(D155:F155)</f>
        <v>0</v>
      </c>
      <c r="H155" s="11"/>
      <c r="I155" s="11"/>
      <c r="J155" s="11"/>
    </row>
    <row r="156" spans="1:10" s="3" customFormat="1" ht="22.5">
      <c r="A156" s="123" t="s">
        <v>204</v>
      </c>
      <c r="B156" s="75" t="s">
        <v>98</v>
      </c>
      <c r="C156" s="76" t="s">
        <v>99</v>
      </c>
      <c r="D156" s="33"/>
      <c r="E156" s="33"/>
      <c r="F156" s="33"/>
      <c r="G156" s="100">
        <f>SUM(D156:F156)</f>
        <v>0</v>
      </c>
      <c r="H156" s="11"/>
      <c r="I156" s="11"/>
      <c r="J156" s="11"/>
    </row>
    <row r="157" spans="1:10" s="3" customFormat="1" ht="12">
      <c r="A157" s="74" t="s">
        <v>228</v>
      </c>
      <c r="B157" s="75" t="s">
        <v>78</v>
      </c>
      <c r="C157" s="76"/>
      <c r="D157" s="103">
        <f>D158-D159</f>
        <v>-144883</v>
      </c>
      <c r="E157" s="103">
        <f>E158-E159</f>
        <v>144883</v>
      </c>
      <c r="F157" s="103">
        <f>F158-F159</f>
        <v>0</v>
      </c>
      <c r="G157" s="104">
        <f>G158-G159</f>
        <v>0</v>
      </c>
      <c r="H157" s="45"/>
      <c r="I157" s="11"/>
      <c r="J157" s="11"/>
    </row>
    <row r="158" spans="1:10" s="15" customFormat="1" ht="22.5">
      <c r="A158" s="123" t="s">
        <v>231</v>
      </c>
      <c r="B158" s="75" t="s">
        <v>100</v>
      </c>
      <c r="C158" s="76" t="s">
        <v>101</v>
      </c>
      <c r="D158" s="33">
        <v>144883</v>
      </c>
      <c r="E158" s="33">
        <v>2305731.81</v>
      </c>
      <c r="F158" s="33">
        <v>45213.13</v>
      </c>
      <c r="G158" s="100">
        <f>SUM(D158:F158)</f>
        <v>2495827.94</v>
      </c>
    </row>
    <row r="159" spans="1:10" s="15" customFormat="1" ht="11.25">
      <c r="A159" s="123" t="s">
        <v>205</v>
      </c>
      <c r="B159" s="75" t="s">
        <v>102</v>
      </c>
      <c r="C159" s="76" t="s">
        <v>103</v>
      </c>
      <c r="D159" s="33">
        <v>289766</v>
      </c>
      <c r="E159" s="33">
        <v>2160848.81</v>
      </c>
      <c r="F159" s="33">
        <v>45213.13</v>
      </c>
      <c r="G159" s="100">
        <f>SUM(D159:F159)</f>
        <v>2495827.94</v>
      </c>
    </row>
    <row r="160" spans="1:10" s="15" customFormat="1" ht="12">
      <c r="A160" s="126" t="s">
        <v>152</v>
      </c>
      <c r="B160" s="75" t="s">
        <v>83</v>
      </c>
      <c r="C160" s="76" t="s">
        <v>64</v>
      </c>
      <c r="D160" s="33"/>
      <c r="E160" s="33"/>
      <c r="F160" s="33"/>
      <c r="G160" s="100">
        <f>SUM(D160:F160)</f>
        <v>0</v>
      </c>
    </row>
    <row r="161" spans="1:10" s="15" customFormat="1" ht="12.75" thickBot="1">
      <c r="A161" s="126" t="s">
        <v>153</v>
      </c>
      <c r="B161" s="127" t="s">
        <v>88</v>
      </c>
      <c r="C161" s="149" t="s">
        <v>64</v>
      </c>
      <c r="D161" s="34"/>
      <c r="E161" s="34"/>
      <c r="F161" s="34"/>
      <c r="G161" s="111">
        <f>SUM(D161:F161)</f>
        <v>0</v>
      </c>
      <c r="H161" s="19"/>
      <c r="I161" s="19"/>
      <c r="J161" s="19"/>
    </row>
    <row r="162" spans="1:10" s="15" customFormat="1" ht="11.25">
      <c r="A162" s="28"/>
      <c r="B162" s="30"/>
      <c r="C162" s="42"/>
      <c r="D162" s="43"/>
      <c r="E162" s="43"/>
      <c r="F162" s="43"/>
      <c r="G162" s="44"/>
      <c r="H162" s="19"/>
      <c r="J162" s="19"/>
    </row>
    <row r="163" spans="1:10" s="15" customFormat="1" ht="19.5" customHeight="1">
      <c r="A163" s="14" t="s">
        <v>207</v>
      </c>
      <c r="B163" s="157"/>
      <c r="C163" s="157"/>
      <c r="D163" s="157"/>
      <c r="E163" s="29" t="s">
        <v>117</v>
      </c>
      <c r="F163" s="27"/>
      <c r="G163" s="32"/>
      <c r="I163" s="19"/>
      <c r="J163" s="19"/>
    </row>
    <row r="164" spans="1:10" s="15" customFormat="1" ht="10.5" customHeight="1">
      <c r="A164" s="16" t="s">
        <v>120</v>
      </c>
      <c r="B164" s="155" t="s">
        <v>119</v>
      </c>
      <c r="C164" s="155"/>
      <c r="D164" s="155"/>
      <c r="F164" s="16" t="s">
        <v>118</v>
      </c>
      <c r="G164" s="31" t="s">
        <v>119</v>
      </c>
      <c r="I164" s="19"/>
      <c r="J164" s="19"/>
    </row>
    <row r="165" spans="1:10" s="15" customFormat="1" ht="30" customHeight="1">
      <c r="A165" s="17"/>
      <c r="B165" s="17"/>
      <c r="C165" s="17"/>
      <c r="F165" s="17"/>
    </row>
    <row r="166" spans="1:10" s="15" customFormat="1" ht="10.5" customHeight="1">
      <c r="A166" s="18" t="s">
        <v>115</v>
      </c>
      <c r="B166" s="156"/>
      <c r="C166" s="156"/>
      <c r="D166" s="156"/>
      <c r="E166" s="156"/>
      <c r="F166" s="156"/>
      <c r="G166" s="156"/>
    </row>
    <row r="167" spans="1:10" s="15" customFormat="1" ht="9.75" customHeight="1">
      <c r="A167" s="19"/>
      <c r="B167" s="155" t="s">
        <v>116</v>
      </c>
      <c r="C167" s="155"/>
      <c r="D167" s="155"/>
      <c r="E167" s="155"/>
      <c r="F167" s="155"/>
      <c r="G167" s="155"/>
    </row>
    <row r="168" spans="1:10" s="15" customFormat="1" ht="18.75" customHeight="1">
      <c r="A168" s="20" t="s">
        <v>121</v>
      </c>
      <c r="B168" s="157"/>
      <c r="C168" s="157"/>
      <c r="D168" s="157"/>
      <c r="E168" s="21"/>
      <c r="F168" s="157"/>
      <c r="G168" s="157"/>
      <c r="H168" s="24"/>
      <c r="I168" s="24"/>
    </row>
    <row r="169" spans="1:10" s="26" customFormat="1">
      <c r="A169" s="20" t="s">
        <v>122</v>
      </c>
      <c r="B169" s="155" t="s">
        <v>123</v>
      </c>
      <c r="C169" s="155"/>
      <c r="D169" s="155"/>
      <c r="E169" s="22" t="s">
        <v>118</v>
      </c>
      <c r="F169" s="155" t="s">
        <v>119</v>
      </c>
      <c r="G169" s="155"/>
    </row>
    <row r="170" spans="1:10">
      <c r="A170" s="14" t="s">
        <v>208</v>
      </c>
      <c r="B170" s="157"/>
      <c r="C170" s="157"/>
      <c r="D170" s="157"/>
      <c r="E170" s="157"/>
      <c r="F170" s="157"/>
      <c r="G170" s="32"/>
    </row>
    <row r="171" spans="1:10">
      <c r="A171" s="16" t="s">
        <v>120</v>
      </c>
      <c r="B171" s="155" t="s">
        <v>123</v>
      </c>
      <c r="C171" s="155"/>
      <c r="D171" s="155"/>
      <c r="E171" s="155" t="s">
        <v>119</v>
      </c>
      <c r="F171" s="155"/>
      <c r="G171" s="16" t="s">
        <v>124</v>
      </c>
    </row>
    <row r="172" spans="1:10">
      <c r="A172" s="17"/>
      <c r="B172" s="17"/>
      <c r="C172" s="17"/>
      <c r="D172" s="15"/>
      <c r="E172" s="15"/>
      <c r="F172" s="17"/>
      <c r="G172" s="17"/>
    </row>
    <row r="173" spans="1:10" ht="14.25" customHeight="1">
      <c r="A173" s="38" t="s">
        <v>104</v>
      </c>
      <c r="B173" s="17"/>
      <c r="C173" s="17"/>
      <c r="D173" s="14"/>
      <c r="E173" s="23"/>
      <c r="F173" s="23"/>
      <c r="G173" s="23"/>
    </row>
    <row r="174" spans="1:10" ht="14.25" customHeight="1">
      <c r="A174" s="38"/>
      <c r="B174" s="17"/>
      <c r="C174" s="17"/>
      <c r="D174" s="14"/>
      <c r="E174" s="23"/>
      <c r="F174" s="23"/>
      <c r="G174" s="23"/>
    </row>
    <row r="175" spans="1:10" ht="13.5" hidden="1" customHeight="1" thickBot="1">
      <c r="A175" s="25"/>
      <c r="B175" s="25"/>
      <c r="C175" s="25"/>
      <c r="D175" s="25"/>
      <c r="E175" s="25"/>
      <c r="F175" s="26"/>
      <c r="G175" s="26"/>
    </row>
    <row r="176" spans="1:10" ht="48.75" hidden="1" customHeight="1" thickTop="1" thickBot="1">
      <c r="B176" s="168"/>
      <c r="C176" s="169"/>
      <c r="D176" s="169"/>
      <c r="E176" s="170" t="s">
        <v>158</v>
      </c>
      <c r="F176" s="170"/>
      <c r="G176" s="171"/>
    </row>
    <row r="177" spans="2:7" ht="13.5" hidden="1" customHeight="1" thickTop="1" thickBot="1"/>
    <row r="178" spans="2:7" ht="15.75" hidden="1" thickTop="1">
      <c r="B178" s="173" t="s">
        <v>159</v>
      </c>
      <c r="C178" s="174"/>
      <c r="D178" s="174"/>
      <c r="E178" s="175"/>
      <c r="F178" s="175"/>
      <c r="G178" s="176"/>
    </row>
    <row r="179" spans="2:7" hidden="1">
      <c r="B179" s="177" t="s">
        <v>160</v>
      </c>
      <c r="C179" s="178"/>
      <c r="D179" s="178"/>
      <c r="E179" s="179"/>
      <c r="F179" s="179"/>
      <c r="G179" s="180"/>
    </row>
    <row r="180" spans="2:7" hidden="1">
      <c r="B180" s="177" t="s">
        <v>157</v>
      </c>
      <c r="C180" s="178"/>
      <c r="D180" s="178"/>
      <c r="E180" s="181"/>
      <c r="F180" s="181"/>
      <c r="G180" s="182"/>
    </row>
    <row r="181" spans="2:7" hidden="1">
      <c r="B181" s="177" t="s">
        <v>161</v>
      </c>
      <c r="C181" s="178"/>
      <c r="D181" s="178"/>
      <c r="E181" s="181"/>
      <c r="F181" s="181"/>
      <c r="G181" s="182"/>
    </row>
    <row r="182" spans="2:7" hidden="1">
      <c r="B182" s="177" t="s">
        <v>162</v>
      </c>
      <c r="C182" s="178"/>
      <c r="D182" s="178"/>
      <c r="E182" s="181"/>
      <c r="F182" s="181"/>
      <c r="G182" s="182"/>
    </row>
    <row r="183" spans="2:7" hidden="1">
      <c r="B183" s="177" t="s">
        <v>163</v>
      </c>
      <c r="C183" s="178"/>
      <c r="D183" s="178"/>
      <c r="E183" s="179"/>
      <c r="F183" s="179"/>
      <c r="G183" s="180"/>
    </row>
    <row r="184" spans="2:7" hidden="1">
      <c r="B184" s="177" t="s">
        <v>164</v>
      </c>
      <c r="C184" s="178"/>
      <c r="D184" s="178"/>
      <c r="E184" s="179"/>
      <c r="F184" s="179"/>
      <c r="G184" s="180"/>
    </row>
    <row r="185" spans="2:7" hidden="1">
      <c r="B185" s="177" t="s">
        <v>165</v>
      </c>
      <c r="C185" s="178"/>
      <c r="D185" s="178"/>
      <c r="E185" s="181"/>
      <c r="F185" s="181"/>
      <c r="G185" s="182"/>
    </row>
    <row r="186" spans="2:7" ht="15.75" hidden="1" thickBot="1">
      <c r="B186" s="183" t="s">
        <v>166</v>
      </c>
      <c r="C186" s="184"/>
      <c r="D186" s="184"/>
      <c r="E186" s="185"/>
      <c r="F186" s="185"/>
      <c r="G186" s="186"/>
    </row>
    <row r="187" spans="2:7" ht="4.5" hidden="1" customHeight="1" thickTop="1">
      <c r="B187" s="187"/>
      <c r="C187" s="187"/>
      <c r="D187" s="187"/>
      <c r="E187" s="188"/>
      <c r="F187" s="188"/>
      <c r="G187" s="188"/>
    </row>
    <row r="188" spans="2:7" hidden="1"/>
  </sheetData>
  <mergeCells count="45">
    <mergeCell ref="E185:G185"/>
    <mergeCell ref="E183:G183"/>
    <mergeCell ref="E184:G184"/>
    <mergeCell ref="E186:G186"/>
    <mergeCell ref="B187:D187"/>
    <mergeCell ref="E187:G187"/>
    <mergeCell ref="B182:D182"/>
    <mergeCell ref="B183:D183"/>
    <mergeCell ref="B184:D184"/>
    <mergeCell ref="B186:D186"/>
    <mergeCell ref="B185:D185"/>
    <mergeCell ref="B176:D176"/>
    <mergeCell ref="E176:G176"/>
    <mergeCell ref="B178:D178"/>
    <mergeCell ref="B180:D180"/>
    <mergeCell ref="B181:D181"/>
    <mergeCell ref="B179:D179"/>
    <mergeCell ref="E178:G178"/>
    <mergeCell ref="E179:G179"/>
    <mergeCell ref="E180:G180"/>
    <mergeCell ref="E181:G181"/>
    <mergeCell ref="E182:G182"/>
    <mergeCell ref="A1:F1"/>
    <mergeCell ref="C12:C14"/>
    <mergeCell ref="C36:C38"/>
    <mergeCell ref="C3:D3"/>
    <mergeCell ref="B7:E8"/>
    <mergeCell ref="B4:E4"/>
    <mergeCell ref="C118:C120"/>
    <mergeCell ref="B6:E6"/>
    <mergeCell ref="B163:D163"/>
    <mergeCell ref="B164:D164"/>
    <mergeCell ref="B5:E5"/>
    <mergeCell ref="C78:C80"/>
    <mergeCell ref="C146:C148"/>
    <mergeCell ref="B171:D171"/>
    <mergeCell ref="B166:G166"/>
    <mergeCell ref="B169:D169"/>
    <mergeCell ref="F168:G168"/>
    <mergeCell ref="F169:G169"/>
    <mergeCell ref="B170:D170"/>
    <mergeCell ref="E170:F170"/>
    <mergeCell ref="B167:G167"/>
    <mergeCell ref="E171:F171"/>
    <mergeCell ref="B168:D168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8" orientation="landscape" blackAndWhite="1" r:id="rId1"/>
  <headerFooter alignWithMargins="0"/>
  <rowBreaks count="5" manualBreakCount="5">
    <brk id="34" max="16383" man="1"/>
    <brk id="76" max="16383" man="1"/>
    <brk id="116" max="16383" man="1"/>
    <brk id="144" max="16383" man="1"/>
    <brk id="174" max="16383" man="1"/>
  </rowBreaks>
  <ignoredErrors>
    <ignoredError sqref="G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SYSTEM</cp:lastModifiedBy>
  <dcterms:created xsi:type="dcterms:W3CDTF">2011-06-24T08:15:11Z</dcterms:created>
  <dcterms:modified xsi:type="dcterms:W3CDTF">2020-12-02T07:33:34Z</dcterms:modified>
</cp:coreProperties>
</file>