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6605" windowHeight="7245"/>
  </bookViews>
  <sheets>
    <sheet name="КАДРЫ" sheetId="1" r:id="rId1"/>
    <sheet name="Лист2" sheetId="2" r:id="rId2"/>
    <sheet name="Лист3" sheetId="3" r:id="rId3"/>
  </sheets>
  <definedNames>
    <definedName name="_xlnm._FilterDatabase" localSheetId="0" hidden="1">КАДРЫ!$D$11:$N$95</definedName>
  </definedNames>
  <calcPr calcId="125725"/>
</workbook>
</file>

<file path=xl/calcChain.xml><?xml version="1.0" encoding="utf-8"?>
<calcChain xmlns="http://schemas.openxmlformats.org/spreadsheetml/2006/main">
  <c r="B4" i="1"/>
  <c r="M95" s="1"/>
  <c r="M91" l="1"/>
  <c r="G91" s="1"/>
  <c r="M94"/>
  <c r="G94" s="1"/>
  <c r="M88"/>
  <c r="M49"/>
  <c r="M78"/>
  <c r="G78" s="1"/>
  <c r="M37"/>
  <c r="M41"/>
  <c r="M35"/>
  <c r="B9"/>
  <c r="B10" l="1"/>
  <c r="B8" l="1"/>
  <c r="B7"/>
  <c r="M16"/>
  <c r="G16" s="1"/>
  <c r="M15" l="1"/>
  <c r="G15" s="1"/>
  <c r="M17"/>
  <c r="G17" s="1"/>
  <c r="M83"/>
  <c r="G83" s="1"/>
  <c r="M93"/>
  <c r="G93" s="1"/>
  <c r="M92"/>
  <c r="G92" s="1"/>
  <c r="M90"/>
  <c r="G90" s="1"/>
  <c r="M89"/>
  <c r="G89" s="1"/>
  <c r="M87"/>
  <c r="G87" s="1"/>
  <c r="M86"/>
  <c r="G86" s="1"/>
  <c r="M85"/>
  <c r="G85" s="1"/>
  <c r="M84"/>
  <c r="G84" s="1"/>
  <c r="M82"/>
  <c r="G82" s="1"/>
  <c r="M81"/>
  <c r="G81" s="1"/>
  <c r="M80"/>
  <c r="G80" s="1"/>
  <c r="M79"/>
  <c r="G79" s="1"/>
  <c r="M77"/>
  <c r="G77" s="1"/>
  <c r="M76"/>
  <c r="G76" s="1"/>
  <c r="M75"/>
  <c r="G75" s="1"/>
  <c r="M74"/>
  <c r="G74" s="1"/>
  <c r="M73"/>
  <c r="G73" s="1"/>
  <c r="M72"/>
  <c r="M71"/>
  <c r="G71" s="1"/>
  <c r="M70"/>
  <c r="G70" s="1"/>
  <c r="M69"/>
  <c r="G69" s="1"/>
  <c r="M68"/>
  <c r="G68" s="1"/>
  <c r="M67"/>
  <c r="G67" s="1"/>
  <c r="M66"/>
  <c r="G66" s="1"/>
  <c r="M64"/>
  <c r="G64" s="1"/>
  <c r="M63"/>
  <c r="G63" s="1"/>
  <c r="M57"/>
  <c r="G57" s="1"/>
  <c r="M65"/>
  <c r="M62"/>
  <c r="G62" s="1"/>
  <c r="M61"/>
  <c r="G61" s="1"/>
  <c r="M60"/>
  <c r="G60" s="1"/>
  <c r="M59"/>
  <c r="G59" s="1"/>
  <c r="M58"/>
  <c r="G58" s="1"/>
  <c r="M47"/>
  <c r="G47" s="1"/>
  <c r="M56"/>
  <c r="G56" s="1"/>
  <c r="M55"/>
  <c r="G55" s="1"/>
  <c r="M54"/>
  <c r="G54" s="1"/>
  <c r="M53"/>
  <c r="G53" s="1"/>
  <c r="M52"/>
  <c r="G52" s="1"/>
  <c r="M51"/>
  <c r="G51" s="1"/>
  <c r="M50"/>
  <c r="G50" s="1"/>
  <c r="M48"/>
  <c r="G48" s="1"/>
  <c r="M33"/>
  <c r="G33" s="1"/>
  <c r="M46"/>
  <c r="G46" s="1"/>
  <c r="M45"/>
  <c r="G45" s="1"/>
  <c r="M44"/>
  <c r="G44" s="1"/>
  <c r="M43"/>
  <c r="G43" s="1"/>
  <c r="M42"/>
  <c r="G42" s="1"/>
  <c r="M40"/>
  <c r="G40" s="1"/>
  <c r="M39"/>
  <c r="G39" s="1"/>
  <c r="M38"/>
  <c r="G38" s="1"/>
  <c r="M36"/>
  <c r="G36" s="1"/>
  <c r="M34"/>
  <c r="G34" s="1"/>
  <c r="M28"/>
  <c r="G28" s="1"/>
  <c r="M32"/>
  <c r="G32" s="1"/>
  <c r="M31"/>
  <c r="G31" s="1"/>
  <c r="M30"/>
  <c r="G30" s="1"/>
  <c r="M23"/>
  <c r="G23" s="1"/>
  <c r="M29"/>
  <c r="G29" s="1"/>
  <c r="M27"/>
  <c r="G27" s="1"/>
  <c r="M26"/>
  <c r="G26" s="1"/>
  <c r="M25"/>
  <c r="G25" s="1"/>
  <c r="M24"/>
  <c r="G24" s="1"/>
  <c r="M12"/>
  <c r="G12" s="1"/>
  <c r="M22"/>
  <c r="G22" s="1"/>
  <c r="M21"/>
  <c r="G21" s="1"/>
  <c r="M20"/>
  <c r="G20" s="1"/>
  <c r="M19"/>
  <c r="G19" s="1"/>
  <c r="M18"/>
  <c r="G18" s="1"/>
  <c r="M14"/>
  <c r="G14" s="1"/>
  <c r="M13"/>
  <c r="G13" s="1"/>
  <c r="C5" l="1"/>
  <c r="B6"/>
  <c r="B5" l="1"/>
</calcChain>
</file>

<file path=xl/sharedStrings.xml><?xml version="1.0" encoding="utf-8"?>
<sst xmlns="http://schemas.openxmlformats.org/spreadsheetml/2006/main" count="534" uniqueCount="111">
  <si>
    <t>Наименование учреждения:</t>
  </si>
  <si>
    <t>ИНН</t>
  </si>
  <si>
    <t>Муниципальное образование:</t>
  </si>
  <si>
    <t>№</t>
  </si>
  <si>
    <t>Фамилия Имя Отчетство</t>
  </si>
  <si>
    <t>пол. (м/ж)</t>
  </si>
  <si>
    <t>Заслуженный (да/нет)</t>
  </si>
  <si>
    <t>Высшее образование:</t>
  </si>
  <si>
    <t>Высшая категория:</t>
  </si>
  <si>
    <t>Не пенсионного возраста:</t>
  </si>
  <si>
    <t>Заслуженный:</t>
  </si>
  <si>
    <t>Всего</t>
  </si>
  <si>
    <t>Дата (текущая):</t>
  </si>
  <si>
    <t>Пенсионер</t>
  </si>
  <si>
    <t>Средний возраст:</t>
  </si>
  <si>
    <t>Дата рожд.</t>
  </si>
  <si>
    <t>Высшее обр. (да/нет)</t>
  </si>
  <si>
    <t>Высшая кат. (да/нет)</t>
  </si>
  <si>
    <t>Уч. Степень (да/нет)</t>
  </si>
  <si>
    <t>Уч. Степень:</t>
  </si>
  <si>
    <t>Агафонова Екатерина Алексеевна</t>
  </si>
  <si>
    <t xml:space="preserve">Алексеева Елена Анатольевна  </t>
  </si>
  <si>
    <t>Алексеева Ирина Семёновна</t>
  </si>
  <si>
    <t>Артемьева Светлана Геннадиевна</t>
  </si>
  <si>
    <t>Базанова Марина Николаевна</t>
  </si>
  <si>
    <t>Бакаева Наталья Владимировна</t>
  </si>
  <si>
    <t>Бейфус Ирина Николаевна</t>
  </si>
  <si>
    <t>Блокитнова Маргарита Николаевна</t>
  </si>
  <si>
    <t>Боткина Лариса Тимофеевна</t>
  </si>
  <si>
    <t>Быкова Александра Витальевна</t>
  </si>
  <si>
    <t>Веретенникова Вероника Анатольевна</t>
  </si>
  <si>
    <t>Викулина Ирина Михайловна</t>
  </si>
  <si>
    <t>Войткова Светлана Викторовна</t>
  </si>
  <si>
    <t>Головина Екатерина Сергеевна</t>
  </si>
  <si>
    <t>Грачёва Наталья Владимировна</t>
  </si>
  <si>
    <t>Грищенко Елена Ивановна</t>
  </si>
  <si>
    <t>Гурова Наталья Игоревна</t>
  </si>
  <si>
    <t>Данилова Марина Юрьевна</t>
  </si>
  <si>
    <t>Дианова Елена Феодосьевна</t>
  </si>
  <si>
    <t>Дивиряга Елена Валерьевна</t>
  </si>
  <si>
    <t>Домничева Татьяна Евгеньевна</t>
  </si>
  <si>
    <t>Есина Светлана Вячеславовна</t>
  </si>
  <si>
    <t>Зайченко Ольга Николаевна</t>
  </si>
  <si>
    <t>Зайченко Сергей Михайлович</t>
  </si>
  <si>
    <t>Коваленко Ирина Марковна</t>
  </si>
  <si>
    <t>Короленко Елена Михайловна</t>
  </si>
  <si>
    <t>Костина Елена Владимировна</t>
  </si>
  <si>
    <t>Косякова Ольга Николаевна</t>
  </si>
  <si>
    <t>Крохина Ольга Борисовна</t>
  </si>
  <si>
    <t>Кузнецова Инна Валерьевна</t>
  </si>
  <si>
    <t>Куликовская Татьяна Геннадьевна</t>
  </si>
  <si>
    <t>Кунафина Райса Хабибовна</t>
  </si>
  <si>
    <t>Леонов Сергей Владимирович</t>
  </si>
  <si>
    <t>Лискина Елена Евгеньевна</t>
  </si>
  <si>
    <t>Листровая Ольга Викторовна</t>
  </si>
  <si>
    <t>Луканская Екатерина Алексеевна</t>
  </si>
  <si>
    <t>Медведева Светлана Геннадьевна</t>
  </si>
  <si>
    <t>Михеева Наталья Николаевна</t>
  </si>
  <si>
    <t>Мишенин Иван Михайлович</t>
  </si>
  <si>
    <t>Никитина Татьяна Гаррисоновна</t>
  </si>
  <si>
    <t>Николаева Галина Константиновна</t>
  </si>
  <si>
    <t>Овсянникова Ольга Ивановна</t>
  </si>
  <si>
    <t>Подосинникова Лариса Анатольевна</t>
  </si>
  <si>
    <t>Пильников Виктор Васильевич</t>
  </si>
  <si>
    <t>Пронина Анна Юрьевна</t>
  </si>
  <si>
    <t>Пузакова Светлана Евгеньевна</t>
  </si>
  <si>
    <t>Работа Светлана Владимировна</t>
  </si>
  <si>
    <t>Сгибнева Анна Юрьевна</t>
  </si>
  <si>
    <t>Склярова Татьяна Петровна</t>
  </si>
  <si>
    <t>Соловьёва Татьяна Васильевна</t>
  </si>
  <si>
    <t>Сосновская Елена Станиславовна</t>
  </si>
  <si>
    <t>Степанова Наталья Михайловна</t>
  </si>
  <si>
    <t>Столярова Светлана Николаевна</t>
  </si>
  <si>
    <t>Турсунова Лиля Бахтиёровна</t>
  </si>
  <si>
    <t>Умерова Саида Ибрагимовна</t>
  </si>
  <si>
    <t>Федоров Евгений Алексеевич</t>
  </si>
  <si>
    <t>Халёва Ольга Владимировна</t>
  </si>
  <si>
    <t>Ханин Евгений Александрович</t>
  </si>
  <si>
    <t>Харченко Александр Геннадьевич</t>
  </si>
  <si>
    <t>Харченко Наталья Павловна</t>
  </si>
  <si>
    <t>Чамова Светлана Владимировна</t>
  </si>
  <si>
    <t>Шашко Елена Ивановна</t>
  </si>
  <si>
    <t>Шерман Екатерина Владимировна</t>
  </si>
  <si>
    <t>Щукина Наталия Анатольевна</t>
  </si>
  <si>
    <t>Ягодкина Елена Юрьевна</t>
  </si>
  <si>
    <t>Алиева Марина Алексеевна</t>
  </si>
  <si>
    <t>Бычкова Ольга Анатольевна</t>
  </si>
  <si>
    <t>Гришина Ирина Васильевна</t>
  </si>
  <si>
    <t>Кочелюк Светлана Владимировна</t>
  </si>
  <si>
    <t>Павлов Дмитрий Владимирович</t>
  </si>
  <si>
    <t>Филимонова Наталья Александровна</t>
  </si>
  <si>
    <t>ж</t>
  </si>
  <si>
    <t>м</t>
  </si>
  <si>
    <t>нет</t>
  </si>
  <si>
    <t>да</t>
  </si>
  <si>
    <t>Муниципальное учреждение дополнительного образования "Детская музыкальная школа №2"</t>
  </si>
  <si>
    <t>Городской округ Подольск</t>
  </si>
  <si>
    <t>Оганова Ирина Николаевна</t>
  </si>
  <si>
    <t>Янченко Ольга Алексеевна</t>
  </si>
  <si>
    <t>Янченко Юрий Иванович</t>
  </si>
  <si>
    <t>Самойленко Наталья Николаевна</t>
  </si>
  <si>
    <t>Дмитриева Анастасия Анатольевна</t>
  </si>
  <si>
    <t>Ермоленко Александр Сергеевич</t>
  </si>
  <si>
    <t>Калашникова Евгения Николаевна</t>
  </si>
  <si>
    <t xml:space="preserve">нет </t>
  </si>
  <si>
    <t>Кудряшова Мария Александровна</t>
  </si>
  <si>
    <t>Кудрявцев Михаил Алексеевич</t>
  </si>
  <si>
    <t>Морохай ала Васильевна</t>
  </si>
  <si>
    <t>Турсунова Наталья Даврановна</t>
  </si>
  <si>
    <t>Шац Юлия Михайловна</t>
  </si>
  <si>
    <t>Широкова Валерия Павловна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</si>
</sst>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3" borderId="0" xfId="0" applyFill="1"/>
    <xf numFmtId="0" fontId="0" fillId="3" borderId="0" xfId="0" applyFill="1" applyAlignment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1" xfId="0" applyFill="1" applyBorder="1" applyProtection="1">
      <protection locked="0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2" borderId="0" xfId="0" applyFont="1" applyFill="1"/>
    <xf numFmtId="14" fontId="0" fillId="2" borderId="0" xfId="0" applyNumberFormat="1" applyFill="1"/>
    <xf numFmtId="0" fontId="1" fillId="2" borderId="0" xfId="0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4" fontId="0" fillId="3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5" borderId="3" xfId="0" applyFill="1" applyBorder="1" applyProtection="1">
      <protection locked="0"/>
    </xf>
    <xf numFmtId="1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3" xfId="0" applyFill="1" applyBorder="1" applyProtection="1">
      <protection locked="0"/>
    </xf>
    <xf numFmtId="1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Border="1"/>
    <xf numFmtId="0" fontId="3" fillId="0" borderId="3" xfId="0" applyFont="1" applyFill="1" applyBorder="1"/>
    <xf numFmtId="14" fontId="3" fillId="2" borderId="1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="90" zoomScaleNormal="90" workbookViewId="0">
      <pane ySplit="9" topLeftCell="A10" activePane="bottomLeft" state="frozen"/>
      <selection pane="bottomLeft" activeCell="I66" sqref="I66"/>
    </sheetView>
  </sheetViews>
  <sheetFormatPr defaultRowHeight="15"/>
  <cols>
    <col min="1" max="1" width="24.85546875" customWidth="1"/>
    <col min="2" max="2" width="10.85546875" bestFit="1" customWidth="1"/>
    <col min="3" max="3" width="7.140625" customWidth="1"/>
    <col min="4" max="4" width="6.28515625" customWidth="1"/>
    <col min="5" max="5" width="38.7109375" customWidth="1"/>
    <col min="6" max="6" width="10.85546875" style="17" bestFit="1" customWidth="1"/>
    <col min="7" max="7" width="12.42578125" style="7" customWidth="1"/>
    <col min="8" max="8" width="10.85546875" style="7" bestFit="1" customWidth="1"/>
    <col min="9" max="9" width="21.42578125" style="7" bestFit="1" customWidth="1"/>
    <col min="10" max="10" width="20.42578125" style="7" bestFit="1" customWidth="1"/>
    <col min="11" max="11" width="22.28515625" style="7" bestFit="1" customWidth="1"/>
    <col min="12" max="12" width="20.140625" style="7" bestFit="1" customWidth="1"/>
    <col min="13" max="13" width="7.85546875" customWidth="1"/>
    <col min="14" max="14" width="3.28515625" customWidth="1"/>
  </cols>
  <sheetData>
    <row r="1" spans="1:14">
      <c r="A1" s="1" t="s">
        <v>2</v>
      </c>
      <c r="E1" s="35" t="s">
        <v>96</v>
      </c>
      <c r="F1" s="35"/>
      <c r="G1" s="35"/>
      <c r="H1" s="35"/>
      <c r="I1" s="35"/>
      <c r="J1" s="35"/>
      <c r="K1" s="35"/>
      <c r="L1" s="20"/>
      <c r="M1" s="3"/>
      <c r="N1" s="3"/>
    </row>
    <row r="2" spans="1:14">
      <c r="A2" s="1" t="s">
        <v>0</v>
      </c>
      <c r="E2" s="36" t="s">
        <v>95</v>
      </c>
      <c r="F2" s="35"/>
      <c r="G2" s="35"/>
      <c r="H2" s="35"/>
      <c r="I2" s="35"/>
      <c r="J2" s="35"/>
      <c r="K2" s="35"/>
      <c r="L2" s="20"/>
      <c r="M2" s="4"/>
      <c r="N2" s="4"/>
    </row>
    <row r="3" spans="1:14">
      <c r="A3" s="1" t="s">
        <v>1</v>
      </c>
      <c r="E3" s="21">
        <v>5036041169</v>
      </c>
      <c r="F3" s="16"/>
      <c r="G3" s="6"/>
      <c r="H3" s="6"/>
      <c r="I3" s="6"/>
      <c r="J3" s="6"/>
      <c r="K3" s="6"/>
      <c r="L3" s="6"/>
      <c r="M3" s="3"/>
      <c r="N3" s="3"/>
    </row>
    <row r="4" spans="1:14">
      <c r="A4" s="12" t="s">
        <v>12</v>
      </c>
      <c r="B4" s="13">
        <f ca="1">TODAY()</f>
        <v>44158</v>
      </c>
      <c r="C4" s="14" t="s">
        <v>11</v>
      </c>
      <c r="E4" s="5"/>
      <c r="F4" s="16"/>
      <c r="G4" s="6"/>
      <c r="H4" s="6"/>
      <c r="I4" s="6"/>
      <c r="J4" s="6"/>
      <c r="K4" s="6"/>
      <c r="L4" s="6"/>
      <c r="M4" s="3"/>
      <c r="N4" s="3"/>
    </row>
    <row r="5" spans="1:14">
      <c r="A5" s="12" t="s">
        <v>9</v>
      </c>
      <c r="B5" s="15">
        <f ca="1">C5-SUMIF(G12:G95,"да",N12:N95)</f>
        <v>51</v>
      </c>
      <c r="C5" s="15">
        <f ca="1">SUMIF(G12:G95,"да",N12:N95)+SUMIF(G12:G95,"нет",N12:N95)</f>
        <v>84</v>
      </c>
      <c r="E5" s="5"/>
      <c r="F5" s="16"/>
      <c r="G5" s="6"/>
      <c r="H5" s="6"/>
      <c r="I5" s="6"/>
      <c r="J5" s="6"/>
      <c r="K5" s="6"/>
      <c r="L5" s="6"/>
      <c r="M5" s="3"/>
      <c r="N5" s="3"/>
    </row>
    <row r="6" spans="1:14">
      <c r="A6" s="12" t="s">
        <v>14</v>
      </c>
      <c r="B6" s="15">
        <f ca="1">IFERROR(AVERAGE(M12:M95),0)</f>
        <v>50.501728636660154</v>
      </c>
      <c r="C6" s="15"/>
      <c r="E6" s="5"/>
      <c r="F6" s="16"/>
      <c r="G6" s="6"/>
      <c r="H6" s="6"/>
      <c r="I6" s="6"/>
      <c r="J6" s="6"/>
      <c r="K6" s="6"/>
      <c r="L6" s="6"/>
      <c r="M6" s="3"/>
      <c r="N6" s="3"/>
    </row>
    <row r="7" spans="1:14">
      <c r="A7" s="12" t="s">
        <v>7</v>
      </c>
      <c r="B7" s="15">
        <f>SUMIF(I12:I95,"да",N12:N95)</f>
        <v>59</v>
      </c>
      <c r="C7" s="15"/>
      <c r="E7" s="5"/>
      <c r="F7" s="16"/>
      <c r="G7" s="6"/>
      <c r="H7" s="6"/>
      <c r="I7" s="6"/>
      <c r="J7" s="6"/>
      <c r="K7" s="6"/>
      <c r="L7" s="6"/>
      <c r="M7" s="3"/>
      <c r="N7" s="3"/>
    </row>
    <row r="8" spans="1:14">
      <c r="A8" s="12" t="s">
        <v>8</v>
      </c>
      <c r="B8" s="15">
        <f>SUMIF(J12:J95,"да",N12:N95)</f>
        <v>40</v>
      </c>
      <c r="C8" s="15"/>
      <c r="E8" s="5"/>
      <c r="F8" s="16"/>
      <c r="G8" s="6"/>
      <c r="H8" s="6"/>
      <c r="I8" s="6"/>
      <c r="J8" s="6"/>
      <c r="K8" s="6"/>
      <c r="L8" s="6"/>
      <c r="M8" s="3"/>
      <c r="N8" s="3"/>
    </row>
    <row r="9" spans="1:14">
      <c r="A9" s="12" t="s">
        <v>10</v>
      </c>
      <c r="B9" s="15">
        <f>SUMIF(K12:K95,"да",N12:N95)</f>
        <v>1</v>
      </c>
      <c r="C9" s="15"/>
    </row>
    <row r="10" spans="1:14">
      <c r="A10" s="12" t="s">
        <v>19</v>
      </c>
      <c r="B10" s="15">
        <f>SUMIF(L12:L95,"да",N12:N96)</f>
        <v>0</v>
      </c>
      <c r="C10" s="15"/>
    </row>
    <row r="11" spans="1:14">
      <c r="D11" s="2" t="s">
        <v>3</v>
      </c>
      <c r="E11" s="2" t="s">
        <v>4</v>
      </c>
      <c r="F11" s="18" t="s">
        <v>15</v>
      </c>
      <c r="G11" s="8" t="s">
        <v>13</v>
      </c>
      <c r="H11" s="8" t="s">
        <v>5</v>
      </c>
      <c r="I11" s="8" t="s">
        <v>16</v>
      </c>
      <c r="J11" s="8" t="s">
        <v>17</v>
      </c>
      <c r="K11" s="8" t="s">
        <v>6</v>
      </c>
      <c r="L11" s="19" t="s">
        <v>18</v>
      </c>
    </row>
    <row r="12" spans="1:14">
      <c r="D12" s="29">
        <v>1</v>
      </c>
      <c r="E12" s="9" t="s">
        <v>20</v>
      </c>
      <c r="F12" s="10">
        <v>28853</v>
      </c>
      <c r="G12" s="31" t="str">
        <f t="shared" ref="G12:G14" ca="1" si="0">IF(H12="м",IF(M12&gt;60,"да","нет"),IF(H12="ж",IF(M12&gt;55,"да","нет"),""))</f>
        <v>нет</v>
      </c>
      <c r="H12" s="11" t="s">
        <v>91</v>
      </c>
      <c r="I12" s="11" t="s">
        <v>94</v>
      </c>
      <c r="J12" s="33" t="s">
        <v>94</v>
      </c>
      <c r="K12" s="11" t="s">
        <v>93</v>
      </c>
      <c r="L12" s="11" t="s">
        <v>93</v>
      </c>
      <c r="M12">
        <f t="shared" ref="M12:M79" ca="1" si="1">IF(H12&lt;&gt;"",($B$4-F12)/365,"")</f>
        <v>41.93150684931507</v>
      </c>
      <c r="N12">
        <v>1</v>
      </c>
    </row>
    <row r="13" spans="1:14">
      <c r="D13" s="29">
        <v>2</v>
      </c>
      <c r="E13" s="9" t="s">
        <v>21</v>
      </c>
      <c r="F13" s="10">
        <v>23512</v>
      </c>
      <c r="G13" s="31" t="str">
        <f ca="1">IF(H13="м",IF(M13&gt;60,"да","нет"),IF(H13="ж",IF(M13&gt;55,"да","нет"),""))</f>
        <v>да</v>
      </c>
      <c r="H13" s="11" t="s">
        <v>91</v>
      </c>
      <c r="I13" s="11" t="s">
        <v>94</v>
      </c>
      <c r="J13" s="11" t="s">
        <v>93</v>
      </c>
      <c r="K13" s="11" t="s">
        <v>93</v>
      </c>
      <c r="L13" s="11" t="s">
        <v>93</v>
      </c>
      <c r="M13">
        <f t="shared" ca="1" si="1"/>
        <v>56.564383561643837</v>
      </c>
      <c r="N13">
        <v>1</v>
      </c>
    </row>
    <row r="14" spans="1:14">
      <c r="D14" s="29">
        <v>3</v>
      </c>
      <c r="E14" s="9" t="s">
        <v>22</v>
      </c>
      <c r="F14" s="10">
        <v>26807</v>
      </c>
      <c r="G14" s="31" t="str">
        <f t="shared" ca="1" si="0"/>
        <v>нет</v>
      </c>
      <c r="H14" s="11" t="s">
        <v>91</v>
      </c>
      <c r="I14" s="11" t="s">
        <v>94</v>
      </c>
      <c r="J14" s="11" t="s">
        <v>93</v>
      </c>
      <c r="K14" s="11" t="s">
        <v>93</v>
      </c>
      <c r="L14" s="11" t="s">
        <v>93</v>
      </c>
      <c r="M14">
        <f t="shared" ca="1" si="1"/>
        <v>47.536986301369865</v>
      </c>
      <c r="N14">
        <v>1</v>
      </c>
    </row>
    <row r="15" spans="1:14">
      <c r="D15" s="29">
        <v>4</v>
      </c>
      <c r="E15" s="9" t="s">
        <v>85</v>
      </c>
      <c r="F15" s="10">
        <v>20458</v>
      </c>
      <c r="G15" s="31" t="str">
        <f t="shared" ref="G15:G85" ca="1" si="2">IF(H15="м",IF(M15&gt;60,"да","нет"),IF(H15="ж",IF(M15&gt;55,"да","нет"),""))</f>
        <v>да</v>
      </c>
      <c r="H15" s="11" t="s">
        <v>91</v>
      </c>
      <c r="I15" s="11" t="s">
        <v>94</v>
      </c>
      <c r="J15" s="11" t="s">
        <v>93</v>
      </c>
      <c r="K15" s="11" t="s">
        <v>93</v>
      </c>
      <c r="L15" s="11" t="s">
        <v>93</v>
      </c>
      <c r="M15">
        <f t="shared" ca="1" si="1"/>
        <v>64.93150684931507</v>
      </c>
      <c r="N15">
        <v>1</v>
      </c>
    </row>
    <row r="16" spans="1:14">
      <c r="D16" s="29">
        <v>5</v>
      </c>
      <c r="E16" s="9" t="s">
        <v>23</v>
      </c>
      <c r="F16" s="10">
        <v>28096</v>
      </c>
      <c r="G16" s="31" t="str">
        <f t="shared" ca="1" si="2"/>
        <v>нет</v>
      </c>
      <c r="H16" s="11" t="s">
        <v>91</v>
      </c>
      <c r="I16" s="11" t="s">
        <v>94</v>
      </c>
      <c r="J16" s="11" t="s">
        <v>93</v>
      </c>
      <c r="K16" s="11" t="s">
        <v>93</v>
      </c>
      <c r="L16" s="11" t="s">
        <v>93</v>
      </c>
      <c r="M16">
        <f t="shared" ca="1" si="1"/>
        <v>44.005479452054793</v>
      </c>
      <c r="N16">
        <v>1</v>
      </c>
    </row>
    <row r="17" spans="4:14">
      <c r="D17" s="29">
        <v>6</v>
      </c>
      <c r="E17" s="9" t="s">
        <v>24</v>
      </c>
      <c r="F17" s="10">
        <v>22925</v>
      </c>
      <c r="G17" s="31" t="str">
        <f t="shared" ca="1" si="2"/>
        <v>да</v>
      </c>
      <c r="H17" s="11" t="s">
        <v>91</v>
      </c>
      <c r="I17" s="11" t="s">
        <v>93</v>
      </c>
      <c r="J17" s="33" t="s">
        <v>94</v>
      </c>
      <c r="K17" s="11" t="s">
        <v>93</v>
      </c>
      <c r="L17" s="11" t="s">
        <v>93</v>
      </c>
      <c r="M17">
        <f t="shared" ca="1" si="1"/>
        <v>58.172602739726024</v>
      </c>
      <c r="N17">
        <v>1</v>
      </c>
    </row>
    <row r="18" spans="4:14">
      <c r="D18" s="29">
        <v>7</v>
      </c>
      <c r="E18" s="9" t="s">
        <v>25</v>
      </c>
      <c r="F18" s="10">
        <v>19974</v>
      </c>
      <c r="G18" s="31" t="str">
        <f t="shared" ca="1" si="2"/>
        <v>да</v>
      </c>
      <c r="H18" s="11" t="s">
        <v>91</v>
      </c>
      <c r="I18" s="11" t="s">
        <v>94</v>
      </c>
      <c r="J18" s="33" t="s">
        <v>94</v>
      </c>
      <c r="K18" s="11" t="s">
        <v>93</v>
      </c>
      <c r="L18" s="11" t="s">
        <v>93</v>
      </c>
      <c r="M18">
        <f t="shared" ca="1" si="1"/>
        <v>66.257534246575347</v>
      </c>
      <c r="N18">
        <v>1</v>
      </c>
    </row>
    <row r="19" spans="4:14">
      <c r="D19" s="29">
        <v>8</v>
      </c>
      <c r="E19" s="9" t="s">
        <v>26</v>
      </c>
      <c r="F19" s="10">
        <v>21812</v>
      </c>
      <c r="G19" s="31" t="str">
        <f t="shared" ca="1" si="2"/>
        <v>да</v>
      </c>
      <c r="H19" s="11" t="s">
        <v>91</v>
      </c>
      <c r="I19" s="11" t="s">
        <v>93</v>
      </c>
      <c r="J19" s="11" t="s">
        <v>93</v>
      </c>
      <c r="K19" s="11" t="s">
        <v>93</v>
      </c>
      <c r="L19" s="11" t="s">
        <v>93</v>
      </c>
      <c r="M19">
        <f t="shared" ca="1" si="1"/>
        <v>61.221917808219175</v>
      </c>
      <c r="N19">
        <v>1</v>
      </c>
    </row>
    <row r="20" spans="4:14">
      <c r="D20" s="29">
        <v>9</v>
      </c>
      <c r="E20" s="9" t="s">
        <v>27</v>
      </c>
      <c r="F20" s="10">
        <v>29529</v>
      </c>
      <c r="G20" s="31" t="str">
        <f t="shared" ca="1" si="2"/>
        <v>нет</v>
      </c>
      <c r="H20" s="11" t="s">
        <v>91</v>
      </c>
      <c r="I20" s="11" t="s">
        <v>94</v>
      </c>
      <c r="J20" s="33" t="s">
        <v>94</v>
      </c>
      <c r="K20" s="11" t="s">
        <v>93</v>
      </c>
      <c r="L20" s="11" t="s">
        <v>93</v>
      </c>
      <c r="M20">
        <f t="shared" ca="1" si="1"/>
        <v>40.079452054794523</v>
      </c>
      <c r="N20">
        <v>1</v>
      </c>
    </row>
    <row r="21" spans="4:14">
      <c r="D21" s="29">
        <v>10</v>
      </c>
      <c r="E21" s="9" t="s">
        <v>28</v>
      </c>
      <c r="F21" s="10">
        <v>18311</v>
      </c>
      <c r="G21" s="31" t="str">
        <f t="shared" ca="1" si="2"/>
        <v>да</v>
      </c>
      <c r="H21" s="11" t="s">
        <v>91</v>
      </c>
      <c r="I21" s="11" t="s">
        <v>94</v>
      </c>
      <c r="J21" s="33" t="s">
        <v>94</v>
      </c>
      <c r="K21" s="11" t="s">
        <v>93</v>
      </c>
      <c r="L21" s="11" t="s">
        <v>93</v>
      </c>
      <c r="M21">
        <f t="shared" ca="1" si="1"/>
        <v>70.813698630136983</v>
      </c>
      <c r="N21">
        <v>1</v>
      </c>
    </row>
    <row r="22" spans="4:14">
      <c r="D22" s="29">
        <v>11</v>
      </c>
      <c r="E22" s="9" t="s">
        <v>86</v>
      </c>
      <c r="F22" s="10">
        <v>27962</v>
      </c>
      <c r="G22" s="31" t="str">
        <f t="shared" ca="1" si="2"/>
        <v>нет</v>
      </c>
      <c r="H22" s="11" t="s">
        <v>91</v>
      </c>
      <c r="I22" s="11" t="s">
        <v>94</v>
      </c>
      <c r="J22" s="33" t="s">
        <v>94</v>
      </c>
      <c r="K22" s="11" t="s">
        <v>93</v>
      </c>
      <c r="L22" s="11" t="s">
        <v>93</v>
      </c>
      <c r="M22">
        <f t="shared" ca="1" si="1"/>
        <v>44.372602739726027</v>
      </c>
      <c r="N22">
        <v>1</v>
      </c>
    </row>
    <row r="23" spans="4:14">
      <c r="D23" s="29">
        <v>12</v>
      </c>
      <c r="E23" s="9" t="s">
        <v>29</v>
      </c>
      <c r="F23" s="10">
        <v>32631</v>
      </c>
      <c r="G23" s="31" t="str">
        <f t="shared" ca="1" si="2"/>
        <v>нет</v>
      </c>
      <c r="H23" s="11" t="s">
        <v>91</v>
      </c>
      <c r="I23" s="11" t="s">
        <v>94</v>
      </c>
      <c r="J23" s="11" t="s">
        <v>93</v>
      </c>
      <c r="K23" s="11" t="s">
        <v>93</v>
      </c>
      <c r="L23" s="11" t="s">
        <v>93</v>
      </c>
      <c r="M23">
        <f t="shared" ca="1" si="1"/>
        <v>31.580821917808219</v>
      </c>
      <c r="N23">
        <v>1</v>
      </c>
    </row>
    <row r="24" spans="4:14">
      <c r="D24" s="29">
        <v>13</v>
      </c>
      <c r="E24" s="9" t="s">
        <v>30</v>
      </c>
      <c r="F24" s="10">
        <v>32918</v>
      </c>
      <c r="G24" s="31" t="str">
        <f t="shared" ca="1" si="2"/>
        <v>нет</v>
      </c>
      <c r="H24" s="11" t="s">
        <v>91</v>
      </c>
      <c r="I24" s="11" t="s">
        <v>94</v>
      </c>
      <c r="J24" s="11" t="s">
        <v>93</v>
      </c>
      <c r="K24" s="11" t="s">
        <v>93</v>
      </c>
      <c r="L24" s="11" t="s">
        <v>93</v>
      </c>
      <c r="M24">
        <f t="shared" ca="1" si="1"/>
        <v>30.794520547945204</v>
      </c>
      <c r="N24">
        <v>1</v>
      </c>
    </row>
    <row r="25" spans="4:14">
      <c r="D25" s="29">
        <v>14</v>
      </c>
      <c r="E25" s="9" t="s">
        <v>31</v>
      </c>
      <c r="F25" s="10">
        <v>20034</v>
      </c>
      <c r="G25" s="31" t="str">
        <f t="shared" ca="1" si="2"/>
        <v>да</v>
      </c>
      <c r="H25" s="11" t="s">
        <v>91</v>
      </c>
      <c r="I25" s="11" t="s">
        <v>94</v>
      </c>
      <c r="J25" s="11" t="s">
        <v>93</v>
      </c>
      <c r="K25" s="11" t="s">
        <v>93</v>
      </c>
      <c r="L25" s="11" t="s">
        <v>93</v>
      </c>
      <c r="M25">
        <f t="shared" ca="1" si="1"/>
        <v>66.093150684931501</v>
      </c>
      <c r="N25">
        <v>1</v>
      </c>
    </row>
    <row r="26" spans="4:14">
      <c r="D26" s="29">
        <v>15</v>
      </c>
      <c r="E26" s="9" t="s">
        <v>32</v>
      </c>
      <c r="F26" s="10">
        <v>20397</v>
      </c>
      <c r="G26" s="31" t="str">
        <f t="shared" ca="1" si="2"/>
        <v>да</v>
      </c>
      <c r="H26" s="11" t="s">
        <v>91</v>
      </c>
      <c r="I26" s="11" t="s">
        <v>93</v>
      </c>
      <c r="J26" s="11" t="s">
        <v>93</v>
      </c>
      <c r="K26" s="11" t="s">
        <v>93</v>
      </c>
      <c r="L26" s="11" t="s">
        <v>93</v>
      </c>
      <c r="M26">
        <f t="shared" ca="1" si="1"/>
        <v>65.098630136986301</v>
      </c>
      <c r="N26">
        <v>1</v>
      </c>
    </row>
    <row r="27" spans="4:14">
      <c r="D27" s="29">
        <v>16</v>
      </c>
      <c r="E27" s="9" t="s">
        <v>33</v>
      </c>
      <c r="F27" s="10">
        <v>29058</v>
      </c>
      <c r="G27" s="31" t="str">
        <f t="shared" ca="1" si="2"/>
        <v>нет</v>
      </c>
      <c r="H27" s="11" t="s">
        <v>91</v>
      </c>
      <c r="I27" s="11" t="s">
        <v>94</v>
      </c>
      <c r="J27" s="11" t="s">
        <v>93</v>
      </c>
      <c r="K27" s="11" t="s">
        <v>93</v>
      </c>
      <c r="L27" s="11" t="s">
        <v>93</v>
      </c>
      <c r="M27">
        <f t="shared" ca="1" si="1"/>
        <v>41.369863013698627</v>
      </c>
      <c r="N27">
        <v>1</v>
      </c>
    </row>
    <row r="28" spans="4:14">
      <c r="D28" s="29">
        <v>17</v>
      </c>
      <c r="E28" s="9" t="s">
        <v>34</v>
      </c>
      <c r="F28" s="10">
        <v>25999</v>
      </c>
      <c r="G28" s="31" t="str">
        <f t="shared" ca="1" si="2"/>
        <v>нет</v>
      </c>
      <c r="H28" s="11" t="s">
        <v>91</v>
      </c>
      <c r="I28" s="11" t="s">
        <v>94</v>
      </c>
      <c r="J28" s="33" t="s">
        <v>94</v>
      </c>
      <c r="K28" s="11" t="s">
        <v>93</v>
      </c>
      <c r="L28" s="11" t="s">
        <v>93</v>
      </c>
      <c r="M28">
        <f t="shared" ca="1" si="1"/>
        <v>49.750684931506846</v>
      </c>
      <c r="N28">
        <v>1</v>
      </c>
    </row>
    <row r="29" spans="4:14">
      <c r="D29" s="29">
        <v>18</v>
      </c>
      <c r="E29" s="9" t="s">
        <v>87</v>
      </c>
      <c r="F29" s="10">
        <v>18976</v>
      </c>
      <c r="G29" s="31" t="str">
        <f t="shared" ca="1" si="2"/>
        <v>да</v>
      </c>
      <c r="H29" s="11" t="s">
        <v>91</v>
      </c>
      <c r="I29" s="11" t="s">
        <v>93</v>
      </c>
      <c r="J29" s="33" t="s">
        <v>94</v>
      </c>
      <c r="K29" s="11" t="s">
        <v>93</v>
      </c>
      <c r="L29" s="11" t="s">
        <v>93</v>
      </c>
      <c r="M29">
        <f t="shared" ca="1" si="1"/>
        <v>68.991780821917814</v>
      </c>
      <c r="N29">
        <v>1</v>
      </c>
    </row>
    <row r="30" spans="4:14">
      <c r="D30" s="29">
        <v>19</v>
      </c>
      <c r="E30" s="9" t="s">
        <v>35</v>
      </c>
      <c r="F30" s="10">
        <v>20407</v>
      </c>
      <c r="G30" s="31" t="str">
        <f t="shared" ca="1" si="2"/>
        <v>да</v>
      </c>
      <c r="H30" s="11" t="s">
        <v>91</v>
      </c>
      <c r="I30" s="11" t="s">
        <v>94</v>
      </c>
      <c r="J30" s="33" t="s">
        <v>94</v>
      </c>
      <c r="K30" s="11" t="s">
        <v>93</v>
      </c>
      <c r="L30" s="11" t="s">
        <v>93</v>
      </c>
      <c r="M30">
        <f t="shared" ca="1" si="1"/>
        <v>65.07123287671233</v>
      </c>
      <c r="N30">
        <v>1</v>
      </c>
    </row>
    <row r="31" spans="4:14">
      <c r="D31" s="29">
        <v>20</v>
      </c>
      <c r="E31" s="9" t="s">
        <v>36</v>
      </c>
      <c r="F31" s="10">
        <v>28974</v>
      </c>
      <c r="G31" s="31" t="str">
        <f t="shared" ca="1" si="2"/>
        <v>нет</v>
      </c>
      <c r="H31" s="11" t="s">
        <v>91</v>
      </c>
      <c r="I31" s="11" t="s">
        <v>94</v>
      </c>
      <c r="J31" s="11" t="s">
        <v>93</v>
      </c>
      <c r="K31" s="11" t="s">
        <v>93</v>
      </c>
      <c r="L31" s="11" t="s">
        <v>93</v>
      </c>
      <c r="M31">
        <f t="shared" ca="1" si="1"/>
        <v>41.6</v>
      </c>
      <c r="N31">
        <v>1</v>
      </c>
    </row>
    <row r="32" spans="4:14">
      <c r="D32" s="29">
        <v>21</v>
      </c>
      <c r="E32" s="9" t="s">
        <v>37</v>
      </c>
      <c r="F32" s="10">
        <v>27376</v>
      </c>
      <c r="G32" s="31" t="str">
        <f t="shared" ca="1" si="2"/>
        <v>нет</v>
      </c>
      <c r="H32" s="11" t="s">
        <v>91</v>
      </c>
      <c r="I32" s="11" t="s">
        <v>94</v>
      </c>
      <c r="J32" s="33" t="s">
        <v>94</v>
      </c>
      <c r="K32" s="11" t="s">
        <v>93</v>
      </c>
      <c r="L32" s="11" t="s">
        <v>93</v>
      </c>
      <c r="M32">
        <f t="shared" ca="1" si="1"/>
        <v>45.978082191780821</v>
      </c>
      <c r="N32">
        <v>1</v>
      </c>
    </row>
    <row r="33" spans="4:14">
      <c r="D33" s="29">
        <v>22</v>
      </c>
      <c r="E33" s="9" t="s">
        <v>38</v>
      </c>
      <c r="F33" s="10">
        <v>23258</v>
      </c>
      <c r="G33" s="31" t="str">
        <f t="shared" ca="1" si="2"/>
        <v>да</v>
      </c>
      <c r="H33" s="11" t="s">
        <v>91</v>
      </c>
      <c r="I33" s="11" t="s">
        <v>94</v>
      </c>
      <c r="J33" s="33" t="s">
        <v>94</v>
      </c>
      <c r="K33" s="11" t="s">
        <v>93</v>
      </c>
      <c r="L33" s="11" t="s">
        <v>93</v>
      </c>
      <c r="M33">
        <f t="shared" ca="1" si="1"/>
        <v>57.260273972602739</v>
      </c>
      <c r="N33">
        <v>1</v>
      </c>
    </row>
    <row r="34" spans="4:14">
      <c r="D34" s="29">
        <v>23</v>
      </c>
      <c r="E34" s="9" t="s">
        <v>39</v>
      </c>
      <c r="F34" s="10">
        <v>25804</v>
      </c>
      <c r="G34" s="31" t="str">
        <f t="shared" ca="1" si="2"/>
        <v>нет</v>
      </c>
      <c r="H34" s="11" t="s">
        <v>91</v>
      </c>
      <c r="I34" s="11" t="s">
        <v>93</v>
      </c>
      <c r="J34" s="11" t="s">
        <v>93</v>
      </c>
      <c r="K34" s="11" t="s">
        <v>93</v>
      </c>
      <c r="L34" s="11" t="s">
        <v>93</v>
      </c>
      <c r="M34">
        <f t="shared" ca="1" si="1"/>
        <v>50.284931506849318</v>
      </c>
      <c r="N34">
        <v>1</v>
      </c>
    </row>
    <row r="35" spans="4:14">
      <c r="D35" s="29">
        <v>24</v>
      </c>
      <c r="E35" s="9" t="s">
        <v>101</v>
      </c>
      <c r="F35" s="10">
        <v>35780</v>
      </c>
      <c r="G35" s="31" t="s">
        <v>93</v>
      </c>
      <c r="H35" s="11" t="s">
        <v>91</v>
      </c>
      <c r="I35" s="11" t="s">
        <v>93</v>
      </c>
      <c r="J35" s="11" t="s">
        <v>93</v>
      </c>
      <c r="K35" s="11" t="s">
        <v>93</v>
      </c>
      <c r="L35" s="11" t="s">
        <v>93</v>
      </c>
      <c r="M35">
        <f t="shared" ca="1" si="1"/>
        <v>22.953424657534246</v>
      </c>
      <c r="N35">
        <v>1</v>
      </c>
    </row>
    <row r="36" spans="4:14">
      <c r="D36" s="29">
        <v>25</v>
      </c>
      <c r="E36" s="9" t="s">
        <v>40</v>
      </c>
      <c r="F36" s="10">
        <v>28257</v>
      </c>
      <c r="G36" s="31" t="str">
        <f t="shared" ca="1" si="2"/>
        <v>нет</v>
      </c>
      <c r="H36" s="11" t="s">
        <v>91</v>
      </c>
      <c r="I36" s="11" t="s">
        <v>94</v>
      </c>
      <c r="J36" s="33" t="s">
        <v>94</v>
      </c>
      <c r="K36" s="11" t="s">
        <v>93</v>
      </c>
      <c r="L36" s="11" t="s">
        <v>93</v>
      </c>
      <c r="M36">
        <f t="shared" ca="1" si="1"/>
        <v>43.564383561643837</v>
      </c>
      <c r="N36">
        <v>1</v>
      </c>
    </row>
    <row r="37" spans="4:14">
      <c r="D37" s="29">
        <v>26</v>
      </c>
      <c r="E37" s="9" t="s">
        <v>102</v>
      </c>
      <c r="F37" s="10">
        <v>34684</v>
      </c>
      <c r="G37" s="31" t="s">
        <v>93</v>
      </c>
      <c r="H37" s="11" t="s">
        <v>92</v>
      </c>
      <c r="I37" s="11" t="s">
        <v>93</v>
      </c>
      <c r="J37" s="11" t="s">
        <v>93</v>
      </c>
      <c r="K37" s="11" t="s">
        <v>93</v>
      </c>
      <c r="L37" s="11" t="s">
        <v>93</v>
      </c>
      <c r="M37">
        <f t="shared" ca="1" si="1"/>
        <v>25.956164383561642</v>
      </c>
      <c r="N37">
        <v>1</v>
      </c>
    </row>
    <row r="38" spans="4:14">
      <c r="D38" s="29">
        <v>27</v>
      </c>
      <c r="E38" s="9" t="s">
        <v>41</v>
      </c>
      <c r="F38" s="10">
        <v>30360</v>
      </c>
      <c r="G38" s="31" t="str">
        <f t="shared" ca="1" si="2"/>
        <v>нет</v>
      </c>
      <c r="H38" s="11" t="s">
        <v>91</v>
      </c>
      <c r="I38" s="11" t="s">
        <v>94</v>
      </c>
      <c r="J38" s="11" t="s">
        <v>93</v>
      </c>
      <c r="K38" s="11" t="s">
        <v>93</v>
      </c>
      <c r="L38" s="11" t="s">
        <v>93</v>
      </c>
      <c r="M38">
        <f t="shared" ca="1" si="1"/>
        <v>37.802739726027397</v>
      </c>
      <c r="N38">
        <v>1</v>
      </c>
    </row>
    <row r="39" spans="4:14">
      <c r="D39" s="29">
        <v>28</v>
      </c>
      <c r="E39" s="9" t="s">
        <v>42</v>
      </c>
      <c r="F39" s="10">
        <v>28536</v>
      </c>
      <c r="G39" s="31" t="str">
        <f t="shared" ca="1" si="2"/>
        <v>нет</v>
      </c>
      <c r="H39" s="11" t="s">
        <v>91</v>
      </c>
      <c r="I39" s="11" t="s">
        <v>94</v>
      </c>
      <c r="J39" s="11" t="s">
        <v>93</v>
      </c>
      <c r="K39" s="11" t="s">
        <v>93</v>
      </c>
      <c r="L39" s="11" t="s">
        <v>93</v>
      </c>
      <c r="M39">
        <f t="shared" ca="1" si="1"/>
        <v>42.8</v>
      </c>
      <c r="N39">
        <v>1</v>
      </c>
    </row>
    <row r="40" spans="4:14">
      <c r="D40" s="29">
        <v>29</v>
      </c>
      <c r="E40" s="9" t="s">
        <v>43</v>
      </c>
      <c r="F40" s="10">
        <v>24885</v>
      </c>
      <c r="G40" s="31" t="str">
        <f t="shared" ca="1" si="2"/>
        <v>нет</v>
      </c>
      <c r="H40" s="11" t="s">
        <v>92</v>
      </c>
      <c r="I40" s="11" t="s">
        <v>94</v>
      </c>
      <c r="J40" s="11" t="s">
        <v>93</v>
      </c>
      <c r="K40" s="11" t="s">
        <v>93</v>
      </c>
      <c r="L40" s="11" t="s">
        <v>93</v>
      </c>
      <c r="M40">
        <f t="shared" ca="1" si="1"/>
        <v>52.802739726027397</v>
      </c>
      <c r="N40">
        <v>1</v>
      </c>
    </row>
    <row r="41" spans="4:14">
      <c r="D41" s="29">
        <v>30</v>
      </c>
      <c r="E41" s="9" t="s">
        <v>103</v>
      </c>
      <c r="F41" s="10">
        <v>26512</v>
      </c>
      <c r="G41" s="31" t="s">
        <v>93</v>
      </c>
      <c r="H41" s="11" t="s">
        <v>91</v>
      </c>
      <c r="I41" s="11" t="s">
        <v>94</v>
      </c>
      <c r="J41" s="11" t="s">
        <v>93</v>
      </c>
      <c r="K41" s="11" t="s">
        <v>93</v>
      </c>
      <c r="L41" s="11" t="s">
        <v>104</v>
      </c>
      <c r="M41">
        <f t="shared" ca="1" si="1"/>
        <v>48.345205479452055</v>
      </c>
      <c r="N41">
        <v>1</v>
      </c>
    </row>
    <row r="42" spans="4:14">
      <c r="D42" s="29">
        <v>31</v>
      </c>
      <c r="E42" s="9" t="s">
        <v>44</v>
      </c>
      <c r="F42" s="10">
        <v>21995</v>
      </c>
      <c r="G42" s="31" t="str">
        <f t="shared" ca="1" si="2"/>
        <v>да</v>
      </c>
      <c r="H42" s="11" t="s">
        <v>91</v>
      </c>
      <c r="I42" s="11" t="s">
        <v>93</v>
      </c>
      <c r="J42" s="11" t="s">
        <v>93</v>
      </c>
      <c r="K42" s="11" t="s">
        <v>93</v>
      </c>
      <c r="L42" s="11" t="s">
        <v>93</v>
      </c>
      <c r="M42">
        <f t="shared" ca="1" si="1"/>
        <v>60.720547945205482</v>
      </c>
      <c r="N42">
        <v>1</v>
      </c>
    </row>
    <row r="43" spans="4:14">
      <c r="D43" s="29">
        <v>32</v>
      </c>
      <c r="E43" s="9" t="s">
        <v>45</v>
      </c>
      <c r="F43" s="10">
        <v>25793</v>
      </c>
      <c r="G43" s="31" t="str">
        <f t="shared" ca="1" si="2"/>
        <v>нет</v>
      </c>
      <c r="H43" s="11" t="s">
        <v>91</v>
      </c>
      <c r="I43" s="11" t="s">
        <v>94</v>
      </c>
      <c r="J43" s="34" t="s">
        <v>94</v>
      </c>
      <c r="K43" s="11" t="s">
        <v>93</v>
      </c>
      <c r="L43" s="11" t="s">
        <v>93</v>
      </c>
      <c r="M43">
        <f t="shared" ca="1" si="1"/>
        <v>50.315068493150683</v>
      </c>
      <c r="N43">
        <v>1</v>
      </c>
    </row>
    <row r="44" spans="4:14">
      <c r="D44" s="29">
        <v>33</v>
      </c>
      <c r="E44" s="9" t="s">
        <v>46</v>
      </c>
      <c r="F44" s="10">
        <v>25036</v>
      </c>
      <c r="G44" s="31" t="str">
        <f t="shared" ca="1" si="2"/>
        <v>нет</v>
      </c>
      <c r="H44" s="11" t="s">
        <v>91</v>
      </c>
      <c r="I44" s="11" t="s">
        <v>94</v>
      </c>
      <c r="J44" s="34" t="s">
        <v>94</v>
      </c>
      <c r="K44" s="11" t="s">
        <v>93</v>
      </c>
      <c r="L44" s="11" t="s">
        <v>93</v>
      </c>
      <c r="M44">
        <f t="shared" ca="1" si="1"/>
        <v>52.389041095890413</v>
      </c>
      <c r="N44">
        <v>1</v>
      </c>
    </row>
    <row r="45" spans="4:14">
      <c r="D45" s="29">
        <v>34</v>
      </c>
      <c r="E45" s="9" t="s">
        <v>47</v>
      </c>
      <c r="F45" s="10">
        <v>27015</v>
      </c>
      <c r="G45" s="31" t="str">
        <f t="shared" ca="1" si="2"/>
        <v>нет</v>
      </c>
      <c r="H45" s="11" t="s">
        <v>91</v>
      </c>
      <c r="I45" s="11" t="s">
        <v>93</v>
      </c>
      <c r="J45" s="11" t="s">
        <v>93</v>
      </c>
      <c r="K45" s="11" t="s">
        <v>93</v>
      </c>
      <c r="L45" s="11" t="s">
        <v>93</v>
      </c>
      <c r="M45">
        <f t="shared" ca="1" si="1"/>
        <v>46.967123287671235</v>
      </c>
      <c r="N45">
        <v>1</v>
      </c>
    </row>
    <row r="46" spans="4:14">
      <c r="D46" s="29">
        <v>35</v>
      </c>
      <c r="E46" s="9" t="s">
        <v>88</v>
      </c>
      <c r="F46" s="10">
        <v>27448</v>
      </c>
      <c r="G46" s="31" t="str">
        <f t="shared" ca="1" si="2"/>
        <v>нет</v>
      </c>
      <c r="H46" s="11" t="s">
        <v>91</v>
      </c>
      <c r="I46" s="11" t="s">
        <v>93</v>
      </c>
      <c r="J46" s="11" t="s">
        <v>93</v>
      </c>
      <c r="K46" s="11" t="s">
        <v>93</v>
      </c>
      <c r="L46" s="11" t="s">
        <v>93</v>
      </c>
      <c r="M46">
        <f t="shared" ca="1" si="1"/>
        <v>45.780821917808218</v>
      </c>
      <c r="N46">
        <v>1</v>
      </c>
    </row>
    <row r="47" spans="4:14">
      <c r="D47" s="29">
        <v>36</v>
      </c>
      <c r="E47" s="9" t="s">
        <v>48</v>
      </c>
      <c r="F47" s="10">
        <v>25472</v>
      </c>
      <c r="G47" s="31" t="str">
        <f t="shared" ca="1" si="2"/>
        <v>нет</v>
      </c>
      <c r="H47" s="11" t="s">
        <v>91</v>
      </c>
      <c r="I47" s="11" t="s">
        <v>94</v>
      </c>
      <c r="J47" s="11" t="s">
        <v>93</v>
      </c>
      <c r="K47" s="11" t="s">
        <v>93</v>
      </c>
      <c r="L47" s="11" t="s">
        <v>93</v>
      </c>
      <c r="M47">
        <f t="shared" ca="1" si="1"/>
        <v>51.194520547945203</v>
      </c>
      <c r="N47">
        <v>1</v>
      </c>
    </row>
    <row r="48" spans="4:14">
      <c r="D48" s="29">
        <v>37</v>
      </c>
      <c r="E48" s="9" t="s">
        <v>106</v>
      </c>
      <c r="F48" s="10">
        <v>35024</v>
      </c>
      <c r="G48" s="31" t="str">
        <f t="shared" ca="1" si="2"/>
        <v>нет</v>
      </c>
      <c r="H48" s="11" t="s">
        <v>92</v>
      </c>
      <c r="I48" s="11" t="s">
        <v>94</v>
      </c>
      <c r="J48" s="11" t="s">
        <v>93</v>
      </c>
      <c r="K48" s="11" t="s">
        <v>93</v>
      </c>
      <c r="L48" s="11" t="s">
        <v>93</v>
      </c>
      <c r="M48">
        <f t="shared" ca="1" si="1"/>
        <v>25.024657534246575</v>
      </c>
      <c r="N48">
        <v>1</v>
      </c>
    </row>
    <row r="49" spans="4:14">
      <c r="D49" s="29">
        <v>38</v>
      </c>
      <c r="E49" s="9" t="s">
        <v>105</v>
      </c>
      <c r="F49" s="10">
        <v>33498</v>
      </c>
      <c r="G49" s="31" t="s">
        <v>93</v>
      </c>
      <c r="H49" s="11" t="s">
        <v>91</v>
      </c>
      <c r="I49" s="11" t="s">
        <v>94</v>
      </c>
      <c r="J49" s="11" t="s">
        <v>93</v>
      </c>
      <c r="K49" s="11" t="s">
        <v>93</v>
      </c>
      <c r="L49" s="11" t="s">
        <v>93</v>
      </c>
      <c r="M49">
        <f t="shared" ca="1" si="1"/>
        <v>29.205479452054796</v>
      </c>
      <c r="N49">
        <v>1</v>
      </c>
    </row>
    <row r="50" spans="4:14">
      <c r="D50" s="29">
        <v>39</v>
      </c>
      <c r="E50" s="9" t="s">
        <v>49</v>
      </c>
      <c r="F50" s="10">
        <v>23463</v>
      </c>
      <c r="G50" s="31" t="str">
        <f t="shared" ca="1" si="2"/>
        <v>да</v>
      </c>
      <c r="H50" s="11" t="s">
        <v>91</v>
      </c>
      <c r="I50" s="11" t="s">
        <v>94</v>
      </c>
      <c r="J50" s="34" t="s">
        <v>94</v>
      </c>
      <c r="K50" s="11" t="s">
        <v>93</v>
      </c>
      <c r="L50" s="11" t="s">
        <v>93</v>
      </c>
      <c r="M50">
        <f t="shared" ca="1" si="1"/>
        <v>56.698630136986303</v>
      </c>
      <c r="N50">
        <v>1</v>
      </c>
    </row>
    <row r="51" spans="4:14">
      <c r="D51" s="29">
        <v>40</v>
      </c>
      <c r="E51" s="9" t="s">
        <v>50</v>
      </c>
      <c r="F51" s="10">
        <v>28475</v>
      </c>
      <c r="G51" s="31" t="str">
        <f t="shared" ca="1" si="2"/>
        <v>нет</v>
      </c>
      <c r="H51" s="11" t="s">
        <v>91</v>
      </c>
      <c r="I51" s="11" t="s">
        <v>94</v>
      </c>
      <c r="J51" s="11" t="s">
        <v>93</v>
      </c>
      <c r="K51" s="11" t="s">
        <v>93</v>
      </c>
      <c r="L51" s="11" t="s">
        <v>93</v>
      </c>
      <c r="M51">
        <f t="shared" ca="1" si="1"/>
        <v>42.967123287671235</v>
      </c>
      <c r="N51">
        <v>1</v>
      </c>
    </row>
    <row r="52" spans="4:14">
      <c r="D52" s="29">
        <v>41</v>
      </c>
      <c r="E52" s="9" t="s">
        <v>51</v>
      </c>
      <c r="F52" s="10">
        <v>22069</v>
      </c>
      <c r="G52" s="31" t="str">
        <f t="shared" ca="1" si="2"/>
        <v>да</v>
      </c>
      <c r="H52" s="11" t="s">
        <v>91</v>
      </c>
      <c r="I52" s="11" t="s">
        <v>94</v>
      </c>
      <c r="J52" s="34" t="s">
        <v>94</v>
      </c>
      <c r="K52" s="11" t="s">
        <v>93</v>
      </c>
      <c r="L52" s="11" t="s">
        <v>93</v>
      </c>
      <c r="M52">
        <f t="shared" ca="1" si="1"/>
        <v>60.517808219178079</v>
      </c>
      <c r="N52">
        <v>1</v>
      </c>
    </row>
    <row r="53" spans="4:14">
      <c r="D53" s="29">
        <v>42</v>
      </c>
      <c r="E53" s="9" t="s">
        <v>52</v>
      </c>
      <c r="F53" s="10">
        <v>28394</v>
      </c>
      <c r="G53" s="31" t="str">
        <f t="shared" ca="1" si="2"/>
        <v>нет</v>
      </c>
      <c r="H53" s="11" t="s">
        <v>92</v>
      </c>
      <c r="I53" s="11" t="s">
        <v>94</v>
      </c>
      <c r="J53" s="34" t="s">
        <v>94</v>
      </c>
      <c r="K53" s="11" t="s">
        <v>93</v>
      </c>
      <c r="L53" s="11" t="s">
        <v>93</v>
      </c>
      <c r="M53">
        <f t="shared" ca="1" si="1"/>
        <v>43.18904109589041</v>
      </c>
      <c r="N53">
        <v>1</v>
      </c>
    </row>
    <row r="54" spans="4:14">
      <c r="D54" s="29">
        <v>43</v>
      </c>
      <c r="E54" s="9" t="s">
        <v>53</v>
      </c>
      <c r="F54" s="10">
        <v>21084</v>
      </c>
      <c r="G54" s="31" t="str">
        <f t="shared" ca="1" si="2"/>
        <v>да</v>
      </c>
      <c r="H54" s="11" t="s">
        <v>91</v>
      </c>
      <c r="I54" s="11" t="s">
        <v>93</v>
      </c>
      <c r="J54" s="34" t="s">
        <v>94</v>
      </c>
      <c r="K54" s="11" t="s">
        <v>93</v>
      </c>
      <c r="L54" s="11" t="s">
        <v>93</v>
      </c>
      <c r="M54">
        <f t="shared" ca="1" si="1"/>
        <v>63.216438356164382</v>
      </c>
      <c r="N54">
        <v>1</v>
      </c>
    </row>
    <row r="55" spans="4:14">
      <c r="D55" s="29">
        <v>44</v>
      </c>
      <c r="E55" s="9" t="s">
        <v>54</v>
      </c>
      <c r="F55" s="10">
        <v>30169</v>
      </c>
      <c r="G55" s="31" t="str">
        <f t="shared" ca="1" si="2"/>
        <v>нет</v>
      </c>
      <c r="H55" s="11" t="s">
        <v>91</v>
      </c>
      <c r="I55" s="11" t="s">
        <v>94</v>
      </c>
      <c r="J55" s="11" t="s">
        <v>93</v>
      </c>
      <c r="K55" s="11" t="s">
        <v>93</v>
      </c>
      <c r="L55" s="11" t="s">
        <v>93</v>
      </c>
      <c r="M55">
        <f t="shared" ca="1" si="1"/>
        <v>38.326027397260276</v>
      </c>
      <c r="N55">
        <v>1</v>
      </c>
    </row>
    <row r="56" spans="4:14">
      <c r="D56" s="29">
        <v>45</v>
      </c>
      <c r="E56" s="9" t="s">
        <v>55</v>
      </c>
      <c r="F56" s="10">
        <v>29694</v>
      </c>
      <c r="G56" s="31" t="str">
        <f t="shared" ca="1" si="2"/>
        <v>нет</v>
      </c>
      <c r="H56" s="11" t="s">
        <v>91</v>
      </c>
      <c r="I56" s="11" t="s">
        <v>94</v>
      </c>
      <c r="J56" s="34" t="s">
        <v>94</v>
      </c>
      <c r="K56" s="11" t="s">
        <v>93</v>
      </c>
      <c r="L56" s="11" t="s">
        <v>93</v>
      </c>
      <c r="M56">
        <f t="shared" ca="1" si="1"/>
        <v>39.627397260273973</v>
      </c>
      <c r="N56">
        <v>1</v>
      </c>
    </row>
    <row r="57" spans="4:14">
      <c r="D57" s="29">
        <v>46</v>
      </c>
      <c r="E57" s="9" t="s">
        <v>56</v>
      </c>
      <c r="F57" s="10">
        <v>20092</v>
      </c>
      <c r="G57" s="31" t="str">
        <f t="shared" ca="1" si="2"/>
        <v>да</v>
      </c>
      <c r="H57" s="11" t="s">
        <v>91</v>
      </c>
      <c r="I57" s="11" t="s">
        <v>94</v>
      </c>
      <c r="J57" s="34" t="s">
        <v>94</v>
      </c>
      <c r="K57" s="11" t="s">
        <v>93</v>
      </c>
      <c r="L57" s="11" t="s">
        <v>93</v>
      </c>
      <c r="M57">
        <f t="shared" ca="1" si="1"/>
        <v>65.93424657534247</v>
      </c>
      <c r="N57">
        <v>1</v>
      </c>
    </row>
    <row r="58" spans="4:14">
      <c r="D58" s="29">
        <v>47</v>
      </c>
      <c r="E58" s="9" t="s">
        <v>57</v>
      </c>
      <c r="F58" s="10">
        <v>24630</v>
      </c>
      <c r="G58" s="31" t="str">
        <f t="shared" ca="1" si="2"/>
        <v>нет</v>
      </c>
      <c r="H58" s="11" t="s">
        <v>91</v>
      </c>
      <c r="I58" s="11" t="s">
        <v>94</v>
      </c>
      <c r="J58" s="34" t="s">
        <v>94</v>
      </c>
      <c r="K58" s="11" t="s">
        <v>93</v>
      </c>
      <c r="L58" s="11" t="s">
        <v>93</v>
      </c>
      <c r="M58">
        <f t="shared" ca="1" si="1"/>
        <v>53.5013698630137</v>
      </c>
      <c r="N58">
        <v>1</v>
      </c>
    </row>
    <row r="59" spans="4:14">
      <c r="D59" s="29">
        <v>48</v>
      </c>
      <c r="E59" s="9" t="s">
        <v>58</v>
      </c>
      <c r="F59" s="10">
        <v>32612</v>
      </c>
      <c r="G59" s="31" t="str">
        <f t="shared" ca="1" si="2"/>
        <v>нет</v>
      </c>
      <c r="H59" s="11" t="s">
        <v>92</v>
      </c>
      <c r="I59" s="11" t="s">
        <v>94</v>
      </c>
      <c r="J59" s="11" t="s">
        <v>93</v>
      </c>
      <c r="K59" s="11" t="s">
        <v>93</v>
      </c>
      <c r="L59" s="11" t="s">
        <v>93</v>
      </c>
      <c r="M59">
        <f t="shared" ca="1" si="1"/>
        <v>31.632876712328766</v>
      </c>
      <c r="N59">
        <v>1</v>
      </c>
    </row>
    <row r="60" spans="4:14">
      <c r="D60" s="29">
        <v>49</v>
      </c>
      <c r="E60" s="9" t="s">
        <v>107</v>
      </c>
      <c r="F60" s="10">
        <v>27019</v>
      </c>
      <c r="G60" s="31" t="str">
        <f t="shared" ca="1" si="2"/>
        <v>нет</v>
      </c>
      <c r="H60" s="11" t="s">
        <v>91</v>
      </c>
      <c r="I60" s="11" t="s">
        <v>94</v>
      </c>
      <c r="J60" s="11" t="s">
        <v>93</v>
      </c>
      <c r="K60" s="11" t="s">
        <v>93</v>
      </c>
      <c r="L60" s="11" t="s">
        <v>93</v>
      </c>
      <c r="M60">
        <f t="shared" ca="1" si="1"/>
        <v>46.956164383561642</v>
      </c>
      <c r="N60">
        <v>1</v>
      </c>
    </row>
    <row r="61" spans="4:14">
      <c r="D61" s="29">
        <v>50</v>
      </c>
      <c r="E61" s="9" t="s">
        <v>59</v>
      </c>
      <c r="F61" s="10">
        <v>23411</v>
      </c>
      <c r="G61" s="31" t="str">
        <f t="shared" ca="1" si="2"/>
        <v>да</v>
      </c>
      <c r="H61" s="11" t="s">
        <v>91</v>
      </c>
      <c r="I61" s="11" t="s">
        <v>93</v>
      </c>
      <c r="J61" s="11" t="s">
        <v>93</v>
      </c>
      <c r="K61" s="11" t="s">
        <v>93</v>
      </c>
      <c r="L61" s="11" t="s">
        <v>93</v>
      </c>
      <c r="M61">
        <f t="shared" ca="1" si="1"/>
        <v>56.841095890410962</v>
      </c>
      <c r="N61">
        <v>1</v>
      </c>
    </row>
    <row r="62" spans="4:14">
      <c r="D62" s="29">
        <v>51</v>
      </c>
      <c r="E62" s="9" t="s">
        <v>60</v>
      </c>
      <c r="F62" s="10">
        <v>22341</v>
      </c>
      <c r="G62" s="31" t="str">
        <f t="shared" ca="1" si="2"/>
        <v>да</v>
      </c>
      <c r="H62" s="11" t="s">
        <v>91</v>
      </c>
      <c r="I62" s="11" t="s">
        <v>93</v>
      </c>
      <c r="J62" s="11" t="s">
        <v>93</v>
      </c>
      <c r="K62" s="11" t="s">
        <v>93</v>
      </c>
      <c r="L62" s="11" t="s">
        <v>93</v>
      </c>
      <c r="M62">
        <f t="shared" ca="1" si="1"/>
        <v>59.772602739726025</v>
      </c>
      <c r="N62">
        <v>1</v>
      </c>
    </row>
    <row r="63" spans="4:14">
      <c r="D63" s="29">
        <v>52</v>
      </c>
      <c r="E63" s="9" t="s">
        <v>61</v>
      </c>
      <c r="F63" s="10">
        <v>20692</v>
      </c>
      <c r="G63" s="31" t="str">
        <f t="shared" ca="1" si="2"/>
        <v>да</v>
      </c>
      <c r="H63" s="11" t="s">
        <v>91</v>
      </c>
      <c r="I63" s="11" t="s">
        <v>93</v>
      </c>
      <c r="J63" s="34" t="s">
        <v>94</v>
      </c>
      <c r="K63" s="11" t="s">
        <v>93</v>
      </c>
      <c r="L63" s="11" t="s">
        <v>93</v>
      </c>
      <c r="M63">
        <f t="shared" ca="1" si="1"/>
        <v>64.290410958904104</v>
      </c>
      <c r="N63">
        <v>1</v>
      </c>
    </row>
    <row r="64" spans="4:14">
      <c r="D64" s="29">
        <v>53</v>
      </c>
      <c r="E64" s="9" t="s">
        <v>97</v>
      </c>
      <c r="F64" s="10">
        <v>23469</v>
      </c>
      <c r="G64" s="31" t="str">
        <f t="shared" ca="1" si="2"/>
        <v>да</v>
      </c>
      <c r="H64" s="11" t="s">
        <v>91</v>
      </c>
      <c r="I64" s="11" t="s">
        <v>93</v>
      </c>
      <c r="J64" s="11" t="s">
        <v>93</v>
      </c>
      <c r="K64" s="11" t="s">
        <v>93</v>
      </c>
      <c r="L64" s="11" t="s">
        <v>93</v>
      </c>
      <c r="M64">
        <f t="shared" ca="1" si="1"/>
        <v>56.682191780821917</v>
      </c>
      <c r="N64">
        <v>1</v>
      </c>
    </row>
    <row r="65" spans="4:14">
      <c r="D65" s="29">
        <v>54</v>
      </c>
      <c r="E65" s="9" t="s">
        <v>89</v>
      </c>
      <c r="F65" s="10">
        <v>23023</v>
      </c>
      <c r="G65" s="31" t="s">
        <v>94</v>
      </c>
      <c r="H65" s="11" t="s">
        <v>92</v>
      </c>
      <c r="I65" s="11" t="s">
        <v>93</v>
      </c>
      <c r="J65" s="11" t="s">
        <v>94</v>
      </c>
      <c r="K65" s="11" t="s">
        <v>93</v>
      </c>
      <c r="L65" s="11" t="s">
        <v>93</v>
      </c>
      <c r="M65">
        <f t="shared" ca="1" si="1"/>
        <v>57.904109589041099</v>
      </c>
      <c r="N65">
        <v>1</v>
      </c>
    </row>
    <row r="66" spans="4:14">
      <c r="D66" s="29">
        <v>55</v>
      </c>
      <c r="E66" s="9" t="s">
        <v>62</v>
      </c>
      <c r="F66" s="10">
        <v>26129</v>
      </c>
      <c r="G66" s="31" t="str">
        <f t="shared" ca="1" si="2"/>
        <v>нет</v>
      </c>
      <c r="H66" s="11" t="s">
        <v>91</v>
      </c>
      <c r="I66" s="11" t="s">
        <v>94</v>
      </c>
      <c r="J66" s="34" t="s">
        <v>94</v>
      </c>
      <c r="K66" s="11" t="s">
        <v>93</v>
      </c>
      <c r="L66" s="11" t="s">
        <v>93</v>
      </c>
      <c r="M66">
        <f t="shared" ca="1" si="1"/>
        <v>49.394520547945206</v>
      </c>
      <c r="N66">
        <v>1</v>
      </c>
    </row>
    <row r="67" spans="4:14">
      <c r="D67" s="29">
        <v>56</v>
      </c>
      <c r="E67" s="9" t="s">
        <v>63</v>
      </c>
      <c r="F67" s="10">
        <v>16157</v>
      </c>
      <c r="G67" s="31" t="str">
        <f t="shared" ca="1" si="2"/>
        <v>да</v>
      </c>
      <c r="H67" s="11" t="s">
        <v>92</v>
      </c>
      <c r="I67" s="11" t="s">
        <v>94</v>
      </c>
      <c r="J67" s="34" t="s">
        <v>94</v>
      </c>
      <c r="K67" s="11" t="s">
        <v>93</v>
      </c>
      <c r="L67" s="11" t="s">
        <v>93</v>
      </c>
      <c r="M67">
        <f t="shared" ca="1" si="1"/>
        <v>76.715068493150682</v>
      </c>
      <c r="N67">
        <v>1</v>
      </c>
    </row>
    <row r="68" spans="4:14">
      <c r="D68" s="29">
        <v>57</v>
      </c>
      <c r="E68" s="9" t="s">
        <v>64</v>
      </c>
      <c r="F68" s="10">
        <v>27548</v>
      </c>
      <c r="G68" s="31" t="str">
        <f t="shared" ca="1" si="2"/>
        <v>нет</v>
      </c>
      <c r="H68" s="11" t="s">
        <v>91</v>
      </c>
      <c r="I68" s="11" t="s">
        <v>94</v>
      </c>
      <c r="J68" s="11" t="s">
        <v>93</v>
      </c>
      <c r="K68" s="11" t="s">
        <v>93</v>
      </c>
      <c r="L68" s="11" t="s">
        <v>93</v>
      </c>
      <c r="M68">
        <f t="shared" ca="1" si="1"/>
        <v>45.506849315068493</v>
      </c>
      <c r="N68">
        <v>1</v>
      </c>
    </row>
    <row r="69" spans="4:14">
      <c r="D69" s="29">
        <v>58</v>
      </c>
      <c r="E69" s="9" t="s">
        <v>65</v>
      </c>
      <c r="F69" s="10">
        <v>23688</v>
      </c>
      <c r="G69" s="31" t="str">
        <f t="shared" ca="1" si="2"/>
        <v>да</v>
      </c>
      <c r="H69" s="11" t="s">
        <v>91</v>
      </c>
      <c r="I69" s="11" t="s">
        <v>94</v>
      </c>
      <c r="J69" s="34" t="s">
        <v>94</v>
      </c>
      <c r="K69" s="11" t="s">
        <v>93</v>
      </c>
      <c r="L69" s="11" t="s">
        <v>93</v>
      </c>
      <c r="M69">
        <f t="shared" ca="1" si="1"/>
        <v>56.082191780821915</v>
      </c>
      <c r="N69">
        <v>1</v>
      </c>
    </row>
    <row r="70" spans="4:14">
      <c r="D70" s="29">
        <v>59</v>
      </c>
      <c r="E70" s="9" t="s">
        <v>66</v>
      </c>
      <c r="F70" s="10">
        <v>24384</v>
      </c>
      <c r="G70" s="31" t="str">
        <f t="shared" ca="1" si="2"/>
        <v>нет</v>
      </c>
      <c r="H70" s="11" t="s">
        <v>91</v>
      </c>
      <c r="I70" s="11" t="s">
        <v>94</v>
      </c>
      <c r="J70" s="11" t="s">
        <v>93</v>
      </c>
      <c r="K70" s="11" t="s">
        <v>93</v>
      </c>
      <c r="L70" s="11" t="s">
        <v>93</v>
      </c>
      <c r="M70">
        <f t="shared" ca="1" si="1"/>
        <v>54.175342465753424</v>
      </c>
      <c r="N70">
        <v>1</v>
      </c>
    </row>
    <row r="71" spans="4:14">
      <c r="D71" s="29">
        <v>60</v>
      </c>
      <c r="E71" s="9" t="s">
        <v>100</v>
      </c>
      <c r="F71" s="10">
        <v>22249</v>
      </c>
      <c r="G71" s="31" t="str">
        <f t="shared" ca="1" si="2"/>
        <v>да</v>
      </c>
      <c r="H71" s="11" t="s">
        <v>91</v>
      </c>
      <c r="I71" s="11" t="s">
        <v>94</v>
      </c>
      <c r="J71" s="34" t="s">
        <v>94</v>
      </c>
      <c r="K71" s="11" t="s">
        <v>93</v>
      </c>
      <c r="L71" s="11" t="s">
        <v>93</v>
      </c>
      <c r="M71">
        <f t="shared" ca="1" si="1"/>
        <v>60.024657534246572</v>
      </c>
      <c r="N71">
        <v>1</v>
      </c>
    </row>
    <row r="72" spans="4:14">
      <c r="D72" s="29">
        <v>61</v>
      </c>
      <c r="E72" s="9" t="s">
        <v>67</v>
      </c>
      <c r="F72" s="10">
        <v>34760</v>
      </c>
      <c r="G72" s="31" t="s">
        <v>93</v>
      </c>
      <c r="H72" s="11" t="s">
        <v>91</v>
      </c>
      <c r="I72" s="11" t="s">
        <v>93</v>
      </c>
      <c r="J72" s="11" t="s">
        <v>93</v>
      </c>
      <c r="K72" s="11" t="s">
        <v>93</v>
      </c>
      <c r="L72" s="11" t="s">
        <v>93</v>
      </c>
      <c r="M72">
        <f t="shared" ca="1" si="1"/>
        <v>25.747945205479454</v>
      </c>
      <c r="N72">
        <v>1</v>
      </c>
    </row>
    <row r="73" spans="4:14">
      <c r="D73" s="29">
        <v>62</v>
      </c>
      <c r="E73" s="9" t="s">
        <v>68</v>
      </c>
      <c r="F73" s="10">
        <v>19581</v>
      </c>
      <c r="G73" s="31" t="str">
        <f t="shared" ca="1" si="2"/>
        <v>да</v>
      </c>
      <c r="H73" s="11" t="s">
        <v>91</v>
      </c>
      <c r="I73" s="11" t="s">
        <v>93</v>
      </c>
      <c r="J73" s="34" t="s">
        <v>94</v>
      </c>
      <c r="K73" s="11" t="s">
        <v>93</v>
      </c>
      <c r="L73" s="11" t="s">
        <v>93</v>
      </c>
      <c r="M73">
        <f t="shared" ca="1" si="1"/>
        <v>67.334246575342462</v>
      </c>
      <c r="N73">
        <v>1</v>
      </c>
    </row>
    <row r="74" spans="4:14">
      <c r="D74" s="29">
        <v>63</v>
      </c>
      <c r="E74" s="9" t="s">
        <v>69</v>
      </c>
      <c r="F74" s="10">
        <v>20892</v>
      </c>
      <c r="G74" s="31" t="str">
        <f t="shared" ca="1" si="2"/>
        <v>да</v>
      </c>
      <c r="H74" s="11" t="s">
        <v>91</v>
      </c>
      <c r="I74" s="11" t="s">
        <v>94</v>
      </c>
      <c r="J74" s="34" t="s">
        <v>94</v>
      </c>
      <c r="K74" s="11" t="s">
        <v>93</v>
      </c>
      <c r="L74" s="11" t="s">
        <v>93</v>
      </c>
      <c r="M74">
        <f t="shared" ca="1" si="1"/>
        <v>63.742465753424661</v>
      </c>
      <c r="N74">
        <v>1</v>
      </c>
    </row>
    <row r="75" spans="4:14">
      <c r="D75" s="29">
        <v>64</v>
      </c>
      <c r="E75" s="9" t="s">
        <v>70</v>
      </c>
      <c r="F75" s="10">
        <v>22474</v>
      </c>
      <c r="G75" s="31" t="str">
        <f t="shared" ca="1" si="2"/>
        <v>да</v>
      </c>
      <c r="H75" s="11" t="s">
        <v>91</v>
      </c>
      <c r="I75" s="11" t="s">
        <v>93</v>
      </c>
      <c r="J75" s="11" t="s">
        <v>93</v>
      </c>
      <c r="K75" s="11" t="s">
        <v>93</v>
      </c>
      <c r="L75" s="11" t="s">
        <v>93</v>
      </c>
      <c r="M75">
        <f t="shared" ca="1" si="1"/>
        <v>59.408219178082192</v>
      </c>
      <c r="N75">
        <v>1</v>
      </c>
    </row>
    <row r="76" spans="4:14">
      <c r="D76" s="29">
        <v>65</v>
      </c>
      <c r="E76" s="9" t="s">
        <v>71</v>
      </c>
      <c r="F76" s="10">
        <v>22565</v>
      </c>
      <c r="G76" s="31" t="str">
        <f t="shared" ca="1" si="2"/>
        <v>да</v>
      </c>
      <c r="H76" s="11" t="s">
        <v>91</v>
      </c>
      <c r="I76" s="11" t="s">
        <v>93</v>
      </c>
      <c r="J76" s="34" t="s">
        <v>94</v>
      </c>
      <c r="K76" s="11" t="s">
        <v>93</v>
      </c>
      <c r="L76" s="11" t="s">
        <v>93</v>
      </c>
      <c r="M76">
        <f t="shared" ca="1" si="1"/>
        <v>59.158904109589038</v>
      </c>
      <c r="N76">
        <v>1</v>
      </c>
    </row>
    <row r="77" spans="4:14">
      <c r="D77" s="29">
        <v>66</v>
      </c>
      <c r="E77" s="9" t="s">
        <v>72</v>
      </c>
      <c r="F77" s="10">
        <v>28839</v>
      </c>
      <c r="G77" s="31" t="str">
        <f t="shared" ca="1" si="2"/>
        <v>нет</v>
      </c>
      <c r="H77" s="11" t="s">
        <v>91</v>
      </c>
      <c r="I77" s="11" t="s">
        <v>94</v>
      </c>
      <c r="J77" s="11" t="s">
        <v>93</v>
      </c>
      <c r="K77" s="11" t="s">
        <v>93</v>
      </c>
      <c r="L77" s="11" t="s">
        <v>93</v>
      </c>
      <c r="M77">
        <f t="shared" ca="1" si="1"/>
        <v>41.969863013698628</v>
      </c>
      <c r="N77">
        <v>1</v>
      </c>
    </row>
    <row r="78" spans="4:14">
      <c r="D78" s="29">
        <v>67</v>
      </c>
      <c r="E78" s="9" t="s">
        <v>108</v>
      </c>
      <c r="F78" s="10">
        <v>31742</v>
      </c>
      <c r="G78" s="31" t="str">
        <f t="shared" ca="1" si="2"/>
        <v>нет</v>
      </c>
      <c r="H78" s="11" t="s">
        <v>91</v>
      </c>
      <c r="I78" s="11" t="s">
        <v>94</v>
      </c>
      <c r="J78" s="11" t="s">
        <v>93</v>
      </c>
      <c r="K78" s="11" t="s">
        <v>93</v>
      </c>
      <c r="L78" s="11" t="s">
        <v>93</v>
      </c>
      <c r="M78">
        <f t="shared" ca="1" si="1"/>
        <v>34.016438356164386</v>
      </c>
      <c r="N78">
        <v>1</v>
      </c>
    </row>
    <row r="79" spans="4:14">
      <c r="D79" s="29">
        <v>68</v>
      </c>
      <c r="E79" s="9" t="s">
        <v>73</v>
      </c>
      <c r="F79" s="10">
        <v>27891</v>
      </c>
      <c r="G79" s="31" t="str">
        <f t="shared" ca="1" si="2"/>
        <v>нет</v>
      </c>
      <c r="H79" s="11" t="s">
        <v>91</v>
      </c>
      <c r="I79" s="11" t="s">
        <v>94</v>
      </c>
      <c r="J79" s="34" t="s">
        <v>94</v>
      </c>
      <c r="K79" s="11" t="s">
        <v>93</v>
      </c>
      <c r="L79" s="11" t="s">
        <v>93</v>
      </c>
      <c r="M79">
        <f t="shared" ca="1" si="1"/>
        <v>44.56712328767123</v>
      </c>
      <c r="N79">
        <v>1</v>
      </c>
    </row>
    <row r="80" spans="4:14">
      <c r="D80" s="29">
        <v>69</v>
      </c>
      <c r="E80" s="9" t="s">
        <v>74</v>
      </c>
      <c r="F80" s="10">
        <v>21251</v>
      </c>
      <c r="G80" s="31" t="str">
        <f t="shared" ca="1" si="2"/>
        <v>да</v>
      </c>
      <c r="H80" s="11" t="s">
        <v>91</v>
      </c>
      <c r="I80" s="11" t="s">
        <v>93</v>
      </c>
      <c r="J80" s="11" t="s">
        <v>93</v>
      </c>
      <c r="K80" s="11" t="s">
        <v>93</v>
      </c>
      <c r="L80" s="11" t="s">
        <v>93</v>
      </c>
      <c r="M80">
        <f t="shared" ref="M80:M93" ca="1" si="3">IF(H80&lt;&gt;"",($B$4-F80)/365,"")</f>
        <v>62.758904109589039</v>
      </c>
      <c r="N80">
        <v>1</v>
      </c>
    </row>
    <row r="81" spans="4:14">
      <c r="D81" s="29">
        <v>70</v>
      </c>
      <c r="E81" s="9" t="s">
        <v>75</v>
      </c>
      <c r="F81" s="10">
        <v>26276</v>
      </c>
      <c r="G81" s="31" t="str">
        <f t="shared" ca="1" si="2"/>
        <v>нет</v>
      </c>
      <c r="H81" s="11" t="s">
        <v>92</v>
      </c>
      <c r="I81" s="11" t="s">
        <v>94</v>
      </c>
      <c r="J81" s="11" t="s">
        <v>93</v>
      </c>
      <c r="K81" s="11" t="s">
        <v>93</v>
      </c>
      <c r="L81" s="11" t="s">
        <v>93</v>
      </c>
      <c r="M81">
        <f t="shared" ca="1" si="3"/>
        <v>48.991780821917807</v>
      </c>
      <c r="N81">
        <v>1</v>
      </c>
    </row>
    <row r="82" spans="4:14">
      <c r="D82" s="29">
        <v>71</v>
      </c>
      <c r="E82" s="9" t="s">
        <v>90</v>
      </c>
      <c r="F82" s="10">
        <v>25745</v>
      </c>
      <c r="G82" s="31" t="str">
        <f t="shared" ca="1" si="2"/>
        <v>нет</v>
      </c>
      <c r="H82" s="11" t="s">
        <v>91</v>
      </c>
      <c r="I82" s="11" t="s">
        <v>94</v>
      </c>
      <c r="J82" s="34" t="s">
        <v>94</v>
      </c>
      <c r="K82" s="11" t="s">
        <v>93</v>
      </c>
      <c r="L82" s="11" t="s">
        <v>93</v>
      </c>
      <c r="M82">
        <f t="shared" ca="1" si="3"/>
        <v>50.446575342465756</v>
      </c>
      <c r="N82">
        <v>1</v>
      </c>
    </row>
    <row r="83" spans="4:14">
      <c r="D83" s="29">
        <v>72</v>
      </c>
      <c r="E83" s="9" t="s">
        <v>76</v>
      </c>
      <c r="F83" s="10">
        <v>25042</v>
      </c>
      <c r="G83" s="31" t="str">
        <f t="shared" ca="1" si="2"/>
        <v>нет</v>
      </c>
      <c r="H83" s="11" t="s">
        <v>91</v>
      </c>
      <c r="I83" s="11" t="s">
        <v>93</v>
      </c>
      <c r="J83" s="11" t="s">
        <v>93</v>
      </c>
      <c r="K83" s="11" t="s">
        <v>93</v>
      </c>
      <c r="L83" s="11" t="s">
        <v>93</v>
      </c>
      <c r="M83">
        <f t="shared" ca="1" si="3"/>
        <v>52.372602739726027</v>
      </c>
      <c r="N83">
        <v>1</v>
      </c>
    </row>
    <row r="84" spans="4:14">
      <c r="D84" s="29">
        <v>73</v>
      </c>
      <c r="E84" s="9" t="s">
        <v>77</v>
      </c>
      <c r="F84" s="10">
        <v>27488</v>
      </c>
      <c r="G84" s="31" t="str">
        <f t="shared" ca="1" si="2"/>
        <v>нет</v>
      </c>
      <c r="H84" s="11" t="s">
        <v>92</v>
      </c>
      <c r="I84" s="11" t="s">
        <v>94</v>
      </c>
      <c r="J84" s="34" t="s">
        <v>94</v>
      </c>
      <c r="K84" s="11" t="s">
        <v>93</v>
      </c>
      <c r="L84" s="11" t="s">
        <v>93</v>
      </c>
      <c r="M84">
        <f t="shared" ca="1" si="3"/>
        <v>45.671232876712331</v>
      </c>
      <c r="N84">
        <v>1</v>
      </c>
    </row>
    <row r="85" spans="4:14">
      <c r="D85" s="29">
        <v>74</v>
      </c>
      <c r="E85" s="9" t="s">
        <v>78</v>
      </c>
      <c r="F85" s="10">
        <v>27652</v>
      </c>
      <c r="G85" s="31" t="str">
        <f t="shared" ca="1" si="2"/>
        <v>нет</v>
      </c>
      <c r="H85" s="11" t="s">
        <v>92</v>
      </c>
      <c r="I85" s="11" t="s">
        <v>94</v>
      </c>
      <c r="J85" s="11" t="s">
        <v>93</v>
      </c>
      <c r="K85" s="11" t="s">
        <v>93</v>
      </c>
      <c r="L85" s="11" t="s">
        <v>93</v>
      </c>
      <c r="M85">
        <f t="shared" ca="1" si="3"/>
        <v>45.221917808219175</v>
      </c>
      <c r="N85">
        <v>1</v>
      </c>
    </row>
    <row r="86" spans="4:14">
      <c r="D86" s="29">
        <v>75</v>
      </c>
      <c r="E86" s="9" t="s">
        <v>79</v>
      </c>
      <c r="F86" s="10">
        <v>26129</v>
      </c>
      <c r="G86" s="31" t="str">
        <f t="shared" ref="G86:G93" ca="1" si="4">IF(H86="м",IF(M86&gt;60,"да","нет"),IF(H86="ж",IF(M86&gt;55,"да","нет"),""))</f>
        <v>нет</v>
      </c>
      <c r="H86" s="11" t="s">
        <v>91</v>
      </c>
      <c r="I86" s="11" t="s">
        <v>94</v>
      </c>
      <c r="J86" s="34" t="s">
        <v>94</v>
      </c>
      <c r="K86" s="11" t="s">
        <v>93</v>
      </c>
      <c r="L86" s="11" t="s">
        <v>93</v>
      </c>
      <c r="M86">
        <f t="shared" ca="1" si="3"/>
        <v>49.394520547945206</v>
      </c>
      <c r="N86">
        <v>1</v>
      </c>
    </row>
    <row r="87" spans="4:14">
      <c r="D87" s="29">
        <v>76</v>
      </c>
      <c r="E87" s="9" t="s">
        <v>80</v>
      </c>
      <c r="F87" s="10">
        <v>27138</v>
      </c>
      <c r="G87" s="31" t="str">
        <f t="shared" ca="1" si="4"/>
        <v>нет</v>
      </c>
      <c r="H87" s="11" t="s">
        <v>91</v>
      </c>
      <c r="I87" s="11" t="s">
        <v>93</v>
      </c>
      <c r="J87" s="11" t="s">
        <v>93</v>
      </c>
      <c r="K87" s="11" t="s">
        <v>93</v>
      </c>
      <c r="L87" s="11" t="s">
        <v>93</v>
      </c>
      <c r="M87">
        <f t="shared" ca="1" si="3"/>
        <v>46.630136986301373</v>
      </c>
      <c r="N87">
        <v>1</v>
      </c>
    </row>
    <row r="88" spans="4:14">
      <c r="D88" s="29">
        <v>77</v>
      </c>
      <c r="E88" s="9" t="s">
        <v>109</v>
      </c>
      <c r="F88" s="10">
        <v>29786</v>
      </c>
      <c r="G88" s="31" t="s">
        <v>93</v>
      </c>
      <c r="H88" s="11" t="s">
        <v>91</v>
      </c>
      <c r="I88" s="11" t="s">
        <v>94</v>
      </c>
      <c r="J88" s="11" t="s">
        <v>93</v>
      </c>
      <c r="K88" s="11" t="s">
        <v>93</v>
      </c>
      <c r="L88" s="11" t="s">
        <v>93</v>
      </c>
      <c r="M88">
        <f t="shared" ca="1" si="3"/>
        <v>39.375342465753427</v>
      </c>
      <c r="N88">
        <v>1</v>
      </c>
    </row>
    <row r="89" spans="4:14">
      <c r="D89" s="29">
        <v>78</v>
      </c>
      <c r="E89" s="9" t="s">
        <v>81</v>
      </c>
      <c r="F89" s="10">
        <v>23938</v>
      </c>
      <c r="G89" s="31" t="str">
        <f t="shared" ca="1" si="4"/>
        <v>да</v>
      </c>
      <c r="H89" s="11" t="s">
        <v>91</v>
      </c>
      <c r="I89" s="11" t="s">
        <v>94</v>
      </c>
      <c r="J89" s="34" t="s">
        <v>94</v>
      </c>
      <c r="K89" s="11" t="s">
        <v>93</v>
      </c>
      <c r="L89" s="11" t="s">
        <v>93</v>
      </c>
      <c r="M89">
        <f t="shared" ca="1" si="3"/>
        <v>55.397260273972606</v>
      </c>
      <c r="N89">
        <v>1</v>
      </c>
    </row>
    <row r="90" spans="4:14">
      <c r="D90" s="29">
        <v>79</v>
      </c>
      <c r="E90" s="9" t="s">
        <v>82</v>
      </c>
      <c r="F90" s="10">
        <v>24718</v>
      </c>
      <c r="G90" s="31" t="str">
        <f t="shared" ca="1" si="4"/>
        <v>нет</v>
      </c>
      <c r="H90" s="11" t="s">
        <v>91</v>
      </c>
      <c r="I90" s="11" t="s">
        <v>94</v>
      </c>
      <c r="J90" s="34" t="s">
        <v>94</v>
      </c>
      <c r="K90" s="11" t="s">
        <v>93</v>
      </c>
      <c r="L90" s="11" t="s">
        <v>93</v>
      </c>
      <c r="M90">
        <f t="shared" ca="1" si="3"/>
        <v>53.260273972602739</v>
      </c>
      <c r="N90">
        <v>1</v>
      </c>
    </row>
    <row r="91" spans="4:14">
      <c r="D91" s="29">
        <v>80</v>
      </c>
      <c r="E91" s="9" t="s">
        <v>110</v>
      </c>
      <c r="F91" s="10">
        <v>34572</v>
      </c>
      <c r="G91" s="31" t="str">
        <f t="shared" ca="1" si="4"/>
        <v>нет</v>
      </c>
      <c r="H91" s="11" t="s">
        <v>91</v>
      </c>
      <c r="I91" s="11" t="s">
        <v>94</v>
      </c>
      <c r="J91" s="11" t="s">
        <v>93</v>
      </c>
      <c r="K91" s="11" t="s">
        <v>93</v>
      </c>
      <c r="L91" s="11" t="s">
        <v>93</v>
      </c>
      <c r="M91">
        <f t="shared" ca="1" si="3"/>
        <v>26.263013698630136</v>
      </c>
      <c r="N91">
        <v>1</v>
      </c>
    </row>
    <row r="92" spans="4:14">
      <c r="D92" s="29">
        <v>81</v>
      </c>
      <c r="E92" s="9" t="s">
        <v>83</v>
      </c>
      <c r="F92" s="10">
        <v>19738</v>
      </c>
      <c r="G92" s="31" t="str">
        <f t="shared" ca="1" si="4"/>
        <v>да</v>
      </c>
      <c r="H92" s="11" t="s">
        <v>91</v>
      </c>
      <c r="I92" s="11" t="s">
        <v>93</v>
      </c>
      <c r="J92" s="34" t="s">
        <v>94</v>
      </c>
      <c r="K92" s="11" t="s">
        <v>93</v>
      </c>
      <c r="L92" s="11" t="s">
        <v>93</v>
      </c>
      <c r="M92">
        <f t="shared" ca="1" si="3"/>
        <v>66.904109589041099</v>
      </c>
      <c r="N92">
        <v>1</v>
      </c>
    </row>
    <row r="93" spans="4:14">
      <c r="D93" s="29">
        <v>82</v>
      </c>
      <c r="E93" s="9" t="s">
        <v>84</v>
      </c>
      <c r="F93" s="10">
        <v>27447</v>
      </c>
      <c r="G93" s="31" t="str">
        <f t="shared" ca="1" si="4"/>
        <v>нет</v>
      </c>
      <c r="H93" s="11" t="s">
        <v>91</v>
      </c>
      <c r="I93" s="11" t="s">
        <v>94</v>
      </c>
      <c r="J93" s="34" t="s">
        <v>94</v>
      </c>
      <c r="K93" s="11" t="s">
        <v>93</v>
      </c>
      <c r="L93" s="11" t="s">
        <v>93</v>
      </c>
      <c r="M93">
        <f t="shared" ca="1" si="3"/>
        <v>45.783561643835618</v>
      </c>
      <c r="N93">
        <v>1</v>
      </c>
    </row>
    <row r="94" spans="4:14">
      <c r="D94" s="29">
        <v>83</v>
      </c>
      <c r="E94" s="9" t="s">
        <v>98</v>
      </c>
      <c r="F94" s="10">
        <v>19757</v>
      </c>
      <c r="G94" s="31" t="str">
        <f t="shared" ref="G94" ca="1" si="5">IF(H94="м",IF(M94&gt;60,"да","нет"),IF(H94="ж",IF(M94&gt;55,"да","нет"),""))</f>
        <v>да</v>
      </c>
      <c r="H94" s="11" t="s">
        <v>91</v>
      </c>
      <c r="I94" s="11" t="s">
        <v>93</v>
      </c>
      <c r="J94" s="34" t="s">
        <v>94</v>
      </c>
      <c r="K94" s="11" t="s">
        <v>93</v>
      </c>
      <c r="L94" s="11" t="s">
        <v>93</v>
      </c>
      <c r="M94">
        <f t="shared" ref="M94:M95" ca="1" si="6">IF(H94&lt;&gt;"",($B$4-F94)/365,"")</f>
        <v>66.852054794520555</v>
      </c>
      <c r="N94">
        <v>1</v>
      </c>
    </row>
    <row r="95" spans="4:14">
      <c r="D95" s="30">
        <v>84</v>
      </c>
      <c r="E95" s="22" t="s">
        <v>99</v>
      </c>
      <c r="F95" s="23">
        <v>20310</v>
      </c>
      <c r="G95" s="32" t="s">
        <v>94</v>
      </c>
      <c r="H95" s="24" t="s">
        <v>92</v>
      </c>
      <c r="I95" s="24" t="s">
        <v>94</v>
      </c>
      <c r="J95" s="32" t="s">
        <v>94</v>
      </c>
      <c r="K95" s="24" t="s">
        <v>94</v>
      </c>
      <c r="L95" s="24" t="s">
        <v>93</v>
      </c>
      <c r="M95">
        <f t="shared" ca="1" si="6"/>
        <v>65.336986301369862</v>
      </c>
      <c r="N95">
        <v>1</v>
      </c>
    </row>
    <row r="96" spans="4:14">
      <c r="D96" s="30"/>
      <c r="E96" s="25"/>
      <c r="F96" s="26"/>
      <c r="G96" s="27"/>
      <c r="H96" s="28"/>
      <c r="I96" s="28"/>
      <c r="J96" s="28"/>
      <c r="K96" s="28"/>
      <c r="L96" s="28"/>
    </row>
  </sheetData>
  <mergeCells count="2">
    <mergeCell ref="E1:K1"/>
    <mergeCell ref="E2:K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КАДРЫ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2020-11-23T12:44:09Z</dcterms:modified>
</cp:coreProperties>
</file>