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0320" windowHeight="8115" tabRatio="642" activeTab="9"/>
  </bookViews>
  <sheets>
    <sheet name="1осень" sheetId="17" r:id="rId1"/>
    <sheet name="2осень" sheetId="18" r:id="rId2"/>
    <sheet name="3осень" sheetId="19" r:id="rId3"/>
    <sheet name="4осень" sheetId="20" r:id="rId4"/>
    <sheet name="5осень" sheetId="21" r:id="rId5"/>
    <sheet name="6осень" sheetId="22" r:id="rId6"/>
    <sheet name="7осень" sheetId="23" r:id="rId7"/>
    <sheet name="8осень" sheetId="24" r:id="rId8"/>
    <sheet name="9осень" sheetId="25" r:id="rId9"/>
    <sheet name="10осень" sheetId="26" r:id="rId10"/>
    <sheet name="Лист 1" sheetId="27" r:id="rId11"/>
    <sheet name="Лист 2" sheetId="38" r:id="rId12"/>
    <sheet name="01" sheetId="39" r:id="rId13"/>
    <sheet name="Лист3" sheetId="40" r:id="rId1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26"/>
  <c r="G30" i="17"/>
  <c r="I30"/>
  <c r="J30"/>
  <c r="K30"/>
  <c r="L30"/>
  <c r="M30"/>
  <c r="B30"/>
  <c r="C29" i="18"/>
  <c r="G29"/>
  <c r="H29"/>
  <c r="I29"/>
  <c r="J29"/>
  <c r="K29"/>
  <c r="L29"/>
  <c r="M29"/>
  <c r="B29"/>
  <c r="C30" i="19"/>
  <c r="B30"/>
  <c r="B28" i="20"/>
  <c r="L28" i="21"/>
  <c r="B28"/>
  <c r="C32" i="22"/>
  <c r="B32"/>
  <c r="B32" i="23"/>
  <c r="C29" i="24"/>
  <c r="M29"/>
  <c r="N29"/>
  <c r="B29"/>
  <c r="B27" i="25"/>
  <c r="B29" i="26"/>
  <c r="M27"/>
  <c r="L27"/>
  <c r="K27"/>
  <c r="J27"/>
  <c r="I27"/>
  <c r="H27"/>
  <c r="G27"/>
  <c r="F27"/>
  <c r="E27"/>
  <c r="D27"/>
  <c r="C27"/>
  <c r="M30" i="22"/>
  <c r="L30"/>
  <c r="K30"/>
  <c r="J30"/>
  <c r="I30"/>
  <c r="H30"/>
  <c r="G30"/>
  <c r="F30"/>
  <c r="E30"/>
  <c r="D30"/>
  <c r="B31" i="26" l="1"/>
  <c r="B33" s="1"/>
  <c r="M25" i="25"/>
  <c r="L25"/>
  <c r="K25"/>
  <c r="J25"/>
  <c r="I25"/>
  <c r="H25"/>
  <c r="G25"/>
  <c r="F25"/>
  <c r="E25"/>
  <c r="D25"/>
  <c r="C25"/>
  <c r="L27" i="24"/>
  <c r="K27"/>
  <c r="J27"/>
  <c r="I27"/>
  <c r="H27"/>
  <c r="G27"/>
  <c r="F27"/>
  <c r="E27"/>
  <c r="D27"/>
  <c r="M30" i="23"/>
  <c r="L30"/>
  <c r="K30"/>
  <c r="J30"/>
  <c r="I30"/>
  <c r="H30"/>
  <c r="G30"/>
  <c r="F30"/>
  <c r="E30"/>
  <c r="D30"/>
  <c r="C30"/>
  <c r="M26" i="21" l="1"/>
  <c r="K26"/>
  <c r="J26"/>
  <c r="I26"/>
  <c r="H26"/>
  <c r="G26"/>
  <c r="F26"/>
  <c r="E26"/>
  <c r="D26"/>
  <c r="C26"/>
  <c r="M26" i="20"/>
  <c r="L26"/>
  <c r="K26"/>
  <c r="J26"/>
  <c r="I26"/>
  <c r="H26"/>
  <c r="G26"/>
  <c r="F26"/>
  <c r="E26"/>
  <c r="D26"/>
  <c r="C26"/>
  <c r="M28" i="19"/>
  <c r="L28"/>
  <c r="K28"/>
  <c r="J28"/>
  <c r="I28"/>
  <c r="H28"/>
  <c r="G28"/>
  <c r="F28"/>
  <c r="E28"/>
  <c r="D28"/>
  <c r="M27" i="18"/>
  <c r="L27"/>
  <c r="K27"/>
  <c r="J27"/>
  <c r="I27"/>
  <c r="H27"/>
  <c r="G27"/>
  <c r="F27"/>
  <c r="E27"/>
  <c r="D27"/>
  <c r="M28" i="17"/>
  <c r="L28"/>
  <c r="K28"/>
  <c r="J28"/>
  <c r="I28"/>
  <c r="H28"/>
  <c r="G28"/>
  <c r="F28"/>
  <c r="E28"/>
  <c r="D28"/>
  <c r="C28"/>
  <c r="M14" i="26"/>
  <c r="L14"/>
  <c r="K14"/>
  <c r="J14"/>
  <c r="I14"/>
  <c r="H14"/>
  <c r="G14"/>
  <c r="F14"/>
  <c r="E14"/>
  <c r="D14"/>
  <c r="C14"/>
  <c r="B14"/>
  <c r="M14" i="25"/>
  <c r="L14"/>
  <c r="K14"/>
  <c r="J14"/>
  <c r="I14"/>
  <c r="H14"/>
  <c r="G14"/>
  <c r="F14"/>
  <c r="E14"/>
  <c r="D14"/>
  <c r="L14" i="24"/>
  <c r="L29" s="1"/>
  <c r="K14"/>
  <c r="K29" s="1"/>
  <c r="J14"/>
  <c r="J29" s="1"/>
  <c r="I14"/>
  <c r="I29" s="1"/>
  <c r="H14"/>
  <c r="H29" s="1"/>
  <c r="G14"/>
  <c r="G29" s="1"/>
  <c r="F14"/>
  <c r="F29" s="1"/>
  <c r="E14"/>
  <c r="E29" s="1"/>
  <c r="D14"/>
  <c r="D29" s="1"/>
  <c r="M15" i="23"/>
  <c r="L15"/>
  <c r="K15"/>
  <c r="J15"/>
  <c r="I15"/>
  <c r="H15"/>
  <c r="G15"/>
  <c r="F15"/>
  <c r="E15"/>
  <c r="D15"/>
  <c r="C15"/>
  <c r="M16" i="22"/>
  <c r="L16"/>
  <c r="K16"/>
  <c r="J16"/>
  <c r="I16"/>
  <c r="H16"/>
  <c r="G16"/>
  <c r="F16"/>
  <c r="E16"/>
  <c r="D16"/>
  <c r="M14" i="21"/>
  <c r="L14"/>
  <c r="K14"/>
  <c r="J14"/>
  <c r="I14"/>
  <c r="H14"/>
  <c r="G14"/>
  <c r="F14"/>
  <c r="E14"/>
  <c r="D14"/>
  <c r="C14"/>
  <c r="M14" i="20"/>
  <c r="L14"/>
  <c r="K14"/>
  <c r="J14"/>
  <c r="I14"/>
  <c r="H14"/>
  <c r="G14"/>
  <c r="F14"/>
  <c r="E14"/>
  <c r="D14"/>
  <c r="C14"/>
  <c r="M15" i="19"/>
  <c r="L15"/>
  <c r="K15"/>
  <c r="J15"/>
  <c r="H15"/>
  <c r="G15"/>
  <c r="F15"/>
  <c r="E15"/>
  <c r="D15"/>
  <c r="M13" i="18"/>
  <c r="L13"/>
  <c r="K13"/>
  <c r="J13"/>
  <c r="I13"/>
  <c r="H13"/>
  <c r="G13"/>
  <c r="F13"/>
  <c r="E13"/>
  <c r="D13"/>
  <c r="C13"/>
  <c r="M14" i="17"/>
  <c r="L14"/>
  <c r="K14"/>
  <c r="J14"/>
  <c r="I14"/>
  <c r="H14"/>
  <c r="G14"/>
  <c r="F14"/>
  <c r="E14"/>
  <c r="D14"/>
  <c r="C14"/>
  <c r="K27" i="25" l="1"/>
  <c r="L27"/>
  <c r="G32" i="22"/>
  <c r="K32"/>
  <c r="H32"/>
  <c r="H28" i="20"/>
  <c r="M21" i="25"/>
  <c r="M27" s="1"/>
  <c r="L21"/>
  <c r="K21"/>
  <c r="J21"/>
  <c r="J27" s="1"/>
  <c r="I21"/>
  <c r="I27" s="1"/>
  <c r="H21"/>
  <c r="H27" s="1"/>
  <c r="G21"/>
  <c r="G27" s="1"/>
  <c r="F21"/>
  <c r="F27" s="1"/>
  <c r="E21"/>
  <c r="E27" s="1"/>
  <c r="D21"/>
  <c r="D27" s="1"/>
  <c r="C21"/>
  <c r="C27" s="1"/>
  <c r="L23" i="24"/>
  <c r="K23"/>
  <c r="J23"/>
  <c r="I23"/>
  <c r="H23"/>
  <c r="G23"/>
  <c r="F23"/>
  <c r="E23"/>
  <c r="D23"/>
  <c r="M23" i="26"/>
  <c r="M29" s="1"/>
  <c r="L23"/>
  <c r="L29" s="1"/>
  <c r="K23"/>
  <c r="K29" s="1"/>
  <c r="J23"/>
  <c r="J29" s="1"/>
  <c r="I23"/>
  <c r="I29" s="1"/>
  <c r="H23"/>
  <c r="H29" s="1"/>
  <c r="G23"/>
  <c r="G29" s="1"/>
  <c r="F23"/>
  <c r="F29" s="1"/>
  <c r="E23"/>
  <c r="E29" s="1"/>
  <c r="D23"/>
  <c r="D29" s="1"/>
  <c r="C23"/>
  <c r="C29" s="1"/>
  <c r="M26" i="23"/>
  <c r="M32" s="1"/>
  <c r="L26"/>
  <c r="L32" s="1"/>
  <c r="K26"/>
  <c r="K32" s="1"/>
  <c r="J26"/>
  <c r="J32" s="1"/>
  <c r="I26"/>
  <c r="I32" s="1"/>
  <c r="H26"/>
  <c r="H32" s="1"/>
  <c r="G26"/>
  <c r="G32" s="1"/>
  <c r="F26"/>
  <c r="F32" s="1"/>
  <c r="E26"/>
  <c r="E32" s="1"/>
  <c r="D26"/>
  <c r="D32" s="1"/>
  <c r="C26"/>
  <c r="C32" s="1"/>
  <c r="M25" i="22"/>
  <c r="M32" s="1"/>
  <c r="L25"/>
  <c r="L32" s="1"/>
  <c r="K25"/>
  <c r="J25"/>
  <c r="J32" s="1"/>
  <c r="I25"/>
  <c r="I32" s="1"/>
  <c r="H25"/>
  <c r="G25"/>
  <c r="F25"/>
  <c r="F32" s="1"/>
  <c r="E25"/>
  <c r="E32" s="1"/>
  <c r="D25"/>
  <c r="D32" s="1"/>
  <c r="M22" i="21"/>
  <c r="M28" s="1"/>
  <c r="K22"/>
  <c r="K28" s="1"/>
  <c r="J22"/>
  <c r="J28" s="1"/>
  <c r="I22"/>
  <c r="I28" s="1"/>
  <c r="H22"/>
  <c r="H28" s="1"/>
  <c r="G22"/>
  <c r="G28" s="1"/>
  <c r="F22"/>
  <c r="F28" s="1"/>
  <c r="E22"/>
  <c r="E28" s="1"/>
  <c r="D22"/>
  <c r="D28" s="1"/>
  <c r="C22"/>
  <c r="C28" s="1"/>
  <c r="M22" i="20"/>
  <c r="M28" s="1"/>
  <c r="L22"/>
  <c r="L28" s="1"/>
  <c r="K22"/>
  <c r="K28" s="1"/>
  <c r="J22"/>
  <c r="J28" s="1"/>
  <c r="I22"/>
  <c r="I28" s="1"/>
  <c r="H22"/>
  <c r="G22"/>
  <c r="G28" s="1"/>
  <c r="F22"/>
  <c r="F28" s="1"/>
  <c r="E22"/>
  <c r="E28" s="1"/>
  <c r="D22"/>
  <c r="D28" s="1"/>
  <c r="C22"/>
  <c r="C28" s="1"/>
  <c r="M24" i="19"/>
  <c r="M30" s="1"/>
  <c r="L24"/>
  <c r="L30" s="1"/>
  <c r="K24"/>
  <c r="K30" s="1"/>
  <c r="J24"/>
  <c r="J30" s="1"/>
  <c r="I24"/>
  <c r="I30" s="1"/>
  <c r="H24"/>
  <c r="H30" s="1"/>
  <c r="G24"/>
  <c r="G30" s="1"/>
  <c r="F24"/>
  <c r="F30" s="1"/>
  <c r="E24"/>
  <c r="E30" s="1"/>
  <c r="D24"/>
  <c r="D30" s="1"/>
  <c r="M23" i="18"/>
  <c r="L23"/>
  <c r="K23"/>
  <c r="J23"/>
  <c r="I23"/>
  <c r="H23"/>
  <c r="G23"/>
  <c r="F23"/>
  <c r="F29" s="1"/>
  <c r="E23"/>
  <c r="E29" s="1"/>
  <c r="D23"/>
  <c r="D29" s="1"/>
  <c r="M23" i="17"/>
  <c r="M24" s="1"/>
  <c r="L23"/>
  <c r="L24" s="1"/>
  <c r="K23"/>
  <c r="K24" s="1"/>
  <c r="J23"/>
  <c r="J24" s="1"/>
  <c r="I23"/>
  <c r="I24" s="1"/>
  <c r="H23"/>
  <c r="H30" s="1"/>
  <c r="G23"/>
  <c r="G24" s="1"/>
  <c r="F23"/>
  <c r="E23"/>
  <c r="D23"/>
  <c r="C23"/>
  <c r="C30" s="1"/>
  <c r="H24"/>
  <c r="K31" i="26" l="1"/>
  <c r="K33" s="1"/>
  <c r="L31"/>
  <c r="L33" s="1"/>
  <c r="J31"/>
  <c r="J33" s="1"/>
  <c r="G31"/>
  <c r="G33" s="1"/>
  <c r="M31"/>
  <c r="M33" s="1"/>
  <c r="H31"/>
  <c r="H33" s="1"/>
  <c r="I31"/>
  <c r="I33" s="1"/>
  <c r="C31"/>
  <c r="C33" s="1"/>
  <c r="F24" i="17"/>
  <c r="F30"/>
  <c r="F31" i="26" s="1"/>
  <c r="F33" s="1"/>
  <c r="E24" i="17"/>
  <c r="E30"/>
  <c r="E31" i="26" s="1"/>
  <c r="E33" s="1"/>
  <c r="D24" i="17"/>
  <c r="D30"/>
  <c r="D31" i="26" s="1"/>
  <c r="D33" s="1"/>
</calcChain>
</file>

<file path=xl/sharedStrings.xml><?xml version="1.0" encoding="utf-8"?>
<sst xmlns="http://schemas.openxmlformats.org/spreadsheetml/2006/main" count="431" uniqueCount="129">
  <si>
    <t xml:space="preserve">Примерное 10-ти дневное цикличное меню </t>
  </si>
  <si>
    <t>Пищевые вещества (г)</t>
  </si>
  <si>
    <t>Энергетическая ценность (ккал)</t>
  </si>
  <si>
    <t>Номер рецептуры</t>
  </si>
  <si>
    <t>Наименование блюда</t>
  </si>
  <si>
    <t>Выход (г)</t>
  </si>
  <si>
    <t>Белки</t>
  </si>
  <si>
    <t>Жиры</t>
  </si>
  <si>
    <t>Углеводы</t>
  </si>
  <si>
    <t>Первый завтрак</t>
  </si>
  <si>
    <t>Итого:</t>
  </si>
  <si>
    <t>Обед</t>
  </si>
  <si>
    <t>Пюре картофельное</t>
  </si>
  <si>
    <t>Хлеб ржаной</t>
  </si>
  <si>
    <t>Хлеб пшеничный</t>
  </si>
  <si>
    <t>Итого за день:</t>
  </si>
  <si>
    <t>В1</t>
  </si>
  <si>
    <t>С</t>
  </si>
  <si>
    <t>А</t>
  </si>
  <si>
    <t>Минеральные вещества, мг</t>
  </si>
  <si>
    <t>Витамины, мг</t>
  </si>
  <si>
    <t>Ca</t>
  </si>
  <si>
    <t>P</t>
  </si>
  <si>
    <t>Mg</t>
  </si>
  <si>
    <t>Fe</t>
  </si>
  <si>
    <r>
      <rPr>
        <b/>
        <i/>
        <sz val="12"/>
        <color theme="1"/>
        <rFont val="Times New Roman"/>
        <family val="1"/>
        <charset val="204"/>
      </rPr>
      <t>Неделя</t>
    </r>
    <r>
      <rPr>
        <b/>
        <sz val="12"/>
        <color theme="1"/>
        <rFont val="Times New Roman"/>
        <family val="1"/>
        <charset val="204"/>
      </rPr>
      <t>: первая</t>
    </r>
  </si>
  <si>
    <r>
      <rPr>
        <b/>
        <i/>
        <sz val="12"/>
        <color theme="1"/>
        <rFont val="Times New Roman"/>
        <family val="1"/>
        <charset val="204"/>
      </rPr>
      <t>Сезон</t>
    </r>
    <r>
      <rPr>
        <b/>
        <sz val="12"/>
        <color theme="1"/>
        <rFont val="Times New Roman"/>
        <family val="1"/>
        <charset val="204"/>
      </rPr>
      <t>: осенне-зимний</t>
    </r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</si>
  <si>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2</t>
    </r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</si>
  <si>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3</t>
    </r>
  </si>
  <si>
    <t>Макаронные изделия отварные с маслом</t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</si>
  <si>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4</t>
    </r>
  </si>
  <si>
    <t>Курица тушенная в соусе</t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</si>
  <si>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5</t>
    </r>
  </si>
  <si>
    <r>
      <rPr>
        <b/>
        <i/>
        <sz val="12"/>
        <color theme="1"/>
        <rFont val="Times New Roman"/>
        <family val="1"/>
        <charset val="204"/>
      </rPr>
      <t>Неделя</t>
    </r>
    <r>
      <rPr>
        <b/>
        <sz val="12"/>
        <color theme="1"/>
        <rFont val="Times New Roman"/>
        <family val="1"/>
        <charset val="204"/>
      </rPr>
      <t>: вторая</t>
    </r>
  </si>
  <si>
    <t>Салат из свеклы отварной</t>
  </si>
  <si>
    <t>Суп картофельный с бобовыми</t>
  </si>
  <si>
    <t>Чай с сахаром</t>
  </si>
  <si>
    <t>Икра кабачковая</t>
  </si>
  <si>
    <t>День 6</t>
  </si>
  <si>
    <t>День 7</t>
  </si>
  <si>
    <t>День 8</t>
  </si>
  <si>
    <t>Напиток из плодов шиповника</t>
  </si>
  <si>
    <t>День 9</t>
  </si>
  <si>
    <t>Чай с лимоном</t>
  </si>
  <si>
    <t>Каша жидкая молочная манная с сахаром и маслом сливочным</t>
  </si>
  <si>
    <t>День 10</t>
  </si>
  <si>
    <t>День 1</t>
  </si>
  <si>
    <t>Напиток из смеси сухофруктов</t>
  </si>
  <si>
    <r>
      <t>НЕДЕЛЯ:</t>
    </r>
    <r>
      <rPr>
        <b/>
        <sz val="10"/>
        <color theme="1"/>
        <rFont val="Times New Roman"/>
        <family val="1"/>
        <charset val="204"/>
      </rPr>
      <t xml:space="preserve"> ПЕРВАЯ</t>
    </r>
  </si>
  <si>
    <t>Напиток из свежих ягод</t>
  </si>
  <si>
    <t>Курица отварная с соусом</t>
  </si>
  <si>
    <t>Бутерброд с маслом сливочным</t>
  </si>
  <si>
    <t>Каша геркулесовая молочная с маслом</t>
  </si>
  <si>
    <t>Кофейный напиток</t>
  </si>
  <si>
    <t>Яйца вареные</t>
  </si>
  <si>
    <t>Биточки из филе кур с соусом</t>
  </si>
  <si>
    <t>Бутерброд с сыром</t>
  </si>
  <si>
    <t>Салат из белокочанной капусты свежей(квашеной) с морковью</t>
  </si>
  <si>
    <t>Суп картофельный с вермишелью на курином бульоне с/н</t>
  </si>
  <si>
    <t>Пюре из гороха с маслом</t>
  </si>
  <si>
    <t>Оладьи из печени с соусом</t>
  </si>
  <si>
    <t>Тефтели тушеные с соусом</t>
  </si>
  <si>
    <t>Маринад овощной</t>
  </si>
  <si>
    <t>Каша перловая рассыпчатаяс маслом сливочным</t>
  </si>
  <si>
    <t>Суп из овощей на курином бульоне с/н</t>
  </si>
  <si>
    <t>Булочка Дорожная/Пряник</t>
  </si>
  <si>
    <t>Плов из курицы</t>
  </si>
  <si>
    <t>60</t>
  </si>
  <si>
    <t>Запеканка рисовая с творогом и повидлом</t>
  </si>
  <si>
    <r>
      <rPr>
        <b/>
        <i/>
        <sz val="12"/>
        <color theme="1"/>
        <rFont val="Times New Roman"/>
        <family val="1"/>
        <charset val="204"/>
      </rPr>
      <t>Возрастная категория:</t>
    </r>
    <r>
      <rPr>
        <b/>
        <sz val="12"/>
        <color theme="1"/>
        <rFont val="Times New Roman"/>
        <family val="1"/>
        <charset val="204"/>
      </rPr>
      <t xml:space="preserve"> 7 - 11 лет</t>
    </r>
  </si>
  <si>
    <r>
      <rPr>
        <b/>
        <i/>
        <sz val="12"/>
        <color theme="1"/>
        <rFont val="Times New Roman"/>
        <family val="1"/>
        <charset val="204"/>
      </rPr>
      <t>Возрастная категория:</t>
    </r>
    <r>
      <rPr>
        <b/>
        <sz val="12"/>
        <color theme="1"/>
        <rFont val="Times New Roman"/>
        <family val="1"/>
        <charset val="204"/>
      </rPr>
      <t xml:space="preserve"> 7 - 11  лет</t>
    </r>
  </si>
  <si>
    <t>Суп картофельный с клецками</t>
  </si>
  <si>
    <t>Котлеты из филе куриного с соусом</t>
  </si>
  <si>
    <t>Каша перловая с маслом</t>
  </si>
  <si>
    <t>Кофейный напиток с молоком</t>
  </si>
  <si>
    <r>
      <rPr>
        <b/>
        <i/>
        <sz val="12"/>
        <color theme="1"/>
        <rFont val="Times New Roman"/>
        <family val="1"/>
        <charset val="204"/>
      </rPr>
      <t>Возрастная категория:</t>
    </r>
    <r>
      <rPr>
        <b/>
        <sz val="12"/>
        <color theme="1"/>
        <rFont val="Times New Roman"/>
        <family val="1"/>
        <charset val="204"/>
      </rPr>
      <t xml:space="preserve"> 7-11 лет</t>
    </r>
  </si>
  <si>
    <t>Икра овощная (кабачковая)</t>
  </si>
  <si>
    <t>Котлета  рыбная из минтая с соусом</t>
  </si>
  <si>
    <t>Напиток из свежих яблок</t>
  </si>
  <si>
    <t>Каша вязкая молочная из пшенной крупы с маслом и сахаром</t>
  </si>
  <si>
    <t>Полдник</t>
  </si>
  <si>
    <t>Компот из смеси сухофруктов</t>
  </si>
  <si>
    <t>Булочка с повидлом обсыпная</t>
  </si>
  <si>
    <t>Пирожок печеный с картофелем</t>
  </si>
  <si>
    <t>Крендель "Сахарный"</t>
  </si>
  <si>
    <t>Пирожок печеный с повидлом</t>
  </si>
  <si>
    <t>Булочка Ванильная</t>
  </si>
  <si>
    <t>100</t>
  </si>
  <si>
    <t>Плюшка"Московская"</t>
  </si>
  <si>
    <t>Компот из сухофруктов</t>
  </si>
  <si>
    <t>Пирожок печеный с капустой и луком</t>
  </si>
  <si>
    <t>Салат из моркови с сахаром</t>
  </si>
  <si>
    <t>Запеканка рисовая с творогом и молоком сгущенным</t>
  </si>
  <si>
    <t>Компот из свежих ягод</t>
  </si>
  <si>
    <t>Борщ со свежей капустой , картофелем, сметаной и зеленью</t>
  </si>
  <si>
    <t>Суп картофельный с бобовыми на курином бульоне</t>
  </si>
  <si>
    <t>Огурцы натуральные свежие(соленые)порционные</t>
  </si>
  <si>
    <t>Макаронные изделия отварные с сыром</t>
  </si>
  <si>
    <t>Рагу из куриного филе с картофелем 50/250</t>
  </si>
  <si>
    <t>Чай с молоком</t>
  </si>
  <si>
    <t>Итого за день</t>
  </si>
  <si>
    <t>Итого за  день</t>
  </si>
  <si>
    <t>Всего за 10 дней</t>
  </si>
  <si>
    <t>Среднее за 10 дней</t>
  </si>
  <si>
    <t>Булочка Дорожная</t>
  </si>
  <si>
    <t>Котлета из мяса с соусом</t>
  </si>
  <si>
    <t xml:space="preserve">Фрукт сезонный </t>
  </si>
  <si>
    <t>Компот из свежих яблок</t>
  </si>
  <si>
    <t>Напиток из  свежих яблок</t>
  </si>
  <si>
    <t>Компот из свежей ягоды</t>
  </si>
  <si>
    <t>Щи из свежей капусты с картофелем, сметаной и зеленью</t>
  </si>
  <si>
    <t>**Салат витаминный</t>
  </si>
  <si>
    <t>**Салат "Свекольные палочки"</t>
  </si>
  <si>
    <t xml:space="preserve">С сентября по декабрь салат "Витаминный" </t>
  </si>
  <si>
    <t>45/49</t>
  </si>
  <si>
    <t>Каша вязкая молочная из ячневой крупы с маслом</t>
  </si>
  <si>
    <t>Каша гречневая с маслом</t>
  </si>
  <si>
    <t>Рассольник Ленинградский со сметаной и зеленью</t>
  </si>
  <si>
    <t>Напиток из шиповника</t>
  </si>
  <si>
    <t>Котлеты из мяса с соусом</t>
  </si>
  <si>
    <t>Плов из мяса *с крупой перловой</t>
  </si>
  <si>
    <t>Примечание: мясо*</t>
  </si>
  <si>
    <t>Примечание: с сентября по декабрь</t>
  </si>
  <si>
    <t>салат "Морковь тертая с сахаром"</t>
  </si>
  <si>
    <t>после Бутерброд с сыром</t>
  </si>
  <si>
    <t>Булочка домашняя/Печенье</t>
  </si>
  <si>
    <t>Сосиска отварная с соусом</t>
  </si>
  <si>
    <t>185</t>
  </si>
  <si>
    <t>Каша гречневая рассыпчатая с маслом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</si>
</sst>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"/>
    <numFmt numFmtId="165" formatCode="0.0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4">
    <xf numFmtId="0" fontId="0" fillId="0" borderId="0" xfId="0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1" fontId="2" fillId="0" borderId="2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165" fontId="2" fillId="0" borderId="2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topLeftCell="A4" workbookViewId="0">
      <selection activeCell="A36" sqref="A36:N36"/>
    </sheetView>
  </sheetViews>
  <sheetFormatPr defaultColWidth="8.85546875" defaultRowHeight="15.75"/>
  <cols>
    <col min="1" max="1" width="34.85546875" style="3" customWidth="1"/>
    <col min="2" max="2" width="9.5703125" style="3" bestFit="1" customWidth="1"/>
    <col min="3" max="3" width="10.42578125" style="3" bestFit="1" customWidth="1"/>
    <col min="4" max="8" width="9.140625" style="3" bestFit="1" customWidth="1"/>
    <col min="9" max="9" width="10.42578125" style="3" bestFit="1" customWidth="1"/>
    <col min="10" max="10" width="9.28515625" style="9" bestFit="1" customWidth="1"/>
    <col min="11" max="11" width="9.28515625" style="3" bestFit="1" customWidth="1"/>
    <col min="12" max="12" width="9.5703125" style="3" bestFit="1" customWidth="1"/>
    <col min="13" max="13" width="9.1406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2" customFormat="1">
      <c r="A2" s="102" t="s">
        <v>46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2" customFormat="1">
      <c r="A3" s="103" t="s">
        <v>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2" customFormat="1">
      <c r="A4" s="103" t="s">
        <v>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" customFormat="1">
      <c r="A5" s="103" t="s">
        <v>70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>
      <c r="J6" s="3"/>
    </row>
    <row r="7" spans="1:14" s="4" customFormat="1" ht="47.25">
      <c r="A7" s="97" t="s">
        <v>4</v>
      </c>
      <c r="B7" s="97" t="s">
        <v>5</v>
      </c>
      <c r="C7" s="97" t="s">
        <v>2</v>
      </c>
      <c r="D7" s="97" t="s">
        <v>1</v>
      </c>
      <c r="E7" s="97"/>
      <c r="F7" s="97"/>
      <c r="G7" s="97" t="s">
        <v>20</v>
      </c>
      <c r="H7" s="97"/>
      <c r="I7" s="97"/>
      <c r="J7" s="97" t="s">
        <v>19</v>
      </c>
      <c r="K7" s="97"/>
      <c r="L7" s="97"/>
      <c r="M7" s="97"/>
      <c r="N7" s="29" t="s">
        <v>3</v>
      </c>
    </row>
    <row r="8" spans="1:14" s="4" customFormat="1" ht="31.5">
      <c r="A8" s="97"/>
      <c r="B8" s="97"/>
      <c r="C8" s="97"/>
      <c r="D8" s="29" t="s">
        <v>6</v>
      </c>
      <c r="E8" s="29" t="s">
        <v>7</v>
      </c>
      <c r="F8" s="29" t="s">
        <v>8</v>
      </c>
      <c r="G8" s="29" t="s">
        <v>16</v>
      </c>
      <c r="H8" s="29" t="s">
        <v>17</v>
      </c>
      <c r="I8" s="29" t="s">
        <v>18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 s="2" customFormat="1" ht="26.45" customHeight="1">
      <c r="A9" s="98" t="s">
        <v>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100"/>
    </row>
    <row r="10" spans="1:14">
      <c r="A10" s="25" t="s">
        <v>56</v>
      </c>
      <c r="B10" s="47" t="s">
        <v>67</v>
      </c>
      <c r="C10" s="6">
        <v>175</v>
      </c>
      <c r="D10" s="34">
        <v>7.7</v>
      </c>
      <c r="E10" s="34">
        <v>5.3</v>
      </c>
      <c r="F10" s="34">
        <v>24.7</v>
      </c>
      <c r="G10" s="34">
        <v>1E-3</v>
      </c>
      <c r="H10" s="34">
        <v>7.0000000000000007E-2</v>
      </c>
      <c r="I10" s="34">
        <v>40</v>
      </c>
      <c r="J10" s="34">
        <v>2.4</v>
      </c>
      <c r="K10" s="34">
        <v>3</v>
      </c>
      <c r="L10" s="34">
        <v>0</v>
      </c>
      <c r="M10" s="34">
        <v>0.02</v>
      </c>
      <c r="N10" s="6">
        <v>3</v>
      </c>
    </row>
    <row r="11" spans="1:14" ht="31.5">
      <c r="A11" s="25" t="s">
        <v>52</v>
      </c>
      <c r="B11" s="6">
        <v>200</v>
      </c>
      <c r="C11" s="6">
        <v>259</v>
      </c>
      <c r="D11" s="34">
        <v>8.1370000000000005</v>
      </c>
      <c r="E11" s="34">
        <v>9.08</v>
      </c>
      <c r="F11" s="34">
        <v>37</v>
      </c>
      <c r="G11" s="34">
        <v>36.106999999999999</v>
      </c>
      <c r="H11" s="34">
        <v>1.3</v>
      </c>
      <c r="I11" s="34">
        <v>14.8</v>
      </c>
      <c r="J11" s="42">
        <v>156.55000000000001</v>
      </c>
      <c r="K11" s="34">
        <v>261.86</v>
      </c>
      <c r="L11" s="34">
        <v>72.05</v>
      </c>
      <c r="M11" s="34">
        <v>2.1</v>
      </c>
      <c r="N11" s="6">
        <v>173</v>
      </c>
    </row>
    <row r="12" spans="1:14">
      <c r="A12" s="40" t="s">
        <v>106</v>
      </c>
      <c r="B12" s="64">
        <v>100</v>
      </c>
      <c r="C12" s="6">
        <v>50</v>
      </c>
      <c r="D12" s="35">
        <v>0.52</v>
      </c>
      <c r="E12" s="34">
        <v>0.52</v>
      </c>
      <c r="F12" s="34">
        <v>12.74</v>
      </c>
      <c r="G12" s="34">
        <v>4.3999999999999997E-2</v>
      </c>
      <c r="H12" s="34">
        <v>13</v>
      </c>
      <c r="I12" s="34">
        <v>0</v>
      </c>
      <c r="J12" s="34">
        <v>37.4</v>
      </c>
      <c r="K12" s="34">
        <v>25.3</v>
      </c>
      <c r="L12" s="34">
        <v>14.3</v>
      </c>
      <c r="M12" s="34">
        <v>0.33</v>
      </c>
      <c r="N12" s="6">
        <v>338</v>
      </c>
    </row>
    <row r="13" spans="1:14">
      <c r="A13" s="25" t="s">
        <v>53</v>
      </c>
      <c r="B13" s="64">
        <v>200</v>
      </c>
      <c r="C13" s="64">
        <v>87</v>
      </c>
      <c r="D13" s="26">
        <v>1.45</v>
      </c>
      <c r="E13" s="26">
        <v>1.25</v>
      </c>
      <c r="F13" s="26">
        <v>17.37</v>
      </c>
      <c r="G13" s="26">
        <v>0</v>
      </c>
      <c r="H13" s="26">
        <v>0.65</v>
      </c>
      <c r="I13" s="26">
        <v>0</v>
      </c>
      <c r="J13" s="26">
        <v>16</v>
      </c>
      <c r="K13" s="26">
        <v>0.02</v>
      </c>
      <c r="L13" s="26">
        <v>6</v>
      </c>
      <c r="M13" s="26">
        <v>0.8</v>
      </c>
      <c r="N13" s="24">
        <v>379</v>
      </c>
    </row>
    <row r="14" spans="1:14">
      <c r="A14" s="61" t="s">
        <v>10</v>
      </c>
      <c r="B14" s="36">
        <v>560</v>
      </c>
      <c r="C14" s="11">
        <f t="shared" ref="C14:M14" si="0">SUM(C10:C13)</f>
        <v>571</v>
      </c>
      <c r="D14" s="37">
        <f t="shared" si="0"/>
        <v>17.806999999999999</v>
      </c>
      <c r="E14" s="37">
        <f t="shared" si="0"/>
        <v>16.149999999999999</v>
      </c>
      <c r="F14" s="37">
        <f t="shared" si="0"/>
        <v>91.81</v>
      </c>
      <c r="G14" s="37">
        <f t="shared" si="0"/>
        <v>36.151999999999994</v>
      </c>
      <c r="H14" s="37">
        <f t="shared" si="0"/>
        <v>15.020000000000001</v>
      </c>
      <c r="I14" s="37">
        <f t="shared" si="0"/>
        <v>54.8</v>
      </c>
      <c r="J14" s="37">
        <f t="shared" si="0"/>
        <v>212.35000000000002</v>
      </c>
      <c r="K14" s="38">
        <f t="shared" si="0"/>
        <v>290.18</v>
      </c>
      <c r="L14" s="38">
        <f t="shared" si="0"/>
        <v>92.35</v>
      </c>
      <c r="M14" s="38">
        <f t="shared" si="0"/>
        <v>3.25</v>
      </c>
      <c r="N14" s="11"/>
    </row>
    <row r="15" spans="1:14" s="2" customFormat="1">
      <c r="A15" s="61"/>
      <c r="B15" s="36"/>
      <c r="C15" s="11"/>
      <c r="D15" s="37"/>
      <c r="E15" s="37"/>
      <c r="F15" s="37"/>
      <c r="G15" s="37"/>
      <c r="H15" s="37"/>
      <c r="I15" s="37"/>
      <c r="J15" s="37"/>
      <c r="K15" s="38"/>
      <c r="L15" s="38"/>
      <c r="M15" s="38"/>
      <c r="N15" s="11"/>
    </row>
    <row r="16" spans="1:14" ht="25.15" customHeight="1">
      <c r="A16" s="62" t="s">
        <v>11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23"/>
    </row>
    <row r="17" spans="1:14" ht="38.25" customHeight="1">
      <c r="A17" s="40" t="s">
        <v>57</v>
      </c>
      <c r="B17" s="29">
        <v>60</v>
      </c>
      <c r="C17" s="24">
        <v>67</v>
      </c>
      <c r="D17" s="28">
        <v>0.92</v>
      </c>
      <c r="E17" s="28">
        <v>4.05</v>
      </c>
      <c r="F17" s="28">
        <v>6.62</v>
      </c>
      <c r="G17" s="28">
        <v>9.0999999999999998E-2</v>
      </c>
      <c r="H17" s="28">
        <v>17.09</v>
      </c>
      <c r="I17" s="28">
        <v>14.407</v>
      </c>
      <c r="J17" s="28">
        <v>14.241</v>
      </c>
      <c r="K17" s="28">
        <v>13.933</v>
      </c>
      <c r="L17" s="28">
        <v>7.9939999999999998</v>
      </c>
      <c r="M17" s="28">
        <v>0.36499999999999999</v>
      </c>
      <c r="N17" s="29">
        <v>45</v>
      </c>
    </row>
    <row r="18" spans="1:14" ht="45" customHeight="1">
      <c r="A18" s="40" t="s">
        <v>58</v>
      </c>
      <c r="B18" s="29">
        <v>200</v>
      </c>
      <c r="C18" s="24">
        <v>110</v>
      </c>
      <c r="D18" s="41">
        <v>2.12</v>
      </c>
      <c r="E18" s="28">
        <v>2.2240000000000002</v>
      </c>
      <c r="F18" s="28">
        <v>19.376000000000001</v>
      </c>
      <c r="G18" s="28">
        <v>0.152</v>
      </c>
      <c r="H18" s="28">
        <v>6.6</v>
      </c>
      <c r="I18" s="26">
        <v>0</v>
      </c>
      <c r="J18" s="28">
        <v>41.033000000000001</v>
      </c>
      <c r="K18" s="28">
        <v>83.605999999999995</v>
      </c>
      <c r="L18" s="28">
        <v>33.871000000000002</v>
      </c>
      <c r="M18" s="28">
        <v>1.2569999999999999</v>
      </c>
      <c r="N18" s="29">
        <v>103</v>
      </c>
    </row>
    <row r="19" spans="1:14" ht="19.5" customHeight="1">
      <c r="A19" s="40" t="s">
        <v>66</v>
      </c>
      <c r="B19" s="68">
        <v>250</v>
      </c>
      <c r="C19" s="12">
        <v>500</v>
      </c>
      <c r="D19" s="34">
        <v>20.23</v>
      </c>
      <c r="E19" s="7">
        <v>26.16</v>
      </c>
      <c r="F19" s="7">
        <v>45.96</v>
      </c>
      <c r="G19" s="7">
        <v>4.3999999999999997E-2</v>
      </c>
      <c r="H19" s="34">
        <v>1.28</v>
      </c>
      <c r="I19" s="7">
        <v>29.091000000000001</v>
      </c>
      <c r="J19" s="7">
        <v>9.3239999999999998</v>
      </c>
      <c r="K19" s="7">
        <v>123.462</v>
      </c>
      <c r="L19" s="7">
        <v>22.254999999999999</v>
      </c>
      <c r="M19" s="7">
        <v>1.964</v>
      </c>
      <c r="N19" s="6">
        <v>291</v>
      </c>
    </row>
    <row r="20" spans="1:14" ht="17.25" customHeight="1">
      <c r="A20" s="25" t="s">
        <v>47</v>
      </c>
      <c r="B20" s="6">
        <v>200</v>
      </c>
      <c r="C20" s="6">
        <v>66</v>
      </c>
      <c r="D20" s="7">
        <v>0.33</v>
      </c>
      <c r="E20" s="34">
        <v>4.4999999999999998E-2</v>
      </c>
      <c r="F20" s="7">
        <v>16</v>
      </c>
      <c r="G20" s="34">
        <v>1.2E-2</v>
      </c>
      <c r="H20" s="7">
        <v>0.72599999999999998</v>
      </c>
      <c r="I20" s="34">
        <v>0</v>
      </c>
      <c r="J20" s="34">
        <v>32.479999999999997</v>
      </c>
      <c r="K20" s="34">
        <v>23.44</v>
      </c>
      <c r="L20" s="34">
        <v>17.46</v>
      </c>
      <c r="M20" s="7">
        <v>0.69799999999999995</v>
      </c>
      <c r="N20" s="6">
        <v>349</v>
      </c>
    </row>
    <row r="21" spans="1:14">
      <c r="A21" s="25" t="s">
        <v>14</v>
      </c>
      <c r="B21" s="74">
        <v>50</v>
      </c>
      <c r="C21" s="24">
        <v>118</v>
      </c>
      <c r="D21" s="26">
        <v>3.8</v>
      </c>
      <c r="E21" s="26">
        <v>0.4</v>
      </c>
      <c r="F21" s="26">
        <v>24.6</v>
      </c>
      <c r="G21" s="26">
        <v>0.05</v>
      </c>
      <c r="H21" s="26">
        <v>0</v>
      </c>
      <c r="I21" s="26">
        <v>0</v>
      </c>
      <c r="J21" s="26">
        <v>10.8</v>
      </c>
      <c r="K21" s="26">
        <v>37</v>
      </c>
      <c r="L21" s="26">
        <v>7</v>
      </c>
      <c r="M21" s="26">
        <v>0.55000000000000004</v>
      </c>
      <c r="N21" s="74">
        <v>0</v>
      </c>
    </row>
    <row r="22" spans="1:14">
      <c r="A22" s="25" t="s">
        <v>13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4" s="2" customFormat="1">
      <c r="A23" s="25" t="s">
        <v>10</v>
      </c>
      <c r="B23" s="33">
        <v>795</v>
      </c>
      <c r="C23" s="14">
        <f t="shared" ref="C23:M23" si="1">SUM(C17:C22)</f>
        <v>941</v>
      </c>
      <c r="D23" s="56">
        <f t="shared" si="1"/>
        <v>29.939999999999998</v>
      </c>
      <c r="E23" s="56">
        <f t="shared" si="1"/>
        <v>33.478999999999999</v>
      </c>
      <c r="F23" s="13">
        <f t="shared" si="1"/>
        <v>126.31600000000002</v>
      </c>
      <c r="G23" s="56">
        <f t="shared" si="1"/>
        <v>0.46899999999999997</v>
      </c>
      <c r="H23" s="56">
        <f t="shared" si="1"/>
        <v>25.835999999999999</v>
      </c>
      <c r="I23" s="56">
        <f t="shared" si="1"/>
        <v>43.498000000000005</v>
      </c>
      <c r="J23" s="13">
        <f t="shared" si="1"/>
        <v>129.77799999999999</v>
      </c>
      <c r="K23" s="56">
        <f t="shared" si="1"/>
        <v>318.94099999999997</v>
      </c>
      <c r="L23" s="56">
        <f t="shared" si="1"/>
        <v>100.58000000000001</v>
      </c>
      <c r="M23" s="56">
        <f t="shared" si="1"/>
        <v>5.6339999999999995</v>
      </c>
      <c r="N23" s="33"/>
    </row>
    <row r="24" spans="1:14" s="2" customFormat="1" hidden="1">
      <c r="A24" s="25" t="s">
        <v>15</v>
      </c>
      <c r="B24" s="14">
        <v>1410</v>
      </c>
      <c r="C24" s="14">
        <v>1372</v>
      </c>
      <c r="D24" s="56">
        <f>D15+D23</f>
        <v>29.939999999999998</v>
      </c>
      <c r="E24" s="56">
        <f>E15+E23</f>
        <v>33.478999999999999</v>
      </c>
      <c r="F24" s="13">
        <f>F15+F23</f>
        <v>126.31600000000002</v>
      </c>
      <c r="G24" s="13">
        <f>G15+G23</f>
        <v>0.46899999999999997</v>
      </c>
      <c r="H24" s="56" t="e">
        <f>H15+#REF!</f>
        <v>#REF!</v>
      </c>
      <c r="I24" s="56">
        <f>I15+I23</f>
        <v>43.498000000000005</v>
      </c>
      <c r="J24" s="13">
        <f>J15+J23</f>
        <v>129.77799999999999</v>
      </c>
      <c r="K24" s="56">
        <f>K15+K23</f>
        <v>318.94099999999997</v>
      </c>
      <c r="L24" s="56">
        <f>L15+L23</f>
        <v>100.58000000000001</v>
      </c>
      <c r="M24" s="56">
        <f>M15+M23</f>
        <v>5.6339999999999995</v>
      </c>
      <c r="N24" s="33"/>
    </row>
    <row r="25" spans="1:14" ht="25.15" customHeight="1">
      <c r="A25" s="62" t="s">
        <v>80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23"/>
    </row>
    <row r="26" spans="1:14" ht="19.5" customHeight="1">
      <c r="A26" s="40" t="s">
        <v>82</v>
      </c>
      <c r="B26" s="85">
        <v>100</v>
      </c>
      <c r="C26" s="12">
        <v>320</v>
      </c>
      <c r="D26" s="34">
        <v>6.6</v>
      </c>
      <c r="E26" s="7">
        <v>14.36</v>
      </c>
      <c r="F26" s="7">
        <v>41.13</v>
      </c>
      <c r="G26" s="7">
        <v>4.3999999999999997E-2</v>
      </c>
      <c r="H26" s="34">
        <v>0.04</v>
      </c>
      <c r="I26" s="7">
        <v>29.091000000000001</v>
      </c>
      <c r="J26" s="7">
        <v>9.3239999999999998</v>
      </c>
      <c r="K26" s="7">
        <v>123.462</v>
      </c>
      <c r="L26" s="7">
        <v>22.254999999999999</v>
      </c>
      <c r="M26" s="7">
        <v>1.964</v>
      </c>
      <c r="N26" s="6">
        <v>426</v>
      </c>
    </row>
    <row r="27" spans="1:14" ht="17.25" customHeight="1">
      <c r="A27" s="25" t="s">
        <v>81</v>
      </c>
      <c r="B27" s="6">
        <v>200</v>
      </c>
      <c r="C27" s="6">
        <v>133</v>
      </c>
      <c r="D27" s="7">
        <v>0.66200000000000003</v>
      </c>
      <c r="E27" s="34">
        <v>0.09</v>
      </c>
      <c r="F27" s="7">
        <v>32.01</v>
      </c>
      <c r="G27" s="34">
        <v>1.2E-2</v>
      </c>
      <c r="H27" s="7">
        <v>0.72599999999999998</v>
      </c>
      <c r="I27" s="34">
        <v>0</v>
      </c>
      <c r="J27" s="34">
        <v>32.479999999999997</v>
      </c>
      <c r="K27" s="34">
        <v>23.44</v>
      </c>
      <c r="L27" s="34">
        <v>17.46</v>
      </c>
      <c r="M27" s="7">
        <v>0.69799999999999995</v>
      </c>
      <c r="N27" s="6">
        <v>349</v>
      </c>
    </row>
    <row r="28" spans="1:14" s="2" customFormat="1">
      <c r="A28" s="25" t="s">
        <v>10</v>
      </c>
      <c r="B28" s="76">
        <v>300</v>
      </c>
      <c r="C28" s="14">
        <f t="shared" ref="C28:M28" si="2">SUM(C26:C27)</f>
        <v>453</v>
      </c>
      <c r="D28" s="77">
        <f t="shared" si="2"/>
        <v>7.2619999999999996</v>
      </c>
      <c r="E28" s="77">
        <f t="shared" si="2"/>
        <v>14.45</v>
      </c>
      <c r="F28" s="13">
        <f t="shared" si="2"/>
        <v>73.14</v>
      </c>
      <c r="G28" s="77">
        <f t="shared" si="2"/>
        <v>5.5999999999999994E-2</v>
      </c>
      <c r="H28" s="77">
        <f t="shared" si="2"/>
        <v>0.76600000000000001</v>
      </c>
      <c r="I28" s="77">
        <f t="shared" si="2"/>
        <v>29.091000000000001</v>
      </c>
      <c r="J28" s="13">
        <f t="shared" si="2"/>
        <v>41.803999999999995</v>
      </c>
      <c r="K28" s="77">
        <f t="shared" si="2"/>
        <v>146.90200000000002</v>
      </c>
      <c r="L28" s="77">
        <f t="shared" si="2"/>
        <v>39.715000000000003</v>
      </c>
      <c r="M28" s="77">
        <f t="shared" si="2"/>
        <v>2.6619999999999999</v>
      </c>
      <c r="N28" s="76"/>
    </row>
    <row r="30" spans="1:14">
      <c r="A30" s="3" t="s">
        <v>100</v>
      </c>
      <c r="B30" s="90">
        <f>B14+B23+B28</f>
        <v>1655</v>
      </c>
      <c r="C30" s="90">
        <f t="shared" ref="C30:M30" si="3">C14+C23+C28</f>
        <v>1965</v>
      </c>
      <c r="D30" s="90">
        <f t="shared" si="3"/>
        <v>55.009</v>
      </c>
      <c r="E30" s="90">
        <f t="shared" si="3"/>
        <v>64.078999999999994</v>
      </c>
      <c r="F30" s="90">
        <f t="shared" si="3"/>
        <v>291.26600000000002</v>
      </c>
      <c r="G30" s="90">
        <f t="shared" si="3"/>
        <v>36.676999999999992</v>
      </c>
      <c r="H30" s="90">
        <f t="shared" si="3"/>
        <v>41.622</v>
      </c>
      <c r="I30" s="90">
        <f t="shared" si="3"/>
        <v>127.38900000000001</v>
      </c>
      <c r="J30" s="90">
        <f t="shared" si="3"/>
        <v>383.93200000000002</v>
      </c>
      <c r="K30" s="90">
        <f t="shared" si="3"/>
        <v>756.02300000000002</v>
      </c>
      <c r="L30" s="90">
        <f t="shared" si="3"/>
        <v>232.64500000000001</v>
      </c>
      <c r="M30" s="90">
        <f t="shared" si="3"/>
        <v>11.545999999999999</v>
      </c>
    </row>
    <row r="34" spans="1:14">
      <c r="A34" s="25" t="s">
        <v>81</v>
      </c>
      <c r="B34" s="6">
        <v>200</v>
      </c>
      <c r="C34" s="6">
        <v>133</v>
      </c>
      <c r="D34" s="7">
        <v>0.66200000000000003</v>
      </c>
      <c r="E34" s="34">
        <v>0.09</v>
      </c>
      <c r="F34" s="7">
        <v>32.01</v>
      </c>
      <c r="G34" s="34">
        <v>1.2E-2</v>
      </c>
      <c r="H34" s="7">
        <v>0.72599999999999998</v>
      </c>
      <c r="I34" s="34">
        <v>0</v>
      </c>
      <c r="J34" s="34">
        <v>32.479999999999997</v>
      </c>
      <c r="K34" s="34">
        <v>23.44</v>
      </c>
      <c r="L34" s="34">
        <v>17.46</v>
      </c>
      <c r="M34" s="7">
        <v>0.69799999999999995</v>
      </c>
      <c r="N34" s="6">
        <v>349</v>
      </c>
    </row>
    <row r="36" spans="1:14">
      <c r="A36" s="25" t="s">
        <v>47</v>
      </c>
      <c r="B36" s="6">
        <v>200</v>
      </c>
      <c r="C36" s="6">
        <v>66</v>
      </c>
      <c r="D36" s="7">
        <v>0.33</v>
      </c>
      <c r="E36" s="34">
        <v>4.4999999999999998E-2</v>
      </c>
      <c r="F36" s="7">
        <v>16</v>
      </c>
      <c r="G36" s="34">
        <v>1.2E-2</v>
      </c>
      <c r="H36" s="7">
        <v>0.72599999999999998</v>
      </c>
      <c r="I36" s="34">
        <v>0</v>
      </c>
      <c r="J36" s="34">
        <v>32.479999999999997</v>
      </c>
      <c r="K36" s="34">
        <v>23.44</v>
      </c>
      <c r="L36" s="34">
        <v>17.46</v>
      </c>
      <c r="M36" s="7">
        <v>0.69799999999999995</v>
      </c>
      <c r="N36" s="6">
        <v>349</v>
      </c>
    </row>
  </sheetData>
  <mergeCells count="12">
    <mergeCell ref="J7:M7"/>
    <mergeCell ref="A9:N9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topLeftCell="A10" workbookViewId="0">
      <selection activeCell="A18" sqref="A18:N19"/>
    </sheetView>
  </sheetViews>
  <sheetFormatPr defaultColWidth="8.85546875" defaultRowHeight="15.75"/>
  <cols>
    <col min="1" max="1" width="33.85546875" style="15" customWidth="1"/>
    <col min="2" max="2" width="8.85546875" style="15"/>
    <col min="3" max="3" width="10.42578125" style="15" bestFit="1" customWidth="1"/>
    <col min="4" max="9" width="8.85546875" style="15"/>
    <col min="10" max="10" width="8.85546875" style="19"/>
    <col min="11" max="11" width="8.85546875" style="15"/>
    <col min="12" max="12" width="9.28515625" style="15" bestFit="1" customWidth="1"/>
    <col min="13" max="13" width="8.85546875" style="15"/>
    <col min="14" max="14" width="8.5703125" style="15" bestFit="1" customWidth="1"/>
    <col min="15" max="16384" width="8.85546875" style="15"/>
  </cols>
  <sheetData>
    <row r="1" spans="1:14" s="17" customFormat="1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6" customFormat="1">
      <c r="A2" s="113" t="s">
        <v>45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s="16" customFormat="1">
      <c r="A3" s="110" t="s">
        <v>33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6" customFormat="1">
      <c r="A4" s="110" t="s">
        <v>26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2" customFormat="1" ht="15.75" customHeight="1">
      <c r="A5" s="103" t="s">
        <v>75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>
      <c r="J6" s="15"/>
    </row>
    <row r="7" spans="1:14" s="18" customFormat="1" ht="47.25">
      <c r="A7" s="97" t="s">
        <v>4</v>
      </c>
      <c r="B7" s="97" t="s">
        <v>5</v>
      </c>
      <c r="C7" s="97" t="s">
        <v>2</v>
      </c>
      <c r="D7" s="97" t="s">
        <v>1</v>
      </c>
      <c r="E7" s="97"/>
      <c r="F7" s="97"/>
      <c r="G7" s="97" t="s">
        <v>20</v>
      </c>
      <c r="H7" s="97"/>
      <c r="I7" s="97"/>
      <c r="J7" s="97" t="s">
        <v>19</v>
      </c>
      <c r="K7" s="97"/>
      <c r="L7" s="97"/>
      <c r="M7" s="97"/>
      <c r="N7" s="29" t="s">
        <v>3</v>
      </c>
    </row>
    <row r="8" spans="1:14" s="18" customFormat="1" ht="31.5">
      <c r="A8" s="97"/>
      <c r="B8" s="97"/>
      <c r="C8" s="97"/>
      <c r="D8" s="29" t="s">
        <v>6</v>
      </c>
      <c r="E8" s="29" t="s">
        <v>7</v>
      </c>
      <c r="F8" s="29" t="s">
        <v>8</v>
      </c>
      <c r="G8" s="29" t="s">
        <v>16</v>
      </c>
      <c r="H8" s="29" t="s">
        <v>17</v>
      </c>
      <c r="I8" s="29" t="s">
        <v>18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 s="16" customFormat="1" ht="26.45" customHeight="1">
      <c r="A9" s="112" t="s">
        <v>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>
      <c r="A10" s="27" t="s">
        <v>125</v>
      </c>
      <c r="B10" s="24">
        <v>60</v>
      </c>
      <c r="C10" s="24">
        <v>191</v>
      </c>
      <c r="D10" s="28">
        <v>4.3600000000000003</v>
      </c>
      <c r="E10" s="28">
        <v>7.51</v>
      </c>
      <c r="F10" s="28">
        <v>26.35</v>
      </c>
      <c r="G10" s="28">
        <v>1E-3</v>
      </c>
      <c r="H10" s="28">
        <v>0.105</v>
      </c>
      <c r="I10" s="28">
        <v>40</v>
      </c>
      <c r="J10" s="28">
        <v>2.4</v>
      </c>
      <c r="K10" s="28">
        <v>3</v>
      </c>
      <c r="L10" s="28">
        <v>0</v>
      </c>
      <c r="M10" s="28">
        <v>0.02</v>
      </c>
      <c r="N10" s="24">
        <v>424</v>
      </c>
    </row>
    <row r="11" spans="1:14" ht="47.25">
      <c r="A11" s="27" t="s">
        <v>79</v>
      </c>
      <c r="B11" s="54">
        <v>200</v>
      </c>
      <c r="C11" s="54">
        <v>284</v>
      </c>
      <c r="D11" s="55">
        <v>4.97</v>
      </c>
      <c r="E11" s="55">
        <v>10.46</v>
      </c>
      <c r="F11" s="55">
        <v>42.34</v>
      </c>
      <c r="G11" s="55">
        <v>0.06</v>
      </c>
      <c r="H11" s="55">
        <v>1.1399999999999999</v>
      </c>
      <c r="I11" s="55">
        <v>54.8</v>
      </c>
      <c r="J11" s="55">
        <v>130.66999999999999</v>
      </c>
      <c r="K11" s="55">
        <v>157.44</v>
      </c>
      <c r="L11" s="55">
        <v>36.46</v>
      </c>
      <c r="M11" s="55">
        <v>1.1000000000000001</v>
      </c>
      <c r="N11" s="54">
        <v>182</v>
      </c>
    </row>
    <row r="12" spans="1:14" ht="16.5" customHeight="1">
      <c r="A12" s="25" t="s">
        <v>54</v>
      </c>
      <c r="B12" s="6">
        <v>40</v>
      </c>
      <c r="C12" s="6">
        <v>63</v>
      </c>
      <c r="D12" s="7">
        <v>5.08</v>
      </c>
      <c r="E12" s="7">
        <v>4.5999999999999996</v>
      </c>
      <c r="F12" s="7">
        <v>2.8000000000000001E-2</v>
      </c>
      <c r="G12" s="7">
        <v>0.08</v>
      </c>
      <c r="H12" s="7">
        <v>0</v>
      </c>
      <c r="I12" s="7">
        <v>324.57</v>
      </c>
      <c r="J12" s="7">
        <v>103.09</v>
      </c>
      <c r="K12" s="7">
        <v>225.78</v>
      </c>
      <c r="L12" s="7">
        <v>16.14</v>
      </c>
      <c r="M12" s="7">
        <v>2.64</v>
      </c>
      <c r="N12" s="6">
        <v>209</v>
      </c>
    </row>
    <row r="13" spans="1:14">
      <c r="A13" s="25" t="s">
        <v>99</v>
      </c>
      <c r="B13" s="64">
        <v>200</v>
      </c>
      <c r="C13" s="64">
        <v>81</v>
      </c>
      <c r="D13" s="26">
        <v>1.52</v>
      </c>
      <c r="E13" s="26">
        <v>1.35</v>
      </c>
      <c r="F13" s="26">
        <v>15.9</v>
      </c>
      <c r="G13" s="26">
        <v>0</v>
      </c>
      <c r="H13" s="26">
        <v>1.33</v>
      </c>
      <c r="I13" s="26">
        <v>0</v>
      </c>
      <c r="J13" s="26">
        <v>16</v>
      </c>
      <c r="K13" s="26">
        <v>0.02</v>
      </c>
      <c r="L13" s="26">
        <v>6</v>
      </c>
      <c r="M13" s="26">
        <v>0.8</v>
      </c>
      <c r="N13" s="24">
        <v>378</v>
      </c>
    </row>
    <row r="14" spans="1:14" ht="14.25" customHeight="1">
      <c r="A14" s="43" t="s">
        <v>10</v>
      </c>
      <c r="B14" s="14">
        <f t="shared" ref="B14:M14" si="0">SUM(B10:B13)</f>
        <v>500</v>
      </c>
      <c r="C14" s="14">
        <f t="shared" si="0"/>
        <v>619</v>
      </c>
      <c r="D14" s="67">
        <f t="shared" si="0"/>
        <v>15.93</v>
      </c>
      <c r="E14" s="67">
        <f t="shared" si="0"/>
        <v>23.92</v>
      </c>
      <c r="F14" s="67">
        <f t="shared" si="0"/>
        <v>84.618000000000009</v>
      </c>
      <c r="G14" s="67">
        <f t="shared" si="0"/>
        <v>0.14100000000000001</v>
      </c>
      <c r="H14" s="67">
        <f t="shared" si="0"/>
        <v>2.5750000000000002</v>
      </c>
      <c r="I14" s="67">
        <f t="shared" si="0"/>
        <v>419.37</v>
      </c>
      <c r="J14" s="67">
        <f t="shared" si="0"/>
        <v>252.16</v>
      </c>
      <c r="K14" s="67">
        <f t="shared" si="0"/>
        <v>386.24</v>
      </c>
      <c r="L14" s="67">
        <f t="shared" si="0"/>
        <v>58.6</v>
      </c>
      <c r="M14" s="67">
        <f t="shared" si="0"/>
        <v>4.5600000000000005</v>
      </c>
      <c r="N14" s="14"/>
    </row>
    <row r="15" spans="1:14" s="16" customFormat="1" hidden="1">
      <c r="A15" s="43"/>
      <c r="B15" s="14"/>
      <c r="C15" s="14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ht="34.5" customHeight="1">
      <c r="A16" s="111" t="s">
        <v>11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 ht="30.75" customHeight="1">
      <c r="A17" s="57" t="s">
        <v>95</v>
      </c>
      <c r="B17" s="24">
        <v>200</v>
      </c>
      <c r="C17" s="24">
        <v>130</v>
      </c>
      <c r="D17" s="41">
        <v>4.3899999999999997</v>
      </c>
      <c r="E17" s="28">
        <v>4.2160000000000002</v>
      </c>
      <c r="F17" s="28">
        <v>13.22</v>
      </c>
      <c r="G17" s="28">
        <v>0.19</v>
      </c>
      <c r="H17" s="28">
        <v>4.66</v>
      </c>
      <c r="I17" s="28">
        <v>0</v>
      </c>
      <c r="J17" s="28">
        <v>51.291250000000005</v>
      </c>
      <c r="K17" s="28">
        <v>104.50749999999999</v>
      </c>
      <c r="L17" s="28">
        <v>42.338750000000005</v>
      </c>
      <c r="M17" s="28">
        <v>1.5712499999999998</v>
      </c>
      <c r="N17" s="24">
        <v>102</v>
      </c>
    </row>
    <row r="18" spans="1:14">
      <c r="A18" s="27" t="s">
        <v>126</v>
      </c>
      <c r="B18" s="12">
        <v>100</v>
      </c>
      <c r="C18" s="12">
        <v>204</v>
      </c>
      <c r="D18" s="55">
        <v>6.43</v>
      </c>
      <c r="E18" s="7">
        <v>18</v>
      </c>
      <c r="F18" s="7">
        <v>3.75</v>
      </c>
      <c r="G18" s="7">
        <v>0.13100000000000001</v>
      </c>
      <c r="H18" s="7">
        <v>1.2</v>
      </c>
      <c r="I18" s="7">
        <v>25.9</v>
      </c>
      <c r="J18" s="7">
        <v>27.66</v>
      </c>
      <c r="K18" s="7">
        <v>73.44</v>
      </c>
      <c r="L18" s="7">
        <v>9.4</v>
      </c>
      <c r="M18" s="7">
        <v>0.86699999999999999</v>
      </c>
      <c r="N18" s="12">
        <v>243</v>
      </c>
    </row>
    <row r="19" spans="1:14" ht="33.75" customHeight="1">
      <c r="A19" s="25" t="s">
        <v>128</v>
      </c>
      <c r="B19" s="53">
        <v>150</v>
      </c>
      <c r="C19" s="54">
        <v>285</v>
      </c>
      <c r="D19" s="42">
        <v>9.36</v>
      </c>
      <c r="E19" s="42">
        <v>8.76</v>
      </c>
      <c r="F19" s="42">
        <v>42</v>
      </c>
      <c r="G19" s="42">
        <v>0.15</v>
      </c>
      <c r="H19" s="42">
        <v>2.2000000000000002</v>
      </c>
      <c r="I19" s="42">
        <v>53</v>
      </c>
      <c r="J19" s="42">
        <v>301</v>
      </c>
      <c r="K19" s="42">
        <v>45</v>
      </c>
      <c r="L19" s="55">
        <v>1.1000000000000001</v>
      </c>
      <c r="M19" s="54">
        <v>1.2</v>
      </c>
      <c r="N19" s="6">
        <v>171</v>
      </c>
    </row>
    <row r="20" spans="1:14">
      <c r="A20" s="25" t="s">
        <v>49</v>
      </c>
      <c r="B20" s="6">
        <v>200</v>
      </c>
      <c r="C20" s="12">
        <v>58</v>
      </c>
      <c r="D20" s="34">
        <v>0.16</v>
      </c>
      <c r="E20" s="34">
        <v>4.3999999999999997E-2</v>
      </c>
      <c r="F20" s="34">
        <v>14.1</v>
      </c>
      <c r="G20" s="34">
        <v>1.9987001999999997E-2</v>
      </c>
      <c r="H20" s="34">
        <v>1.35</v>
      </c>
      <c r="I20" s="34">
        <v>0</v>
      </c>
      <c r="J20" s="34">
        <v>32.312319899999999</v>
      </c>
      <c r="K20" s="34">
        <v>29.18102292</v>
      </c>
      <c r="L20" s="34">
        <v>20.986352099999998</v>
      </c>
      <c r="M20" s="34">
        <v>0.6395840639999999</v>
      </c>
      <c r="N20" s="12">
        <v>342</v>
      </c>
    </row>
    <row r="21" spans="1:14">
      <c r="A21" s="27" t="s">
        <v>14</v>
      </c>
      <c r="B21" s="24">
        <v>30</v>
      </c>
      <c r="C21" s="24">
        <v>71</v>
      </c>
      <c r="D21" s="28">
        <v>2.2999999999999998</v>
      </c>
      <c r="E21" s="28">
        <v>0.24</v>
      </c>
      <c r="F21" s="28">
        <v>14.7</v>
      </c>
      <c r="G21" s="28">
        <v>0.03</v>
      </c>
      <c r="H21" s="28">
        <v>0</v>
      </c>
      <c r="I21" s="28">
        <v>0</v>
      </c>
      <c r="J21" s="28">
        <v>6.48</v>
      </c>
      <c r="K21" s="28">
        <v>22.2</v>
      </c>
      <c r="L21" s="28">
        <v>4.2</v>
      </c>
      <c r="M21" s="28">
        <v>0.33</v>
      </c>
      <c r="N21" s="24">
        <v>0</v>
      </c>
    </row>
    <row r="22" spans="1:14">
      <c r="A22" s="5" t="s">
        <v>13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4" s="16" customFormat="1">
      <c r="A23" s="43" t="s">
        <v>10</v>
      </c>
      <c r="B23" s="14">
        <v>715</v>
      </c>
      <c r="C23" s="14">
        <f t="shared" ref="C23:M23" si="1">SUM(C17:C22)</f>
        <v>828</v>
      </c>
      <c r="D23" s="56">
        <f t="shared" si="1"/>
        <v>25.18</v>
      </c>
      <c r="E23" s="56">
        <f t="shared" si="1"/>
        <v>31.86</v>
      </c>
      <c r="F23" s="56">
        <f t="shared" si="1"/>
        <v>101.53</v>
      </c>
      <c r="G23" s="56">
        <f t="shared" si="1"/>
        <v>0.64098700199999992</v>
      </c>
      <c r="H23" s="56">
        <f t="shared" si="1"/>
        <v>9.5500000000000007</v>
      </c>
      <c r="I23" s="56">
        <f t="shared" si="1"/>
        <v>78.900000000000006</v>
      </c>
      <c r="J23" s="56">
        <f t="shared" si="1"/>
        <v>440.64356989999999</v>
      </c>
      <c r="K23" s="56">
        <f t="shared" si="1"/>
        <v>311.82852292000001</v>
      </c>
      <c r="L23" s="56">
        <f t="shared" si="1"/>
        <v>90.025102100000012</v>
      </c>
      <c r="M23" s="56">
        <f t="shared" si="1"/>
        <v>5.4078340640000002</v>
      </c>
      <c r="N23" s="56"/>
    </row>
    <row r="24" spans="1:14" ht="34.5" customHeight="1">
      <c r="A24" s="111" t="s">
        <v>80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4" ht="25.5" customHeight="1">
      <c r="A25" s="25" t="s">
        <v>85</v>
      </c>
      <c r="B25" s="85">
        <v>100</v>
      </c>
      <c r="C25" s="24">
        <v>200</v>
      </c>
      <c r="D25" s="26">
        <v>4.32</v>
      </c>
      <c r="E25" s="26">
        <v>1.76</v>
      </c>
      <c r="F25" s="26">
        <v>41.67</v>
      </c>
      <c r="G25" s="26">
        <v>0.64900000000000002</v>
      </c>
      <c r="H25" s="26">
        <v>0.04</v>
      </c>
      <c r="I25" s="26">
        <v>20</v>
      </c>
      <c r="J25" s="26">
        <v>65.28</v>
      </c>
      <c r="K25" s="26">
        <v>164.22</v>
      </c>
      <c r="L25" s="26">
        <v>63.36</v>
      </c>
      <c r="M25" s="26">
        <v>0.01</v>
      </c>
      <c r="N25" s="24">
        <v>406</v>
      </c>
    </row>
    <row r="26" spans="1:14">
      <c r="A26" s="27" t="s">
        <v>41</v>
      </c>
      <c r="B26" s="24">
        <v>200</v>
      </c>
      <c r="C26" s="24">
        <v>112</v>
      </c>
      <c r="D26" s="26">
        <v>0.24</v>
      </c>
      <c r="E26" s="26">
        <v>0.11</v>
      </c>
      <c r="F26" s="28">
        <v>28</v>
      </c>
      <c r="G26" s="28">
        <v>1.4402569999999998E-2</v>
      </c>
      <c r="H26" s="26">
        <v>99.710099999999997</v>
      </c>
      <c r="I26" s="26">
        <v>0</v>
      </c>
      <c r="J26" s="26">
        <v>3.3901433999999999</v>
      </c>
      <c r="K26" s="26">
        <v>3.3901433999999999</v>
      </c>
      <c r="L26" s="26">
        <v>0.59</v>
      </c>
      <c r="M26" s="24">
        <v>0.79</v>
      </c>
      <c r="N26" s="6">
        <v>388</v>
      </c>
    </row>
    <row r="27" spans="1:14" s="16" customFormat="1">
      <c r="A27" s="43" t="s">
        <v>10</v>
      </c>
      <c r="B27" s="14">
        <v>300</v>
      </c>
      <c r="C27" s="14">
        <f t="shared" ref="C27:M27" si="2">SUM(C25:C26)</f>
        <v>312</v>
      </c>
      <c r="D27" s="86">
        <f t="shared" si="2"/>
        <v>4.5600000000000005</v>
      </c>
      <c r="E27" s="86">
        <f t="shared" si="2"/>
        <v>1.87</v>
      </c>
      <c r="F27" s="86">
        <f t="shared" si="2"/>
        <v>69.67</v>
      </c>
      <c r="G27" s="86">
        <f t="shared" si="2"/>
        <v>0.66340257000000002</v>
      </c>
      <c r="H27" s="86">
        <f t="shared" si="2"/>
        <v>99.750100000000003</v>
      </c>
      <c r="I27" s="86">
        <f t="shared" si="2"/>
        <v>20</v>
      </c>
      <c r="J27" s="86">
        <f t="shared" si="2"/>
        <v>68.670143400000001</v>
      </c>
      <c r="K27" s="86">
        <f t="shared" si="2"/>
        <v>167.6101434</v>
      </c>
      <c r="L27" s="86">
        <f t="shared" si="2"/>
        <v>63.95</v>
      </c>
      <c r="M27" s="86">
        <f t="shared" si="2"/>
        <v>0.8</v>
      </c>
      <c r="N27" s="86"/>
    </row>
    <row r="29" spans="1:14">
      <c r="A29" s="15" t="s">
        <v>100</v>
      </c>
      <c r="B29" s="89">
        <f>B14+B23+B27</f>
        <v>1515</v>
      </c>
      <c r="C29" s="89">
        <f t="shared" ref="C29:M29" si="3">C14+C23+C27</f>
        <v>1759</v>
      </c>
      <c r="D29" s="89">
        <f t="shared" si="3"/>
        <v>45.67</v>
      </c>
      <c r="E29" s="89">
        <f t="shared" si="3"/>
        <v>57.65</v>
      </c>
      <c r="F29" s="89">
        <f t="shared" si="3"/>
        <v>255.81800000000004</v>
      </c>
      <c r="G29" s="89">
        <f t="shared" si="3"/>
        <v>1.4453895719999998</v>
      </c>
      <c r="H29" s="89">
        <f t="shared" si="3"/>
        <v>111.8751</v>
      </c>
      <c r="I29" s="89">
        <f t="shared" si="3"/>
        <v>518.27</v>
      </c>
      <c r="J29" s="89">
        <f t="shared" si="3"/>
        <v>761.47371329999999</v>
      </c>
      <c r="K29" s="89">
        <f t="shared" si="3"/>
        <v>865.67866632000005</v>
      </c>
      <c r="L29" s="89">
        <f t="shared" si="3"/>
        <v>212.57510210000004</v>
      </c>
      <c r="M29" s="89">
        <f t="shared" si="3"/>
        <v>10.767834064000002</v>
      </c>
    </row>
    <row r="31" spans="1:14">
      <c r="A31" s="15" t="s">
        <v>102</v>
      </c>
      <c r="B31" s="89">
        <f>'1осень'!B30+'2осень'!B29+'3осень'!B30+'4осень'!B28+'5осень'!B28+'6осень'!B32+'7осень'!B32+'8осень'!B29+'9осень'!B27+'10осень'!B29</f>
        <v>15865</v>
      </c>
      <c r="C31" s="89">
        <f>'1осень'!C30+'2осень'!C29+'3осень'!C30+'4осень'!C28+'5осень'!C28+'6осень'!C32+'7осень'!C32+'8осень'!C29+'9осень'!C27+'10осень'!C29</f>
        <v>17170</v>
      </c>
      <c r="D31" s="89">
        <f>'1осень'!D30+'2осень'!D29+'3осень'!D30+'4осень'!D28+'5осень'!D28+'6осень'!D32+'7осень'!D32+'8осень'!D29+'9осень'!D27+'10осень'!D29</f>
        <v>546.43208000000004</v>
      </c>
      <c r="E31" s="89">
        <f>'1осень'!E30+'2осень'!E29+'3осень'!E30+'4осень'!E28+'5осень'!E28+'6осень'!E32+'7осень'!E32+'8осень'!E29+'9осень'!E27+'10осень'!E29</f>
        <v>1587.13408</v>
      </c>
      <c r="F31" s="89">
        <f>'1осень'!F30+'2осень'!F29+'3осень'!F30+'4осень'!F28+'5осень'!F28+'6осень'!F32+'7осень'!F32+'8осень'!F29+'9осень'!F27+'10осень'!F29</f>
        <v>2683.17</v>
      </c>
      <c r="G31" s="89">
        <f>'1осень'!G30+'2осень'!G29+'3осень'!G30+'4осень'!G28+'5осень'!G28+'6осень'!G32+'7осень'!G32+'8осень'!G29+'9осень'!G27+'10осень'!G29</f>
        <v>73.278503313999977</v>
      </c>
      <c r="H31" s="89">
        <f>'1осень'!H30+'2осень'!H29+'3осень'!H30+'4осень'!H28+'5осень'!H28+'6осень'!H32+'7осень'!H32+'8осень'!H29+'9осень'!H27+'10осень'!H29</f>
        <v>655.92930000000001</v>
      </c>
      <c r="I31" s="89">
        <f>'1осень'!I30+'2осень'!I29+'3осень'!I30+'4осень'!I28+'5осень'!I28+'6осень'!I32+'7осень'!I32+'8осень'!I29+'9осень'!I27+'10осень'!I29</f>
        <v>2134.9780000000001</v>
      </c>
      <c r="J31" s="89">
        <f>'1осень'!J30+'2осень'!J29+'3осень'!J30+'4осень'!J28+'5осень'!J28+'6осень'!J32+'7осень'!J32+'8осень'!J29+'9осень'!J27+'10осень'!J29</f>
        <v>5577.8652179999999</v>
      </c>
      <c r="K31" s="89">
        <f>'1осень'!K30+'2осень'!K29+'3осень'!K30+'4осень'!K28+'5осень'!K28+'6осень'!K32+'7осень'!K32+'8осень'!K29+'9осень'!K27+'10осень'!K29</f>
        <v>8675.3169906399999</v>
      </c>
      <c r="L31" s="89">
        <f>'1осень'!L30+'2осень'!L29+'3осень'!L30+'4осень'!L28+'5осень'!L28+'6осень'!L32+'7осень'!L32+'8осень'!L29+'9осень'!L27+'10осень'!L29</f>
        <v>3316.8328938</v>
      </c>
      <c r="M31" s="89">
        <f>'1осень'!M30+'2осень'!M29+'3осень'!M30+'4осень'!M28+'5осень'!M28+'6осень'!M32+'7осень'!M32+'8осень'!M29+'9осень'!M27+'10осень'!M29</f>
        <v>469.544785128</v>
      </c>
      <c r="N31" s="89">
        <f>'1осень'!N30+'2осень'!N29+'3осень'!N30+'4осень'!N28+'5осень'!N28+'6осень'!N32+'7осень'!N32+'8осень'!N29+'9осень'!N27+'10осень'!N29</f>
        <v>0</v>
      </c>
    </row>
    <row r="33" spans="1:13">
      <c r="A33" s="15" t="s">
        <v>103</v>
      </c>
      <c r="B33" s="15">
        <f>B31/10</f>
        <v>1586.5</v>
      </c>
      <c r="C33" s="15">
        <f t="shared" ref="C33:M33" si="4">C31/10</f>
        <v>1717</v>
      </c>
      <c r="D33" s="15">
        <f t="shared" si="4"/>
        <v>54.643208000000001</v>
      </c>
      <c r="E33" s="15">
        <f t="shared" si="4"/>
        <v>158.71340800000002</v>
      </c>
      <c r="F33" s="15">
        <f t="shared" si="4"/>
        <v>268.31700000000001</v>
      </c>
      <c r="G33" s="15">
        <f t="shared" si="4"/>
        <v>7.3278503313999979</v>
      </c>
      <c r="H33" s="15">
        <f t="shared" si="4"/>
        <v>65.592929999999996</v>
      </c>
      <c r="I33" s="15">
        <f t="shared" si="4"/>
        <v>213.49780000000001</v>
      </c>
      <c r="J33" s="15">
        <f t="shared" si="4"/>
        <v>557.78652179999995</v>
      </c>
      <c r="K33" s="15">
        <f t="shared" si="4"/>
        <v>867.53169906400001</v>
      </c>
      <c r="L33" s="15">
        <f t="shared" si="4"/>
        <v>331.68328938000002</v>
      </c>
      <c r="M33" s="15">
        <f t="shared" si="4"/>
        <v>46.954478512800002</v>
      </c>
    </row>
  </sheetData>
  <mergeCells count="14">
    <mergeCell ref="A24:N24"/>
    <mergeCell ref="J7:M7"/>
    <mergeCell ref="A9:N9"/>
    <mergeCell ref="A16:N16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8" sqref="K38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3" sqref="L33"/>
    </sheetView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4" sqref="N34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opLeftCell="A4" workbookViewId="0">
      <selection activeCell="B10" sqref="B10"/>
    </sheetView>
  </sheetViews>
  <sheetFormatPr defaultColWidth="8.85546875" defaultRowHeight="15.75"/>
  <cols>
    <col min="1" max="1" width="30.85546875" style="3" customWidth="1"/>
    <col min="2" max="2" width="8.85546875" style="3"/>
    <col min="3" max="3" width="10.42578125" style="3" bestFit="1" customWidth="1"/>
    <col min="4" max="5" width="9.5703125" style="3" bestFit="1" customWidth="1"/>
    <col min="6" max="9" width="9" style="3" bestFit="1" customWidth="1"/>
    <col min="10" max="10" width="9" style="9" bestFit="1" customWidth="1"/>
    <col min="11" max="11" width="9.28515625" style="3" bestFit="1" customWidth="1"/>
    <col min="12" max="12" width="9.42578125" style="3" bestFit="1" customWidth="1"/>
    <col min="13" max="13" width="9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2" customFormat="1">
      <c r="A2" s="103" t="s">
        <v>27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2" customFormat="1">
      <c r="A3" s="107" t="s">
        <v>48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2" customFormat="1">
      <c r="A4" s="103" t="s">
        <v>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" customFormat="1">
      <c r="A5" s="103" t="s">
        <v>69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>
      <c r="J6" s="3"/>
    </row>
    <row r="7" spans="1:14" s="4" customFormat="1" ht="47.25">
      <c r="A7" s="97" t="s">
        <v>4</v>
      </c>
      <c r="B7" s="97" t="s">
        <v>5</v>
      </c>
      <c r="C7" s="97" t="s">
        <v>2</v>
      </c>
      <c r="D7" s="97" t="s">
        <v>1</v>
      </c>
      <c r="E7" s="97"/>
      <c r="F7" s="97"/>
      <c r="G7" s="97" t="s">
        <v>20</v>
      </c>
      <c r="H7" s="97"/>
      <c r="I7" s="97"/>
      <c r="J7" s="97" t="s">
        <v>19</v>
      </c>
      <c r="K7" s="97"/>
      <c r="L7" s="97"/>
      <c r="M7" s="97"/>
      <c r="N7" s="29" t="s">
        <v>3</v>
      </c>
    </row>
    <row r="8" spans="1:14" s="4" customFormat="1" ht="31.5">
      <c r="A8" s="97"/>
      <c r="B8" s="97"/>
      <c r="C8" s="97"/>
      <c r="D8" s="29" t="s">
        <v>6</v>
      </c>
      <c r="E8" s="29" t="s">
        <v>7</v>
      </c>
      <c r="F8" s="29" t="s">
        <v>8</v>
      </c>
      <c r="G8" s="29" t="s">
        <v>16</v>
      </c>
      <c r="H8" s="29" t="s">
        <v>17</v>
      </c>
      <c r="I8" s="29" t="s">
        <v>18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 s="2" customFormat="1" ht="26.45" customHeight="1">
      <c r="A9" s="98" t="s">
        <v>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100"/>
    </row>
    <row r="10" spans="1:14" ht="32.25" customHeight="1">
      <c r="A10" s="25" t="s">
        <v>68</v>
      </c>
      <c r="B10" s="6">
        <v>200</v>
      </c>
      <c r="C10" s="6">
        <v>322</v>
      </c>
      <c r="D10" s="34">
        <v>13.23</v>
      </c>
      <c r="E10" s="34">
        <v>6.36</v>
      </c>
      <c r="F10" s="34">
        <v>55.77</v>
      </c>
      <c r="G10" s="34">
        <v>0.04</v>
      </c>
      <c r="H10" s="34">
        <v>9.6000000000000002E-2</v>
      </c>
      <c r="I10" s="7">
        <v>55.713999999999999</v>
      </c>
      <c r="J10" s="7">
        <v>53.886000000000003</v>
      </c>
      <c r="K10" s="7">
        <v>123.971</v>
      </c>
      <c r="L10" s="7">
        <v>26.443000000000001</v>
      </c>
      <c r="M10" s="7">
        <v>0.82899999999999996</v>
      </c>
      <c r="N10" s="6">
        <v>174</v>
      </c>
    </row>
    <row r="11" spans="1:14" ht="34.5" customHeight="1">
      <c r="A11" s="25" t="s">
        <v>65</v>
      </c>
      <c r="B11" s="6">
        <v>100</v>
      </c>
      <c r="C11" s="6">
        <v>321</v>
      </c>
      <c r="D11" s="34">
        <v>6.78</v>
      </c>
      <c r="E11" s="34">
        <v>13.96</v>
      </c>
      <c r="F11" s="34">
        <v>42.14</v>
      </c>
      <c r="G11" s="34">
        <v>0.06</v>
      </c>
      <c r="H11" s="34">
        <v>0</v>
      </c>
      <c r="I11" s="34">
        <v>33</v>
      </c>
      <c r="J11" s="34">
        <v>10.199999999999999</v>
      </c>
      <c r="K11" s="34">
        <v>36.4</v>
      </c>
      <c r="L11" s="34">
        <v>12.2</v>
      </c>
      <c r="M11" s="34">
        <v>0.74</v>
      </c>
      <c r="N11" s="6">
        <v>425</v>
      </c>
    </row>
    <row r="12" spans="1:14" ht="23.25" customHeight="1">
      <c r="A12" s="25" t="s">
        <v>43</v>
      </c>
      <c r="B12" s="64">
        <v>217</v>
      </c>
      <c r="C12" s="64">
        <v>42</v>
      </c>
      <c r="D12" s="26">
        <v>0.06</v>
      </c>
      <c r="E12" s="26">
        <v>0.01</v>
      </c>
      <c r="F12" s="26">
        <v>10.19</v>
      </c>
      <c r="G12" s="26">
        <v>0.01</v>
      </c>
      <c r="H12" s="26">
        <v>3.67</v>
      </c>
      <c r="I12" s="26">
        <v>0.01</v>
      </c>
      <c r="J12" s="26">
        <v>112.55</v>
      </c>
      <c r="K12" s="26">
        <v>185.54</v>
      </c>
      <c r="L12" s="26">
        <v>99.08</v>
      </c>
      <c r="M12" s="26">
        <v>18.420000000000002</v>
      </c>
      <c r="N12" s="64">
        <v>377</v>
      </c>
    </row>
    <row r="13" spans="1:14">
      <c r="A13" s="10" t="s">
        <v>10</v>
      </c>
      <c r="B13" s="11">
        <v>517</v>
      </c>
      <c r="C13" s="36">
        <f t="shared" ref="C13:M13" si="0">SUM(C10:C12)</f>
        <v>685</v>
      </c>
      <c r="D13" s="37">
        <f t="shared" si="0"/>
        <v>20.07</v>
      </c>
      <c r="E13" s="37">
        <f t="shared" si="0"/>
        <v>20.330000000000002</v>
      </c>
      <c r="F13" s="37">
        <f t="shared" si="0"/>
        <v>108.1</v>
      </c>
      <c r="G13" s="37">
        <f t="shared" si="0"/>
        <v>0.11</v>
      </c>
      <c r="H13" s="37">
        <f t="shared" si="0"/>
        <v>3.766</v>
      </c>
      <c r="I13" s="38">
        <f t="shared" si="0"/>
        <v>88.724000000000004</v>
      </c>
      <c r="J13" s="38">
        <f t="shared" si="0"/>
        <v>176.636</v>
      </c>
      <c r="K13" s="38">
        <f t="shared" si="0"/>
        <v>345.911</v>
      </c>
      <c r="L13" s="38">
        <f t="shared" si="0"/>
        <v>137.72300000000001</v>
      </c>
      <c r="M13" s="38">
        <f t="shared" si="0"/>
        <v>19.989000000000001</v>
      </c>
      <c r="N13" s="11"/>
    </row>
    <row r="14" spans="1:14" s="2" customFormat="1">
      <c r="A14" s="10"/>
      <c r="B14" s="11"/>
      <c r="C14" s="36"/>
      <c r="D14" s="37"/>
      <c r="E14" s="37"/>
      <c r="F14" s="37"/>
      <c r="G14" s="37"/>
      <c r="H14" s="37"/>
      <c r="I14" s="38"/>
      <c r="J14" s="38"/>
      <c r="K14" s="38"/>
      <c r="L14" s="38"/>
      <c r="M14" s="38"/>
      <c r="N14" s="11"/>
    </row>
    <row r="15" spans="1:14" ht="25.15" customHeight="1">
      <c r="A15" s="104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25.15" customHeight="1">
      <c r="A16" s="92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4"/>
    </row>
    <row r="17" spans="1:14" ht="47.25">
      <c r="A17" s="25" t="s">
        <v>94</v>
      </c>
      <c r="B17" s="6">
        <v>206</v>
      </c>
      <c r="C17" s="6">
        <v>101</v>
      </c>
      <c r="D17" s="34">
        <v>1.69</v>
      </c>
      <c r="E17" s="34">
        <v>5.14</v>
      </c>
      <c r="F17" s="34">
        <v>10.56</v>
      </c>
      <c r="G17" s="34">
        <v>0.05</v>
      </c>
      <c r="H17" s="34">
        <v>18.07</v>
      </c>
      <c r="I17" s="34">
        <v>0</v>
      </c>
      <c r="J17" s="34">
        <v>49.725000000000001</v>
      </c>
      <c r="K17" s="34">
        <v>54.6</v>
      </c>
      <c r="L17" s="34">
        <v>26.125</v>
      </c>
      <c r="M17" s="34">
        <v>1.2250000000000001</v>
      </c>
      <c r="N17" s="6">
        <v>82</v>
      </c>
    </row>
    <row r="18" spans="1:14">
      <c r="A18" s="40" t="s">
        <v>105</v>
      </c>
      <c r="B18" s="70">
        <v>100</v>
      </c>
      <c r="C18" s="12">
        <v>228</v>
      </c>
      <c r="D18" s="34">
        <v>6.58</v>
      </c>
      <c r="E18" s="7">
        <v>18.64</v>
      </c>
      <c r="F18" s="7">
        <v>8.75</v>
      </c>
      <c r="G18" s="7">
        <v>4.3999999999999997E-2</v>
      </c>
      <c r="H18" s="34">
        <v>0</v>
      </c>
      <c r="I18" s="7">
        <v>29.091000000000001</v>
      </c>
      <c r="J18" s="7">
        <v>9.3239999999999998</v>
      </c>
      <c r="K18" s="7">
        <v>123.462</v>
      </c>
      <c r="L18" s="7">
        <v>22.254999999999999</v>
      </c>
      <c r="M18" s="7">
        <v>1.964</v>
      </c>
      <c r="N18" s="6">
        <v>268</v>
      </c>
    </row>
    <row r="19" spans="1:14">
      <c r="A19" s="40" t="s">
        <v>59</v>
      </c>
      <c r="B19" s="24">
        <v>150</v>
      </c>
      <c r="C19" s="12">
        <v>242</v>
      </c>
      <c r="D19" s="45">
        <v>13.64</v>
      </c>
      <c r="E19" s="7">
        <v>6.9</v>
      </c>
      <c r="F19" s="7">
        <v>35</v>
      </c>
      <c r="G19" s="7">
        <v>0.157</v>
      </c>
      <c r="H19" s="7">
        <v>20.6</v>
      </c>
      <c r="I19" s="7">
        <v>28.571000000000002</v>
      </c>
      <c r="J19" s="7">
        <v>19.513999999999999</v>
      </c>
      <c r="K19" s="7">
        <v>79.7</v>
      </c>
      <c r="L19" s="7">
        <v>29.029</v>
      </c>
      <c r="M19" s="7">
        <v>1.171</v>
      </c>
      <c r="N19" s="12">
        <v>199</v>
      </c>
    </row>
    <row r="20" spans="1:14" ht="24" customHeight="1">
      <c r="A20" s="25" t="s">
        <v>107</v>
      </c>
      <c r="B20" s="29">
        <v>200</v>
      </c>
      <c r="C20" s="24">
        <v>115</v>
      </c>
      <c r="D20" s="26">
        <v>0.16</v>
      </c>
      <c r="E20" s="26">
        <v>0.15554000000000001</v>
      </c>
      <c r="F20" s="26">
        <v>28</v>
      </c>
      <c r="G20" s="26">
        <v>1.3332E-2</v>
      </c>
      <c r="H20" s="26">
        <v>1.7220500000000001</v>
      </c>
      <c r="I20" s="26">
        <v>0</v>
      </c>
      <c r="J20" s="26">
        <v>7.863658</v>
      </c>
      <c r="K20" s="26">
        <v>4.9939450000000001</v>
      </c>
      <c r="L20" s="26">
        <v>4.0851470000000001</v>
      </c>
      <c r="M20" s="26">
        <v>0.99878900000000004</v>
      </c>
      <c r="N20" s="24">
        <v>342</v>
      </c>
    </row>
    <row r="21" spans="1:14">
      <c r="A21" s="27" t="s">
        <v>14</v>
      </c>
      <c r="B21" s="24">
        <v>30</v>
      </c>
      <c r="C21" s="24">
        <v>72</v>
      </c>
      <c r="D21" s="28">
        <v>2.2999999999999998</v>
      </c>
      <c r="E21" s="28">
        <v>0.24</v>
      </c>
      <c r="F21" s="28">
        <v>14.7</v>
      </c>
      <c r="G21" s="28">
        <v>0.03</v>
      </c>
      <c r="H21" s="28">
        <v>0</v>
      </c>
      <c r="I21" s="28">
        <v>0</v>
      </c>
      <c r="J21" s="28">
        <v>6.48</v>
      </c>
      <c r="K21" s="28">
        <v>22.2</v>
      </c>
      <c r="L21" s="28">
        <v>4.2</v>
      </c>
      <c r="M21" s="28">
        <v>0.33</v>
      </c>
      <c r="N21" s="24">
        <v>0</v>
      </c>
    </row>
    <row r="22" spans="1:14">
      <c r="A22" s="25" t="s">
        <v>13</v>
      </c>
      <c r="B22" s="24">
        <v>35</v>
      </c>
      <c r="C22" s="24">
        <v>80</v>
      </c>
      <c r="D22" s="28">
        <v>3.63</v>
      </c>
      <c r="E22" s="28">
        <v>0.86</v>
      </c>
      <c r="F22" s="28">
        <v>19.66</v>
      </c>
      <c r="G22" s="28">
        <v>0.2</v>
      </c>
      <c r="H22" s="28">
        <v>0</v>
      </c>
      <c r="I22" s="28">
        <v>0</v>
      </c>
      <c r="J22" s="28">
        <v>36.5</v>
      </c>
      <c r="K22" s="28">
        <v>62.5</v>
      </c>
      <c r="L22" s="28">
        <v>20</v>
      </c>
      <c r="M22" s="28">
        <v>1.4</v>
      </c>
      <c r="N22" s="24">
        <v>0</v>
      </c>
    </row>
    <row r="23" spans="1:14" s="2" customFormat="1">
      <c r="A23" s="8" t="s">
        <v>10</v>
      </c>
      <c r="B23" s="14">
        <v>721</v>
      </c>
      <c r="C23" s="14">
        <v>838</v>
      </c>
      <c r="D23" s="56">
        <f t="shared" ref="D23:M23" si="1">SUM(D17:D22)</f>
        <v>28</v>
      </c>
      <c r="E23" s="56">
        <f t="shared" si="1"/>
        <v>31.935539999999996</v>
      </c>
      <c r="F23" s="56">
        <f t="shared" si="1"/>
        <v>116.67</v>
      </c>
      <c r="G23" s="56">
        <f t="shared" si="1"/>
        <v>0.49433200000000005</v>
      </c>
      <c r="H23" s="56">
        <f t="shared" si="1"/>
        <v>40.392050000000005</v>
      </c>
      <c r="I23" s="56">
        <f t="shared" si="1"/>
        <v>57.662000000000006</v>
      </c>
      <c r="J23" s="56">
        <f t="shared" si="1"/>
        <v>129.40665799999999</v>
      </c>
      <c r="K23" s="56">
        <f t="shared" si="1"/>
        <v>347.45594499999999</v>
      </c>
      <c r="L23" s="56">
        <f t="shared" si="1"/>
        <v>105.694147</v>
      </c>
      <c r="M23" s="56">
        <f t="shared" si="1"/>
        <v>7.0887890000000002</v>
      </c>
      <c r="N23" s="56"/>
    </row>
    <row r="24" spans="1:14" ht="25.15" customHeight="1">
      <c r="A24" s="104" t="s">
        <v>80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6"/>
    </row>
    <row r="25" spans="1:14" ht="31.5">
      <c r="A25" s="40" t="s">
        <v>83</v>
      </c>
      <c r="B25" s="50">
        <v>100</v>
      </c>
      <c r="C25" s="14">
        <v>223</v>
      </c>
      <c r="D25" s="88">
        <v>6.3</v>
      </c>
      <c r="E25" s="86">
        <v>3.64</v>
      </c>
      <c r="F25" s="86">
        <v>40.92</v>
      </c>
      <c r="G25" s="86">
        <v>0.157</v>
      </c>
      <c r="H25" s="86">
        <v>0.68</v>
      </c>
      <c r="I25" s="86">
        <v>28.571000000000002</v>
      </c>
      <c r="J25" s="86">
        <v>19.513999999999999</v>
      </c>
      <c r="K25" s="86">
        <v>79.7</v>
      </c>
      <c r="L25" s="86">
        <v>29.029</v>
      </c>
      <c r="M25" s="86">
        <v>1.171</v>
      </c>
      <c r="N25" s="14">
        <v>467</v>
      </c>
    </row>
    <row r="26" spans="1:14">
      <c r="A26" s="25" t="s">
        <v>108</v>
      </c>
      <c r="B26" s="78">
        <v>200</v>
      </c>
      <c r="C26" s="24">
        <v>115</v>
      </c>
      <c r="D26" s="26">
        <v>0.16</v>
      </c>
      <c r="E26" s="26">
        <v>0.15554000000000001</v>
      </c>
      <c r="F26" s="26">
        <v>28</v>
      </c>
      <c r="G26" s="26">
        <v>1.3332E-2</v>
      </c>
      <c r="H26" s="26">
        <v>1.7220500000000001</v>
      </c>
      <c r="I26" s="26">
        <v>0</v>
      </c>
      <c r="J26" s="26">
        <v>7.863658</v>
      </c>
      <c r="K26" s="26">
        <v>4.9939450000000001</v>
      </c>
      <c r="L26" s="26">
        <v>4.0851470000000001</v>
      </c>
      <c r="M26" s="26">
        <v>0.99878900000000004</v>
      </c>
      <c r="N26" s="24">
        <v>342</v>
      </c>
    </row>
    <row r="27" spans="1:14" s="2" customFormat="1">
      <c r="A27" s="8" t="s">
        <v>10</v>
      </c>
      <c r="B27" s="14">
        <v>300</v>
      </c>
      <c r="C27" s="14">
        <v>338</v>
      </c>
      <c r="D27" s="80">
        <f t="shared" ref="D27:M27" si="2">SUM(D25:D26)</f>
        <v>6.46</v>
      </c>
      <c r="E27" s="80">
        <f t="shared" si="2"/>
        <v>3.7955399999999999</v>
      </c>
      <c r="F27" s="80">
        <f t="shared" si="2"/>
        <v>68.92</v>
      </c>
      <c r="G27" s="80">
        <f t="shared" si="2"/>
        <v>0.17033200000000001</v>
      </c>
      <c r="H27" s="80">
        <f t="shared" si="2"/>
        <v>2.40205</v>
      </c>
      <c r="I27" s="80">
        <f t="shared" si="2"/>
        <v>28.571000000000002</v>
      </c>
      <c r="J27" s="80">
        <f t="shared" si="2"/>
        <v>27.377658</v>
      </c>
      <c r="K27" s="80">
        <f t="shared" si="2"/>
        <v>84.693944999999999</v>
      </c>
      <c r="L27" s="80">
        <f t="shared" si="2"/>
        <v>33.114147000000003</v>
      </c>
      <c r="M27" s="80">
        <f t="shared" si="2"/>
        <v>2.1697890000000002</v>
      </c>
      <c r="N27" s="80"/>
    </row>
    <row r="29" spans="1:14">
      <c r="A29" s="3" t="s">
        <v>100</v>
      </c>
      <c r="B29" s="90">
        <f>B13+B23+B27</f>
        <v>1538</v>
      </c>
      <c r="C29" s="90">
        <f t="shared" ref="C29:M29" si="3">C13+C23+C27</f>
        <v>1861</v>
      </c>
      <c r="D29" s="90">
        <f t="shared" si="3"/>
        <v>54.53</v>
      </c>
      <c r="E29" s="90">
        <f t="shared" si="3"/>
        <v>56.061080000000004</v>
      </c>
      <c r="F29" s="90">
        <f t="shared" si="3"/>
        <v>293.69</v>
      </c>
      <c r="G29" s="90">
        <f t="shared" si="3"/>
        <v>0.77466400000000013</v>
      </c>
      <c r="H29" s="90">
        <f t="shared" si="3"/>
        <v>46.560100000000006</v>
      </c>
      <c r="I29" s="90">
        <f t="shared" si="3"/>
        <v>174.95700000000002</v>
      </c>
      <c r="J29" s="90">
        <f t="shared" si="3"/>
        <v>333.42031599999996</v>
      </c>
      <c r="K29" s="90">
        <f t="shared" si="3"/>
        <v>778.06088999999997</v>
      </c>
      <c r="L29" s="90">
        <f t="shared" si="3"/>
        <v>276.531294</v>
      </c>
      <c r="M29" s="90">
        <f t="shared" si="3"/>
        <v>29.247578000000004</v>
      </c>
    </row>
    <row r="32" spans="1:14">
      <c r="A32" s="40" t="s">
        <v>59</v>
      </c>
      <c r="B32" s="24">
        <v>150</v>
      </c>
      <c r="C32" s="12">
        <v>242</v>
      </c>
      <c r="D32" s="45">
        <v>13.64</v>
      </c>
      <c r="E32" s="7">
        <v>6.9</v>
      </c>
      <c r="F32" s="7">
        <v>35</v>
      </c>
      <c r="G32" s="7">
        <v>0.157</v>
      </c>
      <c r="H32" s="7">
        <v>20.6</v>
      </c>
      <c r="I32" s="7">
        <v>28.571000000000002</v>
      </c>
      <c r="J32" s="7">
        <v>19.513999999999999</v>
      </c>
      <c r="K32" s="7">
        <v>79.7</v>
      </c>
      <c r="L32" s="7">
        <v>29.029</v>
      </c>
      <c r="M32" s="7">
        <v>1.171</v>
      </c>
      <c r="N32" s="12">
        <v>199</v>
      </c>
    </row>
  </sheetData>
  <mergeCells count="14">
    <mergeCell ref="A24:N24"/>
    <mergeCell ref="J7:M7"/>
    <mergeCell ref="A9:N9"/>
    <mergeCell ref="A15:N15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0"/>
  <sheetViews>
    <sheetView workbookViewId="0">
      <selection activeCell="A21" sqref="A21:N21"/>
    </sheetView>
  </sheetViews>
  <sheetFormatPr defaultColWidth="8.85546875" defaultRowHeight="15.75"/>
  <cols>
    <col min="1" max="1" width="37.42578125" style="3" customWidth="1"/>
    <col min="2" max="2" width="8.85546875" style="3"/>
    <col min="3" max="3" width="10.42578125" style="3" bestFit="1" customWidth="1"/>
    <col min="4" max="9" width="8.85546875" style="3"/>
    <col min="10" max="10" width="8.85546875" style="9"/>
    <col min="11" max="11" width="8.85546875" style="3"/>
    <col min="12" max="12" width="9.28515625" style="3" bestFit="1" customWidth="1"/>
    <col min="13" max="13" width="9.57031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2" customFormat="1">
      <c r="A2" s="103" t="s">
        <v>28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2" customFormat="1">
      <c r="A3" s="103" t="s">
        <v>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2" customFormat="1">
      <c r="A4" s="103" t="s">
        <v>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" customFormat="1">
      <c r="A5" s="103" t="s">
        <v>70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4" hidden="1">
      <c r="J6" s="3"/>
    </row>
    <row r="7" spans="1:14" s="4" customFormat="1" ht="47.25">
      <c r="A7" s="97" t="s">
        <v>4</v>
      </c>
      <c r="B7" s="97" t="s">
        <v>5</v>
      </c>
      <c r="C7" s="97" t="s">
        <v>2</v>
      </c>
      <c r="D7" s="97" t="s">
        <v>1</v>
      </c>
      <c r="E7" s="97"/>
      <c r="F7" s="97"/>
      <c r="G7" s="97" t="s">
        <v>20</v>
      </c>
      <c r="H7" s="97"/>
      <c r="I7" s="97"/>
      <c r="J7" s="97" t="s">
        <v>19</v>
      </c>
      <c r="K7" s="97"/>
      <c r="L7" s="97"/>
      <c r="M7" s="97"/>
      <c r="N7" s="29" t="s">
        <v>3</v>
      </c>
    </row>
    <row r="8" spans="1:14" s="4" customFormat="1" ht="19.5" customHeight="1">
      <c r="A8" s="97"/>
      <c r="B8" s="97"/>
      <c r="C8" s="97"/>
      <c r="D8" s="29" t="s">
        <v>6</v>
      </c>
      <c r="E8" s="29" t="s">
        <v>7</v>
      </c>
      <c r="F8" s="29" t="s">
        <v>8</v>
      </c>
      <c r="G8" s="29" t="s">
        <v>16</v>
      </c>
      <c r="H8" s="29" t="s">
        <v>17</v>
      </c>
      <c r="I8" s="29" t="s">
        <v>18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 s="2" customFormat="1" ht="18" customHeight="1">
      <c r="A9" s="98" t="s">
        <v>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100"/>
    </row>
    <row r="10" spans="1:14" ht="20.25" customHeight="1">
      <c r="A10" s="40" t="s">
        <v>37</v>
      </c>
      <c r="B10" s="64">
        <v>60</v>
      </c>
      <c r="C10" s="64">
        <v>80</v>
      </c>
      <c r="D10" s="44">
        <v>2.7</v>
      </c>
      <c r="E10" s="26">
        <v>7</v>
      </c>
      <c r="F10" s="26">
        <v>14.4</v>
      </c>
      <c r="G10" s="26">
        <v>1.2999999999999999E-2</v>
      </c>
      <c r="H10" s="26">
        <v>4.5999999999999996</v>
      </c>
      <c r="I10" s="26">
        <v>0</v>
      </c>
      <c r="J10" s="26">
        <v>14.983000000000001</v>
      </c>
      <c r="K10" s="26">
        <v>16.984000000000002</v>
      </c>
      <c r="L10" s="26">
        <v>9.0549999999999997</v>
      </c>
      <c r="M10" s="26">
        <v>0.28000000000000003</v>
      </c>
      <c r="N10" s="64">
        <v>45</v>
      </c>
    </row>
    <row r="11" spans="1:14" ht="23.25" customHeight="1">
      <c r="A11" s="40" t="s">
        <v>31</v>
      </c>
      <c r="B11" s="70">
        <v>100</v>
      </c>
      <c r="C11" s="24">
        <v>162</v>
      </c>
      <c r="D11" s="26">
        <v>13.28</v>
      </c>
      <c r="E11" s="26">
        <v>10.84</v>
      </c>
      <c r="F11" s="26">
        <v>2.9</v>
      </c>
      <c r="G11" s="26">
        <v>0.04</v>
      </c>
      <c r="H11" s="26">
        <v>0.35</v>
      </c>
      <c r="I11" s="26">
        <v>30.1</v>
      </c>
      <c r="J11" s="26">
        <v>76.930000000000007</v>
      </c>
      <c r="K11" s="26">
        <v>14.06</v>
      </c>
      <c r="L11" s="26">
        <v>0.61</v>
      </c>
      <c r="M11" s="70">
        <v>0.02</v>
      </c>
      <c r="N11" s="6">
        <v>290</v>
      </c>
    </row>
    <row r="12" spans="1:14" ht="30.75" customHeight="1">
      <c r="A12" s="25" t="s">
        <v>128</v>
      </c>
      <c r="B12" s="53">
        <v>150</v>
      </c>
      <c r="C12" s="54">
        <v>285</v>
      </c>
      <c r="D12" s="42">
        <v>9.36</v>
      </c>
      <c r="E12" s="42">
        <v>8.76</v>
      </c>
      <c r="F12" s="42">
        <v>42</v>
      </c>
      <c r="G12" s="42">
        <v>0.15</v>
      </c>
      <c r="H12" s="42">
        <v>2.2000000000000002</v>
      </c>
      <c r="I12" s="42">
        <v>53</v>
      </c>
      <c r="J12" s="42">
        <v>301</v>
      </c>
      <c r="K12" s="42">
        <v>45</v>
      </c>
      <c r="L12" s="55">
        <v>1.1000000000000001</v>
      </c>
      <c r="M12" s="54">
        <v>1.2</v>
      </c>
      <c r="N12" s="6">
        <v>171</v>
      </c>
    </row>
    <row r="13" spans="1:14" ht="26.25" customHeight="1">
      <c r="A13" s="25" t="s">
        <v>47</v>
      </c>
      <c r="B13" s="6">
        <v>200</v>
      </c>
      <c r="C13" s="6">
        <v>66</v>
      </c>
      <c r="D13" s="7">
        <v>0.33</v>
      </c>
      <c r="E13" s="34">
        <v>4.4999999999999998E-2</v>
      </c>
      <c r="F13" s="7">
        <v>16</v>
      </c>
      <c r="G13" s="34">
        <v>1.2E-2</v>
      </c>
      <c r="H13" s="7">
        <v>0.72599999999999998</v>
      </c>
      <c r="I13" s="34">
        <v>0</v>
      </c>
      <c r="J13" s="34">
        <v>32.479999999999997</v>
      </c>
      <c r="K13" s="34">
        <v>23.44</v>
      </c>
      <c r="L13" s="34">
        <v>17.46</v>
      </c>
      <c r="M13" s="7">
        <v>0.69799999999999995</v>
      </c>
      <c r="N13" s="6">
        <v>349</v>
      </c>
    </row>
    <row r="14" spans="1:14" ht="20.25" customHeight="1">
      <c r="A14" s="27" t="s">
        <v>14</v>
      </c>
      <c r="B14" s="24">
        <v>30</v>
      </c>
      <c r="C14" s="24">
        <v>72</v>
      </c>
      <c r="D14" s="28">
        <v>2.2999999999999998</v>
      </c>
      <c r="E14" s="28">
        <v>0.24</v>
      </c>
      <c r="F14" s="28">
        <v>14.7</v>
      </c>
      <c r="G14" s="28">
        <v>0.03</v>
      </c>
      <c r="H14" s="28">
        <v>0</v>
      </c>
      <c r="I14" s="28">
        <v>0</v>
      </c>
      <c r="J14" s="28">
        <v>6.48</v>
      </c>
      <c r="K14" s="28">
        <v>22.2</v>
      </c>
      <c r="L14" s="28">
        <v>4.2</v>
      </c>
      <c r="M14" s="28">
        <v>0.33</v>
      </c>
      <c r="N14" s="24">
        <v>0</v>
      </c>
    </row>
    <row r="15" spans="1:14">
      <c r="A15" s="10" t="s">
        <v>10</v>
      </c>
      <c r="B15" s="11">
        <v>540</v>
      </c>
      <c r="C15" s="36">
        <v>665</v>
      </c>
      <c r="D15" s="38">
        <f t="shared" ref="D15:L15" si="0">SUM(D10:D14)</f>
        <v>27.97</v>
      </c>
      <c r="E15" s="38">
        <f>SUM(E10:E14)</f>
        <v>26.885000000000002</v>
      </c>
      <c r="F15" s="38">
        <f t="shared" si="0"/>
        <v>90</v>
      </c>
      <c r="G15" s="38">
        <f t="shared" si="0"/>
        <v>0.245</v>
      </c>
      <c r="H15" s="38">
        <f t="shared" si="0"/>
        <v>7.8759999999999994</v>
      </c>
      <c r="I15" s="46">
        <v>64.77</v>
      </c>
      <c r="J15" s="38">
        <f t="shared" si="0"/>
        <v>431.87300000000005</v>
      </c>
      <c r="K15" s="38">
        <f t="shared" si="0"/>
        <v>121.68400000000001</v>
      </c>
      <c r="L15" s="38">
        <f t="shared" si="0"/>
        <v>32.425000000000004</v>
      </c>
      <c r="M15" s="46">
        <f>SUM(M10:M14)</f>
        <v>2.528</v>
      </c>
      <c r="N15" s="11"/>
    </row>
    <row r="16" spans="1:14" s="2" customFormat="1">
      <c r="A16" s="10"/>
      <c r="B16" s="11"/>
      <c r="C16" s="36"/>
      <c r="D16" s="38"/>
      <c r="E16" s="38"/>
      <c r="F16" s="38"/>
      <c r="G16" s="38"/>
      <c r="H16" s="38"/>
      <c r="I16" s="46"/>
      <c r="J16" s="38"/>
      <c r="K16" s="38"/>
      <c r="L16" s="38"/>
      <c r="M16" s="46"/>
      <c r="N16" s="11"/>
    </row>
    <row r="17" spans="1:26" ht="25.15" customHeight="1">
      <c r="A17" s="104" t="s">
        <v>11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26" ht="25.5" customHeight="1">
      <c r="A18" s="25" t="s">
        <v>71</v>
      </c>
      <c r="B18" s="58">
        <v>200</v>
      </c>
      <c r="C18" s="24">
        <v>106</v>
      </c>
      <c r="D18" s="28">
        <v>2.84</v>
      </c>
      <c r="E18" s="28">
        <v>3.67</v>
      </c>
      <c r="F18" s="28">
        <v>15.03</v>
      </c>
      <c r="G18" s="26">
        <v>0.16</v>
      </c>
      <c r="H18" s="26">
        <v>4.5999999999999996</v>
      </c>
      <c r="I18" s="26">
        <v>0</v>
      </c>
      <c r="J18" s="26">
        <v>83.534999999999997</v>
      </c>
      <c r="K18" s="26">
        <v>33.1</v>
      </c>
      <c r="L18" s="26">
        <v>1.2424999999999999</v>
      </c>
      <c r="M18" s="24">
        <v>86</v>
      </c>
      <c r="N18" s="6">
        <v>108</v>
      </c>
    </row>
    <row r="19" spans="1:26" ht="18.75" customHeight="1">
      <c r="A19" s="40" t="s">
        <v>60</v>
      </c>
      <c r="B19" s="29">
        <v>100</v>
      </c>
      <c r="C19" s="24">
        <v>190</v>
      </c>
      <c r="D19" s="26">
        <v>10.199999999999999</v>
      </c>
      <c r="E19" s="26">
        <v>12</v>
      </c>
      <c r="F19" s="26">
        <v>8.5</v>
      </c>
      <c r="G19" s="26">
        <v>0.04</v>
      </c>
      <c r="H19" s="26">
        <v>0.35</v>
      </c>
      <c r="I19" s="26">
        <v>30.1</v>
      </c>
      <c r="J19" s="26">
        <v>76.930000000000007</v>
      </c>
      <c r="K19" s="26">
        <v>14.06</v>
      </c>
      <c r="L19" s="26">
        <v>0.61</v>
      </c>
      <c r="M19" s="29">
        <v>0.02</v>
      </c>
      <c r="N19" s="6">
        <v>282</v>
      </c>
    </row>
    <row r="20" spans="1:26" ht="19.5" customHeight="1">
      <c r="A20" s="40" t="s">
        <v>12</v>
      </c>
      <c r="B20" s="24">
        <v>150</v>
      </c>
      <c r="C20" s="12">
        <v>137</v>
      </c>
      <c r="D20" s="45">
        <v>3.1</v>
      </c>
      <c r="E20" s="7">
        <v>4.8</v>
      </c>
      <c r="F20" s="7">
        <v>20.399999999999999</v>
      </c>
      <c r="G20" s="7">
        <v>0.157</v>
      </c>
      <c r="H20" s="7">
        <v>18.2</v>
      </c>
      <c r="I20" s="7">
        <v>28.571000000000002</v>
      </c>
      <c r="J20" s="7">
        <v>19.513999999999999</v>
      </c>
      <c r="K20" s="7">
        <v>79.7</v>
      </c>
      <c r="L20" s="7">
        <v>29.029</v>
      </c>
      <c r="M20" s="7">
        <v>1.171</v>
      </c>
      <c r="N20" s="12">
        <v>312</v>
      </c>
    </row>
    <row r="21" spans="1:26" ht="18" customHeight="1">
      <c r="A21" s="27" t="s">
        <v>41</v>
      </c>
      <c r="B21" s="24">
        <v>200</v>
      </c>
      <c r="C21" s="24">
        <v>112</v>
      </c>
      <c r="D21" s="26">
        <v>0.24</v>
      </c>
      <c r="E21" s="26">
        <v>0.11</v>
      </c>
      <c r="F21" s="28">
        <v>28</v>
      </c>
      <c r="G21" s="28">
        <v>1.4402569999999998E-2</v>
      </c>
      <c r="H21" s="26">
        <v>99.710099999999997</v>
      </c>
      <c r="I21" s="26">
        <v>0</v>
      </c>
      <c r="J21" s="26">
        <v>3.3901433999999999</v>
      </c>
      <c r="K21" s="26">
        <v>3.3901433999999999</v>
      </c>
      <c r="L21" s="26">
        <v>0.59</v>
      </c>
      <c r="M21" s="24">
        <v>0.79</v>
      </c>
      <c r="N21" s="6">
        <v>388</v>
      </c>
    </row>
    <row r="22" spans="1:26">
      <c r="A22" s="25" t="s">
        <v>14</v>
      </c>
      <c r="B22" s="75">
        <v>50</v>
      </c>
      <c r="C22" s="24">
        <v>118</v>
      </c>
      <c r="D22" s="26">
        <v>3.8</v>
      </c>
      <c r="E22" s="26">
        <v>0.4</v>
      </c>
      <c r="F22" s="26">
        <v>24.6</v>
      </c>
      <c r="G22" s="26">
        <v>0.05</v>
      </c>
      <c r="H22" s="26">
        <v>0</v>
      </c>
      <c r="I22" s="26">
        <v>0</v>
      </c>
      <c r="J22" s="26">
        <v>10.8</v>
      </c>
      <c r="K22" s="26">
        <v>37</v>
      </c>
      <c r="L22" s="26">
        <v>7</v>
      </c>
      <c r="M22" s="26">
        <v>0.55000000000000004</v>
      </c>
      <c r="N22" s="75">
        <v>0</v>
      </c>
    </row>
    <row r="23" spans="1:26">
      <c r="A23" s="25" t="s">
        <v>13</v>
      </c>
      <c r="B23" s="6">
        <v>35</v>
      </c>
      <c r="C23" s="12">
        <v>80</v>
      </c>
      <c r="D23" s="7">
        <v>2.54</v>
      </c>
      <c r="E23" s="7">
        <v>0.6</v>
      </c>
      <c r="F23" s="7">
        <v>13.76</v>
      </c>
      <c r="G23" s="7">
        <v>0.12</v>
      </c>
      <c r="H23" s="7">
        <v>0.14000000000000001</v>
      </c>
      <c r="I23" s="7">
        <v>0</v>
      </c>
      <c r="J23" s="7">
        <v>21.9</v>
      </c>
      <c r="K23" s="7">
        <v>37.5</v>
      </c>
      <c r="L23" s="7">
        <v>12</v>
      </c>
      <c r="M23" s="7">
        <v>0.8</v>
      </c>
      <c r="N23" s="6">
        <v>0</v>
      </c>
    </row>
    <row r="24" spans="1:26" s="2" customFormat="1">
      <c r="A24" s="8" t="s">
        <v>10</v>
      </c>
      <c r="B24" s="33">
        <v>735</v>
      </c>
      <c r="C24" s="14">
        <v>743</v>
      </c>
      <c r="D24" s="56">
        <f t="shared" ref="D24:M24" si="1">SUM(D18:D23)</f>
        <v>22.72</v>
      </c>
      <c r="E24" s="56">
        <f t="shared" si="1"/>
        <v>21.58</v>
      </c>
      <c r="F24" s="56">
        <f t="shared" si="1"/>
        <v>110.29</v>
      </c>
      <c r="G24" s="56">
        <f t="shared" si="1"/>
        <v>0.54140257000000003</v>
      </c>
      <c r="H24" s="13">
        <f t="shared" si="1"/>
        <v>123.00009999999999</v>
      </c>
      <c r="I24" s="13">
        <f t="shared" si="1"/>
        <v>58.671000000000006</v>
      </c>
      <c r="J24" s="13">
        <f t="shared" si="1"/>
        <v>216.06914340000003</v>
      </c>
      <c r="K24" s="56">
        <f t="shared" si="1"/>
        <v>204.75014340000001</v>
      </c>
      <c r="L24" s="56">
        <f t="shared" si="1"/>
        <v>50.471499999999999</v>
      </c>
      <c r="M24" s="13">
        <f t="shared" si="1"/>
        <v>89.331000000000003</v>
      </c>
      <c r="N24" s="33"/>
      <c r="Z24" s="72"/>
    </row>
    <row r="25" spans="1:26" ht="25.15" customHeight="1">
      <c r="A25" s="104" t="s">
        <v>11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6"/>
    </row>
    <row r="26" spans="1:26" ht="19.5" customHeight="1">
      <c r="A26" s="40" t="s">
        <v>104</v>
      </c>
      <c r="B26" s="24">
        <v>100</v>
      </c>
      <c r="C26" s="12">
        <v>321</v>
      </c>
      <c r="D26" s="45">
        <v>6.78</v>
      </c>
      <c r="E26" s="7">
        <v>13.96</v>
      </c>
      <c r="F26" s="7">
        <v>42.14</v>
      </c>
      <c r="G26" s="7">
        <v>0</v>
      </c>
      <c r="H26" s="7">
        <v>0</v>
      </c>
      <c r="I26" s="7">
        <v>12</v>
      </c>
      <c r="J26" s="7">
        <v>41.04</v>
      </c>
      <c r="K26" s="7">
        <v>78.97</v>
      </c>
      <c r="L26" s="7">
        <v>29.029</v>
      </c>
      <c r="M26" s="7">
        <v>20.38</v>
      </c>
      <c r="N26" s="12">
        <v>425</v>
      </c>
    </row>
    <row r="27" spans="1:26" ht="18" customHeight="1">
      <c r="A27" s="25" t="s">
        <v>36</v>
      </c>
      <c r="B27" s="85">
        <v>210</v>
      </c>
      <c r="C27" s="85">
        <v>40</v>
      </c>
      <c r="D27" s="26">
        <v>0.2</v>
      </c>
      <c r="E27" s="26">
        <v>0</v>
      </c>
      <c r="F27" s="26">
        <v>13.6</v>
      </c>
      <c r="G27" s="26">
        <v>0.01</v>
      </c>
      <c r="H27" s="26">
        <v>3.67</v>
      </c>
      <c r="I27" s="26">
        <v>0.01</v>
      </c>
      <c r="J27" s="26">
        <v>112.55</v>
      </c>
      <c r="K27" s="26">
        <v>185.54</v>
      </c>
      <c r="L27" s="26">
        <v>99.08</v>
      </c>
      <c r="M27" s="26">
        <v>18.420000000000002</v>
      </c>
      <c r="N27" s="85">
        <v>376</v>
      </c>
    </row>
    <row r="28" spans="1:26" s="2" customFormat="1">
      <c r="A28" s="8" t="s">
        <v>10</v>
      </c>
      <c r="B28" s="79">
        <v>300</v>
      </c>
      <c r="C28" s="14">
        <v>386</v>
      </c>
      <c r="D28" s="80">
        <f t="shared" ref="D28:M28" si="2">SUM(D26:D27)</f>
        <v>6.98</v>
      </c>
      <c r="E28" s="80">
        <f t="shared" si="2"/>
        <v>13.96</v>
      </c>
      <c r="F28" s="80">
        <f t="shared" si="2"/>
        <v>55.74</v>
      </c>
      <c r="G28" s="80">
        <f t="shared" si="2"/>
        <v>0.01</v>
      </c>
      <c r="H28" s="13">
        <f t="shared" si="2"/>
        <v>3.67</v>
      </c>
      <c r="I28" s="13">
        <f t="shared" si="2"/>
        <v>12.01</v>
      </c>
      <c r="J28" s="13">
        <f t="shared" si="2"/>
        <v>153.59</v>
      </c>
      <c r="K28" s="80">
        <f t="shared" si="2"/>
        <v>264.51</v>
      </c>
      <c r="L28" s="80">
        <f t="shared" si="2"/>
        <v>128.10900000000001</v>
      </c>
      <c r="M28" s="13">
        <f t="shared" si="2"/>
        <v>38.799999999999997</v>
      </c>
      <c r="N28" s="79"/>
      <c r="Z28" s="72"/>
    </row>
    <row r="30" spans="1:26">
      <c r="A30" s="3" t="s">
        <v>100</v>
      </c>
      <c r="B30" s="3">
        <f t="shared" ref="B30:M30" si="3">B15+B24+B28</f>
        <v>1575</v>
      </c>
      <c r="C30" s="3">
        <f t="shared" si="3"/>
        <v>1794</v>
      </c>
      <c r="D30" s="3">
        <f t="shared" si="3"/>
        <v>57.67</v>
      </c>
      <c r="E30" s="3">
        <f t="shared" si="3"/>
        <v>62.425000000000004</v>
      </c>
      <c r="F30" s="3">
        <f t="shared" si="3"/>
        <v>256.03000000000003</v>
      </c>
      <c r="G30" s="3">
        <f t="shared" si="3"/>
        <v>0.79640257000000003</v>
      </c>
      <c r="H30" s="3">
        <f t="shared" si="3"/>
        <v>134.54609999999997</v>
      </c>
      <c r="I30" s="3">
        <f t="shared" si="3"/>
        <v>135.45099999999999</v>
      </c>
      <c r="J30" s="3">
        <f t="shared" si="3"/>
        <v>801.53214340000011</v>
      </c>
      <c r="K30" s="3">
        <f t="shared" si="3"/>
        <v>590.94414340000003</v>
      </c>
      <c r="L30" s="3">
        <f t="shared" si="3"/>
        <v>211.00550000000001</v>
      </c>
      <c r="M30" s="3">
        <f t="shared" si="3"/>
        <v>130.65899999999999</v>
      </c>
    </row>
  </sheetData>
  <mergeCells count="14">
    <mergeCell ref="A25:N25"/>
    <mergeCell ref="J7:M7"/>
    <mergeCell ref="A9:N9"/>
    <mergeCell ref="A17:N17"/>
    <mergeCell ref="A1:N1"/>
    <mergeCell ref="A2:N2"/>
    <mergeCell ref="A3:N3"/>
    <mergeCell ref="A4:N4"/>
    <mergeCell ref="A5:M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workbookViewId="0">
      <selection activeCell="A25" sqref="A25:N25"/>
    </sheetView>
  </sheetViews>
  <sheetFormatPr defaultColWidth="8.85546875" defaultRowHeight="15.75"/>
  <cols>
    <col min="1" max="1" width="29.7109375" style="3" customWidth="1"/>
    <col min="2" max="2" width="8.85546875" style="3"/>
    <col min="3" max="3" width="10.42578125" style="3" bestFit="1" customWidth="1"/>
    <col min="4" max="9" width="8.85546875" style="3"/>
    <col min="10" max="10" width="8.85546875" style="9"/>
    <col min="11" max="11" width="10.28515625" style="3" customWidth="1"/>
    <col min="12" max="12" width="9.28515625" style="3" bestFit="1" customWidth="1"/>
    <col min="13" max="13" width="8.85546875" style="3"/>
    <col min="14" max="14" width="8.5703125" style="3" bestFit="1" customWidth="1"/>
    <col min="15" max="16384" width="8.85546875" style="3"/>
  </cols>
  <sheetData>
    <row r="1" spans="1:18" s="1" customFormat="1" ht="2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8" s="2" customFormat="1">
      <c r="A2" s="103" t="s">
        <v>30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8" s="2" customFormat="1">
      <c r="A3" s="103" t="s">
        <v>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8" s="2" customFormat="1">
      <c r="A4" s="103" t="s">
        <v>75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8" s="2" customForma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8" ht="47.25">
      <c r="A6" s="97" t="s">
        <v>4</v>
      </c>
      <c r="B6" s="97" t="s">
        <v>5</v>
      </c>
      <c r="C6" s="97" t="s">
        <v>2</v>
      </c>
      <c r="D6" s="97" t="s">
        <v>1</v>
      </c>
      <c r="E6" s="97"/>
      <c r="F6" s="97"/>
      <c r="G6" s="97" t="s">
        <v>20</v>
      </c>
      <c r="H6" s="97"/>
      <c r="I6" s="97"/>
      <c r="J6" s="97" t="s">
        <v>19</v>
      </c>
      <c r="K6" s="97"/>
      <c r="L6" s="97"/>
      <c r="M6" s="97"/>
      <c r="N6" s="29" t="s">
        <v>3</v>
      </c>
    </row>
    <row r="7" spans="1:18" s="4" customFormat="1" ht="31.5">
      <c r="A7" s="97"/>
      <c r="B7" s="97"/>
      <c r="C7" s="97"/>
      <c r="D7" s="29" t="s">
        <v>6</v>
      </c>
      <c r="E7" s="29" t="s">
        <v>7</v>
      </c>
      <c r="F7" s="29" t="s">
        <v>8</v>
      </c>
      <c r="G7" s="29" t="s">
        <v>16</v>
      </c>
      <c r="H7" s="29" t="s">
        <v>17</v>
      </c>
      <c r="I7" s="29" t="s">
        <v>18</v>
      </c>
      <c r="J7" s="29" t="s">
        <v>21</v>
      </c>
      <c r="K7" s="29" t="s">
        <v>22</v>
      </c>
      <c r="L7" s="29" t="s">
        <v>23</v>
      </c>
      <c r="M7" s="29" t="s">
        <v>24</v>
      </c>
      <c r="N7" s="29"/>
    </row>
    <row r="8" spans="1:18" s="4" customFormat="1">
      <c r="A8" s="98" t="s">
        <v>9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0"/>
    </row>
    <row r="9" spans="1:18" s="2" customFormat="1" ht="38.25" customHeight="1">
      <c r="A9" s="25" t="s">
        <v>111</v>
      </c>
      <c r="B9" s="6">
        <v>60</v>
      </c>
      <c r="C9" s="6">
        <v>67</v>
      </c>
      <c r="D9" s="34">
        <v>0.92</v>
      </c>
      <c r="E9" s="34">
        <v>4.05</v>
      </c>
      <c r="F9" s="34">
        <v>6.62</v>
      </c>
      <c r="G9" s="34">
        <v>0.21</v>
      </c>
      <c r="H9" s="34">
        <v>18.95</v>
      </c>
      <c r="I9" s="34">
        <v>40</v>
      </c>
      <c r="J9" s="34">
        <v>26.39</v>
      </c>
      <c r="K9" s="34">
        <v>207.35</v>
      </c>
      <c r="L9" s="34">
        <v>140.52000000000001</v>
      </c>
      <c r="M9" s="34">
        <v>4.74</v>
      </c>
      <c r="N9" s="6" t="s">
        <v>114</v>
      </c>
    </row>
    <row r="10" spans="1:18" ht="32.25" customHeight="1">
      <c r="A10" s="25" t="s">
        <v>72</v>
      </c>
      <c r="B10" s="48">
        <v>100</v>
      </c>
      <c r="C10" s="49">
        <v>190</v>
      </c>
      <c r="D10" s="41">
        <v>9.6</v>
      </c>
      <c r="E10" s="41">
        <v>5</v>
      </c>
      <c r="F10" s="41">
        <v>8.14</v>
      </c>
      <c r="G10" s="41">
        <v>0.13100000000000001</v>
      </c>
      <c r="H10" s="41">
        <v>0.45</v>
      </c>
      <c r="I10" s="44">
        <v>25.9</v>
      </c>
      <c r="J10" s="44">
        <v>27.66</v>
      </c>
      <c r="K10" s="44">
        <v>73.44</v>
      </c>
      <c r="L10" s="44">
        <v>9.4</v>
      </c>
      <c r="M10" s="44">
        <v>0.86</v>
      </c>
      <c r="N10" s="49">
        <v>294</v>
      </c>
    </row>
    <row r="11" spans="1:18" ht="31.5">
      <c r="A11" s="25" t="s">
        <v>29</v>
      </c>
      <c r="B11" s="70">
        <v>150</v>
      </c>
      <c r="C11" s="24">
        <v>196</v>
      </c>
      <c r="D11" s="26">
        <v>4.0650000000000004</v>
      </c>
      <c r="E11" s="26">
        <v>3.4449999999999998</v>
      </c>
      <c r="F11" s="26">
        <v>30.977</v>
      </c>
      <c r="G11" s="26">
        <v>0.64900000000000002</v>
      </c>
      <c r="H11" s="26">
        <v>0</v>
      </c>
      <c r="I11" s="26">
        <v>20</v>
      </c>
      <c r="J11" s="26">
        <v>65.28</v>
      </c>
      <c r="K11" s="26">
        <v>164.22</v>
      </c>
      <c r="L11" s="26">
        <v>63.36</v>
      </c>
      <c r="M11" s="26">
        <v>0.01</v>
      </c>
      <c r="N11" s="24">
        <v>203</v>
      </c>
    </row>
    <row r="12" spans="1:18">
      <c r="A12" s="27" t="s">
        <v>14</v>
      </c>
      <c r="B12" s="24">
        <v>30</v>
      </c>
      <c r="C12" s="24">
        <v>71</v>
      </c>
      <c r="D12" s="28">
        <v>2.2999999999999998</v>
      </c>
      <c r="E12" s="28">
        <v>0.24</v>
      </c>
      <c r="F12" s="28">
        <v>14.7</v>
      </c>
      <c r="G12" s="28">
        <v>0.03</v>
      </c>
      <c r="H12" s="28">
        <v>0</v>
      </c>
      <c r="I12" s="28">
        <v>0</v>
      </c>
      <c r="J12" s="28">
        <v>6.48</v>
      </c>
      <c r="K12" s="28">
        <v>22.2</v>
      </c>
      <c r="L12" s="28">
        <v>4.2</v>
      </c>
      <c r="M12" s="28">
        <v>0.33</v>
      </c>
      <c r="N12" s="28">
        <v>0</v>
      </c>
    </row>
    <row r="13" spans="1:18">
      <c r="A13" s="25" t="s">
        <v>109</v>
      </c>
      <c r="B13" s="6">
        <v>200</v>
      </c>
      <c r="C13" s="12">
        <v>58</v>
      </c>
      <c r="D13" s="34">
        <v>0.16</v>
      </c>
      <c r="E13" s="34">
        <v>0.04</v>
      </c>
      <c r="F13" s="34">
        <v>14.1</v>
      </c>
      <c r="G13" s="34">
        <v>1.9987001999999997E-2</v>
      </c>
      <c r="H13" s="34">
        <v>1.35</v>
      </c>
      <c r="I13" s="34">
        <v>0</v>
      </c>
      <c r="J13" s="34">
        <v>32.312319899999999</v>
      </c>
      <c r="K13" s="34">
        <v>29.18102292</v>
      </c>
      <c r="L13" s="34">
        <v>20.986352099999998</v>
      </c>
      <c r="M13" s="34">
        <v>0.6395840639999999</v>
      </c>
      <c r="N13" s="12">
        <v>342</v>
      </c>
    </row>
    <row r="14" spans="1:18">
      <c r="A14" s="10" t="s">
        <v>10</v>
      </c>
      <c r="B14" s="11">
        <v>540</v>
      </c>
      <c r="C14" s="36">
        <f>SUM(C9:C13)</f>
        <v>582</v>
      </c>
      <c r="D14" s="37">
        <f t="shared" ref="D14:M14" si="0">SUM(D9:D13)</f>
        <v>17.045000000000002</v>
      </c>
      <c r="E14" s="37">
        <f t="shared" si="0"/>
        <v>12.775</v>
      </c>
      <c r="F14" s="37">
        <f t="shared" si="0"/>
        <v>74.536999999999992</v>
      </c>
      <c r="G14" s="37">
        <f t="shared" si="0"/>
        <v>1.0399870019999999</v>
      </c>
      <c r="H14" s="37">
        <f t="shared" si="0"/>
        <v>20.75</v>
      </c>
      <c r="I14" s="37">
        <f t="shared" si="0"/>
        <v>85.9</v>
      </c>
      <c r="J14" s="37">
        <f t="shared" si="0"/>
        <v>158.12231990000001</v>
      </c>
      <c r="K14" s="37">
        <f t="shared" si="0"/>
        <v>496.39102291999995</v>
      </c>
      <c r="L14" s="37">
        <f t="shared" si="0"/>
        <v>238.46635210000002</v>
      </c>
      <c r="M14" s="37">
        <f t="shared" si="0"/>
        <v>6.5795840640000005</v>
      </c>
      <c r="N14" s="11"/>
    </row>
    <row r="15" spans="1:18" s="2" customFormat="1" ht="27.75" customHeight="1">
      <c r="A15" s="104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8" ht="49.5" customHeight="1">
      <c r="A16" s="25" t="s">
        <v>110</v>
      </c>
      <c r="B16" s="71">
        <v>206</v>
      </c>
      <c r="C16" s="24">
        <v>92</v>
      </c>
      <c r="D16" s="26">
        <v>1.66</v>
      </c>
      <c r="E16" s="26">
        <v>5.16</v>
      </c>
      <c r="F16" s="26">
        <v>7.61</v>
      </c>
      <c r="G16" s="26">
        <v>0.05</v>
      </c>
      <c r="H16" s="26">
        <v>15.77</v>
      </c>
      <c r="I16" s="26">
        <v>0</v>
      </c>
      <c r="J16" s="26">
        <v>49</v>
      </c>
      <c r="K16" s="26">
        <v>22.12</v>
      </c>
      <c r="L16" s="26">
        <v>0.82</v>
      </c>
      <c r="M16" s="24">
        <v>2.2999999999999998</v>
      </c>
      <c r="N16" s="6">
        <v>88</v>
      </c>
      <c r="O16" s="15"/>
      <c r="P16" s="15"/>
      <c r="Q16" s="15"/>
      <c r="R16" s="15"/>
    </row>
    <row r="17" spans="1:14" ht="22.5" customHeight="1">
      <c r="A17" s="40" t="s">
        <v>61</v>
      </c>
      <c r="B17" s="29">
        <v>110</v>
      </c>
      <c r="C17" s="24">
        <v>142</v>
      </c>
      <c r="D17" s="26">
        <v>12.83</v>
      </c>
      <c r="E17" s="26">
        <v>14.8</v>
      </c>
      <c r="F17" s="26">
        <v>112.34</v>
      </c>
      <c r="G17" s="26">
        <v>0.05</v>
      </c>
      <c r="H17" s="26">
        <v>0.41</v>
      </c>
      <c r="I17" s="26">
        <v>33</v>
      </c>
      <c r="J17" s="26">
        <v>30.56</v>
      </c>
      <c r="K17" s="26">
        <v>6.85</v>
      </c>
      <c r="L17" s="26">
        <v>17.47</v>
      </c>
      <c r="M17" s="29">
        <v>5.0999999999999996</v>
      </c>
      <c r="N17" s="6">
        <v>279</v>
      </c>
    </row>
    <row r="18" spans="1:14" ht="21.75" customHeight="1">
      <c r="A18" s="25" t="s">
        <v>73</v>
      </c>
      <c r="B18" s="6">
        <v>150</v>
      </c>
      <c r="C18" s="6">
        <v>220</v>
      </c>
      <c r="D18" s="34">
        <v>8.85</v>
      </c>
      <c r="E18" s="34">
        <v>9.5500000000000007</v>
      </c>
      <c r="F18" s="34">
        <v>39.86</v>
      </c>
      <c r="G18" s="34">
        <v>0.21</v>
      </c>
      <c r="H18" s="34">
        <v>0</v>
      </c>
      <c r="I18" s="34">
        <v>40</v>
      </c>
      <c r="J18" s="34">
        <v>26.39</v>
      </c>
      <c r="K18" s="34">
        <v>207.35</v>
      </c>
      <c r="L18" s="34">
        <v>140.52000000000001</v>
      </c>
      <c r="M18" s="34">
        <v>4.74</v>
      </c>
      <c r="N18" s="6">
        <v>171</v>
      </c>
    </row>
    <row r="19" spans="1:14">
      <c r="A19" s="25" t="s">
        <v>49</v>
      </c>
      <c r="B19" s="58">
        <v>200</v>
      </c>
      <c r="C19" s="58">
        <v>58</v>
      </c>
      <c r="D19" s="26">
        <v>0.16</v>
      </c>
      <c r="E19" s="26">
        <v>0.04</v>
      </c>
      <c r="F19" s="26">
        <v>14.1</v>
      </c>
      <c r="G19" s="26">
        <v>0.01</v>
      </c>
      <c r="H19" s="26">
        <v>3.67</v>
      </c>
      <c r="I19" s="26">
        <v>20</v>
      </c>
      <c r="J19" s="26">
        <v>112.55</v>
      </c>
      <c r="K19" s="26">
        <v>185.54</v>
      </c>
      <c r="L19" s="26">
        <v>99.08</v>
      </c>
      <c r="M19" s="26">
        <v>18.420000000000002</v>
      </c>
      <c r="N19" s="58">
        <v>342</v>
      </c>
    </row>
    <row r="20" spans="1:14">
      <c r="A20" s="25" t="s">
        <v>14</v>
      </c>
      <c r="B20" s="95">
        <v>50</v>
      </c>
      <c r="C20" s="24">
        <v>118</v>
      </c>
      <c r="D20" s="26">
        <v>3.8</v>
      </c>
      <c r="E20" s="26">
        <v>0.4</v>
      </c>
      <c r="F20" s="26">
        <v>24.6</v>
      </c>
      <c r="G20" s="26">
        <v>0.05</v>
      </c>
      <c r="H20" s="26">
        <v>0</v>
      </c>
      <c r="I20" s="26">
        <v>0</v>
      </c>
      <c r="J20" s="26">
        <v>10.8</v>
      </c>
      <c r="K20" s="26">
        <v>37</v>
      </c>
      <c r="L20" s="26">
        <v>7</v>
      </c>
      <c r="M20" s="26">
        <v>0.55000000000000004</v>
      </c>
      <c r="N20" s="95">
        <v>0</v>
      </c>
    </row>
    <row r="21" spans="1:14">
      <c r="A21" s="25" t="s">
        <v>13</v>
      </c>
      <c r="B21" s="6">
        <v>35</v>
      </c>
      <c r="C21" s="12">
        <v>80</v>
      </c>
      <c r="D21" s="7">
        <v>2.54</v>
      </c>
      <c r="E21" s="7">
        <v>0.6</v>
      </c>
      <c r="F21" s="7">
        <v>13.76</v>
      </c>
      <c r="G21" s="7">
        <v>0.12</v>
      </c>
      <c r="H21" s="7">
        <v>0.14000000000000001</v>
      </c>
      <c r="I21" s="7">
        <v>0</v>
      </c>
      <c r="J21" s="7">
        <v>21.9</v>
      </c>
      <c r="K21" s="7">
        <v>37.5</v>
      </c>
      <c r="L21" s="7">
        <v>12</v>
      </c>
      <c r="M21" s="7">
        <v>0.8</v>
      </c>
      <c r="N21" s="6">
        <v>2</v>
      </c>
    </row>
    <row r="22" spans="1:14">
      <c r="A22" s="8" t="s">
        <v>10</v>
      </c>
      <c r="B22" s="33">
        <v>751</v>
      </c>
      <c r="C22" s="14">
        <f t="shared" ref="C22:M22" si="1">SUM(C16:C21)</f>
        <v>710</v>
      </c>
      <c r="D22" s="13">
        <f t="shared" si="1"/>
        <v>29.84</v>
      </c>
      <c r="E22" s="13">
        <f t="shared" si="1"/>
        <v>30.55</v>
      </c>
      <c r="F22" s="13">
        <f t="shared" si="1"/>
        <v>212.26999999999998</v>
      </c>
      <c r="G22" s="13">
        <f t="shared" si="1"/>
        <v>0.49</v>
      </c>
      <c r="H22" s="13">
        <f t="shared" si="1"/>
        <v>19.990000000000002</v>
      </c>
      <c r="I22" s="13">
        <f t="shared" si="1"/>
        <v>93</v>
      </c>
      <c r="J22" s="13">
        <f t="shared" si="1"/>
        <v>251.20000000000002</v>
      </c>
      <c r="K22" s="13">
        <f t="shared" si="1"/>
        <v>496.36</v>
      </c>
      <c r="L22" s="13">
        <f t="shared" si="1"/>
        <v>276.89</v>
      </c>
      <c r="M22" s="13">
        <f t="shared" si="1"/>
        <v>31.910000000000004</v>
      </c>
      <c r="N22" s="33"/>
    </row>
    <row r="23" spans="1:14" s="2" customFormat="1" ht="27.75" customHeight="1">
      <c r="A23" s="104" t="s">
        <v>80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6"/>
    </row>
    <row r="24" spans="1:14" ht="21.75" customHeight="1">
      <c r="A24" s="25" t="s">
        <v>86</v>
      </c>
      <c r="B24" s="6">
        <v>100</v>
      </c>
      <c r="C24" s="6">
        <v>322</v>
      </c>
      <c r="D24" s="34">
        <v>7.9</v>
      </c>
      <c r="E24" s="34">
        <v>8.1199999999999992</v>
      </c>
      <c r="F24" s="34">
        <v>44.48</v>
      </c>
      <c r="G24" s="34">
        <v>0.21</v>
      </c>
      <c r="H24" s="34">
        <v>0</v>
      </c>
      <c r="I24" s="34">
        <v>40</v>
      </c>
      <c r="J24" s="34">
        <v>26.39</v>
      </c>
      <c r="K24" s="34">
        <v>207.35</v>
      </c>
      <c r="L24" s="34">
        <v>140.52000000000001</v>
      </c>
      <c r="M24" s="34">
        <v>4.74</v>
      </c>
      <c r="N24" s="6">
        <v>422</v>
      </c>
    </row>
    <row r="25" spans="1:14">
      <c r="A25" s="25" t="s">
        <v>109</v>
      </c>
      <c r="B25" s="81">
        <v>200</v>
      </c>
      <c r="C25" s="81">
        <v>58</v>
      </c>
      <c r="D25" s="26">
        <v>0.16</v>
      </c>
      <c r="E25" s="26">
        <v>0.04</v>
      </c>
      <c r="F25" s="26">
        <v>14.1</v>
      </c>
      <c r="G25" s="26">
        <v>0.01</v>
      </c>
      <c r="H25" s="26">
        <v>3.67</v>
      </c>
      <c r="I25" s="26">
        <v>20</v>
      </c>
      <c r="J25" s="26">
        <v>112.55</v>
      </c>
      <c r="K25" s="26">
        <v>185.54</v>
      </c>
      <c r="L25" s="26">
        <v>99.08</v>
      </c>
      <c r="M25" s="26">
        <v>18.420000000000002</v>
      </c>
      <c r="N25" s="81">
        <v>345</v>
      </c>
    </row>
    <row r="26" spans="1:14">
      <c r="A26" s="8" t="s">
        <v>10</v>
      </c>
      <c r="B26" s="83">
        <v>300</v>
      </c>
      <c r="C26" s="14">
        <f t="shared" ref="C26:M26" si="2">SUM(C24:C25)</f>
        <v>380</v>
      </c>
      <c r="D26" s="13">
        <f t="shared" si="2"/>
        <v>8.06</v>
      </c>
      <c r="E26" s="13">
        <f t="shared" si="2"/>
        <v>8.1599999999999984</v>
      </c>
      <c r="F26" s="13">
        <f t="shared" si="2"/>
        <v>58.58</v>
      </c>
      <c r="G26" s="13">
        <f t="shared" si="2"/>
        <v>0.22</v>
      </c>
      <c r="H26" s="13">
        <f t="shared" si="2"/>
        <v>3.67</v>
      </c>
      <c r="I26" s="13">
        <f t="shared" si="2"/>
        <v>60</v>
      </c>
      <c r="J26" s="13">
        <f t="shared" si="2"/>
        <v>138.94</v>
      </c>
      <c r="K26" s="13">
        <f t="shared" si="2"/>
        <v>392.89</v>
      </c>
      <c r="L26" s="13">
        <f t="shared" si="2"/>
        <v>239.60000000000002</v>
      </c>
      <c r="M26" s="13">
        <f t="shared" si="2"/>
        <v>23.160000000000004</v>
      </c>
      <c r="N26" s="83"/>
    </row>
    <row r="28" spans="1:14">
      <c r="A28" s="3" t="s">
        <v>100</v>
      </c>
      <c r="B28" s="3">
        <f t="shared" ref="B28:M28" si="3">B14+B22+B26</f>
        <v>1591</v>
      </c>
      <c r="C28" s="3">
        <f t="shared" si="3"/>
        <v>1672</v>
      </c>
      <c r="D28" s="3">
        <f t="shared" si="3"/>
        <v>54.945000000000007</v>
      </c>
      <c r="E28" s="3">
        <f t="shared" si="3"/>
        <v>51.484999999999999</v>
      </c>
      <c r="F28" s="3">
        <f t="shared" si="3"/>
        <v>345.38699999999994</v>
      </c>
      <c r="G28" s="3">
        <f t="shared" si="3"/>
        <v>1.7499870019999999</v>
      </c>
      <c r="H28" s="3">
        <f t="shared" si="3"/>
        <v>44.410000000000004</v>
      </c>
      <c r="I28" s="3">
        <f t="shared" si="3"/>
        <v>238.9</v>
      </c>
      <c r="J28" s="3">
        <f t="shared" si="3"/>
        <v>548.26231989999997</v>
      </c>
      <c r="K28" s="3">
        <f t="shared" si="3"/>
        <v>1385.6410229200001</v>
      </c>
      <c r="L28" s="3">
        <f t="shared" si="3"/>
        <v>754.9563521</v>
      </c>
      <c r="M28" s="3">
        <f t="shared" si="3"/>
        <v>61.64958406400001</v>
      </c>
    </row>
    <row r="30" spans="1:14" ht="31.5">
      <c r="A30" s="3" t="s">
        <v>113</v>
      </c>
    </row>
    <row r="31" spans="1:14" ht="31.5">
      <c r="A31" s="25" t="s">
        <v>112</v>
      </c>
      <c r="B31" s="6">
        <v>100</v>
      </c>
      <c r="C31" s="6">
        <v>93</v>
      </c>
      <c r="D31" s="34">
        <v>1.4079999999999999</v>
      </c>
      <c r="E31" s="34">
        <v>6.0119999999999996</v>
      </c>
      <c r="F31" s="34">
        <v>8.0259999999999998</v>
      </c>
      <c r="G31" s="34">
        <v>0.21</v>
      </c>
      <c r="H31" s="34">
        <v>6.65</v>
      </c>
      <c r="I31" s="34">
        <v>40</v>
      </c>
      <c r="J31" s="34">
        <v>26.39</v>
      </c>
      <c r="K31" s="34">
        <v>207.35</v>
      </c>
      <c r="L31" s="34">
        <v>140.52000000000001</v>
      </c>
      <c r="M31" s="34">
        <v>4.74</v>
      </c>
      <c r="N31" s="6">
        <v>52</v>
      </c>
    </row>
  </sheetData>
  <mergeCells count="13">
    <mergeCell ref="A23:N23"/>
    <mergeCell ref="A8:N8"/>
    <mergeCell ref="A15:N15"/>
    <mergeCell ref="A1:N1"/>
    <mergeCell ref="A2:N2"/>
    <mergeCell ref="A3:N3"/>
    <mergeCell ref="A4:M4"/>
    <mergeCell ref="A6:A7"/>
    <mergeCell ref="B6:B7"/>
    <mergeCell ref="C6:C7"/>
    <mergeCell ref="D6:F6"/>
    <mergeCell ref="G6:I6"/>
    <mergeCell ref="J6:M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opLeftCell="A2" workbookViewId="0">
      <selection activeCell="A25" sqref="A25:N25"/>
    </sheetView>
  </sheetViews>
  <sheetFormatPr defaultColWidth="8.85546875" defaultRowHeight="15.75"/>
  <cols>
    <col min="1" max="1" width="34.140625" style="15" customWidth="1"/>
    <col min="2" max="2" width="8.85546875" style="15"/>
    <col min="3" max="3" width="10.42578125" style="15" bestFit="1" customWidth="1"/>
    <col min="4" max="4" width="9.28515625" style="15" bestFit="1" customWidth="1"/>
    <col min="5" max="6" width="9.5703125" style="15" bestFit="1" customWidth="1"/>
    <col min="7" max="8" width="9.28515625" style="15" bestFit="1" customWidth="1"/>
    <col min="9" max="9" width="9.5703125" style="15" bestFit="1" customWidth="1"/>
    <col min="10" max="10" width="9.5703125" style="19" bestFit="1" customWidth="1"/>
    <col min="11" max="11" width="9.5703125" style="15" bestFit="1" customWidth="1"/>
    <col min="12" max="12" width="9.7109375" style="15" bestFit="1" customWidth="1"/>
    <col min="13" max="13" width="9.5703125" style="15" bestFit="1" customWidth="1"/>
    <col min="14" max="14" width="8.5703125" style="15" bestFit="1" customWidth="1"/>
    <col min="15" max="16384" width="8.85546875" style="15"/>
  </cols>
  <sheetData>
    <row r="1" spans="1:14" s="17" customFormat="1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6" customFormat="1">
      <c r="A2" s="110" t="s">
        <v>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s="16" customFormat="1">
      <c r="A3" s="110" t="s">
        <v>25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6" customFormat="1">
      <c r="A4" s="110" t="s">
        <v>26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2" customFormat="1">
      <c r="A5" s="103" t="s">
        <v>75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>
      <c r="J6" s="15"/>
    </row>
    <row r="7" spans="1:14" s="18" customFormat="1" ht="47.25">
      <c r="A7" s="97" t="s">
        <v>4</v>
      </c>
      <c r="B7" s="97" t="s">
        <v>5</v>
      </c>
      <c r="C7" s="97" t="s">
        <v>2</v>
      </c>
      <c r="D7" s="97" t="s">
        <v>1</v>
      </c>
      <c r="E7" s="97"/>
      <c r="F7" s="97"/>
      <c r="G7" s="97" t="s">
        <v>20</v>
      </c>
      <c r="H7" s="97"/>
      <c r="I7" s="97"/>
      <c r="J7" s="97" t="s">
        <v>19</v>
      </c>
      <c r="K7" s="97"/>
      <c r="L7" s="97"/>
      <c r="M7" s="97"/>
      <c r="N7" s="29" t="s">
        <v>3</v>
      </c>
    </row>
    <row r="8" spans="1:14" s="18" customFormat="1" ht="31.5">
      <c r="A8" s="97"/>
      <c r="B8" s="97"/>
      <c r="C8" s="97"/>
      <c r="D8" s="29" t="s">
        <v>6</v>
      </c>
      <c r="E8" s="29" t="s">
        <v>7</v>
      </c>
      <c r="F8" s="29" t="s">
        <v>8</v>
      </c>
      <c r="G8" s="29" t="s">
        <v>16</v>
      </c>
      <c r="H8" s="29" t="s">
        <v>17</v>
      </c>
      <c r="I8" s="29" t="s">
        <v>18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 s="20" customFormat="1" ht="26.45" customHeight="1">
      <c r="A9" s="108" t="s">
        <v>9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4">
      <c r="A10" s="25" t="s">
        <v>54</v>
      </c>
      <c r="B10" s="6">
        <v>40</v>
      </c>
      <c r="C10" s="6">
        <v>63</v>
      </c>
      <c r="D10" s="7">
        <v>5.08</v>
      </c>
      <c r="E10" s="7">
        <v>4.5999999999999996</v>
      </c>
      <c r="F10" s="7">
        <v>2.8000000000000001E-2</v>
      </c>
      <c r="G10" s="7">
        <v>0.08</v>
      </c>
      <c r="H10" s="7">
        <v>0</v>
      </c>
      <c r="I10" s="7">
        <v>324.57</v>
      </c>
      <c r="J10" s="7">
        <v>103.09</v>
      </c>
      <c r="K10" s="7">
        <v>225.78</v>
      </c>
      <c r="L10" s="7">
        <v>16.14</v>
      </c>
      <c r="M10" s="7">
        <v>2.64</v>
      </c>
      <c r="N10" s="6">
        <v>209</v>
      </c>
    </row>
    <row r="11" spans="1:14" ht="21" customHeight="1">
      <c r="A11" s="25" t="s">
        <v>51</v>
      </c>
      <c r="B11" s="47" t="s">
        <v>67</v>
      </c>
      <c r="C11" s="6">
        <v>181</v>
      </c>
      <c r="D11" s="34">
        <v>3.86</v>
      </c>
      <c r="E11" s="34">
        <v>8</v>
      </c>
      <c r="F11" s="34">
        <v>25</v>
      </c>
      <c r="G11" s="34">
        <v>1E-3</v>
      </c>
      <c r="H11" s="34">
        <v>0</v>
      </c>
      <c r="I11" s="34">
        <v>40</v>
      </c>
      <c r="J11" s="34">
        <v>2.4</v>
      </c>
      <c r="K11" s="34">
        <v>3</v>
      </c>
      <c r="L11" s="34">
        <v>0</v>
      </c>
      <c r="M11" s="34">
        <v>0.02</v>
      </c>
      <c r="N11" s="6">
        <v>1</v>
      </c>
    </row>
    <row r="12" spans="1:14" ht="32.25" customHeight="1">
      <c r="A12" s="40" t="s">
        <v>115</v>
      </c>
      <c r="B12" s="64">
        <v>200</v>
      </c>
      <c r="C12" s="6">
        <v>286</v>
      </c>
      <c r="D12" s="34">
        <v>7.31</v>
      </c>
      <c r="E12" s="34">
        <v>1097</v>
      </c>
      <c r="F12" s="34">
        <v>39.200000000000003</v>
      </c>
      <c r="G12" s="34">
        <v>0.14000000000000001</v>
      </c>
      <c r="H12" s="34">
        <v>1</v>
      </c>
      <c r="I12" s="34">
        <v>6</v>
      </c>
      <c r="J12" s="34">
        <v>22.6</v>
      </c>
      <c r="K12" s="34">
        <v>78.400000000000006</v>
      </c>
      <c r="L12" s="34">
        <v>30.4</v>
      </c>
      <c r="M12" s="34">
        <v>1.46</v>
      </c>
      <c r="N12" s="6">
        <v>174</v>
      </c>
    </row>
    <row r="13" spans="1:14" ht="21.75" customHeight="1">
      <c r="A13" s="25" t="s">
        <v>74</v>
      </c>
      <c r="B13" s="71">
        <v>200</v>
      </c>
      <c r="C13" s="64">
        <v>87</v>
      </c>
      <c r="D13" s="26">
        <v>1.45</v>
      </c>
      <c r="E13" s="26">
        <v>1.25</v>
      </c>
      <c r="F13" s="26">
        <v>17.37</v>
      </c>
      <c r="G13" s="26">
        <v>0</v>
      </c>
      <c r="H13" s="26">
        <v>0.65</v>
      </c>
      <c r="I13" s="26">
        <v>0</v>
      </c>
      <c r="J13" s="26">
        <v>16</v>
      </c>
      <c r="K13" s="26">
        <v>0.02</v>
      </c>
      <c r="L13" s="26">
        <v>6</v>
      </c>
      <c r="M13" s="26">
        <v>0.8</v>
      </c>
      <c r="N13" s="24">
        <v>379</v>
      </c>
    </row>
    <row r="14" spans="1:14" s="16" customFormat="1">
      <c r="A14" s="8" t="s">
        <v>10</v>
      </c>
      <c r="B14" s="66">
        <v>500</v>
      </c>
      <c r="C14" s="66">
        <f t="shared" ref="C14:M14" si="0">SUM(C10:C13)</f>
        <v>617</v>
      </c>
      <c r="D14" s="67">
        <f t="shared" si="0"/>
        <v>17.7</v>
      </c>
      <c r="E14" s="67">
        <f t="shared" si="0"/>
        <v>1110.8499999999999</v>
      </c>
      <c r="F14" s="67">
        <f t="shared" si="0"/>
        <v>81.598000000000013</v>
      </c>
      <c r="G14" s="67">
        <f t="shared" si="0"/>
        <v>0.22100000000000003</v>
      </c>
      <c r="H14" s="13">
        <f t="shared" si="0"/>
        <v>1.65</v>
      </c>
      <c r="I14" s="13">
        <f t="shared" si="0"/>
        <v>370.57</v>
      </c>
      <c r="J14" s="67">
        <f t="shared" si="0"/>
        <v>144.09</v>
      </c>
      <c r="K14" s="13">
        <f t="shared" si="0"/>
        <v>307.2</v>
      </c>
      <c r="L14" s="13">
        <f t="shared" si="0"/>
        <v>52.54</v>
      </c>
      <c r="M14" s="67">
        <f t="shared" si="0"/>
        <v>4.92</v>
      </c>
      <c r="N14" s="66"/>
    </row>
    <row r="15" spans="1:14" s="20" customFormat="1" ht="25.15" customHeight="1">
      <c r="A15" s="108" t="s">
        <v>11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pans="1:14" ht="23.25" customHeight="1">
      <c r="A16" s="40" t="s">
        <v>35</v>
      </c>
      <c r="B16" s="71">
        <v>200</v>
      </c>
      <c r="C16" s="24">
        <v>130</v>
      </c>
      <c r="D16" s="41">
        <v>3.0750000000000002</v>
      </c>
      <c r="E16" s="28">
        <v>4.4340000000000002</v>
      </c>
      <c r="F16" s="28">
        <v>17.198</v>
      </c>
      <c r="G16" s="28">
        <v>0.152</v>
      </c>
      <c r="H16" s="28">
        <v>28.533000000000001</v>
      </c>
      <c r="I16" s="26">
        <v>0</v>
      </c>
      <c r="J16" s="28">
        <v>41.033000000000001</v>
      </c>
      <c r="K16" s="28">
        <v>83.605999999999995</v>
      </c>
      <c r="L16" s="28">
        <v>33.871000000000002</v>
      </c>
      <c r="M16" s="28">
        <v>1.2569999999999999</v>
      </c>
      <c r="N16" s="71">
        <v>102</v>
      </c>
    </row>
    <row r="17" spans="1:14">
      <c r="A17" s="40" t="s">
        <v>105</v>
      </c>
      <c r="B17" s="91">
        <v>100</v>
      </c>
      <c r="C17" s="24">
        <v>130</v>
      </c>
      <c r="D17" s="41">
        <v>5.9</v>
      </c>
      <c r="E17" s="28">
        <v>4.1100000000000003</v>
      </c>
      <c r="F17" s="28">
        <v>14</v>
      </c>
      <c r="G17" s="28">
        <v>0.23</v>
      </c>
      <c r="H17" s="28">
        <v>7.5</v>
      </c>
      <c r="I17" s="26">
        <v>0</v>
      </c>
      <c r="J17" s="28">
        <v>45.3</v>
      </c>
      <c r="K17" s="28">
        <v>125.3</v>
      </c>
      <c r="L17" s="28">
        <v>21.4</v>
      </c>
      <c r="M17" s="28">
        <v>0.08</v>
      </c>
      <c r="N17" s="91">
        <v>287</v>
      </c>
    </row>
    <row r="18" spans="1:14" ht="23.25" customHeight="1">
      <c r="A18" s="27" t="s">
        <v>116</v>
      </c>
      <c r="B18" s="47" t="s">
        <v>127</v>
      </c>
      <c r="C18" s="12">
        <v>299</v>
      </c>
      <c r="D18" s="34">
        <v>10.74</v>
      </c>
      <c r="E18" s="34">
        <v>6.93</v>
      </c>
      <c r="F18" s="34">
        <v>48.58</v>
      </c>
      <c r="G18" s="34">
        <v>0.04</v>
      </c>
      <c r="H18" s="34">
        <v>21.54</v>
      </c>
      <c r="I18" s="34">
        <v>40</v>
      </c>
      <c r="J18" s="34">
        <v>161.27000000000001</v>
      </c>
      <c r="K18" s="34">
        <v>21.1</v>
      </c>
      <c r="L18" s="34">
        <v>0.95</v>
      </c>
      <c r="M18" s="12">
        <v>0</v>
      </c>
      <c r="N18" s="6">
        <v>171</v>
      </c>
    </row>
    <row r="19" spans="1:14" ht="25.5" customHeight="1">
      <c r="A19" s="25" t="s">
        <v>81</v>
      </c>
      <c r="B19" s="6">
        <v>200</v>
      </c>
      <c r="C19" s="6">
        <v>66</v>
      </c>
      <c r="D19" s="7">
        <v>0.33</v>
      </c>
      <c r="E19" s="34">
        <v>4.4999999999999998E-2</v>
      </c>
      <c r="F19" s="7">
        <v>16</v>
      </c>
      <c r="G19" s="34">
        <v>1.2E-2</v>
      </c>
      <c r="H19" s="7">
        <v>0.72599999999999998</v>
      </c>
      <c r="I19" s="34">
        <v>0</v>
      </c>
      <c r="J19" s="34">
        <v>32.479999999999997</v>
      </c>
      <c r="K19" s="34">
        <v>23.44</v>
      </c>
      <c r="L19" s="34">
        <v>17.46</v>
      </c>
      <c r="M19" s="7">
        <v>0.69799999999999995</v>
      </c>
      <c r="N19" s="6">
        <v>349</v>
      </c>
    </row>
    <row r="20" spans="1:14" ht="20.25" customHeight="1">
      <c r="A20" s="25" t="s">
        <v>14</v>
      </c>
      <c r="B20" s="75">
        <v>50</v>
      </c>
      <c r="C20" s="24">
        <v>118</v>
      </c>
      <c r="D20" s="26">
        <v>3.8</v>
      </c>
      <c r="E20" s="26">
        <v>0.4</v>
      </c>
      <c r="F20" s="26">
        <v>24.6</v>
      </c>
      <c r="G20" s="26">
        <v>0.05</v>
      </c>
      <c r="H20" s="26">
        <v>0</v>
      </c>
      <c r="I20" s="26">
        <v>0</v>
      </c>
      <c r="J20" s="26">
        <v>10.8</v>
      </c>
      <c r="K20" s="26">
        <v>37</v>
      </c>
      <c r="L20" s="26">
        <v>7</v>
      </c>
      <c r="M20" s="26">
        <v>0.55000000000000004</v>
      </c>
      <c r="N20" s="75">
        <v>0</v>
      </c>
    </row>
    <row r="21" spans="1:14">
      <c r="A21" s="25" t="s">
        <v>13</v>
      </c>
      <c r="B21" s="24">
        <v>35</v>
      </c>
      <c r="C21" s="24">
        <v>80</v>
      </c>
      <c r="D21" s="28">
        <v>3.63</v>
      </c>
      <c r="E21" s="28">
        <v>0.86</v>
      </c>
      <c r="F21" s="28">
        <v>19.66</v>
      </c>
      <c r="G21" s="28">
        <v>0.2</v>
      </c>
      <c r="H21" s="28">
        <v>0</v>
      </c>
      <c r="I21" s="28">
        <v>0</v>
      </c>
      <c r="J21" s="28">
        <v>36.5</v>
      </c>
      <c r="K21" s="28">
        <v>62.5</v>
      </c>
      <c r="L21" s="28">
        <v>20</v>
      </c>
      <c r="M21" s="28">
        <v>1.4</v>
      </c>
      <c r="N21" s="24">
        <v>0</v>
      </c>
    </row>
    <row r="22" spans="1:14" s="16" customFormat="1">
      <c r="A22" s="8" t="s">
        <v>10</v>
      </c>
      <c r="B22" s="33">
        <v>735</v>
      </c>
      <c r="C22" s="14">
        <f t="shared" ref="C22:K22" si="1">SUM(C16:C21)</f>
        <v>823</v>
      </c>
      <c r="D22" s="56">
        <f t="shared" si="1"/>
        <v>27.475000000000001</v>
      </c>
      <c r="E22" s="56">
        <f t="shared" si="1"/>
        <v>16.779</v>
      </c>
      <c r="F22" s="56">
        <f t="shared" si="1"/>
        <v>140.03799999999998</v>
      </c>
      <c r="G22" s="56">
        <f t="shared" si="1"/>
        <v>0.68399999999999994</v>
      </c>
      <c r="H22" s="56">
        <f t="shared" si="1"/>
        <v>58.298999999999999</v>
      </c>
      <c r="I22" s="13">
        <f t="shared" si="1"/>
        <v>40</v>
      </c>
      <c r="J22" s="56">
        <f t="shared" si="1"/>
        <v>327.38300000000004</v>
      </c>
      <c r="K22" s="56">
        <f t="shared" si="1"/>
        <v>352.94600000000003</v>
      </c>
      <c r="L22" s="13">
        <v>115.85</v>
      </c>
      <c r="M22" s="56">
        <f>SUM(M16:M21)</f>
        <v>3.9849999999999999</v>
      </c>
      <c r="N22" s="33"/>
    </row>
    <row r="23" spans="1:14" s="20" customFormat="1" ht="25.15" customHeight="1">
      <c r="A23" s="108" t="s">
        <v>80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</row>
    <row r="24" spans="1:14">
      <c r="A24" s="27" t="s">
        <v>85</v>
      </c>
      <c r="B24" s="47" t="s">
        <v>87</v>
      </c>
      <c r="C24" s="12">
        <v>167</v>
      </c>
      <c r="D24" s="34">
        <v>5.48</v>
      </c>
      <c r="E24" s="34">
        <v>1.92</v>
      </c>
      <c r="F24" s="34">
        <v>48.7</v>
      </c>
      <c r="G24" s="34">
        <v>0.04</v>
      </c>
      <c r="H24" s="34">
        <v>0</v>
      </c>
      <c r="I24" s="34">
        <v>40</v>
      </c>
      <c r="J24" s="34">
        <v>161.27000000000001</v>
      </c>
      <c r="K24" s="34">
        <v>21.1</v>
      </c>
      <c r="L24" s="34">
        <v>0.95</v>
      </c>
      <c r="M24" s="12">
        <v>0.02</v>
      </c>
      <c r="N24" s="6">
        <v>405</v>
      </c>
    </row>
    <row r="25" spans="1:14">
      <c r="A25" s="25" t="s">
        <v>36</v>
      </c>
      <c r="B25" s="85">
        <v>210</v>
      </c>
      <c r="C25" s="85">
        <v>40</v>
      </c>
      <c r="D25" s="26">
        <v>0.2</v>
      </c>
      <c r="E25" s="26">
        <v>0</v>
      </c>
      <c r="F25" s="26">
        <v>13.6</v>
      </c>
      <c r="G25" s="26">
        <v>0.01</v>
      </c>
      <c r="H25" s="26">
        <v>3.67</v>
      </c>
      <c r="I25" s="26">
        <v>0.01</v>
      </c>
      <c r="J25" s="26">
        <v>112.55</v>
      </c>
      <c r="K25" s="26">
        <v>185.54</v>
      </c>
      <c r="L25" s="26">
        <v>99.08</v>
      </c>
      <c r="M25" s="26">
        <v>18.420000000000002</v>
      </c>
      <c r="N25" s="85">
        <v>376</v>
      </c>
    </row>
    <row r="26" spans="1:14" s="16" customFormat="1">
      <c r="A26" s="8" t="s">
        <v>10</v>
      </c>
      <c r="B26" s="83">
        <v>310</v>
      </c>
      <c r="C26" s="14">
        <f t="shared" ref="C26:K26" si="2">SUM(C24:C25)</f>
        <v>207</v>
      </c>
      <c r="D26" s="84">
        <f t="shared" si="2"/>
        <v>5.6800000000000006</v>
      </c>
      <c r="E26" s="84">
        <f t="shared" si="2"/>
        <v>1.92</v>
      </c>
      <c r="F26" s="84">
        <f t="shared" si="2"/>
        <v>62.300000000000004</v>
      </c>
      <c r="G26" s="84">
        <f t="shared" si="2"/>
        <v>0.05</v>
      </c>
      <c r="H26" s="84">
        <f t="shared" si="2"/>
        <v>3.67</v>
      </c>
      <c r="I26" s="13">
        <f t="shared" si="2"/>
        <v>40.01</v>
      </c>
      <c r="J26" s="84">
        <f t="shared" si="2"/>
        <v>273.82</v>
      </c>
      <c r="K26" s="84">
        <f t="shared" si="2"/>
        <v>206.64</v>
      </c>
      <c r="L26" s="13">
        <v>115.85</v>
      </c>
      <c r="M26" s="84">
        <f>SUM(M24:M25)</f>
        <v>18.440000000000001</v>
      </c>
      <c r="N26" s="83"/>
    </row>
    <row r="28" spans="1:14">
      <c r="A28" s="15" t="s">
        <v>101</v>
      </c>
      <c r="B28" s="15">
        <f>B14+B22+B26</f>
        <v>1545</v>
      </c>
      <c r="C28" s="15">
        <f t="shared" ref="C28:M28" si="3">C14+C22+C26</f>
        <v>1647</v>
      </c>
      <c r="D28" s="15">
        <f t="shared" si="3"/>
        <v>50.854999999999997</v>
      </c>
      <c r="E28" s="15">
        <f t="shared" si="3"/>
        <v>1129.549</v>
      </c>
      <c r="F28" s="15">
        <f t="shared" si="3"/>
        <v>283.93599999999998</v>
      </c>
      <c r="G28" s="15">
        <f t="shared" si="3"/>
        <v>0.95500000000000007</v>
      </c>
      <c r="H28" s="15">
        <f t="shared" si="3"/>
        <v>63.619</v>
      </c>
      <c r="I28" s="15">
        <f t="shared" si="3"/>
        <v>450.58</v>
      </c>
      <c r="J28" s="15">
        <f t="shared" si="3"/>
        <v>745.29300000000012</v>
      </c>
      <c r="K28" s="15">
        <f t="shared" si="3"/>
        <v>866.78599999999994</v>
      </c>
      <c r="L28" s="15">
        <f t="shared" si="3"/>
        <v>284.24</v>
      </c>
      <c r="M28" s="15">
        <f t="shared" si="3"/>
        <v>27.344999999999999</v>
      </c>
    </row>
  </sheetData>
  <mergeCells count="14">
    <mergeCell ref="A23:N23"/>
    <mergeCell ref="J7:M7"/>
    <mergeCell ref="A9:N9"/>
    <mergeCell ref="A15:N15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opLeftCell="A10" workbookViewId="0">
      <selection activeCell="A22" sqref="A22:N22"/>
    </sheetView>
  </sheetViews>
  <sheetFormatPr defaultColWidth="8.85546875" defaultRowHeight="15.75"/>
  <cols>
    <col min="1" max="1" width="35.5703125" style="3" customWidth="1"/>
    <col min="2" max="9" width="8.85546875" style="3" customWidth="1"/>
    <col min="10" max="10" width="8.85546875" style="9"/>
    <col min="11" max="11" width="8.85546875" style="3"/>
    <col min="12" max="12" width="9.28515625" style="3" bestFit="1" customWidth="1"/>
    <col min="13" max="13" width="8.7109375" style="3" customWidth="1"/>
    <col min="14" max="14" width="8.5703125" style="3" bestFit="1" customWidth="1"/>
    <col min="15" max="16384" width="8.85546875" style="3"/>
  </cols>
  <sheetData>
    <row r="1" spans="1:14" s="1" customFormat="1" ht="2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2" customFormat="1">
      <c r="A2" s="102" t="s">
        <v>38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2" customFormat="1">
      <c r="A3" s="103" t="s">
        <v>33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2" customFormat="1">
      <c r="A4" s="103" t="s">
        <v>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" customFormat="1">
      <c r="A5" s="103" t="s">
        <v>75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>
      <c r="J6" s="3"/>
    </row>
    <row r="7" spans="1:14" s="4" customFormat="1" ht="47.25">
      <c r="A7" s="97" t="s">
        <v>4</v>
      </c>
      <c r="B7" s="97" t="s">
        <v>5</v>
      </c>
      <c r="C7" s="97" t="s">
        <v>2</v>
      </c>
      <c r="D7" s="97" t="s">
        <v>1</v>
      </c>
      <c r="E7" s="97"/>
      <c r="F7" s="97"/>
      <c r="G7" s="97" t="s">
        <v>20</v>
      </c>
      <c r="H7" s="97"/>
      <c r="I7" s="97"/>
      <c r="J7" s="97" t="s">
        <v>19</v>
      </c>
      <c r="K7" s="97"/>
      <c r="L7" s="97"/>
      <c r="M7" s="97"/>
      <c r="N7" s="29" t="s">
        <v>3</v>
      </c>
    </row>
    <row r="8" spans="1:14" s="4" customFormat="1" ht="31.5">
      <c r="A8" s="97"/>
      <c r="B8" s="97"/>
      <c r="C8" s="97"/>
      <c r="D8" s="29" t="s">
        <v>6</v>
      </c>
      <c r="E8" s="29" t="s">
        <v>7</v>
      </c>
      <c r="F8" s="29" t="s">
        <v>8</v>
      </c>
      <c r="G8" s="29" t="s">
        <v>16</v>
      </c>
      <c r="H8" s="29" t="s">
        <v>17</v>
      </c>
      <c r="I8" s="29" t="s">
        <v>18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 s="2" customFormat="1" ht="26.25" customHeight="1">
      <c r="A9" s="104" t="s">
        <v>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/>
    </row>
    <row r="10" spans="1:14" s="2" customFormat="1" ht="26.25" customHeight="1">
      <c r="A10" s="22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</row>
    <row r="11" spans="1:14">
      <c r="A11" s="25" t="s">
        <v>56</v>
      </c>
      <c r="B11" s="47" t="s">
        <v>67</v>
      </c>
      <c r="C11" s="6">
        <v>175</v>
      </c>
      <c r="D11" s="34">
        <v>7.7</v>
      </c>
      <c r="E11" s="34">
        <v>5.3</v>
      </c>
      <c r="F11" s="34">
        <v>24.7</v>
      </c>
      <c r="G11" s="34">
        <v>1E-3</v>
      </c>
      <c r="H11" s="34">
        <v>0.105</v>
      </c>
      <c r="I11" s="34">
        <v>40</v>
      </c>
      <c r="J11" s="34">
        <v>2.4</v>
      </c>
      <c r="K11" s="34">
        <v>3</v>
      </c>
      <c r="L11" s="34">
        <v>0</v>
      </c>
      <c r="M11" s="34">
        <v>0.02</v>
      </c>
      <c r="N11" s="6">
        <v>3</v>
      </c>
    </row>
    <row r="12" spans="1:14" ht="21" customHeight="1">
      <c r="A12" s="40" t="s">
        <v>106</v>
      </c>
      <c r="B12" s="85">
        <v>100</v>
      </c>
      <c r="C12" s="6">
        <v>50</v>
      </c>
      <c r="D12" s="35">
        <v>0.52</v>
      </c>
      <c r="E12" s="34">
        <v>0.52</v>
      </c>
      <c r="F12" s="34">
        <v>12.74</v>
      </c>
      <c r="G12" s="34">
        <v>4.3999999999999997E-2</v>
      </c>
      <c r="H12" s="34">
        <v>13</v>
      </c>
      <c r="I12" s="34">
        <v>0</v>
      </c>
      <c r="J12" s="34">
        <v>37.4</v>
      </c>
      <c r="K12" s="34">
        <v>25.3</v>
      </c>
      <c r="L12" s="34">
        <v>14.3</v>
      </c>
      <c r="M12" s="34">
        <v>0.33</v>
      </c>
      <c r="N12" s="6">
        <v>338</v>
      </c>
    </row>
    <row r="13" spans="1:14" ht="31.5">
      <c r="A13" s="27" t="s">
        <v>44</v>
      </c>
      <c r="B13" s="54">
        <v>200</v>
      </c>
      <c r="C13" s="54">
        <v>291</v>
      </c>
      <c r="D13" s="55">
        <v>6.11</v>
      </c>
      <c r="E13" s="55">
        <v>10.72</v>
      </c>
      <c r="F13" s="55">
        <v>42.36</v>
      </c>
      <c r="G13" s="55">
        <v>0.06</v>
      </c>
      <c r="H13" s="55">
        <v>1.17</v>
      </c>
      <c r="I13" s="55">
        <v>54.8</v>
      </c>
      <c r="J13" s="55">
        <v>130.66999999999999</v>
      </c>
      <c r="K13" s="55">
        <v>157.44</v>
      </c>
      <c r="L13" s="55">
        <v>36.46</v>
      </c>
      <c r="M13" s="55">
        <v>0.6</v>
      </c>
      <c r="N13" s="54">
        <v>181</v>
      </c>
    </row>
    <row r="14" spans="1:14">
      <c r="A14" s="25" t="s">
        <v>53</v>
      </c>
      <c r="B14" s="75">
        <v>200</v>
      </c>
      <c r="C14" s="75">
        <v>87</v>
      </c>
      <c r="D14" s="26">
        <v>1.45</v>
      </c>
      <c r="E14" s="26">
        <v>1.25</v>
      </c>
      <c r="F14" s="26">
        <v>17.37</v>
      </c>
      <c r="G14" s="26">
        <v>0</v>
      </c>
      <c r="H14" s="26">
        <v>0.65</v>
      </c>
      <c r="I14" s="26">
        <v>0</v>
      </c>
      <c r="J14" s="26">
        <v>16</v>
      </c>
      <c r="K14" s="26">
        <v>0.02</v>
      </c>
      <c r="L14" s="26">
        <v>6</v>
      </c>
      <c r="M14" s="26">
        <v>0.8</v>
      </c>
      <c r="N14" s="24">
        <v>379</v>
      </c>
    </row>
    <row r="15" spans="1:14">
      <c r="A15" s="25"/>
      <c r="B15" s="63"/>
      <c r="C15" s="24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64"/>
    </row>
    <row r="16" spans="1:14" s="2" customFormat="1">
      <c r="A16" s="8" t="s">
        <v>10</v>
      </c>
      <c r="B16" s="66">
        <v>560</v>
      </c>
      <c r="C16" s="66">
        <v>603</v>
      </c>
      <c r="D16" s="67">
        <f t="shared" ref="D16:M16" si="0">SUM(D11:D15)</f>
        <v>15.780000000000001</v>
      </c>
      <c r="E16" s="67">
        <f t="shared" si="0"/>
        <v>17.79</v>
      </c>
      <c r="F16" s="67">
        <f t="shared" si="0"/>
        <v>97.17</v>
      </c>
      <c r="G16" s="67">
        <f t="shared" si="0"/>
        <v>0.105</v>
      </c>
      <c r="H16" s="67">
        <f t="shared" si="0"/>
        <v>14.925000000000001</v>
      </c>
      <c r="I16" s="66">
        <f t="shared" si="0"/>
        <v>94.8</v>
      </c>
      <c r="J16" s="67">
        <f t="shared" si="0"/>
        <v>186.46999999999997</v>
      </c>
      <c r="K16" s="67">
        <f t="shared" si="0"/>
        <v>185.76000000000002</v>
      </c>
      <c r="L16" s="67">
        <f t="shared" si="0"/>
        <v>56.760000000000005</v>
      </c>
      <c r="M16" s="67">
        <f t="shared" si="0"/>
        <v>1.75</v>
      </c>
      <c r="N16" s="66"/>
    </row>
    <row r="17" spans="1:14" ht="25.15" customHeight="1">
      <c r="A17" s="104" t="s">
        <v>11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</row>
    <row r="18" spans="1:14" ht="31.5">
      <c r="A18" s="25" t="s">
        <v>117</v>
      </c>
      <c r="B18" s="6">
        <v>206</v>
      </c>
      <c r="C18" s="6">
        <v>130</v>
      </c>
      <c r="D18" s="7">
        <v>1.99</v>
      </c>
      <c r="E18" s="7">
        <v>5.32</v>
      </c>
      <c r="F18" s="7">
        <v>13.86</v>
      </c>
      <c r="G18" s="7">
        <v>0.04</v>
      </c>
      <c r="H18" s="7">
        <v>6.7</v>
      </c>
      <c r="I18" s="7">
        <v>0</v>
      </c>
      <c r="J18" s="7">
        <v>39.78</v>
      </c>
      <c r="K18" s="7">
        <v>43.68</v>
      </c>
      <c r="L18" s="7">
        <v>20.9</v>
      </c>
      <c r="M18" s="7">
        <v>0.98</v>
      </c>
      <c r="N18" s="6">
        <v>96</v>
      </c>
    </row>
    <row r="19" spans="1:14" ht="21" customHeight="1">
      <c r="A19" s="25" t="s">
        <v>55</v>
      </c>
      <c r="B19" s="6">
        <v>100</v>
      </c>
      <c r="C19" s="6">
        <v>195</v>
      </c>
      <c r="D19" s="7">
        <v>9.6</v>
      </c>
      <c r="E19" s="7">
        <v>10.88</v>
      </c>
      <c r="F19" s="7">
        <v>11.64</v>
      </c>
      <c r="G19" s="7">
        <v>4.3999999999999997E-2</v>
      </c>
      <c r="H19" s="7">
        <v>0.55000000000000004</v>
      </c>
      <c r="I19" s="7">
        <v>29.091000000000001</v>
      </c>
      <c r="J19" s="7">
        <v>9.3239999999999998</v>
      </c>
      <c r="K19" s="7">
        <v>123.462</v>
      </c>
      <c r="L19" s="7">
        <v>22.254999999999999</v>
      </c>
      <c r="M19" s="7">
        <v>1.964</v>
      </c>
      <c r="N19" s="6">
        <v>294</v>
      </c>
    </row>
    <row r="20" spans="1:14" hidden="1">
      <c r="A20" s="40"/>
      <c r="B20" s="29"/>
      <c r="C20" s="29"/>
      <c r="D20" s="41"/>
      <c r="E20" s="28"/>
      <c r="F20" s="28"/>
      <c r="G20" s="28"/>
      <c r="H20" s="28"/>
      <c r="I20" s="26"/>
      <c r="J20" s="28"/>
      <c r="K20" s="28"/>
      <c r="L20" s="28"/>
      <c r="M20" s="28"/>
      <c r="N20" s="29"/>
    </row>
    <row r="21" spans="1:14" ht="32.25" customHeight="1">
      <c r="A21" s="25" t="s">
        <v>29</v>
      </c>
      <c r="B21" s="58">
        <v>150</v>
      </c>
      <c r="C21" s="24">
        <v>196</v>
      </c>
      <c r="D21" s="26">
        <v>4.0599999999999996</v>
      </c>
      <c r="E21" s="26">
        <v>3.44</v>
      </c>
      <c r="F21" s="26">
        <v>30.97</v>
      </c>
      <c r="G21" s="26">
        <v>0.64900000000000002</v>
      </c>
      <c r="H21" s="26">
        <v>0</v>
      </c>
      <c r="I21" s="26">
        <v>20</v>
      </c>
      <c r="J21" s="26">
        <v>65.28</v>
      </c>
      <c r="K21" s="26">
        <v>164.22</v>
      </c>
      <c r="L21" s="26">
        <v>63.36</v>
      </c>
      <c r="M21" s="26">
        <v>0.01</v>
      </c>
      <c r="N21" s="24">
        <v>203</v>
      </c>
    </row>
    <row r="22" spans="1:14">
      <c r="A22" s="27" t="s">
        <v>118</v>
      </c>
      <c r="B22" s="24">
        <v>200</v>
      </c>
      <c r="C22" s="24">
        <v>123</v>
      </c>
      <c r="D22" s="28">
        <v>0.52</v>
      </c>
      <c r="E22" s="28">
        <v>0.18</v>
      </c>
      <c r="F22" s="28">
        <v>28.86</v>
      </c>
      <c r="G22" s="28">
        <v>1.4402569999999998E-2</v>
      </c>
      <c r="H22" s="28">
        <v>27.6</v>
      </c>
      <c r="I22" s="28">
        <v>0</v>
      </c>
      <c r="J22" s="28">
        <v>3.3901433999999999</v>
      </c>
      <c r="K22" s="28">
        <v>3.3901433999999999</v>
      </c>
      <c r="L22" s="28">
        <v>0.59826060000000003</v>
      </c>
      <c r="M22" s="28">
        <v>39</v>
      </c>
      <c r="N22" s="12">
        <v>345</v>
      </c>
    </row>
    <row r="23" spans="1:14">
      <c r="A23" s="27" t="s">
        <v>14</v>
      </c>
      <c r="B23" s="24">
        <v>30</v>
      </c>
      <c r="C23" s="24">
        <v>71</v>
      </c>
      <c r="D23" s="28">
        <v>2.2999999999999998</v>
      </c>
      <c r="E23" s="28">
        <v>0.24</v>
      </c>
      <c r="F23" s="28">
        <v>14.7</v>
      </c>
      <c r="G23" s="28">
        <v>0.03</v>
      </c>
      <c r="H23" s="28">
        <v>0</v>
      </c>
      <c r="I23" s="28">
        <v>0</v>
      </c>
      <c r="J23" s="28">
        <v>6.48</v>
      </c>
      <c r="K23" s="28">
        <v>22.2</v>
      </c>
      <c r="L23" s="28">
        <v>4.2</v>
      </c>
      <c r="M23" s="28">
        <v>0.33</v>
      </c>
      <c r="N23" s="24">
        <v>0</v>
      </c>
    </row>
    <row r="24" spans="1:14">
      <c r="A24" s="25" t="s">
        <v>13</v>
      </c>
      <c r="B24" s="6">
        <v>35</v>
      </c>
      <c r="C24" s="12">
        <v>80</v>
      </c>
      <c r="D24" s="7">
        <v>2.54</v>
      </c>
      <c r="E24" s="7">
        <v>0.6</v>
      </c>
      <c r="F24" s="7">
        <v>13.76</v>
      </c>
      <c r="G24" s="7">
        <v>0.12</v>
      </c>
      <c r="H24" s="7">
        <v>0.14000000000000001</v>
      </c>
      <c r="I24" s="7">
        <v>0</v>
      </c>
      <c r="J24" s="7">
        <v>21.9</v>
      </c>
      <c r="K24" s="7">
        <v>37.5</v>
      </c>
      <c r="L24" s="7">
        <v>12</v>
      </c>
      <c r="M24" s="7">
        <v>0.8</v>
      </c>
      <c r="N24" s="6">
        <v>2</v>
      </c>
    </row>
    <row r="25" spans="1:14" s="2" customFormat="1">
      <c r="A25" s="8" t="s">
        <v>10</v>
      </c>
      <c r="B25" s="33">
        <v>721</v>
      </c>
      <c r="C25" s="33">
        <v>795</v>
      </c>
      <c r="D25" s="56">
        <f t="shared" ref="D25:M25" si="1">SUM(D18:D24)</f>
        <v>21.009999999999998</v>
      </c>
      <c r="E25" s="56">
        <f t="shared" si="1"/>
        <v>20.660000000000004</v>
      </c>
      <c r="F25" s="56">
        <f t="shared" si="1"/>
        <v>113.79</v>
      </c>
      <c r="G25" s="56">
        <f t="shared" si="1"/>
        <v>0.89740257000000001</v>
      </c>
      <c r="H25" s="56">
        <f t="shared" si="1"/>
        <v>34.99</v>
      </c>
      <c r="I25" s="56">
        <f t="shared" si="1"/>
        <v>49.091000000000001</v>
      </c>
      <c r="J25" s="56">
        <f t="shared" si="1"/>
        <v>146.15414340000001</v>
      </c>
      <c r="K25" s="56">
        <f t="shared" si="1"/>
        <v>394.45214339999995</v>
      </c>
      <c r="L25" s="56">
        <f t="shared" si="1"/>
        <v>123.31326060000001</v>
      </c>
      <c r="M25" s="56">
        <f t="shared" si="1"/>
        <v>43.083999999999996</v>
      </c>
      <c r="N25" s="33"/>
    </row>
    <row r="26" spans="1:14" ht="25.15" customHeight="1">
      <c r="A26" s="104" t="s">
        <v>80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</row>
    <row r="27" spans="1:14" hidden="1">
      <c r="A27" s="40"/>
      <c r="B27" s="81"/>
      <c r="C27" s="81"/>
      <c r="D27" s="41"/>
      <c r="E27" s="28"/>
      <c r="F27" s="28"/>
      <c r="G27" s="28"/>
      <c r="H27" s="28"/>
      <c r="I27" s="26"/>
      <c r="J27" s="28"/>
      <c r="K27" s="28"/>
      <c r="L27" s="28"/>
      <c r="M27" s="28"/>
      <c r="N27" s="81"/>
    </row>
    <row r="28" spans="1:14" ht="21.75" customHeight="1">
      <c r="A28" s="27" t="s">
        <v>88</v>
      </c>
      <c r="B28" s="54">
        <v>100</v>
      </c>
      <c r="C28" s="54">
        <v>350</v>
      </c>
      <c r="D28" s="55">
        <v>7</v>
      </c>
      <c r="E28" s="55">
        <v>8</v>
      </c>
      <c r="F28" s="55">
        <v>56</v>
      </c>
      <c r="G28" s="55">
        <v>0.06</v>
      </c>
      <c r="H28" s="55">
        <v>1.17</v>
      </c>
      <c r="I28" s="55">
        <v>54.8</v>
      </c>
      <c r="J28" s="55">
        <v>130.66999999999999</v>
      </c>
      <c r="K28" s="55">
        <v>157.44</v>
      </c>
      <c r="L28" s="55">
        <v>36.46</v>
      </c>
      <c r="M28" s="55">
        <v>0.6</v>
      </c>
      <c r="N28" s="54">
        <v>1</v>
      </c>
    </row>
    <row r="29" spans="1:14" ht="19.5" customHeight="1">
      <c r="A29" s="25" t="s">
        <v>43</v>
      </c>
      <c r="B29" s="85">
        <v>217</v>
      </c>
      <c r="C29" s="85">
        <v>42</v>
      </c>
      <c r="D29" s="26">
        <v>0.06</v>
      </c>
      <c r="E29" s="26">
        <v>0.01</v>
      </c>
      <c r="F29" s="26">
        <v>10.19</v>
      </c>
      <c r="G29" s="26">
        <v>0.01</v>
      </c>
      <c r="H29" s="26">
        <v>3.67</v>
      </c>
      <c r="I29" s="26">
        <v>0.01</v>
      </c>
      <c r="J29" s="26">
        <v>112.55</v>
      </c>
      <c r="K29" s="26">
        <v>185.54</v>
      </c>
      <c r="L29" s="26">
        <v>99.08</v>
      </c>
      <c r="M29" s="26">
        <v>18.420000000000002</v>
      </c>
      <c r="N29" s="85">
        <v>377</v>
      </c>
    </row>
    <row r="30" spans="1:14" s="2" customFormat="1">
      <c r="A30" s="8" t="s">
        <v>10</v>
      </c>
      <c r="B30" s="87">
        <v>317</v>
      </c>
      <c r="C30" s="87">
        <v>473</v>
      </c>
      <c r="D30" s="86">
        <f t="shared" ref="D30:M30" si="2">SUM(D28:D29)</f>
        <v>7.06</v>
      </c>
      <c r="E30" s="86">
        <f t="shared" si="2"/>
        <v>8.01</v>
      </c>
      <c r="F30" s="86">
        <f t="shared" si="2"/>
        <v>66.19</v>
      </c>
      <c r="G30" s="86">
        <f t="shared" si="2"/>
        <v>6.9999999999999993E-2</v>
      </c>
      <c r="H30" s="86">
        <f t="shared" si="2"/>
        <v>4.84</v>
      </c>
      <c r="I30" s="87">
        <f t="shared" si="2"/>
        <v>54.809999999999995</v>
      </c>
      <c r="J30" s="86">
        <f t="shared" si="2"/>
        <v>243.21999999999997</v>
      </c>
      <c r="K30" s="86">
        <f t="shared" si="2"/>
        <v>342.98</v>
      </c>
      <c r="L30" s="86">
        <f t="shared" si="2"/>
        <v>135.54</v>
      </c>
      <c r="M30" s="86">
        <f t="shared" si="2"/>
        <v>19.020000000000003</v>
      </c>
      <c r="N30" s="87"/>
    </row>
    <row r="32" spans="1:14">
      <c r="A32" s="3" t="s">
        <v>100</v>
      </c>
      <c r="B32" s="3">
        <f t="shared" ref="B32:M32" si="3">B16+B25+B30</f>
        <v>1598</v>
      </c>
      <c r="C32" s="3">
        <f t="shared" si="3"/>
        <v>1871</v>
      </c>
      <c r="D32" s="3">
        <f t="shared" si="3"/>
        <v>43.85</v>
      </c>
      <c r="E32" s="3">
        <f t="shared" si="3"/>
        <v>46.46</v>
      </c>
      <c r="F32" s="3">
        <f t="shared" si="3"/>
        <v>277.14999999999998</v>
      </c>
      <c r="G32" s="3">
        <f t="shared" si="3"/>
        <v>1.0724025700000002</v>
      </c>
      <c r="H32" s="3">
        <f t="shared" si="3"/>
        <v>54.75500000000001</v>
      </c>
      <c r="I32" s="3">
        <f t="shared" si="3"/>
        <v>198.70099999999999</v>
      </c>
      <c r="J32" s="3">
        <f t="shared" si="3"/>
        <v>575.84414339999989</v>
      </c>
      <c r="K32" s="3">
        <f t="shared" si="3"/>
        <v>923.19214339999996</v>
      </c>
      <c r="L32" s="3">
        <f t="shared" si="3"/>
        <v>315.61326059999999</v>
      </c>
      <c r="M32" s="3">
        <f t="shared" si="3"/>
        <v>63.853999999999999</v>
      </c>
    </row>
  </sheetData>
  <mergeCells count="14">
    <mergeCell ref="A26:N26"/>
    <mergeCell ref="J7:M7"/>
    <mergeCell ref="A9:N9"/>
    <mergeCell ref="A17:N17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selection activeCell="B10" sqref="B10:B14"/>
    </sheetView>
  </sheetViews>
  <sheetFormatPr defaultColWidth="8.85546875" defaultRowHeight="15.75"/>
  <cols>
    <col min="1" max="1" width="37.7109375" style="3" customWidth="1"/>
    <col min="2" max="9" width="8.85546875" style="3"/>
    <col min="10" max="10" width="8.85546875" style="9"/>
    <col min="11" max="11" width="8.85546875" style="3"/>
    <col min="12" max="12" width="9.28515625" style="3" bestFit="1" customWidth="1"/>
    <col min="13" max="13" width="8.85546875" style="3"/>
    <col min="14" max="14" width="8.5703125" style="3" bestFit="1" customWidth="1"/>
    <col min="15" max="16384" width="8.85546875" style="3"/>
  </cols>
  <sheetData>
    <row r="1" spans="1:14" s="1" customFormat="1" ht="2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2" customFormat="1">
      <c r="A2" s="102" t="s">
        <v>39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2" customFormat="1">
      <c r="A3" s="103" t="s">
        <v>33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2" customFormat="1">
      <c r="A4" s="103" t="s">
        <v>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" customFormat="1">
      <c r="A5" s="103" t="s">
        <v>69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>
      <c r="J6" s="3"/>
    </row>
    <row r="7" spans="1:14" s="4" customFormat="1" ht="47.25">
      <c r="A7" s="97" t="s">
        <v>4</v>
      </c>
      <c r="B7" s="97" t="s">
        <v>5</v>
      </c>
      <c r="C7" s="97" t="s">
        <v>2</v>
      </c>
      <c r="D7" s="97" t="s">
        <v>1</v>
      </c>
      <c r="E7" s="97"/>
      <c r="F7" s="97"/>
      <c r="G7" s="97" t="s">
        <v>20</v>
      </c>
      <c r="H7" s="97"/>
      <c r="I7" s="97"/>
      <c r="J7" s="97" t="s">
        <v>19</v>
      </c>
      <c r="K7" s="97"/>
      <c r="L7" s="97"/>
      <c r="M7" s="97"/>
      <c r="N7" s="29" t="s">
        <v>3</v>
      </c>
    </row>
    <row r="8" spans="1:14" s="4" customFormat="1" ht="31.5">
      <c r="A8" s="97"/>
      <c r="B8" s="97"/>
      <c r="C8" s="97"/>
      <c r="D8" s="29" t="s">
        <v>6</v>
      </c>
      <c r="E8" s="29" t="s">
        <v>7</v>
      </c>
      <c r="F8" s="29" t="s">
        <v>8</v>
      </c>
      <c r="G8" s="29" t="s">
        <v>16</v>
      </c>
      <c r="H8" s="29" t="s">
        <v>17</v>
      </c>
      <c r="I8" s="29" t="s">
        <v>18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 s="2" customFormat="1" ht="26.45" customHeight="1">
      <c r="A9" s="104" t="s">
        <v>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/>
    </row>
    <row r="10" spans="1:14" s="4" customFormat="1" ht="19.5" customHeight="1">
      <c r="A10" s="25" t="s">
        <v>76</v>
      </c>
      <c r="B10" s="73">
        <v>60</v>
      </c>
      <c r="C10" s="73">
        <v>80</v>
      </c>
      <c r="D10" s="26">
        <v>51.2</v>
      </c>
      <c r="E10" s="26">
        <v>5.8</v>
      </c>
      <c r="F10" s="26">
        <v>5</v>
      </c>
      <c r="G10" s="26">
        <v>0.01</v>
      </c>
      <c r="H10" s="26">
        <v>4.5999999999999996</v>
      </c>
      <c r="I10" s="26">
        <v>0</v>
      </c>
      <c r="J10" s="26">
        <v>17.170000000000002</v>
      </c>
      <c r="K10" s="26">
        <v>20.3</v>
      </c>
      <c r="L10" s="26">
        <v>10.34</v>
      </c>
      <c r="M10" s="73">
        <v>0.6</v>
      </c>
      <c r="N10" s="6">
        <v>73</v>
      </c>
    </row>
    <row r="11" spans="1:14" s="4" customFormat="1" ht="32.25" customHeight="1">
      <c r="A11" s="25" t="s">
        <v>77</v>
      </c>
      <c r="B11" s="73">
        <v>100</v>
      </c>
      <c r="C11" s="73">
        <v>156</v>
      </c>
      <c r="D11" s="26">
        <v>7.9</v>
      </c>
      <c r="E11" s="26">
        <v>10</v>
      </c>
      <c r="F11" s="26">
        <v>8.1</v>
      </c>
      <c r="G11" s="26">
        <v>2.5000000000000001E-2</v>
      </c>
      <c r="H11" s="26">
        <v>2.8</v>
      </c>
      <c r="I11" s="26">
        <v>0</v>
      </c>
      <c r="J11" s="26">
        <v>235</v>
      </c>
      <c r="K11" s="26">
        <v>2.6</v>
      </c>
      <c r="L11" s="26">
        <v>15</v>
      </c>
      <c r="M11" s="73">
        <v>22</v>
      </c>
      <c r="N11" s="6">
        <v>235</v>
      </c>
    </row>
    <row r="12" spans="1:14" s="4" customFormat="1">
      <c r="A12" s="40" t="s">
        <v>12</v>
      </c>
      <c r="B12" s="24">
        <v>150</v>
      </c>
      <c r="C12" s="12">
        <v>137</v>
      </c>
      <c r="D12" s="45">
        <v>3.1</v>
      </c>
      <c r="E12" s="7">
        <v>4.8</v>
      </c>
      <c r="F12" s="7">
        <v>20.399999999999999</v>
      </c>
      <c r="G12" s="7">
        <v>0.157</v>
      </c>
      <c r="H12" s="7">
        <v>18.2</v>
      </c>
      <c r="I12" s="7">
        <v>28.571000000000002</v>
      </c>
      <c r="J12" s="7">
        <v>19.513999999999999</v>
      </c>
      <c r="K12" s="7">
        <v>79.7</v>
      </c>
      <c r="L12" s="7">
        <v>29.029</v>
      </c>
      <c r="M12" s="7">
        <v>1.171</v>
      </c>
      <c r="N12" s="12">
        <v>312</v>
      </c>
    </row>
    <row r="13" spans="1:14" s="4" customFormat="1">
      <c r="A13" s="25" t="s">
        <v>47</v>
      </c>
      <c r="B13" s="6">
        <v>200</v>
      </c>
      <c r="C13" s="6">
        <v>66</v>
      </c>
      <c r="D13" s="7">
        <v>0.33</v>
      </c>
      <c r="E13" s="34">
        <v>4.4999999999999998E-2</v>
      </c>
      <c r="F13" s="7">
        <v>16</v>
      </c>
      <c r="G13" s="34">
        <v>1.2E-2</v>
      </c>
      <c r="H13" s="7">
        <v>0.72599999999999998</v>
      </c>
      <c r="I13" s="34">
        <v>0</v>
      </c>
      <c r="J13" s="34">
        <v>32.479999999999997</v>
      </c>
      <c r="K13" s="34">
        <v>23.44</v>
      </c>
      <c r="L13" s="34">
        <v>17.46</v>
      </c>
      <c r="M13" s="7">
        <v>0.69799999999999995</v>
      </c>
      <c r="N13" s="6">
        <v>349</v>
      </c>
    </row>
    <row r="14" spans="1:14" s="4" customFormat="1" ht="18" customHeight="1">
      <c r="A14" s="27" t="s">
        <v>14</v>
      </c>
      <c r="B14" s="24">
        <v>30</v>
      </c>
      <c r="C14" s="24">
        <v>71</v>
      </c>
      <c r="D14" s="28">
        <v>2.2999999999999998</v>
      </c>
      <c r="E14" s="28">
        <v>0.24</v>
      </c>
      <c r="F14" s="28">
        <v>14.7</v>
      </c>
      <c r="G14" s="28">
        <v>0.03</v>
      </c>
      <c r="H14" s="28">
        <v>0</v>
      </c>
      <c r="I14" s="28">
        <v>0</v>
      </c>
      <c r="J14" s="28">
        <v>6.48</v>
      </c>
      <c r="K14" s="28">
        <v>22.2</v>
      </c>
      <c r="L14" s="28">
        <v>4.2</v>
      </c>
      <c r="M14" s="28">
        <v>0.33</v>
      </c>
      <c r="N14" s="24">
        <v>0</v>
      </c>
    </row>
    <row r="15" spans="1:14" s="4" customFormat="1" ht="18.75" customHeight="1">
      <c r="A15" s="65" t="s">
        <v>10</v>
      </c>
      <c r="B15" s="65">
        <v>540</v>
      </c>
      <c r="C15" s="50">
        <f>SUM(C9:C14)</f>
        <v>510</v>
      </c>
      <c r="D15" s="51">
        <f t="shared" ref="D15:M15" si="0">SUM(D9:D14)</f>
        <v>64.83</v>
      </c>
      <c r="E15" s="52">
        <f>SUM(E9:E14)</f>
        <v>20.885000000000002</v>
      </c>
      <c r="F15" s="51">
        <f>SUM(F9:F14)</f>
        <v>64.2</v>
      </c>
      <c r="G15" s="51">
        <f t="shared" si="0"/>
        <v>0.23400000000000001</v>
      </c>
      <c r="H15" s="51">
        <f>SUM(H9:H14)</f>
        <v>26.325999999999997</v>
      </c>
      <c r="I15" s="51">
        <f t="shared" si="0"/>
        <v>28.571000000000002</v>
      </c>
      <c r="J15" s="51">
        <f t="shared" si="0"/>
        <v>310.64400000000006</v>
      </c>
      <c r="K15" s="51">
        <f t="shared" si="0"/>
        <v>148.24</v>
      </c>
      <c r="L15" s="51">
        <f t="shared" si="0"/>
        <v>76.029000000000011</v>
      </c>
      <c r="M15" s="51">
        <f t="shared" si="0"/>
        <v>24.798999999999999</v>
      </c>
      <c r="N15" s="65"/>
    </row>
    <row r="16" spans="1:14" s="4" customFormat="1" ht="0.75" customHeight="1">
      <c r="A16" s="25"/>
      <c r="B16" s="29"/>
      <c r="C16" s="24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9"/>
    </row>
    <row r="17" spans="1:14" s="21" customFormat="1" hidden="1">
      <c r="A17" s="30"/>
      <c r="B17" s="30"/>
      <c r="C17" s="50"/>
      <c r="D17" s="51"/>
      <c r="E17" s="52"/>
      <c r="F17" s="51"/>
      <c r="G17" s="51"/>
      <c r="H17" s="51"/>
      <c r="I17" s="51"/>
      <c r="J17" s="51"/>
      <c r="K17" s="51"/>
      <c r="L17" s="51"/>
      <c r="M17" s="51"/>
      <c r="N17" s="30"/>
    </row>
    <row r="18" spans="1:14" ht="32.25" customHeight="1">
      <c r="A18" s="104" t="s">
        <v>11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</row>
    <row r="19" spans="1:14" ht="21" customHeight="1">
      <c r="A19" s="27" t="s">
        <v>62</v>
      </c>
      <c r="B19" s="49">
        <v>60</v>
      </c>
      <c r="C19" s="49">
        <v>63</v>
      </c>
      <c r="D19" s="41">
        <v>1.1399999999999999</v>
      </c>
      <c r="E19" s="41">
        <v>4.26</v>
      </c>
      <c r="F19" s="41">
        <v>4.92</v>
      </c>
      <c r="G19" s="41">
        <v>8.3000000000000004E-2</v>
      </c>
      <c r="H19" s="41">
        <v>7.44</v>
      </c>
      <c r="I19" s="41">
        <v>0</v>
      </c>
      <c r="J19" s="41">
        <v>15.911</v>
      </c>
      <c r="K19" s="41">
        <v>47.322000000000003</v>
      </c>
      <c r="L19" s="41">
        <v>18.719000000000001</v>
      </c>
      <c r="M19" s="41">
        <v>0.747</v>
      </c>
      <c r="N19" s="49">
        <v>1</v>
      </c>
    </row>
    <row r="20" spans="1:14" ht="34.5" customHeight="1">
      <c r="A20" s="40" t="s">
        <v>58</v>
      </c>
      <c r="B20" s="73">
        <v>200</v>
      </c>
      <c r="C20" s="24">
        <v>110</v>
      </c>
      <c r="D20" s="41">
        <v>2.12</v>
      </c>
      <c r="E20" s="28">
        <v>2.2240000000000002</v>
      </c>
      <c r="F20" s="28">
        <v>19.37</v>
      </c>
      <c r="G20" s="28">
        <v>0.152</v>
      </c>
      <c r="H20" s="28">
        <v>6.6</v>
      </c>
      <c r="I20" s="26">
        <v>0</v>
      </c>
      <c r="J20" s="28">
        <v>41.033000000000001</v>
      </c>
      <c r="K20" s="28">
        <v>83.605999999999995</v>
      </c>
      <c r="L20" s="28">
        <v>33.871000000000002</v>
      </c>
      <c r="M20" s="28">
        <v>1.2569999999999999</v>
      </c>
      <c r="N20" s="73">
        <v>103</v>
      </c>
    </row>
    <row r="21" spans="1:14" ht="23.25" customHeight="1">
      <c r="A21" s="40" t="s">
        <v>120</v>
      </c>
      <c r="B21" s="81">
        <v>250</v>
      </c>
      <c r="C21" s="12">
        <v>201</v>
      </c>
      <c r="D21" s="34">
        <v>8.8000000000000007</v>
      </c>
      <c r="E21" s="7">
        <v>13.7</v>
      </c>
      <c r="F21" s="7">
        <v>10.1</v>
      </c>
      <c r="G21" s="7">
        <v>4.3999999999999997E-2</v>
      </c>
      <c r="H21" s="34">
        <v>0</v>
      </c>
      <c r="I21" s="7">
        <v>29.091000000000001</v>
      </c>
      <c r="J21" s="7">
        <v>9.3239999999999998</v>
      </c>
      <c r="K21" s="7">
        <v>123.462</v>
      </c>
      <c r="L21" s="7">
        <v>22.254999999999999</v>
      </c>
      <c r="M21" s="7">
        <v>1.964</v>
      </c>
      <c r="N21" s="6">
        <v>268</v>
      </c>
    </row>
    <row r="22" spans="1:14" ht="28.5" customHeight="1">
      <c r="A22" s="25"/>
      <c r="B22" s="6"/>
      <c r="C22" s="6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6"/>
    </row>
    <row r="23" spans="1:14" ht="13.5" customHeight="1">
      <c r="A23" s="25" t="s">
        <v>78</v>
      </c>
      <c r="B23" s="73">
        <v>200</v>
      </c>
      <c r="C23" s="73">
        <v>115</v>
      </c>
      <c r="D23" s="26">
        <v>0.16</v>
      </c>
      <c r="E23" s="26">
        <v>0.16</v>
      </c>
      <c r="F23" s="26">
        <v>27.88</v>
      </c>
      <c r="G23" s="26">
        <v>13.6</v>
      </c>
      <c r="H23" s="26">
        <v>0.9</v>
      </c>
      <c r="I23" s="26">
        <v>0.01</v>
      </c>
      <c r="J23" s="26">
        <v>112.55</v>
      </c>
      <c r="K23" s="26">
        <v>185.54</v>
      </c>
      <c r="L23" s="26">
        <v>99.08</v>
      </c>
      <c r="M23" s="26">
        <v>18.420000000000002</v>
      </c>
      <c r="N23" s="73">
        <v>342</v>
      </c>
    </row>
    <row r="24" spans="1:14">
      <c r="A24" s="27" t="s">
        <v>14</v>
      </c>
      <c r="B24" s="24">
        <v>30</v>
      </c>
      <c r="C24" s="24">
        <v>71</v>
      </c>
      <c r="D24" s="28">
        <v>2.2999999999999998</v>
      </c>
      <c r="E24" s="28">
        <v>0.24</v>
      </c>
      <c r="F24" s="28">
        <v>14.7</v>
      </c>
      <c r="G24" s="28">
        <v>0.03</v>
      </c>
      <c r="H24" s="28">
        <v>0</v>
      </c>
      <c r="I24" s="28">
        <v>0</v>
      </c>
      <c r="J24" s="28">
        <v>6.48</v>
      </c>
      <c r="K24" s="28">
        <v>22.2</v>
      </c>
      <c r="L24" s="28">
        <v>4.2</v>
      </c>
      <c r="M24" s="28">
        <v>0.33</v>
      </c>
      <c r="N24" s="24">
        <v>0</v>
      </c>
    </row>
    <row r="25" spans="1:14">
      <c r="A25" s="25" t="s">
        <v>13</v>
      </c>
      <c r="B25" s="6">
        <v>35</v>
      </c>
      <c r="C25" s="12">
        <v>80</v>
      </c>
      <c r="D25" s="7">
        <v>2.54</v>
      </c>
      <c r="E25" s="7">
        <v>0.6</v>
      </c>
      <c r="F25" s="7">
        <v>13.76</v>
      </c>
      <c r="G25" s="7">
        <v>0.12</v>
      </c>
      <c r="H25" s="7">
        <v>0.14000000000000001</v>
      </c>
      <c r="I25" s="7">
        <v>0</v>
      </c>
      <c r="J25" s="7">
        <v>21.9</v>
      </c>
      <c r="K25" s="7">
        <v>37.5</v>
      </c>
      <c r="L25" s="7">
        <v>12</v>
      </c>
      <c r="M25" s="7">
        <v>0.8</v>
      </c>
      <c r="N25" s="6">
        <v>2</v>
      </c>
    </row>
    <row r="26" spans="1:14" s="2" customFormat="1">
      <c r="A26" s="8" t="s">
        <v>10</v>
      </c>
      <c r="B26" s="30">
        <v>775</v>
      </c>
      <c r="C26" s="50">
        <f>SUM(C19:C25)</f>
        <v>640</v>
      </c>
      <c r="D26" s="51">
        <f>SUM(D19:D25)</f>
        <v>17.059999999999999</v>
      </c>
      <c r="E26" s="51">
        <f>SUM(E19:E25)</f>
        <v>21.183999999999997</v>
      </c>
      <c r="F26" s="51">
        <f t="shared" ref="F26:M26" si="1">SUM(F19:F25)</f>
        <v>90.73</v>
      </c>
      <c r="G26" s="51">
        <f>SUM(G19:G25)</f>
        <v>14.028999999999998</v>
      </c>
      <c r="H26" s="51">
        <f t="shared" si="1"/>
        <v>15.08</v>
      </c>
      <c r="I26" s="52">
        <f t="shared" si="1"/>
        <v>29.101000000000003</v>
      </c>
      <c r="J26" s="52">
        <f t="shared" si="1"/>
        <v>207.19799999999998</v>
      </c>
      <c r="K26" s="51">
        <f t="shared" si="1"/>
        <v>499.62999999999994</v>
      </c>
      <c r="L26" s="51">
        <f t="shared" si="1"/>
        <v>190.125</v>
      </c>
      <c r="M26" s="51">
        <f t="shared" si="1"/>
        <v>23.518000000000001</v>
      </c>
      <c r="N26" s="30"/>
    </row>
    <row r="27" spans="1:14" ht="32.25" customHeight="1">
      <c r="A27" s="104" t="s">
        <v>80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6"/>
    </row>
    <row r="28" spans="1:14" ht="35.25" customHeight="1">
      <c r="A28" s="40" t="s">
        <v>90</v>
      </c>
      <c r="B28" s="24">
        <v>100</v>
      </c>
      <c r="C28" s="12">
        <v>247</v>
      </c>
      <c r="D28" s="45">
        <v>7.3</v>
      </c>
      <c r="E28" s="7">
        <v>5.44</v>
      </c>
      <c r="F28" s="7">
        <v>42.04</v>
      </c>
      <c r="G28" s="7">
        <v>0.157</v>
      </c>
      <c r="H28" s="7">
        <v>18.2</v>
      </c>
      <c r="I28" s="7">
        <v>28.571000000000002</v>
      </c>
      <c r="J28" s="7">
        <v>19.513999999999999</v>
      </c>
      <c r="K28" s="7">
        <v>79.7</v>
      </c>
      <c r="L28" s="7">
        <v>29.029</v>
      </c>
      <c r="M28" s="7">
        <v>1.171</v>
      </c>
      <c r="N28" s="12">
        <v>461</v>
      </c>
    </row>
    <row r="29" spans="1:14" ht="20.25" customHeight="1">
      <c r="A29" s="25" t="s">
        <v>89</v>
      </c>
      <c r="B29" s="81">
        <v>200</v>
      </c>
      <c r="C29" s="81">
        <v>66</v>
      </c>
      <c r="D29" s="26">
        <v>0.33</v>
      </c>
      <c r="E29" s="26">
        <v>0.05</v>
      </c>
      <c r="F29" s="26">
        <v>16.010000000000002</v>
      </c>
      <c r="G29" s="26">
        <v>13.6</v>
      </c>
      <c r="H29" s="26">
        <v>0.9</v>
      </c>
      <c r="I29" s="26">
        <v>0.01</v>
      </c>
      <c r="J29" s="26">
        <v>112.55</v>
      </c>
      <c r="K29" s="26">
        <v>185.54</v>
      </c>
      <c r="L29" s="26">
        <v>99.08</v>
      </c>
      <c r="M29" s="26">
        <v>18.420000000000002</v>
      </c>
      <c r="N29" s="81">
        <v>349</v>
      </c>
    </row>
    <row r="30" spans="1:14" s="2" customFormat="1">
      <c r="A30" s="8" t="s">
        <v>10</v>
      </c>
      <c r="B30" s="82">
        <v>300</v>
      </c>
      <c r="C30" s="50">
        <f t="shared" ref="C30:M30" si="2">SUM(C28:C29)</f>
        <v>313</v>
      </c>
      <c r="D30" s="51">
        <f t="shared" si="2"/>
        <v>7.63</v>
      </c>
      <c r="E30" s="51">
        <f t="shared" si="2"/>
        <v>5.49</v>
      </c>
      <c r="F30" s="51">
        <f t="shared" si="2"/>
        <v>58.05</v>
      </c>
      <c r="G30" s="51">
        <f t="shared" si="2"/>
        <v>13.757</v>
      </c>
      <c r="H30" s="51">
        <f t="shared" si="2"/>
        <v>19.099999999999998</v>
      </c>
      <c r="I30" s="52">
        <f t="shared" si="2"/>
        <v>28.581000000000003</v>
      </c>
      <c r="J30" s="52">
        <f t="shared" si="2"/>
        <v>132.06399999999999</v>
      </c>
      <c r="K30" s="51">
        <f t="shared" si="2"/>
        <v>265.24</v>
      </c>
      <c r="L30" s="51">
        <f t="shared" si="2"/>
        <v>128.10900000000001</v>
      </c>
      <c r="M30" s="51">
        <f t="shared" si="2"/>
        <v>19.591000000000001</v>
      </c>
      <c r="N30" s="82"/>
    </row>
    <row r="32" spans="1:14">
      <c r="A32" s="3" t="s">
        <v>100</v>
      </c>
      <c r="B32" s="3">
        <f>B15+B26+B30</f>
        <v>1615</v>
      </c>
      <c r="C32" s="3">
        <f t="shared" ref="C32:M32" si="3">C15+C26+C30</f>
        <v>1463</v>
      </c>
      <c r="D32" s="3">
        <f t="shared" si="3"/>
        <v>89.52</v>
      </c>
      <c r="E32" s="3">
        <f t="shared" si="3"/>
        <v>47.559000000000005</v>
      </c>
      <c r="F32" s="3">
        <f t="shared" si="3"/>
        <v>212.98000000000002</v>
      </c>
      <c r="G32" s="3">
        <f t="shared" si="3"/>
        <v>28.019999999999996</v>
      </c>
      <c r="H32" s="3">
        <f t="shared" si="3"/>
        <v>60.506</v>
      </c>
      <c r="I32" s="3">
        <f t="shared" si="3"/>
        <v>86.253000000000014</v>
      </c>
      <c r="J32" s="3">
        <f t="shared" si="3"/>
        <v>649.90600000000006</v>
      </c>
      <c r="K32" s="3">
        <f t="shared" si="3"/>
        <v>913.1099999999999</v>
      </c>
      <c r="L32" s="3">
        <f t="shared" si="3"/>
        <v>394.26300000000003</v>
      </c>
      <c r="M32" s="3">
        <f t="shared" si="3"/>
        <v>67.908000000000001</v>
      </c>
    </row>
    <row r="35" spans="1:14">
      <c r="A35" s="40" t="s">
        <v>119</v>
      </c>
      <c r="B35" s="95">
        <v>100</v>
      </c>
      <c r="C35" s="12">
        <v>201</v>
      </c>
      <c r="D35" s="34">
        <v>8.8000000000000007</v>
      </c>
      <c r="E35" s="7">
        <v>13.7</v>
      </c>
      <c r="F35" s="7">
        <v>10.1</v>
      </c>
      <c r="G35" s="7">
        <v>4.3999999999999997E-2</v>
      </c>
      <c r="H35" s="34">
        <v>0</v>
      </c>
      <c r="I35" s="7">
        <v>29.091000000000001</v>
      </c>
      <c r="J35" s="7">
        <v>9.3239999999999998</v>
      </c>
      <c r="K35" s="7">
        <v>123.462</v>
      </c>
      <c r="L35" s="7">
        <v>22.254999999999999</v>
      </c>
      <c r="M35" s="7">
        <v>1.964</v>
      </c>
      <c r="N35" s="6">
        <v>268</v>
      </c>
    </row>
    <row r="36" spans="1:14" ht="31.5">
      <c r="A36" s="25" t="s">
        <v>63</v>
      </c>
      <c r="B36" s="6">
        <v>150</v>
      </c>
      <c r="C36" s="6">
        <v>220</v>
      </c>
      <c r="D36" s="34">
        <v>4.6399999999999997</v>
      </c>
      <c r="E36" s="34">
        <v>7.79</v>
      </c>
      <c r="F36" s="34">
        <v>32.909999999999997</v>
      </c>
      <c r="G36" s="34">
        <v>0.21</v>
      </c>
      <c r="H36" s="34">
        <v>0</v>
      </c>
      <c r="I36" s="34">
        <v>40</v>
      </c>
      <c r="J36" s="34">
        <v>26.39</v>
      </c>
      <c r="K36" s="34">
        <v>207.35</v>
      </c>
      <c r="L36" s="34">
        <v>140.52000000000001</v>
      </c>
      <c r="M36" s="34">
        <v>4.74</v>
      </c>
      <c r="N36" s="6">
        <v>171</v>
      </c>
    </row>
    <row r="39" spans="1:14">
      <c r="A39" s="3" t="s">
        <v>121</v>
      </c>
    </row>
  </sheetData>
  <mergeCells count="14">
    <mergeCell ref="A27:N27"/>
    <mergeCell ref="J7:M7"/>
    <mergeCell ref="A9:N9"/>
    <mergeCell ref="A18:N18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topLeftCell="A7" workbookViewId="0">
      <selection activeCell="A32" sqref="A32:XFD34"/>
    </sheetView>
  </sheetViews>
  <sheetFormatPr defaultColWidth="8.85546875" defaultRowHeight="15.75"/>
  <cols>
    <col min="1" max="1" width="35.7109375" style="3" customWidth="1"/>
    <col min="2" max="2" width="8.85546875" style="3"/>
    <col min="3" max="3" width="9.5703125" style="3" bestFit="1" customWidth="1"/>
    <col min="4" max="9" width="8.85546875" style="3"/>
    <col min="10" max="10" width="8.85546875" style="9"/>
    <col min="11" max="12" width="9.28515625" style="3" bestFit="1" customWidth="1"/>
    <col min="13" max="13" width="9.57031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2" customFormat="1">
      <c r="A2" s="102" t="s">
        <v>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2" customFormat="1">
      <c r="A3" s="103" t="s">
        <v>33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2" customFormat="1">
      <c r="A4" s="103" t="s">
        <v>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" customFormat="1" ht="20.25" customHeight="1">
      <c r="A5" s="103" t="s">
        <v>75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hidden="1">
      <c r="J6" s="3"/>
    </row>
    <row r="7" spans="1:14" s="4" customFormat="1" ht="47.25">
      <c r="A7" s="97" t="s">
        <v>4</v>
      </c>
      <c r="B7" s="97" t="s">
        <v>5</v>
      </c>
      <c r="C7" s="97" t="s">
        <v>2</v>
      </c>
      <c r="D7" s="97" t="s">
        <v>1</v>
      </c>
      <c r="E7" s="97"/>
      <c r="F7" s="97"/>
      <c r="G7" s="97" t="s">
        <v>20</v>
      </c>
      <c r="H7" s="97"/>
      <c r="I7" s="97"/>
      <c r="J7" s="97" t="s">
        <v>19</v>
      </c>
      <c r="K7" s="97"/>
      <c r="L7" s="97"/>
      <c r="M7" s="97"/>
      <c r="N7" s="29" t="s">
        <v>3</v>
      </c>
    </row>
    <row r="8" spans="1:14" s="4" customFormat="1" ht="18" customHeight="1">
      <c r="A8" s="97"/>
      <c r="B8" s="97"/>
      <c r="C8" s="97"/>
      <c r="D8" s="29" t="s">
        <v>6</v>
      </c>
      <c r="E8" s="29" t="s">
        <v>7</v>
      </c>
      <c r="F8" s="29" t="s">
        <v>8</v>
      </c>
      <c r="G8" s="29" t="s">
        <v>16</v>
      </c>
      <c r="H8" s="29" t="s">
        <v>17</v>
      </c>
      <c r="I8" s="29" t="s">
        <v>18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 s="2" customFormat="1" ht="18.75" customHeight="1">
      <c r="A9" s="104" t="s">
        <v>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/>
    </row>
    <row r="10" spans="1:14" ht="18.75" customHeight="1">
      <c r="A10" s="25" t="s">
        <v>91</v>
      </c>
      <c r="B10" s="64">
        <v>60</v>
      </c>
      <c r="C10" s="24">
        <v>50</v>
      </c>
      <c r="D10" s="26">
        <v>0.7</v>
      </c>
      <c r="E10" s="26">
        <v>4.1000000000000002E-2</v>
      </c>
      <c r="F10" s="26">
        <v>5.98</v>
      </c>
      <c r="G10" s="26">
        <v>5.0661600000000008E-2</v>
      </c>
      <c r="H10" s="26">
        <v>3.36</v>
      </c>
      <c r="I10" s="26">
        <v>0</v>
      </c>
      <c r="J10" s="26">
        <v>23.917608000000005</v>
      </c>
      <c r="K10" s="26">
        <v>43.766289600000007</v>
      </c>
      <c r="L10" s="26">
        <v>30.556944000000005</v>
      </c>
      <c r="M10" s="26">
        <v>1.0265640000000003</v>
      </c>
      <c r="N10" s="24">
        <v>63</v>
      </c>
    </row>
    <row r="11" spans="1:14" ht="40.5" customHeight="1">
      <c r="A11" s="25" t="s">
        <v>92</v>
      </c>
      <c r="B11" s="6">
        <v>220</v>
      </c>
      <c r="C11" s="6">
        <v>354</v>
      </c>
      <c r="D11" s="34">
        <v>14.55</v>
      </c>
      <c r="E11" s="34">
        <v>7.03</v>
      </c>
      <c r="F11" s="34">
        <v>61.35</v>
      </c>
      <c r="G11" s="34">
        <v>0.04</v>
      </c>
      <c r="H11" s="34">
        <v>0.107</v>
      </c>
      <c r="I11" s="7">
        <v>55.713999999999999</v>
      </c>
      <c r="J11" s="7">
        <v>53.886000000000003</v>
      </c>
      <c r="K11" s="7">
        <v>123.971</v>
      </c>
      <c r="L11" s="7">
        <v>26.443000000000001</v>
      </c>
      <c r="M11" s="7">
        <v>0.82899999999999996</v>
      </c>
      <c r="N11" s="6">
        <v>174</v>
      </c>
    </row>
    <row r="12" spans="1:14" ht="30" customHeight="1">
      <c r="A12" s="25" t="s">
        <v>36</v>
      </c>
      <c r="B12" s="96">
        <v>210</v>
      </c>
      <c r="C12" s="96">
        <v>40</v>
      </c>
      <c r="D12" s="26">
        <v>0.2</v>
      </c>
      <c r="E12" s="26">
        <v>0</v>
      </c>
      <c r="F12" s="26">
        <v>13.6</v>
      </c>
      <c r="G12" s="26">
        <v>0.01</v>
      </c>
      <c r="H12" s="26">
        <v>3.67</v>
      </c>
      <c r="I12" s="26">
        <v>0.01</v>
      </c>
      <c r="J12" s="26">
        <v>112.55</v>
      </c>
      <c r="K12" s="26">
        <v>185.54</v>
      </c>
      <c r="L12" s="26">
        <v>99.08</v>
      </c>
      <c r="M12" s="26">
        <v>18.420000000000002</v>
      </c>
      <c r="N12" s="96">
        <v>376</v>
      </c>
    </row>
    <row r="13" spans="1:14">
      <c r="A13" s="27" t="s">
        <v>14</v>
      </c>
      <c r="B13" s="24">
        <v>30</v>
      </c>
      <c r="C13" s="24">
        <v>71</v>
      </c>
      <c r="D13" s="28">
        <v>2.2999999999999998</v>
      </c>
      <c r="E13" s="28">
        <v>0.24</v>
      </c>
      <c r="F13" s="28">
        <v>14.7</v>
      </c>
      <c r="G13" s="28">
        <v>0.03</v>
      </c>
      <c r="H13" s="28">
        <v>0</v>
      </c>
      <c r="I13" s="28">
        <v>0</v>
      </c>
      <c r="J13" s="28">
        <v>6.48</v>
      </c>
      <c r="K13" s="28">
        <v>22.2</v>
      </c>
      <c r="L13" s="28">
        <v>4.2</v>
      </c>
      <c r="M13" s="28">
        <v>0.33</v>
      </c>
      <c r="N13" s="24">
        <v>0</v>
      </c>
    </row>
    <row r="14" spans="1:14" s="2" customFormat="1">
      <c r="A14" s="8" t="s">
        <v>10</v>
      </c>
      <c r="B14" s="66">
        <v>520</v>
      </c>
      <c r="C14" s="69">
        <v>505</v>
      </c>
      <c r="D14" s="67">
        <f t="shared" ref="D14:L14" si="0">SUM(D10:D13)</f>
        <v>17.75</v>
      </c>
      <c r="E14" s="67">
        <f t="shared" si="0"/>
        <v>7.3110000000000008</v>
      </c>
      <c r="F14" s="67">
        <f t="shared" si="0"/>
        <v>95.63</v>
      </c>
      <c r="G14" s="67">
        <f t="shared" si="0"/>
        <v>0.13066159999999999</v>
      </c>
      <c r="H14" s="67">
        <f t="shared" si="0"/>
        <v>7.1370000000000005</v>
      </c>
      <c r="I14" s="13">
        <f t="shared" si="0"/>
        <v>55.723999999999997</v>
      </c>
      <c r="J14" s="67">
        <f t="shared" si="0"/>
        <v>196.833608</v>
      </c>
      <c r="K14" s="13">
        <f t="shared" si="0"/>
        <v>375.47728960000001</v>
      </c>
      <c r="L14" s="67">
        <f t="shared" si="0"/>
        <v>160.279944</v>
      </c>
      <c r="M14" s="13">
        <v>7.37</v>
      </c>
      <c r="N14" s="66"/>
    </row>
    <row r="15" spans="1:14" ht="18.75" customHeight="1">
      <c r="A15" s="104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>
      <c r="A16" s="40" t="s">
        <v>34</v>
      </c>
      <c r="B16" s="58">
        <v>60</v>
      </c>
      <c r="C16" s="24">
        <v>56</v>
      </c>
      <c r="D16" s="26">
        <v>0.84</v>
      </c>
      <c r="E16" s="26">
        <v>3.61</v>
      </c>
      <c r="F16" s="26">
        <v>4.95</v>
      </c>
      <c r="G16" s="26">
        <v>8.9999999999999993E-3</v>
      </c>
      <c r="H16" s="26">
        <v>6.5</v>
      </c>
      <c r="I16" s="26">
        <v>0</v>
      </c>
      <c r="J16" s="26">
        <v>17.731999999999999</v>
      </c>
      <c r="K16" s="26">
        <v>20.315999999999999</v>
      </c>
      <c r="L16" s="26">
        <v>10.348000000000001</v>
      </c>
      <c r="M16" s="26">
        <v>0.66200000000000003</v>
      </c>
      <c r="N16" s="58">
        <v>52</v>
      </c>
    </row>
    <row r="17" spans="1:14" s="2" customFormat="1" ht="31.5">
      <c r="A17" s="25" t="s">
        <v>64</v>
      </c>
      <c r="B17" s="12">
        <v>200</v>
      </c>
      <c r="C17" s="12">
        <v>76</v>
      </c>
      <c r="D17" s="45">
        <v>1.27</v>
      </c>
      <c r="E17" s="7">
        <v>3.99</v>
      </c>
      <c r="F17" s="7">
        <v>7.31</v>
      </c>
      <c r="G17" s="7">
        <v>0.152</v>
      </c>
      <c r="H17" s="7">
        <v>8.3000000000000007</v>
      </c>
      <c r="I17" s="7">
        <v>0</v>
      </c>
      <c r="J17" s="7">
        <v>41.033000000000001</v>
      </c>
      <c r="K17" s="7">
        <v>83.605999999999995</v>
      </c>
      <c r="L17" s="7">
        <v>33.871000000000002</v>
      </c>
      <c r="M17" s="7">
        <v>1.2569999999999999</v>
      </c>
      <c r="N17" s="12">
        <v>99</v>
      </c>
    </row>
    <row r="18" spans="1:14" s="2" customFormat="1">
      <c r="A18" s="40" t="s">
        <v>50</v>
      </c>
      <c r="B18" s="73">
        <v>100</v>
      </c>
      <c r="C18" s="73">
        <v>176</v>
      </c>
      <c r="D18" s="44">
        <v>12.59</v>
      </c>
      <c r="E18" s="26">
        <v>12.31</v>
      </c>
      <c r="F18" s="26">
        <v>1.0900000000000001</v>
      </c>
      <c r="G18" s="26">
        <v>0.02</v>
      </c>
      <c r="H18" s="26">
        <v>0.7</v>
      </c>
      <c r="I18" s="26">
        <v>49.1</v>
      </c>
      <c r="J18" s="26">
        <v>83.5</v>
      </c>
      <c r="K18" s="26">
        <v>10.14</v>
      </c>
      <c r="L18" s="26">
        <v>0.95</v>
      </c>
      <c r="M18" s="73">
        <v>2.8</v>
      </c>
      <c r="N18" s="6">
        <v>288</v>
      </c>
    </row>
    <row r="19" spans="1:14">
      <c r="A19" s="40" t="s">
        <v>59</v>
      </c>
      <c r="B19" s="24">
        <v>150</v>
      </c>
      <c r="C19" s="12">
        <v>242</v>
      </c>
      <c r="D19" s="45">
        <v>13.65</v>
      </c>
      <c r="E19" s="7">
        <v>6.9</v>
      </c>
      <c r="F19" s="7">
        <v>35</v>
      </c>
      <c r="G19" s="7">
        <v>0.157</v>
      </c>
      <c r="H19" s="7">
        <v>20.6</v>
      </c>
      <c r="I19" s="7">
        <v>28.571000000000002</v>
      </c>
      <c r="J19" s="7">
        <v>19.513999999999999</v>
      </c>
      <c r="K19" s="7">
        <v>79.7</v>
      </c>
      <c r="L19" s="7">
        <v>29.029</v>
      </c>
      <c r="M19" s="7">
        <v>1.171</v>
      </c>
      <c r="N19" s="12">
        <v>199</v>
      </c>
    </row>
    <row r="20" spans="1:14">
      <c r="A20" s="25" t="s">
        <v>93</v>
      </c>
      <c r="B20" s="73">
        <v>200</v>
      </c>
      <c r="C20" s="24">
        <v>58</v>
      </c>
      <c r="D20" s="28">
        <v>0.15554000000000001</v>
      </c>
      <c r="E20" s="28">
        <v>0.04</v>
      </c>
      <c r="F20" s="28">
        <v>14.1</v>
      </c>
      <c r="G20" s="28">
        <v>1.3332E-2</v>
      </c>
      <c r="H20" s="28">
        <v>1.35</v>
      </c>
      <c r="I20" s="26">
        <v>0</v>
      </c>
      <c r="J20" s="28">
        <v>7.863658</v>
      </c>
      <c r="K20" s="28">
        <v>4.9939450000000001</v>
      </c>
      <c r="L20" s="28">
        <v>4.0851470000000001</v>
      </c>
      <c r="M20" s="28">
        <v>0.99878900000000004</v>
      </c>
      <c r="N20" s="24">
        <v>342</v>
      </c>
    </row>
    <row r="21" spans="1:14">
      <c r="A21" s="27" t="s">
        <v>14</v>
      </c>
      <c r="B21" s="24">
        <v>30</v>
      </c>
      <c r="C21" s="24">
        <v>71</v>
      </c>
      <c r="D21" s="28">
        <v>2.2999999999999998</v>
      </c>
      <c r="E21" s="28">
        <v>0.24</v>
      </c>
      <c r="F21" s="28">
        <v>14.7</v>
      </c>
      <c r="G21" s="28">
        <v>0.03</v>
      </c>
      <c r="H21" s="28">
        <v>0</v>
      </c>
      <c r="I21" s="28">
        <v>0</v>
      </c>
      <c r="J21" s="28">
        <v>6.48</v>
      </c>
      <c r="K21" s="28">
        <v>22.2</v>
      </c>
      <c r="L21" s="28">
        <v>4.2</v>
      </c>
      <c r="M21" s="28">
        <v>0.33</v>
      </c>
      <c r="N21" s="24">
        <v>0</v>
      </c>
    </row>
    <row r="22" spans="1:14">
      <c r="A22" s="25" t="s">
        <v>13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4" s="2" customFormat="1">
      <c r="A23" s="8" t="s">
        <v>10</v>
      </c>
      <c r="B23" s="59">
        <v>775</v>
      </c>
      <c r="C23" s="69">
        <v>759</v>
      </c>
      <c r="D23" s="60">
        <f t="shared" ref="D23:L23" si="1">SUM(D19:D22)</f>
        <v>18.64554</v>
      </c>
      <c r="E23" s="60">
        <f t="shared" si="1"/>
        <v>7.78</v>
      </c>
      <c r="F23" s="60">
        <f t="shared" si="1"/>
        <v>77.56</v>
      </c>
      <c r="G23" s="60">
        <f t="shared" si="1"/>
        <v>0.32033200000000001</v>
      </c>
      <c r="H23" s="60">
        <f t="shared" si="1"/>
        <v>22.090000000000003</v>
      </c>
      <c r="I23" s="13">
        <f t="shared" si="1"/>
        <v>28.571000000000002</v>
      </c>
      <c r="J23" s="60">
        <f t="shared" si="1"/>
        <v>55.757657999999999</v>
      </c>
      <c r="K23" s="13">
        <f t="shared" si="1"/>
        <v>144.393945</v>
      </c>
      <c r="L23" s="60">
        <f t="shared" si="1"/>
        <v>49.314147000000006</v>
      </c>
      <c r="M23" s="13">
        <v>7.37</v>
      </c>
      <c r="N23" s="59"/>
    </row>
    <row r="24" spans="1:14" ht="18.75" customHeight="1">
      <c r="A24" s="104" t="s">
        <v>80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6"/>
    </row>
    <row r="25" spans="1:14">
      <c r="A25" s="40" t="s">
        <v>84</v>
      </c>
      <c r="B25" s="24">
        <v>100</v>
      </c>
      <c r="C25" s="12">
        <v>277</v>
      </c>
      <c r="D25" s="45">
        <v>5.4</v>
      </c>
      <c r="E25" s="7">
        <v>9.9</v>
      </c>
      <c r="F25" s="7">
        <v>42</v>
      </c>
      <c r="G25" s="7">
        <v>0.157</v>
      </c>
      <c r="H25" s="7">
        <v>20.6</v>
      </c>
      <c r="I25" s="7">
        <v>28.571000000000002</v>
      </c>
      <c r="J25" s="7">
        <v>19.513999999999999</v>
      </c>
      <c r="K25" s="7">
        <v>79.7</v>
      </c>
      <c r="L25" s="7">
        <v>29.029</v>
      </c>
      <c r="M25" s="7">
        <v>1.171</v>
      </c>
      <c r="N25" s="12">
        <v>1</v>
      </c>
    </row>
    <row r="26" spans="1:14">
      <c r="A26" s="25" t="s">
        <v>49</v>
      </c>
      <c r="B26" s="81">
        <v>200</v>
      </c>
      <c r="C26" s="24">
        <v>58</v>
      </c>
      <c r="D26" s="28">
        <v>0.15554000000000001</v>
      </c>
      <c r="E26" s="28">
        <v>0.04</v>
      </c>
      <c r="F26" s="28">
        <v>14.1</v>
      </c>
      <c r="G26" s="28">
        <v>1.3332E-2</v>
      </c>
      <c r="H26" s="28">
        <v>1.35</v>
      </c>
      <c r="I26" s="26">
        <v>0</v>
      </c>
      <c r="J26" s="28">
        <v>7.863658</v>
      </c>
      <c r="K26" s="28">
        <v>4.9939450000000001</v>
      </c>
      <c r="L26" s="28">
        <v>4.0851470000000001</v>
      </c>
      <c r="M26" s="28">
        <v>0.99878900000000004</v>
      </c>
      <c r="N26" s="24">
        <v>342</v>
      </c>
    </row>
    <row r="27" spans="1:14" s="2" customFormat="1">
      <c r="A27" s="8" t="s">
        <v>10</v>
      </c>
      <c r="B27" s="83">
        <v>300</v>
      </c>
      <c r="C27" s="69">
        <v>335</v>
      </c>
      <c r="D27" s="84">
        <f t="shared" ref="D27:L27" si="2">SUM(D25:D26)</f>
        <v>5.5555400000000006</v>
      </c>
      <c r="E27" s="84">
        <f t="shared" si="2"/>
        <v>9.94</v>
      </c>
      <c r="F27" s="84">
        <f t="shared" si="2"/>
        <v>56.1</v>
      </c>
      <c r="G27" s="84">
        <f t="shared" si="2"/>
        <v>0.17033200000000001</v>
      </c>
      <c r="H27" s="84">
        <f t="shared" si="2"/>
        <v>21.950000000000003</v>
      </c>
      <c r="I27" s="13">
        <f t="shared" si="2"/>
        <v>28.571000000000002</v>
      </c>
      <c r="J27" s="84">
        <f t="shared" si="2"/>
        <v>27.377658</v>
      </c>
      <c r="K27" s="13">
        <f t="shared" si="2"/>
        <v>84.693944999999999</v>
      </c>
      <c r="L27" s="84">
        <f t="shared" si="2"/>
        <v>33.114147000000003</v>
      </c>
      <c r="M27" s="13">
        <v>7.37</v>
      </c>
      <c r="N27" s="83"/>
    </row>
    <row r="29" spans="1:14">
      <c r="A29" s="3" t="s">
        <v>100</v>
      </c>
      <c r="B29" s="3">
        <f>B14+B23+B27</f>
        <v>1595</v>
      </c>
      <c r="C29" s="3">
        <f t="shared" ref="C29:N29" si="3">C14+C23+C27</f>
        <v>1599</v>
      </c>
      <c r="D29" s="3">
        <f t="shared" si="3"/>
        <v>41.951079999999997</v>
      </c>
      <c r="E29" s="3">
        <f t="shared" si="3"/>
        <v>25.030999999999999</v>
      </c>
      <c r="F29" s="3">
        <f t="shared" si="3"/>
        <v>229.29</v>
      </c>
      <c r="G29" s="3">
        <f t="shared" si="3"/>
        <v>0.62132560000000003</v>
      </c>
      <c r="H29" s="3">
        <f t="shared" si="3"/>
        <v>51.177000000000007</v>
      </c>
      <c r="I29" s="3">
        <f t="shared" si="3"/>
        <v>112.866</v>
      </c>
      <c r="J29" s="3">
        <f t="shared" si="3"/>
        <v>279.96892400000002</v>
      </c>
      <c r="K29" s="3">
        <f t="shared" si="3"/>
        <v>604.56517959999996</v>
      </c>
      <c r="L29" s="3">
        <f t="shared" si="3"/>
        <v>242.70823799999999</v>
      </c>
      <c r="M29" s="3">
        <f t="shared" si="3"/>
        <v>22.11</v>
      </c>
      <c r="N29" s="3">
        <f t="shared" si="3"/>
        <v>0</v>
      </c>
    </row>
    <row r="32" spans="1:14" ht="31.5">
      <c r="A32" s="3" t="s">
        <v>122</v>
      </c>
    </row>
    <row r="33" spans="1:1">
      <c r="A33" s="3" t="s">
        <v>123</v>
      </c>
    </row>
    <row r="34" spans="1:1">
      <c r="A34" s="3" t="s">
        <v>124</v>
      </c>
    </row>
  </sheetData>
  <mergeCells count="14">
    <mergeCell ref="A24:N24"/>
    <mergeCell ref="J7:M7"/>
    <mergeCell ref="A9:N9"/>
    <mergeCell ref="A15:N15"/>
    <mergeCell ref="A1:N1"/>
    <mergeCell ref="A2:N2"/>
    <mergeCell ref="A3:N3"/>
    <mergeCell ref="A4:N4"/>
    <mergeCell ref="A7:A8"/>
    <mergeCell ref="B7:B8"/>
    <mergeCell ref="C7:C8"/>
    <mergeCell ref="D7:F7"/>
    <mergeCell ref="G7:I7"/>
    <mergeCell ref="A5:N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opLeftCell="A5" workbookViewId="0">
      <selection activeCell="A24" sqref="A24:N24"/>
    </sheetView>
  </sheetViews>
  <sheetFormatPr defaultColWidth="8.85546875" defaultRowHeight="15.75"/>
  <cols>
    <col min="1" max="1" width="40.140625" style="15" customWidth="1"/>
    <col min="2" max="2" width="8.85546875" style="15"/>
    <col min="3" max="3" width="10.42578125" style="15" bestFit="1" customWidth="1"/>
    <col min="4" max="9" width="8.85546875" style="15"/>
    <col min="10" max="10" width="8.85546875" style="19"/>
    <col min="11" max="11" width="8.85546875" style="15"/>
    <col min="12" max="12" width="9.28515625" style="15" bestFit="1" customWidth="1"/>
    <col min="13" max="13" width="8.85546875" style="15"/>
    <col min="14" max="14" width="8.5703125" style="15" bestFit="1" customWidth="1"/>
    <col min="15" max="16384" width="8.85546875" style="15"/>
  </cols>
  <sheetData>
    <row r="1" spans="1:14" s="17" customFormat="1" ht="2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6" customFormat="1">
      <c r="A2" s="113" t="s">
        <v>42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s="16" customFormat="1">
      <c r="A3" s="110" t="s">
        <v>33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6" customFormat="1">
      <c r="A4" s="110" t="s">
        <v>26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2" customFormat="1">
      <c r="A5" s="103" t="s">
        <v>75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>
      <c r="J6" s="15"/>
    </row>
    <row r="7" spans="1:14" s="18" customFormat="1" ht="47.25">
      <c r="A7" s="97" t="s">
        <v>4</v>
      </c>
      <c r="B7" s="97" t="s">
        <v>5</v>
      </c>
      <c r="C7" s="97" t="s">
        <v>2</v>
      </c>
      <c r="D7" s="97" t="s">
        <v>1</v>
      </c>
      <c r="E7" s="97"/>
      <c r="F7" s="97"/>
      <c r="G7" s="97" t="s">
        <v>20</v>
      </c>
      <c r="H7" s="97"/>
      <c r="I7" s="97"/>
      <c r="J7" s="97" t="s">
        <v>19</v>
      </c>
      <c r="K7" s="97"/>
      <c r="L7" s="97"/>
      <c r="M7" s="97"/>
      <c r="N7" s="29" t="s">
        <v>3</v>
      </c>
    </row>
    <row r="8" spans="1:14" s="18" customFormat="1" ht="31.5">
      <c r="A8" s="97"/>
      <c r="B8" s="97"/>
      <c r="C8" s="97"/>
      <c r="D8" s="29" t="s">
        <v>6</v>
      </c>
      <c r="E8" s="29" t="s">
        <v>7</v>
      </c>
      <c r="F8" s="29" t="s">
        <v>8</v>
      </c>
      <c r="G8" s="29" t="s">
        <v>16</v>
      </c>
      <c r="H8" s="29" t="s">
        <v>17</v>
      </c>
      <c r="I8" s="29" t="s">
        <v>18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 s="16" customFormat="1" ht="26.45" customHeight="1">
      <c r="A9" s="112" t="s">
        <v>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s="16" customFormat="1" ht="30.75" customHeight="1">
      <c r="A10" s="27" t="s">
        <v>96</v>
      </c>
      <c r="B10" s="49">
        <v>60</v>
      </c>
      <c r="C10" s="49">
        <v>4</v>
      </c>
      <c r="D10" s="41">
        <v>0.25</v>
      </c>
      <c r="E10" s="41">
        <v>3.2000000000000001E-2</v>
      </c>
      <c r="F10" s="41">
        <v>0.54</v>
      </c>
      <c r="G10" s="41">
        <v>8.3000000000000004E-2</v>
      </c>
      <c r="H10" s="41">
        <v>2.1</v>
      </c>
      <c r="I10" s="41">
        <v>0</v>
      </c>
      <c r="J10" s="41">
        <v>15.911</v>
      </c>
      <c r="K10" s="41">
        <v>47.322000000000003</v>
      </c>
      <c r="L10" s="41">
        <v>18.719000000000001</v>
      </c>
      <c r="M10" s="41">
        <v>0.747</v>
      </c>
      <c r="N10" s="49">
        <v>71</v>
      </c>
    </row>
    <row r="11" spans="1:14" ht="22.5" customHeight="1">
      <c r="A11" s="40" t="s">
        <v>51</v>
      </c>
      <c r="B11" s="73">
        <v>60</v>
      </c>
      <c r="C11" s="12">
        <v>181</v>
      </c>
      <c r="D11" s="34">
        <v>3.86</v>
      </c>
      <c r="E11" s="7">
        <v>8</v>
      </c>
      <c r="F11" s="7">
        <v>25</v>
      </c>
      <c r="G11" s="7">
        <v>4.3999999999999997E-2</v>
      </c>
      <c r="H11" s="34">
        <v>0.63</v>
      </c>
      <c r="I11" s="7">
        <v>29.091000000000001</v>
      </c>
      <c r="J11" s="7">
        <v>9.3239999999999998</v>
      </c>
      <c r="K11" s="7">
        <v>123.462</v>
      </c>
      <c r="L11" s="7">
        <v>22.254999999999999</v>
      </c>
      <c r="M11" s="7">
        <v>1.964</v>
      </c>
      <c r="N11" s="6">
        <v>1</v>
      </c>
    </row>
    <row r="12" spans="1:14" ht="33" customHeight="1">
      <c r="A12" s="25" t="s">
        <v>97</v>
      </c>
      <c r="B12" s="75">
        <v>250</v>
      </c>
      <c r="C12" s="24">
        <v>347</v>
      </c>
      <c r="D12" s="26">
        <v>11.52</v>
      </c>
      <c r="E12" s="26">
        <v>8.2550000000000008</v>
      </c>
      <c r="F12" s="26">
        <v>56.372999999999998</v>
      </c>
      <c r="G12" s="26">
        <v>0.64900000000000002</v>
      </c>
      <c r="H12" s="26">
        <v>6.9000000000000006E-2</v>
      </c>
      <c r="I12" s="26">
        <v>20</v>
      </c>
      <c r="J12" s="26">
        <v>65.28</v>
      </c>
      <c r="K12" s="26">
        <v>164.22</v>
      </c>
      <c r="L12" s="26">
        <v>63.36</v>
      </c>
      <c r="M12" s="26">
        <v>0.01</v>
      </c>
      <c r="N12" s="24">
        <v>204</v>
      </c>
    </row>
    <row r="13" spans="1:14" ht="17.25" customHeight="1">
      <c r="A13" s="25" t="s">
        <v>43</v>
      </c>
      <c r="B13" s="95">
        <v>217</v>
      </c>
      <c r="C13" s="95">
        <v>42</v>
      </c>
      <c r="D13" s="26">
        <v>0.06</v>
      </c>
      <c r="E13" s="26">
        <v>0.01</v>
      </c>
      <c r="F13" s="26">
        <v>10.19</v>
      </c>
      <c r="G13" s="26">
        <v>0.01</v>
      </c>
      <c r="H13" s="26">
        <v>3.67</v>
      </c>
      <c r="I13" s="26">
        <v>0.01</v>
      </c>
      <c r="J13" s="26">
        <v>112.55</v>
      </c>
      <c r="K13" s="26">
        <v>185.54</v>
      </c>
      <c r="L13" s="26">
        <v>99.08</v>
      </c>
      <c r="M13" s="26">
        <v>18.420000000000002</v>
      </c>
      <c r="N13" s="95">
        <v>377</v>
      </c>
    </row>
    <row r="14" spans="1:14" s="16" customFormat="1">
      <c r="A14" s="43" t="s">
        <v>10</v>
      </c>
      <c r="B14" s="14">
        <v>587</v>
      </c>
      <c r="C14" s="14">
        <v>574</v>
      </c>
      <c r="D14" s="67">
        <f t="shared" ref="D14:M14" si="0">SUM(D11:D13)</f>
        <v>15.44</v>
      </c>
      <c r="E14" s="67">
        <f t="shared" si="0"/>
        <v>16.265000000000004</v>
      </c>
      <c r="F14" s="67">
        <f t="shared" si="0"/>
        <v>91.562999999999988</v>
      </c>
      <c r="G14" s="67">
        <f t="shared" si="0"/>
        <v>0.70300000000000007</v>
      </c>
      <c r="H14" s="67">
        <f t="shared" si="0"/>
        <v>4.3689999999999998</v>
      </c>
      <c r="I14" s="67">
        <f t="shared" si="0"/>
        <v>49.100999999999999</v>
      </c>
      <c r="J14" s="67">
        <f t="shared" si="0"/>
        <v>187.154</v>
      </c>
      <c r="K14" s="67">
        <f t="shared" si="0"/>
        <v>473.22199999999998</v>
      </c>
      <c r="L14" s="67">
        <f t="shared" si="0"/>
        <v>184.69499999999999</v>
      </c>
      <c r="M14" s="67">
        <f t="shared" si="0"/>
        <v>20.394000000000002</v>
      </c>
      <c r="N14" s="67"/>
    </row>
    <row r="15" spans="1:14" ht="25.15" customHeight="1">
      <c r="A15" s="111" t="s">
        <v>11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</row>
    <row r="16" spans="1:14" ht="31.5">
      <c r="A16" s="25" t="s">
        <v>94</v>
      </c>
      <c r="B16" s="6">
        <v>206</v>
      </c>
      <c r="C16" s="6">
        <v>101</v>
      </c>
      <c r="D16" s="34">
        <v>1.69</v>
      </c>
      <c r="E16" s="34">
        <v>5.14</v>
      </c>
      <c r="F16" s="34">
        <v>10.56</v>
      </c>
      <c r="G16" s="34">
        <v>0.05</v>
      </c>
      <c r="H16" s="34">
        <v>18.07</v>
      </c>
      <c r="I16" s="34">
        <v>0</v>
      </c>
      <c r="J16" s="34">
        <v>49.725000000000001</v>
      </c>
      <c r="K16" s="34">
        <v>54.6</v>
      </c>
      <c r="L16" s="34">
        <v>26.125</v>
      </c>
      <c r="M16" s="34">
        <v>1.2250000000000001</v>
      </c>
      <c r="N16" s="6">
        <v>82</v>
      </c>
    </row>
    <row r="17" spans="1:14" ht="34.5" customHeight="1">
      <c r="A17" s="40" t="s">
        <v>98</v>
      </c>
      <c r="B17" s="73">
        <v>250</v>
      </c>
      <c r="C17" s="6">
        <v>308</v>
      </c>
      <c r="D17" s="42">
        <v>21.53</v>
      </c>
      <c r="E17" s="34">
        <v>20</v>
      </c>
      <c r="F17" s="34">
        <v>32.01</v>
      </c>
      <c r="G17" s="34">
        <v>0.03</v>
      </c>
      <c r="H17" s="34">
        <v>19.2</v>
      </c>
      <c r="I17" s="34">
        <v>40</v>
      </c>
      <c r="J17" s="34">
        <v>17.04</v>
      </c>
      <c r="K17" s="34">
        <v>82.38</v>
      </c>
      <c r="L17" s="34">
        <v>27.89</v>
      </c>
      <c r="M17" s="34">
        <v>0.59</v>
      </c>
      <c r="N17" s="6">
        <v>289</v>
      </c>
    </row>
    <row r="18" spans="1:14">
      <c r="A18" s="25" t="s">
        <v>89</v>
      </c>
      <c r="B18" s="85">
        <v>200</v>
      </c>
      <c r="C18" s="24">
        <v>133</v>
      </c>
      <c r="D18" s="28">
        <v>0.66200000000000003</v>
      </c>
      <c r="E18" s="28">
        <v>0.09</v>
      </c>
      <c r="F18" s="28">
        <v>14.1</v>
      </c>
      <c r="G18" s="28">
        <v>1.3332E-2</v>
      </c>
      <c r="H18" s="28">
        <v>1.35</v>
      </c>
      <c r="I18" s="26">
        <v>0</v>
      </c>
      <c r="J18" s="28">
        <v>7.863658</v>
      </c>
      <c r="K18" s="28">
        <v>4.9939450000000001</v>
      </c>
      <c r="L18" s="28">
        <v>4.0851470000000001</v>
      </c>
      <c r="M18" s="28">
        <v>0.99878900000000004</v>
      </c>
      <c r="N18" s="24">
        <v>349</v>
      </c>
    </row>
    <row r="19" spans="1:14">
      <c r="A19" s="25" t="s">
        <v>14</v>
      </c>
      <c r="B19" s="95">
        <v>50</v>
      </c>
      <c r="C19" s="24">
        <v>118</v>
      </c>
      <c r="D19" s="26">
        <v>3.8</v>
      </c>
      <c r="E19" s="26">
        <v>0.4</v>
      </c>
      <c r="F19" s="26">
        <v>24.6</v>
      </c>
      <c r="G19" s="26">
        <v>0.05</v>
      </c>
      <c r="H19" s="26">
        <v>0</v>
      </c>
      <c r="I19" s="26">
        <v>0</v>
      </c>
      <c r="J19" s="26">
        <v>10.8</v>
      </c>
      <c r="K19" s="26">
        <v>37</v>
      </c>
      <c r="L19" s="26">
        <v>7</v>
      </c>
      <c r="M19" s="26">
        <v>0.55000000000000004</v>
      </c>
      <c r="N19" s="95">
        <v>0</v>
      </c>
    </row>
    <row r="20" spans="1:14">
      <c r="A20" s="25" t="s">
        <v>13</v>
      </c>
      <c r="B20" s="24">
        <v>35</v>
      </c>
      <c r="C20" s="24">
        <v>80</v>
      </c>
      <c r="D20" s="28">
        <v>3.63</v>
      </c>
      <c r="E20" s="28">
        <v>0.86</v>
      </c>
      <c r="F20" s="28">
        <v>19.66</v>
      </c>
      <c r="G20" s="28">
        <v>0.2</v>
      </c>
      <c r="H20" s="28">
        <v>0</v>
      </c>
      <c r="I20" s="28">
        <v>0</v>
      </c>
      <c r="J20" s="28">
        <v>36.5</v>
      </c>
      <c r="K20" s="28">
        <v>62.5</v>
      </c>
      <c r="L20" s="28">
        <v>20</v>
      </c>
      <c r="M20" s="28">
        <v>1.4</v>
      </c>
      <c r="N20" s="24">
        <v>0</v>
      </c>
    </row>
    <row r="21" spans="1:14" s="16" customFormat="1">
      <c r="A21" s="43" t="s">
        <v>10</v>
      </c>
      <c r="B21" s="14">
        <v>741</v>
      </c>
      <c r="C21" s="14">
        <f t="shared" ref="C21:M21" si="1">SUM(C16:C20)</f>
        <v>740</v>
      </c>
      <c r="D21" s="60">
        <f t="shared" si="1"/>
        <v>31.312000000000001</v>
      </c>
      <c r="E21" s="60">
        <f t="shared" si="1"/>
        <v>26.49</v>
      </c>
      <c r="F21" s="60">
        <f t="shared" si="1"/>
        <v>100.93</v>
      </c>
      <c r="G21" s="60">
        <f t="shared" si="1"/>
        <v>0.34333200000000003</v>
      </c>
      <c r="H21" s="60">
        <f t="shared" si="1"/>
        <v>38.619999999999997</v>
      </c>
      <c r="I21" s="60">
        <f t="shared" si="1"/>
        <v>40</v>
      </c>
      <c r="J21" s="60">
        <f t="shared" si="1"/>
        <v>121.928658</v>
      </c>
      <c r="K21" s="60">
        <f t="shared" si="1"/>
        <v>241.47394499999999</v>
      </c>
      <c r="L21" s="60">
        <f t="shared" si="1"/>
        <v>85.100146999999993</v>
      </c>
      <c r="M21" s="60">
        <f t="shared" si="1"/>
        <v>4.7637889999999992</v>
      </c>
      <c r="N21" s="60"/>
    </row>
    <row r="22" spans="1:14" ht="25.15" customHeight="1">
      <c r="A22" s="111" t="s">
        <v>80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ht="34.5" customHeight="1">
      <c r="A23" s="25" t="s">
        <v>90</v>
      </c>
      <c r="B23" s="6">
        <v>100</v>
      </c>
      <c r="C23" s="6">
        <v>185</v>
      </c>
      <c r="D23" s="34">
        <v>5.48</v>
      </c>
      <c r="E23" s="34">
        <v>4.08</v>
      </c>
      <c r="F23" s="34">
        <v>31.53</v>
      </c>
      <c r="G23" s="34">
        <v>0.11</v>
      </c>
      <c r="H23" s="34">
        <v>0.2</v>
      </c>
      <c r="I23" s="34">
        <v>2.5</v>
      </c>
      <c r="J23" s="34">
        <v>76.599999999999994</v>
      </c>
      <c r="K23" s="34">
        <v>91.08</v>
      </c>
      <c r="L23" s="34">
        <v>23.42</v>
      </c>
      <c r="M23" s="34">
        <v>0.88</v>
      </c>
      <c r="N23" s="6">
        <v>461</v>
      </c>
    </row>
    <row r="24" spans="1:14">
      <c r="A24" s="25" t="s">
        <v>36</v>
      </c>
      <c r="B24" s="85">
        <v>210</v>
      </c>
      <c r="C24" s="85">
        <v>40</v>
      </c>
      <c r="D24" s="26">
        <v>0.2</v>
      </c>
      <c r="E24" s="26">
        <v>0</v>
      </c>
      <c r="F24" s="26">
        <v>13.6</v>
      </c>
      <c r="G24" s="26">
        <v>0.01</v>
      </c>
      <c r="H24" s="26">
        <v>3.67</v>
      </c>
      <c r="I24" s="26">
        <v>0.01</v>
      </c>
      <c r="J24" s="26">
        <v>112.55</v>
      </c>
      <c r="K24" s="26">
        <v>185.54</v>
      </c>
      <c r="L24" s="26">
        <v>99.08</v>
      </c>
      <c r="M24" s="26">
        <v>18.420000000000002</v>
      </c>
      <c r="N24" s="85">
        <v>376</v>
      </c>
    </row>
    <row r="25" spans="1:14" s="16" customFormat="1">
      <c r="A25" s="43" t="s">
        <v>10</v>
      </c>
      <c r="B25" s="14">
        <v>310</v>
      </c>
      <c r="C25" s="14">
        <f t="shared" ref="C25:M25" si="2">SUM(C23:C24)</f>
        <v>225</v>
      </c>
      <c r="D25" s="84">
        <f t="shared" si="2"/>
        <v>5.6800000000000006</v>
      </c>
      <c r="E25" s="84">
        <f t="shared" si="2"/>
        <v>4.08</v>
      </c>
      <c r="F25" s="84">
        <f t="shared" si="2"/>
        <v>45.13</v>
      </c>
      <c r="G25" s="84">
        <f t="shared" si="2"/>
        <v>0.12</v>
      </c>
      <c r="H25" s="84">
        <f t="shared" si="2"/>
        <v>3.87</v>
      </c>
      <c r="I25" s="84">
        <f t="shared" si="2"/>
        <v>2.5099999999999998</v>
      </c>
      <c r="J25" s="84">
        <f t="shared" si="2"/>
        <v>189.14999999999998</v>
      </c>
      <c r="K25" s="84">
        <f t="shared" si="2"/>
        <v>276.62</v>
      </c>
      <c r="L25" s="84">
        <f t="shared" si="2"/>
        <v>122.5</v>
      </c>
      <c r="M25" s="84">
        <f t="shared" si="2"/>
        <v>19.3</v>
      </c>
      <c r="N25" s="84"/>
    </row>
    <row r="27" spans="1:14">
      <c r="A27" s="15" t="s">
        <v>100</v>
      </c>
      <c r="B27" s="89">
        <f>B14+B21+B25</f>
        <v>1638</v>
      </c>
      <c r="C27" s="89">
        <f t="shared" ref="C27:M27" si="3">C14+C21+C25</f>
        <v>1539</v>
      </c>
      <c r="D27" s="89">
        <f t="shared" si="3"/>
        <v>52.432000000000002</v>
      </c>
      <c r="E27" s="89">
        <f t="shared" si="3"/>
        <v>46.835000000000001</v>
      </c>
      <c r="F27" s="89">
        <f t="shared" si="3"/>
        <v>237.62299999999999</v>
      </c>
      <c r="G27" s="89">
        <f t="shared" si="3"/>
        <v>1.1663320000000001</v>
      </c>
      <c r="H27" s="89">
        <f t="shared" si="3"/>
        <v>46.858999999999995</v>
      </c>
      <c r="I27" s="89">
        <f t="shared" si="3"/>
        <v>91.611000000000004</v>
      </c>
      <c r="J27" s="89">
        <f t="shared" si="3"/>
        <v>498.23265799999996</v>
      </c>
      <c r="K27" s="89">
        <f t="shared" si="3"/>
        <v>991.31594499999994</v>
      </c>
      <c r="L27" s="89">
        <f t="shared" si="3"/>
        <v>392.29514699999999</v>
      </c>
      <c r="M27" s="89">
        <f t="shared" si="3"/>
        <v>44.457789000000005</v>
      </c>
    </row>
  </sheetData>
  <mergeCells count="14">
    <mergeCell ref="A22:N22"/>
    <mergeCell ref="J7:M7"/>
    <mergeCell ref="A9:N9"/>
    <mergeCell ref="A15:N15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1осень</vt:lpstr>
      <vt:lpstr>2осень</vt:lpstr>
      <vt:lpstr>3осень</vt:lpstr>
      <vt:lpstr>4осень</vt:lpstr>
      <vt:lpstr>5осень</vt:lpstr>
      <vt:lpstr>6осень</vt:lpstr>
      <vt:lpstr>7осень</vt:lpstr>
      <vt:lpstr>8осень</vt:lpstr>
      <vt:lpstr>9осень</vt:lpstr>
      <vt:lpstr>10осень</vt:lpstr>
      <vt:lpstr>Лист 1</vt:lpstr>
      <vt:lpstr>Лист 2</vt:lpstr>
      <vt:lpstr>01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user</cp:lastModifiedBy>
  <cp:lastPrinted>2025-11-11T18:04:34Z</cp:lastPrinted>
  <dcterms:created xsi:type="dcterms:W3CDTF">2015-06-05T18:19:34Z</dcterms:created>
  <dcterms:modified xsi:type="dcterms:W3CDTF">2025-11-12T06:34:36Z</dcterms:modified>
</cp:coreProperties>
</file>